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7-06-0211-02 ИПД_ДО" sheetId="2" state="visible" r:id="rId2"/>
    <sheet name="7-06-0211-02 ИПД_ЗО" sheetId="3" state="visible" r:id="rId3"/>
    <sheet name="7-06-0311-01 Экономика_ДО" sheetId="4" state="visible" r:id="rId4"/>
    <sheet name="7-06-0311-01 Экономика_ЗО" sheetId="5" state="visible" r:id="rId5"/>
    <sheet name="7-06-0311-02 МЭ_ДО 2" sheetId="6" state="visible" r:id="rId6"/>
    <sheet name="7-06-0311-02 МЭ_ЗО" sheetId="7" state="visible" r:id="rId7"/>
    <sheet name="7-06-0412-01 Менеджмент_ДО" sheetId="8" state="visible" r:id="rId8"/>
    <sheet name="7-06-0412-01 Менеджмент_ЗО" sheetId="9" state="visible" r:id="rId9"/>
    <sheet name="7-06-0412-02 БА_1,5_ДО " sheetId="10" state="visible" r:id="rId10"/>
    <sheet name="7-06-0412-02 БА_1,5_ЗО" sheetId="11" state="visible" r:id="rId11"/>
    <sheet name="7-06-0412-04 МК_ДО" sheetId="12" state="visible" r:id="rId12"/>
    <sheet name="7-06-0412-04 МК_ЗО" sheetId="13" state="visible" r:id="rId13"/>
    <sheet name="7-06-0414-01 ГУ_ДО" sheetId="14" state="visible" r:id="rId14"/>
    <sheet name="7-06-0414-01 ГУ_ЗО" sheetId="15" state="visible" r:id="rId15"/>
    <sheet name="7-06-0414-03 ГУиЭ_ДО " sheetId="16" state="visible" r:id="rId16"/>
    <sheet name="7-06-0414-03 ГУиЭ_ЗО" sheetId="17" state="visible" r:id="rId17"/>
    <sheet name="7-06-0521-01 Экология_ДО" sheetId="18" state="visible" r:id="rId18"/>
    <sheet name="7-06-0521-01 Экология_ЗО" sheetId="19" state="visible" r:id="rId19"/>
    <sheet name="7-06-0612-01 ПИ_ДО" sheetId="20" state="visible" r:id="rId20"/>
    <sheet name="7-06-0612-01 ПИ_ЗО" sheetId="21" state="visible" r:id="rId21"/>
    <sheet name="7-06-0612-03 СУИ_ДО" sheetId="22" state="visible" r:id="rId22"/>
    <sheet name="7-06-0612-03 СУИ_ЗО" sheetId="23" state="visible" r:id="rId23"/>
    <sheet name="7-06-0711-01 ПНВиМ_ДО" sheetId="24" state="visible" r:id="rId24"/>
    <sheet name="7-06-0711-01 ПНВиМ_ЗО" sheetId="25" state="visible" r:id="rId25"/>
    <sheet name="7-06-0711-02 ПиПУ_ДО" sheetId="26" state="visible" r:id="rId26"/>
    <sheet name="7-06-0711-02 ПиПУ_ЗО" sheetId="27" state="visible" r:id="rId27"/>
    <sheet name="7-06-0711-03 ППиМРП_ДО" sheetId="28" state="visible" r:id="rId28"/>
    <sheet name="7-06-0711-03 ППиМРП_ЗО" sheetId="29" state="visible" r:id="rId29"/>
    <sheet name="7-06-0711-04 ИТССМиИ_ДО" sheetId="30" state="visible" r:id="rId30"/>
    <sheet name="7-06-0711-04 ИТССМиИ_ЗО" sheetId="31" state="visible" r:id="rId31"/>
    <sheet name="7-06-0711-05 ЭПиЗК_ДО" sheetId="32" state="visible" r:id="rId32"/>
    <sheet name="7-06-0711-05 ЭПиЗК_ЗО" sheetId="33" state="visible" r:id="rId33"/>
    <sheet name="7-06-0711-06 БиФП_ДО" sheetId="34" state="visible" r:id="rId34"/>
    <sheet name="7-06-0711-06 БиФП_ЗО" sheetId="35" state="visible" r:id="rId35"/>
    <sheet name="7-06-0711-07 ТВВКиСМиИ_ДО" sheetId="36" state="visible" r:id="rId36"/>
    <sheet name="7-06-0711-07 ТВВКиСМиИ_ЗО" sheetId="37" state="visible" r:id="rId37"/>
    <sheet name="7-06-0711-09 ИХТП_ДО" sheetId="38" state="visible" r:id="rId38"/>
    <sheet name="7-06-0711-09 ИХТП_ЗО" sheetId="39" state="visible" r:id="rId39"/>
    <sheet name="7-06-0713-02 ЭСиТ_ДО" sheetId="40" state="visible" r:id="rId40"/>
    <sheet name="7-06-0713-02 ЭСиТ_ЗО" sheetId="41" state="visible" r:id="rId41"/>
    <sheet name="7-06-0713-04 Автомат._ДО" sheetId="42" state="visible" r:id="rId42"/>
    <sheet name="7-06-0713-04 Автомат._ЗО" sheetId="43" state="visible" r:id="rId43"/>
    <sheet name="7-06-0714-03 М,А,П_ДО" sheetId="44" state="visible" r:id="rId44"/>
    <sheet name="7-06-0714-03 М,А,П_ЗО" sheetId="45" state="visible" r:id="rId45"/>
    <sheet name="7-06-0716-03 Приборостр._ДО 2" sheetId="46" state="visible" r:id="rId46"/>
    <sheet name="7-06-0716-03 Приборостр._ЗО" sheetId="47" state="visible" r:id="rId47"/>
    <sheet name="7-06-0716-04 МиСККП_ДО" sheetId="48" state="visible" r:id="rId48"/>
    <sheet name="7-06-0716-04 МиСККП_ЗО" sheetId="49" state="visible" r:id="rId49"/>
    <sheet name="7-06-0716-04 МиСККП_   ЗО" sheetId="50" state="visible" r:id="rId50"/>
    <sheet name="7-06-0722-01 ДДиПМ_ДО" sheetId="51" state="visible" r:id="rId51"/>
    <sheet name="7-06-0722-01 ДДиПМ_ЗО" sheetId="52" state="visible" r:id="rId52"/>
    <sheet name="7-06-0722-02 ПиППиК_ДО" sheetId="53" state="visible" r:id="rId53"/>
    <sheet name="7-06-0722-02 ПиППиК_ЗО" sheetId="54" state="visible" r:id="rId54"/>
    <sheet name="7-06-0821-01 МЛ_ДО" sheetId="55" state="visible" r:id="rId55"/>
    <sheet name="7-06-0821-01 МЛ_ЗО" sheetId="56" state="visible" r:id="rId56"/>
    <sheet name="7-06-0821-02 ЛБТ_ДО" sheetId="57" state="visible" r:id="rId57"/>
    <sheet name="7-06-0821-02 ЛБТ_ЗО" sheetId="58" state="visible" r:id="rId58"/>
    <sheet name="7-06-0821-03 ЛИиПЛМиО_ДО" sheetId="59" state="visible" r:id="rId59"/>
    <sheet name="7-06-0821-03 ЛИиПЛМиО_ЗО" sheetId="60" state="visible" r:id="rId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26">
    <font>
      <name val="Calibri"/>
      <family val="2"/>
      <color theme="1"/>
      <sz val="11"/>
      <scheme val="minor"/>
    </font>
    <font>
      <color theme="1"/>
      <sz val="11"/>
    </font>
    <font>
      <sz val="36"/>
    </font>
    <font>
      <sz val="24"/>
    </font>
    <font>
      <sz val="26"/>
    </font>
    <font>
      <color indexed="10"/>
      <sz val="26"/>
    </font>
    <font>
      <sz val="20"/>
    </font>
    <font>
      <color indexed="10"/>
      <sz val="12"/>
    </font>
    <font>
      <sz val="34"/>
    </font>
    <font>
      <b val="1"/>
      <sz val="44"/>
    </font>
    <font>
      <b val="1"/>
      <sz val="28"/>
    </font>
    <font>
      <color indexed="10"/>
      <sz val="20"/>
    </font>
    <font>
      <b val="1"/>
      <sz val="34"/>
    </font>
    <font>
      <sz val="32"/>
    </font>
    <font>
      <b val="1"/>
      <sz val="36"/>
    </font>
    <font>
      <sz val="12"/>
    </font>
    <font>
      <b val="1"/>
      <sz val="12"/>
    </font>
    <font>
      <b val="1"/>
      <sz val="26"/>
    </font>
    <font>
      <b val="1"/>
      <sz val="18"/>
    </font>
    <font>
      <b val="1"/>
      <sz val="20"/>
    </font>
    <font>
      <color rgb="FFFF0000"/>
      <sz val="16"/>
    </font>
    <font>
      <sz val="16"/>
    </font>
    <font>
      <sz val="15"/>
    </font>
    <font>
      <b val="1"/>
      <sz val="24"/>
    </font>
    <font>
      <sz val="28"/>
    </font>
    <font>
      <b val="1"/>
      <sz val="17"/>
    </font>
    <font>
      <sz val="18"/>
    </font>
    <font>
      <b val="1"/>
      <sz val="16"/>
    </font>
    <font>
      <color indexed="10"/>
      <sz val="18"/>
    </font>
    <font>
      <sz val="22"/>
    </font>
    <font>
      <b val="1"/>
      <sz val="22"/>
    </font>
    <font>
      <color theme="1"/>
      <sz val="32"/>
    </font>
    <font>
      <b val="1"/>
      <sz val="32"/>
    </font>
    <font>
      <b val="1"/>
      <color theme="1"/>
      <sz val="11"/>
    </font>
    <font>
      <sz val="31"/>
    </font>
    <font>
      <sz val="11"/>
    </font>
    <font>
      <color rgb="FFFF0000"/>
      <sz val="26"/>
    </font>
    <font>
      <color theme="1"/>
      <sz val="20"/>
    </font>
    <font>
      <sz val="17"/>
    </font>
    <font>
      <b val="1"/>
      <color theme="1"/>
      <sz val="24"/>
    </font>
    <font>
      <color theme="1"/>
      <sz val="28"/>
    </font>
    <font>
      <color theme="0"/>
      <sz val="28"/>
    </font>
    <font>
      <color indexed="10"/>
      <sz val="10"/>
    </font>
    <font>
      <b val="1"/>
      <sz val="27"/>
    </font>
    <font>
      <color rgb="FF006600"/>
      <sz val="28"/>
    </font>
    <font>
      <color rgb="FFFF0000"/>
      <sz val="28"/>
    </font>
    <font>
      <sz val="30"/>
    </font>
    <font>
      <b val="1"/>
      <color rgb="FF0000CC"/>
      <sz val="30"/>
    </font>
    <font>
      <b val="1"/>
      <sz val="48"/>
    </font>
    <font>
      <color indexed="10"/>
      <sz val="32"/>
    </font>
    <font>
      <b val="1"/>
      <color indexed="10"/>
      <sz val="12"/>
    </font>
    <font>
      <color theme="1"/>
      <sz val="26"/>
    </font>
    <font>
      <sz val="14"/>
    </font>
    <font>
      <b val="1"/>
      <color theme="0"/>
      <sz val="28"/>
    </font>
    <font>
      <sz val="25"/>
    </font>
    <font>
      <color rgb="FF006600"/>
      <sz val="20"/>
    </font>
    <font>
      <color rgb="FFFF0000"/>
      <sz val="20"/>
    </font>
    <font>
      <color rgb="FFFF0000"/>
      <sz val="22"/>
    </font>
    <font>
      <color rgb="FF0000CC"/>
      <sz val="24"/>
    </font>
    <font>
      <color indexed="10"/>
      <sz val="24"/>
    </font>
    <font>
      <sz val="27"/>
    </font>
    <font>
      <b val="1"/>
      <sz val="40"/>
    </font>
    <font>
      <b val="1"/>
      <color rgb="FFFF0000"/>
      <sz val="36"/>
    </font>
    <font>
      <b val="1"/>
      <color theme="0"/>
      <sz val="18"/>
    </font>
    <font>
      <b val="1"/>
      <sz val="30"/>
    </font>
    <font>
      <b val="1"/>
      <color theme="1"/>
      <sz val="28"/>
    </font>
    <font>
      <color indexed="10"/>
      <sz val="28"/>
    </font>
    <font>
      <b val="1"/>
      <sz val="14"/>
    </font>
    <font>
      <b val="1"/>
      <i val="1"/>
      <sz val="26"/>
    </font>
    <font>
      <sz val="10"/>
    </font>
    <font>
      <sz val="21"/>
    </font>
    <font>
      <b val="1"/>
      <color theme="1"/>
      <sz val="26"/>
    </font>
    <font>
      <sz val="40"/>
    </font>
    <font>
      <color theme="1"/>
      <sz val="12"/>
    </font>
    <font>
      <color theme="1"/>
      <sz val="24"/>
    </font>
    <font>
      <color indexed="10"/>
      <sz val="36"/>
    </font>
    <font>
      <b val="1"/>
      <color theme="1"/>
      <sz val="20"/>
    </font>
    <font>
      <color theme="1"/>
      <sz val="44"/>
    </font>
    <font>
      <b val="1"/>
      <color theme="1"/>
      <sz val="36"/>
    </font>
    <font>
      <b val="1"/>
      <color theme="1"/>
      <sz val="44"/>
    </font>
    <font>
      <color theme="1"/>
      <sz val="36"/>
    </font>
    <font>
      <color rgb="FFCC0000"/>
      <sz val="48"/>
    </font>
    <font>
      <b val="1"/>
      <sz val="23"/>
    </font>
    <font>
      <color rgb="FF006600"/>
      <sz val="24"/>
    </font>
    <font>
      <color rgb="FF0070C0"/>
      <sz val="27"/>
    </font>
    <font>
      <color rgb="FF0070C0"/>
      <sz val="28"/>
    </font>
    <font>
      <color theme="1"/>
      <sz val="22"/>
    </font>
    <font>
      <b val="1"/>
      <sz val="42"/>
    </font>
    <font>
      <color theme="0"/>
      <sz val="26"/>
    </font>
    <font>
      <b val="1"/>
      <color theme="0"/>
      <sz val="26"/>
    </font>
    <font>
      <color theme="0"/>
      <sz val="22"/>
    </font>
    <font>
      <color rgb="FFFF0000"/>
      <sz val="32"/>
    </font>
    <font>
      <sz val="23"/>
    </font>
    <font>
      <sz val="35"/>
    </font>
    <font>
      <b val="1"/>
      <sz val="35"/>
    </font>
    <font>
      <color theme="0" tint="-0.0499893185216834"/>
      <sz val="28"/>
    </font>
    <font>
      <color rgb="FFFF0000"/>
      <sz val="24"/>
    </font>
    <font>
      <color theme="1"/>
      <sz val="30"/>
    </font>
    <font>
      <sz val="33"/>
    </font>
    <font>
      <b val="1"/>
      <sz val="33"/>
    </font>
    <font>
      <b val="1"/>
      <color theme="1"/>
      <sz val="22"/>
    </font>
    <font>
      <color rgb="FF0070C0"/>
      <sz val="26"/>
    </font>
    <font>
      <b val="1"/>
      <color rgb="FFFF0000"/>
      <sz val="28"/>
    </font>
    <font>
      <b val="1"/>
      <sz val="21"/>
    </font>
    <font>
      <sz val="48"/>
    </font>
    <font>
      <sz val="38"/>
    </font>
    <font>
      <color indexed="10"/>
      <sz val="34"/>
    </font>
    <font>
      <b val="1"/>
      <sz val="38"/>
    </font>
    <font>
      <color indexed="10"/>
      <sz val="38"/>
    </font>
    <font>
      <b val="1"/>
      <sz val="25"/>
    </font>
    <font>
      <color rgb="FF006600"/>
      <sz val="36"/>
    </font>
    <font>
      <color rgb="FFFF0000"/>
      <sz val="36"/>
    </font>
    <font>
      <sz val="44"/>
    </font>
    <font>
      <color rgb="FFFF0000"/>
      <sz val="44"/>
    </font>
    <font>
      <b val="1"/>
      <color rgb="FFFF0000"/>
      <sz val="22"/>
    </font>
    <font>
      <b val="1"/>
      <color theme="0"/>
      <sz val="22"/>
    </font>
    <font>
      <color theme="9" tint="0.3999755851924192"/>
      <sz val="24"/>
    </font>
    <font>
      <color theme="1"/>
      <sz val="18"/>
    </font>
    <font>
      <color indexed="10"/>
      <sz val="22"/>
    </font>
    <font>
      <color rgb="FF006600"/>
      <sz val="18"/>
    </font>
    <font>
      <color rgb="FFFF0000"/>
      <sz val="18"/>
    </font>
    <font>
      <color indexed="10"/>
      <sz val="30"/>
    </font>
    <font>
      <b val="1"/>
      <color indexed="10"/>
      <sz val="26"/>
    </font>
    <font>
      <b val="1"/>
      <color indexed="10"/>
      <sz val="34"/>
    </font>
    <font>
      <color theme="0"/>
      <sz val="18"/>
    </font>
    <font>
      <color theme="1"/>
      <sz val="48"/>
    </font>
  </fonts>
  <fills count="14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4" tint="0.799981688894314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00B050"/>
        <bgColor indexed="64"/>
      </patternFill>
    </fill>
  </fills>
  <borders count="618">
    <border>
      <left/>
      <right/>
      <top/>
      <bottom/>
      <diagonal/>
    </border>
    <border>
      <left/>
      <right/>
      <top/>
      <bottom/>
    </border>
    <border>
      <left/>
      <right/>
      <top/>
      <bottom style="double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thin">
        <color indexed="23"/>
      </bottom>
    </border>
    <border>
      <left style="thin">
        <color auto="1"/>
      </left>
      <right style="thin">
        <color auto="1"/>
      </right>
      <top style="double">
        <color auto="1"/>
      </top>
      <bottom style="thin">
        <color theme="1" tint="0.3499862666707358"/>
      </bottom>
    </border>
    <border>
      <left/>
      <right/>
      <top style="double">
        <color auto="1"/>
      </top>
      <bottom style="thin">
        <color theme="1" tint="0.3499862666707358"/>
      </bottom>
    </border>
    <border>
      <left/>
      <right style="thin">
        <color auto="1"/>
      </right>
      <top style="double">
        <color auto="1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 style="double">
        <color auto="1"/>
      </top>
      <bottom/>
    </border>
    <border>
      <left/>
      <right style="thin">
        <color auto="1"/>
      </right>
      <top style="double">
        <color auto="1"/>
      </top>
      <bottom/>
    </border>
    <border>
      <left style="thin">
        <color auto="1"/>
      </left>
      <right style="double">
        <color auto="1"/>
      </right>
      <top style="double">
        <color auto="1"/>
      </top>
      <bottom style="thin">
        <color theme="1" tint="0.3499862666707358"/>
      </bottom>
    </border>
    <border>
      <left/>
      <right style="double">
        <color auto="1"/>
      </right>
      <top style="double">
        <color auto="1"/>
      </top>
      <bottom style="thin">
        <color theme="1" tint="0.3499862666707358"/>
      </bottom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thin">
        <color auto="1"/>
      </right>
      <top/>
      <bottom/>
    </border>
    <border>
      <left style="thin">
        <color auto="1"/>
      </left>
      <right style="thin">
        <color auto="1"/>
      </right>
      <top style="thin">
        <color theme="1" tint="0.3499862666707358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/>
      <bottom style="thin">
        <color theme="1" tint="0.3499862666707358"/>
      </bottom>
    </border>
    <border>
      <left/>
      <right style="thin">
        <color auto="1"/>
      </right>
      <top/>
      <bottom style="thin">
        <color theme="1" tint="0.3499862666707358"/>
      </bottom>
    </border>
    <border>
      <left style="thin">
        <color auto="1"/>
      </left>
      <right/>
      <top style="thin">
        <color theme="1" tint="0.3499862666707358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/>
      <bottom/>
    </border>
    <border>
      <left style="thin">
        <color auto="1"/>
      </left>
      <right style="double">
        <color auto="1"/>
      </right>
      <top/>
      <bottom/>
    </border>
    <border>
      <left/>
      <right style="thin">
        <color auto="1"/>
      </right>
      <top style="thin">
        <color theme="1" tint="0.3499862666707358"/>
      </top>
      <bottom style="thin">
        <color theme="1" tint="0.3499862666707358"/>
      </bottom>
    </border>
    <border>
      <left style="double">
        <color auto="1"/>
      </left>
      <right style="thin">
        <color auto="1"/>
      </right>
      <top/>
      <bottom style="thin">
        <color indexed="23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/>
    </border>
    <border>
      <left style="thin">
        <color auto="1"/>
      </left>
      <right style="thin">
        <color auto="1"/>
      </right>
      <top style="thin">
        <color theme="1" tint="0.3499862666707358"/>
      </top>
      <bottom style="double">
        <color auto="1"/>
      </bottom>
    </border>
    <border>
      <left/>
      <right style="thin">
        <color auto="1"/>
      </right>
      <top style="thin">
        <color theme="1" tint="0.3499862666707358"/>
      </top>
      <bottom style="double">
        <color auto="1"/>
      </bottom>
    </border>
    <border>
      <left style="thin">
        <color auto="1"/>
      </left>
      <right/>
      <top style="thin">
        <color theme="1" tint="0.3499862666707358"/>
      </top>
      <bottom/>
    </border>
    <border>
      <left style="double">
        <color auto="1"/>
      </left>
      <right style="thin">
        <color auto="1"/>
      </right>
      <top/>
      <bottom style="double">
        <color auto="1"/>
      </bottom>
    </border>
    <border>
      <left style="thin">
        <color auto="1"/>
      </left>
      <right style="thin">
        <color auto="1"/>
      </right>
      <top/>
      <bottom style="double">
        <color auto="1"/>
      </bottom>
    </border>
    <border>
      <left style="thin">
        <color auto="1"/>
      </left>
      <right style="double">
        <color auto="1"/>
      </right>
      <top/>
      <bottom style="double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/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/>
      <top style="double">
        <color auto="1"/>
      </top>
      <bottom style="double">
        <color auto="1"/>
      </bottom>
    </border>
    <border>
      <left style="double">
        <color auto="1"/>
      </left>
      <right/>
      <top style="double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double">
        <color auto="1"/>
      </left>
      <right style="hair">
        <color indexed="23"/>
      </right>
      <top style="double">
        <color auto="1"/>
      </top>
      <bottom style="hair">
        <color indexed="23"/>
      </bottom>
    </border>
    <border>
      <left/>
      <right/>
      <top style="double">
        <color auto="1"/>
      </top>
      <bottom/>
    </border>
    <border>
      <left/>
      <right style="hair">
        <color indexed="23"/>
      </right>
      <top style="double">
        <color auto="1"/>
      </top>
      <bottom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/>
      <right style="double">
        <color auto="1"/>
      </right>
      <top style="double">
        <color auto="1"/>
      </top>
      <bottom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</border>
    <border>
      <left/>
      <right/>
      <top style="double">
        <color auto="1"/>
      </top>
      <bottom style="double">
        <color auto="1"/>
      </bottom>
    </border>
    <border>
      <left style="double">
        <color auto="1"/>
      </left>
      <right/>
      <top/>
      <bottom/>
    </border>
    <border>
      <left/>
      <right style="hair">
        <color indexed="23"/>
      </right>
      <top/>
      <bottom/>
    </border>
    <border>
      <left/>
      <right style="double">
        <color auto="1"/>
      </right>
      <top/>
      <bottom/>
    </border>
    <border>
      <left/>
      <right style="thin">
        <color auto="1"/>
      </right>
      <top/>
      <bottom/>
    </border>
    <border>
      <left style="thin">
        <color auto="1"/>
      </left>
      <right/>
      <top/>
      <bottom/>
    </border>
    <border>
      <left style="double">
        <color auto="1"/>
      </left>
      <right style="thin">
        <color auto="1"/>
      </right>
      <top style="double">
        <color auto="1"/>
      </top>
      <bottom style="hair">
        <color indexed="23"/>
      </bottom>
    </border>
    <border>
      <left/>
      <right style="thin">
        <color auto="1"/>
      </right>
      <top style="double">
        <color auto="1"/>
      </top>
      <bottom style="hair">
        <color indexed="23"/>
      </bottom>
    </border>
    <border>
      <left/>
      <right style="thin">
        <color auto="1"/>
      </right>
      <top/>
      <bottom style="hair">
        <color indexed="23"/>
      </bottom>
    </border>
    <border>
      <left style="thin">
        <color auto="1"/>
      </left>
      <right style="thin">
        <color auto="1"/>
      </right>
      <top/>
      <bottom style="hair">
        <color indexed="23"/>
      </bottom>
    </border>
    <border>
      <left/>
      <right/>
      <top style="double">
        <color auto="1"/>
      </top>
      <bottom style="thin">
        <color auto="1"/>
      </bottom>
    </border>
    <border>
      <left/>
      <right style="thin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/>
      <top style="thin">
        <color auto="1"/>
      </top>
      <bottom style="thin">
        <color auto="1"/>
      </bottom>
    </border>
    <border>
      <left/>
      <right/>
      <top style="thin">
        <color auto="1"/>
      </top>
      <bottom style="thin">
        <color auto="1"/>
      </bottom>
    </border>
    <border>
      <left/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/>
      <top style="thin">
        <color auto="1"/>
      </top>
      <bottom style="thin">
        <color auto="1"/>
      </bottom>
    </border>
    <border>
      <left/>
      <right style="double">
        <color auto="1"/>
      </right>
      <top style="thin">
        <color indexed="64"/>
      </top>
      <bottom style="thin">
        <color indexed="64"/>
      </bottom>
    </border>
    <border>
      <left/>
      <right/>
      <top style="thin">
        <color indexed="64"/>
      </top>
      <bottom style="thin">
        <color indexed="64"/>
      </bottom>
    </border>
    <border>
      <left style="double">
        <color auto="1"/>
      </left>
      <right/>
      <top/>
      <bottom style="hair">
        <color indexed="23"/>
      </bottom>
    </border>
    <border>
      <left/>
      <right/>
      <top/>
      <bottom style="hair">
        <color indexed="23"/>
      </bottom>
    </border>
    <border>
      <left/>
      <right style="hair">
        <color indexed="23"/>
      </right>
      <top/>
      <bottom style="hair">
        <color indexed="23"/>
      </bottom>
    </border>
    <border>
      <left style="double">
        <color auto="1"/>
      </left>
      <right/>
      <top/>
      <bottom style="double">
        <color auto="1"/>
      </bottom>
    </border>
    <border>
      <left/>
      <right style="double">
        <color auto="1"/>
      </right>
      <top/>
      <bottom style="double">
        <color auto="1"/>
      </bottom>
    </border>
    <border>
      <left style="double">
        <color auto="1"/>
      </left>
      <right/>
      <top/>
      <bottom style="thin">
        <color auto="1"/>
      </bottom>
    </border>
    <border>
      <left/>
      <right style="thin">
        <color auto="1"/>
      </right>
      <top/>
      <bottom style="thin">
        <color auto="1"/>
      </bottom>
    </border>
    <border>
      <left style="thin">
        <color auto="1"/>
      </left>
      <right/>
      <top/>
      <bottom style="thin">
        <color auto="1"/>
      </bottom>
    </border>
    <border>
      <left style="thin">
        <color auto="1"/>
      </left>
      <right/>
      <top/>
      <bottom style="hair">
        <color indexed="23"/>
      </bottom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</border>
    <border>
      <left/>
      <right style="thin">
        <color auto="1"/>
      </right>
      <top style="thin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</border>
    <border>
      <left/>
      <right style="double">
        <color auto="1"/>
      </right>
      <top style="double">
        <color auto="1"/>
      </top>
      <bottom style="double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/>
      <right style="double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indexed="64"/>
      </bottom>
    </border>
    <border>
      <left/>
      <right/>
      <top style="double">
        <color auto="1"/>
      </top>
      <bottom style="thin">
        <color indexed="64"/>
      </bottom>
    </border>
    <border>
      <left/>
      <right style="double">
        <color auto="1"/>
      </right>
      <top style="double">
        <color auto="1"/>
      </top>
      <bottom style="thin">
        <color indexed="64"/>
      </bottom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</border>
    <border>
      <left/>
      <right style="double">
        <color auto="1"/>
      </right>
      <top style="thin">
        <color auto="1"/>
      </top>
      <bottom style="thin">
        <color auto="1"/>
      </bottom>
    </border>
    <border>
      <left style="double">
        <color auto="1"/>
      </left>
      <right style="double">
        <color auto="1"/>
      </right>
      <top style="thin">
        <color indexed="64"/>
      </top>
      <bottom style="thin">
        <color indexed="64"/>
      </bottom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/>
      <right style="thin">
        <color indexed="64"/>
      </right>
      <top style="thin">
        <color indexed="64"/>
      </top>
      <bottom style="thin">
        <color indexed="64"/>
      </bottom>
    </border>
    <border>
      <left style="double">
        <color auto="1"/>
      </left>
      <right style="double">
        <color auto="1"/>
      </right>
      <top style="thin">
        <color auto="1"/>
      </top>
      <bottom/>
    </border>
    <border>
      <left/>
      <right/>
      <top style="thin">
        <color auto="1"/>
      </top>
      <bottom/>
    </border>
    <border>
      <left/>
      <right style="double">
        <color auto="1"/>
      </right>
      <top style="thin">
        <color auto="1"/>
      </top>
      <bottom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/>
      <right/>
      <top style="thin">
        <color indexed="64"/>
      </top>
      <bottom style="double">
        <color indexed="64"/>
      </bottom>
    </border>
    <border>
      <left/>
      <right style="double">
        <color indexed="64"/>
      </right>
      <top style="thin">
        <color indexed="64"/>
      </top>
      <bottom style="double">
        <color indexed="64"/>
      </bottom>
    </border>
    <border>
      <left style="double">
        <color auto="1"/>
      </left>
      <right style="thin">
        <color auto="1"/>
      </right>
      <top style="thin">
        <color auto="1"/>
      </top>
      <bottom/>
    </border>
    <border>
      <left/>
      <right style="thin">
        <color auto="1"/>
      </right>
      <top style="thin">
        <color auto="1"/>
      </top>
      <bottom/>
    </border>
    <border>
      <left style="thin">
        <color auto="1"/>
      </left>
      <right style="thin">
        <color auto="1"/>
      </right>
      <top style="thin">
        <color auto="1"/>
      </top>
      <bottom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</border>
    <border>
      <left/>
      <right/>
      <top style="thin">
        <color auto="1"/>
      </top>
      <bottom style="double">
        <color auto="1"/>
      </bottom>
    </border>
    <border>
      <left/>
      <right style="double">
        <color auto="1"/>
      </right>
      <top style="thin">
        <color auto="1"/>
      </top>
      <bottom style="double">
        <color auto="1"/>
      </bottom>
    </border>
    <border>
      <left style="double">
        <color auto="1"/>
      </left>
      <right style="double">
        <color auto="1"/>
      </right>
      <top/>
      <bottom style="thin">
        <color auto="1"/>
      </bottom>
    </border>
    <border>
      <left/>
      <right/>
      <top/>
      <bottom style="thin">
        <color auto="1"/>
      </bottom>
    </border>
    <border>
      <left/>
      <right style="double">
        <color auto="1"/>
      </right>
      <top/>
      <bottom style="thin">
        <color auto="1"/>
      </bottom>
    </border>
    <border>
      <left style="double">
        <color auto="1"/>
      </left>
      <right style="thin">
        <color auto="1"/>
      </right>
      <top/>
      <bottom style="thin">
        <color auto="1"/>
      </bottom>
    </border>
    <border>
      <left style="thin">
        <color auto="1"/>
      </left>
      <right style="thin">
        <color auto="1"/>
      </right>
      <top/>
      <bottom style="thin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thin">
        <color indexed="64"/>
      </bottom>
    </border>
    <border>
      <left/>
      <right style="thin">
        <color auto="1"/>
      </right>
      <top style="double">
        <color auto="1"/>
      </top>
      <bottom style="thin">
        <color indexed="64"/>
      </bottom>
    </border>
    <border>
      <left style="double">
        <color auto="1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double">
        <color auto="1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thin">
        <color auto="1"/>
      </right>
      <top style="thin">
        <color indexed="64"/>
      </top>
      <bottom style="double">
        <color indexed="64"/>
      </bottom>
    </border>
    <border>
      <left/>
      <right style="thin">
        <color auto="1"/>
      </right>
      <top style="thin">
        <color indexed="64"/>
      </top>
      <bottom style="double">
        <color indexed="64"/>
      </bottom>
    </border>
    <border>
      <left/>
      <right style="thin">
        <color auto="1"/>
      </right>
      <top/>
      <bottom style="double">
        <color auto="1"/>
      </bottom>
    </border>
    <border>
      <left/>
      <right/>
      <top/>
      <bottom style="hair">
        <color auto="1"/>
      </bottom>
    </border>
    <border>
      <left/>
      <right/>
      <top/>
      <bottom style="hair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indexed="23"/>
      </bottom>
    </border>
    <border>
      <left style="double">
        <color auto="1"/>
      </left>
      <right style="thin">
        <color auto="1"/>
      </right>
      <top style="double">
        <color auto="1"/>
      </top>
      <bottom style="thin">
        <color theme="1" tint="0.3499862666707358"/>
      </bottom>
    </border>
    <border>
      <left style="double">
        <color auto="1"/>
      </left>
      <right style="double">
        <color auto="1"/>
      </right>
      <top/>
      <bottom/>
    </border>
    <border>
      <left style="double">
        <color auto="1"/>
      </left>
      <right style="thin">
        <color auto="1"/>
      </right>
      <top style="thin">
        <color theme="1" tint="0.3499862666707358"/>
      </top>
      <bottom/>
    </border>
    <border>
      <left style="thin">
        <color auto="1"/>
      </left>
      <right style="thin">
        <color auto="1"/>
      </right>
      <top style="thin">
        <color theme="1" tint="0.3499862666707358"/>
      </top>
      <bottom style="hair">
        <color theme="1" tint="0.3499862666707358"/>
      </bottom>
    </border>
    <border>
      <left style="thin">
        <color auto="1"/>
      </left>
      <right style="double">
        <color auto="1"/>
      </right>
      <top style="thin">
        <color theme="1" tint="0.3499862666707358"/>
      </top>
      <bottom style="hair">
        <color theme="1" tint="0.3499862666707358"/>
      </bottom>
    </border>
    <border>
      <left style="double">
        <color auto="1"/>
      </left>
      <right style="thin">
        <color auto="1"/>
      </right>
      <top style="hair">
        <color indexed="23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 style="hair">
        <color indexed="23"/>
      </top>
      <bottom style="thin">
        <color theme="1" tint="0.3499862666707358"/>
      </bottom>
    </border>
    <border>
      <left/>
      <right style="thin">
        <color auto="1"/>
      </right>
      <top style="hair">
        <color indexed="23"/>
      </top>
      <bottom style="thin">
        <color theme="1" tint="0.3499862666707358"/>
      </bottom>
    </border>
    <border>
      <left style="double">
        <color auto="1"/>
      </left>
      <right style="double">
        <color auto="1"/>
      </right>
      <top/>
      <bottom style="thin">
        <color indexed="23"/>
      </bottom>
    </border>
    <border>
      <left style="double">
        <color auto="1"/>
      </left>
      <right style="thin">
        <color auto="1"/>
      </right>
      <top style="thin">
        <color theme="1" tint="0.3499862666707358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theme="1" tint="0.3499862666707358"/>
      </top>
      <bottom style="double">
        <color auto="1"/>
      </bottom>
    </border>
    <border>
      <left style="thin">
        <color auto="1"/>
      </left>
      <right/>
      <top/>
      <bottom style="double">
        <color auto="1"/>
      </bottom>
    </border>
    <border>
      <left style="thin">
        <color auto="1"/>
      </left>
      <right/>
      <top style="double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 style="double">
        <color auto="1"/>
      </left>
      <right style="thin">
        <color indexed="64"/>
      </right>
      <top/>
      <bottom style="double">
        <color auto="1"/>
      </bottom>
    </border>
    <border>
      <left/>
      <right style="thin">
        <color indexed="64"/>
      </right>
      <top/>
      <bottom style="double">
        <color auto="1"/>
      </bottom>
    </border>
    <border>
      <left style="double">
        <color auto="1"/>
      </left>
      <right style="double">
        <color auto="1"/>
      </right>
      <top/>
      <bottom style="double">
        <color auto="1"/>
      </bottom>
    </border>
    <border>
      <left style="double">
        <color auto="1"/>
      </left>
      <right/>
      <top style="thin">
        <color indexed="64"/>
      </top>
      <bottom style="thin">
        <color indexed="64"/>
      </bottom>
    </border>
    <border>
      <left style="double">
        <color auto="1"/>
      </left>
      <right/>
      <top/>
      <bottom style="thin">
        <color indexed="64"/>
      </bottom>
    </border>
    <border>
      <left/>
      <right/>
      <top/>
      <bottom style="thin">
        <color indexed="64"/>
      </bottom>
    </border>
    <border>
      <left/>
      <right style="double">
        <color auto="1"/>
      </right>
      <top/>
      <bottom style="thin">
        <color indexed="64"/>
      </bottom>
    </border>
    <border>
      <left style="double">
        <color auto="1"/>
      </left>
      <right style="double">
        <color auto="1"/>
      </right>
      <top style="thin">
        <color indexed="64"/>
      </top>
      <bottom/>
    </border>
    <border>
      <left/>
      <right/>
      <top style="thin">
        <color indexed="64"/>
      </top>
      <bottom/>
    </border>
    <border>
      <left/>
      <right style="double">
        <color auto="1"/>
      </right>
      <top style="thin">
        <color indexed="64"/>
      </top>
      <bottom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</border>
    <border>
      <left/>
      <right style="thin">
        <color auto="1"/>
      </right>
      <top style="thin">
        <color indexed="64"/>
      </top>
      <bottom style="thin">
        <color indexed="64"/>
      </bottom>
    </border>
    <border>
      <left style="thin">
        <color indexed="64"/>
      </left>
      <right/>
      <top style="thin">
        <color indexed="64"/>
      </top>
      <bottom style="thin">
        <color indexed="64"/>
      </bottom>
    </border>
    <border>
      <left/>
      <right style="double">
        <color auto="1"/>
      </right>
      <top style="thin">
        <color auto="1"/>
      </top>
      <bottom style="thin">
        <color indexed="64"/>
      </bottom>
    </border>
    <border>
      <left style="double">
        <color auto="1"/>
      </left>
      <right/>
      <top style="thin">
        <color auto="1"/>
      </top>
      <bottom style="double">
        <color auto="1"/>
      </bottom>
    </border>
    <border>
      <left style="double">
        <color indexed="64"/>
      </left>
      <right/>
      <top style="thin">
        <color indexed="64"/>
      </top>
      <bottom style="double">
        <color indexed="64"/>
      </bottom>
    </border>
    <border>
      <left style="thin">
        <color auto="1"/>
      </left>
      <right/>
      <top style="thin">
        <color auto="1"/>
      </top>
      <bottom style="double">
        <color auto="1"/>
      </bottom>
    </border>
    <border>
      <left style="double">
        <color auto="1"/>
      </left>
      <right/>
      <top style="double">
        <color auto="1"/>
      </top>
      <bottom style="thin">
        <color indexed="64"/>
      </bottom>
    </border>
    <border>
      <left style="thin">
        <color auto="1"/>
      </left>
      <right style="thin">
        <color auto="1"/>
      </right>
      <top style="double">
        <color auto="1"/>
      </top>
      <bottom style="thin">
        <color indexed="64"/>
      </bottom>
    </border>
    <border>
      <left/>
      <right/>
      <top/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/>
    </border>
    <border>
      <left style="thin">
        <color indexed="64"/>
      </left>
      <right style="thin">
        <color auto="1"/>
      </right>
      <top style="double">
        <color indexed="64"/>
      </top>
      <bottom/>
    </border>
    <border>
      <left/>
      <right style="thin">
        <color auto="1"/>
      </right>
      <top style="double">
        <color indexed="64"/>
      </top>
      <bottom/>
    </border>
    <border>
      <left style="double">
        <color auto="1"/>
      </left>
      <right/>
      <top style="double">
        <color auto="1"/>
      </top>
      <bottom style="thin">
        <color auto="1"/>
      </bottom>
    </border>
    <border>
      <left style="thin">
        <color indexed="64"/>
      </left>
      <right/>
      <top style="double">
        <color indexed="64"/>
      </top>
      <bottom style="thin">
        <color auto="1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auto="1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auto="1"/>
      </bottom>
    </border>
    <border>
      <left style="thin">
        <color auto="1"/>
      </left>
      <right style="thin">
        <color auto="1"/>
      </right>
      <top/>
      <bottom style="hair">
        <color theme="1" tint="0.3499862666707358"/>
      </bottom>
    </border>
    <border>
      <left style="thin">
        <color auto="1"/>
      </left>
      <right style="double">
        <color indexed="64"/>
      </right>
      <top/>
      <bottom style="hair">
        <color theme="1" tint="0.3499862666707358"/>
      </bottom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/>
      <bottom/>
    </border>
    <border>
      <left style="thin">
        <color indexed="64"/>
      </left>
      <right style="double">
        <color indexed="64"/>
      </right>
      <top/>
      <bottom/>
    </border>
    <border>
      <left style="double">
        <color auto="1"/>
      </left>
      <right style="thin">
        <color auto="1"/>
      </right>
      <top style="hair">
        <color indexed="23"/>
      </top>
      <bottom style="thin">
        <color auto="1"/>
      </bottom>
    </border>
    <border>
      <left style="thin">
        <color auto="1"/>
      </left>
      <right style="thin">
        <color auto="1"/>
      </right>
      <top style="hair">
        <color indexed="23"/>
      </top>
      <bottom style="thin">
        <color auto="1"/>
      </bottom>
    </border>
    <border>
      <left/>
      <right style="thin">
        <color auto="1"/>
      </right>
      <top style="hair">
        <color indexed="23"/>
      </top>
      <bottom style="thin">
        <color auto="1"/>
      </bottom>
    </border>
    <border>
      <left style="thin">
        <color auto="1"/>
      </left>
      <right style="double">
        <color auto="1"/>
      </right>
      <top/>
      <bottom style="thin">
        <color auto="1"/>
      </bottom>
    </border>
    <border>
      <left/>
      <right style="thin">
        <color theme="1" tint="0.3499862666707358"/>
      </right>
      <top/>
      <bottom style="double">
        <color auto="1"/>
      </bottom>
    </border>
    <border>
      <left style="thin">
        <color theme="1" tint="0.3499862666707358"/>
      </left>
      <right style="thin">
        <color theme="1" tint="0.3499862666707358"/>
      </right>
      <top style="thin">
        <color auto="1"/>
      </top>
      <bottom style="double">
        <color auto="1"/>
      </bottom>
    </border>
    <border>
      <left/>
      <right style="thin">
        <color theme="1" tint="0.3499862666707358"/>
      </right>
      <top style="thin">
        <color auto="1"/>
      </top>
      <bottom style="double">
        <color auto="1"/>
      </bottom>
    </border>
    <border>
      <left/>
      <right style="double">
        <color auto="1"/>
      </right>
      <top/>
      <bottom style="double">
        <color indexed="64"/>
      </bottom>
    </border>
    <border>
      <left style="thin">
        <color indexed="64"/>
      </left>
      <right/>
      <top/>
      <bottom style="thin">
        <color auto="1"/>
      </bottom>
    </border>
    <border>
      <left style="thin">
        <color indexed="64"/>
      </left>
      <right style="thin">
        <color indexed="64"/>
      </right>
      <top/>
      <bottom style="thin">
        <color auto="1"/>
      </bottom>
    </border>
    <border>
      <left style="thin">
        <color indexed="64"/>
      </left>
      <right style="double">
        <color indexed="64"/>
      </right>
      <top/>
      <bottom style="thin">
        <color auto="1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/>
      <right style="thin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/>
      <right/>
      <top style="double">
        <color indexed="64"/>
      </top>
      <bottom style="double">
        <color indexed="64"/>
      </bottom>
    </border>
    <border>
      <left/>
      <right style="double">
        <color indexed="64"/>
      </right>
      <top style="double">
        <color indexed="64"/>
      </top>
      <bottom style="double">
        <color indexed="64"/>
      </bottom>
    </border>
    <border>
      <left style="thin">
        <color indexed="64"/>
      </left>
      <right/>
      <top style="thin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 style="double">
        <color indexed="64"/>
      </bottom>
    </border>
    <border>
      <left/>
      <right style="double">
        <color auto="1"/>
      </right>
      <top style="double">
        <color auto="1"/>
      </top>
      <bottom style="double">
        <color indexed="64"/>
      </bottom>
    </border>
    <border>
      <left style="double">
        <color indexed="64"/>
      </left>
      <right/>
      <top style="double">
        <color indexed="64"/>
      </top>
      <bottom style="double">
        <color indexed="64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thin">
        <color indexed="64"/>
      </right>
      <top/>
      <bottom style="double">
        <color indexed="64"/>
      </bottom>
    </border>
    <border>
      <left/>
      <right style="thin">
        <color indexed="64"/>
      </right>
      <top/>
      <bottom style="double">
        <color indexed="64"/>
      </bottom>
    </border>
    <border>
      <left style="thin">
        <color indexed="64"/>
      </left>
      <right style="thin">
        <color auto="1"/>
      </right>
      <top style="double">
        <color indexed="64"/>
      </top>
      <bottom style="double">
        <color indexed="64"/>
      </bottom>
    </border>
    <border>
      <left style="double">
        <color auto="1"/>
      </left>
      <right/>
      <top/>
      <bottom style="double">
        <color indexed="64"/>
      </bottom>
    </border>
    <border>
      <left style="thin">
        <color indexed="64"/>
      </left>
      <right/>
      <top/>
      <bottom style="double">
        <color indexed="64"/>
      </bottom>
    </border>
    <border>
      <left/>
      <right style="thin">
        <color auto="1"/>
      </right>
      <top/>
      <bottom style="double">
        <color indexed="64"/>
      </bottom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</border>
    <border>
      <left/>
      <right style="thin">
        <color auto="1"/>
      </right>
      <top style="double">
        <color indexed="64"/>
      </top>
      <bottom style="thin">
        <color indexed="64"/>
      </bottom>
    </border>
    <border>
      <left style="thin">
        <color indexed="64"/>
      </left>
      <right style="thin">
        <color auto="1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auto="1"/>
      </right>
      <top style="double">
        <color indexed="64"/>
      </top>
      <bottom style="double">
        <color indexed="64"/>
      </bottom>
    </border>
    <border>
      <left/>
      <right/>
      <top style="double">
        <color indexed="64"/>
      </top>
      <bottom/>
    </border>
    <border>
      <left/>
      <right style="double">
        <color auto="1"/>
      </right>
      <top style="double">
        <color indexed="64"/>
      </top>
      <bottom/>
    </border>
    <border>
      <left/>
      <right style="thin">
        <color indexed="64"/>
      </right>
      <top style="double">
        <color indexed="64"/>
      </top>
      <bottom/>
    </border>
    <border>
      <left style="double">
        <color auto="1"/>
      </left>
      <right style="thin">
        <color auto="1"/>
      </right>
      <top style="double">
        <color auto="1"/>
      </top>
      <bottom style="double">
        <color indexed="64"/>
      </bottom>
    </border>
    <border>
      <left/>
      <right style="thin">
        <color indexed="64"/>
      </right>
      <top/>
      <bottom/>
    </border>
    <border>
      <left style="thin">
        <color auto="1"/>
      </left>
      <right style="double">
        <color indexed="64"/>
      </right>
      <top/>
      <bottom/>
    </border>
    <border>
      <left style="thin">
        <color auto="1"/>
      </left>
      <right style="thin">
        <color auto="1"/>
      </right>
      <top/>
      <bottom style="thin">
        <color theme="2" tint="-0.499984740745262"/>
      </bottom>
    </border>
    <border>
      <left/>
      <right style="thin">
        <color auto="1"/>
      </right>
      <top/>
      <bottom style="thin">
        <color theme="2" tint="-0.499984740745262"/>
      </bottom>
    </border>
    <border>
      <left/>
      <right style="thin">
        <color auto="1"/>
      </right>
      <top style="double">
        <color auto="1"/>
      </top>
      <bottom style="double">
        <color indexed="64"/>
      </bottom>
    </border>
    <border>
      <left style="double">
        <color auto="1"/>
      </left>
      <right style="double">
        <color auto="1"/>
      </right>
      <top/>
      <bottom style="double">
        <color indexed="64"/>
      </bottom>
    </border>
    <border>
      <left/>
      <right/>
      <top style="thin">
        <color indexed="64"/>
      </top>
      <bottom style="thin">
        <color auto="1"/>
      </bottom>
    </border>
    <border>
      <left/>
      <right style="double">
        <color auto="1"/>
      </right>
      <top style="double">
        <color indexed="64"/>
      </top>
      <bottom style="thin">
        <color auto="1"/>
      </bottom>
    </border>
    <border>
      <left/>
      <right style="thin">
        <color indexed="64"/>
      </right>
      <top style="thin">
        <color indexed="64"/>
      </top>
      <bottom style="thin">
        <color auto="1"/>
      </bottom>
    </border>
    <border>
      <left style="thin">
        <color auto="1"/>
      </left>
      <right style="double">
        <color indexed="64"/>
      </right>
      <top style="thin">
        <color auto="1"/>
      </top>
      <bottom style="double">
        <color auto="1"/>
      </bottom>
    </border>
    <border>
      <left/>
      <right style="double">
        <color indexed="64"/>
      </right>
      <top style="thin">
        <color auto="1"/>
      </top>
      <bottom style="double">
        <color auto="1"/>
      </bottom>
    </border>
    <border>
      <left/>
      <right style="double">
        <color auto="1"/>
      </right>
      <top style="thin">
        <color indexed="64"/>
      </top>
      <bottom style="thin">
        <color auto="1"/>
      </bottom>
    </border>
    <border>
      <left style="thin">
        <color indexed="64"/>
      </left>
      <right style="thin">
        <color auto="1"/>
      </right>
      <top/>
      <bottom style="double">
        <color indexed="64"/>
      </bottom>
    </border>
    <border>
      <left style="double">
        <color auto="1"/>
      </left>
      <right style="double">
        <color auto="1"/>
      </right>
      <top style="double">
        <color auto="1"/>
      </top>
      <bottom style="double">
        <color rgb="FF3F3F3F"/>
      </bottom>
    </border>
    <border>
      <left style="double">
        <color auto="1"/>
      </left>
      <right/>
      <top/>
      <bottom style="double">
        <color rgb="FF3F3F3F"/>
      </bottom>
    </border>
    <border>
      <left/>
      <right style="double">
        <color auto="1"/>
      </right>
      <top/>
      <bottom style="double">
        <color rgb="FF3F3F3F"/>
      </bottom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auto="1"/>
      </bottom>
    </border>
    <border>
      <left/>
      <right style="double">
        <color rgb="FF3F3F3F"/>
      </right>
      <top style="double">
        <color rgb="FF3F3F3F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/>
      <top style="double">
        <color auto="1"/>
      </top>
      <bottom/>
    </border>
    <border>
      <left/>
      <right style="thin">
        <color auto="1"/>
      </right>
      <top style="thin">
        <color theme="1" tint="0.3499862666707358"/>
      </top>
      <bottom/>
    </border>
    <border>
      <left style="thin">
        <color auto="1"/>
      </left>
      <right/>
      <top style="hair">
        <color indexed="23"/>
      </top>
      <bottom style="thin">
        <color theme="1" tint="0.3499862666707358"/>
      </bottom>
    </border>
    <border>
      <left style="thin">
        <color auto="1"/>
      </left>
      <right/>
      <top style="thin">
        <color theme="1" tint="0.3499862666707358"/>
      </top>
      <bottom style="double">
        <color auto="1"/>
      </bottom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theme="2" tint="-0.499984740745262"/>
      </top>
      <bottom style="double">
        <color auto="1"/>
      </bottom>
    </border>
    <border>
      <left/>
      <right style="thin">
        <color auto="1"/>
      </right>
      <top style="thin">
        <color theme="2" tint="-0.499984740745262"/>
      </top>
      <bottom style="double">
        <color auto="1"/>
      </bottom>
    </border>
    <border>
      <left style="thin">
        <color indexed="64"/>
      </left>
      <right style="thin">
        <color indexed="64"/>
      </right>
      <top/>
      <bottom style="double">
        <color indexed="64"/>
      </bottom>
    </border>
    <border>
      <left/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/>
      <bottom style="double">
        <color indexed="64"/>
      </bottom>
    </border>
    <border>
      <left style="thin">
        <color indexed="64"/>
      </left>
      <right style="double">
        <color auto="1"/>
      </right>
      <top style="double">
        <color indexed="64"/>
      </top>
      <bottom/>
    </border>
    <border>
      <left style="double">
        <color auto="1"/>
      </left>
      <right style="double">
        <color auto="1"/>
      </right>
      <top style="double">
        <color auto="1"/>
      </top>
      <bottom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/>
      <right style="thin">
        <color indexed="64"/>
      </right>
      <top style="thin">
        <color auto="1"/>
      </top>
      <bottom style="thin">
        <color auto="1"/>
      </bottom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</border>
    <border>
      <left/>
      <right style="medium">
        <color indexed="64"/>
      </right>
      <top style="thin">
        <color indexed="64"/>
      </top>
      <bottom style="thin">
        <color indexed="64"/>
      </bottom>
    </border>
    <border>
      <left style="double">
        <color auto="1"/>
      </left>
      <right style="double">
        <color indexed="64"/>
      </right>
      <top style="thin">
        <color indexed="64"/>
      </top>
      <bottom style="thin">
        <color indexed="64"/>
      </bottom>
    </border>
    <border>
      <left/>
      <right style="double">
        <color indexed="64"/>
      </right>
      <top style="thin">
        <color indexed="64"/>
      </top>
      <bottom/>
    </border>
    <border>
      <left/>
      <right style="double">
        <color indexed="64"/>
      </right>
      <top/>
      <bottom/>
    </border>
    <border>
      <left/>
      <right style="double">
        <color indexed="64"/>
      </right>
      <top/>
      <bottom style="thin">
        <color indexed="64"/>
      </bottom>
    </border>
    <border>
      <left style="thin">
        <color indexed="64"/>
      </left>
      <right style="double">
        <color auto="1"/>
      </right>
      <top style="double">
        <color auto="1"/>
      </top>
      <bottom style="double">
        <color auto="1"/>
      </bottom>
    </border>
    <border>
      <left style="thin">
        <color indexed="64"/>
      </left>
      <right style="thin">
        <color auto="1"/>
      </right>
      <top style="double">
        <color auto="1"/>
      </top>
      <bottom style="double">
        <color auto="1"/>
      </bottom>
    </border>
    <border>
      <left style="thin">
        <color auto="1"/>
      </left>
      <right style="double">
        <color auto="1"/>
      </right>
      <top/>
      <bottom style="hair">
        <color theme="1" tint="0.3499862666707358"/>
      </bottom>
    </border>
    <border>
      <left style="double">
        <color auto="1"/>
      </left>
      <right style="thin">
        <color auto="1"/>
      </right>
      <top style="double">
        <color auto="1"/>
      </top>
      <bottom/>
    </border>
    <border>
      <left style="thin">
        <color auto="1"/>
      </left>
      <right/>
      <top style="thin">
        <color auto="1"/>
      </top>
      <bottom/>
    </border>
    <border>
      <left/>
      <right style="double">
        <color indexed="64"/>
      </right>
      <top style="thin">
        <color auto="1"/>
      </top>
      <bottom style="thin">
        <color auto="1"/>
      </bottom>
    </border>
    <border>
      <left/>
      <right style="double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/>
      <top style="double">
        <color indexed="64"/>
      </top>
      <bottom style="double">
        <color indexed="64"/>
      </bottom>
    </border>
    <border>
      <left style="double">
        <color auto="1"/>
      </left>
      <right/>
      <top style="double">
        <color auto="1"/>
      </top>
      <bottom/>
    </border>
    <border>
      <left style="double">
        <color indexed="64"/>
      </left>
      <right style="double">
        <color indexed="64"/>
      </right>
      <top style="thin">
        <color indexed="64"/>
      </top>
      <bottom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auto="1"/>
      </right>
      <top/>
      <bottom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auto="1"/>
      </bottom>
    </border>
    <border>
      <left style="double">
        <color indexed="64"/>
      </left>
      <right style="double">
        <color indexed="64"/>
      </right>
      <top/>
      <bottom style="double">
        <color indexed="64"/>
      </bottom>
    </border>
    <border>
      <left style="thin">
        <color auto="1"/>
      </left>
      <right style="double">
        <color auto="1"/>
      </right>
      <top style="thin">
        <color auto="1"/>
      </top>
      <bottom/>
    </border>
    <border>
      <left/>
      <right style="thin">
        <color indexed="64"/>
      </right>
      <top style="thin">
        <color indexed="64"/>
      </top>
      <bottom style="double">
        <color auto="1"/>
      </bottom>
    </border>
    <border>
      <left/>
      <right/>
      <top style="thin">
        <color indexed="64"/>
      </top>
      <bottom style="double">
        <color auto="1"/>
      </bottom>
    </border>
    <border>
      <left style="thin">
        <color auto="1"/>
      </left>
      <right style="double">
        <color auto="1"/>
      </right>
      <top style="double">
        <color auto="1"/>
      </top>
      <bottom style="thin">
        <color indexed="64"/>
      </bottom>
    </border>
    <border>
      <left style="thin">
        <color auto="1"/>
      </left>
      <right style="double">
        <color auto="1"/>
      </right>
      <top style="double">
        <color auto="1"/>
      </top>
      <bottom/>
    </border>
    <border>
      <left style="double">
        <color auto="1"/>
      </left>
      <right style="thin">
        <color auto="1"/>
      </right>
      <top style="thin">
        <color theme="1" tint="0.3499862666707358"/>
      </top>
      <bottom style="thin">
        <color indexed="64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 style="thin">
        <color indexed="64"/>
      </bottom>
    </border>
    <border>
      <left style="double">
        <color auto="1"/>
      </left>
      <right style="thin">
        <color auto="1"/>
      </right>
      <top/>
      <bottom style="thin">
        <color theme="1" tint="0.3499862666707358"/>
      </bottom>
    </border>
    <border>
      <left style="thin">
        <color auto="1"/>
      </left>
      <right style="double">
        <color auto="1"/>
      </right>
      <top/>
      <bottom style="thin">
        <color theme="1" tint="0.3499862666707358"/>
      </bottom>
    </border>
    <border>
      <left style="double">
        <color auto="1"/>
      </left>
      <right style="thin">
        <color auto="1"/>
      </right>
      <top/>
      <bottom style="double">
        <color indexed="64"/>
      </bottom>
    </border>
    <border>
      <left style="thin">
        <color auto="1"/>
      </left>
      <right style="thin">
        <color auto="1"/>
      </right>
      <top/>
      <bottom style="double">
        <color indexed="64"/>
      </bottom>
    </border>
    <border>
      <left style="thin">
        <color auto="1"/>
      </left>
      <right style="double">
        <color auto="1"/>
      </right>
      <top/>
      <bottom style="double">
        <color indexed="64"/>
      </bottom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/>
      <right style="hair">
        <color auto="1"/>
      </right>
      <top style="double">
        <color auto="1"/>
      </top>
      <bottom/>
    </border>
    <border>
      <left/>
      <right style="hair">
        <color auto="1"/>
      </right>
      <top style="double">
        <color auto="1"/>
      </top>
      <bottom style="hair">
        <color auto="1"/>
      </bottom>
    </border>
    <border>
      <left style="double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/>
      <right style="hair">
        <color auto="1"/>
      </right>
      <top style="double">
        <color auto="1"/>
      </top>
      <bottom style="double">
        <color auto="1"/>
      </bottom>
    </border>
    <border>
      <left/>
      <right style="hair">
        <color auto="1"/>
      </right>
      <top/>
      <bottom/>
    </border>
    <border>
      <left style="thin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/>
      <right style="thin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</border>
    <border>
      <left style="double">
        <color auto="1"/>
      </left>
      <right/>
      <top/>
      <bottom style="hair">
        <color auto="1"/>
      </bottom>
    </border>
    <border>
      <left/>
      <right style="hair">
        <color auto="1"/>
      </right>
      <top/>
      <bottom style="hair">
        <color auto="1"/>
      </bottom>
    </border>
    <border>
      <left style="thin">
        <color auto="1"/>
      </left>
      <right/>
      <top/>
      <bottom style="hair">
        <color auto="1"/>
      </bottom>
    </border>
    <border>
      <left/>
      <right style="thin">
        <color auto="1"/>
      </right>
      <top/>
      <bottom style="hair">
        <color auto="1"/>
      </bottom>
    </border>
    <border>
      <left style="double">
        <color auto="1"/>
      </left>
      <right style="hair">
        <color auto="1"/>
      </right>
      <top style="double">
        <color auto="1"/>
      </top>
      <bottom style="thin">
        <color auto="1"/>
      </bottom>
    </border>
    <border>
      <left/>
      <right style="hair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thin">
        <color theme="0" tint="-0.499984740745262"/>
      </right>
      <top style="double">
        <color auto="1"/>
      </top>
      <bottom style="thin">
        <color auto="1"/>
      </bottom>
    </border>
    <border>
      <left/>
      <right style="thin">
        <color theme="0" tint="-0.499984740745262"/>
      </right>
      <top style="double">
        <color auto="1"/>
      </top>
      <bottom style="thin">
        <color auto="1"/>
      </bottom>
    </border>
    <border>
      <left style="thin">
        <color auto="1"/>
      </left>
      <right style="thin">
        <color theme="0" tint="-0.499984740745262"/>
      </right>
      <top style="double">
        <color auto="1"/>
      </top>
      <bottom style="thin">
        <color auto="1"/>
      </bottom>
    </border>
    <border>
      <left style="double">
        <color auto="1"/>
      </left>
      <right style="hair">
        <color auto="1"/>
      </right>
      <top style="thin">
        <color auto="1"/>
      </top>
      <bottom style="thin">
        <color auto="1"/>
      </bottom>
    </border>
    <border>
      <left/>
      <right style="hair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</border>
    <border>
      <left style="double">
        <color auto="1"/>
      </left>
      <right style="thin">
        <color indexed="64"/>
      </right>
      <top style="thin">
        <color auto="1"/>
      </top>
      <bottom style="thin">
        <color auto="1"/>
      </bottom>
    </border>
    <border>
      <left style="double">
        <color auto="1"/>
      </left>
      <right style="hair">
        <color auto="1"/>
      </right>
      <top style="thin">
        <color auto="1"/>
      </top>
      <bottom/>
    </border>
    <border>
      <left/>
      <right style="hair">
        <color auto="1"/>
      </right>
      <top style="thin">
        <color auto="1"/>
      </top>
      <bottom/>
    </border>
    <border>
      <left style="thin">
        <color auto="1"/>
      </left>
      <right style="hair">
        <color auto="1"/>
      </right>
      <top style="thin">
        <color auto="1"/>
      </top>
      <bottom/>
    </border>
    <border>
      <left style="thin">
        <color indexed="64"/>
      </left>
      <right style="double">
        <color auto="1"/>
      </right>
      <top/>
      <bottom style="thin">
        <color indexed="64"/>
      </bottom>
    </border>
    <border>
      <left style="double">
        <color auto="1"/>
      </left>
      <right style="hair">
        <color auto="1"/>
      </right>
      <top style="thin">
        <color auto="1"/>
      </top>
      <bottom style="double">
        <color auto="1"/>
      </bottom>
    </border>
    <border>
      <left/>
      <right style="hair">
        <color auto="1"/>
      </right>
      <top style="thin">
        <color auto="1"/>
      </top>
      <bottom style="double">
        <color auto="1"/>
      </bottom>
    </border>
    <border>
      <left style="double">
        <color auto="1"/>
      </left>
      <right style="hair">
        <color auto="1"/>
      </right>
      <top style="thin">
        <color auto="1"/>
      </top>
      <bottom style="double">
        <color indexed="64"/>
      </bottom>
    </border>
    <border>
      <left/>
      <right/>
      <top style="thin">
        <color auto="1"/>
      </top>
      <bottom style="double">
        <color indexed="64"/>
      </bottom>
    </border>
    <border>
      <left/>
      <right style="hair">
        <color auto="1"/>
      </right>
      <top style="thin">
        <color auto="1"/>
      </top>
      <bottom style="double">
        <color indexed="64"/>
      </bottom>
    </border>
    <border>
      <left style="thin">
        <color auto="1"/>
      </left>
      <right style="thin">
        <color auto="1"/>
      </right>
      <top style="double">
        <color auto="1"/>
      </top>
      <bottom style="double">
        <color indexed="64"/>
      </bottom>
    </border>
    <border>
      <left style="thin">
        <color auto="1"/>
      </left>
      <right style="double">
        <color auto="1"/>
      </right>
      <top style="double">
        <color auto="1"/>
      </top>
      <bottom style="double">
        <color indexed="64"/>
      </bottom>
    </border>
    <border>
      <left style="thin">
        <color auto="1"/>
      </left>
      <right/>
      <top/>
      <bottom style="double">
        <color indexed="64"/>
      </bottom>
    </border>
    <border>
      <left style="thin">
        <color auto="1"/>
      </left>
      <right style="double">
        <color auto="1"/>
      </right>
      <top style="thin">
        <color theme="1" tint="0.3499862666707358"/>
      </top>
      <bottom style="thin">
        <color indexed="64"/>
      </bottom>
    </border>
    <border>
      <left style="double">
        <color auto="1"/>
      </left>
      <right style="thin">
        <color indexed="64"/>
      </right>
      <top style="thin">
        <color auto="1"/>
      </top>
      <bottom style="double">
        <color auto="1"/>
      </bottom>
    </border>
    <border>
      <left/>
      <right style="thin">
        <color indexed="64"/>
      </right>
      <top style="thin">
        <color auto="1"/>
      </top>
      <bottom style="double">
        <color auto="1"/>
      </bottom>
    </border>
    <border>
      <left/>
      <right style="thin">
        <color indexed="64"/>
      </right>
      <top style="thin">
        <color auto="1"/>
      </top>
      <bottom style="double">
        <color indexed="64"/>
      </bottom>
    </border>
    <border>
      <left/>
      <right style="double">
        <color auto="1"/>
      </right>
      <top style="thin">
        <color auto="1"/>
      </top>
      <bottom style="double">
        <color indexed="64"/>
      </bottom>
    </border>
    <border>
      <left style="double">
        <color auto="1"/>
      </left>
      <right style="hair">
        <color auto="1"/>
      </right>
      <top/>
      <bottom style="thin">
        <color auto="1"/>
      </bottom>
    </border>
    <border>
      <left/>
      <right style="hair">
        <color auto="1"/>
      </right>
      <top/>
      <bottom style="thin">
        <color auto="1"/>
      </bottom>
    </border>
    <border>
      <left style="double">
        <color auto="1"/>
      </left>
      <right style="double">
        <color auto="1"/>
      </right>
      <top/>
      <bottom style="thin">
        <color indexed="64"/>
      </bottom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</border>
    <border>
      <left style="double">
        <color auto="1"/>
      </left>
      <right style="thin">
        <color indexed="64"/>
      </right>
      <top style="thin">
        <color auto="1"/>
      </top>
      <bottom style="double">
        <color indexed="64"/>
      </bottom>
    </border>
    <border>
      <left style="thin">
        <color indexed="64"/>
      </left>
      <right style="double">
        <color auto="1"/>
      </right>
      <top style="thin">
        <color indexed="64"/>
      </top>
      <bottom style="double">
        <color indexed="64"/>
      </bottom>
    </border>
    <border>
      <left/>
      <right style="double">
        <color auto="1"/>
      </right>
      <top style="thin">
        <color indexed="64"/>
      </top>
      <bottom style="double">
        <color indexed="64"/>
      </bottom>
    </border>
    <border>
      <left style="double">
        <color auto="1"/>
      </left>
      <right/>
      <top style="thin">
        <color auto="1"/>
      </top>
      <bottom style="double">
        <color indexed="64"/>
      </bottom>
    </border>
    <border>
      <left style="double">
        <color auto="1"/>
      </left>
      <right style="double">
        <color auto="1"/>
      </right>
      <top style="thin">
        <color auto="1"/>
      </top>
      <bottom style="double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</border>
    <border>
      <left/>
      <right/>
      <top style="double">
        <color indexed="64"/>
      </top>
      <bottom style="thin">
        <color indexed="64"/>
      </bottom>
    </border>
    <border>
      <left/>
      <right style="thin">
        <color indexed="64"/>
      </right>
      <top style="double">
        <color indexed="64"/>
      </top>
      <bottom style="thin">
        <color indexed="64"/>
      </bottom>
    </border>
    <border>
      <left style="thin">
        <color indexed="64"/>
      </left>
      <right/>
      <top style="double">
        <color indexed="64"/>
      </top>
      <bottom/>
    </border>
    <border>
      <left style="thin">
        <color indexed="64"/>
      </left>
      <right style="double">
        <color auto="1"/>
      </right>
      <top style="double">
        <color indexed="64"/>
      </top>
      <bottom style="thin">
        <color indexed="64"/>
      </bottom>
    </border>
    <border>
      <left/>
      <right style="double">
        <color auto="1"/>
      </right>
      <top style="double">
        <color indexed="64"/>
      </top>
      <bottom style="thin">
        <color indexed="64"/>
      </bottom>
    </border>
    <border>
      <left style="double">
        <color auto="1"/>
      </left>
      <right style="double">
        <color indexed="64"/>
      </right>
      <top style="double">
        <color auto="1"/>
      </top>
      <bottom style="thin">
        <color auto="1"/>
      </bottom>
    </border>
    <border>
      <left style="double">
        <color indexed="64"/>
      </left>
      <right style="thin">
        <color indexed="64"/>
      </right>
      <top/>
      <bottom/>
    </border>
    <border>
      <left style="double">
        <color auto="1"/>
      </left>
      <right style="double">
        <color indexed="64"/>
      </right>
      <top/>
      <bottom/>
    </border>
    <border>
      <left style="double">
        <color indexed="64"/>
      </left>
      <right style="thin">
        <color indexed="64"/>
      </right>
      <top/>
      <bottom style="thin">
        <color indexed="64"/>
      </bottom>
    </border>
    <border>
      <left style="thin">
        <color indexed="64"/>
      </left>
      <right style="thin">
        <color indexed="64"/>
      </right>
      <top/>
      <bottom style="thin">
        <color indexed="64"/>
      </bottom>
    </border>
    <border>
      <left style="double">
        <color auto="1"/>
      </left>
      <right style="double">
        <color indexed="64"/>
      </right>
      <top/>
      <bottom style="thin">
        <color auto="1"/>
      </bottom>
    </border>
    <border>
      <left style="double">
        <color auto="1"/>
      </left>
      <right style="thin">
        <color indexed="64"/>
      </right>
      <top style="double">
        <color auto="1"/>
      </top>
      <bottom style="thin">
        <color auto="1"/>
      </bottom>
    </border>
    <border>
      <left/>
      <right style="thin">
        <color indexed="64"/>
      </right>
      <top style="double">
        <color auto="1"/>
      </top>
      <bottom style="thin">
        <color auto="1"/>
      </bottom>
    </border>
    <border>
      <left style="thin">
        <color indexed="64"/>
      </left>
      <right/>
      <top style="double">
        <color indexed="64"/>
      </top>
      <bottom style="thin">
        <color indexed="64"/>
      </bottom>
    </border>
    <border>
      <left style="double">
        <color auto="1"/>
      </left>
      <right style="thin">
        <color auto="1"/>
      </right>
      <top style="thin">
        <color indexed="64"/>
      </top>
      <bottom style="thin">
        <color indexed="64"/>
      </bottom>
    </border>
    <border>
      <left/>
      <right style="thin">
        <color auto="1"/>
      </right>
      <top style="thin">
        <color indexed="64"/>
      </top>
      <bottom style="double">
        <color auto="1"/>
      </bottom>
    </border>
    <border>
      <left/>
      <right style="double">
        <color indexed="64"/>
      </right>
      <top style="double">
        <color indexed="64"/>
      </top>
      <bottom/>
    </border>
    <border>
      <left style="double">
        <color indexed="64"/>
      </left>
      <right/>
      <top/>
      <bottom/>
    </border>
    <border>
      <left style="double">
        <color indexed="64"/>
      </left>
      <right/>
      <top/>
      <bottom style="double">
        <color indexed="64"/>
      </bottom>
    </border>
    <border>
      <left/>
      <right style="double">
        <color indexed="64"/>
      </right>
      <top/>
      <bottom style="double">
        <color indexed="64"/>
      </bottom>
    </border>
    <border>
      <left style="thin">
        <color indexed="64"/>
      </left>
      <right style="thin">
        <color indexed="64"/>
      </right>
      <top style="thin">
        <color theme="2" tint="-0.499984740745262"/>
      </top>
      <bottom style="double">
        <color indexed="64"/>
      </bottom>
    </border>
    <border>
      <left/>
      <right style="thin">
        <color indexed="64"/>
      </right>
      <top style="thin">
        <color theme="2" tint="-0.499984740745262"/>
      </top>
      <bottom style="double">
        <color indexed="64"/>
      </bottom>
    </border>
    <border>
      <left style="double">
        <color indexed="64"/>
      </left>
      <right style="thin">
        <color auto="1"/>
      </right>
      <top style="thin">
        <color indexed="64"/>
      </top>
      <bottom/>
    </border>
    <border>
      <left/>
      <right style="thin">
        <color auto="1"/>
      </right>
      <top style="thin">
        <color indexed="64"/>
      </top>
      <bottom/>
    </border>
    <border>
      <left style="thin">
        <color auto="1"/>
      </left>
      <right style="double">
        <color indexed="64"/>
      </right>
      <top style="thin">
        <color auto="1"/>
      </top>
      <bottom/>
    </border>
    <border>
      <left/>
      <right style="double">
        <color indexed="64"/>
      </right>
      <top style="thin">
        <color auto="1"/>
      </top>
      <bottom/>
    </border>
    <border>
      <left style="double">
        <color indexed="64"/>
      </left>
      <right style="double">
        <color auto="1"/>
      </right>
      <top/>
      <bottom style="double">
        <color auto="1"/>
      </bottom>
    </border>
    <border>
      <left style="double">
        <color indexed="64"/>
      </left>
      <right style="thin">
        <color indexed="64"/>
      </right>
      <top style="thin">
        <color indexed="64"/>
      </top>
      <bottom/>
    </border>
    <border>
      <left/>
      <right style="thin">
        <color indexed="64"/>
      </right>
      <top style="thin">
        <color indexed="64"/>
      </top>
      <bottom/>
    </border>
    <border>
      <left style="double">
        <color auto="1"/>
      </left>
      <right style="hair">
        <color auto="1"/>
      </right>
      <top style="double">
        <color auto="1"/>
      </top>
      <bottom/>
    </border>
    <border>
      <left style="double">
        <color auto="1"/>
      </left>
      <right style="thin">
        <color indexed="64"/>
      </right>
      <top style="thin">
        <color indexed="64"/>
      </top>
      <bottom style="double">
        <color indexed="64"/>
      </bottom>
    </border>
    <border>
      <left style="double">
        <color auto="1"/>
      </left>
      <right style="thin">
        <color theme="0" tint="-0.499984740745262"/>
      </right>
      <top/>
      <bottom style="thin">
        <color auto="1"/>
      </bottom>
    </border>
    <border>
      <left/>
      <right style="thin">
        <color theme="0" tint="-0.499984740745262"/>
      </right>
      <top/>
      <bottom style="thin">
        <color auto="1"/>
      </bottom>
    </border>
    <border>
      <left style="thin">
        <color indexed="64"/>
      </left>
      <right style="thin">
        <color auto="1"/>
      </right>
      <top/>
      <bottom style="thin">
        <color indexed="64"/>
      </bottom>
    </border>
    <border>
      <left/>
      <right style="thin">
        <color auto="1"/>
      </right>
      <top/>
      <bottom style="thin">
        <color indexed="64"/>
      </bottom>
    </border>
    <border>
      <left style="thin">
        <color auto="1"/>
      </left>
      <right style="double">
        <color auto="1"/>
      </right>
      <top style="double">
        <color auto="1"/>
      </top>
      <bottom style="thin">
        <color indexed="23"/>
      </bottom>
    </border>
    <border>
      <left style="thin">
        <color auto="1"/>
      </left>
      <right/>
      <top style="thin">
        <color theme="1" tint="0.3499862666707358"/>
      </top>
      <bottom style="hair">
        <color indexed="23"/>
      </bottom>
    </border>
    <border>
      <left style="thin">
        <color auto="1"/>
      </left>
      <right style="double">
        <color auto="1"/>
      </right>
      <top style="thin">
        <color theme="1" tint="0.3499862666707358"/>
      </top>
      <bottom/>
    </border>
    <border>
      <left style="thin">
        <color auto="1"/>
      </left>
      <right style="double">
        <color auto="1"/>
      </right>
      <top style="hair">
        <color indexed="23"/>
      </top>
      <bottom style="thin">
        <color theme="1" tint="0.3499862666707358"/>
      </bottom>
    </border>
    <border>
      <left style="thin">
        <color auto="1"/>
      </left>
      <right style="double">
        <color auto="1"/>
      </right>
      <top/>
      <bottom style="thin">
        <color indexed="23"/>
      </bottom>
    </border>
    <border>
      <left style="double">
        <color indexed="23"/>
      </left>
      <right style="double">
        <color indexed="23"/>
      </right>
      <top/>
      <bottom style="double">
        <color indexed="23"/>
      </bottom>
    </border>
    <border>
      <left/>
      <right style="thin">
        <color indexed="23"/>
      </right>
      <top/>
      <bottom style="double">
        <color indexed="23"/>
      </bottom>
    </border>
    <border>
      <left style="thin">
        <color indexed="23"/>
      </left>
      <right style="thin">
        <color indexed="23"/>
      </right>
      <top/>
      <bottom style="double">
        <color indexed="23"/>
      </bottom>
    </border>
    <border>
      <left style="thin">
        <color indexed="23"/>
      </left>
      <right/>
      <top style="double">
        <color auto="1"/>
      </top>
      <bottom style="double">
        <color indexed="23"/>
      </bottom>
    </border>
    <border>
      <left style="thin">
        <color indexed="23"/>
      </left>
      <right style="double">
        <color indexed="23"/>
      </right>
      <top/>
      <bottom style="double">
        <color indexed="23"/>
      </bottom>
    </border>
    <border>
      <left style="double">
        <color indexed="23"/>
      </left>
      <right style="thin">
        <color auto="1"/>
      </right>
      <top/>
      <bottom style="thin">
        <color indexed="23"/>
      </bottom>
    </border>
    <border>
      <left style="thin">
        <color auto="1"/>
      </left>
      <right style="thin">
        <color auto="1"/>
      </right>
      <top/>
      <bottom style="thin">
        <color indexed="23"/>
      </bottom>
    </border>
    <border>
      <left style="double">
        <color auto="1"/>
      </left>
      <right style="thin">
        <color auto="1"/>
      </right>
      <top style="thin">
        <color indexed="23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indexed="23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indexed="23"/>
      </top>
      <bottom style="double">
        <color auto="1"/>
      </bottom>
    </border>
    <border>
      <left style="double">
        <color auto="1"/>
      </left>
      <right style="thin">
        <color auto="1"/>
      </right>
      <top style="thin">
        <color auto="1"/>
      </top>
      <bottom style="double">
        <color indexed="64"/>
      </bottom>
    </border>
    <border>
      <left/>
      <right style="thin">
        <color auto="1"/>
      </right>
      <top style="thin">
        <color auto="1"/>
      </top>
      <bottom style="double">
        <color indexed="64"/>
      </bottom>
    </border>
    <border>
      <left style="thin">
        <color theme="0" tint="-0.499984740745262"/>
      </left>
      <right style="thin">
        <color theme="0" tint="-0.499984740745262"/>
      </right>
      <top style="double">
        <color auto="1"/>
      </top>
      <bottom style="thin">
        <color auto="1"/>
      </bottom>
    </border>
    <border>
      <left style="thin">
        <color auto="1"/>
      </left>
      <right style="hair">
        <color auto="1"/>
      </right>
      <top style="double">
        <color auto="1"/>
      </top>
      <bottom style="thin">
        <color auto="1"/>
      </bottom>
    </border>
    <border>
      <left style="double">
        <color auto="1"/>
      </left>
      <right style="double">
        <color indexed="64"/>
      </right>
      <top style="thin">
        <color auto="1"/>
      </top>
      <bottom style="double">
        <color auto="1"/>
      </bottom>
    </border>
    <border>
      <left style="double">
        <color auto="1"/>
      </left>
      <right style="double">
        <color indexed="64"/>
      </right>
      <top style="thin">
        <color auto="1"/>
      </top>
      <bottom style="double">
        <color indexed="64"/>
      </bottom>
    </border>
    <border>
      <left/>
      <right style="double">
        <color indexed="64"/>
      </right>
      <top style="thin">
        <color auto="1"/>
      </top>
      <bottom style="double">
        <color indexed="64"/>
      </bottom>
    </border>
    <border>
      <left/>
      <right style="thin">
        <color indexed="64"/>
      </right>
      <top/>
      <bottom style="thin">
        <color indexed="64"/>
      </bottom>
    </border>
    <border>
      <left style="double">
        <color auto="1"/>
      </left>
      <right style="double">
        <color auto="1"/>
      </right>
      <top style="thin">
        <color indexed="64"/>
      </top>
      <bottom style="double">
        <color auto="1"/>
      </bottom>
    </border>
    <border>
      <left/>
      <right style="double">
        <color auto="1"/>
      </right>
      <top style="thin">
        <color indexed="64"/>
      </top>
      <bottom style="double">
        <color auto="1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 style="thin">
        <color indexed="64"/>
      </left>
      <right style="thin">
        <color indexed="64"/>
      </right>
      <top style="double">
        <color auto="1"/>
      </top>
      <bottom style="double">
        <color indexed="64"/>
      </bottom>
    </border>
    <border>
      <left/>
      <right style="thin">
        <color indexed="64"/>
      </right>
      <top style="double">
        <color auto="1"/>
      </top>
      <bottom style="double">
        <color indexed="64"/>
      </bottom>
    </border>
    <border>
      <left style="double">
        <color auto="1"/>
      </left>
      <right style="double">
        <color indexed="64"/>
      </right>
      <top style="double">
        <color auto="1"/>
      </top>
      <bottom style="double">
        <color auto="1"/>
      </bottom>
    </border>
    <border>
      <left/>
      <right style="double">
        <color indexed="64"/>
      </right>
      <top style="double">
        <color auto="1"/>
      </top>
      <bottom style="double">
        <color auto="1"/>
      </bottom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</border>
    <border>
      <left style="thin">
        <color auto="1"/>
      </left>
      <right style="hair">
        <color auto="1"/>
      </right>
      <top style="thin">
        <color auto="1"/>
      </top>
      <bottom style="double">
        <color indexed="64"/>
      </bottom>
    </border>
    <border>
      <left style="thin">
        <color auto="1"/>
      </left>
      <right/>
      <top style="thin">
        <color auto="1"/>
      </top>
      <bottom style="double">
        <color indexed="64"/>
      </bottom>
    </border>
    <border>
      <left style="thin">
        <color auto="1"/>
      </left>
      <right style="thin">
        <color indexed="64"/>
      </right>
      <top style="double">
        <color auto="1"/>
      </top>
      <bottom style="double">
        <color auto="1"/>
      </bottom>
    </border>
    <border>
      <left/>
      <right style="thin">
        <color indexed="64"/>
      </right>
      <top style="double">
        <color auto="1"/>
      </top>
      <bottom style="double">
        <color auto="1"/>
      </bottom>
    </border>
    <border>
      <left style="double">
        <color auto="1"/>
      </left>
      <right style="thin">
        <color indexed="64"/>
      </right>
      <top style="double">
        <color auto="1"/>
      </top>
      <bottom style="double">
        <color auto="1"/>
      </bottom>
    </border>
    <border>
      <left style="thin">
        <color auto="1"/>
      </left>
      <right style="double">
        <color indexed="64"/>
      </right>
      <top style="double">
        <color auto="1"/>
      </top>
      <bottom style="double">
        <color auto="1"/>
      </bottom>
    </border>
    <border>
      <left style="thin">
        <color indexed="64"/>
      </left>
      <right/>
      <top/>
      <bottom style="thin">
        <color indexed="64"/>
      </bottom>
    </border>
    <border>
      <left/>
      <right style="thin">
        <color theme="1" tint="0.3499862666707358"/>
      </right>
      <top style="double">
        <color auto="1"/>
      </top>
      <bottom style="thin">
        <color theme="1" tint="0.3499862666707358"/>
      </bottom>
    </border>
    <border>
      <left style="thin">
        <color theme="1" tint="0.3499862666707358"/>
      </left>
      <right/>
      <top style="double">
        <color auto="1"/>
      </top>
      <bottom/>
    </border>
    <border>
      <left style="thin">
        <color theme="1" tint="0.3499862666707358"/>
      </left>
      <right style="thin">
        <color theme="1" tint="0.3499862666707358"/>
      </right>
      <top style="double">
        <color auto="1"/>
      </top>
      <bottom style="thin">
        <color theme="1" tint="0.3499862666707358"/>
      </bottom>
    </border>
    <border>
      <left/>
      <right style="thin">
        <color theme="1" tint="0.3499862666707358"/>
      </right>
      <top style="double">
        <color auto="1"/>
      </top>
      <bottom/>
    </border>
    <border>
      <left style="thin">
        <color theme="1" tint="0.3499862666707358"/>
      </left>
      <right style="thin">
        <color theme="1" tint="0.3499862666707358"/>
      </right>
      <top style="double">
        <color auto="1"/>
      </top>
      <bottom/>
    </border>
    <border>
      <left style="thin">
        <color auto="1"/>
      </left>
      <right style="thin">
        <color auto="1"/>
      </right>
      <top/>
      <bottom style="hair">
        <color auto="1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 style="hair">
        <color indexed="23"/>
      </bottom>
    </border>
    <border>
      <left style="thin">
        <color indexed="23"/>
      </left>
      <right/>
      <top/>
      <bottom style="double">
        <color indexed="23"/>
      </bottom>
    </border>
    <border>
      <left style="double">
        <color auto="1"/>
      </left>
      <right style="hair">
        <color auto="1"/>
      </right>
      <top/>
      <bottom style="hair">
        <color auto="1"/>
      </bottom>
    </border>
    <border>
      <left style="thin">
        <color auto="1"/>
      </left>
      <right style="hair">
        <color auto="1"/>
      </right>
      <top/>
      <bottom style="hair">
        <color auto="1"/>
      </bottom>
    </border>
    <border>
      <left style="double">
        <color auto="1"/>
      </left>
      <right style="double">
        <color auto="1"/>
      </right>
      <top style="thin">
        <color indexed="64"/>
      </top>
      <bottom style="thin">
        <color auto="1"/>
      </bottom>
    </border>
    <border>
      <left style="double">
        <color auto="1"/>
      </left>
      <right/>
      <top style="thin">
        <color indexed="64"/>
      </top>
      <bottom style="thin">
        <color auto="1"/>
      </bottom>
    </border>
    <border>
      <left style="double">
        <color auto="1"/>
      </left>
      <right style="thin">
        <color auto="1"/>
      </right>
      <top style="thin">
        <color indexed="64"/>
      </top>
      <bottom style="thin">
        <color auto="1"/>
      </bottom>
    </border>
    <border>
      <left/>
      <right style="thin">
        <color auto="1"/>
      </right>
      <top style="thin">
        <color indexed="64"/>
      </top>
      <bottom style="thin">
        <color auto="1"/>
      </bottom>
    </border>
    <border>
      <left style="double">
        <color auto="1"/>
      </left>
      <right/>
      <top style="thin">
        <color auto="1"/>
      </top>
      <bottom/>
    </border>
    <border>
      <left style="thin">
        <color auto="1"/>
      </left>
      <right style="double">
        <color auto="1"/>
      </right>
      <top style="thin">
        <color auto="1"/>
      </top>
      <bottom style="double">
        <color indexed="64"/>
      </bottom>
    </border>
    <border>
      <left style="thin">
        <color auto="1"/>
      </left>
      <right style="thin">
        <color indexed="64"/>
      </right>
      <top style="thin">
        <color auto="1"/>
      </top>
      <bottom style="double">
        <color auto="1"/>
      </bottom>
    </border>
    <border>
      <left style="thin">
        <color indexed="64"/>
      </left>
      <right style="thin">
        <color indexed="64"/>
      </right>
      <top style="double">
        <color auto="1"/>
      </top>
      <bottom style="thin">
        <color auto="1"/>
      </bottom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</border>
    <border>
      <left style="thin">
        <color indexed="64"/>
      </left>
      <right style="double">
        <color auto="1"/>
      </right>
      <top style="double">
        <color auto="1"/>
      </top>
      <bottom style="thin">
        <color auto="1"/>
      </bottom>
    </border>
    <border>
      <left style="thin">
        <color indexed="64"/>
      </left>
      <right style="thin">
        <color auto="1"/>
      </right>
      <top style="double">
        <color auto="1"/>
      </top>
      <bottom style="thin">
        <color auto="1"/>
      </bottom>
    </border>
    <border>
      <left style="thin">
        <color indexed="64"/>
      </left>
      <right style="thin">
        <color indexed="64"/>
      </right>
      <top style="double">
        <color auto="1"/>
      </top>
      <bottom style="thin">
        <color indexed="64"/>
      </bottom>
    </border>
    <border>
      <left/>
      <right style="thin">
        <color indexed="64"/>
      </right>
      <top style="double">
        <color auto="1"/>
      </top>
      <bottom style="thin">
        <color indexed="64"/>
      </bottom>
    </border>
    <border>
      <left style="double">
        <color auto="1"/>
      </left>
      <right style="thin">
        <color auto="1"/>
      </right>
      <top style="thin">
        <color theme="1" tint="0.3499862666707358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 style="thin">
        <color auto="1"/>
      </bottom>
    </border>
    <border>
      <left style="thin">
        <color auto="1"/>
      </left>
      <right style="thin">
        <color auto="1"/>
      </right>
      <top/>
      <bottom style="thin">
        <color indexed="64"/>
      </bottom>
    </border>
    <border>
      <left style="thin">
        <color auto="1"/>
      </left>
      <right/>
      <top style="thin">
        <color theme="1" tint="0.3499862666707358"/>
      </top>
      <bottom style="thin">
        <color indexed="64"/>
      </bottom>
    </border>
    <border>
      <left style="thin">
        <color auto="1"/>
      </left>
      <right/>
      <top/>
      <bottom style="thin">
        <color indexed="64"/>
      </bottom>
    </border>
    <border>
      <left style="double">
        <color indexed="64"/>
      </left>
      <right style="double">
        <color auto="1"/>
      </right>
      <top style="thin">
        <color auto="1"/>
      </top>
      <bottom/>
    </border>
    <border>
      <left/>
      <right style="thin">
        <color indexed="23"/>
      </right>
      <top style="double">
        <color auto="1"/>
      </top>
      <bottom style="double">
        <color indexed="23"/>
      </bottom>
    </border>
    <border>
      <left style="thin">
        <color auto="1"/>
      </left>
      <right style="thin">
        <color indexed="64"/>
      </right>
      <top style="double">
        <color auto="1"/>
      </top>
      <bottom style="double">
        <color indexed="64"/>
      </bottom>
    </border>
    <border>
      <left style="double">
        <color auto="1"/>
      </left>
      <right style="thin">
        <color indexed="64"/>
      </right>
      <top style="double">
        <color auto="1"/>
      </top>
      <bottom style="double">
        <color indexed="64"/>
      </bottom>
    </border>
    <border>
      <left/>
      <right style="double">
        <color auto="1"/>
      </right>
      <top style="double">
        <color auto="1"/>
      </top>
      <bottom style="thin">
        <color indexed="23"/>
      </bottom>
    </border>
    <border>
      <left/>
      <right style="thin">
        <color auto="1"/>
      </right>
      <top style="thin">
        <color theme="1" tint="0.3499862666707358"/>
      </top>
      <bottom style="hair">
        <color indexed="23"/>
      </bottom>
    </border>
    <border>
      <left/>
      <right style="double">
        <color auto="1"/>
      </right>
      <top/>
      <bottom style="thin">
        <color indexed="23"/>
      </bottom>
    </border>
    <border>
      <left style="thin">
        <color indexed="64"/>
      </left>
      <right style="double">
        <color auto="1"/>
      </right>
      <top style="thin">
        <color indexed="64"/>
      </top>
      <bottom style="double">
        <color auto="1"/>
      </bottom>
    </border>
    <border>
      <left/>
      <right style="thin">
        <color indexed="23"/>
      </right>
      <top style="double">
        <color auto="1"/>
      </top>
      <bottom style="double">
        <color auto="1"/>
      </bottom>
    </border>
    <border>
      <left style="thin">
        <color indexed="23"/>
      </left>
      <right style="thin">
        <color indexed="23"/>
      </right>
      <top style="double">
        <color auto="1"/>
      </top>
      <bottom style="double">
        <color auto="1"/>
      </bottom>
    </border>
    <border>
      <left style="thin">
        <color indexed="23"/>
      </left>
      <right style="thin">
        <color indexed="64"/>
      </right>
      <top style="double">
        <color auto="1"/>
      </top>
      <bottom style="double">
        <color auto="1"/>
      </bottom>
    </border>
    <border>
      <left style="double">
        <color indexed="64"/>
      </left>
      <right/>
      <top style="thin">
        <color auto="1"/>
      </top>
      <bottom style="thin">
        <color auto="1"/>
      </bottom>
    </border>
    <border>
      <left style="thin">
        <color indexed="64"/>
      </left>
      <right/>
      <top style="thin">
        <color auto="1"/>
      </top>
      <bottom style="thin">
        <color auto="1"/>
      </bottom>
    </border>
    <border>
      <left style="double">
        <color indexed="64"/>
      </left>
      <right style="double">
        <color auto="1"/>
      </right>
      <top style="thin">
        <color auto="1"/>
      </top>
      <bottom style="thin">
        <color auto="1"/>
      </bottom>
    </border>
    <border>
      <left style="double">
        <color indexed="64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</border>
    <border>
      <left style="double">
        <color indexed="64"/>
      </left>
      <right style="double">
        <color rgb="FF000000"/>
      </right>
      <top style="thin">
        <color indexed="64"/>
      </top>
      <bottom style="double">
        <color indexed="64"/>
      </bottom>
    </border>
    <border>
      <left/>
      <right style="double">
        <color rgb="FF000000"/>
      </right>
      <top style="thin">
        <color indexed="64"/>
      </top>
      <bottom style="double">
        <color indexed="64"/>
      </bottom>
    </border>
    <border>
      <left style="thin">
        <color indexed="64"/>
      </left>
      <right style="double">
        <color auto="1"/>
      </right>
      <top style="thin">
        <color auto="1"/>
      </top>
      <bottom style="double">
        <color auto="1"/>
      </bottom>
    </border>
    <border>
      <left style="double">
        <color rgb="FF000000"/>
      </left>
      <right style="thin">
        <color auto="1"/>
      </right>
      <top style="thin">
        <color auto="1"/>
      </top>
      <bottom style="double">
        <color auto="1"/>
      </bottom>
    </border>
    <border>
      <left style="thin">
        <color rgb="FF000000"/>
      </left>
      <right style="thin">
        <color auto="1"/>
      </right>
      <top style="thin">
        <color auto="1"/>
      </top>
      <bottom style="double">
        <color auto="1"/>
      </bottom>
    </border>
    <border>
      <left style="double">
        <color indexed="64"/>
      </left>
      <right style="double">
        <color auto="1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double">
        <color rgb="FF000000"/>
      </right>
      <top style="thin">
        <color auto="1"/>
      </top>
      <bottom style="thin">
        <color auto="1"/>
      </bottom>
    </border>
    <border>
      <left/>
      <right style="double">
        <color rgb="FF000000"/>
      </right>
      <top style="thin">
        <color auto="1"/>
      </top>
      <bottom style="thin">
        <color auto="1"/>
      </bottom>
    </border>
    <border>
      <left style="thin">
        <color indexed="64"/>
      </left>
      <right style="double">
        <color auto="1"/>
      </right>
      <top style="thin">
        <color auto="1"/>
      </top>
      <bottom style="thin">
        <color auto="1"/>
      </bottom>
    </border>
    <border>
      <left style="double">
        <color rgb="FF000000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</border>
    <border>
      <left style="double">
        <color rgb="FF000000"/>
      </left>
      <right style="double">
        <color rgb="FF000000"/>
      </right>
      <top style="thin">
        <color auto="1"/>
      </top>
      <bottom style="thin">
        <color auto="1"/>
      </bottom>
    </border>
    <border>
      <left style="double">
        <color rgb="FF000000"/>
      </left>
      <right/>
      <top style="thin">
        <color auto="1"/>
      </top>
      <bottom style="thin">
        <color auto="1"/>
      </bottom>
    </border>
    <border>
      <left style="thin">
        <color indexed="64"/>
      </left>
      <right/>
      <top style="thin">
        <color auto="1"/>
      </top>
      <bottom style="double">
        <color auto="1"/>
      </bottom>
    </border>
    <border>
      <left style="double">
        <color indexed="64"/>
      </left>
      <right style="thin">
        <color auto="1"/>
      </right>
      <top style="thin">
        <color auto="1"/>
      </top>
      <bottom style="double">
        <color auto="1"/>
      </bottom>
    </border>
    <border>
      <left style="double">
        <color indexed="64"/>
      </left>
      <right/>
      <top/>
      <bottom style="double">
        <color auto="1"/>
      </bottom>
    </border>
    <border>
      <left style="thin">
        <color auto="1"/>
      </left>
      <right/>
      <top style="double">
        <color auto="1"/>
      </top>
      <bottom style="double">
        <color indexed="64"/>
      </bottom>
    </border>
    <border>
      <left style="thin">
        <color indexed="64"/>
      </left>
      <right style="thin">
        <color auto="1"/>
      </right>
      <top style="thin">
        <color indexed="64"/>
      </top>
      <bottom style="double">
        <color auto="1"/>
      </bottom>
    </border>
    <border>
      <left/>
      <right/>
      <top style="double">
        <color auto="1"/>
      </top>
      <bottom style="double">
        <color indexed="64"/>
      </bottom>
    </border>
    <border>
      <left style="double">
        <color indexed="64"/>
      </left>
      <right style="thin">
        <color auto="1"/>
      </right>
      <top style="thin">
        <color auto="1"/>
      </top>
      <bottom style="double">
        <color indexed="64"/>
      </bottom>
    </border>
    <border>
      <left style="double">
        <color indexed="64"/>
      </left>
      <right style="thin">
        <color auto="1"/>
      </right>
      <top/>
      <bottom style="thin">
        <color auto="1"/>
      </bottom>
    </border>
    <border>
      <left style="thin">
        <color indexed="64"/>
      </left>
      <right style="thin">
        <color auto="1"/>
      </right>
      <top style="thin">
        <color auto="1"/>
      </top>
      <bottom style="double">
        <color auto="1"/>
      </bottom>
    </border>
    <border>
      <left style="double">
        <color indexed="64"/>
      </left>
      <right/>
      <top/>
      <bottom style="thin">
        <color indexed="64"/>
      </bottom>
    </border>
    <border>
      <left style="thin">
        <color indexed="64"/>
      </left>
      <right style="thin">
        <color theme="0" tint="-0.499984740745262"/>
      </right>
      <top style="double">
        <color auto="1"/>
      </top>
      <bottom style="thin">
        <color auto="1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auto="1"/>
      </bottom>
    </border>
    <border>
      <left style="double">
        <color indexed="64"/>
      </left>
      <right style="double">
        <color indexed="64"/>
      </right>
      <top/>
      <bottom/>
    </border>
    <border>
      <left style="double">
        <color indexed="64"/>
      </left>
      <right style="double">
        <color indexed="64"/>
      </right>
      <top/>
      <bottom style="thin">
        <color auto="1"/>
      </bottom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auto="1"/>
      </bottom>
    </border>
    <border>
      <left style="double">
        <color indexed="64"/>
      </left>
      <right style="double">
        <color indexed="64"/>
      </right>
      <top/>
      <bottom style="double">
        <color auto="1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double">
        <color auto="1"/>
      </bottom>
    </border>
    <border>
      <left style="double">
        <color auto="1"/>
      </left>
      <right style="thin">
        <color auto="1"/>
      </right>
      <top style="double">
        <color indexed="64"/>
      </top>
      <bottom style="thin">
        <color theme="1" tint="0.3499862666707358"/>
      </bottom>
    </border>
    <border>
      <left/>
      <right/>
      <top style="double">
        <color indexed="64"/>
      </top>
      <bottom style="thin">
        <color theme="1" tint="0.3499862666707358"/>
      </bottom>
    </border>
    <border>
      <left/>
      <right style="thin">
        <color auto="1"/>
      </right>
      <top style="double">
        <color indexed="64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 style="double">
        <color indexed="64"/>
      </top>
      <bottom/>
    </border>
    <border>
      <left style="thin">
        <color auto="1"/>
      </left>
      <right style="thin">
        <color auto="1"/>
      </right>
      <top style="double">
        <color indexed="64"/>
      </top>
      <bottom style="thin">
        <color theme="1" tint="0.3499862666707358"/>
      </bottom>
    </border>
    <border>
      <left style="thin">
        <color auto="1"/>
      </left>
      <right style="double">
        <color auto="1"/>
      </right>
      <top style="double">
        <color indexed="64"/>
      </top>
      <bottom style="thin">
        <color theme="1" tint="0.3499862666707358"/>
      </bottom>
    </border>
    <border>
      <left/>
      <right style="double">
        <color auto="1"/>
      </right>
      <top style="double">
        <color indexed="64"/>
      </top>
      <bottom style="thin">
        <color theme="1" tint="0.3499862666707358"/>
      </bottom>
    </border>
    <border>
      <left style="thin">
        <color auto="1"/>
      </left>
      <right style="thin">
        <color auto="1"/>
      </right>
      <top style="double">
        <color indexed="64"/>
      </top>
      <bottom style="double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23"/>
      </bottom>
    </border>
    <border>
      <left style="double">
        <color indexed="64"/>
      </left>
      <right style="double">
        <color auto="1"/>
      </right>
      <top/>
      <bottom/>
    </border>
    <border>
      <left style="thin">
        <color auto="1"/>
      </left>
      <right style="double">
        <color indexed="64"/>
      </right>
      <top style="thin">
        <color theme="1" tint="0.3499862666707358"/>
      </top>
      <bottom/>
    </border>
    <border>
      <left style="thin">
        <color auto="1"/>
      </left>
      <right style="double">
        <color indexed="64"/>
      </right>
      <top style="hair">
        <color indexed="23"/>
      </top>
      <bottom style="thin">
        <color theme="1" tint="0.3499862666707358"/>
      </bottom>
    </border>
    <border>
      <left style="double">
        <color auto="1"/>
      </left>
      <right style="thin">
        <color auto="1"/>
      </right>
      <top style="thin">
        <color theme="1" tint="0.3499862666707358"/>
      </top>
      <bottom style="double">
        <color indexed="64"/>
      </bottom>
    </border>
    <border>
      <left style="thin">
        <color auto="1"/>
      </left>
      <right style="thin">
        <color auto="1"/>
      </right>
      <top style="thin">
        <color theme="1" tint="0.3499862666707358"/>
      </top>
      <bottom style="double">
        <color indexed="64"/>
      </bottom>
    </border>
    <border>
      <left/>
      <right style="thin">
        <color auto="1"/>
      </right>
      <top style="thin">
        <color theme="1" tint="0.3499862666707358"/>
      </top>
      <bottom style="double">
        <color indexed="64"/>
      </bottom>
    </border>
    <border>
      <left style="thin">
        <color auto="1"/>
      </left>
      <right style="double">
        <color indexed="64"/>
      </right>
      <top style="thin">
        <color theme="1" tint="0.3499862666707358"/>
      </top>
      <bottom style="double">
        <color indexed="64"/>
      </bottom>
    </border>
    <border>
      <left style="thin">
        <color indexed="64"/>
      </left>
      <right style="double">
        <color indexed="64"/>
      </right>
      <top/>
      <bottom style="thin">
        <color indexed="23"/>
      </bottom>
    </border>
    <border>
      <left style="thin">
        <color auto="1"/>
      </left>
      <right style="double">
        <color indexed="64"/>
      </right>
      <top/>
      <bottom style="double">
        <color indexed="64"/>
      </bottom>
    </border>
    <border>
      <left style="double">
        <color indexed="64"/>
      </left>
      <right style="thin">
        <color indexed="23"/>
      </right>
      <top/>
      <bottom style="double">
        <color indexed="64"/>
      </bottom>
    </border>
    <border>
      <left style="thin">
        <color indexed="23"/>
      </left>
      <right style="thin">
        <color indexed="23"/>
      </right>
      <top/>
      <bottom style="double">
        <color indexed="64"/>
      </bottom>
    </border>
    <border>
      <left style="thin">
        <color indexed="23"/>
      </left>
      <right style="double">
        <color indexed="64"/>
      </right>
      <top/>
      <bottom style="double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/>
      <right style="hair">
        <color indexed="64"/>
      </right>
      <top style="double">
        <color indexed="64"/>
      </top>
      <bottom/>
    </border>
    <border>
      <left/>
      <right style="hair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double">
        <color indexed="64"/>
      </bottom>
    </border>
    <border>
      <left/>
      <right style="hair">
        <color indexed="64"/>
      </right>
      <top style="double">
        <color indexed="64"/>
      </top>
      <bottom style="double">
        <color indexed="64"/>
      </bottom>
    </border>
    <border>
      <left/>
      <right style="hair">
        <color indexed="64"/>
      </right>
      <top/>
      <bottom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</border>
    <border>
      <left/>
      <right style="double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/>
      <top style="thin">
        <color indexed="64"/>
      </top>
      <bottom style="thin">
        <color indexed="64"/>
      </bottom>
    </border>
    <border>
      <left style="double">
        <color indexed="64"/>
      </left>
      <right/>
      <top/>
      <bottom style="hair">
        <color indexed="64"/>
      </bottom>
    </border>
    <border>
      <left/>
      <right style="hair">
        <color indexed="64"/>
      </right>
      <top/>
      <bottom style="hair">
        <color indexed="64"/>
      </bottom>
    </border>
    <border>
      <left style="thin">
        <color indexed="64"/>
      </left>
      <right/>
      <top/>
      <bottom style="hair">
        <color indexed="64"/>
      </bottom>
    </border>
    <border>
      <left/>
      <right style="thin">
        <color indexed="64"/>
      </right>
      <top/>
      <bottom style="hair">
        <color indexed="64"/>
      </bottom>
    </border>
    <border>
      <left style="double">
        <color indexed="64"/>
      </left>
      <right style="hair">
        <color indexed="64"/>
      </right>
      <top style="double">
        <color indexed="64"/>
      </top>
      <bottom style="thin">
        <color indexed="64"/>
      </bottom>
    </border>
    <border>
      <left/>
      <right style="hair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/>
      <top style="double">
        <color indexed="64"/>
      </top>
      <bottom style="thin">
        <color indexed="64"/>
      </bottom>
    </border>
    <border>
      <left style="double">
        <color indexed="64"/>
      </left>
      <right style="hair">
        <color indexed="64"/>
      </right>
      <top style="thin">
        <color indexed="64"/>
      </top>
      <bottom style="thin">
        <color indexed="64"/>
      </bottom>
    </border>
    <border>
      <left/>
      <right style="hair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auto="1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auto="1"/>
      </right>
      <top style="thin">
        <color indexed="64"/>
      </top>
      <bottom/>
    </border>
    <border>
      <left style="double">
        <color indexed="64"/>
      </left>
      <right style="thin">
        <color indexed="64"/>
      </right>
      <top style="double">
        <color indexed="64"/>
      </top>
      <bottom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</border>
    <border>
      <left style="double">
        <color indexed="64"/>
      </left>
      <right style="hair">
        <color indexed="64"/>
      </right>
      <top style="thin">
        <color indexed="64"/>
      </top>
      <bottom style="double">
        <color indexed="64"/>
      </bottom>
    </border>
    <border>
      <left/>
      <right style="hair">
        <color indexed="64"/>
      </right>
      <top style="thin">
        <color indexed="64"/>
      </top>
      <bottom style="double">
        <color indexed="64"/>
      </bottom>
    </border>
    <border>
      <left style="double">
        <color indexed="64"/>
      </left>
      <right style="thin">
        <color auto="1"/>
      </right>
      <top style="double">
        <color indexed="64"/>
      </top>
      <bottom style="double">
        <color auto="1"/>
      </bottom>
    </border>
    <border>
      <left/>
      <right/>
      <top style="double">
        <color indexed="64"/>
      </top>
      <bottom style="double">
        <color auto="1"/>
      </bottom>
    </border>
    <border>
      <left/>
      <right style="double">
        <color auto="1"/>
      </right>
      <top style="double">
        <color indexed="64"/>
      </top>
      <bottom style="double">
        <color auto="1"/>
      </bottom>
    </border>
    <border>
      <left style="thin">
        <color theme="1" tint="0.3499862666707358"/>
      </left>
      <right/>
      <top style="double">
        <color auto="1"/>
      </top>
      <bottom style="thin">
        <color theme="1" tint="0.3499862666707358"/>
      </bottom>
    </border>
    <border>
      <left style="thin">
        <color auto="1"/>
      </left>
      <right style="thin">
        <color theme="1" tint="0.3499862666707358"/>
      </right>
      <top style="double">
        <color auto="1"/>
      </top>
      <bottom/>
    </border>
    <border>
      <left style="thin">
        <color theme="1" tint="0.3499862666707358"/>
      </left>
      <right style="double">
        <color auto="1"/>
      </right>
      <top style="double">
        <color auto="1"/>
      </top>
      <bottom style="thin">
        <color theme="1" tint="0.3499862666707358"/>
      </bottom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auto="1"/>
      </bottom>
    </border>
    <border>
      <left style="thin">
        <color auto="1"/>
      </left>
      <right style="thin">
        <color auto="1"/>
      </right>
      <top style="double">
        <color indexed="64"/>
      </top>
      <bottom style="double">
        <color auto="1"/>
      </bottom>
    </border>
    <border>
      <left/>
      <right style="thin">
        <color theme="1" tint="0.3499862666707358"/>
      </right>
      <top style="thin">
        <color theme="1" tint="0.3499862666707358"/>
      </top>
      <bottom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/>
    </border>
    <border>
      <left style="thin">
        <color theme="1" tint="0.3499862666707358"/>
      </left>
      <right style="thin">
        <color theme="1" tint="0.3499862666707358"/>
      </right>
      <top/>
      <bottom/>
    </border>
    <border>
      <left style="thin">
        <color theme="1" tint="0.3499862666707358"/>
      </left>
      <right style="thin">
        <color theme="1" tint="0.3499862666707358"/>
      </right>
      <top/>
      <bottom style="hair">
        <color indexed="23"/>
      </bottom>
    </border>
    <border>
      <left/>
      <right style="thin">
        <color theme="1" tint="0.3499862666707358"/>
      </right>
      <top/>
      <bottom style="hair">
        <color indexed="23"/>
      </bottom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hair">
        <color theme="1" tint="0.3499862666707358"/>
      </bottom>
    </border>
    <border>
      <left style="thin">
        <color theme="1" tint="0.3499862666707358"/>
      </left>
      <right style="double">
        <color auto="1"/>
      </right>
      <top style="thin">
        <color theme="1" tint="0.3499862666707358"/>
      </top>
      <bottom style="hair">
        <color theme="1" tint="0.3499862666707358"/>
      </bottom>
    </border>
    <border>
      <left/>
      <right style="thin">
        <color theme="1" tint="0.3499862666707358"/>
      </right>
      <top style="hair">
        <color indexed="23"/>
      </top>
      <bottom style="thin">
        <color theme="1" tint="0.3499862666707358"/>
      </bottom>
    </border>
    <border>
      <left style="thin">
        <color theme="1" tint="0.3499862666707358"/>
      </left>
      <right style="thin">
        <color theme="1" tint="0.3499862666707358"/>
      </right>
      <top style="hair">
        <color indexed="23"/>
      </top>
      <bottom style="thin">
        <color theme="1" tint="0.3499862666707358"/>
      </bottom>
    </border>
    <border>
      <left style="thin">
        <color theme="1" tint="0.3499862666707358"/>
      </left>
      <right style="double">
        <color auto="1"/>
      </right>
      <top/>
      <bottom/>
    </border>
    <border>
      <left style="double">
        <color auto="1"/>
      </left>
      <right style="thin">
        <color theme="1" tint="0.3499862666707358"/>
      </right>
      <top style="thin">
        <color theme="1" tint="0.3499862666707358"/>
      </top>
      <bottom style="double">
        <color auto="1"/>
      </bottom>
    </border>
    <border>
      <left/>
      <right style="thin">
        <color theme="1" tint="0.3499862666707358"/>
      </right>
      <top style="thin">
        <color theme="1" tint="0.3499862666707358"/>
      </top>
      <bottom style="double">
        <color auto="1"/>
      </bottom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double">
        <color auto="1"/>
      </bottom>
    </border>
    <border>
      <left/>
      <right style="double">
        <color auto="1"/>
      </right>
      <top style="thin">
        <color theme="1" tint="0.3499862666707358"/>
      </top>
      <bottom style="double">
        <color auto="1"/>
      </bottom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thin">
        <color auto="1"/>
      </bottom>
    </border>
    <border>
      <left style="double">
        <color indexed="64"/>
      </left>
      <right/>
      <top/>
      <bottom style="thin">
        <color auto="1"/>
      </bottom>
    </border>
    <border>
      <left style="double">
        <color auto="1"/>
      </left>
      <right style="double">
        <color auto="1"/>
      </right>
      <top style="double">
        <color auto="1"/>
      </top>
      <bottom style="thin">
        <color rgb="FF808080"/>
      </bottom>
    </border>
    <border>
      <left style="double">
        <color auto="1"/>
      </left>
      <right style="thin">
        <color auto="1"/>
      </right>
      <top style="double">
        <color auto="1"/>
      </top>
      <bottom style="thin">
        <color rgb="FF595959"/>
      </bottom>
    </border>
    <border>
      <left/>
      <right/>
      <top style="double">
        <color auto="1"/>
      </top>
      <bottom style="thin">
        <color rgb="FF595959"/>
      </bottom>
    </border>
    <border>
      <left/>
      <right style="thin">
        <color auto="1"/>
      </right>
      <top style="double">
        <color auto="1"/>
      </top>
      <bottom style="thin">
        <color rgb="FF595959"/>
      </bottom>
    </border>
    <border>
      <left style="thin">
        <color auto="1"/>
      </left>
      <right style="thin">
        <color auto="1"/>
      </right>
      <top style="double">
        <color auto="1"/>
      </top>
      <bottom style="thin">
        <color rgb="FF595959"/>
      </bottom>
    </border>
    <border>
      <left style="double">
        <color indexed="64"/>
      </left>
      <right/>
      <top style="double">
        <color indexed="64"/>
      </top>
      <bottom style="double">
        <color auto="1"/>
      </bottom>
    </border>
    <border>
      <left style="thin">
        <color auto="1"/>
      </left>
      <right style="double">
        <color indexed="64"/>
      </right>
      <top style="double">
        <color indexed="64"/>
      </top>
      <bottom style="double">
        <color auto="1"/>
      </bottom>
    </border>
    <border>
      <left style="double">
        <color auto="1"/>
      </left>
      <right style="thin">
        <color auto="1"/>
      </right>
      <top style="thin">
        <color rgb="FF595959"/>
      </top>
      <bottom/>
    </border>
    <border>
      <left style="thin">
        <color auto="1"/>
      </left>
      <right style="thin">
        <color auto="1"/>
      </right>
      <top style="thin">
        <color rgb="FF595959"/>
      </top>
      <bottom/>
    </border>
    <border>
      <left style="thin">
        <color auto="1"/>
      </left>
      <right style="thin">
        <color auto="1"/>
      </right>
      <top/>
      <bottom style="hair">
        <color rgb="FF808080"/>
      </bottom>
    </border>
    <border>
      <left/>
      <right style="thin">
        <color auto="1"/>
      </right>
      <top/>
      <bottom style="hair">
        <color rgb="FF808080"/>
      </bottom>
    </border>
    <border>
      <left style="thin">
        <color auto="1"/>
      </left>
      <right style="thin">
        <color auto="1"/>
      </right>
      <top style="thin">
        <color rgb="FF595959"/>
      </top>
      <bottom style="hair">
        <color rgb="FF595959"/>
      </bottom>
    </border>
    <border>
      <left style="thin">
        <color auto="1"/>
      </left>
      <right style="double">
        <color auto="1"/>
      </right>
      <top style="thin">
        <color rgb="FF595959"/>
      </top>
      <bottom style="hair">
        <color rgb="FF595959"/>
      </bottom>
    </border>
    <border>
      <left style="double">
        <color auto="1"/>
      </left>
      <right style="thin">
        <color auto="1"/>
      </right>
      <top style="hair">
        <color rgb="FF808080"/>
      </top>
      <bottom style="thin">
        <color rgb="FF595959"/>
      </bottom>
    </border>
    <border>
      <left style="thin">
        <color auto="1"/>
      </left>
      <right style="thin">
        <color auto="1"/>
      </right>
      <top style="hair">
        <color rgb="FF808080"/>
      </top>
      <bottom style="thin">
        <color rgb="FF595959"/>
      </bottom>
    </border>
    <border>
      <left/>
      <right style="thin">
        <color auto="1"/>
      </right>
      <top style="hair">
        <color rgb="FF808080"/>
      </top>
      <bottom style="thin">
        <color rgb="FF595959"/>
      </bottom>
    </border>
    <border>
      <left style="double">
        <color auto="1"/>
      </left>
      <right style="double">
        <color auto="1"/>
      </right>
      <top/>
      <bottom style="thin">
        <color rgb="FF808080"/>
      </bottom>
    </border>
    <border>
      <left style="double">
        <color auto="1"/>
      </left>
      <right style="thin">
        <color auto="1"/>
      </right>
      <top style="thin">
        <color rgb="FF595959"/>
      </top>
      <bottom style="double">
        <color auto="1"/>
      </bottom>
    </border>
    <border>
      <left style="thin">
        <color auto="1"/>
      </left>
      <right style="thin">
        <color auto="1"/>
      </right>
      <top style="thin">
        <color rgb="FF595959"/>
      </top>
      <bottom style="double">
        <color auto="1"/>
      </bottom>
    </border>
    <border>
      <left/>
      <right style="thin">
        <color auto="1"/>
      </right>
      <top style="thin">
        <color rgb="FF595959"/>
      </top>
      <bottom style="double">
        <color auto="1"/>
      </bottom>
    </border>
    <border>
      <left style="thin">
        <color auto="1"/>
      </left>
      <right style="double">
        <color auto="1"/>
      </right>
      <top style="thin">
        <color rgb="FF595959"/>
      </top>
      <bottom style="double">
        <color auto="1"/>
      </bottom>
    </border>
    <border>
      <left style="thin">
        <color auto="1"/>
      </left>
      <right style="double">
        <color indexed="64"/>
      </right>
      <top/>
      <bottom style="double">
        <color auto="1"/>
      </bottom>
    </border>
    <border>
      <left/>
      <right/>
      <top/>
      <bottom style="thin">
        <color indexed="23"/>
      </bottom>
    </border>
    <border>
      <left style="thin">
        <color auto="1"/>
      </left>
      <right style="thin">
        <color auto="1"/>
      </right>
      <top style="thin">
        <color auto="1"/>
      </top>
      <bottom style="hair">
        <color indexed="23"/>
      </bottom>
    </border>
    <border>
      <left style="double">
        <color auto="1"/>
      </left>
      <right style="thin">
        <color indexed="23"/>
      </right>
      <top/>
      <bottom style="double">
        <color auto="1"/>
      </bottom>
    </border>
    <border>
      <left style="thin">
        <color indexed="23"/>
      </left>
      <right style="thin">
        <color indexed="23"/>
      </right>
      <top/>
      <bottom style="double">
        <color auto="1"/>
      </bottom>
    </border>
    <border>
      <left style="thin">
        <color indexed="23"/>
      </left>
      <right style="double">
        <color auto="1"/>
      </right>
      <top/>
      <bottom style="double">
        <color auto="1"/>
      </bottom>
    </border>
    <border>
      <left style="double">
        <color auto="1"/>
      </left>
      <right style="thin">
        <color indexed="23"/>
      </right>
      <top/>
      <bottom style="thin">
        <color indexed="23"/>
      </bottom>
    </border>
    <border>
      <left style="thin">
        <color indexed="23"/>
      </left>
      <right style="thin">
        <color indexed="23"/>
      </right>
      <top/>
      <bottom style="thin">
        <color indexed="23"/>
      </bottom>
    </border>
    <border>
      <left style="thin">
        <color indexed="23"/>
      </left>
      <right style="double">
        <color auto="1"/>
      </right>
      <top/>
      <bottom style="thin">
        <color indexed="23"/>
      </bottom>
    </border>
    <border>
      <left style="double">
        <color auto="1"/>
      </left>
      <right style="thin">
        <color auto="1"/>
      </right>
      <top/>
      <bottom style="thin">
        <color indexed="64"/>
      </bottom>
    </border>
    <border>
      <left style="thin">
        <color auto="1"/>
      </left>
      <right style="double">
        <color auto="1"/>
      </right>
      <top/>
      <bottom style="thin">
        <color indexed="64"/>
      </bottom>
    </border>
    <border>
      <left style="thin">
        <color auto="1"/>
      </left>
      <right style="hair">
        <color auto="1"/>
      </right>
      <top/>
      <bottom style="thin">
        <color auto="1"/>
      </bottom>
    </border>
    <border>
      <left style="thin">
        <color indexed="64"/>
      </left>
      <right style="thin">
        <color auto="1"/>
      </right>
      <top/>
      <bottom style="thin">
        <color auto="1"/>
      </bottom>
    </border>
    <border>
      <left style="thin">
        <color auto="1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auto="1"/>
      </left>
      <right style="double">
        <color auto="1"/>
      </right>
      <top/>
      <bottom style="hair">
        <color indexed="23"/>
      </bottom>
    </border>
    <border>
      <left style="double">
        <color auto="1"/>
      </left>
      <right style="double">
        <color indexed="23"/>
      </right>
      <top/>
      <bottom style="double">
        <color auto="1"/>
      </bottom>
    </border>
    <border>
      <left/>
      <right style="thin">
        <color indexed="23"/>
      </right>
      <top/>
      <bottom style="double">
        <color auto="1"/>
      </bottom>
    </border>
    <border>
      <left style="thin">
        <color indexed="23"/>
      </left>
      <right/>
      <top/>
      <bottom style="double">
        <color auto="1"/>
      </bottom>
    </border>
    <border>
      <left/>
      <right style="double">
        <color indexed="64"/>
      </right>
      <top style="double">
        <color auto="1"/>
      </top>
      <bottom/>
    </border>
    <border>
      <left/>
      <right style="double">
        <color indexed="64"/>
      </right>
      <top/>
      <bottom style="double">
        <color auto="1"/>
      </bottom>
    </border>
    <border>
      <left style="double">
        <color auto="1"/>
      </left>
      <right style="double">
        <color auto="1"/>
      </right>
      <top style="thin">
        <color indexed="23"/>
      </top>
      <bottom style="double">
        <color auto="1"/>
      </bottom>
    </border>
    <border>
      <left style="double">
        <color auto="1"/>
      </left>
      <right style="thin">
        <color indexed="23"/>
      </right>
      <top style="double">
        <color auto="1"/>
      </top>
      <bottom style="double">
        <color auto="1"/>
      </bottom>
    </border>
    <border>
      <left style="hair">
        <color auto="1"/>
      </left>
      <right style="hair">
        <color auto="1"/>
      </right>
      <top style="thin">
        <color auto="1"/>
      </top>
      <bottom style="double">
        <color auto="1"/>
      </bottom>
    </border>
    <border>
      <left style="hair">
        <color auto="1"/>
      </left>
      <right style="double">
        <color auto="1"/>
      </right>
      <top style="thin">
        <color auto="1"/>
      </top>
      <bottom style="double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double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double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thin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thin">
        <color auto="1"/>
      </bottom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</border>
    <border>
      <left style="hair">
        <color auto="1"/>
      </left>
      <right style="double">
        <color auto="1"/>
      </right>
      <top style="thin">
        <color auto="1"/>
      </top>
      <bottom style="thin">
        <color auto="1"/>
      </bottom>
    </border>
    <border>
      <left style="double">
        <color auto="1"/>
      </left>
      <right style="thin">
        <color theme="0" tint="-0.499984740745262"/>
      </right>
      <top style="thin">
        <color auto="1"/>
      </top>
      <bottom style="double">
        <color auto="1"/>
      </bottom>
    </border>
    <border>
      <left/>
      <right style="thin">
        <color theme="0" tint="-0.499984740745262"/>
      </right>
      <top style="thin">
        <color auto="1"/>
      </top>
      <bottom style="double">
        <color auto="1"/>
      </bottom>
    </border>
    <border>
      <left style="double">
        <color auto="1"/>
      </left>
      <right style="thin">
        <color theme="0" tint="-0.499984740745262"/>
      </right>
      <top style="thin">
        <color auto="1"/>
      </top>
      <bottom style="thin">
        <color auto="1"/>
      </bottom>
    </border>
    <border>
      <left/>
      <right style="thin">
        <color theme="0" tint="-0.499984740745262"/>
      </right>
      <top style="thin">
        <color auto="1"/>
      </top>
      <bottom style="thin">
        <color auto="1"/>
      </bottom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</border>
    <border>
      <left style="hair">
        <color auto="1"/>
      </left>
      <right style="double">
        <color auto="1"/>
      </right>
      <top style="double">
        <color auto="1"/>
      </top>
      <bottom style="hair">
        <color auto="1"/>
      </bottom>
    </border>
    <border>
      <left style="thin">
        <color auto="1"/>
      </left>
      <right style="double">
        <color auto="1"/>
      </right>
      <top style="hair">
        <color auto="1"/>
      </top>
      <bottom style="hair">
        <color auto="1"/>
      </bottom>
    </border>
    <border>
      <left/>
      <right/>
      <top style="hair">
        <color auto="1"/>
      </top>
      <bottom style="hair">
        <color auto="1"/>
      </bottom>
    </border>
    <border>
      <left/>
      <right style="double">
        <color auto="1"/>
      </right>
      <top style="hair">
        <color auto="1"/>
      </top>
      <bottom style="hair">
        <color auto="1"/>
      </bottom>
    </border>
    <border>
      <left/>
      <right style="hair">
        <color auto="1"/>
      </right>
      <top style="hair">
        <color auto="1"/>
      </top>
      <bottom style="hair">
        <color auto="1"/>
      </bottom>
    </border>
    <border>
      <left/>
      <right style="hair">
        <color auto="1"/>
      </right>
      <top style="hair">
        <color auto="1"/>
      </top>
      <bottom style="double">
        <color indexed="64"/>
      </bottom>
    </border>
    <border>
      <left/>
      <right/>
      <top style="hair">
        <color auto="1"/>
      </top>
      <bottom style="double">
        <color indexed="64"/>
      </bottom>
    </border>
    <border>
      <left style="thin">
        <color indexed="64"/>
      </left>
      <right/>
      <top style="thin">
        <color indexed="64"/>
      </top>
      <bottom/>
    </border>
    <border>
      <left/>
      <right style="thin">
        <color indexed="23"/>
      </right>
      <top style="double">
        <color auto="1"/>
      </top>
      <bottom style="thin">
        <color indexed="23"/>
      </bottom>
    </border>
    <border>
      <left style="thin">
        <color indexed="23"/>
      </left>
      <right style="thin">
        <color indexed="23"/>
      </right>
      <top style="double">
        <color auto="1"/>
      </top>
      <bottom style="thin">
        <color indexed="23"/>
      </bottom>
    </border>
    <border>
      <left style="thin">
        <color indexed="23"/>
      </left>
      <right style="double">
        <color auto="1"/>
      </right>
      <top style="double">
        <color auto="1"/>
      </top>
      <bottom style="thin">
        <color indexed="23"/>
      </bottom>
    </border>
    <border>
      <left/>
      <right style="thin">
        <color indexed="23"/>
      </right>
      <top style="thin">
        <color indexed="23"/>
      </top>
      <bottom style="double">
        <color auto="1"/>
      </bottom>
    </border>
    <border>
      <left style="thin">
        <color indexed="23"/>
      </left>
      <right style="thin">
        <color indexed="23"/>
      </right>
      <top style="thin">
        <color indexed="23"/>
      </top>
      <bottom style="double">
        <color auto="1"/>
      </bottom>
    </border>
    <border>
      <left style="thin">
        <color indexed="23"/>
      </left>
      <right style="double">
        <color auto="1"/>
      </right>
      <top style="thin">
        <color indexed="23"/>
      </top>
      <bottom style="double">
        <color auto="1"/>
      </bottom>
    </border>
    <border>
      <left/>
      <right/>
      <top style="thin">
        <color indexed="23"/>
      </top>
      <bottom style="double">
        <color auto="1"/>
      </bottom>
    </border>
    <border>
      <left/>
      <right style="double">
        <color auto="1"/>
      </right>
      <top style="thin">
        <color indexed="23"/>
      </top>
      <bottom style="double">
        <color auto="1"/>
      </bottom>
    </border>
    <border>
      <left style="double">
        <color indexed="64"/>
      </left>
      <right style="thin">
        <color auto="1"/>
      </right>
      <top style="double">
        <color indexed="64"/>
      </top>
      <bottom style="double">
        <color indexed="64"/>
      </bottom>
    </border>
    <border>
      <left style="double">
        <color indexed="64"/>
      </left>
      <right style="double">
        <color auto="1"/>
      </right>
      <top style="double">
        <color indexed="64"/>
      </top>
      <bottom style="double">
        <color indexed="64"/>
      </bottom>
    </border>
    <border>
      <left style="double">
        <color auto="1"/>
      </left>
      <right/>
      <top style="double">
        <color indexed="64"/>
      </top>
      <bottom style="thin">
        <color auto="1"/>
      </bottom>
    </border>
    <border>
      <left style="double">
        <color auto="1"/>
      </left>
      <right style="thin">
        <color auto="1"/>
      </right>
      <top style="double">
        <color indexed="64"/>
      </top>
      <bottom style="thin">
        <color auto="1"/>
      </bottom>
    </border>
    <border>
      <left/>
      <right style="thin">
        <color auto="1"/>
      </right>
      <top style="double">
        <color indexed="64"/>
      </top>
      <bottom style="thin">
        <color auto="1"/>
      </bottom>
    </border>
    <border>
      <left style="double">
        <color auto="1"/>
      </left>
      <right style="double">
        <color auto="1"/>
      </right>
      <top style="double">
        <color indexed="64"/>
      </top>
      <bottom style="thin">
        <color auto="1"/>
      </bottom>
    </border>
    <border>
      <left/>
      <right/>
      <top style="double">
        <color indexed="64"/>
      </top>
      <bottom style="thin">
        <color auto="1"/>
      </bottom>
    </border>
    <border>
      <left style="double">
        <color auto="1"/>
      </left>
      <right style="thin">
        <color auto="1"/>
      </right>
      <top style="thin">
        <color auto="1"/>
      </top>
      <bottom style="thin">
        <color indexed="64"/>
      </bottom>
    </border>
  </borders>
  <cellStyleXfs count="1">
    <xf numFmtId="0" fontId="0" fillId="0" borderId="0"/>
  </cellStyleXfs>
  <cellXfs count="4925">
    <xf numFmtId="0" fontId="0" fillId="0" borderId="0" pivotButton="0" quotePrefix="0" xfId="0"/>
    <xf numFmtId="0" fontId="1" fillId="0" borderId="1" pivotButton="0" quotePrefix="0" xfId="0"/>
    <xf numFmtId="0" fontId="2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vertical="center"/>
    </xf>
    <xf numFmtId="0" fontId="3" fillId="0" borderId="1" applyAlignment="1" pivotButton="0" quotePrefix="0" xfId="0">
      <alignment vertical="center"/>
    </xf>
    <xf numFmtId="49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center" vertical="center"/>
    </xf>
    <xf numFmtId="0" fontId="5" fillId="0" borderId="1" pivotButton="0" quotePrefix="0" xfId="0"/>
    <xf numFmtId="0" fontId="6" fillId="0" borderId="1" applyAlignment="1" pivotButton="0" quotePrefix="0" xfId="0">
      <alignment horizontal="center" vertical="center"/>
    </xf>
    <xf numFmtId="0" fontId="6" fillId="0" borderId="1" pivotButton="0" quotePrefix="0" xfId="0"/>
    <xf numFmtId="0" fontId="7" fillId="0" borderId="1" pivotButton="0" quotePrefix="0" xfId="0"/>
    <xf numFmtId="49" fontId="8" fillId="0" borderId="1" applyAlignment="1" pivotButton="0" quotePrefix="0" xfId="0">
      <alignment vertical="center"/>
    </xf>
    <xf numFmtId="0" fontId="8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10" fillId="0" borderId="1" applyAlignment="1" pivotButton="0" quotePrefix="0" xfId="0">
      <alignment horizontal="center" vertical="center"/>
    </xf>
    <xf numFmtId="0" fontId="11" fillId="0" borderId="1" pivotButton="0" quotePrefix="0" xfId="0"/>
    <xf numFmtId="0" fontId="6" fillId="0" borderId="1" applyAlignment="1" pivotButton="0" quotePrefix="0" xfId="0">
      <alignment vertical="center"/>
    </xf>
    <xf numFmtId="0" fontId="12" fillId="0" borderId="1" pivotButton="0" quotePrefix="0" xfId="0"/>
    <xf numFmtId="49" fontId="13" fillId="0" borderId="1" applyAlignment="1" pivotButton="0" quotePrefix="0" xfId="0">
      <alignment horizontal="left" vertical="center"/>
    </xf>
    <xf numFmtId="0" fontId="14" fillId="0" borderId="1" applyAlignment="1" pivotButton="0" quotePrefix="0" xfId="0">
      <alignment vertical="center"/>
    </xf>
    <xf numFmtId="0" fontId="14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5" fillId="0" borderId="1" applyAlignment="1" pivotButton="0" quotePrefix="0" xfId="0">
      <alignment vertical="center"/>
    </xf>
    <xf numFmtId="0" fontId="13" fillId="0" borderId="1" applyAlignment="1" pivotButton="0" quotePrefix="0" xfId="0">
      <alignment vertical="center"/>
    </xf>
    <xf numFmtId="0" fontId="13" fillId="0" borderId="1" applyAlignment="1" pivotButton="0" quotePrefix="0" xfId="0">
      <alignment horizontal="left" vertical="center"/>
    </xf>
    <xf numFmtId="0" fontId="15" fillId="0" borderId="1" pivotButton="0" quotePrefix="0" xfId="0"/>
    <xf numFmtId="0" fontId="12" fillId="0" borderId="1" applyAlignment="1" pivotButton="0" quotePrefix="0" xfId="0">
      <alignment horizontal="center" vertical="center"/>
    </xf>
    <xf numFmtId="0" fontId="16" fillId="0" borderId="1" pivotButton="0" quotePrefix="0" xfId="0"/>
    <xf numFmtId="0" fontId="17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left" vertical="top"/>
    </xf>
    <xf numFmtId="0" fontId="13" fillId="0" borderId="1" pivotButton="0" quotePrefix="0" xfId="0"/>
    <xf numFmtId="49" fontId="6" fillId="0" borderId="1" applyAlignment="1" pivotButton="0" quotePrefix="0" xfId="0">
      <alignment vertical="center"/>
    </xf>
    <xf numFmtId="0" fontId="18" fillId="0" borderId="1" pivotButton="0" quotePrefix="0" xfId="0"/>
    <xf numFmtId="0" fontId="8" fillId="0" borderId="1" applyAlignment="1" pivotButton="0" quotePrefix="0" xfId="0">
      <alignment vertical="center"/>
    </xf>
    <xf numFmtId="0" fontId="12" fillId="0" borderId="1" applyAlignment="1" pivotButton="0" quotePrefix="0" xfId="0">
      <alignment vertical="center"/>
    </xf>
    <xf numFmtId="0" fontId="17" fillId="0" borderId="1" applyAlignment="1" pivotButton="0" quotePrefix="0" xfId="0">
      <alignment vertical="center"/>
    </xf>
    <xf numFmtId="0" fontId="19" fillId="0" borderId="1" applyAlignment="1" pivotButton="0" quotePrefix="0" xfId="0">
      <alignment vertical="center"/>
    </xf>
    <xf numFmtId="49" fontId="13" fillId="0" borderId="1" applyAlignment="1" pivotButton="0" quotePrefix="0" xfId="0">
      <alignment vertical="center"/>
    </xf>
    <xf numFmtId="0" fontId="19" fillId="0" borderId="1" applyAlignment="1" pivotButton="0" quotePrefix="0" xfId="0">
      <alignment horizontal="right" vertical="center"/>
    </xf>
    <xf numFmtId="0" fontId="20" fillId="0" borderId="1" pivotButton="0" quotePrefix="0" xfId="0"/>
    <xf numFmtId="0" fontId="21" fillId="0" borderId="1" applyAlignment="1" pivotButton="0" quotePrefix="0" xfId="0">
      <alignment horizontal="left" vertical="center"/>
    </xf>
    <xf numFmtId="0" fontId="2" fillId="0" borderId="1" pivotButton="0" quotePrefix="0" xfId="0"/>
    <xf numFmtId="0" fontId="14" fillId="0" borderId="1" applyAlignment="1" pivotButton="0" quotePrefix="0" xfId="0">
      <alignment horizontal="left" vertical="center"/>
    </xf>
    <xf numFmtId="0" fontId="14" fillId="0" borderId="2" applyAlignment="1" pivotButton="0" quotePrefix="0" xfId="0">
      <alignment horizontal="center" vertical="center"/>
    </xf>
    <xf numFmtId="0" fontId="1" fillId="0" borderId="2" pivotButton="0" quotePrefix="0" xfId="0"/>
    <xf numFmtId="0" fontId="14" fillId="0" borderId="2" applyAlignment="1" pivotButton="0" quotePrefix="0" xfId="0">
      <alignment vertical="center"/>
    </xf>
    <xf numFmtId="0" fontId="14" fillId="0" borderId="1" applyAlignment="1" pivotButton="0" quotePrefix="0" xfId="0">
      <alignment horizontal="right" vertical="center"/>
    </xf>
    <xf numFmtId="0" fontId="22" fillId="0" borderId="1" pivotButton="0" quotePrefix="0" xfId="0"/>
    <xf numFmtId="0" fontId="23" fillId="0" borderId="3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0" fontId="1" fillId="0" borderId="5" pivotButton="0" quotePrefix="0" xfId="0"/>
    <xf numFmtId="0" fontId="1" fillId="0" borderId="6" pivotButton="0" quotePrefix="0" xfId="0"/>
    <xf numFmtId="0" fontId="3" fillId="0" borderId="7" applyAlignment="1" pivotButton="0" quotePrefix="0" xfId="0">
      <alignment horizontal="center" vertical="center"/>
    </xf>
    <xf numFmtId="0" fontId="1" fillId="0" borderId="8" pivotButton="0" quotePrefix="0" xfId="0"/>
    <xf numFmtId="0" fontId="3" fillId="0" borderId="9" applyAlignment="1" pivotButton="0" quotePrefix="0" xfId="0">
      <alignment horizontal="center" vertical="center"/>
    </xf>
    <xf numFmtId="0" fontId="1" fillId="0" borderId="10" pivotButton="0" quotePrefix="0" xfId="0"/>
    <xf numFmtId="0" fontId="3" fillId="0" borderId="11" applyAlignment="1" pivotButton="0" quotePrefix="0" xfId="0">
      <alignment horizontal="center"/>
    </xf>
    <xf numFmtId="0" fontId="3" fillId="0" borderId="12" applyAlignment="1" pivotButton="0" quotePrefix="0" xfId="0">
      <alignment horizontal="center"/>
    </xf>
    <xf numFmtId="0" fontId="3" fillId="0" borderId="13" applyAlignment="1" pivotButton="0" quotePrefix="0" xfId="0">
      <alignment horizontal="center" vertical="center"/>
    </xf>
    <xf numFmtId="0" fontId="1" fillId="0" borderId="14" pivotButton="0" quotePrefix="0" xfId="0"/>
    <xf numFmtId="0" fontId="21" fillId="0" borderId="15" applyAlignment="1" pivotButton="0" quotePrefix="0" xfId="0">
      <alignment horizontal="center" vertical="center"/>
    </xf>
    <xf numFmtId="0" fontId="21" fillId="0" borderId="16" applyAlignment="1" pivotButton="0" quotePrefix="0" xfId="0">
      <alignment horizontal="center" vertical="center"/>
    </xf>
    <xf numFmtId="0" fontId="1" fillId="0" borderId="17" pivotButton="0" quotePrefix="0" xfId="0"/>
    <xf numFmtId="0" fontId="21" fillId="0" borderId="18" applyAlignment="1" pivotButton="0" quotePrefix="0" xfId="0">
      <alignment horizontal="center" vertical="center"/>
    </xf>
    <xf numFmtId="0" fontId="1" fillId="0" borderId="19" pivotButton="0" quotePrefix="0" xfId="0"/>
    <xf numFmtId="0" fontId="1" fillId="0" borderId="20" pivotButton="0" quotePrefix="0" xfId="0"/>
    <xf numFmtId="0" fontId="1" fillId="0" borderId="21" pivotButton="0" quotePrefix="0" xfId="0"/>
    <xf numFmtId="0" fontId="1" fillId="0" borderId="22" pivotButton="0" quotePrefix="0" xfId="0"/>
    <xf numFmtId="0" fontId="21" fillId="0" borderId="23" applyAlignment="1" pivotButton="0" quotePrefix="0" xfId="0">
      <alignment horizontal="center" vertical="center"/>
    </xf>
    <xf numFmtId="0" fontId="21" fillId="0" borderId="24" applyAlignment="1" pivotButton="0" quotePrefix="0" xfId="0">
      <alignment horizontal="center" vertical="center"/>
    </xf>
    <xf numFmtId="0" fontId="1" fillId="0" borderId="25" pivotButton="0" quotePrefix="0" xfId="0"/>
    <xf numFmtId="0" fontId="21" fillId="0" borderId="26" applyAlignment="1" pivotButton="0" quotePrefix="0" xfId="0">
      <alignment horizontal="center" vertical="center"/>
    </xf>
    <xf numFmtId="0" fontId="1" fillId="0" borderId="27" pivotButton="0" quotePrefix="0" xfId="0"/>
    <xf numFmtId="0" fontId="1" fillId="0" borderId="28" pivotButton="0" quotePrefix="0" xfId="0"/>
    <xf numFmtId="0" fontId="1" fillId="0" borderId="29" pivotButton="0" quotePrefix="0" xfId="0"/>
    <xf numFmtId="0" fontId="23" fillId="0" borderId="1" pivotButton="0" quotePrefix="0" xfId="0"/>
    <xf numFmtId="0" fontId="23" fillId="0" borderId="11" applyAlignment="1" pivotButton="0" quotePrefix="0" xfId="0">
      <alignment horizontal="center" vertical="center"/>
    </xf>
    <xf numFmtId="49" fontId="23" fillId="0" borderId="11" applyAlignment="1" pivotButton="0" quotePrefix="0" xfId="0">
      <alignment horizontal="left" vertical="center"/>
    </xf>
    <xf numFmtId="49" fontId="23" fillId="0" borderId="12" applyAlignment="1" pivotButton="0" quotePrefix="0" xfId="0">
      <alignment horizontal="left" vertical="center"/>
    </xf>
    <xf numFmtId="49" fontId="23" fillId="0" borderId="12" applyAlignment="1" pivotButton="0" quotePrefix="0" xfId="0">
      <alignment horizontal="center" vertical="center"/>
    </xf>
    <xf numFmtId="0" fontId="23" fillId="0" borderId="12" applyAlignment="1" pivotButton="0" quotePrefix="0" xfId="0">
      <alignment horizontal="center" vertical="center"/>
    </xf>
    <xf numFmtId="49" fontId="23" fillId="0" borderId="12" applyAlignment="1" pivotButton="0" quotePrefix="0" xfId="0">
      <alignment vertical="center"/>
    </xf>
    <xf numFmtId="49" fontId="23" fillId="0" borderId="30" applyAlignment="1" pivotButton="0" quotePrefix="0" xfId="0">
      <alignment vertical="center"/>
    </xf>
    <xf numFmtId="49" fontId="23" fillId="0" borderId="31" applyAlignment="1" pivotButton="0" quotePrefix="0" xfId="0">
      <alignment vertical="center"/>
    </xf>
    <xf numFmtId="49" fontId="23" fillId="0" borderId="32" applyAlignment="1" pivotButton="0" quotePrefix="0" xfId="0">
      <alignment horizontal="center" vertical="center"/>
    </xf>
    <xf numFmtId="0" fontId="23" fillId="0" borderId="33" applyAlignment="1" pivotButton="0" quotePrefix="0" xfId="0">
      <alignment horizontal="center" vertical="center"/>
    </xf>
    <xf numFmtId="0" fontId="23" fillId="0" borderId="32" applyAlignment="1" pivotButton="0" quotePrefix="0" xfId="0">
      <alignment horizontal="center" vertical="center"/>
    </xf>
    <xf numFmtId="0" fontId="23" fillId="0" borderId="13" applyAlignment="1" pivotButton="0" quotePrefix="0" xfId="0">
      <alignment horizontal="center" vertical="center"/>
    </xf>
    <xf numFmtId="0" fontId="23" fillId="0" borderId="1" applyAlignment="1" pivotButton="0" quotePrefix="0" xfId="0">
      <alignment horizontal="center" vertical="center"/>
    </xf>
    <xf numFmtId="49" fontId="23" fillId="0" borderId="1" applyAlignment="1" pivotButton="0" quotePrefix="0" xfId="0">
      <alignment horizontal="center" vertical="center"/>
    </xf>
    <xf numFmtId="0" fontId="24" fillId="0" borderId="1" pivotButton="0" quotePrefix="0" xfId="0"/>
    <xf numFmtId="0" fontId="24" fillId="0" borderId="1" applyAlignment="1" pivotButton="0" quotePrefix="0" xfId="0">
      <alignment horizontal="left" vertical="center"/>
    </xf>
    <xf numFmtId="0" fontId="24" fillId="0" borderId="1" applyAlignment="1" pivotButton="0" quotePrefix="0" xfId="0">
      <alignment horizontal="left"/>
    </xf>
    <xf numFmtId="0" fontId="24" fillId="0" borderId="34" applyAlignment="1" pivotButton="0" quotePrefix="0" xfId="0">
      <alignment horizontal="center" vertical="center"/>
    </xf>
    <xf numFmtId="0" fontId="24" fillId="0" borderId="1" applyAlignment="1" pivotButton="0" quotePrefix="0" xfId="0">
      <alignment horizontal="center" vertical="center"/>
    </xf>
    <xf numFmtId="0" fontId="10" fillId="0" borderId="34" applyAlignment="1" pivotButton="0" quotePrefix="0" xfId="0">
      <alignment horizontal="center" vertical="center"/>
    </xf>
    <xf numFmtId="49" fontId="10" fillId="0" borderId="34" applyAlignment="1" pivotButton="0" quotePrefix="0" xfId="0">
      <alignment horizontal="center" vertical="center"/>
    </xf>
    <xf numFmtId="49" fontId="24" fillId="0" borderId="1" applyAlignment="1" pivotButton="0" quotePrefix="0" xfId="0">
      <alignment horizontal="left" vertical="center"/>
    </xf>
    <xf numFmtId="0" fontId="24" fillId="0" borderId="1" applyAlignment="1" pivotButton="0" quotePrefix="0" xfId="0">
      <alignment horizontal="center"/>
    </xf>
    <xf numFmtId="0" fontId="14" fillId="0" borderId="1" pivotButton="0" quotePrefix="0" xfId="0"/>
    <xf numFmtId="0" fontId="10" fillId="0" borderId="35" applyAlignment="1" pivotButton="0" quotePrefix="0" xfId="0">
      <alignment horizontal="center" vertical="center"/>
    </xf>
    <xf numFmtId="0" fontId="1" fillId="0" borderId="36" pivotButton="0" quotePrefix="0" xfId="0"/>
    <xf numFmtId="0" fontId="1" fillId="0" borderId="37" pivotButton="0" quotePrefix="0" xfId="0"/>
    <xf numFmtId="0" fontId="10" fillId="0" borderId="38" applyAlignment="1" pivotButton="0" quotePrefix="0" xfId="0">
      <alignment horizontal="center" vertical="center"/>
    </xf>
    <xf numFmtId="0" fontId="1" fillId="0" borderId="39" pivotButton="0" quotePrefix="0" xfId="0"/>
    <xf numFmtId="0" fontId="24" fillId="0" borderId="40" applyAlignment="1" pivotButton="0" quotePrefix="0" xfId="0">
      <alignment horizontal="center" vertical="center"/>
    </xf>
    <xf numFmtId="0" fontId="24" fillId="0" borderId="41" applyAlignment="1" pivotButton="0" quotePrefix="0" xfId="0">
      <alignment horizontal="center" vertical="center"/>
    </xf>
    <xf numFmtId="0" fontId="17" fillId="0" borderId="11" applyAlignment="1" pivotButton="0" quotePrefix="0" xfId="0">
      <alignment horizontal="center" vertical="center"/>
    </xf>
    <xf numFmtId="0" fontId="1" fillId="0" borderId="42" pivotButton="0" quotePrefix="0" xfId="0"/>
    <xf numFmtId="0" fontId="1" fillId="0" borderId="31" pivotButton="0" quotePrefix="0" xfId="0"/>
    <xf numFmtId="0" fontId="25" fillId="2" borderId="43" applyAlignment="1" pivotButton="0" quotePrefix="0" xfId="0">
      <alignment horizontal="left"/>
    </xf>
    <xf numFmtId="0" fontId="25" fillId="0" borderId="1" applyAlignment="1" pivotButton="0" quotePrefix="0" xfId="0">
      <alignment vertical="center"/>
    </xf>
    <xf numFmtId="0" fontId="1" fillId="0" borderId="43" pivotButton="0" quotePrefix="0" xfId="0"/>
    <xf numFmtId="0" fontId="1" fillId="0" borderId="44" pivotButton="0" quotePrefix="0" xfId="0"/>
    <xf numFmtId="0" fontId="1" fillId="0" borderId="45" pivotButton="0" quotePrefix="0" xfId="0"/>
    <xf numFmtId="0" fontId="1" fillId="0" borderId="46" pivotButton="0" quotePrefix="0" xfId="0"/>
    <xf numFmtId="0" fontId="1" fillId="0" borderId="47" pivotButton="0" quotePrefix="0" xfId="0"/>
    <xf numFmtId="0" fontId="24" fillId="0" borderId="48" applyAlignment="1" pivotButton="0" quotePrefix="0" xfId="0">
      <alignment horizontal="center" vertical="center"/>
    </xf>
    <xf numFmtId="0" fontId="24" fillId="0" borderId="49" applyAlignment="1" pivotButton="0" quotePrefix="0" xfId="0">
      <alignment horizontal="center" vertical="center"/>
    </xf>
    <xf numFmtId="0" fontId="24" fillId="0" borderId="31" applyAlignment="1" pivotButton="0" quotePrefix="0" xfId="0">
      <alignment horizontal="center" vertical="center"/>
    </xf>
    <xf numFmtId="0" fontId="24" fillId="0" borderId="11" applyAlignment="1" pivotButton="0" quotePrefix="0" xfId="0">
      <alignment horizontal="center" vertical="center"/>
    </xf>
    <xf numFmtId="0" fontId="24" fillId="0" borderId="50" applyAlignment="1" pivotButton="0" quotePrefix="0" xfId="0">
      <alignment horizontal="center" vertical="center"/>
    </xf>
    <xf numFmtId="0" fontId="24" fillId="0" borderId="51" applyAlignment="1" pivotButton="0" quotePrefix="0" xfId="0">
      <alignment horizontal="center" vertical="center"/>
    </xf>
    <xf numFmtId="0" fontId="1" fillId="0" borderId="52" pivotButton="0" quotePrefix="0" xfId="0"/>
    <xf numFmtId="0" fontId="1" fillId="0" borderId="53" pivotButton="0" quotePrefix="0" xfId="0"/>
    <xf numFmtId="0" fontId="24" fillId="0" borderId="54" applyAlignment="1" pivotButton="0" quotePrefix="0" xfId="0">
      <alignment horizontal="center" vertical="center"/>
    </xf>
    <xf numFmtId="0" fontId="1" fillId="0" borderId="55" pivotButton="0" quotePrefix="0" xfId="0"/>
    <xf numFmtId="0" fontId="24" fillId="0" borderId="56" applyAlignment="1" pivotButton="0" quotePrefix="0" xfId="0">
      <alignment horizontal="left" vertical="center"/>
    </xf>
    <xf numFmtId="0" fontId="1" fillId="0" borderId="56" pivotButton="0" quotePrefix="0" xfId="0"/>
    <xf numFmtId="0" fontId="24" fillId="0" borderId="57" applyAlignment="1" pivotButton="0" quotePrefix="0" xfId="0">
      <alignment horizontal="center" vertical="center"/>
    </xf>
    <xf numFmtId="0" fontId="24" fillId="0" borderId="58" applyAlignment="1" pivotButton="0" quotePrefix="0" xfId="0">
      <alignment horizontal="center" vertical="center"/>
    </xf>
    <xf numFmtId="0" fontId="1" fillId="0" borderId="59" pivotButton="0" quotePrefix="0" xfId="0"/>
    <xf numFmtId="0" fontId="1" fillId="0" borderId="58" pivotButton="0" quotePrefix="0" xfId="0"/>
    <xf numFmtId="0" fontId="1" fillId="0" borderId="60" pivotButton="0" quotePrefix="0" xfId="0"/>
    <xf numFmtId="0" fontId="1" fillId="0" borderId="61" pivotButton="0" quotePrefix="0" xfId="0"/>
    <xf numFmtId="0" fontId="1" fillId="0" borderId="62" pivotButton="0" quotePrefix="0" xfId="0"/>
    <xf numFmtId="0" fontId="1" fillId="0" borderId="63" pivotButton="0" quotePrefix="0" xfId="0"/>
    <xf numFmtId="0" fontId="1" fillId="0" borderId="64" pivotButton="0" quotePrefix="0" xfId="0"/>
    <xf numFmtId="0" fontId="1" fillId="0" borderId="65" pivotButton="0" quotePrefix="0" xfId="0"/>
    <xf numFmtId="0" fontId="1" fillId="0" borderId="66" pivotButton="0" quotePrefix="0" xfId="0"/>
    <xf numFmtId="0" fontId="1" fillId="0" borderId="67" pivotButton="0" quotePrefix="0" xfId="0"/>
    <xf numFmtId="0" fontId="1" fillId="0" borderId="50" pivotButton="0" quotePrefix="0" xfId="0"/>
    <xf numFmtId="0" fontId="1" fillId="0" borderId="68" pivotButton="0" quotePrefix="0" xfId="0"/>
    <xf numFmtId="0" fontId="3" fillId="0" borderId="69" applyAlignment="1" pivotButton="0" quotePrefix="0" xfId="0">
      <alignment horizontal="center" vertical="center"/>
    </xf>
    <xf numFmtId="0" fontId="1" fillId="0" borderId="70" pivotButton="0" quotePrefix="0" xfId="0"/>
    <xf numFmtId="0" fontId="3" fillId="0" borderId="71" applyAlignment="1" pivotButton="0" quotePrefix="0" xfId="0">
      <alignment horizontal="center" vertical="center"/>
    </xf>
    <xf numFmtId="0" fontId="15" fillId="3" borderId="1" pivotButton="0" quotePrefix="0" xfId="0"/>
    <xf numFmtId="49" fontId="10" fillId="4" borderId="38" applyAlignment="1" pivotButton="0" quotePrefix="0" xfId="0">
      <alignment horizontal="center" vertical="center"/>
    </xf>
    <xf numFmtId="0" fontId="1" fillId="0" borderId="72" pivotButton="0" quotePrefix="0" xfId="0"/>
    <xf numFmtId="0" fontId="10" fillId="4" borderId="38" applyAlignment="1" pivotButton="0" quotePrefix="0" xfId="0">
      <alignment vertical="center"/>
    </xf>
    <xf numFmtId="0" fontId="24" fillId="4" borderId="11" applyAlignment="1" pivotButton="0" quotePrefix="0" xfId="0">
      <alignment vertical="center"/>
    </xf>
    <xf numFmtId="0" fontId="24" fillId="4" borderId="13" applyAlignment="1" pivotButton="0" quotePrefix="0" xfId="0">
      <alignment horizontal="center" vertical="center"/>
    </xf>
    <xf numFmtId="1" fontId="10" fillId="4" borderId="11" applyAlignment="1" pivotButton="0" quotePrefix="0" xfId="0">
      <alignment horizontal="center" vertical="center"/>
    </xf>
    <xf numFmtId="0" fontId="10" fillId="4" borderId="72" applyAlignment="1" pivotButton="0" quotePrefix="0" xfId="0">
      <alignment horizontal="center" vertical="center"/>
    </xf>
    <xf numFmtId="0" fontId="10" fillId="4" borderId="31" applyAlignment="1" pivotButton="0" quotePrefix="0" xfId="0">
      <alignment horizontal="center" vertical="center"/>
    </xf>
    <xf numFmtId="0" fontId="10" fillId="4" borderId="12" applyAlignment="1" pivotButton="0" quotePrefix="0" xfId="0">
      <alignment horizontal="center" vertical="center"/>
    </xf>
    <xf numFmtId="0" fontId="10" fillId="4" borderId="11" applyAlignment="1" pivotButton="0" quotePrefix="0" xfId="0">
      <alignment horizontal="center" vertical="center"/>
    </xf>
    <xf numFmtId="0" fontId="10" fillId="4" borderId="38" applyAlignment="1" pivotButton="0" quotePrefix="0" xfId="0">
      <alignment horizontal="center" vertical="center"/>
    </xf>
    <xf numFmtId="0" fontId="26" fillId="2" borderId="43" applyAlignment="1" pivotButton="0" quotePrefix="0" xfId="0">
      <alignment vertical="center"/>
    </xf>
    <xf numFmtId="0" fontId="26" fillId="0" borderId="1" applyAlignment="1" pivotButton="0" quotePrefix="0" xfId="0">
      <alignment vertical="center"/>
    </xf>
    <xf numFmtId="49" fontId="10" fillId="3" borderId="73" applyAlignment="1" pivotButton="0" quotePrefix="0" xfId="0">
      <alignment horizontal="center" vertical="center"/>
    </xf>
    <xf numFmtId="0" fontId="1" fillId="0" borderId="74" pivotButton="0" quotePrefix="0" xfId="0"/>
    <xf numFmtId="0" fontId="10" fillId="0" borderId="75" applyAlignment="1" pivotButton="0" quotePrefix="0" xfId="0">
      <alignment vertical="center"/>
    </xf>
    <xf numFmtId="0" fontId="1" fillId="0" borderId="76" pivotButton="0" quotePrefix="0" xfId="0"/>
    <xf numFmtId="0" fontId="1" fillId="0" borderId="77" pivotButton="0" quotePrefix="0" xfId="0"/>
    <xf numFmtId="0" fontId="24" fillId="3" borderId="40" applyAlignment="1" pivotButton="0" quotePrefix="0" xfId="0">
      <alignment vertical="center"/>
    </xf>
    <xf numFmtId="0" fontId="24" fillId="3" borderId="78" applyAlignment="1" pivotButton="0" quotePrefix="0" xfId="0">
      <alignment horizontal="center" vertical="center"/>
    </xf>
    <xf numFmtId="1" fontId="10" fillId="0" borderId="40" applyAlignment="1" pivotButton="0" quotePrefix="0" xfId="0">
      <alignment horizontal="center" vertical="center"/>
    </xf>
    <xf numFmtId="0" fontId="10" fillId="0" borderId="53" applyAlignment="1" pivotButton="0" quotePrefix="0" xfId="0">
      <alignment horizontal="center" vertical="center"/>
    </xf>
    <xf numFmtId="0" fontId="10" fillId="0" borderId="40" applyAlignment="1" pivotButton="0" quotePrefix="0" xfId="0">
      <alignment horizontal="center" vertical="center"/>
    </xf>
    <xf numFmtId="0" fontId="10" fillId="0" borderId="41" applyAlignment="1" pivotButton="0" quotePrefix="0" xfId="0">
      <alignment horizontal="center" vertical="center"/>
    </xf>
    <xf numFmtId="0" fontId="24" fillId="0" borderId="73" applyAlignment="1" pivotButton="0" quotePrefix="0" xfId="0">
      <alignment horizontal="center" vertical="center"/>
    </xf>
    <xf numFmtId="0" fontId="21" fillId="2" borderId="43" applyAlignment="1" pivotButton="0" quotePrefix="0" xfId="0">
      <alignment vertical="center"/>
    </xf>
    <xf numFmtId="0" fontId="21" fillId="0" borderId="1" applyAlignment="1" pivotButton="0" quotePrefix="0" xfId="0">
      <alignment vertical="center"/>
    </xf>
    <xf numFmtId="49" fontId="24" fillId="3" borderId="79" applyAlignment="1" pivotButton="0" quotePrefix="0" xfId="0">
      <alignment horizontal="center" vertical="center"/>
    </xf>
    <xf numFmtId="0" fontId="1" fillId="0" borderId="80" pivotButton="0" quotePrefix="0" xfId="0"/>
    <xf numFmtId="0" fontId="24" fillId="0" borderId="81" applyAlignment="1" pivotButton="0" quotePrefix="0" xfId="0">
      <alignment vertical="center"/>
    </xf>
    <xf numFmtId="0" fontId="24" fillId="0" borderId="82" applyAlignment="1" pivotButton="0" quotePrefix="0" xfId="0">
      <alignment horizontal="center" vertical="center"/>
    </xf>
    <xf numFmtId="1" fontId="24" fillId="0" borderId="83" applyAlignment="1" pivotButton="0" quotePrefix="0" xfId="0">
      <alignment horizontal="center" vertical="center"/>
    </xf>
    <xf numFmtId="0" fontId="1" fillId="0" borderId="84" pivotButton="0" quotePrefix="0" xfId="0"/>
    <xf numFmtId="0" fontId="24" fillId="0" borderId="84" applyAlignment="1" pivotButton="0" quotePrefix="0" xfId="0">
      <alignment horizontal="center" vertical="center"/>
    </xf>
    <xf numFmtId="0" fontId="24" fillId="0" borderId="56" applyAlignment="1" pivotButton="0" quotePrefix="0" xfId="0">
      <alignment horizontal="center" vertical="center"/>
    </xf>
    <xf numFmtId="0" fontId="24" fillId="0" borderId="79" applyAlignment="1" pivotButton="0" quotePrefix="0" xfId="0">
      <alignment horizontal="center" vertical="center"/>
    </xf>
    <xf numFmtId="49" fontId="10" fillId="3" borderId="79" applyAlignment="1" pivotButton="0" quotePrefix="0" xfId="0">
      <alignment horizontal="center" vertical="center"/>
    </xf>
    <xf numFmtId="0" fontId="10" fillId="0" borderId="81" applyAlignment="1" pivotButton="0" quotePrefix="0" xfId="0">
      <alignment vertical="center"/>
    </xf>
    <xf numFmtId="1" fontId="10" fillId="0" borderId="83" applyAlignment="1" pivotButton="0" quotePrefix="0" xfId="0">
      <alignment horizontal="center" vertical="center"/>
    </xf>
    <xf numFmtId="0" fontId="10" fillId="0" borderId="84" applyAlignment="1" pivotButton="0" quotePrefix="0" xfId="0">
      <alignment horizontal="center" vertical="center"/>
    </xf>
    <xf numFmtId="0" fontId="10" fillId="0" borderId="56" applyAlignment="1" pivotButton="0" quotePrefix="0" xfId="0">
      <alignment horizontal="center" vertical="center"/>
    </xf>
    <xf numFmtId="0" fontId="10" fillId="0" borderId="82" applyAlignment="1" pivotButton="0" quotePrefix="0" xfId="0">
      <alignment horizontal="center" vertical="center"/>
    </xf>
    <xf numFmtId="0" fontId="24" fillId="0" borderId="80" applyAlignment="1" pivotButton="0" quotePrefix="0" xfId="0">
      <alignment horizontal="center" vertical="center"/>
    </xf>
    <xf numFmtId="49" fontId="24" fillId="3" borderId="85" applyAlignment="1" pivotButton="0" quotePrefix="0" xfId="0">
      <alignment horizontal="center" vertical="center"/>
    </xf>
    <xf numFmtId="0" fontId="1" fillId="0" borderId="86" pivotButton="0" quotePrefix="0" xfId="0"/>
    <xf numFmtId="0" fontId="1" fillId="0" borderId="87" pivotButton="0" quotePrefix="0" xfId="0"/>
    <xf numFmtId="0" fontId="24" fillId="0" borderId="88" applyAlignment="1" pivotButton="0" quotePrefix="0" xfId="0">
      <alignment vertical="center"/>
    </xf>
    <xf numFmtId="0" fontId="1" fillId="0" borderId="89" pivotButton="0" quotePrefix="0" xfId="0"/>
    <xf numFmtId="0" fontId="1" fillId="0" borderId="90" pivotButton="0" quotePrefix="0" xfId="0"/>
    <xf numFmtId="0" fontId="24" fillId="0" borderId="91" applyAlignment="1" pivotButton="0" quotePrefix="0" xfId="0">
      <alignment horizontal="center" vertical="center"/>
    </xf>
    <xf numFmtId="0" fontId="1" fillId="0" borderId="92" pivotButton="0" quotePrefix="0" xfId="0"/>
    <xf numFmtId="0" fontId="24" fillId="0" borderId="93" applyAlignment="1" pivotButton="0" quotePrefix="0" xfId="0">
      <alignment horizontal="center" vertical="center"/>
    </xf>
    <xf numFmtId="1" fontId="24" fillId="0" borderId="91" applyAlignment="1" pivotButton="0" quotePrefix="0" xfId="0">
      <alignment horizontal="center" vertical="center"/>
    </xf>
    <xf numFmtId="0" fontId="24" fillId="0" borderId="92" applyAlignment="1" pivotButton="0" quotePrefix="0" xfId="0">
      <alignment horizontal="center" vertical="center"/>
    </xf>
    <xf numFmtId="0" fontId="4" fillId="3" borderId="94" applyAlignment="1" pivotButton="0" quotePrefix="0" xfId="0">
      <alignment horizontal="center" vertical="center"/>
    </xf>
    <xf numFmtId="0" fontId="1" fillId="0" borderId="95" pivotButton="0" quotePrefix="0" xfId="0"/>
    <xf numFmtId="0" fontId="1" fillId="0" borderId="96" pivotButton="0" quotePrefix="0" xfId="0"/>
    <xf numFmtId="0" fontId="24" fillId="4" borderId="11" applyAlignment="1" pivotButton="0" quotePrefix="0" xfId="0">
      <alignment horizontal="center" vertical="center"/>
    </xf>
    <xf numFmtId="49" fontId="10" fillId="3" borderId="97" applyAlignment="1" pivotButton="0" quotePrefix="0" xfId="0">
      <alignment horizontal="center" vertical="center"/>
    </xf>
    <xf numFmtId="0" fontId="1" fillId="0" borderId="98" pivotButton="0" quotePrefix="0" xfId="0"/>
    <xf numFmtId="0" fontId="1" fillId="0" borderId="99" pivotButton="0" quotePrefix="0" xfId="0"/>
    <xf numFmtId="0" fontId="24" fillId="3" borderId="100" applyAlignment="1" pivotButton="0" quotePrefix="0" xfId="0">
      <alignment vertical="center"/>
    </xf>
    <xf numFmtId="0" fontId="24" fillId="3" borderId="101" applyAlignment="1" pivotButton="0" quotePrefix="0" xfId="0">
      <alignment horizontal="center" vertical="center"/>
    </xf>
    <xf numFmtId="1" fontId="10" fillId="0" borderId="100" applyAlignment="1" pivotButton="0" quotePrefix="0" xfId="0">
      <alignment horizontal="center" vertical="center"/>
    </xf>
    <xf numFmtId="0" fontId="10" fillId="0" borderId="66" applyAlignment="1" pivotButton="0" quotePrefix="0" xfId="0">
      <alignment horizontal="center" vertical="center"/>
    </xf>
    <xf numFmtId="0" fontId="10" fillId="0" borderId="101" applyAlignment="1" pivotButton="0" quotePrefix="0" xfId="0">
      <alignment horizontal="center" vertical="center"/>
    </xf>
    <xf numFmtId="0" fontId="10" fillId="0" borderId="100" applyAlignment="1" pivotButton="0" quotePrefix="0" xfId="0">
      <alignment horizontal="center" vertical="center"/>
    </xf>
    <xf numFmtId="0" fontId="24" fillId="0" borderId="101" applyAlignment="1" pivotButton="0" quotePrefix="0" xfId="0">
      <alignment horizontal="center" vertical="center"/>
    </xf>
    <xf numFmtId="0" fontId="24" fillId="3" borderId="73" applyAlignment="1" pivotButton="0" quotePrefix="0" xfId="0">
      <alignment horizontal="center" vertical="center"/>
    </xf>
    <xf numFmtId="49" fontId="10" fillId="0" borderId="79" applyAlignment="1" pivotButton="0" quotePrefix="0" xfId="0">
      <alignment horizontal="center" vertical="center"/>
    </xf>
    <xf numFmtId="49" fontId="24" fillId="0" borderId="79" applyAlignment="1" pivotButton="0" quotePrefix="0" xfId="0">
      <alignment horizontal="center" vertical="center"/>
    </xf>
    <xf numFmtId="0" fontId="10" fillId="0" borderId="79" applyAlignment="1" pivotButton="0" quotePrefix="0" xfId="0">
      <alignment horizontal="center" vertical="center"/>
    </xf>
    <xf numFmtId="0" fontId="27" fillId="2" borderId="43" applyAlignment="1" pivotButton="0" quotePrefix="0" xfId="0">
      <alignment vertical="center"/>
    </xf>
    <xf numFmtId="0" fontId="27" fillId="0" borderId="1" applyAlignment="1" pivotButton="0" quotePrefix="0" xfId="0">
      <alignment vertical="center"/>
    </xf>
    <xf numFmtId="0" fontId="24" fillId="0" borderId="82" applyAlignment="1" pivotButton="0" quotePrefix="0" xfId="0">
      <alignment vertical="center"/>
    </xf>
    <xf numFmtId="0" fontId="10" fillId="0" borderId="83" applyAlignment="1" pivotButton="0" quotePrefix="0" xfId="0">
      <alignment horizontal="center" vertical="center"/>
    </xf>
    <xf numFmtId="0" fontId="18" fillId="2" borderId="43" applyAlignment="1" pivotButton="0" quotePrefix="0" xfId="0">
      <alignment vertical="center"/>
    </xf>
    <xf numFmtId="0" fontId="18" fillId="0" borderId="1" applyAlignment="1" pivotButton="0" quotePrefix="0" xfId="0">
      <alignment vertical="center"/>
    </xf>
    <xf numFmtId="0" fontId="24" fillId="0" borderId="83" applyAlignment="1" pivotButton="0" quotePrefix="0" xfId="0">
      <alignment horizontal="center" vertical="center"/>
    </xf>
    <xf numFmtId="49" fontId="24" fillId="0" borderId="85" applyAlignment="1" pivotButton="0" quotePrefix="0" xfId="0">
      <alignment horizontal="center" vertical="center"/>
    </xf>
    <xf numFmtId="0" fontId="24" fillId="0" borderId="69" applyAlignment="1" pivotButton="0" quotePrefix="0" xfId="0">
      <alignment horizontal="center" vertical="center"/>
    </xf>
    <xf numFmtId="0" fontId="24" fillId="0" borderId="71" applyAlignment="1" pivotButton="0" quotePrefix="0" xfId="0">
      <alignment horizontal="center" vertical="center"/>
    </xf>
    <xf numFmtId="0" fontId="24" fillId="0" borderId="94" applyAlignment="1" pivotButton="0" quotePrefix="0" xfId="0">
      <alignment horizontal="center" vertical="center"/>
    </xf>
    <xf numFmtId="0" fontId="10" fillId="0" borderId="102" applyAlignment="1" pivotButton="0" quotePrefix="0" xfId="0">
      <alignment vertical="center"/>
    </xf>
    <xf numFmtId="0" fontId="1" fillId="0" borderId="103" pivotButton="0" quotePrefix="0" xfId="0"/>
    <xf numFmtId="1" fontId="10" fillId="0" borderId="41" applyAlignment="1" pivotButton="0" quotePrefix="0" xfId="0">
      <alignment horizontal="center" vertical="center"/>
    </xf>
    <xf numFmtId="1" fontId="10" fillId="0" borderId="38" applyAlignment="1" pivotButton="0" quotePrefix="0" xfId="0">
      <alignment horizontal="center" vertical="center"/>
    </xf>
    <xf numFmtId="0" fontId="10" fillId="0" borderId="104" applyAlignment="1" pivotButton="0" quotePrefix="0" xfId="0">
      <alignment vertical="center"/>
    </xf>
    <xf numFmtId="1" fontId="10" fillId="0" borderId="34" applyAlignment="1" pivotButton="0" quotePrefix="0" xfId="0">
      <alignment horizontal="center" vertical="center"/>
    </xf>
    <xf numFmtId="1" fontId="10" fillId="0" borderId="105" applyAlignment="1" pivotButton="0" quotePrefix="0" xfId="0">
      <alignment horizontal="center" vertical="center"/>
    </xf>
    <xf numFmtId="1" fontId="10" fillId="0" borderId="106" applyAlignment="1" pivotButton="0" quotePrefix="0" xfId="0">
      <alignment horizontal="center" vertical="center"/>
    </xf>
    <xf numFmtId="0" fontId="22" fillId="3" borderId="1" pivotButton="0" quotePrefix="0" xfId="0"/>
    <xf numFmtId="0" fontId="10" fillId="0" borderId="107" applyAlignment="1" pivotButton="0" quotePrefix="0" xfId="0">
      <alignment vertical="center"/>
    </xf>
    <xf numFmtId="0" fontId="1" fillId="0" borderId="108" pivotButton="0" quotePrefix="0" xfId="0"/>
    <xf numFmtId="1" fontId="10" fillId="0" borderId="71" applyAlignment="1" pivotButton="0" quotePrefix="0" xfId="0">
      <alignment horizontal="center" vertical="center"/>
    </xf>
    <xf numFmtId="0" fontId="28" fillId="0" borderId="1" pivotButton="0" quotePrefix="0" xfId="0"/>
    <xf numFmtId="0" fontId="26" fillId="0" borderId="1" pivotButton="0" quotePrefix="0" xfId="0"/>
    <xf numFmtId="0" fontId="24" fillId="0" borderId="1" applyAlignment="1" pivotButton="0" quotePrefix="0" xfId="0">
      <alignment vertical="center"/>
    </xf>
    <xf numFmtId="0" fontId="10" fillId="0" borderId="43" applyAlignment="1" pivotButton="0" quotePrefix="0" xfId="0">
      <alignment vertical="center"/>
    </xf>
    <xf numFmtId="0" fontId="10" fillId="0" borderId="1" applyAlignment="1" pivotButton="0" quotePrefix="0" xfId="0">
      <alignment vertical="center"/>
    </xf>
    <xf numFmtId="0" fontId="29" fillId="0" borderId="1" pivotButton="0" quotePrefix="0" xfId="0"/>
    <xf numFmtId="0" fontId="24" fillId="0" borderId="28" applyAlignment="1" pivotButton="0" quotePrefix="0" xfId="0">
      <alignment horizontal="center" vertical="center"/>
    </xf>
    <xf numFmtId="0" fontId="1" fillId="0" borderId="109" pivotButton="0" quotePrefix="0" xfId="0"/>
    <xf numFmtId="0" fontId="24" fillId="0" borderId="12" applyAlignment="1" pivotButton="0" quotePrefix="0" xfId="0">
      <alignment horizontal="center" vertical="center"/>
    </xf>
    <xf numFmtId="0" fontId="24" fillId="0" borderId="38" applyAlignment="1" pivotButton="0" quotePrefix="0" xfId="0">
      <alignment horizontal="center" vertical="center"/>
    </xf>
    <xf numFmtId="0" fontId="29" fillId="0" borderId="43" applyAlignment="1" pivotButton="0" quotePrefix="0" xfId="0">
      <alignment vertical="center"/>
    </xf>
    <xf numFmtId="0" fontId="29" fillId="0" borderId="1" applyAlignment="1" pivotButton="0" quotePrefix="0" xfId="0">
      <alignment vertical="center"/>
    </xf>
    <xf numFmtId="0" fontId="17" fillId="0" borderId="1" pivotButton="0" quotePrefix="0" xfId="0"/>
    <xf numFmtId="0" fontId="17" fillId="0" borderId="43" applyAlignment="1" pivotButton="0" quotePrefix="0" xfId="0">
      <alignment horizontal="center" vertical="center"/>
    </xf>
    <xf numFmtId="0" fontId="24" fillId="0" borderId="75" applyAlignment="1" pivotButton="0" quotePrefix="0" xfId="0">
      <alignment horizontal="center" vertical="center"/>
    </xf>
    <xf numFmtId="0" fontId="24" fillId="0" borderId="75" applyAlignment="1" pivotButton="0" quotePrefix="0" xfId="0">
      <alignment vertical="center"/>
    </xf>
    <xf numFmtId="49" fontId="24" fillId="0" borderId="75" applyAlignment="1" pivotButton="0" quotePrefix="0" xfId="0">
      <alignment horizontal="center" vertical="center"/>
    </xf>
    <xf numFmtId="49" fontId="26" fillId="0" borderId="43" applyAlignment="1" pivotButton="0" quotePrefix="0" xfId="0">
      <alignment horizontal="center" vertical="center"/>
    </xf>
    <xf numFmtId="49" fontId="26" fillId="0" borderId="1" applyAlignment="1" pivotButton="0" quotePrefix="0" xfId="0">
      <alignment horizontal="center" vertical="center"/>
    </xf>
    <xf numFmtId="0" fontId="24" fillId="0" borderId="81" applyAlignment="1" pivotButton="0" quotePrefix="0" xfId="0">
      <alignment horizontal="center" vertical="center"/>
    </xf>
    <xf numFmtId="49" fontId="24" fillId="0" borderId="81" applyAlignment="1" pivotButton="0" quotePrefix="0" xfId="0">
      <alignment horizontal="center" vertical="center"/>
    </xf>
    <xf numFmtId="0" fontId="24" fillId="0" borderId="88" applyAlignment="1" pivotButton="0" quotePrefix="0" xfId="0">
      <alignment horizontal="center" vertical="center"/>
    </xf>
    <xf numFmtId="49" fontId="24" fillId="0" borderId="88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vertical="center"/>
    </xf>
    <xf numFmtId="0" fontId="26" fillId="0" borderId="1" applyAlignment="1" pivotButton="0" quotePrefix="0" xfId="0">
      <alignment horizontal="left" vertical="top"/>
    </xf>
    <xf numFmtId="0" fontId="26" fillId="0" borderId="1" applyAlignment="1" pivotButton="0" quotePrefix="0" xfId="0">
      <alignment horizontal="justify" vertical="top"/>
    </xf>
    <xf numFmtId="0" fontId="3" fillId="0" borderId="1" applyAlignment="1" pivotButton="0" quotePrefix="0" xfId="0">
      <alignment horizontal="left" vertical="top"/>
    </xf>
    <xf numFmtId="0" fontId="3" fillId="0" borderId="1" applyAlignment="1" pivotButton="0" quotePrefix="0" xfId="0">
      <alignment horizontal="center" vertical="center"/>
    </xf>
    <xf numFmtId="0" fontId="2" fillId="0" borderId="110" pivotButton="0" quotePrefix="0" xfId="0"/>
    <xf numFmtId="0" fontId="2" fillId="0" borderId="110" applyAlignment="1" pivotButton="0" quotePrefix="0" xfId="0">
      <alignment vertical="center"/>
    </xf>
    <xf numFmtId="0" fontId="2" fillId="0" borderId="1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top"/>
    </xf>
    <xf numFmtId="0" fontId="2" fillId="0" borderId="111" applyAlignment="1" pivotButton="0" quotePrefix="0" xfId="0">
      <alignment vertical="center"/>
    </xf>
    <xf numFmtId="49" fontId="2" fillId="0" borderId="1" applyAlignment="1" pivotButton="0" quotePrefix="0" xfId="0">
      <alignment horizontal="left" vertical="center"/>
    </xf>
    <xf numFmtId="0" fontId="2" fillId="0" borderId="1" applyAlignment="1" pivotButton="0" quotePrefix="0" xfId="0">
      <alignment horizontal="center" vertical="top"/>
    </xf>
    <xf numFmtId="0" fontId="2" fillId="0" borderId="1" applyAlignment="1" pivotButton="0" quotePrefix="0" xfId="0">
      <alignment vertical="top"/>
    </xf>
    <xf numFmtId="0" fontId="2" fillId="0" borderId="111" pivotButton="0" quotePrefix="0" xfId="0"/>
    <xf numFmtId="0" fontId="2" fillId="0" borderId="1" applyAlignment="1" pivotButton="0" quotePrefix="0" xfId="0">
      <alignment horizontal="left" vertical="top"/>
    </xf>
    <xf numFmtId="0" fontId="2" fillId="0" borderId="1" applyAlignment="1" pivotButton="0" quotePrefix="0" xfId="0">
      <alignment horizontal="left"/>
    </xf>
    <xf numFmtId="0" fontId="3" fillId="0" borderId="1" pivotButton="0" quotePrefix="0" xfId="0"/>
    <xf numFmtId="49" fontId="2" fillId="0" borderId="1" applyAlignment="1" pivotButton="0" quotePrefix="0" xfId="0">
      <alignment vertical="center"/>
    </xf>
    <xf numFmtId="0" fontId="30" fillId="0" borderId="1" applyAlignment="1" pivotButton="0" quotePrefix="0" xfId="0">
      <alignment horizontal="center" vertical="center"/>
    </xf>
    <xf numFmtId="0" fontId="23" fillId="0" borderId="1" applyAlignment="1" pivotButton="0" quotePrefix="0" xfId="0">
      <alignment horizontal="center"/>
    </xf>
    <xf numFmtId="0" fontId="9" fillId="0" borderId="1" pivotButton="0" quotePrefix="0" xfId="0"/>
    <xf numFmtId="0" fontId="31" fillId="0" borderId="1" pivotButton="0" quotePrefix="0" xfId="0"/>
    <xf numFmtId="0" fontId="32" fillId="0" borderId="1" pivotButton="0" quotePrefix="0" xfId="0"/>
    <xf numFmtId="0" fontId="33" fillId="0" borderId="1" pivotButton="0" quotePrefix="0" xfId="0"/>
    <xf numFmtId="0" fontId="34" fillId="0" borderId="1" applyAlignment="1" pivotButton="0" quotePrefix="0" xfId="0">
      <alignment vertical="center"/>
    </xf>
    <xf numFmtId="0" fontId="35" fillId="0" borderId="1" pivotButton="0" quotePrefix="0" xfId="0"/>
    <xf numFmtId="0" fontId="4" fillId="0" borderId="1" applyAlignment="1" pivotButton="0" quotePrefix="0" xfId="0">
      <alignment horizontal="center" vertical="top"/>
    </xf>
    <xf numFmtId="49" fontId="4" fillId="0" borderId="1" applyAlignment="1" pivotButton="0" quotePrefix="0" xfId="0">
      <alignment horizontal="left" vertical="center"/>
    </xf>
    <xf numFmtId="49" fontId="29" fillId="0" borderId="1" applyAlignment="1" pivotButton="0" quotePrefix="0" xfId="0">
      <alignment vertical="center"/>
    </xf>
    <xf numFmtId="0" fontId="4" fillId="0" borderId="1" pivotButton="0" quotePrefix="0" xfId="0"/>
    <xf numFmtId="0" fontId="36" fillId="0" borderId="1" applyAlignment="1" pivotButton="0" quotePrefix="0" xfId="0">
      <alignment vertical="center"/>
    </xf>
    <xf numFmtId="0" fontId="36" fillId="0" borderId="1" pivotButton="0" quotePrefix="0" xfId="0"/>
    <xf numFmtId="0" fontId="18" fillId="0" borderId="1" applyAlignment="1" pivotButton="0" quotePrefix="0" xfId="0">
      <alignment horizontal="left" vertical="center"/>
    </xf>
    <xf numFmtId="0" fontId="23" fillId="0" borderId="112" applyAlignment="1" pivotButton="0" quotePrefix="0" xfId="0">
      <alignment horizontal="center" vertical="center"/>
    </xf>
    <xf numFmtId="0" fontId="3" fillId="0" borderId="113" applyAlignment="1" pivotButton="0" quotePrefix="0" xfId="0">
      <alignment horizontal="center" vertical="center"/>
    </xf>
    <xf numFmtId="0" fontId="3" fillId="0" borderId="7" applyAlignment="1" pivotButton="0" quotePrefix="0" xfId="0">
      <alignment vertical="center"/>
    </xf>
    <xf numFmtId="0" fontId="1" fillId="0" borderId="7" pivotButton="0" quotePrefix="0" xfId="0"/>
    <xf numFmtId="0" fontId="3" fillId="0" borderId="7" pivotButton="0" quotePrefix="0" xfId="0"/>
    <xf numFmtId="0" fontId="29" fillId="0" borderId="12" applyAlignment="1" pivotButton="0" quotePrefix="0" xfId="0">
      <alignment horizontal="center"/>
    </xf>
    <xf numFmtId="0" fontId="3" fillId="0" borderId="12" applyAlignment="1" pivotButton="0" quotePrefix="0" xfId="0">
      <alignment horizontal="center" vertical="center"/>
    </xf>
    <xf numFmtId="0" fontId="1" fillId="0" borderId="114" pivotButton="0" quotePrefix="0" xfId="0"/>
    <xf numFmtId="0" fontId="6" fillId="0" borderId="115" applyAlignment="1" pivotButton="0" quotePrefix="0" xfId="0">
      <alignment horizontal="center" vertical="center"/>
    </xf>
    <xf numFmtId="0" fontId="6" fillId="0" borderId="23" applyAlignment="1" pivotButton="0" quotePrefix="0" xfId="0">
      <alignment horizontal="center" vertical="center"/>
    </xf>
    <xf numFmtId="0" fontId="6" fillId="0" borderId="19" applyAlignment="1" pivotButton="0" quotePrefix="0" xfId="0">
      <alignment horizontal="center" vertical="center"/>
    </xf>
    <xf numFmtId="0" fontId="6" fillId="0" borderId="51" applyAlignment="1" pivotButton="0" quotePrefix="0" xfId="0">
      <alignment horizontal="center" vertical="center"/>
    </xf>
    <xf numFmtId="0" fontId="37" fillId="0" borderId="19" pivotButton="0" quotePrefix="0" xfId="0"/>
    <xf numFmtId="0" fontId="6" fillId="0" borderId="116" applyAlignment="1" pivotButton="0" quotePrefix="0" xfId="0">
      <alignment horizontal="center" vertical="center"/>
    </xf>
    <xf numFmtId="0" fontId="6" fillId="0" borderId="117" applyAlignment="1" pivotButton="0" quotePrefix="0" xfId="0">
      <alignment horizontal="center" vertical="center"/>
    </xf>
    <xf numFmtId="0" fontId="6" fillId="0" borderId="118" applyAlignment="1" pivotButton="0" quotePrefix="0" xfId="0">
      <alignment horizontal="center" vertical="center"/>
    </xf>
    <xf numFmtId="0" fontId="6" fillId="0" borderId="119" applyAlignment="1" pivotButton="0" quotePrefix="0" xfId="0">
      <alignment horizontal="center" vertical="center"/>
    </xf>
    <xf numFmtId="0" fontId="1" fillId="0" borderId="120" pivotButton="0" quotePrefix="0" xfId="0"/>
    <xf numFmtId="0" fontId="37" fillId="0" borderId="119" pivotButton="0" quotePrefix="0" xfId="0"/>
    <xf numFmtId="0" fontId="6" fillId="0" borderId="20" applyAlignment="1" pivotButton="0" quotePrefix="0" xfId="0">
      <alignment horizontal="center" vertical="center"/>
    </xf>
    <xf numFmtId="0" fontId="1" fillId="0" borderId="121" pivotButton="0" quotePrefix="0" xfId="0"/>
    <xf numFmtId="0" fontId="38" fillId="0" borderId="122" applyAlignment="1" pivotButton="0" quotePrefix="0" xfId="0">
      <alignment horizontal="center" vertical="center"/>
    </xf>
    <xf numFmtId="0" fontId="38" fillId="0" borderId="24" applyAlignment="1" pivotButton="0" quotePrefix="0" xfId="0">
      <alignment horizontal="center" vertical="center"/>
    </xf>
    <xf numFmtId="0" fontId="1" fillId="0" borderId="24" pivotButton="0" quotePrefix="0" xfId="0"/>
    <xf numFmtId="0" fontId="38" fillId="0" borderId="123" applyAlignment="1" pivotButton="0" quotePrefix="0" xfId="0">
      <alignment horizontal="center" vertical="center"/>
    </xf>
    <xf numFmtId="0" fontId="1" fillId="0" borderId="124" pivotButton="0" quotePrefix="0" xfId="0"/>
    <xf numFmtId="0" fontId="23" fillId="0" borderId="40" applyAlignment="1" pivotButton="0" quotePrefix="0" xfId="0">
      <alignment horizontal="center" vertical="center"/>
    </xf>
    <xf numFmtId="49" fontId="23" fillId="0" borderId="101" applyAlignment="1" pivotButton="0" quotePrefix="0" xfId="0">
      <alignment horizontal="left" vertical="center"/>
    </xf>
    <xf numFmtId="49" fontId="23" fillId="0" borderId="101" applyAlignment="1" pivotButton="0" quotePrefix="0" xfId="0">
      <alignment horizontal="center" vertical="center"/>
    </xf>
    <xf numFmtId="0" fontId="23" fillId="0" borderId="101" applyAlignment="1" pivotButton="0" quotePrefix="0" xfId="0">
      <alignment horizontal="center" vertical="center"/>
    </xf>
    <xf numFmtId="0" fontId="23" fillId="0" borderId="41" applyAlignment="1" pivotButton="0" quotePrefix="0" xfId="0">
      <alignment horizontal="center" vertical="center"/>
    </xf>
    <xf numFmtId="0" fontId="39" fillId="0" borderId="66" pivotButton="0" quotePrefix="0" xfId="0"/>
    <xf numFmtId="49" fontId="23" fillId="0" borderId="101" applyAlignment="1" pivotButton="0" quotePrefix="0" xfId="0">
      <alignment vertical="center"/>
    </xf>
    <xf numFmtId="49" fontId="23" fillId="0" borderId="101" pivotButton="0" quotePrefix="0" xfId="0"/>
    <xf numFmtId="0" fontId="23" fillId="0" borderId="125" applyAlignment="1" pivotButton="0" quotePrefix="0" xfId="0">
      <alignment horizontal="center" vertical="center"/>
    </xf>
    <xf numFmtId="0" fontId="23" fillId="0" borderId="53" applyAlignment="1" pivotButton="0" quotePrefix="0" xfId="0">
      <alignment horizontal="center" vertical="center"/>
    </xf>
    <xf numFmtId="0" fontId="23" fillId="0" borderId="69" applyAlignment="1" pivotButton="0" quotePrefix="0" xfId="0">
      <alignment horizontal="center" vertical="center"/>
    </xf>
    <xf numFmtId="49" fontId="23" fillId="0" borderId="126" applyAlignment="1" pivotButton="0" quotePrefix="0" xfId="0">
      <alignment horizontal="left" vertical="center"/>
    </xf>
    <xf numFmtId="0" fontId="23" fillId="0" borderId="126" applyAlignment="1" pivotButton="0" quotePrefix="0" xfId="0">
      <alignment horizontal="center" vertical="center"/>
    </xf>
    <xf numFmtId="0" fontId="23" fillId="0" borderId="28" applyAlignment="1" pivotButton="0" quotePrefix="0" xfId="0">
      <alignment horizontal="center" vertical="center"/>
    </xf>
    <xf numFmtId="49" fontId="23" fillId="0" borderId="126" applyAlignment="1" pivotButton="0" quotePrefix="0" xfId="0">
      <alignment horizontal="center" vertical="center"/>
    </xf>
    <xf numFmtId="0" fontId="23" fillId="0" borderId="127" applyAlignment="1" pivotButton="0" quotePrefix="0" xfId="0">
      <alignment horizontal="center" vertical="center"/>
    </xf>
    <xf numFmtId="0" fontId="23" fillId="0" borderId="70" applyAlignment="1" pivotButton="0" quotePrefix="0" xfId="0">
      <alignment horizontal="center" vertical="center"/>
    </xf>
    <xf numFmtId="0" fontId="23" fillId="0" borderId="89" applyAlignment="1" pivotButton="0" quotePrefix="0" xfId="0">
      <alignment horizontal="center" vertical="center"/>
    </xf>
    <xf numFmtId="0" fontId="23" fillId="0" borderId="71" applyAlignment="1" pivotButton="0" quotePrefix="0" xfId="0">
      <alignment horizontal="center" vertical="center"/>
    </xf>
    <xf numFmtId="0" fontId="23" fillId="0" borderId="108" applyAlignment="1" pivotButton="0" quotePrefix="0" xfId="0">
      <alignment horizontal="center" vertical="center"/>
    </xf>
    <xf numFmtId="0" fontId="23" fillId="0" borderId="1" applyAlignment="1" pivotButton="0" quotePrefix="0" xfId="0">
      <alignment vertical="center"/>
    </xf>
    <xf numFmtId="0" fontId="23" fillId="0" borderId="1" applyAlignment="1" pivotButton="0" quotePrefix="0" xfId="0">
      <alignment horizontal="left" vertical="center"/>
    </xf>
    <xf numFmtId="0" fontId="23" fillId="0" borderId="128" applyAlignment="1" pivotButton="0" quotePrefix="0" xfId="0">
      <alignment horizontal="center" vertical="center"/>
    </xf>
    <xf numFmtId="0" fontId="1" fillId="0" borderId="129" pivotButton="0" quotePrefix="0" xfId="0"/>
    <xf numFmtId="0" fontId="24" fillId="0" borderId="105" applyAlignment="1" pivotButton="0" quotePrefix="0" xfId="0">
      <alignment horizontal="center" vertical="center"/>
    </xf>
    <xf numFmtId="0" fontId="24" fillId="0" borderId="1" applyAlignment="1" pivotButton="0" quotePrefix="0" xfId="0">
      <alignment horizontal="left" vertical="top"/>
    </xf>
    <xf numFmtId="0" fontId="10" fillId="0" borderId="105" applyAlignment="1" pivotButton="0" quotePrefix="0" xfId="0">
      <alignment horizontal="center" vertical="center"/>
    </xf>
    <xf numFmtId="49" fontId="10" fillId="0" borderId="105" applyAlignment="1" pivotButton="0" quotePrefix="0" xfId="0">
      <alignment horizontal="center" vertical="center"/>
    </xf>
    <xf numFmtId="49" fontId="10" fillId="0" borderId="1" applyAlignment="1" pivotButton="0" quotePrefix="0" xfId="0">
      <alignment horizontal="center" vertical="center"/>
    </xf>
    <xf numFmtId="0" fontId="26" fillId="0" borderId="1" applyAlignment="1" pivotButton="0" quotePrefix="0" xfId="0">
      <alignment horizontal="left"/>
    </xf>
    <xf numFmtId="0" fontId="26" fillId="0" borderId="1" applyAlignment="1" pivotButton="0" quotePrefix="0" xfId="0">
      <alignment horizontal="left" vertical="center"/>
    </xf>
    <xf numFmtId="0" fontId="10" fillId="0" borderId="72" applyAlignment="1" pivotButton="0" quotePrefix="0" xfId="0">
      <alignment horizontal="center" vertical="center"/>
    </xf>
    <xf numFmtId="0" fontId="10" fillId="0" borderId="75" applyAlignment="1" pivotButton="0" quotePrefix="0" xfId="0">
      <alignment horizontal="center" vertical="center"/>
    </xf>
    <xf numFmtId="0" fontId="29" fillId="0" borderId="11" applyAlignment="1" pivotButton="0" quotePrefix="0" xfId="0">
      <alignment horizontal="center" vertical="center"/>
    </xf>
    <xf numFmtId="0" fontId="29" fillId="0" borderId="31" applyAlignment="1" pivotButton="0" quotePrefix="0" xfId="0">
      <alignment horizontal="center" vertical="center"/>
    </xf>
    <xf numFmtId="0" fontId="24" fillId="0" borderId="128" applyAlignment="1" pivotButton="0" quotePrefix="0" xfId="0">
      <alignment horizontal="center" vertical="center"/>
    </xf>
    <xf numFmtId="0" fontId="10" fillId="0" borderId="130" applyAlignment="1" pivotButton="0" quotePrefix="0" xfId="0">
      <alignment horizontal="center" vertical="center"/>
    </xf>
    <xf numFmtId="0" fontId="29" fillId="0" borderId="73" applyAlignment="1" pivotButton="0" quotePrefix="0" xfId="0">
      <alignment horizontal="center" vertical="center"/>
    </xf>
    <xf numFmtId="0" fontId="24" fillId="0" borderId="53" applyAlignment="1" pivotButton="0" quotePrefix="0" xfId="0">
      <alignment horizontal="center" vertical="center"/>
    </xf>
    <xf numFmtId="0" fontId="24" fillId="0" borderId="100" applyAlignment="1" pivotButton="0" quotePrefix="0" xfId="0">
      <alignment horizontal="center" vertical="center"/>
    </xf>
    <xf numFmtId="0" fontId="24" fillId="0" borderId="131" applyAlignment="1" pivotButton="0" quotePrefix="0" xfId="0">
      <alignment horizontal="center" vertical="center"/>
    </xf>
    <xf numFmtId="0" fontId="24" fillId="0" borderId="59" applyAlignment="1" pivotButton="0" quotePrefix="0" xfId="0">
      <alignment horizontal="center" vertical="center"/>
    </xf>
    <xf numFmtId="0" fontId="1" fillId="0" borderId="130" pivotButton="0" quotePrefix="0" xfId="0"/>
    <xf numFmtId="0" fontId="3" fillId="0" borderId="107" applyAlignment="1" pivotButton="0" quotePrefix="0" xfId="0">
      <alignment horizontal="center"/>
    </xf>
    <xf numFmtId="0" fontId="3" fillId="0" borderId="126" applyAlignment="1" pivotButton="0" quotePrefix="0" xfId="0">
      <alignment horizontal="center"/>
    </xf>
    <xf numFmtId="0" fontId="3" fillId="0" borderId="70" applyAlignment="1" pivotButton="0" quotePrefix="0" xfId="0">
      <alignment horizontal="center"/>
    </xf>
    <xf numFmtId="0" fontId="3" fillId="0" borderId="71" applyAlignment="1" pivotButton="0" quotePrefix="0" xfId="0">
      <alignment horizontal="center"/>
    </xf>
    <xf numFmtId="0" fontId="1" fillId="0" borderId="132" pivotButton="0" quotePrefix="0" xfId="0"/>
    <xf numFmtId="0" fontId="1" fillId="0" borderId="133" pivotButton="0" quotePrefix="0" xfId="0"/>
    <xf numFmtId="0" fontId="1" fillId="0" borderId="134" pivotButton="0" quotePrefix="0" xfId="0"/>
    <xf numFmtId="0" fontId="10" fillId="5" borderId="38" applyAlignment="1" pivotButton="0" quotePrefix="0" xfId="0">
      <alignment horizontal="center" vertical="center"/>
    </xf>
    <xf numFmtId="0" fontId="10" fillId="5" borderId="72" applyAlignment="1" pivotButton="0" quotePrefix="0" xfId="0">
      <alignment vertical="center"/>
    </xf>
    <xf numFmtId="0" fontId="10" fillId="5" borderId="42" applyAlignment="1" pivotButton="0" quotePrefix="0" xfId="0">
      <alignment vertical="center"/>
    </xf>
    <xf numFmtId="0" fontId="10" fillId="5" borderId="38" applyAlignment="1" pivotButton="0" quotePrefix="0" xfId="0">
      <alignment vertical="center"/>
    </xf>
    <xf numFmtId="0" fontId="10" fillId="5" borderId="11" applyAlignment="1" pivotButton="0" quotePrefix="0" xfId="0">
      <alignment horizontal="center" vertical="center"/>
    </xf>
    <xf numFmtId="0" fontId="10" fillId="5" borderId="31" applyAlignment="1" pivotButton="0" quotePrefix="0" xfId="0">
      <alignment horizontal="center" vertical="center"/>
    </xf>
    <xf numFmtId="0" fontId="10" fillId="5" borderId="12" applyAlignment="1" pivotButton="0" quotePrefix="0" xfId="0">
      <alignment horizontal="center" vertical="center"/>
    </xf>
    <xf numFmtId="0" fontId="10" fillId="5" borderId="72" applyAlignment="1" pivotButton="0" quotePrefix="0" xfId="0">
      <alignment horizontal="center" vertical="center"/>
    </xf>
    <xf numFmtId="49" fontId="10" fillId="0" borderId="75" applyAlignment="1" pivotButton="0" quotePrefix="0" xfId="0">
      <alignment horizontal="center" vertical="center"/>
    </xf>
    <xf numFmtId="0" fontId="17" fillId="0" borderId="77" applyAlignment="1" pivotButton="0" quotePrefix="0" xfId="0">
      <alignment vertical="center"/>
    </xf>
    <xf numFmtId="0" fontId="17" fillId="0" borderId="52" applyAlignment="1" pivotButton="0" quotePrefix="0" xfId="0">
      <alignment vertical="center"/>
    </xf>
    <xf numFmtId="0" fontId="10" fillId="0" borderId="73" applyAlignment="1" pivotButton="0" quotePrefix="0" xfId="0">
      <alignment horizontal="center" vertical="center"/>
    </xf>
    <xf numFmtId="0" fontId="10" fillId="0" borderId="74" applyAlignment="1" pivotButton="0" quotePrefix="0" xfId="0">
      <alignment horizontal="center" vertical="center"/>
    </xf>
    <xf numFmtId="0" fontId="10" fillId="0" borderId="102" applyAlignment="1" pivotButton="0" quotePrefix="0" xfId="0">
      <alignment horizontal="center" vertical="center"/>
    </xf>
    <xf numFmtId="0" fontId="3" fillId="0" borderId="97" applyAlignment="1" pivotButton="0" quotePrefix="0" xfId="0">
      <alignment horizontal="center" vertical="center"/>
    </xf>
    <xf numFmtId="49" fontId="24" fillId="2" borderId="81" applyAlignment="1" pivotButton="0" quotePrefix="0" xfId="0">
      <alignment horizontal="center" vertical="center"/>
    </xf>
    <xf numFmtId="0" fontId="4" fillId="2" borderId="58" applyAlignment="1" pivotButton="0" quotePrefix="0" xfId="0">
      <alignment vertical="center"/>
    </xf>
    <xf numFmtId="0" fontId="4" fillId="2" borderId="59" applyAlignment="1" pivotButton="0" quotePrefix="0" xfId="0">
      <alignment vertical="center"/>
    </xf>
    <xf numFmtId="0" fontId="24" fillId="2" borderId="81" applyAlignment="1" pivotButton="0" quotePrefix="0" xfId="0">
      <alignment horizontal="center" vertical="center"/>
    </xf>
    <xf numFmtId="0" fontId="24" fillId="2" borderId="80" applyAlignment="1" pivotButton="0" quotePrefix="0" xfId="0">
      <alignment horizontal="center" vertical="center"/>
    </xf>
    <xf numFmtId="0" fontId="24" fillId="2" borderId="83" applyAlignment="1" pivotButton="0" quotePrefix="0" xfId="0">
      <alignment horizontal="center" vertical="center"/>
    </xf>
    <xf numFmtId="0" fontId="24" fillId="2" borderId="84" applyAlignment="1" pivotButton="0" quotePrefix="0" xfId="0">
      <alignment horizontal="center" vertical="center"/>
    </xf>
    <xf numFmtId="0" fontId="24" fillId="2" borderId="105" applyAlignment="1" pivotButton="0" quotePrefix="0" xfId="0">
      <alignment horizontal="center" vertical="center"/>
    </xf>
    <xf numFmtId="0" fontId="24" fillId="2" borderId="104" applyAlignment="1" pivotButton="0" quotePrefix="0" xfId="0">
      <alignment horizontal="center" vertical="center"/>
    </xf>
    <xf numFmtId="0" fontId="24" fillId="2" borderId="58" applyAlignment="1" pivotButton="0" quotePrefix="0" xfId="0">
      <alignment vertical="center"/>
    </xf>
    <xf numFmtId="0" fontId="24" fillId="2" borderId="59" applyAlignment="1" pivotButton="0" quotePrefix="0" xfId="0">
      <alignment vertical="center"/>
    </xf>
    <xf numFmtId="49" fontId="10" fillId="0" borderId="81" applyAlignment="1" pivotButton="0" quotePrefix="0" xfId="0">
      <alignment horizontal="center" vertical="center"/>
    </xf>
    <xf numFmtId="0" fontId="10" fillId="0" borderId="58" applyAlignment="1" pivotButton="0" quotePrefix="0" xfId="0">
      <alignment vertical="center"/>
    </xf>
    <xf numFmtId="0" fontId="10" fillId="0" borderId="59" applyAlignment="1" pivotButton="0" quotePrefix="0" xfId="0">
      <alignment vertical="center"/>
    </xf>
    <xf numFmtId="0" fontId="10" fillId="0" borderId="81" applyAlignment="1" pivotButton="0" quotePrefix="0" xfId="0">
      <alignment horizontal="center" vertical="center"/>
    </xf>
    <xf numFmtId="0" fontId="10" fillId="0" borderId="80" applyAlignment="1" pivotButton="0" quotePrefix="0" xfId="0">
      <alignment horizontal="center" vertical="center"/>
    </xf>
    <xf numFmtId="0" fontId="10" fillId="0" borderId="104" applyAlignment="1" pivotButton="0" quotePrefix="0" xfId="0">
      <alignment horizontal="center" vertical="center"/>
    </xf>
    <xf numFmtId="0" fontId="40" fillId="2" borderId="59" pivotButton="0" quotePrefix="0" xfId="0"/>
    <xf numFmtId="0" fontId="29" fillId="2" borderId="81" applyAlignment="1" pivotButton="0" quotePrefix="0" xfId="0">
      <alignment horizontal="center" vertical="center"/>
    </xf>
    <xf numFmtId="0" fontId="4" fillId="2" borderId="135" applyAlignment="1" pivotButton="0" quotePrefix="0" xfId="0">
      <alignment horizontal="center" vertical="center"/>
    </xf>
    <xf numFmtId="0" fontId="1" fillId="0" borderId="136" pivotButton="0" quotePrefix="0" xfId="0"/>
    <xf numFmtId="0" fontId="1" fillId="0" borderId="137" pivotButton="0" quotePrefix="0" xfId="0"/>
    <xf numFmtId="49" fontId="10" fillId="2" borderId="75" applyAlignment="1" pivotButton="0" quotePrefix="0" xfId="0">
      <alignment horizontal="center" vertical="center"/>
    </xf>
    <xf numFmtId="0" fontId="10" fillId="2" borderId="77" applyAlignment="1" pivotButton="0" quotePrefix="0" xfId="0">
      <alignment vertical="center"/>
    </xf>
    <xf numFmtId="0" fontId="24" fillId="2" borderId="52" applyAlignment="1" pivotButton="0" quotePrefix="0" xfId="0">
      <alignment vertical="center"/>
    </xf>
    <xf numFmtId="0" fontId="24" fillId="2" borderId="73" applyAlignment="1" pivotButton="0" quotePrefix="0" xfId="0">
      <alignment horizontal="center" vertical="center"/>
    </xf>
    <xf numFmtId="0" fontId="24" fillId="2" borderId="74" applyAlignment="1" pivotButton="0" quotePrefix="0" xfId="0">
      <alignment horizontal="center" vertical="center"/>
    </xf>
    <xf numFmtId="0" fontId="10" fillId="2" borderId="40" applyAlignment="1" pivotButton="0" quotePrefix="0" xfId="0">
      <alignment horizontal="center" vertical="center"/>
    </xf>
    <xf numFmtId="0" fontId="10" fillId="2" borderId="53" applyAlignment="1" pivotButton="0" quotePrefix="0" xfId="0">
      <alignment horizontal="center" vertical="center"/>
    </xf>
    <xf numFmtId="0" fontId="10" fillId="2" borderId="101" applyAlignment="1" pivotButton="0" quotePrefix="0" xfId="0">
      <alignment horizontal="center" vertical="center"/>
    </xf>
    <xf numFmtId="0" fontId="24" fillId="2" borderId="101" applyAlignment="1" pivotButton="0" quotePrefix="0" xfId="0">
      <alignment horizontal="center" vertical="center"/>
    </xf>
    <xf numFmtId="0" fontId="24" fillId="2" borderId="75" applyAlignment="1" pivotButton="0" quotePrefix="0" xfId="0">
      <alignment horizontal="center" vertical="center"/>
    </xf>
    <xf numFmtId="0" fontId="10" fillId="2" borderId="102" applyAlignment="1" pivotButton="0" quotePrefix="0" xfId="0">
      <alignment horizontal="center" vertical="center"/>
    </xf>
    <xf numFmtId="0" fontId="24" fillId="2" borderId="66" applyAlignment="1" pivotButton="0" quotePrefix="0" xfId="0">
      <alignment horizontal="center" vertical="center"/>
    </xf>
    <xf numFmtId="0" fontId="24" fillId="2" borderId="97" applyAlignment="1" pivotButton="0" quotePrefix="0" xfId="0">
      <alignment horizontal="center" vertical="center"/>
    </xf>
    <xf numFmtId="0" fontId="6" fillId="2" borderId="81" applyAlignment="1" pivotButton="0" quotePrefix="0" xfId="0">
      <alignment horizontal="center" vertical="center"/>
    </xf>
    <xf numFmtId="0" fontId="3" fillId="2" borderId="81" applyAlignment="1" pivotButton="0" quotePrefix="0" xfId="0">
      <alignment horizontal="center" vertical="center"/>
    </xf>
    <xf numFmtId="0" fontId="24" fillId="2" borderId="138" applyAlignment="1" pivotButton="0" quotePrefix="0" xfId="0">
      <alignment horizontal="center" vertical="center"/>
    </xf>
    <xf numFmtId="0" fontId="1" fillId="0" borderId="139" pivotButton="0" quotePrefix="0" xfId="0"/>
    <xf numFmtId="0" fontId="24" fillId="2" borderId="106" applyAlignment="1" pivotButton="0" quotePrefix="0" xfId="0">
      <alignment horizontal="center" vertical="center"/>
    </xf>
    <xf numFmtId="0" fontId="40" fillId="2" borderId="59" applyAlignment="1" pivotButton="0" quotePrefix="0" xfId="0">
      <alignment vertical="center"/>
    </xf>
    <xf numFmtId="0" fontId="24" fillId="2" borderId="131" applyAlignment="1" pivotButton="0" quotePrefix="0" xfId="0">
      <alignment horizontal="center" vertical="center"/>
    </xf>
    <xf numFmtId="0" fontId="24" fillId="2" borderId="58" applyAlignment="1" pivotButton="0" quotePrefix="0" xfId="0">
      <alignment horizontal="center" vertical="center"/>
    </xf>
    <xf numFmtId="0" fontId="4" fillId="2" borderId="81" applyAlignment="1" pivotButton="0" quotePrefix="0" xfId="0">
      <alignment horizontal="center" vertical="center"/>
    </xf>
    <xf numFmtId="0" fontId="29" fillId="0" borderId="1" applyAlignment="1" pivotButton="0" quotePrefix="0" xfId="0">
      <alignment horizontal="left"/>
    </xf>
    <xf numFmtId="0" fontId="24" fillId="0" borderId="80" applyAlignment="1" pivotButton="0" quotePrefix="0" xfId="0">
      <alignment vertical="center"/>
    </xf>
    <xf numFmtId="0" fontId="23" fillId="0" borderId="131" applyAlignment="1" pivotButton="0" quotePrefix="0" xfId="0">
      <alignment horizontal="center" vertical="center"/>
    </xf>
    <xf numFmtId="0" fontId="23" fillId="0" borderId="59" applyAlignment="1" pivotButton="0" quotePrefix="0" xfId="0">
      <alignment horizontal="center" vertical="center"/>
    </xf>
    <xf numFmtId="0" fontId="23" fillId="0" borderId="58" applyAlignment="1" pivotButton="0" quotePrefix="0" xfId="0">
      <alignment horizontal="center" vertical="center"/>
    </xf>
    <xf numFmtId="0" fontId="23" fillId="0" borderId="56" applyAlignment="1" pivotButton="0" quotePrefix="0" xfId="0">
      <alignment horizontal="center" vertical="center"/>
    </xf>
    <xf numFmtId="0" fontId="3" fillId="0" borderId="140" applyAlignment="1" pivotButton="0" quotePrefix="0" xfId="0">
      <alignment horizontal="center" vertical="center"/>
    </xf>
    <xf numFmtId="0" fontId="23" fillId="0" borderId="56" applyAlignment="1" pivotButton="0" quotePrefix="0" xfId="0">
      <alignment horizontal="left" vertical="center"/>
    </xf>
    <xf numFmtId="0" fontId="23" fillId="0" borderId="131" applyAlignment="1" pivotButton="0" quotePrefix="0" xfId="0">
      <alignment horizontal="left" vertical="center"/>
    </xf>
    <xf numFmtId="0" fontId="23" fillId="0" borderId="58" applyAlignment="1" pivotButton="0" quotePrefix="0" xfId="0">
      <alignment horizontal="left" vertical="center"/>
    </xf>
    <xf numFmtId="0" fontId="3" fillId="0" borderId="131" applyAlignment="1" pivotButton="0" quotePrefix="0" xfId="0">
      <alignment horizontal="center" vertical="center"/>
    </xf>
    <xf numFmtId="0" fontId="23" fillId="0" borderId="84" applyAlignment="1" pivotButton="0" quotePrefix="0" xfId="0">
      <alignment horizontal="left" vertical="center"/>
    </xf>
    <xf numFmtId="0" fontId="23" fillId="0" borderId="140" applyAlignment="1" pivotButton="0" quotePrefix="0" xfId="0">
      <alignment horizontal="center" vertical="center"/>
    </xf>
    <xf numFmtId="0" fontId="23" fillId="0" borderId="84" applyAlignment="1" pivotButton="0" quotePrefix="0" xfId="0">
      <alignment horizontal="center" vertical="center"/>
    </xf>
    <xf numFmtId="0" fontId="3" fillId="0" borderId="141" applyAlignment="1" pivotButton="0" quotePrefix="0" xfId="0">
      <alignment horizontal="center" vertical="center"/>
    </xf>
    <xf numFmtId="0" fontId="24" fillId="2" borderId="141" applyAlignment="1" pivotButton="0" quotePrefix="0" xfId="0">
      <alignment horizontal="center" vertical="center"/>
    </xf>
    <xf numFmtId="0" fontId="24" fillId="2" borderId="55" applyAlignment="1" pivotButton="0" quotePrefix="0" xfId="0">
      <alignment horizontal="right" vertical="center"/>
    </xf>
    <xf numFmtId="0" fontId="24" fillId="2" borderId="141" applyAlignment="1" pivotButton="0" quotePrefix="0" xfId="0">
      <alignment horizontal="left" vertical="center"/>
    </xf>
    <xf numFmtId="0" fontId="3" fillId="2" borderId="131" applyAlignment="1" pivotButton="0" quotePrefix="0" xfId="0">
      <alignment horizontal="center" vertical="center"/>
    </xf>
    <xf numFmtId="0" fontId="3" fillId="2" borderId="59" applyAlignment="1" pivotButton="0" quotePrefix="0" xfId="0">
      <alignment horizontal="center" vertical="center"/>
    </xf>
    <xf numFmtId="0" fontId="3" fillId="2" borderId="58" applyAlignment="1" pivotButton="0" quotePrefix="0" xfId="0">
      <alignment horizontal="center" vertical="center"/>
    </xf>
    <xf numFmtId="0" fontId="3" fillId="2" borderId="56" applyAlignment="1" pivotButton="0" quotePrefix="0" xfId="0">
      <alignment horizontal="center" vertical="center"/>
    </xf>
    <xf numFmtId="0" fontId="3" fillId="2" borderId="140" applyAlignment="1" pivotButton="0" quotePrefix="0" xfId="0">
      <alignment horizontal="center" vertical="center"/>
    </xf>
    <xf numFmtId="0" fontId="3" fillId="2" borderId="56" applyAlignment="1" pivotButton="0" quotePrefix="0" xfId="0">
      <alignment horizontal="left" vertical="center"/>
    </xf>
    <xf numFmtId="0" fontId="3" fillId="2" borderId="140" applyAlignment="1" pivotButton="0" quotePrefix="0" xfId="0">
      <alignment horizontal="left" vertical="center"/>
    </xf>
    <xf numFmtId="0" fontId="3" fillId="2" borderId="141" applyAlignment="1" pivotButton="0" quotePrefix="0" xfId="0">
      <alignment horizontal="left" vertical="center"/>
    </xf>
    <xf numFmtId="0" fontId="3" fillId="2" borderId="131" applyAlignment="1" pivotButton="0" quotePrefix="0" xfId="0">
      <alignment horizontal="left" vertical="center"/>
    </xf>
    <xf numFmtId="0" fontId="3" fillId="2" borderId="58" applyAlignment="1" pivotButton="0" quotePrefix="0" xfId="0">
      <alignment horizontal="left" vertical="center"/>
    </xf>
    <xf numFmtId="0" fontId="3" fillId="2" borderId="84" applyAlignment="1" pivotButton="0" quotePrefix="0" xfId="0">
      <alignment horizontal="left" vertical="center"/>
    </xf>
    <xf numFmtId="0" fontId="3" fillId="2" borderId="84" applyAlignment="1" pivotButton="0" quotePrefix="0" xfId="0">
      <alignment horizontal="center" vertical="center"/>
    </xf>
    <xf numFmtId="0" fontId="3" fillId="2" borderId="141" applyAlignment="1" pivotButton="0" quotePrefix="0" xfId="0">
      <alignment horizontal="center" vertical="center"/>
    </xf>
    <xf numFmtId="0" fontId="3" fillId="2" borderId="140" applyAlignment="1" pivotButton="0" quotePrefix="0" xfId="0">
      <alignment horizontal="right" vertical="center"/>
    </xf>
    <xf numFmtId="49" fontId="24" fillId="2" borderId="88" applyAlignment="1" pivotButton="0" quotePrefix="0" xfId="0">
      <alignment horizontal="center" vertical="center"/>
    </xf>
    <xf numFmtId="0" fontId="24" fillId="2" borderId="90" applyAlignment="1" pivotButton="0" quotePrefix="0" xfId="0">
      <alignment vertical="center"/>
    </xf>
    <xf numFmtId="0" fontId="24" fillId="2" borderId="89" applyAlignment="1" pivotButton="0" quotePrefix="0" xfId="0">
      <alignment vertical="center"/>
    </xf>
    <xf numFmtId="0" fontId="24" fillId="2" borderId="142" applyAlignment="1" pivotButton="0" quotePrefix="0" xfId="0">
      <alignment horizontal="right" vertical="center"/>
    </xf>
    <xf numFmtId="0" fontId="24" fillId="2" borderId="96" applyAlignment="1" pivotButton="0" quotePrefix="0" xfId="0">
      <alignment horizontal="left" vertical="center"/>
    </xf>
    <xf numFmtId="0" fontId="24" fillId="2" borderId="95" applyAlignment="1" pivotButton="0" quotePrefix="0" xfId="0">
      <alignment horizontal="center" vertical="center"/>
    </xf>
    <xf numFmtId="0" fontId="3" fillId="2" borderId="143" applyAlignment="1" pivotButton="0" quotePrefix="0" xfId="0">
      <alignment horizontal="center" vertical="center"/>
    </xf>
    <xf numFmtId="0" fontId="3" fillId="2" borderId="89" applyAlignment="1" pivotButton="0" quotePrefix="0" xfId="0">
      <alignment horizontal="center" vertical="center"/>
    </xf>
    <xf numFmtId="0" fontId="3" fillId="2" borderId="90" applyAlignment="1" pivotButton="0" quotePrefix="0" xfId="0">
      <alignment horizontal="center" vertical="center"/>
    </xf>
    <xf numFmtId="0" fontId="3" fillId="2" borderId="108" applyAlignment="1" pivotButton="0" quotePrefix="0" xfId="0">
      <alignment horizontal="center" vertical="center"/>
    </xf>
    <xf numFmtId="0" fontId="3" fillId="2" borderId="144" applyAlignment="1" pivotButton="0" quotePrefix="0" xfId="0">
      <alignment horizontal="center" vertical="center"/>
    </xf>
    <xf numFmtId="0" fontId="3" fillId="2" borderId="70" applyAlignment="1" pivotButton="0" quotePrefix="0" xfId="0">
      <alignment horizontal="left" vertical="center"/>
    </xf>
    <xf numFmtId="0" fontId="3" fillId="2" borderId="144" applyAlignment="1" pivotButton="0" quotePrefix="0" xfId="0">
      <alignment horizontal="left" vertical="center"/>
    </xf>
    <xf numFmtId="0" fontId="3" fillId="2" borderId="96" applyAlignment="1" pivotButton="0" quotePrefix="0" xfId="0">
      <alignment horizontal="left" vertical="center"/>
    </xf>
    <xf numFmtId="0" fontId="3" fillId="2" borderId="143" applyAlignment="1" pivotButton="0" quotePrefix="0" xfId="0">
      <alignment horizontal="left" vertical="center"/>
    </xf>
    <xf numFmtId="0" fontId="3" fillId="2" borderId="90" applyAlignment="1" pivotButton="0" quotePrefix="0" xfId="0">
      <alignment horizontal="left" vertical="center"/>
    </xf>
    <xf numFmtId="0" fontId="3" fillId="2" borderId="89" applyAlignment="1" pivotButton="0" quotePrefix="0" xfId="0">
      <alignment horizontal="left" vertical="center"/>
    </xf>
    <xf numFmtId="0" fontId="3" fillId="2" borderId="70" applyAlignment="1" pivotButton="0" quotePrefix="0" xfId="0">
      <alignment horizontal="center" vertical="center"/>
    </xf>
    <xf numFmtId="0" fontId="24" fillId="2" borderId="88" applyAlignment="1" pivotButton="0" quotePrefix="0" xfId="0">
      <alignment horizontal="center" vertical="center"/>
    </xf>
    <xf numFmtId="0" fontId="24" fillId="0" borderId="43" applyAlignment="1" pivotButton="0" quotePrefix="0" xfId="0">
      <alignment horizontal="left" vertical="center"/>
    </xf>
    <xf numFmtId="0" fontId="40" fillId="0" borderId="1" pivotButton="0" quotePrefix="0" xfId="0"/>
    <xf numFmtId="0" fontId="10" fillId="0" borderId="145" applyAlignment="1" pivotButton="0" quotePrefix="0" xfId="0">
      <alignment vertical="center"/>
    </xf>
    <xf numFmtId="0" fontId="10" fillId="0" borderId="76" applyAlignment="1" pivotButton="0" quotePrefix="0" xfId="0">
      <alignment vertical="center"/>
    </xf>
    <xf numFmtId="0" fontId="10" fillId="0" borderId="52" applyAlignment="1" pivotButton="0" quotePrefix="0" xfId="0">
      <alignment vertical="center"/>
    </xf>
    <xf numFmtId="0" fontId="10" fillId="0" borderId="146" applyAlignment="1" pivotButton="0" quotePrefix="0" xfId="0">
      <alignment horizontal="center" vertical="center"/>
    </xf>
    <xf numFmtId="0" fontId="24" fillId="0" borderId="38" applyAlignment="1" pivotButton="0" quotePrefix="0" xfId="0">
      <alignment horizontal="center"/>
    </xf>
    <xf numFmtId="0" fontId="10" fillId="0" borderId="131" applyAlignment="1" pivotButton="0" quotePrefix="0" xfId="0">
      <alignment vertical="center"/>
    </xf>
    <xf numFmtId="0" fontId="41" fillId="0" borderId="105" applyAlignment="1" pivotButton="0" quotePrefix="0" xfId="0">
      <alignment horizontal="center" vertical="center"/>
    </xf>
    <xf numFmtId="0" fontId="10" fillId="0" borderId="105" applyAlignment="1" pivotButton="0" quotePrefix="0" xfId="0">
      <alignment vertical="center"/>
    </xf>
    <xf numFmtId="0" fontId="24" fillId="0" borderId="105" applyAlignment="1" pivotButton="0" quotePrefix="0" xfId="0">
      <alignment vertical="center"/>
    </xf>
    <xf numFmtId="0" fontId="10" fillId="0" borderId="143" applyAlignment="1" pivotButton="0" quotePrefix="0" xfId="0">
      <alignment vertical="center"/>
    </xf>
    <xf numFmtId="0" fontId="10" fillId="0" borderId="89" applyAlignment="1" pivotButton="0" quotePrefix="0" xfId="0">
      <alignment vertical="center"/>
    </xf>
    <xf numFmtId="0" fontId="10" fillId="0" borderId="71" applyAlignment="1" pivotButton="0" quotePrefix="0" xfId="0">
      <alignment horizontal="center" vertical="center"/>
    </xf>
    <xf numFmtId="0" fontId="10" fillId="0" borderId="126" applyAlignment="1" pivotButton="0" quotePrefix="0" xfId="0">
      <alignment vertical="center"/>
    </xf>
    <xf numFmtId="0" fontId="24" fillId="0" borderId="126" applyAlignment="1" pivotButton="0" quotePrefix="0" xfId="0">
      <alignment vertical="center"/>
    </xf>
    <xf numFmtId="0" fontId="24" fillId="0" borderId="126" applyAlignment="1" pivotButton="0" quotePrefix="0" xfId="0">
      <alignment horizontal="center" vertical="center"/>
    </xf>
    <xf numFmtId="0" fontId="10" fillId="0" borderId="126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/>
    </xf>
    <xf numFmtId="0" fontId="10" fillId="0" borderId="11" applyAlignment="1" pivotButton="0" quotePrefix="0" xfId="0">
      <alignment horizontal="center" vertical="center"/>
    </xf>
    <xf numFmtId="0" fontId="10" fillId="0" borderId="13" applyAlignment="1" pivotButton="0" quotePrefix="0" xfId="0">
      <alignment horizontal="center" vertical="center"/>
    </xf>
    <xf numFmtId="0" fontId="24" fillId="0" borderId="42" applyAlignment="1" pivotButton="0" quotePrefix="0" xfId="0">
      <alignment horizontal="center" vertical="center"/>
    </xf>
    <xf numFmtId="0" fontId="24" fillId="0" borderId="13" applyAlignment="1" pivotButton="0" quotePrefix="0" xfId="0">
      <alignment horizontal="center" vertical="center"/>
    </xf>
    <xf numFmtId="0" fontId="42" fillId="0" borderId="1" pivotButton="0" quotePrefix="0" xfId="0"/>
    <xf numFmtId="1" fontId="43" fillId="6" borderId="38" applyAlignment="1" pivotButton="0" quotePrefix="0" xfId="0">
      <alignment horizontal="center" vertical="center"/>
    </xf>
    <xf numFmtId="0" fontId="10" fillId="6" borderId="38" applyAlignment="1" pivotButton="0" quotePrefix="0" xfId="0">
      <alignment horizontal="center" vertical="center"/>
    </xf>
    <xf numFmtId="1" fontId="10" fillId="6" borderId="38" applyAlignment="1" pivotButton="0" quotePrefix="0" xfId="0">
      <alignment horizontal="center" vertical="center"/>
    </xf>
    <xf numFmtId="0" fontId="24" fillId="0" borderId="97" applyAlignment="1" pivotButton="0" quotePrefix="0" xfId="0">
      <alignment horizontal="center" vertical="center"/>
    </xf>
    <xf numFmtId="0" fontId="44" fillId="0" borderId="1" pivotButton="0" quotePrefix="0" xfId="0"/>
    <xf numFmtId="0" fontId="45" fillId="0" borderId="1" pivotButton="0" quotePrefix="0" xfId="0"/>
    <xf numFmtId="0" fontId="26" fillId="0" borderId="1" applyAlignment="1" pivotButton="0" quotePrefix="0" xfId="0">
      <alignment horizontal="center" vertical="center"/>
    </xf>
    <xf numFmtId="0" fontId="26" fillId="0" borderId="1" applyAlignment="1" pivotButton="0" quotePrefix="0" xfId="0">
      <alignment horizontal="justify" vertical="center"/>
    </xf>
    <xf numFmtId="0" fontId="24" fillId="0" borderId="1" applyAlignment="1" pivotButton="0" quotePrefix="0" xfId="0">
      <alignment horizontal="right" vertical="top"/>
    </xf>
    <xf numFmtId="0" fontId="24" fillId="0" borderId="1" applyAlignment="1" pivotButton="0" quotePrefix="0" xfId="0">
      <alignment horizontal="center" vertical="top"/>
    </xf>
    <xf numFmtId="0" fontId="29" fillId="0" borderId="1" applyAlignment="1" pivotButton="0" quotePrefix="0" xfId="0">
      <alignment horizontal="right" vertical="top"/>
    </xf>
    <xf numFmtId="0" fontId="29" fillId="0" borderId="1" applyAlignment="1" pivotButton="0" quotePrefix="0" xfId="0">
      <alignment horizontal="center" vertical="top"/>
    </xf>
    <xf numFmtId="49" fontId="26" fillId="0" borderId="1" applyAlignment="1" pivotButton="0" quotePrefix="0" xfId="0">
      <alignment horizontal="left" vertical="center"/>
    </xf>
    <xf numFmtId="0" fontId="46" fillId="0" borderId="1" pivotButton="0" quotePrefix="0" xfId="0"/>
    <xf numFmtId="0" fontId="21" fillId="0" borderId="1" pivotButton="0" quotePrefix="0" xfId="0"/>
    <xf numFmtId="0" fontId="47" fillId="0" borderId="1" pivotButton="0" quotePrefix="0" xfId="0"/>
    <xf numFmtId="0" fontId="19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/>
    </xf>
    <xf numFmtId="0" fontId="48" fillId="0" borderId="1" applyAlignment="1" pivotButton="0" quotePrefix="0" xfId="0">
      <alignment vertical="center"/>
    </xf>
    <xf numFmtId="0" fontId="49" fillId="0" borderId="1" pivotButton="0" quotePrefix="0" xfId="0"/>
    <xf numFmtId="0" fontId="11" fillId="0" borderId="1" applyAlignment="1" pivotButton="0" quotePrefix="0" xfId="0">
      <alignment vertical="center"/>
    </xf>
    <xf numFmtId="49" fontId="6" fillId="3" borderId="1" applyAlignment="1" pivotButton="0" quotePrefix="0" xfId="0">
      <alignment vertical="center"/>
    </xf>
    <xf numFmtId="0" fontId="11" fillId="3" borderId="1" pivotButton="0" quotePrefix="0" xfId="0"/>
    <xf numFmtId="0" fontId="6" fillId="3" borderId="1" applyAlignment="1" pivotButton="0" quotePrefix="0" xfId="0">
      <alignment horizontal="center" vertical="center"/>
    </xf>
    <xf numFmtId="0" fontId="2" fillId="3" borderId="1" applyAlignment="1" pivotButton="0" quotePrefix="0" xfId="0">
      <alignment vertical="center"/>
    </xf>
    <xf numFmtId="0" fontId="14" fillId="3" borderId="1" applyAlignment="1" pivotButton="0" quotePrefix="0" xfId="0">
      <alignment vertical="center"/>
    </xf>
    <xf numFmtId="0" fontId="50" fillId="0" borderId="1" pivotButton="0" quotePrefix="0" xfId="0"/>
    <xf numFmtId="0" fontId="14" fillId="3" borderId="1" applyAlignment="1" pivotButton="0" quotePrefix="0" xfId="0">
      <alignment horizontal="center" vertical="center"/>
    </xf>
    <xf numFmtId="0" fontId="51" fillId="3" borderId="1" applyAlignment="1" pivotButton="0" quotePrefix="0" xfId="0">
      <alignment horizontal="center" vertical="center"/>
    </xf>
    <xf numFmtId="0" fontId="4" fillId="3" borderId="1" applyAlignment="1" pivotButton="0" quotePrefix="0" xfId="0">
      <alignment horizontal="center"/>
    </xf>
    <xf numFmtId="0" fontId="4" fillId="3" borderId="1" applyAlignment="1" pivotButton="0" quotePrefix="0" xfId="0">
      <alignment horizontal="left" vertical="top"/>
    </xf>
    <xf numFmtId="0" fontId="52" fillId="3" borderId="1" applyAlignment="1" pivotButton="0" quotePrefix="0" xfId="0">
      <alignment vertical="top"/>
    </xf>
    <xf numFmtId="0" fontId="4" fillId="3" borderId="1" applyAlignment="1" pivotButton="0" quotePrefix="0" xfId="0">
      <alignment horizontal="center" vertical="top"/>
    </xf>
    <xf numFmtId="0" fontId="14" fillId="0" borderId="147" applyAlignment="1" pivotButton="0" quotePrefix="0" xfId="0">
      <alignment horizontal="center" vertical="center"/>
    </xf>
    <xf numFmtId="0" fontId="1" fillId="0" borderId="147" pivotButton="0" quotePrefix="0" xfId="0"/>
    <xf numFmtId="0" fontId="14" fillId="0" borderId="147" applyAlignment="1" pivotButton="0" quotePrefix="0" xfId="0">
      <alignment horizontal="right" vertical="center"/>
    </xf>
    <xf numFmtId="0" fontId="3" fillId="0" borderId="40" applyAlignment="1" pivotButton="0" quotePrefix="0" xfId="0">
      <alignment horizontal="center" vertical="center"/>
    </xf>
    <xf numFmtId="0" fontId="3" fillId="0" borderId="148" applyAlignment="1" pivotButton="0" quotePrefix="0" xfId="0">
      <alignment horizontal="center" vertical="center"/>
    </xf>
    <xf numFmtId="0" fontId="3" fillId="0" borderId="41" applyAlignment="1" pivotButton="0" quotePrefix="0" xfId="0">
      <alignment horizontal="center" vertical="center"/>
    </xf>
    <xf numFmtId="0" fontId="3" fillId="0" borderId="148" applyAlignment="1" pivotButton="0" quotePrefix="0" xfId="0">
      <alignment vertical="center"/>
    </xf>
    <xf numFmtId="0" fontId="3" fillId="0" borderId="148" pivotButton="0" quotePrefix="0" xfId="0"/>
    <xf numFmtId="0" fontId="3" fillId="0" borderId="149" applyAlignment="1" pivotButton="0" quotePrefix="0" xfId="0">
      <alignment horizontal="center" vertical="center"/>
    </xf>
    <xf numFmtId="0" fontId="1" fillId="0" borderId="150" pivotButton="0" quotePrefix="0" xfId="0"/>
    <xf numFmtId="0" fontId="3" fillId="0" borderId="78" applyAlignment="1" pivotButton="0" quotePrefix="0" xfId="0">
      <alignment horizontal="center" vertical="center"/>
    </xf>
    <xf numFmtId="0" fontId="3" fillId="0" borderId="151" applyAlignment="1" pivotButton="0" quotePrefix="0" xfId="0">
      <alignment horizontal="center"/>
    </xf>
    <xf numFmtId="0" fontId="3" fillId="0" borderId="152" applyAlignment="1" pivotButton="0" quotePrefix="0" xfId="0">
      <alignment horizontal="center"/>
    </xf>
    <xf numFmtId="0" fontId="3" fillId="0" borderId="153" applyAlignment="1" pivotButton="0" quotePrefix="0" xfId="0">
      <alignment horizontal="center"/>
    </xf>
    <xf numFmtId="0" fontId="3" fillId="0" borderId="154" applyAlignment="1" pivotButton="0" quotePrefix="0" xfId="0">
      <alignment horizontal="center" vertical="center"/>
    </xf>
    <xf numFmtId="0" fontId="6" fillId="0" borderId="14" applyAlignment="1" pivotButton="0" quotePrefix="0" xfId="0">
      <alignment horizontal="center" vertical="center"/>
    </xf>
    <xf numFmtId="0" fontId="6" fillId="0" borderId="155" applyAlignment="1" pivotButton="0" quotePrefix="0" xfId="0">
      <alignment horizontal="center" vertical="center"/>
    </xf>
    <xf numFmtId="0" fontId="6" fillId="0" borderId="156" applyAlignment="1" pivotButton="0" quotePrefix="0" xfId="0">
      <alignment horizontal="center" vertical="center"/>
    </xf>
    <xf numFmtId="0" fontId="1" fillId="0" borderId="157" pivotButton="0" quotePrefix="0" xfId="0"/>
    <xf numFmtId="0" fontId="1" fillId="0" borderId="158" pivotButton="0" quotePrefix="0" xfId="0"/>
    <xf numFmtId="0" fontId="1" fillId="0" borderId="159" pivotButton="0" quotePrefix="0" xfId="0"/>
    <xf numFmtId="0" fontId="6" fillId="0" borderId="160" applyAlignment="1" pivotButton="0" quotePrefix="0" xfId="0">
      <alignment horizontal="center" vertical="center"/>
    </xf>
    <xf numFmtId="0" fontId="6" fillId="0" borderId="161" applyAlignment="1" pivotButton="0" quotePrefix="0" xfId="0">
      <alignment horizontal="center" vertical="center"/>
    </xf>
    <xf numFmtId="0" fontId="1" fillId="0" borderId="162" pivotButton="0" quotePrefix="0" xfId="0"/>
    <xf numFmtId="0" fontId="6" fillId="0" borderId="101" applyAlignment="1" pivotButton="0" quotePrefix="0" xfId="0">
      <alignment horizontal="center" vertical="center"/>
    </xf>
    <xf numFmtId="0" fontId="6" fillId="0" borderId="163" applyAlignment="1" pivotButton="0" quotePrefix="0" xfId="0">
      <alignment horizontal="center" vertical="center"/>
    </xf>
    <xf numFmtId="0" fontId="6" fillId="0" borderId="164" applyAlignment="1" pivotButton="0" quotePrefix="0" xfId="0">
      <alignment horizontal="center" vertical="center"/>
    </xf>
    <xf numFmtId="0" fontId="6" fillId="0" borderId="165" applyAlignment="1" pivotButton="0" quotePrefix="0" xfId="0">
      <alignment horizontal="center" vertical="center"/>
    </xf>
    <xf numFmtId="0" fontId="1" fillId="0" borderId="166" pivotButton="0" quotePrefix="0" xfId="0"/>
    <xf numFmtId="0" fontId="6" fillId="0" borderId="167" applyAlignment="1" pivotButton="0" quotePrefix="0" xfId="0">
      <alignment horizontal="center" vertical="center"/>
    </xf>
    <xf numFmtId="0" fontId="1" fillId="0" borderId="168" pivotButton="0" quotePrefix="0" xfId="0"/>
    <xf numFmtId="0" fontId="1" fillId="0" borderId="169" pivotButton="0" quotePrefix="0" xfId="0"/>
    <xf numFmtId="0" fontId="1" fillId="0" borderId="170" pivotButton="0" quotePrefix="0" xfId="0"/>
    <xf numFmtId="0" fontId="23" fillId="0" borderId="38" applyAlignment="1" pivotButton="0" quotePrefix="0" xfId="0">
      <alignment horizontal="center" vertical="center"/>
    </xf>
    <xf numFmtId="49" fontId="23" fillId="0" borderId="171" applyAlignment="1" pivotButton="0" quotePrefix="0" xfId="0">
      <alignment horizontal="left" vertical="center"/>
    </xf>
    <xf numFmtId="49" fontId="23" fillId="0" borderId="172" applyAlignment="1" pivotButton="0" quotePrefix="0" xfId="0">
      <alignment horizontal="left" vertical="center"/>
    </xf>
    <xf numFmtId="49" fontId="23" fillId="0" borderId="172" applyAlignment="1" pivotButton="0" quotePrefix="0" xfId="0">
      <alignment horizontal="center" vertical="center"/>
    </xf>
    <xf numFmtId="0" fontId="23" fillId="0" borderId="172" applyAlignment="1" pivotButton="0" quotePrefix="0" xfId="0">
      <alignment horizontal="center" vertical="center"/>
    </xf>
    <xf numFmtId="49" fontId="23" fillId="0" borderId="172" applyAlignment="1" pivotButton="0" quotePrefix="0" xfId="0">
      <alignment vertical="center"/>
    </xf>
    <xf numFmtId="49" fontId="23" fillId="0" borderId="173" applyAlignment="1" pivotButton="0" quotePrefix="0" xfId="0">
      <alignment vertical="center"/>
    </xf>
    <xf numFmtId="49" fontId="23" fillId="0" borderId="174" applyAlignment="1" pivotButton="0" quotePrefix="0" xfId="0">
      <alignment vertical="center"/>
    </xf>
    <xf numFmtId="0" fontId="23" fillId="0" borderId="175" applyAlignment="1" pivotButton="0" quotePrefix="0" xfId="0">
      <alignment horizontal="center" vertical="center"/>
    </xf>
    <xf numFmtId="0" fontId="1" fillId="0" borderId="176" pivotButton="0" quotePrefix="0" xfId="0"/>
    <xf numFmtId="0" fontId="1" fillId="0" borderId="177" pivotButton="0" quotePrefix="0" xfId="0"/>
    <xf numFmtId="49" fontId="23" fillId="0" borderId="143" applyAlignment="1" pivotButton="0" quotePrefix="0" xfId="0">
      <alignment horizontal="center" vertical="center"/>
    </xf>
    <xf numFmtId="0" fontId="23" fillId="0" borderId="178" applyAlignment="1" pivotButton="0" quotePrefix="0" xfId="0">
      <alignment horizontal="center" vertical="center"/>
    </xf>
    <xf numFmtId="0" fontId="23" fillId="0" borderId="179" applyAlignment="1" pivotButton="0" quotePrefix="0" xfId="0">
      <alignment horizontal="center" vertical="center"/>
    </xf>
    <xf numFmtId="49" fontId="23" fillId="0" borderId="180" applyAlignment="1" pivotButton="0" quotePrefix="0" xfId="0">
      <alignment horizontal="center" vertical="center"/>
    </xf>
    <xf numFmtId="0" fontId="23" fillId="0" borderId="46" applyAlignment="1" pivotButton="0" quotePrefix="0" xfId="0">
      <alignment horizontal="center"/>
    </xf>
    <xf numFmtId="49" fontId="6" fillId="0" borderId="1" applyAlignment="1" pivotButton="0" quotePrefix="0" xfId="0">
      <alignment horizontal="left" vertical="center"/>
    </xf>
    <xf numFmtId="0" fontId="6" fillId="0" borderId="1" applyAlignment="1" pivotButton="0" quotePrefix="0" xfId="0">
      <alignment horizontal="left" vertical="center"/>
    </xf>
    <xf numFmtId="0" fontId="10" fillId="0" borderId="181" applyAlignment="1" pivotButton="0" quotePrefix="0" xfId="0">
      <alignment horizontal="center" vertical="center"/>
    </xf>
    <xf numFmtId="0" fontId="10" fillId="0" borderId="182" applyAlignment="1" pivotButton="0" quotePrefix="0" xfId="0">
      <alignment horizontal="center" vertical="center"/>
    </xf>
    <xf numFmtId="0" fontId="24" fillId="0" borderId="181" applyAlignment="1" pivotButton="0" quotePrefix="0" xfId="0">
      <alignment horizontal="center" vertical="center"/>
    </xf>
    <xf numFmtId="0" fontId="43" fillId="0" borderId="183" applyAlignment="1" pivotButton="0" quotePrefix="0" xfId="0">
      <alignment horizontal="center" vertical="center"/>
    </xf>
    <xf numFmtId="0" fontId="17" fillId="0" borderId="184" applyAlignment="1" pivotButton="0" quotePrefix="0" xfId="0">
      <alignment horizontal="center" vertical="center"/>
    </xf>
    <xf numFmtId="0" fontId="19" fillId="2" borderId="43" applyAlignment="1" pivotButton="0" quotePrefix="0" xfId="0">
      <alignment horizontal="center" vertical="center"/>
    </xf>
    <xf numFmtId="0" fontId="24" fillId="0" borderId="66" applyAlignment="1" pivotButton="0" quotePrefix="0" xfId="0">
      <alignment horizontal="center" vertical="center"/>
    </xf>
    <xf numFmtId="0" fontId="24" fillId="0" borderId="184" applyAlignment="1" pivotButton="0" quotePrefix="0" xfId="0">
      <alignment horizontal="center" vertical="center"/>
    </xf>
    <xf numFmtId="0" fontId="10" fillId="0" borderId="185" applyAlignment="1" pivotButton="0" quotePrefix="0" xfId="0">
      <alignment horizontal="center" vertical="center"/>
    </xf>
    <xf numFmtId="0" fontId="1" fillId="0" borderId="186" pivotButton="0" quotePrefix="0" xfId="0"/>
    <xf numFmtId="0" fontId="24" fillId="0" borderId="187" applyAlignment="1" pivotButton="0" quotePrefix="0" xfId="0">
      <alignment horizontal="center" vertical="center"/>
    </xf>
    <xf numFmtId="0" fontId="24" fillId="0" borderId="55" applyAlignment="1" pivotButton="0" quotePrefix="0" xfId="0">
      <alignment horizontal="center" vertical="center"/>
    </xf>
    <xf numFmtId="0" fontId="1" fillId="0" borderId="188" pivotButton="0" quotePrefix="0" xfId="0"/>
    <xf numFmtId="0" fontId="1" fillId="0" borderId="167" pivotButton="0" quotePrefix="0" xfId="0"/>
    <xf numFmtId="0" fontId="1" fillId="0" borderId="189" pivotButton="0" quotePrefix="0" xfId="0"/>
    <xf numFmtId="0" fontId="1" fillId="0" borderId="190" pivotButton="0" quotePrefix="0" xfId="0"/>
    <xf numFmtId="0" fontId="3" fillId="0" borderId="91" applyAlignment="1" pivotButton="0" quotePrefix="0" xfId="0">
      <alignment horizontal="center" vertical="center"/>
    </xf>
    <xf numFmtId="0" fontId="3" fillId="0" borderId="93" applyAlignment="1" pivotButton="0" quotePrefix="0" xfId="0">
      <alignment horizontal="center" vertical="center"/>
    </xf>
    <xf numFmtId="0" fontId="10" fillId="5" borderId="171" applyAlignment="1" pivotButton="0" quotePrefix="0" xfId="0">
      <alignment horizontal="center" vertical="center"/>
    </xf>
    <xf numFmtId="0" fontId="1" fillId="0" borderId="174" pivotButton="0" quotePrefix="0" xfId="0"/>
    <xf numFmtId="0" fontId="10" fillId="5" borderId="177" applyAlignment="1" pivotButton="0" quotePrefix="0" xfId="0">
      <alignment vertical="center"/>
    </xf>
    <xf numFmtId="0" fontId="10" fillId="5" borderId="184" applyAlignment="1" pivotButton="0" quotePrefix="0" xfId="0">
      <alignment horizontal="center" vertical="center"/>
    </xf>
    <xf numFmtId="0" fontId="10" fillId="5" borderId="174" applyAlignment="1" pivotButton="0" quotePrefix="0" xfId="0">
      <alignment horizontal="center" vertical="center"/>
    </xf>
    <xf numFmtId="0" fontId="10" fillId="5" borderId="172" applyAlignment="1" pivotButton="0" quotePrefix="0" xfId="0">
      <alignment horizontal="center" vertical="center"/>
    </xf>
    <xf numFmtId="0" fontId="6" fillId="2" borderId="1" applyAlignment="1" pivotButton="0" quotePrefix="0" xfId="0">
      <alignment horizontal="left" vertical="center"/>
    </xf>
    <xf numFmtId="49" fontId="10" fillId="0" borderId="100" applyAlignment="1" pivotButton="0" quotePrefix="0" xfId="0">
      <alignment horizontal="center" vertical="center"/>
    </xf>
    <xf numFmtId="0" fontId="10" fillId="0" borderId="73" applyAlignment="1" pivotButton="0" quotePrefix="0" xfId="0">
      <alignment vertical="center"/>
    </xf>
    <xf numFmtId="0" fontId="10" fillId="0" borderId="191" applyAlignment="1" pivotButton="0" quotePrefix="0" xfId="0">
      <alignment horizontal="center" vertical="center"/>
    </xf>
    <xf numFmtId="0" fontId="1" fillId="0" borderId="192" pivotButton="0" quotePrefix="0" xfId="0"/>
    <xf numFmtId="49" fontId="24" fillId="0" borderId="83" applyAlignment="1" pivotButton="0" quotePrefix="0" xfId="0">
      <alignment horizontal="center" vertical="center"/>
    </xf>
    <xf numFmtId="49" fontId="10" fillId="0" borderId="83" applyAlignment="1" pivotButton="0" quotePrefix="0" xfId="0">
      <alignment horizontal="center" vertical="center"/>
    </xf>
    <xf numFmtId="0" fontId="10" fillId="0" borderId="91" applyAlignment="1" pivotButton="0" quotePrefix="0" xfId="0">
      <alignment horizontal="center" vertical="center"/>
    </xf>
    <xf numFmtId="0" fontId="10" fillId="0" borderId="93" applyAlignment="1" pivotButton="0" quotePrefix="0" xfId="0">
      <alignment horizontal="center" vertical="center"/>
    </xf>
    <xf numFmtId="0" fontId="4" fillId="0" borderId="81" applyAlignment="1" pivotButton="0" quotePrefix="0" xfId="0">
      <alignment horizontal="center" vertical="center"/>
    </xf>
    <xf numFmtId="49" fontId="10" fillId="0" borderId="91" applyAlignment="1" pivotButton="0" quotePrefix="0" xfId="0">
      <alignment horizontal="center" vertical="center"/>
    </xf>
    <xf numFmtId="0" fontId="10" fillId="0" borderId="88" applyAlignment="1" pivotButton="0" quotePrefix="0" xfId="0">
      <alignment vertical="center"/>
    </xf>
    <xf numFmtId="0" fontId="10" fillId="0" borderId="92" applyAlignment="1" pivotButton="0" quotePrefix="0" xfId="0">
      <alignment horizontal="center" vertical="center"/>
    </xf>
    <xf numFmtId="0" fontId="10" fillId="0" borderId="193" applyAlignment="1" pivotButton="0" quotePrefix="0" xfId="0">
      <alignment horizontal="center" vertical="center"/>
    </xf>
    <xf numFmtId="0" fontId="17" fillId="0" borderId="73" applyAlignment="1" pivotButton="0" quotePrefix="0" xfId="0">
      <alignment vertical="center"/>
    </xf>
    <xf numFmtId="0" fontId="45" fillId="0" borderId="73" applyAlignment="1" pivotButton="0" quotePrefix="0" xfId="0">
      <alignment horizontal="center" vertical="center"/>
    </xf>
    <xf numFmtId="0" fontId="10" fillId="0" borderId="55" applyAlignment="1" pivotButton="0" quotePrefix="0" xfId="0">
      <alignment horizontal="center" vertical="center"/>
    </xf>
    <xf numFmtId="0" fontId="10" fillId="0" borderId="57" applyAlignment="1" pivotButton="0" quotePrefix="0" xfId="0">
      <alignment horizontal="center" vertical="center"/>
    </xf>
    <xf numFmtId="0" fontId="23" fillId="0" borderId="57" applyAlignment="1" pivotButton="0" quotePrefix="0" xfId="0">
      <alignment horizontal="center" vertical="center"/>
    </xf>
    <xf numFmtId="0" fontId="23" fillId="0" borderId="55" applyAlignment="1" pivotButton="0" quotePrefix="0" xfId="0">
      <alignment horizontal="center" vertical="center"/>
    </xf>
    <xf numFmtId="0" fontId="23" fillId="0" borderId="54" applyAlignment="1" pivotButton="0" quotePrefix="0" xfId="0">
      <alignment horizontal="center" vertical="center"/>
    </xf>
    <xf numFmtId="0" fontId="24" fillId="0" borderId="58" applyAlignment="1" pivotButton="0" quotePrefix="0" xfId="0">
      <alignment vertical="center"/>
    </xf>
    <xf numFmtId="0" fontId="24" fillId="0" borderId="131" applyAlignment="1" pivotButton="0" quotePrefix="0" xfId="0">
      <alignment horizontal="right" vertical="center"/>
    </xf>
    <xf numFmtId="0" fontId="24" fillId="0" borderId="81" applyAlignment="1" pivotButton="0" quotePrefix="0" xfId="0">
      <alignment horizontal="right" vertical="center"/>
    </xf>
    <xf numFmtId="0" fontId="3" fillId="0" borderId="56" applyAlignment="1" pivotButton="0" quotePrefix="0" xfId="0">
      <alignment horizontal="center" vertical="center"/>
    </xf>
    <xf numFmtId="0" fontId="3" fillId="0" borderId="57" applyAlignment="1" pivotButton="0" quotePrefix="0" xfId="0">
      <alignment horizontal="center" vertical="center"/>
    </xf>
    <xf numFmtId="0" fontId="3" fillId="0" borderId="55" applyAlignment="1" pivotButton="0" quotePrefix="0" xfId="0">
      <alignment horizontal="center" vertical="center"/>
    </xf>
    <xf numFmtId="0" fontId="3" fillId="0" borderId="54" applyAlignment="1" pivotButton="0" quotePrefix="0" xfId="0">
      <alignment horizontal="center" vertical="center"/>
    </xf>
    <xf numFmtId="0" fontId="3" fillId="0" borderId="59" applyAlignment="1" pivotButton="0" quotePrefix="0" xfId="0">
      <alignment horizontal="center" vertical="center"/>
    </xf>
    <xf numFmtId="49" fontId="24" fillId="0" borderId="69" applyAlignment="1" pivotButton="0" quotePrefix="0" xfId="0">
      <alignment horizontal="center" vertical="center"/>
    </xf>
    <xf numFmtId="0" fontId="24" fillId="0" borderId="90" applyAlignment="1" pivotButton="0" quotePrefix="0" xfId="0">
      <alignment vertical="center"/>
    </xf>
    <xf numFmtId="0" fontId="24" fillId="0" borderId="142" applyAlignment="1" pivotButton="0" quotePrefix="0" xfId="0">
      <alignment horizontal="center" vertical="center"/>
    </xf>
    <xf numFmtId="0" fontId="24" fillId="0" borderId="90" applyAlignment="1" pivotButton="0" quotePrefix="0" xfId="0">
      <alignment horizontal="center" vertical="center"/>
    </xf>
    <xf numFmtId="0" fontId="24" fillId="0" borderId="95" applyAlignment="1" pivotButton="0" quotePrefix="0" xfId="0">
      <alignment horizontal="center" vertical="center"/>
    </xf>
    <xf numFmtId="0" fontId="3" fillId="0" borderId="70" applyAlignment="1" pivotButton="0" quotePrefix="0" xfId="0">
      <alignment horizontal="center" vertical="center"/>
    </xf>
    <xf numFmtId="0" fontId="24" fillId="0" borderId="144" applyAlignment="1" pivotButton="0" quotePrefix="0" xfId="0">
      <alignment horizontal="center" vertical="center"/>
    </xf>
    <xf numFmtId="0" fontId="3" fillId="0" borderId="144" applyAlignment="1" pivotButton="0" quotePrefix="0" xfId="0">
      <alignment horizontal="center" vertical="center"/>
    </xf>
    <xf numFmtId="0" fontId="3" fillId="0" borderId="95" applyAlignment="1" pivotButton="0" quotePrefix="0" xfId="0">
      <alignment horizontal="center" vertical="center"/>
    </xf>
    <xf numFmtId="0" fontId="3" fillId="0" borderId="142" applyAlignment="1" pivotButton="0" quotePrefix="0" xfId="0">
      <alignment horizontal="center" vertical="center"/>
    </xf>
    <xf numFmtId="0" fontId="3" fillId="0" borderId="89" applyAlignment="1" pivotButton="0" quotePrefix="0" xfId="0">
      <alignment horizontal="center" vertical="center"/>
    </xf>
    <xf numFmtId="0" fontId="10" fillId="0" borderId="151" applyAlignment="1" pivotButton="0" quotePrefix="0" xfId="0">
      <alignment vertical="center"/>
    </xf>
    <xf numFmtId="0" fontId="10" fillId="0" borderId="53" applyAlignment="1" pivotButton="0" quotePrefix="0" xfId="0">
      <alignment vertical="center"/>
    </xf>
    <xf numFmtId="0" fontId="53" fillId="0" borderId="194" applyAlignment="1" pivotButton="0" quotePrefix="0" xfId="0">
      <alignment horizontal="center" vertical="center"/>
    </xf>
    <xf numFmtId="0" fontId="1" fillId="0" borderId="195" pivotButton="0" quotePrefix="0" xfId="0"/>
    <xf numFmtId="0" fontId="1" fillId="0" borderId="196" pivotButton="0" quotePrefix="0" xfId="0"/>
    <xf numFmtId="0" fontId="10" fillId="0" borderId="84" applyAlignment="1" pivotButton="0" quotePrefix="0" xfId="0">
      <alignment vertical="center"/>
    </xf>
    <xf numFmtId="0" fontId="41" fillId="0" borderId="34" applyAlignment="1" pivotButton="0" quotePrefix="0" xfId="0">
      <alignment horizontal="center" vertical="center"/>
    </xf>
    <xf numFmtId="0" fontId="53" fillId="0" borderId="34" applyAlignment="1" pivotButton="0" quotePrefix="0" xfId="0">
      <alignment horizontal="center" vertical="center"/>
    </xf>
    <xf numFmtId="0" fontId="10" fillId="0" borderId="70" applyAlignment="1" pivotButton="0" quotePrefix="0" xfId="0">
      <alignment vertical="center"/>
    </xf>
    <xf numFmtId="0" fontId="24" fillId="0" borderId="193" applyAlignment="1" pivotButton="0" quotePrefix="0" xfId="0">
      <alignment horizontal="center" vertical="center"/>
    </xf>
    <xf numFmtId="0" fontId="24" fillId="0" borderId="176" applyAlignment="1" pivotButton="0" quotePrefix="0" xfId="0">
      <alignment horizontal="left" vertical="center"/>
    </xf>
    <xf numFmtId="0" fontId="10" fillId="0" borderId="171" applyAlignment="1" pivotButton="0" quotePrefix="0" xfId="0">
      <alignment horizontal="center" vertical="center"/>
    </xf>
    <xf numFmtId="0" fontId="10" fillId="0" borderId="172" applyAlignment="1" pivotButton="0" quotePrefix="0" xfId="0">
      <alignment horizontal="center" vertical="center"/>
    </xf>
    <xf numFmtId="0" fontId="10" fillId="0" borderId="175" applyAlignment="1" pivotButton="0" quotePrefix="0" xfId="0">
      <alignment horizontal="center" vertical="center"/>
    </xf>
    <xf numFmtId="0" fontId="24" fillId="0" borderId="171" applyAlignment="1" pivotButton="0" quotePrefix="0" xfId="0">
      <alignment horizontal="center" vertical="center"/>
    </xf>
    <xf numFmtId="0" fontId="24" fillId="0" borderId="172" applyAlignment="1" pivotButton="0" quotePrefix="0" xfId="0">
      <alignment horizontal="center" vertical="center"/>
    </xf>
    <xf numFmtId="0" fontId="54" fillId="0" borderId="172" applyAlignment="1" pivotButton="0" quotePrefix="0" xfId="0">
      <alignment horizontal="center" vertical="center"/>
    </xf>
    <xf numFmtId="0" fontId="24" fillId="0" borderId="194" applyAlignment="1" pivotButton="0" quotePrefix="0" xfId="0">
      <alignment horizontal="center" vertical="center"/>
    </xf>
    <xf numFmtId="0" fontId="14" fillId="0" borderId="147" applyAlignment="1" pivotButton="0" quotePrefix="0" xfId="0">
      <alignment vertical="center"/>
    </xf>
    <xf numFmtId="1" fontId="10" fillId="6" borderId="184" applyAlignment="1" pivotButton="0" quotePrefix="0" xfId="0">
      <alignment horizontal="center" vertical="center"/>
    </xf>
    <xf numFmtId="0" fontId="10" fillId="6" borderId="176" applyAlignment="1" pivotButton="0" quotePrefix="0" xfId="0">
      <alignment horizontal="center" vertical="center"/>
    </xf>
    <xf numFmtId="0" fontId="24" fillId="0" borderId="52" applyAlignment="1" pivotButton="0" quotePrefix="0" xfId="0">
      <alignment vertical="center"/>
    </xf>
    <xf numFmtId="49" fontId="24" fillId="0" borderId="73" applyAlignment="1" pivotButton="0" quotePrefix="0" xfId="0">
      <alignment horizontal="center" vertical="center"/>
    </xf>
    <xf numFmtId="0" fontId="24" fillId="0" borderId="59" applyAlignment="1" pivotButton="0" quotePrefix="0" xfId="0">
      <alignment vertical="center"/>
    </xf>
    <xf numFmtId="16" fontId="24" fillId="0" borderId="81" applyAlignment="1" pivotButton="0" quotePrefix="0" xfId="0">
      <alignment horizontal="center" vertical="center"/>
    </xf>
    <xf numFmtId="0" fontId="55" fillId="0" borderId="1" pivotButton="0" quotePrefix="0" xfId="0"/>
    <xf numFmtId="14" fontId="24" fillId="0" borderId="81" applyAlignment="1" pivotButton="0" quotePrefix="0" xfId="0">
      <alignment horizontal="center" vertical="center"/>
    </xf>
    <xf numFmtId="0" fontId="55" fillId="0" borderId="1" applyAlignment="1" pivotButton="0" quotePrefix="0" xfId="0">
      <alignment vertical="center"/>
    </xf>
    <xf numFmtId="0" fontId="56" fillId="0" borderId="1" pivotButton="0" quotePrefix="0" xfId="0"/>
    <xf numFmtId="0" fontId="56" fillId="0" borderId="1" applyAlignment="1" pivotButton="0" quotePrefix="0" xfId="0">
      <alignment vertical="center"/>
    </xf>
    <xf numFmtId="0" fontId="45" fillId="0" borderId="1" applyAlignment="1" pivotButton="0" quotePrefix="0" xfId="0">
      <alignment horizontal="right" vertical="top"/>
    </xf>
    <xf numFmtId="0" fontId="57" fillId="0" borderId="1" applyAlignment="1" pivotButton="0" quotePrefix="0" xfId="0">
      <alignment horizontal="right" vertical="top"/>
    </xf>
    <xf numFmtId="0" fontId="13" fillId="0" borderId="1" applyAlignment="1" pivotButton="0" quotePrefix="0" xfId="0">
      <alignment vertical="top"/>
    </xf>
    <xf numFmtId="0" fontId="24" fillId="0" borderId="1" applyAlignment="1" pivotButton="0" quotePrefix="0" xfId="0">
      <alignment vertical="top"/>
    </xf>
    <xf numFmtId="0" fontId="58" fillId="0" borderId="1" pivotButton="0" quotePrefix="0" xfId="0"/>
    <xf numFmtId="0" fontId="59" fillId="0" borderId="1" pivotButton="0" quotePrefix="0" xfId="0"/>
    <xf numFmtId="0" fontId="14" fillId="0" borderId="1" applyAlignment="1" pivotButton="0" quotePrefix="0" xfId="0">
      <alignment horizontal="center"/>
    </xf>
    <xf numFmtId="0" fontId="1" fillId="0" borderId="197" pivotButton="0" quotePrefix="0" xfId="0"/>
    <xf numFmtId="0" fontId="3" fillId="0" borderId="198" applyAlignment="1" pivotButton="0" quotePrefix="0" xfId="0">
      <alignment horizontal="center"/>
    </xf>
    <xf numFmtId="0" fontId="3" fillId="0" borderId="187" applyAlignment="1" pivotButton="0" quotePrefix="0" xfId="0">
      <alignment horizontal="center"/>
    </xf>
    <xf numFmtId="0" fontId="29" fillId="0" borderId="187" applyAlignment="1" pivotButton="0" quotePrefix="0" xfId="0">
      <alignment horizontal="center"/>
    </xf>
    <xf numFmtId="0" fontId="3" fillId="0" borderId="172" applyAlignment="1" pivotButton="0" quotePrefix="0" xfId="0">
      <alignment horizontal="center"/>
    </xf>
    <xf numFmtId="0" fontId="3" fillId="0" borderId="172" applyAlignment="1" pivotButton="0" quotePrefix="0" xfId="0">
      <alignment horizontal="center" vertical="center"/>
    </xf>
    <xf numFmtId="0" fontId="1" fillId="0" borderId="199" pivotButton="0" quotePrefix="0" xfId="0"/>
    <xf numFmtId="0" fontId="6" fillId="0" borderId="200" applyAlignment="1" pivotButton="0" quotePrefix="0" xfId="0">
      <alignment horizontal="center" vertical="center"/>
    </xf>
    <xf numFmtId="0" fontId="23" fillId="0" borderId="105" applyAlignment="1" pivotButton="0" quotePrefix="0" xfId="0">
      <alignment horizontal="center" vertical="center"/>
    </xf>
    <xf numFmtId="0" fontId="23" fillId="0" borderId="201" applyAlignment="1" pivotButton="0" quotePrefix="0" xfId="0">
      <alignment horizontal="center" vertical="center"/>
    </xf>
    <xf numFmtId="0" fontId="1" fillId="0" borderId="202" pivotButton="0" quotePrefix="0" xfId="0"/>
    <xf numFmtId="0" fontId="23" fillId="0" borderId="171" applyAlignment="1" pivotButton="0" quotePrefix="0" xfId="0">
      <alignment horizontal="center" vertical="center"/>
    </xf>
    <xf numFmtId="0" fontId="10" fillId="0" borderId="184" applyAlignment="1" pivotButton="0" quotePrefix="0" xfId="0">
      <alignment horizontal="center" vertical="center"/>
    </xf>
    <xf numFmtId="0" fontId="24" fillId="0" borderId="198" applyAlignment="1" pivotButton="0" quotePrefix="0" xfId="0">
      <alignment horizontal="center" vertical="center"/>
    </xf>
    <xf numFmtId="0" fontId="29" fillId="0" borderId="198" applyAlignment="1" pivotButton="0" quotePrefix="0" xfId="0">
      <alignment horizontal="center" vertical="center"/>
    </xf>
    <xf numFmtId="0" fontId="29" fillId="0" borderId="203" applyAlignment="1" pivotButton="0" quotePrefix="0" xfId="0">
      <alignment horizontal="center" vertical="center"/>
    </xf>
    <xf numFmtId="0" fontId="24" fillId="0" borderId="185" applyAlignment="1" pivotButton="0" quotePrefix="0" xfId="0">
      <alignment horizontal="center" vertical="center"/>
    </xf>
    <xf numFmtId="0" fontId="10" fillId="0" borderId="204" applyAlignment="1" pivotButton="0" quotePrefix="0" xfId="0">
      <alignment horizontal="center" vertical="center"/>
    </xf>
    <xf numFmtId="0" fontId="29" fillId="0" borderId="75" applyAlignment="1" pivotButton="0" quotePrefix="0" xfId="0">
      <alignment horizontal="center" vertical="center"/>
    </xf>
    <xf numFmtId="0" fontId="24" fillId="0" borderId="205" applyAlignment="1" pivotButton="0" quotePrefix="0" xfId="0">
      <alignment horizontal="center" vertical="center"/>
    </xf>
    <xf numFmtId="0" fontId="1" fillId="0" borderId="205" pivotButton="0" quotePrefix="0" xfId="0"/>
    <xf numFmtId="0" fontId="3" fillId="0" borderId="108" applyAlignment="1" pivotButton="0" quotePrefix="0" xfId="0">
      <alignment horizontal="center"/>
    </xf>
    <xf numFmtId="0" fontId="10" fillId="5" borderId="184" applyAlignment="1" pivotButton="0" quotePrefix="0" xfId="0">
      <alignment vertical="center"/>
    </xf>
    <xf numFmtId="0" fontId="10" fillId="5" borderId="175" applyAlignment="1" pivotButton="0" quotePrefix="0" xfId="0">
      <alignment horizontal="center" vertical="center"/>
    </xf>
    <xf numFmtId="0" fontId="10" fillId="5" borderId="177" applyAlignment="1" pivotButton="0" quotePrefix="0" xfId="0">
      <alignment horizontal="center" vertical="center"/>
    </xf>
    <xf numFmtId="49" fontId="10" fillId="0" borderId="73" applyAlignment="1" pivotButton="0" quotePrefix="0" xfId="0">
      <alignment horizontal="center" vertical="center"/>
    </xf>
    <xf numFmtId="0" fontId="10" fillId="0" borderId="125" applyAlignment="1" pivotButton="0" quotePrefix="0" xfId="0">
      <alignment horizontal="center" vertical="center"/>
    </xf>
    <xf numFmtId="0" fontId="10" fillId="0" borderId="206" applyAlignment="1" pivotButton="0" quotePrefix="0" xfId="0">
      <alignment vertical="center"/>
    </xf>
    <xf numFmtId="0" fontId="10" fillId="0" borderId="78" applyAlignment="1" pivotButton="0" quotePrefix="0" xfId="0">
      <alignment horizontal="center" vertical="center"/>
    </xf>
    <xf numFmtId="0" fontId="24" fillId="0" borderId="104" applyAlignment="1" pivotButton="0" quotePrefix="0" xfId="0">
      <alignment horizontal="center" vertical="center"/>
    </xf>
    <xf numFmtId="0" fontId="24" fillId="0" borderId="140" applyAlignment="1" pivotButton="0" quotePrefix="0" xfId="0">
      <alignment horizontal="center" vertical="center"/>
    </xf>
    <xf numFmtId="0" fontId="24" fillId="0" borderId="131" applyAlignment="1" pivotButton="0" quotePrefix="0" xfId="0">
      <alignment vertical="center"/>
    </xf>
    <xf numFmtId="0" fontId="24" fillId="0" borderId="207" applyAlignment="1" pivotButton="0" quotePrefix="0" xfId="0">
      <alignment horizontal="center" vertical="center"/>
    </xf>
    <xf numFmtId="0" fontId="1" fillId="0" borderId="207" pivotButton="0" quotePrefix="0" xfId="0"/>
    <xf numFmtId="0" fontId="24" fillId="0" borderId="106" applyAlignment="1" pivotButton="0" quotePrefix="0" xfId="0">
      <alignment horizontal="center" vertical="center"/>
    </xf>
    <xf numFmtId="0" fontId="10" fillId="0" borderId="140" applyAlignment="1" pivotButton="0" quotePrefix="0" xfId="0">
      <alignment horizontal="center" vertical="center"/>
    </xf>
    <xf numFmtId="0" fontId="10" fillId="0" borderId="207" applyAlignment="1" pivotButton="0" quotePrefix="0" xfId="0">
      <alignment horizontal="center" vertical="center"/>
    </xf>
    <xf numFmtId="0" fontId="10" fillId="0" borderId="106" applyAlignment="1" pivotButton="0" quotePrefix="0" xfId="0">
      <alignment horizontal="center" vertical="center"/>
    </xf>
    <xf numFmtId="0" fontId="10" fillId="0" borderId="131" applyAlignment="1" pivotButton="0" quotePrefix="0" xfId="0">
      <alignment horizontal="center" vertical="center"/>
    </xf>
    <xf numFmtId="0" fontId="10" fillId="0" borderId="58" applyAlignment="1" pivotButton="0" quotePrefix="0" xfId="0">
      <alignment horizontal="center" vertical="center"/>
    </xf>
    <xf numFmtId="0" fontId="10" fillId="0" borderId="59" applyAlignment="1" pivotButton="0" quotePrefix="0" xfId="0">
      <alignment horizontal="center" vertical="center"/>
    </xf>
    <xf numFmtId="0" fontId="17" fillId="0" borderId="88" applyAlignment="1" pivotButton="0" quotePrefix="0" xfId="0">
      <alignment vertical="center"/>
    </xf>
    <xf numFmtId="0" fontId="10" fillId="0" borderId="88" applyAlignment="1" pivotButton="0" quotePrefix="0" xfId="0">
      <alignment horizontal="center" vertical="center"/>
    </xf>
    <xf numFmtId="0" fontId="10" fillId="0" borderId="144" applyAlignment="1" pivotButton="0" quotePrefix="0" xfId="0">
      <alignment horizontal="center" vertical="center"/>
    </xf>
    <xf numFmtId="0" fontId="10" fillId="0" borderId="90" applyAlignment="1" pivotButton="0" quotePrefix="0" xfId="0">
      <alignment vertical="center"/>
    </xf>
    <xf numFmtId="0" fontId="10" fillId="0" borderId="108" applyAlignment="1" pivotButton="0" quotePrefix="0" xfId="0">
      <alignment horizontal="center" vertical="center"/>
    </xf>
    <xf numFmtId="0" fontId="10" fillId="0" borderId="208" applyAlignment="1" pivotButton="0" quotePrefix="0" xfId="0">
      <alignment horizontal="center" vertical="center"/>
    </xf>
    <xf numFmtId="0" fontId="1" fillId="0" borderId="209" pivotButton="0" quotePrefix="0" xfId="0"/>
    <xf numFmtId="0" fontId="10" fillId="0" borderId="74" applyAlignment="1" pivotButton="0" quotePrefix="0" xfId="0">
      <alignment vertical="center"/>
    </xf>
    <xf numFmtId="0" fontId="24" fillId="0" borderId="74" applyAlignment="1" pivotButton="0" quotePrefix="0" xfId="0">
      <alignment horizontal="center" vertical="center"/>
    </xf>
    <xf numFmtId="0" fontId="24" fillId="3" borderId="81" applyAlignment="1" pivotButton="0" quotePrefix="0" xfId="0">
      <alignment horizontal="center" vertical="center"/>
    </xf>
    <xf numFmtId="0" fontId="6" fillId="0" borderId="81" applyAlignment="1" pivotButton="0" quotePrefix="0" xfId="0">
      <alignment horizontal="center" vertical="center"/>
    </xf>
    <xf numFmtId="0" fontId="60" fillId="0" borderId="81" applyAlignment="1" pivotButton="0" quotePrefix="0" xfId="0">
      <alignment vertical="center"/>
    </xf>
    <xf numFmtId="0" fontId="23" fillId="0" borderId="205" applyAlignment="1" pivotButton="0" quotePrefix="0" xfId="0">
      <alignment horizontal="left" vertical="center"/>
    </xf>
    <xf numFmtId="0" fontId="3" fillId="0" borderId="205" applyAlignment="1" pivotButton="0" quotePrefix="0" xfId="0">
      <alignment horizontal="center" vertical="center"/>
    </xf>
    <xf numFmtId="0" fontId="3" fillId="0" borderId="58" applyAlignment="1" pivotButton="0" quotePrefix="0" xfId="0">
      <alignment horizontal="center" vertical="center"/>
    </xf>
    <xf numFmtId="0" fontId="24" fillId="0" borderId="59" applyAlignment="1" pivotButton="0" quotePrefix="0" xfId="0">
      <alignment horizontal="right" vertical="center"/>
    </xf>
    <xf numFmtId="0" fontId="24" fillId="0" borderId="58" applyAlignment="1" pivotButton="0" quotePrefix="0" xfId="0">
      <alignment horizontal="left" vertical="center"/>
    </xf>
    <xf numFmtId="0" fontId="3" fillId="0" borderId="84" applyAlignment="1" pivotButton="0" quotePrefix="0" xfId="0">
      <alignment horizontal="center" vertical="center"/>
    </xf>
    <xf numFmtId="0" fontId="3" fillId="0" borderId="84" applyAlignment="1" pivotButton="0" quotePrefix="0" xfId="0">
      <alignment horizontal="left" vertical="center"/>
    </xf>
    <xf numFmtId="0" fontId="3" fillId="0" borderId="140" applyAlignment="1" pivotButton="0" quotePrefix="0" xfId="0">
      <alignment horizontal="left" vertical="center"/>
    </xf>
    <xf numFmtId="0" fontId="3" fillId="0" borderId="205" applyAlignment="1" pivotButton="0" quotePrefix="0" xfId="0">
      <alignment horizontal="left" vertical="center"/>
    </xf>
    <xf numFmtId="0" fontId="3" fillId="0" borderId="131" applyAlignment="1" pivotButton="0" quotePrefix="0" xfId="0">
      <alignment horizontal="left" vertical="center"/>
    </xf>
    <xf numFmtId="0" fontId="3" fillId="0" borderId="58" applyAlignment="1" pivotButton="0" quotePrefix="0" xfId="0">
      <alignment horizontal="left" vertical="center"/>
    </xf>
    <xf numFmtId="0" fontId="3" fillId="0" borderId="140" applyAlignment="1" pivotButton="0" quotePrefix="0" xfId="0">
      <alignment horizontal="right" vertical="center"/>
    </xf>
    <xf numFmtId="0" fontId="24" fillId="0" borderId="143" applyAlignment="1" pivotButton="0" quotePrefix="0" xfId="0">
      <alignment horizontal="right" vertical="center"/>
    </xf>
    <xf numFmtId="0" fontId="24" fillId="0" borderId="90" applyAlignment="1" pivotButton="0" quotePrefix="0" xfId="0">
      <alignment horizontal="left" vertical="center"/>
    </xf>
    <xf numFmtId="0" fontId="24" fillId="0" borderId="89" applyAlignment="1" pivotButton="0" quotePrefix="0" xfId="0">
      <alignment horizontal="center" vertical="center"/>
    </xf>
    <xf numFmtId="0" fontId="3" fillId="0" borderId="143" applyAlignment="1" pivotButton="0" quotePrefix="0" xfId="0">
      <alignment horizontal="center" vertical="center"/>
    </xf>
    <xf numFmtId="0" fontId="3" fillId="0" borderId="90" applyAlignment="1" pivotButton="0" quotePrefix="0" xfId="0">
      <alignment horizontal="center" vertical="center"/>
    </xf>
    <xf numFmtId="0" fontId="3" fillId="0" borderId="108" applyAlignment="1" pivotButton="0" quotePrefix="0" xfId="0">
      <alignment horizontal="center" vertical="center"/>
    </xf>
    <xf numFmtId="0" fontId="3" fillId="0" borderId="70" applyAlignment="1" pivotButton="0" quotePrefix="0" xfId="0">
      <alignment horizontal="left" vertical="center"/>
    </xf>
    <xf numFmtId="0" fontId="3" fillId="0" borderId="144" applyAlignment="1" pivotButton="0" quotePrefix="0" xfId="0">
      <alignment horizontal="left" vertical="center"/>
    </xf>
    <xf numFmtId="0" fontId="3" fillId="0" borderId="89" applyAlignment="1" pivotButton="0" quotePrefix="0" xfId="0">
      <alignment horizontal="left" vertical="center"/>
    </xf>
    <xf numFmtId="0" fontId="3" fillId="0" borderId="143" applyAlignment="1" pivotButton="0" quotePrefix="0" xfId="0">
      <alignment horizontal="left" vertical="center"/>
    </xf>
    <xf numFmtId="0" fontId="3" fillId="0" borderId="90" applyAlignment="1" pivotButton="0" quotePrefix="0" xfId="0">
      <alignment horizontal="left" vertical="center"/>
    </xf>
    <xf numFmtId="0" fontId="24" fillId="0" borderId="181" applyAlignment="1" pivotButton="0" quotePrefix="0" xfId="0">
      <alignment horizontal="center"/>
    </xf>
    <xf numFmtId="0" fontId="10" fillId="0" borderId="210" applyAlignment="1" pivotButton="0" quotePrefix="0" xfId="0">
      <alignment horizontal="center" vertical="center"/>
    </xf>
    <xf numFmtId="0" fontId="1" fillId="0" borderId="210" pivotButton="0" quotePrefix="0" xfId="0"/>
    <xf numFmtId="0" fontId="10" fillId="0" borderId="205" applyAlignment="1" pivotButton="0" quotePrefix="0" xfId="0">
      <alignment vertical="center"/>
    </xf>
    <xf numFmtId="0" fontId="10" fillId="0" borderId="90" applyAlignment="1" pivotButton="0" quotePrefix="0" xfId="0">
      <alignment horizontal="center" vertical="center"/>
    </xf>
    <xf numFmtId="0" fontId="24" fillId="0" borderId="36" applyAlignment="1" pivotButton="0" quotePrefix="0" xfId="0">
      <alignment horizontal="left" vertical="center"/>
    </xf>
    <xf numFmtId="0" fontId="24" fillId="0" borderId="176" applyAlignment="1" pivotButton="0" quotePrefix="0" xfId="0">
      <alignment horizontal="center" vertical="center"/>
    </xf>
    <xf numFmtId="0" fontId="24" fillId="0" borderId="175" applyAlignment="1" pivotButton="0" quotePrefix="0" xfId="0">
      <alignment horizontal="center" vertical="center"/>
    </xf>
    <xf numFmtId="0" fontId="24" fillId="0" borderId="211" applyAlignment="1" pivotButton="0" quotePrefix="0" xfId="0">
      <alignment horizontal="center" vertical="center"/>
    </xf>
    <xf numFmtId="0" fontId="10" fillId="6" borderId="184" applyAlignment="1" pivotButton="0" quotePrefix="0" xfId="0">
      <alignment horizontal="center" vertical="center"/>
    </xf>
    <xf numFmtId="0" fontId="24" fillId="0" borderId="73" applyAlignment="1" pivotButton="0" quotePrefix="0" xfId="0">
      <alignment vertical="center"/>
    </xf>
    <xf numFmtId="49" fontId="24" fillId="0" borderId="97" applyAlignment="1" pivotButton="0" quotePrefix="0" xfId="0">
      <alignment horizontal="center" vertical="center"/>
    </xf>
    <xf numFmtId="0" fontId="10" fillId="0" borderId="1" pivotButton="0" quotePrefix="0" xfId="0"/>
    <xf numFmtId="0" fontId="61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vertical="top"/>
    </xf>
    <xf numFmtId="0" fontId="51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/>
    </xf>
    <xf numFmtId="0" fontId="52" fillId="0" borderId="1" applyAlignment="1" pivotButton="0" quotePrefix="0" xfId="0">
      <alignment vertical="top"/>
    </xf>
    <xf numFmtId="0" fontId="62" fillId="0" borderId="1" applyAlignment="1" pivotButton="0" quotePrefix="0" xfId="0">
      <alignment vertical="top"/>
    </xf>
    <xf numFmtId="0" fontId="32" fillId="0" borderId="1" applyAlignment="1" pivotButton="0" quotePrefix="0" xfId="0">
      <alignment vertical="center"/>
    </xf>
    <xf numFmtId="0" fontId="24" fillId="0" borderId="7" applyAlignment="1" pivotButton="0" quotePrefix="0" xfId="0">
      <alignment horizontal="center" vertical="center"/>
    </xf>
    <xf numFmtId="0" fontId="24" fillId="0" borderId="7" applyAlignment="1" pivotButton="0" quotePrefix="0" xfId="0">
      <alignment vertical="center"/>
    </xf>
    <xf numFmtId="0" fontId="24" fillId="0" borderId="7" pivotButton="0" quotePrefix="0" xfId="0"/>
    <xf numFmtId="0" fontId="3" fillId="0" borderId="40" applyAlignment="1" pivotButton="0" quotePrefix="0" xfId="0">
      <alignment horizontal="center"/>
    </xf>
    <xf numFmtId="0" fontId="3" fillId="0" borderId="41" applyAlignment="1" pivotButton="0" quotePrefix="0" xfId="0">
      <alignment horizontal="center"/>
    </xf>
    <xf numFmtId="0" fontId="3" fillId="0" borderId="212" applyAlignment="1" pivotButton="0" quotePrefix="0" xfId="0">
      <alignment horizontal="center" vertical="center"/>
    </xf>
    <xf numFmtId="0" fontId="6" fillId="0" borderId="34" applyAlignment="1" pivotButton="0" quotePrefix="0" xfId="0">
      <alignment horizontal="center" vertical="center"/>
    </xf>
    <xf numFmtId="0" fontId="6" fillId="0" borderId="57" applyAlignment="1" pivotButton="0" quotePrefix="0" xfId="0">
      <alignment horizontal="center" vertical="center"/>
    </xf>
    <xf numFmtId="0" fontId="1" fillId="0" borderId="100" pivotButton="0" quotePrefix="0" xfId="0"/>
    <xf numFmtId="0" fontId="1" fillId="0" borderId="213" pivotButton="0" quotePrefix="0" xfId="0"/>
    <xf numFmtId="0" fontId="1" fillId="0" borderId="214" pivotButton="0" quotePrefix="0" xfId="0"/>
    <xf numFmtId="0" fontId="23" fillId="0" borderId="82" applyAlignment="1" pivotButton="0" quotePrefix="0" xfId="0">
      <alignment horizontal="center" vertical="center"/>
    </xf>
    <xf numFmtId="49" fontId="23" fillId="0" borderId="34" applyAlignment="1" pivotButton="0" quotePrefix="0" xfId="0">
      <alignment horizontal="left" vertical="center"/>
    </xf>
    <xf numFmtId="0" fontId="23" fillId="0" borderId="34" applyAlignment="1" pivotButton="0" quotePrefix="0" xfId="0">
      <alignment horizontal="center" vertical="center"/>
    </xf>
    <xf numFmtId="0" fontId="23" fillId="0" borderId="94" applyAlignment="1" pivotButton="0" quotePrefix="0" xfId="0">
      <alignment horizontal="center" vertical="center"/>
    </xf>
    <xf numFmtId="0" fontId="23" fillId="0" borderId="71" applyAlignment="1" pivotButton="0" quotePrefix="0" xfId="0">
      <alignment horizontal="left" vertical="center"/>
    </xf>
    <xf numFmtId="49" fontId="23" fillId="0" borderId="71" applyAlignment="1" pivotButton="0" quotePrefix="0" xfId="0">
      <alignment horizontal="center" vertical="center"/>
    </xf>
    <xf numFmtId="0" fontId="23" fillId="0" borderId="71" pivotButton="0" quotePrefix="0" xfId="0"/>
    <xf numFmtId="0" fontId="23" fillId="0" borderId="215" applyAlignment="1" pivotButton="0" quotePrefix="0" xfId="0">
      <alignment horizontal="center" vertical="center"/>
    </xf>
    <xf numFmtId="0" fontId="39" fillId="0" borderId="38" applyAlignment="1" pivotButton="0" quotePrefix="0" xfId="0">
      <alignment horizontal="center" vertical="center"/>
    </xf>
    <xf numFmtId="0" fontId="39" fillId="0" borderId="216" applyAlignment="1" pivotButton="0" quotePrefix="0" xfId="0">
      <alignment horizontal="center" vertical="center"/>
    </xf>
    <xf numFmtId="0" fontId="1" fillId="0" borderId="217" pivotButton="0" quotePrefix="0" xfId="0"/>
    <xf numFmtId="0" fontId="10" fillId="0" borderId="12" applyAlignment="1" pivotButton="0" quotePrefix="0" xfId="0">
      <alignment horizontal="center" vertical="center"/>
    </xf>
    <xf numFmtId="0" fontId="24" fillId="0" borderId="27" applyAlignment="1" pivotButton="0" quotePrefix="0" xfId="0">
      <alignment horizontal="center" vertical="center"/>
    </xf>
    <xf numFmtId="0" fontId="29" fillId="0" borderId="91" applyAlignment="1" pivotButton="0" quotePrefix="0" xfId="0">
      <alignment horizontal="center" vertical="center"/>
    </xf>
    <xf numFmtId="0" fontId="29" fillId="0" borderId="93" applyAlignment="1" pivotButton="0" quotePrefix="0" xfId="0">
      <alignment horizontal="center" vertical="center"/>
    </xf>
    <xf numFmtId="0" fontId="29" fillId="0" borderId="92" applyAlignment="1" pivotButton="0" quotePrefix="0" xfId="0">
      <alignment horizontal="center" vertical="center"/>
    </xf>
    <xf numFmtId="0" fontId="10" fillId="5" borderId="13" applyAlignment="1" pivotButton="0" quotePrefix="0" xfId="0">
      <alignment vertical="center"/>
    </xf>
    <xf numFmtId="0" fontId="26" fillId="2" borderId="1" applyAlignment="1" pivotButton="0" quotePrefix="0" xfId="0">
      <alignment horizontal="center" vertical="center"/>
    </xf>
    <xf numFmtId="0" fontId="10" fillId="0" borderId="78" applyAlignment="1" pivotButton="0" quotePrefix="0" xfId="0">
      <alignment vertical="center"/>
    </xf>
    <xf numFmtId="0" fontId="10" fillId="0" borderId="97" applyAlignment="1" pivotButton="0" quotePrefix="0" xfId="0">
      <alignment horizontal="center" vertical="center"/>
    </xf>
    <xf numFmtId="49" fontId="24" fillId="0" borderId="82" applyAlignment="1" pivotButton="0" quotePrefix="0" xfId="0">
      <alignment horizontal="center" vertical="center"/>
    </xf>
    <xf numFmtId="0" fontId="24" fillId="0" borderId="218" applyAlignment="1" pivotButton="0" quotePrefix="0" xfId="0">
      <alignment vertical="center"/>
    </xf>
    <xf numFmtId="0" fontId="4" fillId="0" borderId="79" applyAlignment="1" pivotButton="0" quotePrefix="0" xfId="0">
      <alignment horizontal="center" vertical="center"/>
    </xf>
    <xf numFmtId="49" fontId="10" fillId="0" borderId="82" applyAlignment="1" pivotButton="0" quotePrefix="0" xfId="0">
      <alignment horizontal="center" vertical="center"/>
    </xf>
    <xf numFmtId="0" fontId="10" fillId="0" borderId="218" applyAlignment="1" pivotButton="0" quotePrefix="0" xfId="0">
      <alignment vertical="center"/>
    </xf>
    <xf numFmtId="0" fontId="24" fillId="0" borderId="218" applyAlignment="1" pivotButton="0" quotePrefix="0" xfId="0">
      <alignment horizontal="center" vertical="center"/>
    </xf>
    <xf numFmtId="0" fontId="3" fillId="0" borderId="79" applyAlignment="1" pivotButton="0" quotePrefix="0" xfId="0">
      <alignment horizontal="center" vertical="center"/>
    </xf>
    <xf numFmtId="49" fontId="24" fillId="0" borderId="91" applyAlignment="1" pivotButton="0" quotePrefix="0" xfId="0">
      <alignment horizontal="center" vertical="center"/>
    </xf>
    <xf numFmtId="0" fontId="24" fillId="0" borderId="215" applyAlignment="1" pivotButton="0" quotePrefix="0" xfId="0">
      <alignment vertical="center"/>
    </xf>
    <xf numFmtId="0" fontId="24" fillId="0" borderId="85" applyAlignment="1" pivotButton="0" quotePrefix="0" xfId="0">
      <alignment horizontal="center" vertical="center"/>
    </xf>
    <xf numFmtId="0" fontId="45" fillId="0" borderId="97" applyAlignment="1" pivotButton="0" quotePrefix="0" xfId="0">
      <alignment horizontal="center" vertical="center"/>
    </xf>
    <xf numFmtId="0" fontId="40" fillId="0" borderId="56" applyAlignment="1" pivotButton="0" quotePrefix="0" xfId="0">
      <alignment horizontal="center" vertical="center"/>
    </xf>
    <xf numFmtId="0" fontId="40" fillId="0" borderId="82" applyAlignment="1" pivotButton="0" quotePrefix="0" xfId="0">
      <alignment horizontal="center" vertical="center"/>
    </xf>
    <xf numFmtId="0" fontId="10" fillId="0" borderId="218" applyAlignment="1" pivotButton="0" quotePrefix="0" xfId="0">
      <alignment horizontal="left" vertical="top"/>
    </xf>
    <xf numFmtId="49" fontId="23" fillId="0" borderId="82" applyAlignment="1" pivotButton="0" quotePrefix="0" xfId="0">
      <alignment horizontal="center" vertical="center"/>
    </xf>
    <xf numFmtId="49" fontId="3" fillId="0" borderId="82" applyAlignment="1" pivotButton="0" quotePrefix="0" xfId="0">
      <alignment horizontal="center" vertical="center"/>
    </xf>
    <xf numFmtId="0" fontId="26" fillId="3" borderId="1" applyAlignment="1" pivotButton="0" quotePrefix="0" xfId="0">
      <alignment horizontal="left"/>
    </xf>
    <xf numFmtId="49" fontId="3" fillId="3" borderId="82" applyAlignment="1" pivotButton="0" quotePrefix="0" xfId="0">
      <alignment horizontal="center" vertical="center"/>
    </xf>
    <xf numFmtId="0" fontId="24" fillId="3" borderId="218" applyAlignment="1" pivotButton="0" quotePrefix="0" xfId="0">
      <alignment vertical="center"/>
    </xf>
    <xf numFmtId="0" fontId="24" fillId="3" borderId="79" applyAlignment="1" pivotButton="0" quotePrefix="0" xfId="0">
      <alignment horizontal="center" vertical="center"/>
    </xf>
    <xf numFmtId="0" fontId="24" fillId="3" borderId="56" applyAlignment="1" pivotButton="0" quotePrefix="0" xfId="0">
      <alignment horizontal="center" vertical="center"/>
    </xf>
    <xf numFmtId="0" fontId="24" fillId="3" borderId="34" applyAlignment="1" pivotButton="0" quotePrefix="0" xfId="0">
      <alignment horizontal="center" vertical="center"/>
    </xf>
    <xf numFmtId="0" fontId="24" fillId="3" borderId="82" applyAlignment="1" pivotButton="0" quotePrefix="0" xfId="0">
      <alignment horizontal="center" vertical="center"/>
    </xf>
    <xf numFmtId="0" fontId="24" fillId="3" borderId="57" applyAlignment="1" pivotButton="0" quotePrefix="0" xfId="0">
      <alignment horizontal="center" vertical="center"/>
    </xf>
    <xf numFmtId="0" fontId="24" fillId="3" borderId="218" applyAlignment="1" pivotButton="0" quotePrefix="0" xfId="0">
      <alignment horizontal="center" vertical="center"/>
    </xf>
    <xf numFmtId="0" fontId="10" fillId="0" borderId="218" applyAlignment="1" pivotButton="0" quotePrefix="0" xfId="0">
      <alignment horizontal="center" vertical="center"/>
    </xf>
    <xf numFmtId="0" fontId="30" fillId="0" borderId="55" applyAlignment="1" pivotButton="0" quotePrefix="0" xfId="0">
      <alignment horizontal="center" vertical="center"/>
    </xf>
    <xf numFmtId="0" fontId="30" fillId="0" borderId="56" applyAlignment="1" pivotButton="0" quotePrefix="0" xfId="0">
      <alignment horizontal="left" vertical="center"/>
    </xf>
    <xf numFmtId="0" fontId="30" fillId="0" borderId="57" applyAlignment="1" pivotButton="0" quotePrefix="0" xfId="0">
      <alignment horizontal="center" vertical="center"/>
    </xf>
    <xf numFmtId="0" fontId="30" fillId="0" borderId="57" applyAlignment="1" pivotButton="0" quotePrefix="0" xfId="0">
      <alignment horizontal="right" vertical="center"/>
    </xf>
    <xf numFmtId="0" fontId="30" fillId="0" borderId="55" applyAlignment="1" pivotButton="0" quotePrefix="0" xfId="0">
      <alignment horizontal="left" vertical="center"/>
    </xf>
    <xf numFmtId="0" fontId="30" fillId="0" borderId="54" applyAlignment="1" pivotButton="0" quotePrefix="0" xfId="0">
      <alignment horizontal="center" vertical="center"/>
    </xf>
    <xf numFmtId="0" fontId="30" fillId="0" borderId="56" applyAlignment="1" pivotButton="0" quotePrefix="0" xfId="0">
      <alignment horizontal="center" vertical="center"/>
    </xf>
    <xf numFmtId="0" fontId="23" fillId="0" borderId="80" applyAlignment="1" pivotButton="0" quotePrefix="0" xfId="0">
      <alignment horizontal="center" vertical="center"/>
    </xf>
    <xf numFmtId="0" fontId="29" fillId="0" borderId="82" applyAlignment="1" pivotButton="0" quotePrefix="0" xfId="0">
      <alignment horizontal="center" vertical="center"/>
    </xf>
    <xf numFmtId="0" fontId="29" fillId="0" borderId="34" applyAlignment="1" pivotButton="0" quotePrefix="0" xfId="0">
      <alignment horizontal="center" vertical="center"/>
    </xf>
    <xf numFmtId="0" fontId="29" fillId="0" borderId="218" applyAlignment="1" pivotButton="0" quotePrefix="0" xfId="0">
      <alignment horizontal="center" vertical="center"/>
    </xf>
    <xf numFmtId="0" fontId="24" fillId="0" borderId="54" applyAlignment="1" pivotButton="0" quotePrefix="0" xfId="0">
      <alignment horizontal="right" vertical="center"/>
    </xf>
    <xf numFmtId="0" fontId="24" fillId="0" borderId="80" applyAlignment="1" pivotButton="0" quotePrefix="0" xfId="0">
      <alignment horizontal="left" vertical="center"/>
    </xf>
    <xf numFmtId="0" fontId="29" fillId="0" borderId="55" applyAlignment="1" pivotButton="0" quotePrefix="0" xfId="0">
      <alignment horizontal="center" vertical="center"/>
    </xf>
    <xf numFmtId="0" fontId="29" fillId="0" borderId="57" applyAlignment="1" pivotButton="0" quotePrefix="0" xfId="0">
      <alignment horizontal="center" vertical="center"/>
    </xf>
    <xf numFmtId="0" fontId="3" fillId="0" borderId="56" applyAlignment="1" pivotButton="0" quotePrefix="0" xfId="0">
      <alignment horizontal="left" vertical="center"/>
    </xf>
    <xf numFmtId="0" fontId="29" fillId="0" borderId="56" applyAlignment="1" pivotButton="0" quotePrefix="0" xfId="0">
      <alignment horizontal="left" vertical="center"/>
    </xf>
    <xf numFmtId="0" fontId="29" fillId="0" borderId="57" applyAlignment="1" pivotButton="0" quotePrefix="0" xfId="0">
      <alignment horizontal="left" vertical="center"/>
    </xf>
    <xf numFmtId="0" fontId="3" fillId="0" borderId="55" applyAlignment="1" pivotButton="0" quotePrefix="0" xfId="0">
      <alignment horizontal="left" vertical="center"/>
    </xf>
    <xf numFmtId="0" fontId="29" fillId="0" borderId="54" applyAlignment="1" pivotButton="0" quotePrefix="0" xfId="0">
      <alignment horizontal="center" vertical="center"/>
    </xf>
    <xf numFmtId="0" fontId="3" fillId="0" borderId="80" applyAlignment="1" pivotButton="0" quotePrefix="0" xfId="0">
      <alignment horizontal="center" vertical="center"/>
    </xf>
    <xf numFmtId="0" fontId="29" fillId="0" borderId="57" applyAlignment="1" pivotButton="0" quotePrefix="0" xfId="0">
      <alignment horizontal="right" vertical="center"/>
    </xf>
    <xf numFmtId="0" fontId="29" fillId="0" borderId="55" applyAlignment="1" pivotButton="0" quotePrefix="0" xfId="0">
      <alignment horizontal="left" vertical="center"/>
    </xf>
    <xf numFmtId="0" fontId="24" fillId="0" borderId="142" applyAlignment="1" pivotButton="0" quotePrefix="0" xfId="0">
      <alignment horizontal="right" vertical="center"/>
    </xf>
    <xf numFmtId="0" fontId="24" fillId="0" borderId="96" applyAlignment="1" pivotButton="0" quotePrefix="0" xfId="0">
      <alignment horizontal="left" vertical="center"/>
    </xf>
    <xf numFmtId="0" fontId="29" fillId="0" borderId="95" applyAlignment="1" pivotButton="0" quotePrefix="0" xfId="0">
      <alignment horizontal="center" vertical="center"/>
    </xf>
    <xf numFmtId="0" fontId="29" fillId="0" borderId="144" applyAlignment="1" pivotButton="0" quotePrefix="0" xfId="0">
      <alignment horizontal="center" vertical="center"/>
    </xf>
    <xf numFmtId="0" fontId="29" fillId="0" borderId="70" applyAlignment="1" pivotButton="0" quotePrefix="0" xfId="0">
      <alignment horizontal="center" vertical="center"/>
    </xf>
    <xf numFmtId="0" fontId="29" fillId="0" borderId="144" applyAlignment="1" pivotButton="0" quotePrefix="0" xfId="0">
      <alignment horizontal="left" vertical="center"/>
    </xf>
    <xf numFmtId="0" fontId="29" fillId="0" borderId="70" applyAlignment="1" pivotButton="0" quotePrefix="0" xfId="0">
      <alignment horizontal="left" vertical="center"/>
    </xf>
    <xf numFmtId="0" fontId="29" fillId="0" borderId="95" applyAlignment="1" pivotButton="0" quotePrefix="0" xfId="0">
      <alignment horizontal="left" vertical="center"/>
    </xf>
    <xf numFmtId="0" fontId="29" fillId="0" borderId="142" applyAlignment="1" pivotButton="0" quotePrefix="0" xfId="0">
      <alignment horizontal="center" vertical="center"/>
    </xf>
    <xf numFmtId="0" fontId="3" fillId="0" borderId="96" applyAlignment="1" pivotButton="0" quotePrefix="0" xfId="0">
      <alignment horizontal="center" vertical="center"/>
    </xf>
    <xf numFmtId="0" fontId="29" fillId="0" borderId="96" applyAlignment="1" pivotButton="0" quotePrefix="0" xfId="0">
      <alignment horizontal="left" vertical="center"/>
    </xf>
    <xf numFmtId="0" fontId="29" fillId="0" borderId="69" applyAlignment="1" pivotButton="0" quotePrefix="0" xfId="0">
      <alignment horizontal="center" vertical="center"/>
    </xf>
    <xf numFmtId="0" fontId="29" fillId="0" borderId="71" applyAlignment="1" pivotButton="0" quotePrefix="0" xfId="0">
      <alignment horizontal="center" vertical="center"/>
    </xf>
    <xf numFmtId="0" fontId="29" fillId="0" borderId="215" applyAlignment="1" pivotButton="0" quotePrefix="0" xfId="0">
      <alignment horizontal="center" vertical="center"/>
    </xf>
    <xf numFmtId="0" fontId="63" fillId="0" borderId="38" applyAlignment="1" pivotButton="0" quotePrefix="0" xfId="0">
      <alignment horizontal="center" vertical="center"/>
    </xf>
    <xf numFmtId="0" fontId="10" fillId="0" borderId="54" applyAlignment="1" pivotButton="0" quotePrefix="0" xfId="0">
      <alignment vertical="center"/>
    </xf>
    <xf numFmtId="0" fontId="10" fillId="0" borderId="55" applyAlignment="1" pivotButton="0" quotePrefix="0" xfId="0">
      <alignment vertical="center"/>
    </xf>
    <xf numFmtId="0" fontId="10" fillId="0" borderId="56" applyAlignment="1" pivotButton="0" quotePrefix="0" xfId="0">
      <alignment vertical="center"/>
    </xf>
    <xf numFmtId="0" fontId="10" fillId="0" borderId="142" applyAlignment="1" pivotButton="0" quotePrefix="0" xfId="0">
      <alignment vertical="center"/>
    </xf>
    <xf numFmtId="0" fontId="10" fillId="0" borderId="95" applyAlignment="1" pivotButton="0" quotePrefix="0" xfId="0">
      <alignment vertical="center"/>
    </xf>
    <xf numFmtId="0" fontId="10" fillId="0" borderId="215" applyAlignment="1" pivotButton="0" quotePrefix="0" xfId="0">
      <alignment horizontal="center" vertical="center"/>
    </xf>
    <xf numFmtId="0" fontId="26" fillId="0" borderId="2" applyAlignment="1" pivotButton="0" quotePrefix="0" xfId="0">
      <alignment horizontal="left" vertical="center"/>
    </xf>
    <xf numFmtId="1" fontId="24" fillId="0" borderId="12" applyAlignment="1" pivotButton="0" quotePrefix="0" xfId="0">
      <alignment horizontal="center" vertical="center"/>
    </xf>
    <xf numFmtId="0" fontId="10" fillId="6" borderId="42" applyAlignment="1" pivotButton="0" quotePrefix="0" xfId="0">
      <alignment horizontal="center" vertical="center"/>
    </xf>
    <xf numFmtId="0" fontId="24" fillId="0" borderId="55" applyAlignment="1" pivotButton="0" quotePrefix="0" xfId="0">
      <alignment vertical="center"/>
    </xf>
    <xf numFmtId="0" fontId="24" fillId="3" borderId="55" applyAlignment="1" pivotButton="0" quotePrefix="0" xfId="0">
      <alignment vertical="center"/>
    </xf>
    <xf numFmtId="0" fontId="24" fillId="0" borderId="95" applyAlignment="1" pivotButton="0" quotePrefix="0" xfId="0">
      <alignment vertical="center"/>
    </xf>
    <xf numFmtId="49" fontId="24" fillId="0" borderId="94" applyAlignment="1" pivotButton="0" quotePrefix="0" xfId="0">
      <alignment horizontal="center" vertical="center"/>
    </xf>
    <xf numFmtId="49" fontId="3" fillId="0" borderId="1" applyAlignment="1" pivotButton="0" quotePrefix="0" xfId="0">
      <alignment horizontal="center" vertical="center"/>
    </xf>
    <xf numFmtId="0" fontId="24" fillId="3" borderId="1" applyAlignment="1" pivotButton="0" quotePrefix="0" xfId="0">
      <alignment vertical="center"/>
    </xf>
    <xf numFmtId="0" fontId="13" fillId="3" borderId="1" applyAlignment="1" pivotButton="0" quotePrefix="0" xfId="0">
      <alignment horizontal="left" vertical="center"/>
    </xf>
    <xf numFmtId="0" fontId="3" fillId="0" borderId="1" applyAlignment="1" pivotButton="0" quotePrefix="0" xfId="0">
      <alignment vertical="top"/>
    </xf>
    <xf numFmtId="0" fontId="29" fillId="0" borderId="1" applyAlignment="1" pivotButton="0" quotePrefix="0" xfId="0">
      <alignment vertical="top"/>
    </xf>
    <xf numFmtId="0" fontId="29" fillId="0" borderId="1" applyAlignment="1" pivotButton="0" quotePrefix="0" xfId="0">
      <alignment horizontal="justify" vertical="top"/>
    </xf>
    <xf numFmtId="0" fontId="26" fillId="0" borderId="1" applyAlignment="1" pivotButton="0" quotePrefix="0" xfId="0">
      <alignment horizontal="right" vertical="top"/>
    </xf>
    <xf numFmtId="0" fontId="6" fillId="0" borderId="1" applyAlignment="1" pivotButton="0" quotePrefix="0" xfId="0">
      <alignment horizontal="left" vertical="top"/>
    </xf>
    <xf numFmtId="0" fontId="29" fillId="0" borderId="1" applyAlignment="1" pivotButton="0" quotePrefix="0" xfId="0">
      <alignment horizontal="left" vertical="top"/>
    </xf>
    <xf numFmtId="49" fontId="13" fillId="0" borderId="1" pivotButton="0" quotePrefix="0" xfId="0"/>
    <xf numFmtId="0" fontId="64" fillId="0" borderId="1" applyAlignment="1" pivotButton="0" quotePrefix="0" xfId="0">
      <alignment vertical="center"/>
    </xf>
    <xf numFmtId="49" fontId="13" fillId="0" borderId="1" applyAlignment="1" pivotButton="0" quotePrefix="0" xfId="0">
      <alignment horizontal="left"/>
    </xf>
    <xf numFmtId="0" fontId="17" fillId="0" borderId="1" applyAlignment="1" pivotButton="0" quotePrefix="0" xfId="0">
      <alignment horizontal="right" vertical="center"/>
    </xf>
    <xf numFmtId="0" fontId="3" fillId="0" borderId="6" applyAlignment="1" pivotButton="0" quotePrefix="0" xfId="0">
      <alignment horizontal="center" vertical="center"/>
    </xf>
    <xf numFmtId="0" fontId="3" fillId="0" borderId="219" applyAlignment="1" pivotButton="0" quotePrefix="0" xfId="0">
      <alignment vertical="center"/>
    </xf>
    <xf numFmtId="0" fontId="29" fillId="0" borderId="11" applyAlignment="1" pivotButton="0" quotePrefix="0" xfId="0">
      <alignment horizontal="center"/>
    </xf>
    <xf numFmtId="0" fontId="3" fillId="0" borderId="32" applyAlignment="1" pivotButton="0" quotePrefix="0" xfId="0">
      <alignment horizontal="center"/>
    </xf>
    <xf numFmtId="0" fontId="6" fillId="0" borderId="220" applyAlignment="1" pivotButton="0" quotePrefix="0" xfId="0">
      <alignment horizontal="center" vertical="center"/>
    </xf>
    <xf numFmtId="0" fontId="6" fillId="0" borderId="68" applyAlignment="1" pivotButton="0" quotePrefix="0" xfId="0">
      <alignment vertical="center"/>
    </xf>
    <xf numFmtId="0" fontId="6" fillId="0" borderId="120" applyAlignment="1" pivotButton="0" quotePrefix="0" xfId="0">
      <alignment horizontal="center" vertical="center"/>
    </xf>
    <xf numFmtId="0" fontId="6" fillId="0" borderId="221" applyAlignment="1" pivotButton="0" quotePrefix="0" xfId="0">
      <alignment vertical="center"/>
    </xf>
    <xf numFmtId="0" fontId="26" fillId="0" borderId="25" applyAlignment="1" pivotButton="0" quotePrefix="0" xfId="0">
      <alignment horizontal="center" vertical="center"/>
    </xf>
    <xf numFmtId="0" fontId="26" fillId="0" borderId="24" applyAlignment="1" pivotButton="0" quotePrefix="0" xfId="0">
      <alignment horizontal="center" vertical="center"/>
    </xf>
    <xf numFmtId="0" fontId="26" fillId="0" borderId="222" applyAlignment="1" pivotButton="0" quotePrefix="0" xfId="0">
      <alignment vertical="center"/>
    </xf>
    <xf numFmtId="0" fontId="26" fillId="0" borderId="123" applyAlignment="1" pivotButton="0" quotePrefix="0" xfId="0">
      <alignment horizontal="center" vertical="center"/>
    </xf>
    <xf numFmtId="0" fontId="23" fillId="0" borderId="73" applyAlignment="1" pivotButton="0" quotePrefix="0" xfId="0">
      <alignment horizontal="center" vertical="center"/>
    </xf>
    <xf numFmtId="49" fontId="23" fillId="0" borderId="66" applyAlignment="1" pivotButton="0" quotePrefix="0" xfId="0">
      <alignment horizontal="center" vertical="center"/>
    </xf>
    <xf numFmtId="0" fontId="23" fillId="0" borderId="125" applyAlignment="1" pivotButton="0" quotePrefix="0" xfId="0">
      <alignment vertical="center"/>
    </xf>
    <xf numFmtId="0" fontId="23" fillId="0" borderId="79" applyAlignment="1" pivotButton="0" quotePrefix="0" xfId="0">
      <alignment horizontal="center" vertical="center"/>
    </xf>
    <xf numFmtId="49" fontId="23" fillId="0" borderId="56" applyAlignment="1" pivotButton="0" quotePrefix="0" xfId="0">
      <alignment horizontal="center" vertical="center"/>
    </xf>
    <xf numFmtId="49" fontId="23" fillId="0" borderId="34" applyAlignment="1" pivotButton="0" quotePrefix="0" xfId="0">
      <alignment horizontal="center" vertical="center"/>
    </xf>
    <xf numFmtId="0" fontId="23" fillId="3" borderId="34" applyAlignment="1" pivotButton="0" quotePrefix="0" xfId="0">
      <alignment horizontal="center" vertical="center"/>
    </xf>
    <xf numFmtId="49" fontId="23" fillId="0" borderId="34" applyAlignment="1" pivotButton="0" quotePrefix="0" xfId="0">
      <alignment vertical="center"/>
    </xf>
    <xf numFmtId="49" fontId="23" fillId="0" borderId="34" pivotButton="0" quotePrefix="0" xfId="0"/>
    <xf numFmtId="0" fontId="23" fillId="3" borderId="57" applyAlignment="1" pivotButton="0" quotePrefix="0" xfId="0">
      <alignment vertical="center"/>
    </xf>
    <xf numFmtId="49" fontId="23" fillId="0" borderId="28" applyAlignment="1" pivotButton="0" quotePrefix="0" xfId="0">
      <alignment horizontal="center" vertical="center"/>
    </xf>
    <xf numFmtId="0" fontId="23" fillId="3" borderId="71" applyAlignment="1" pivotButton="0" quotePrefix="0" xfId="0">
      <alignment horizontal="center" vertical="center"/>
    </xf>
    <xf numFmtId="0" fontId="23" fillId="3" borderId="223" applyAlignment="1" pivotButton="0" quotePrefix="0" xfId="0">
      <alignment vertical="center"/>
    </xf>
    <xf numFmtId="0" fontId="23" fillId="3" borderId="70" applyAlignment="1" pivotButton="0" quotePrefix="0" xfId="0">
      <alignment vertical="center"/>
    </xf>
    <xf numFmtId="0" fontId="23" fillId="0" borderId="224" applyAlignment="1" pivotButton="0" quotePrefix="0" xfId="0">
      <alignment horizontal="center" vertical="center"/>
    </xf>
    <xf numFmtId="0" fontId="1" fillId="0" borderId="225" pivotButton="0" quotePrefix="0" xfId="0"/>
    <xf numFmtId="0" fontId="23" fillId="0" borderId="27" applyAlignment="1" pivotButton="0" quotePrefix="0" xfId="0">
      <alignment horizontal="center" vertical="center"/>
    </xf>
    <xf numFmtId="0" fontId="10" fillId="0" borderId="42" applyAlignment="1" pivotButton="0" quotePrefix="0" xfId="0">
      <alignment horizontal="center" vertical="center"/>
    </xf>
    <xf numFmtId="0" fontId="17" fillId="0" borderId="38" applyAlignment="1" pivotButton="0" quotePrefix="0" xfId="0">
      <alignment horizontal="center" vertical="center"/>
    </xf>
    <xf numFmtId="0" fontId="10" fillId="0" borderId="33" applyAlignment="1" pivotButton="0" quotePrefix="0" xfId="0">
      <alignment horizontal="center" vertical="center"/>
    </xf>
    <xf numFmtId="0" fontId="6" fillId="0" borderId="38" applyAlignment="1" pivotButton="0" quotePrefix="0" xfId="0">
      <alignment horizontal="center" vertical="center"/>
    </xf>
    <xf numFmtId="0" fontId="24" fillId="0" borderId="109" applyAlignment="1" pivotButton="0" quotePrefix="0" xfId="0">
      <alignment horizontal="center" vertical="center"/>
    </xf>
    <xf numFmtId="0" fontId="10" fillId="0" borderId="63" applyAlignment="1" pivotButton="0" quotePrefix="0" xfId="0">
      <alignment horizontal="center" vertical="center"/>
    </xf>
    <xf numFmtId="0" fontId="10" fillId="0" borderId="2" applyAlignment="1" pivotButton="0" quotePrefix="0" xfId="0">
      <alignment horizontal="center" vertical="center"/>
    </xf>
    <xf numFmtId="0" fontId="3" fillId="0" borderId="73" applyAlignment="1" pivotButton="0" quotePrefix="0" xfId="0">
      <alignment horizontal="center" vertical="center"/>
    </xf>
    <xf numFmtId="0" fontId="23" fillId="5" borderId="38" applyAlignment="1" pivotButton="0" quotePrefix="0" xfId="0">
      <alignment horizontal="center" vertical="center"/>
    </xf>
    <xf numFmtId="0" fontId="24" fillId="5" borderId="38" applyAlignment="1" pivotButton="0" quotePrefix="0" xfId="0">
      <alignment horizontal="center" vertical="center"/>
    </xf>
    <xf numFmtId="0" fontId="17" fillId="5" borderId="31" applyAlignment="1" pivotButton="0" quotePrefix="0" xfId="0">
      <alignment horizontal="center" vertical="center"/>
    </xf>
    <xf numFmtId="0" fontId="6" fillId="5" borderId="31" applyAlignment="1" pivotButton="0" quotePrefix="0" xfId="0">
      <alignment horizontal="center" vertical="center"/>
    </xf>
    <xf numFmtId="0" fontId="18" fillId="0" borderId="1" applyAlignment="1" pivotButton="0" quotePrefix="0" xfId="0">
      <alignment horizontal="left"/>
    </xf>
    <xf numFmtId="49" fontId="23" fillId="0" borderId="97" applyAlignment="1" pivotButton="0" quotePrefix="0" xfId="0">
      <alignment horizontal="center" vertical="center"/>
    </xf>
    <xf numFmtId="0" fontId="17" fillId="0" borderId="99" applyAlignment="1" pivotButton="0" quotePrefix="0" xfId="0">
      <alignment vertical="center"/>
    </xf>
    <xf numFmtId="0" fontId="26" fillId="3" borderId="151" applyAlignment="1" pivotButton="0" quotePrefix="0" xfId="0">
      <alignment horizontal="center" vertical="center"/>
    </xf>
    <xf numFmtId="0" fontId="26" fillId="3" borderId="52" applyAlignment="1" pivotButton="0" quotePrefix="0" xfId="0">
      <alignment horizontal="center" vertical="center"/>
    </xf>
    <xf numFmtId="0" fontId="26" fillId="3" borderId="74" applyAlignment="1" pivotButton="0" quotePrefix="0" xfId="0">
      <alignment horizontal="center" vertical="center"/>
    </xf>
    <xf numFmtId="49" fontId="3" fillId="0" borderId="79" applyAlignment="1" pivotButton="0" quotePrefix="0" xfId="0">
      <alignment horizontal="center" vertical="center"/>
    </xf>
    <xf numFmtId="0" fontId="4" fillId="0" borderId="80" applyAlignment="1" pivotButton="0" quotePrefix="0" xfId="0">
      <alignment vertical="center"/>
    </xf>
    <xf numFmtId="0" fontId="4" fillId="0" borderId="34" applyAlignment="1" pivotButton="0" quotePrefix="0" xfId="0">
      <alignment horizontal="center" vertical="center"/>
    </xf>
    <xf numFmtId="49" fontId="23" fillId="0" borderId="79" applyAlignment="1" pivotButton="0" quotePrefix="0" xfId="0">
      <alignment horizontal="center" vertical="center"/>
    </xf>
    <xf numFmtId="0" fontId="17" fillId="0" borderId="80" applyAlignment="1" pivotButton="0" quotePrefix="0" xfId="0">
      <alignment vertical="center"/>
    </xf>
    <xf numFmtId="49" fontId="3" fillId="0" borderId="85" applyAlignment="1" pivotButton="0" quotePrefix="0" xfId="0">
      <alignment horizontal="center" vertical="center"/>
    </xf>
    <xf numFmtId="0" fontId="6" fillId="0" borderId="79" applyAlignment="1" pivotButton="0" quotePrefix="0" xfId="0">
      <alignment horizontal="center" vertical="center"/>
    </xf>
    <xf numFmtId="0" fontId="4" fillId="0" borderId="93" applyAlignment="1" pivotButton="0" quotePrefix="0" xfId="0">
      <alignment horizontal="center" vertical="center"/>
    </xf>
    <xf numFmtId="49" fontId="3" fillId="0" borderId="97" applyAlignment="1" pivotButton="0" quotePrefix="0" xfId="0">
      <alignment horizontal="center" vertical="center"/>
    </xf>
    <xf numFmtId="0" fontId="23" fillId="0" borderId="80" applyAlignment="1" pivotButton="0" quotePrefix="0" xfId="0">
      <alignment vertical="center"/>
    </xf>
    <xf numFmtId="0" fontId="4" fillId="0" borderId="96" applyAlignment="1" pivotButton="0" quotePrefix="0" xfId="0">
      <alignment vertical="center"/>
    </xf>
    <xf numFmtId="0" fontId="3" fillId="0" borderId="130" applyAlignment="1" pivotButton="0" quotePrefix="0" xfId="0">
      <alignment horizontal="center" vertical="center"/>
    </xf>
    <xf numFmtId="0" fontId="10" fillId="0" borderId="28" applyAlignment="1" pivotButton="0" quotePrefix="0" xfId="0">
      <alignment horizontal="center" vertical="center"/>
    </xf>
    <xf numFmtId="0" fontId="10" fillId="0" borderId="69" applyAlignment="1" pivotButton="0" quotePrefix="0" xfId="0">
      <alignment horizontal="center" vertical="center"/>
    </xf>
    <xf numFmtId="0" fontId="17" fillId="0" borderId="71" applyAlignment="1" pivotButton="0" quotePrefix="0" xfId="0">
      <alignment horizontal="center" vertical="center"/>
    </xf>
    <xf numFmtId="0" fontId="10" fillId="0" borderId="27" applyAlignment="1" pivotButton="0" quotePrefix="0" xfId="0">
      <alignment horizontal="center" vertical="center"/>
    </xf>
    <xf numFmtId="49" fontId="23" fillId="5" borderId="38" applyAlignment="1" pivotButton="0" quotePrefix="0" xfId="0">
      <alignment horizontal="center" vertical="center"/>
    </xf>
    <xf numFmtId="0" fontId="17" fillId="5" borderId="31" applyAlignment="1" pivotButton="0" quotePrefix="0" xfId="0">
      <alignment horizontal="left" vertical="center"/>
    </xf>
    <xf numFmtId="0" fontId="24" fillId="5" borderId="72" applyAlignment="1" pivotButton="0" quotePrefix="0" xfId="0">
      <alignment horizontal="center" vertical="center"/>
    </xf>
    <xf numFmtId="0" fontId="17" fillId="5" borderId="12" applyAlignment="1" pivotButton="0" quotePrefix="0" xfId="0">
      <alignment horizontal="center" vertical="center"/>
    </xf>
    <xf numFmtId="0" fontId="17" fillId="0" borderId="66" applyAlignment="1" pivotButton="0" quotePrefix="0" xfId="0">
      <alignment horizontal="left" vertical="center"/>
    </xf>
    <xf numFmtId="0" fontId="24" fillId="0" borderId="114" applyAlignment="1" pivotButton="0" quotePrefix="0" xfId="0">
      <alignment horizontal="center" vertical="center"/>
    </xf>
    <xf numFmtId="0" fontId="17" fillId="0" borderId="41" applyAlignment="1" pivotButton="0" quotePrefix="0" xfId="0">
      <alignment horizontal="center" vertical="center"/>
    </xf>
    <xf numFmtId="0" fontId="4" fillId="0" borderId="80" applyAlignment="1" pivotButton="0" quotePrefix="0" xfId="0">
      <alignment horizontal="left"/>
    </xf>
    <xf numFmtId="0" fontId="3" fillId="0" borderId="80" applyAlignment="1" pivotButton="0" quotePrefix="0" xfId="0">
      <alignment vertical="center"/>
    </xf>
    <xf numFmtId="0" fontId="17" fillId="0" borderId="34" applyAlignment="1" pivotButton="0" quotePrefix="0" xfId="0">
      <alignment horizontal="center" vertical="center"/>
    </xf>
    <xf numFmtId="0" fontId="17" fillId="0" borderId="80" applyAlignment="1" pivotButton="0" quotePrefix="0" xfId="0">
      <alignment horizontal="left" vertical="center"/>
    </xf>
    <xf numFmtId="0" fontId="4" fillId="3" borderId="80" applyAlignment="1" pivotButton="0" quotePrefix="0" xfId="0">
      <alignment vertical="center"/>
    </xf>
    <xf numFmtId="0" fontId="3" fillId="3" borderId="80" applyAlignment="1" pivotButton="0" quotePrefix="0" xfId="0">
      <alignment vertical="center"/>
    </xf>
    <xf numFmtId="0" fontId="10" fillId="0" borderId="56" applyAlignment="1" pivotButton="0" quotePrefix="0" xfId="0">
      <alignment horizontal="left" vertical="center"/>
    </xf>
    <xf numFmtId="0" fontId="10" fillId="3" borderId="55" applyAlignment="1" pivotButton="0" quotePrefix="0" xfId="0">
      <alignment vertical="center"/>
    </xf>
    <xf numFmtId="0" fontId="23" fillId="3" borderId="80" applyAlignment="1" pivotButton="0" quotePrefix="0" xfId="0">
      <alignment horizontal="center" vertical="center"/>
    </xf>
    <xf numFmtId="0" fontId="23" fillId="3" borderId="79" applyAlignment="1" pivotButton="0" quotePrefix="0" xfId="0">
      <alignment horizontal="center" vertical="center"/>
    </xf>
    <xf numFmtId="0" fontId="17" fillId="3" borderId="54" applyAlignment="1" pivotButton="0" quotePrefix="0" xfId="0">
      <alignment horizontal="center" vertical="center"/>
    </xf>
    <xf numFmtId="0" fontId="30" fillId="3" borderId="80" applyAlignment="1" pivotButton="0" quotePrefix="0" xfId="0">
      <alignment horizontal="left" vertical="center"/>
    </xf>
    <xf numFmtId="0" fontId="4" fillId="3" borderId="55" applyAlignment="1" pivotButton="0" quotePrefix="0" xfId="0">
      <alignment horizontal="center" vertical="center"/>
    </xf>
    <xf numFmtId="0" fontId="23" fillId="3" borderId="56" applyAlignment="1" pivotButton="0" quotePrefix="0" xfId="0">
      <alignment horizontal="center" vertical="center"/>
    </xf>
    <xf numFmtId="0" fontId="4" fillId="3" borderId="57" applyAlignment="1" pivotButton="0" quotePrefix="0" xfId="0">
      <alignment horizontal="center" vertical="center"/>
    </xf>
    <xf numFmtId="0" fontId="17" fillId="3" borderId="56" applyAlignment="1" pivotButton="0" quotePrefix="0" xfId="0">
      <alignment horizontal="center" vertical="center"/>
    </xf>
    <xf numFmtId="0" fontId="30" fillId="3" borderId="56" applyAlignment="1" pivotButton="0" quotePrefix="0" xfId="0">
      <alignment horizontal="center" vertical="center"/>
    </xf>
    <xf numFmtId="0" fontId="3" fillId="3" borderId="57" applyAlignment="1" pivotButton="0" quotePrefix="0" xfId="0">
      <alignment horizontal="center" vertical="center"/>
    </xf>
    <xf numFmtId="0" fontId="30" fillId="3" borderId="80" applyAlignment="1" pivotButton="0" quotePrefix="0" xfId="0">
      <alignment horizontal="center" vertical="center"/>
    </xf>
    <xf numFmtId="0" fontId="17" fillId="3" borderId="54" applyAlignment="1" pivotButton="0" quotePrefix="0" xfId="0">
      <alignment horizontal="left" vertical="center"/>
    </xf>
    <xf numFmtId="0" fontId="17" fillId="3" borderId="80" applyAlignment="1" pivotButton="0" quotePrefix="0" xfId="0">
      <alignment horizontal="left" vertical="center"/>
    </xf>
    <xf numFmtId="0" fontId="19" fillId="3" borderId="56" applyAlignment="1" pivotButton="0" quotePrefix="0" xfId="0">
      <alignment horizontal="center" vertical="center"/>
    </xf>
    <xf numFmtId="0" fontId="23" fillId="3" borderId="57" applyAlignment="1" pivotButton="0" quotePrefix="0" xfId="0">
      <alignment horizontal="center" vertical="center"/>
    </xf>
    <xf numFmtId="0" fontId="23" fillId="3" borderId="56" applyAlignment="1" pivotButton="0" quotePrefix="0" xfId="0">
      <alignment horizontal="left" vertical="center"/>
    </xf>
    <xf numFmtId="0" fontId="23" fillId="3" borderId="55" applyAlignment="1" pivotButton="0" quotePrefix="0" xfId="0">
      <alignment horizontal="center" vertical="center"/>
    </xf>
    <xf numFmtId="0" fontId="3" fillId="3" borderId="54" applyAlignment="1" pivotButton="0" quotePrefix="0" xfId="0">
      <alignment horizontal="center" vertical="center"/>
    </xf>
    <xf numFmtId="0" fontId="3" fillId="3" borderId="34" applyAlignment="1" pivotButton="0" quotePrefix="0" xfId="0">
      <alignment horizontal="center" vertical="center"/>
    </xf>
    <xf numFmtId="0" fontId="24" fillId="3" borderId="54" applyAlignment="1" pivotButton="0" quotePrefix="0" xfId="0">
      <alignment horizontal="center" vertical="center"/>
    </xf>
    <xf numFmtId="0" fontId="24" fillId="3" borderId="80" applyAlignment="1" pivotButton="0" quotePrefix="0" xfId="0">
      <alignment horizontal="center" vertical="center"/>
    </xf>
    <xf numFmtId="0" fontId="24" fillId="3" borderId="55" applyAlignment="1" pivotButton="0" quotePrefix="0" xfId="0">
      <alignment horizontal="center" vertical="center"/>
    </xf>
    <xf numFmtId="0" fontId="3" fillId="3" borderId="79" applyAlignment="1" pivotButton="0" quotePrefix="0" xfId="0">
      <alignment horizontal="center" vertical="center"/>
    </xf>
    <xf numFmtId="0" fontId="4" fillId="3" borderId="54" applyAlignment="1" pivotButton="0" quotePrefix="0" xfId="0">
      <alignment horizontal="center" vertical="center"/>
    </xf>
    <xf numFmtId="0" fontId="29" fillId="3" borderId="80" applyAlignment="1" pivotButton="0" quotePrefix="0" xfId="0">
      <alignment horizontal="left" vertical="center"/>
    </xf>
    <xf numFmtId="0" fontId="3" fillId="3" borderId="56" applyAlignment="1" pivotButton="0" quotePrefix="0" xfId="0">
      <alignment horizontal="center" vertical="center"/>
    </xf>
    <xf numFmtId="0" fontId="4" fillId="3" borderId="56" applyAlignment="1" pivotButton="0" quotePrefix="0" xfId="0">
      <alignment horizontal="center" vertical="center"/>
    </xf>
    <xf numFmtId="0" fontId="29" fillId="3" borderId="56" applyAlignment="1" pivotButton="0" quotePrefix="0" xfId="0">
      <alignment horizontal="center" vertical="center"/>
    </xf>
    <xf numFmtId="0" fontId="29" fillId="3" borderId="80" applyAlignment="1" pivotButton="0" quotePrefix="0" xfId="0">
      <alignment horizontal="center" vertical="center"/>
    </xf>
    <xf numFmtId="0" fontId="4" fillId="3" borderId="54" applyAlignment="1" pivotButton="0" quotePrefix="0" xfId="0">
      <alignment horizontal="left" vertical="center"/>
    </xf>
    <xf numFmtId="0" fontId="4" fillId="3" borderId="80" applyAlignment="1" pivotButton="0" quotePrefix="0" xfId="0">
      <alignment horizontal="left" vertical="center"/>
    </xf>
    <xf numFmtId="0" fontId="3" fillId="3" borderId="56" applyAlignment="1" pivotButton="0" quotePrefix="0" xfId="0">
      <alignment horizontal="left" vertical="center"/>
    </xf>
    <xf numFmtId="0" fontId="3" fillId="3" borderId="55" applyAlignment="1" pivotButton="0" quotePrefix="0" xfId="0">
      <alignment horizontal="center" vertical="center"/>
    </xf>
    <xf numFmtId="0" fontId="3" fillId="3" borderId="80" applyAlignment="1" pivotButton="0" quotePrefix="0" xfId="0">
      <alignment horizontal="center" vertical="center"/>
    </xf>
    <xf numFmtId="0" fontId="24" fillId="3" borderId="95" applyAlignment="1" pivotButton="0" quotePrefix="0" xfId="0">
      <alignment vertical="center"/>
    </xf>
    <xf numFmtId="0" fontId="24" fillId="3" borderId="142" applyAlignment="1" pivotButton="0" quotePrefix="0" xfId="0">
      <alignment horizontal="center" vertical="center"/>
    </xf>
    <xf numFmtId="0" fontId="24" fillId="3" borderId="96" applyAlignment="1" pivotButton="0" quotePrefix="0" xfId="0">
      <alignment horizontal="center" vertical="center"/>
    </xf>
    <xf numFmtId="0" fontId="24" fillId="3" borderId="95" applyAlignment="1" pivotButton="0" quotePrefix="0" xfId="0">
      <alignment horizontal="center" vertical="center"/>
    </xf>
    <xf numFmtId="0" fontId="24" fillId="3" borderId="96" applyAlignment="1" pivotButton="0" quotePrefix="0" xfId="0">
      <alignment horizontal="right" vertical="center"/>
    </xf>
    <xf numFmtId="0" fontId="3" fillId="3" borderId="94" applyAlignment="1" pivotButton="0" quotePrefix="0" xfId="0">
      <alignment horizontal="center" vertical="center"/>
    </xf>
    <xf numFmtId="0" fontId="4" fillId="3" borderId="142" applyAlignment="1" pivotButton="0" quotePrefix="0" xfId="0">
      <alignment horizontal="center" vertical="center"/>
    </xf>
    <xf numFmtId="0" fontId="29" fillId="3" borderId="96" applyAlignment="1" pivotButton="0" quotePrefix="0" xfId="0">
      <alignment horizontal="left" vertical="center"/>
    </xf>
    <xf numFmtId="0" fontId="4" fillId="3" borderId="95" applyAlignment="1" pivotButton="0" quotePrefix="0" xfId="0">
      <alignment horizontal="center" vertical="center"/>
    </xf>
    <xf numFmtId="0" fontId="4" fillId="3" borderId="70" applyAlignment="1" pivotButton="0" quotePrefix="0" xfId="0">
      <alignment horizontal="center" vertical="center"/>
    </xf>
    <xf numFmtId="0" fontId="4" fillId="3" borderId="144" applyAlignment="1" pivotButton="0" quotePrefix="0" xfId="0">
      <alignment horizontal="center" vertical="center"/>
    </xf>
    <xf numFmtId="0" fontId="4" fillId="3" borderId="96" applyAlignment="1" pivotButton="0" quotePrefix="0" xfId="0">
      <alignment horizontal="center" vertical="center"/>
    </xf>
    <xf numFmtId="0" fontId="4" fillId="3" borderId="142" applyAlignment="1" pivotButton="0" quotePrefix="0" xfId="0">
      <alignment horizontal="left" vertical="center"/>
    </xf>
    <xf numFmtId="0" fontId="4" fillId="3" borderId="96" applyAlignment="1" pivotButton="0" quotePrefix="0" xfId="0">
      <alignment horizontal="left" vertical="center"/>
    </xf>
    <xf numFmtId="0" fontId="3" fillId="3" borderId="70" applyAlignment="1" pivotButton="0" quotePrefix="0" xfId="0">
      <alignment horizontal="left" vertical="center"/>
    </xf>
    <xf numFmtId="0" fontId="3" fillId="3" borderId="144" applyAlignment="1" pivotButton="0" quotePrefix="0" xfId="0">
      <alignment horizontal="center" vertical="center"/>
    </xf>
    <xf numFmtId="0" fontId="3" fillId="3" borderId="71" applyAlignment="1" pivotButton="0" quotePrefix="0" xfId="0">
      <alignment horizontal="center" vertical="center"/>
    </xf>
    <xf numFmtId="0" fontId="3" fillId="3" borderId="144" applyAlignment="1" pivotButton="0" quotePrefix="0" xfId="0">
      <alignment horizontal="left" vertical="center"/>
    </xf>
    <xf numFmtId="0" fontId="3" fillId="3" borderId="95" applyAlignment="1" pivotButton="0" quotePrefix="0" xfId="0">
      <alignment horizontal="left" vertical="center"/>
    </xf>
    <xf numFmtId="0" fontId="3" fillId="3" borderId="142" applyAlignment="1" pivotButton="0" quotePrefix="0" xfId="0">
      <alignment horizontal="center" vertical="center"/>
    </xf>
    <xf numFmtId="0" fontId="3" fillId="3" borderId="70" applyAlignment="1" pivotButton="0" quotePrefix="0" xfId="0">
      <alignment horizontal="center" vertical="center"/>
    </xf>
    <xf numFmtId="0" fontId="24" fillId="3" borderId="71" applyAlignment="1" pivotButton="0" quotePrefix="0" xfId="0">
      <alignment horizontal="center" vertical="center"/>
    </xf>
    <xf numFmtId="0" fontId="24" fillId="3" borderId="69" applyAlignment="1" pivotButton="0" quotePrefix="0" xfId="0">
      <alignment horizontal="center" vertical="center"/>
    </xf>
    <xf numFmtId="0" fontId="26" fillId="0" borderId="38" applyAlignment="1" pivotButton="0" quotePrefix="0" xfId="0">
      <alignment horizontal="center"/>
    </xf>
    <xf numFmtId="0" fontId="10" fillId="0" borderId="34" applyAlignment="1" pivotButton="0" quotePrefix="0" xfId="0">
      <alignment vertical="center"/>
    </xf>
    <xf numFmtId="0" fontId="24" fillId="0" borderId="55" pivotButton="0" quotePrefix="0" xfId="0"/>
    <xf numFmtId="1" fontId="17" fillId="6" borderId="38" applyAlignment="1" pivotButton="0" quotePrefix="0" xfId="0">
      <alignment horizontal="center" vertical="center"/>
    </xf>
    <xf numFmtId="0" fontId="2" fillId="0" borderId="110" applyAlignment="1" pivotButton="0" quotePrefix="0" xfId="0">
      <alignment horizontal="left" vertical="center"/>
    </xf>
    <xf numFmtId="0" fontId="9" fillId="0" borderId="1" applyAlignment="1" pivotButton="0" quotePrefix="0" xfId="0">
      <alignment vertical="center"/>
    </xf>
    <xf numFmtId="0" fontId="51" fillId="3" borderId="1" applyAlignment="1" pivotButton="0" quotePrefix="0" xfId="0">
      <alignment horizontal="left" vertical="center"/>
    </xf>
    <xf numFmtId="0" fontId="4" fillId="3" borderId="1" applyAlignment="1" pivotButton="0" quotePrefix="0" xfId="0">
      <alignment horizontal="left"/>
    </xf>
    <xf numFmtId="0" fontId="52" fillId="3" borderId="1" applyAlignment="1" pivotButton="0" quotePrefix="0" xfId="0">
      <alignment horizontal="left" vertical="top"/>
    </xf>
    <xf numFmtId="0" fontId="6" fillId="0" borderId="185" applyAlignment="1" pivotButton="0" quotePrefix="0" xfId="0">
      <alignment horizontal="center" vertical="center"/>
    </xf>
    <xf numFmtId="0" fontId="6" fillId="0" borderId="226" applyAlignment="1" pivotButton="0" quotePrefix="0" xfId="0">
      <alignment horizontal="center" vertical="center"/>
    </xf>
    <xf numFmtId="0" fontId="6" fillId="0" borderId="179" applyAlignment="1" pivotButton="0" quotePrefix="0" xfId="0">
      <alignment horizontal="center" vertical="center"/>
    </xf>
    <xf numFmtId="0" fontId="1" fillId="0" borderId="227" pivotButton="0" quotePrefix="0" xfId="0"/>
    <xf numFmtId="0" fontId="6" fillId="0" borderId="228" applyAlignment="1" pivotButton="0" quotePrefix="0" xfId="0">
      <alignment horizontal="center" vertical="center"/>
    </xf>
    <xf numFmtId="49" fontId="23" fillId="0" borderId="38" applyAlignment="1" pivotButton="0" quotePrefix="0" xfId="0">
      <alignment horizontal="center" vertical="center"/>
    </xf>
    <xf numFmtId="0" fontId="10" fillId="0" borderId="198" applyAlignment="1" pivotButton="0" quotePrefix="0" xfId="0">
      <alignment horizontal="center" vertical="center"/>
    </xf>
    <xf numFmtId="0" fontId="10" fillId="0" borderId="229" applyAlignment="1" pivotButton="0" quotePrefix="0" xfId="0">
      <alignment horizontal="center" vertical="center"/>
    </xf>
    <xf numFmtId="0" fontId="17" fillId="0" borderId="177" applyAlignment="1" pivotButton="0" quotePrefix="0" xfId="0">
      <alignment horizontal="center" vertical="center"/>
    </xf>
    <xf numFmtId="0" fontId="10" fillId="0" borderId="230" applyAlignment="1" pivotButton="0" quotePrefix="0" xfId="0">
      <alignment horizontal="center" vertical="center"/>
    </xf>
    <xf numFmtId="0" fontId="24" fillId="0" borderId="149" applyAlignment="1" pivotButton="0" quotePrefix="0" xfId="0">
      <alignment horizontal="center" vertical="center"/>
    </xf>
    <xf numFmtId="0" fontId="3" fillId="0" borderId="91" applyAlignment="1" pivotButton="0" quotePrefix="0" xfId="0">
      <alignment horizontal="center"/>
    </xf>
    <xf numFmtId="0" fontId="3" fillId="0" borderId="93" applyAlignment="1" pivotButton="0" quotePrefix="0" xfId="0">
      <alignment horizontal="center"/>
    </xf>
    <xf numFmtId="0" fontId="10" fillId="5" borderId="175" applyAlignment="1" pivotButton="0" quotePrefix="0" xfId="0">
      <alignment horizontal="left" vertical="center"/>
    </xf>
    <xf numFmtId="0" fontId="6" fillId="2" borderId="1" applyAlignment="1" pivotButton="0" quotePrefix="0" xfId="0">
      <alignment horizontal="center" vertical="center"/>
    </xf>
    <xf numFmtId="0" fontId="10" fillId="0" borderId="78" applyAlignment="1" pivotButton="0" quotePrefix="0" xfId="0">
      <alignment horizontal="left" vertical="center"/>
    </xf>
    <xf numFmtId="0" fontId="10" fillId="3" borderId="65" applyAlignment="1" pivotButton="0" quotePrefix="0" xfId="0">
      <alignment horizontal="center" vertical="center"/>
    </xf>
    <xf numFmtId="0" fontId="24" fillId="7" borderId="97" applyAlignment="1" pivotButton="0" quotePrefix="0" xfId="0">
      <alignment horizontal="center" vertical="center"/>
    </xf>
    <xf numFmtId="0" fontId="10" fillId="7" borderId="98" applyAlignment="1" pivotButton="0" quotePrefix="0" xfId="0">
      <alignment horizontal="center" vertical="center"/>
    </xf>
    <xf numFmtId="0" fontId="10" fillId="7" borderId="101" applyAlignment="1" pivotButton="0" quotePrefix="0" xfId="0">
      <alignment horizontal="center" vertical="center"/>
    </xf>
    <xf numFmtId="0" fontId="10" fillId="7" borderId="66" applyAlignment="1" pivotButton="0" quotePrefix="0" xfId="0">
      <alignment horizontal="center" vertical="center"/>
    </xf>
    <xf numFmtId="0" fontId="10" fillId="3" borderId="101" applyAlignment="1" pivotButton="0" quotePrefix="0" xfId="0">
      <alignment horizontal="center" vertical="center"/>
    </xf>
    <xf numFmtId="0" fontId="10" fillId="3" borderId="67" applyAlignment="1" pivotButton="0" quotePrefix="0" xfId="0">
      <alignment horizontal="center" vertical="center"/>
    </xf>
    <xf numFmtId="0" fontId="10" fillId="3" borderId="100" applyAlignment="1" pivotButton="0" quotePrefix="0" xfId="0">
      <alignment horizontal="center" vertical="center"/>
    </xf>
    <xf numFmtId="49" fontId="24" fillId="0" borderId="104" applyAlignment="1" pivotButton="0" quotePrefix="0" xfId="0">
      <alignment horizontal="center" vertical="center"/>
    </xf>
    <xf numFmtId="0" fontId="24" fillId="0" borderId="106" applyAlignment="1" pivotButton="0" quotePrefix="0" xfId="0">
      <alignment horizontal="left" vertical="center"/>
    </xf>
    <xf numFmtId="0" fontId="24" fillId="7" borderId="231" applyAlignment="1" pivotButton="0" quotePrefix="0" xfId="0">
      <alignment horizontal="center" vertical="center"/>
    </xf>
    <xf numFmtId="0" fontId="24" fillId="7" borderId="83" applyAlignment="1" pivotButton="0" quotePrefix="0" xfId="0">
      <alignment horizontal="center" vertical="center"/>
    </xf>
    <xf numFmtId="0" fontId="24" fillId="7" borderId="84" applyAlignment="1" pivotButton="0" quotePrefix="0" xfId="0">
      <alignment horizontal="center" vertical="center"/>
    </xf>
    <xf numFmtId="0" fontId="24" fillId="7" borderId="105" applyAlignment="1" pivotButton="0" quotePrefix="0" xfId="0">
      <alignment horizontal="center" vertical="center"/>
    </xf>
    <xf numFmtId="0" fontId="24" fillId="3" borderId="105" applyAlignment="1" pivotButton="0" quotePrefix="0" xfId="0">
      <alignment horizontal="center" vertical="center"/>
    </xf>
    <xf numFmtId="0" fontId="24" fillId="3" borderId="83" applyAlignment="1" pivotButton="0" quotePrefix="0" xfId="0">
      <alignment horizontal="center" vertical="center"/>
    </xf>
    <xf numFmtId="0" fontId="24" fillId="0" borderId="232" applyAlignment="1" pivotButton="0" quotePrefix="0" xfId="0">
      <alignment horizontal="center" vertical="center"/>
    </xf>
    <xf numFmtId="0" fontId="1" fillId="0" borderId="232" pivotButton="0" quotePrefix="0" xfId="0"/>
    <xf numFmtId="0" fontId="3" fillId="0" borderId="81" applyAlignment="1" pivotButton="0" quotePrefix="0" xfId="0">
      <alignment horizontal="center" vertical="center"/>
    </xf>
    <xf numFmtId="0" fontId="24" fillId="3" borderId="233" applyAlignment="1" pivotButton="0" quotePrefix="0" xfId="0">
      <alignment horizontal="center" vertical="center"/>
    </xf>
    <xf numFmtId="0" fontId="1" fillId="0" borderId="234" pivotButton="0" quotePrefix="0" xfId="0"/>
    <xf numFmtId="49" fontId="10" fillId="0" borderId="104" applyAlignment="1" pivotButton="0" quotePrefix="0" xfId="0">
      <alignment horizontal="center" vertical="center"/>
    </xf>
    <xf numFmtId="0" fontId="10" fillId="0" borderId="106" applyAlignment="1" pivotButton="0" quotePrefix="0" xfId="0">
      <alignment horizontal="left" vertical="center"/>
    </xf>
    <xf numFmtId="0" fontId="10" fillId="7" borderId="84" applyAlignment="1" pivotButton="0" quotePrefix="0" xfId="0">
      <alignment horizontal="center" vertical="center"/>
    </xf>
    <xf numFmtId="0" fontId="10" fillId="7" borderId="105" applyAlignment="1" pivotButton="0" quotePrefix="0" xfId="0">
      <alignment horizontal="center" vertical="center"/>
    </xf>
    <xf numFmtId="0" fontId="10" fillId="3" borderId="105" applyAlignment="1" pivotButton="0" quotePrefix="0" xfId="0">
      <alignment horizontal="center" vertical="center"/>
    </xf>
    <xf numFmtId="0" fontId="10" fillId="3" borderId="233" applyAlignment="1" pivotButton="0" quotePrefix="0" xfId="0">
      <alignment horizontal="center" vertical="center"/>
    </xf>
    <xf numFmtId="0" fontId="10" fillId="0" borderId="180" applyAlignment="1" pivotButton="0" quotePrefix="0" xfId="0">
      <alignment horizontal="left" vertical="center"/>
    </xf>
    <xf numFmtId="0" fontId="24" fillId="3" borderId="85" applyAlignment="1" pivotButton="0" quotePrefix="0" xfId="0">
      <alignment horizontal="center" vertical="center"/>
    </xf>
    <xf numFmtId="0" fontId="24" fillId="7" borderId="85" applyAlignment="1" pivotButton="0" quotePrefix="0" xfId="0">
      <alignment horizontal="center" vertical="center"/>
    </xf>
    <xf numFmtId="0" fontId="10" fillId="7" borderId="86" applyAlignment="1" pivotButton="0" quotePrefix="0" xfId="0">
      <alignment horizontal="center" vertical="center"/>
    </xf>
    <xf numFmtId="0" fontId="10" fillId="7" borderId="93" applyAlignment="1" pivotButton="0" quotePrefix="0" xfId="0">
      <alignment horizontal="center" vertical="center"/>
    </xf>
    <xf numFmtId="0" fontId="10" fillId="3" borderId="92" applyAlignment="1" pivotButton="0" quotePrefix="0" xfId="0">
      <alignment horizontal="center" vertical="center"/>
    </xf>
    <xf numFmtId="0" fontId="10" fillId="3" borderId="93" applyAlignment="1" pivotButton="0" quotePrefix="0" xfId="0">
      <alignment horizontal="center" vertical="center"/>
    </xf>
    <xf numFmtId="0" fontId="10" fillId="3" borderId="91" applyAlignment="1" pivotButton="0" quotePrefix="0" xfId="0">
      <alignment horizontal="center" vertical="center"/>
    </xf>
    <xf numFmtId="0" fontId="24" fillId="8" borderId="183" applyAlignment="1" pivotButton="0" quotePrefix="0" xfId="0">
      <alignment horizontal="center"/>
    </xf>
    <xf numFmtId="0" fontId="24" fillId="8" borderId="184" applyAlignment="1" pivotButton="0" quotePrefix="0" xfId="0">
      <alignment horizontal="center"/>
    </xf>
    <xf numFmtId="0" fontId="10" fillId="8" borderId="171" applyAlignment="1" pivotButton="0" quotePrefix="0" xfId="0">
      <alignment horizontal="center" vertical="center"/>
    </xf>
    <xf numFmtId="0" fontId="10" fillId="8" borderId="172" applyAlignment="1" pivotButton="0" quotePrefix="0" xfId="0">
      <alignment horizontal="center" vertical="center"/>
    </xf>
    <xf numFmtId="0" fontId="10" fillId="8" borderId="174" applyAlignment="1" pivotButton="0" quotePrefix="0" xfId="0">
      <alignment horizontal="center" vertical="center"/>
    </xf>
    <xf numFmtId="0" fontId="17" fillId="0" borderId="163" applyAlignment="1" pivotButton="0" quotePrefix="0" xfId="0">
      <alignment horizontal="left" vertical="center"/>
    </xf>
    <xf numFmtId="0" fontId="45" fillId="3" borderId="97" applyAlignment="1" pivotButton="0" quotePrefix="0" xfId="0">
      <alignment horizontal="center" vertical="center"/>
    </xf>
    <xf numFmtId="0" fontId="24" fillId="3" borderId="97" applyAlignment="1" pivotButton="0" quotePrefix="0" xfId="0">
      <alignment horizontal="center" vertical="center"/>
    </xf>
    <xf numFmtId="0" fontId="10" fillId="7" borderId="100" applyAlignment="1" pivotButton="0" quotePrefix="0" xfId="0">
      <alignment horizontal="center" vertical="center"/>
    </xf>
    <xf numFmtId="0" fontId="65" fillId="3" borderId="101" applyAlignment="1" pivotButton="0" quotePrefix="0" xfId="0">
      <alignment horizontal="center" vertical="center"/>
    </xf>
    <xf numFmtId="0" fontId="65" fillId="3" borderId="100" applyAlignment="1" pivotButton="0" quotePrefix="0" xfId="0">
      <alignment horizontal="center" vertical="center"/>
    </xf>
    <xf numFmtId="0" fontId="45" fillId="0" borderId="101" applyAlignment="1" pivotButton="0" quotePrefix="0" xfId="0">
      <alignment horizontal="center" vertical="center"/>
    </xf>
    <xf numFmtId="0" fontId="40" fillId="0" borderId="81" applyAlignment="1" pivotButton="0" quotePrefix="0" xfId="0">
      <alignment horizontal="center" vertical="center"/>
    </xf>
    <xf numFmtId="0" fontId="10" fillId="9" borderId="83" applyAlignment="1" pivotButton="0" quotePrefix="0" xfId="0">
      <alignment horizontal="center" vertical="center"/>
    </xf>
    <xf numFmtId="0" fontId="10" fillId="9" borderId="105" applyAlignment="1" pivotButton="0" quotePrefix="0" xfId="0">
      <alignment horizontal="center" vertical="center"/>
    </xf>
    <xf numFmtId="0" fontId="24" fillId="9" borderId="83" applyAlignment="1" pivotButton="0" quotePrefix="0" xfId="0">
      <alignment horizontal="center" vertical="center"/>
    </xf>
    <xf numFmtId="0" fontId="24" fillId="9" borderId="105" applyAlignment="1" pivotButton="0" quotePrefix="0" xfId="0">
      <alignment horizontal="center" vertical="center"/>
    </xf>
    <xf numFmtId="0" fontId="40" fillId="0" borderId="105" applyAlignment="1" pivotButton="0" quotePrefix="0" xfId="0">
      <alignment horizontal="center" vertical="center"/>
    </xf>
    <xf numFmtId="0" fontId="40" fillId="0" borderId="83" applyAlignment="1" pivotButton="0" quotePrefix="0" xfId="0">
      <alignment horizontal="center" vertical="center"/>
    </xf>
    <xf numFmtId="0" fontId="45" fillId="0" borderId="105" applyAlignment="1" pivotButton="0" quotePrefix="0" xfId="0">
      <alignment horizontal="center" vertical="center"/>
    </xf>
    <xf numFmtId="0" fontId="40" fillId="0" borderId="101" applyAlignment="1" pivotButton="0" quotePrefix="0" xfId="0">
      <alignment horizontal="center" vertical="center"/>
    </xf>
    <xf numFmtId="0" fontId="10" fillId="3" borderId="106" applyAlignment="1" pivotButton="0" quotePrefix="0" xfId="0">
      <alignment horizontal="left" vertical="center"/>
    </xf>
    <xf numFmtId="0" fontId="10" fillId="3" borderId="104" applyAlignment="1" pivotButton="0" quotePrefix="0" xfId="0">
      <alignment horizontal="center" vertical="center"/>
    </xf>
    <xf numFmtId="0" fontId="10" fillId="3" borderId="106" applyAlignment="1" pivotButton="0" quotePrefix="0" xfId="0">
      <alignment horizontal="center"/>
    </xf>
    <xf numFmtId="0" fontId="10" fillId="3" borderId="82" applyAlignment="1" pivotButton="0" quotePrefix="0" xfId="0">
      <alignment horizontal="center" vertical="center"/>
    </xf>
    <xf numFmtId="0" fontId="24" fillId="3" borderId="106" applyAlignment="1" pivotButton="0" quotePrefix="0" xfId="0">
      <alignment horizontal="left" vertical="center"/>
    </xf>
    <xf numFmtId="0" fontId="24" fillId="3" borderId="104" applyAlignment="1" pivotButton="0" quotePrefix="0" xfId="0">
      <alignment horizontal="center" vertical="center"/>
    </xf>
    <xf numFmtId="0" fontId="24" fillId="3" borderId="140" applyAlignment="1" pivotButton="0" quotePrefix="0" xfId="0">
      <alignment horizontal="center" vertical="center"/>
    </xf>
    <xf numFmtId="0" fontId="24" fillId="3" borderId="59" applyAlignment="1" pivotButton="0" quotePrefix="0" xfId="0">
      <alignment horizontal="center" vertical="center"/>
    </xf>
    <xf numFmtId="49" fontId="24" fillId="0" borderId="107" applyAlignment="1" pivotButton="0" quotePrefix="0" xfId="0">
      <alignment horizontal="center" vertical="center"/>
    </xf>
    <xf numFmtId="0" fontId="24" fillId="0" borderId="180" applyAlignment="1" pivotButton="0" quotePrefix="0" xfId="0">
      <alignment horizontal="left" vertical="center"/>
    </xf>
    <xf numFmtId="0" fontId="24" fillId="0" borderId="96" applyAlignment="1" pivotButton="0" quotePrefix="0" xfId="0">
      <alignment horizontal="center" vertical="center"/>
    </xf>
    <xf numFmtId="0" fontId="10" fillId="0" borderId="151" applyAlignment="1" pivotButton="0" quotePrefix="0" xfId="0">
      <alignment horizontal="left" vertical="center"/>
    </xf>
    <xf numFmtId="0" fontId="10" fillId="0" borderId="52" applyAlignment="1" pivotButton="0" quotePrefix="0" xfId="0">
      <alignment horizontal="left" vertical="center"/>
    </xf>
    <xf numFmtId="0" fontId="10" fillId="0" borderId="53" applyAlignment="1" pivotButton="0" quotePrefix="0" xfId="0">
      <alignment horizontal="left" vertical="center"/>
    </xf>
    <xf numFmtId="0" fontId="53" fillId="0" borderId="235" applyAlignment="1" pivotButton="0" quotePrefix="0" xfId="0">
      <alignment horizontal="center" vertical="center"/>
    </xf>
    <xf numFmtId="0" fontId="1" fillId="0" borderId="236" pivotButton="0" quotePrefix="0" xfId="0"/>
    <xf numFmtId="0" fontId="10" fillId="0" borderId="131" applyAlignment="1" pivotButton="0" quotePrefix="0" xfId="0">
      <alignment horizontal="left" vertical="center"/>
    </xf>
    <xf numFmtId="0" fontId="10" fillId="0" borderId="59" applyAlignment="1" pivotButton="0" quotePrefix="0" xfId="0">
      <alignment horizontal="left" vertical="center"/>
    </xf>
    <xf numFmtId="0" fontId="10" fillId="0" borderId="84" applyAlignment="1" pivotButton="0" quotePrefix="0" xfId="0">
      <alignment horizontal="left" vertical="center"/>
    </xf>
    <xf numFmtId="1" fontId="65" fillId="0" borderId="105" applyAlignment="1" pivotButton="0" quotePrefix="0" xfId="0">
      <alignment horizontal="center" vertical="center"/>
    </xf>
    <xf numFmtId="0" fontId="1" fillId="0" borderId="237" pivotButton="0" quotePrefix="0" xfId="0"/>
    <xf numFmtId="0" fontId="65" fillId="3" borderId="140" applyAlignment="1" pivotButton="0" quotePrefix="0" xfId="0">
      <alignment horizontal="center" vertical="center"/>
    </xf>
    <xf numFmtId="0" fontId="66" fillId="0" borderId="84" applyAlignment="1" pivotButton="0" quotePrefix="0" xfId="0">
      <alignment horizontal="center"/>
    </xf>
    <xf numFmtId="0" fontId="10" fillId="0" borderId="143" applyAlignment="1" pivotButton="0" quotePrefix="0" xfId="0">
      <alignment horizontal="left" vertical="center"/>
    </xf>
    <xf numFmtId="0" fontId="10" fillId="0" borderId="89" applyAlignment="1" pivotButton="0" quotePrefix="0" xfId="0">
      <alignment horizontal="left" vertical="center"/>
    </xf>
    <xf numFmtId="0" fontId="10" fillId="0" borderId="108" applyAlignment="1" pivotButton="0" quotePrefix="0" xfId="0">
      <alignment horizontal="left" vertical="center"/>
    </xf>
    <xf numFmtId="0" fontId="10" fillId="3" borderId="193" applyAlignment="1" pivotButton="0" quotePrefix="0" xfId="0">
      <alignment horizontal="center" vertical="center"/>
    </xf>
    <xf numFmtId="0" fontId="10" fillId="0" borderId="180" applyAlignment="1" pivotButton="0" quotePrefix="0" xfId="0">
      <alignment horizontal="center" vertical="center"/>
    </xf>
    <xf numFmtId="0" fontId="1" fillId="0" borderId="238" pivotButton="0" quotePrefix="0" xfId="0"/>
    <xf numFmtId="0" fontId="10" fillId="0" borderId="1" applyAlignment="1" pivotButton="0" quotePrefix="0" xfId="0">
      <alignment horizontal="left" vertical="center"/>
    </xf>
    <xf numFmtId="0" fontId="10" fillId="3" borderId="1" applyAlignment="1" pivotButton="0" quotePrefix="0" xfId="0">
      <alignment horizontal="center" vertical="center"/>
    </xf>
    <xf numFmtId="0" fontId="53" fillId="0" borderId="1" applyAlignment="1" pivotButton="0" quotePrefix="0" xfId="0">
      <alignment horizontal="center" vertical="center"/>
    </xf>
    <xf numFmtId="0" fontId="3" fillId="0" borderId="43" pivotButton="0" quotePrefix="0" xfId="0"/>
    <xf numFmtId="0" fontId="24" fillId="3" borderId="52" applyAlignment="1" pivotButton="0" quotePrefix="0" xfId="0">
      <alignment horizontal="justify" vertical="center"/>
    </xf>
    <xf numFmtId="49" fontId="24" fillId="3" borderId="73" applyAlignment="1" pivotButton="0" quotePrefix="0" xfId="0">
      <alignment horizontal="center" vertical="center"/>
    </xf>
    <xf numFmtId="0" fontId="24" fillId="3" borderId="55" applyAlignment="1" pivotButton="0" quotePrefix="0" xfId="0">
      <alignment horizontal="justify" vertical="center"/>
    </xf>
    <xf numFmtId="49" fontId="24" fillId="3" borderId="81" applyAlignment="1" pivotButton="0" quotePrefix="0" xfId="0">
      <alignment horizontal="center" vertical="center"/>
    </xf>
    <xf numFmtId="0" fontId="55" fillId="3" borderId="1" pivotButton="0" quotePrefix="0" xfId="0"/>
    <xf numFmtId="0" fontId="40" fillId="3" borderId="81" applyAlignment="1" pivotButton="0" quotePrefix="0" xfId="0">
      <alignment horizontal="center" vertical="center"/>
    </xf>
    <xf numFmtId="0" fontId="40" fillId="3" borderId="55" applyAlignment="1" pivotButton="0" quotePrefix="0" xfId="0">
      <alignment horizontal="left" vertical="center"/>
    </xf>
    <xf numFmtId="2" fontId="40" fillId="3" borderId="81" applyAlignment="1" pivotButton="0" quotePrefix="0" xfId="0">
      <alignment horizontal="center" vertical="center"/>
    </xf>
    <xf numFmtId="0" fontId="24" fillId="0" borderId="55" applyAlignment="1" pivotButton="0" quotePrefix="0" xfId="0">
      <alignment horizontal="justify" vertical="center"/>
    </xf>
    <xf numFmtId="0" fontId="24" fillId="0" borderId="81" applyAlignment="1" pivotButton="0" quotePrefix="0" xfId="0">
      <alignment horizontal="left" vertical="center"/>
    </xf>
    <xf numFmtId="0" fontId="24" fillId="0" borderId="143" applyAlignment="1" pivotButton="0" quotePrefix="0" xfId="0">
      <alignment horizontal="justify" vertical="center"/>
    </xf>
    <xf numFmtId="0" fontId="13" fillId="0" borderId="1" applyAlignment="1" pivotButton="0" quotePrefix="0" xfId="0">
      <alignment horizontal="left"/>
    </xf>
    <xf numFmtId="0" fontId="2" fillId="0" borderId="1" applyAlignment="1" pivotButton="0" quotePrefix="0" xfId="0">
      <alignment horizontal="center"/>
    </xf>
    <xf numFmtId="0" fontId="58" fillId="0" borderId="1" applyAlignment="1" pivotButton="0" quotePrefix="0" xfId="0">
      <alignment horizontal="left" vertical="center"/>
    </xf>
    <xf numFmtId="0" fontId="58" fillId="0" borderId="1" applyAlignment="1" pivotButton="0" quotePrefix="0" xfId="0">
      <alignment horizontal="left"/>
    </xf>
    <xf numFmtId="0" fontId="58" fillId="0" borderId="1" applyAlignment="1" pivotButton="0" quotePrefix="0" xfId="0">
      <alignment horizontal="center" vertical="center"/>
    </xf>
    <xf numFmtId="0" fontId="17" fillId="3" borderId="1" applyAlignment="1" pivotButton="0" quotePrefix="0" xfId="0">
      <alignment horizontal="left"/>
    </xf>
    <xf numFmtId="0" fontId="17" fillId="3" borderId="1" applyAlignment="1" pivotButton="0" quotePrefix="0" xfId="0">
      <alignment horizontal="left" vertical="top"/>
    </xf>
    <xf numFmtId="0" fontId="67" fillId="3" borderId="1" applyAlignment="1" pivotButton="0" quotePrefix="0" xfId="0">
      <alignment horizontal="left" vertical="top"/>
    </xf>
    <xf numFmtId="0" fontId="17" fillId="0" borderId="1" applyAlignment="1" pivotButton="0" quotePrefix="0" xfId="0">
      <alignment horizontal="left" vertical="top"/>
    </xf>
    <xf numFmtId="0" fontId="14" fillId="3" borderId="1" pivotButton="0" quotePrefix="0" xfId="0"/>
    <xf numFmtId="0" fontId="23" fillId="0" borderId="193" applyAlignment="1" pivotButton="0" quotePrefix="0" xfId="0">
      <alignment horizontal="center" vertical="center"/>
    </xf>
    <xf numFmtId="0" fontId="29" fillId="0" borderId="53" applyAlignment="1" pivotButton="0" quotePrefix="0" xfId="0">
      <alignment horizontal="center" vertical="center"/>
    </xf>
    <xf numFmtId="0" fontId="3" fillId="0" borderId="193" applyAlignment="1" pivotButton="0" quotePrefix="0" xfId="0">
      <alignment horizontal="center"/>
    </xf>
    <xf numFmtId="1" fontId="10" fillId="5" borderId="171" applyAlignment="1" pivotButton="0" quotePrefix="0" xfId="0">
      <alignment horizontal="center" vertical="center"/>
    </xf>
    <xf numFmtId="0" fontId="10" fillId="0" borderId="73" applyAlignment="1" pivotButton="0" quotePrefix="0" xfId="0">
      <alignment horizontal="left" vertical="center"/>
    </xf>
    <xf numFmtId="1" fontId="24" fillId="0" borderId="104" applyAlignment="1" pivotButton="0" quotePrefix="0" xfId="0">
      <alignment horizontal="center" vertical="center"/>
    </xf>
    <xf numFmtId="0" fontId="24" fillId="0" borderId="84" applyAlignment="1" pivotButton="0" quotePrefix="0" xfId="0">
      <alignment vertical="center"/>
    </xf>
    <xf numFmtId="1" fontId="24" fillId="0" borderId="105" applyAlignment="1" pivotButton="0" quotePrefix="0" xfId="0">
      <alignment horizontal="center" vertical="center"/>
    </xf>
    <xf numFmtId="0" fontId="10" fillId="0" borderId="81" applyAlignment="1" pivotButton="0" quotePrefix="0" xfId="0">
      <alignment horizontal="left" vertical="center"/>
    </xf>
    <xf numFmtId="1" fontId="10" fillId="0" borderId="104" applyAlignment="1" pivotButton="0" quotePrefix="0" xfId="0">
      <alignment horizontal="center" vertical="center"/>
    </xf>
    <xf numFmtId="0" fontId="10" fillId="0" borderId="108" applyAlignment="1" pivotButton="0" quotePrefix="0" xfId="0">
      <alignment vertical="center"/>
    </xf>
    <xf numFmtId="0" fontId="29" fillId="0" borderId="88" applyAlignment="1" pivotButton="0" quotePrefix="0" xfId="0">
      <alignment horizontal="center" vertical="center"/>
    </xf>
    <xf numFmtId="0" fontId="23" fillId="5" borderId="174" applyAlignment="1" pivotButton="0" quotePrefix="0" xfId="0">
      <alignment horizontal="center" vertical="center"/>
    </xf>
    <xf numFmtId="0" fontId="10" fillId="3" borderId="81" applyAlignment="1" pivotButton="0" quotePrefix="0" xfId="0">
      <alignment horizontal="left" vertical="center"/>
    </xf>
    <xf numFmtId="0" fontId="24" fillId="3" borderId="81" applyAlignment="1" pivotButton="0" quotePrefix="0" xfId="0">
      <alignment horizontal="left" vertical="center"/>
    </xf>
    <xf numFmtId="0" fontId="23" fillId="0" borderId="141" applyAlignment="1" pivotButton="0" quotePrefix="0" xfId="0">
      <alignment horizontal="center" vertical="center"/>
    </xf>
    <xf numFmtId="0" fontId="3" fillId="0" borderId="141" applyAlignment="1" pivotButton="0" quotePrefix="0" xfId="0">
      <alignment horizontal="left" vertical="center"/>
    </xf>
    <xf numFmtId="0" fontId="24" fillId="0" borderId="141" applyAlignment="1" pivotButton="0" quotePrefix="0" xfId="0">
      <alignment horizontal="center" vertical="center"/>
    </xf>
    <xf numFmtId="0" fontId="24" fillId="0" borderId="141" applyAlignment="1" pivotButton="0" quotePrefix="0" xfId="0">
      <alignment horizontal="left" vertical="center"/>
    </xf>
    <xf numFmtId="0" fontId="3" fillId="0" borderId="178" applyAlignment="1" pivotButton="0" quotePrefix="0" xfId="0">
      <alignment horizontal="center" vertical="center"/>
    </xf>
    <xf numFmtId="0" fontId="3" fillId="0" borderId="178" applyAlignment="1" pivotButton="0" quotePrefix="0" xfId="0">
      <alignment horizontal="left" vertical="center"/>
    </xf>
    <xf numFmtId="0" fontId="17" fillId="0" borderId="40" applyAlignment="1" pivotButton="0" quotePrefix="0" xfId="0">
      <alignment horizontal="center" vertical="center"/>
    </xf>
    <xf numFmtId="1" fontId="10" fillId="6" borderId="73" applyAlignment="1" pivotButton="0" quotePrefix="0" xfId="0">
      <alignment horizontal="center" vertical="center"/>
    </xf>
    <xf numFmtId="0" fontId="24" fillId="3" borderId="73" applyAlignment="1" pivotButton="0" quotePrefix="0" xfId="0">
      <alignment horizontal="justify" vertical="center"/>
    </xf>
    <xf numFmtId="0" fontId="24" fillId="3" borderId="81" applyAlignment="1" pivotButton="0" quotePrefix="0" xfId="0">
      <alignment horizontal="justify" vertical="center"/>
    </xf>
    <xf numFmtId="0" fontId="40" fillId="3" borderId="81" applyAlignment="1" pivotButton="0" quotePrefix="0" xfId="0">
      <alignment horizontal="left" vertical="center"/>
    </xf>
    <xf numFmtId="0" fontId="24" fillId="0" borderId="81" applyAlignment="1" pivotButton="0" quotePrefix="0" xfId="0">
      <alignment horizontal="justify" vertical="center"/>
    </xf>
    <xf numFmtId="0" fontId="24" fillId="0" borderId="88" applyAlignment="1" pivotButton="0" quotePrefix="0" xfId="0">
      <alignment horizontal="justify" vertical="center"/>
    </xf>
    <xf numFmtId="0" fontId="68" fillId="0" borderId="1" applyAlignment="1" pivotButton="0" quotePrefix="0" xfId="0">
      <alignment vertical="center"/>
    </xf>
    <xf numFmtId="0" fontId="4" fillId="3" borderId="1" pivotButton="0" quotePrefix="0" xfId="0"/>
    <xf numFmtId="0" fontId="69" fillId="0" borderId="1" pivotButton="0" quotePrefix="0" xfId="0"/>
    <xf numFmtId="0" fontId="66" fillId="0" borderId="1" pivotButton="0" quotePrefix="0" xfId="0"/>
    <xf numFmtId="49" fontId="13" fillId="0" borderId="1" applyAlignment="1" pivotButton="0" quotePrefix="0" xfId="0">
      <alignment vertical="top"/>
    </xf>
    <xf numFmtId="0" fontId="14" fillId="0" borderId="2" applyAlignment="1" pivotButton="0" quotePrefix="0" xfId="0">
      <alignment horizontal="right" vertical="center"/>
    </xf>
    <xf numFmtId="0" fontId="30" fillId="0" borderId="40" applyAlignment="1" pivotButton="0" quotePrefix="0" xfId="0">
      <alignment horizontal="center" vertical="center"/>
    </xf>
    <xf numFmtId="0" fontId="6" fillId="0" borderId="41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6" fillId="0" borderId="219" applyAlignment="1" pivotButton="0" quotePrefix="0" xfId="0">
      <alignment vertical="center"/>
    </xf>
    <xf numFmtId="0" fontId="6" fillId="0" borderId="67" applyAlignment="1" pivotButton="0" quotePrefix="0" xfId="0">
      <alignment horizontal="center" vertical="center"/>
    </xf>
    <xf numFmtId="0" fontId="21" fillId="0" borderId="34" applyAlignment="1" pivotButton="0" quotePrefix="0" xfId="0">
      <alignment horizontal="center" vertical="center"/>
    </xf>
    <xf numFmtId="0" fontId="21" fillId="0" borderId="57" applyAlignment="1" pivotButton="0" quotePrefix="0" xfId="0">
      <alignment horizontal="center" vertical="center"/>
    </xf>
    <xf numFmtId="0" fontId="1" fillId="0" borderId="101" pivotButton="0" quotePrefix="0" xfId="0"/>
    <xf numFmtId="0" fontId="1" fillId="0" borderId="163" pivotButton="0" quotePrefix="0" xfId="0"/>
    <xf numFmtId="0" fontId="23" fillId="0" borderId="34" applyAlignment="1" pivotButton="0" quotePrefix="0" xfId="0">
      <alignment horizontal="left" vertical="center"/>
    </xf>
    <xf numFmtId="0" fontId="23" fillId="0" borderId="218" applyAlignment="1" pivotButton="0" quotePrefix="0" xfId="0">
      <alignment horizontal="center" vertical="center"/>
    </xf>
    <xf numFmtId="49" fontId="23" fillId="0" borderId="71" applyAlignment="1" pivotButton="0" quotePrefix="0" xfId="0">
      <alignment horizontal="left" vertical="center"/>
    </xf>
    <xf numFmtId="0" fontId="17" fillId="0" borderId="73" applyAlignment="1" pivotButton="0" quotePrefix="0" xfId="0">
      <alignment horizontal="center" vertical="center"/>
    </xf>
    <xf numFmtId="0" fontId="30" fillId="0" borderId="82" applyAlignment="1" pivotButton="0" quotePrefix="0" xfId="0">
      <alignment horizontal="center" vertical="center"/>
    </xf>
    <xf numFmtId="0" fontId="30" fillId="0" borderId="79" applyAlignment="1" pivotButton="0" quotePrefix="0" xfId="0">
      <alignment horizontal="center" vertical="center"/>
    </xf>
    <xf numFmtId="0" fontId="3" fillId="0" borderId="34" applyAlignment="1" pivotButton="0" quotePrefix="0" xfId="0">
      <alignment horizontal="center" vertical="center"/>
    </xf>
    <xf numFmtId="0" fontId="4" fillId="0" borderId="82" applyAlignment="1" pivotButton="0" quotePrefix="0" xfId="0">
      <alignment horizontal="center" vertical="center"/>
    </xf>
    <xf numFmtId="0" fontId="4" fillId="0" borderId="56" applyAlignment="1" pivotButton="0" quotePrefix="0" xfId="0">
      <alignment horizontal="center" vertical="center"/>
    </xf>
    <xf numFmtId="0" fontId="6" fillId="0" borderId="91" applyAlignment="1" pivotButton="0" quotePrefix="0" xfId="0">
      <alignment horizontal="center" vertical="center"/>
    </xf>
    <xf numFmtId="0" fontId="6" fillId="0" borderId="93" applyAlignment="1" pivotButton="0" quotePrefix="0" xfId="0">
      <alignment horizontal="center" vertical="center"/>
    </xf>
    <xf numFmtId="0" fontId="6" fillId="0" borderId="92" applyAlignment="1" pivotButton="0" quotePrefix="0" xfId="0">
      <alignment horizontal="center" vertical="center"/>
    </xf>
    <xf numFmtId="49" fontId="17" fillId="5" borderId="38" applyAlignment="1" pivotButton="0" quotePrefix="0" xfId="0">
      <alignment horizontal="center" vertical="center"/>
    </xf>
    <xf numFmtId="0" fontId="10" fillId="5" borderId="38" applyAlignment="1" pivotButton="0" quotePrefix="0" xfId="0">
      <alignment horizontal="left" vertical="center"/>
    </xf>
    <xf numFmtId="0" fontId="6" fillId="5" borderId="11" applyAlignment="1" pivotButton="0" quotePrefix="0" xfId="0">
      <alignment vertical="center"/>
    </xf>
    <xf numFmtId="0" fontId="6" fillId="5" borderId="239" applyAlignment="1" pivotButton="0" quotePrefix="0" xfId="0">
      <alignment vertical="center"/>
    </xf>
    <xf numFmtId="1" fontId="17" fillId="5" borderId="31" applyAlignment="1" pivotButton="0" quotePrefix="0" xfId="0">
      <alignment horizontal="center" vertical="center"/>
    </xf>
    <xf numFmtId="0" fontId="17" fillId="5" borderId="240" applyAlignment="1" pivotButton="0" quotePrefix="0" xfId="0">
      <alignment horizontal="center" vertical="center"/>
    </xf>
    <xf numFmtId="0" fontId="26" fillId="5" borderId="11" applyAlignment="1" pivotButton="0" quotePrefix="0" xfId="0">
      <alignment horizontal="left" vertical="center"/>
    </xf>
    <xf numFmtId="0" fontId="6" fillId="2" borderId="1" applyAlignment="1" pivotButton="0" quotePrefix="0" xfId="0">
      <alignment vertical="center"/>
    </xf>
    <xf numFmtId="49" fontId="17" fillId="3" borderId="73" applyAlignment="1" pivotButton="0" quotePrefix="0" xfId="0">
      <alignment horizontal="center" vertical="center"/>
    </xf>
    <xf numFmtId="0" fontId="4" fillId="0" borderId="40" applyAlignment="1" pivotButton="0" quotePrefix="0" xfId="0">
      <alignment horizontal="center" vertical="center"/>
    </xf>
    <xf numFmtId="0" fontId="4" fillId="0" borderId="78" applyAlignment="1" pivotButton="0" quotePrefix="0" xfId="0">
      <alignment horizontal="center" vertical="center"/>
    </xf>
    <xf numFmtId="1" fontId="17" fillId="0" borderId="56" applyAlignment="1" pivotButton="0" quotePrefix="0" xfId="0">
      <alignment horizontal="center" vertical="center"/>
    </xf>
    <xf numFmtId="0" fontId="17" fillId="0" borderId="56" applyAlignment="1" pivotButton="0" quotePrefix="0" xfId="0">
      <alignment horizontal="center" vertical="center"/>
    </xf>
    <xf numFmtId="0" fontId="4" fillId="3" borderId="34" applyAlignment="1" pivotButton="0" quotePrefix="0" xfId="0">
      <alignment horizontal="center" vertical="center"/>
    </xf>
    <xf numFmtId="0" fontId="29" fillId="3" borderId="73" applyAlignment="1" pivotButton="0" quotePrefix="0" xfId="0">
      <alignment horizontal="center" vertical="center"/>
    </xf>
    <xf numFmtId="49" fontId="17" fillId="3" borderId="79" applyAlignment="1" pivotButton="0" quotePrefix="0" xfId="0">
      <alignment horizontal="center" vertical="center"/>
    </xf>
    <xf numFmtId="0" fontId="43" fillId="0" borderId="79" applyAlignment="1" pivotButton="0" quotePrefix="0" xfId="0">
      <alignment horizontal="left" vertical="center"/>
    </xf>
    <xf numFmtId="0" fontId="4" fillId="0" borderId="82" applyAlignment="1" pivotButton="0" quotePrefix="0" xfId="0">
      <alignment vertical="center"/>
    </xf>
    <xf numFmtId="0" fontId="4" fillId="0" borderId="218" applyAlignment="1" pivotButton="0" quotePrefix="0" xfId="0">
      <alignment vertical="center"/>
    </xf>
    <xf numFmtId="1" fontId="17" fillId="0" borderId="34" applyAlignment="1" pivotButton="0" quotePrefix="0" xfId="0">
      <alignment horizontal="center" vertical="center"/>
    </xf>
    <xf numFmtId="0" fontId="17" fillId="3" borderId="34" applyAlignment="1" pivotButton="0" quotePrefix="0" xfId="0">
      <alignment horizontal="center" vertical="center"/>
    </xf>
    <xf numFmtId="0" fontId="4" fillId="3" borderId="79" applyAlignment="1" pivotButton="0" quotePrefix="0" xfId="0">
      <alignment horizontal="center" vertical="center"/>
    </xf>
    <xf numFmtId="49" fontId="4" fillId="3" borderId="79" applyAlignment="1" pivotButton="0" quotePrefix="0" xfId="0">
      <alignment horizontal="center" vertical="center"/>
    </xf>
    <xf numFmtId="0" fontId="24" fillId="0" borderId="79" applyAlignment="1" pivotButton="0" quotePrefix="0" xfId="0">
      <alignment horizontal="left" vertical="center"/>
    </xf>
    <xf numFmtId="0" fontId="4" fillId="0" borderId="218" applyAlignment="1" pivotButton="0" quotePrefix="0" xfId="0">
      <alignment horizontal="center" vertical="center"/>
    </xf>
    <xf numFmtId="1" fontId="4" fillId="0" borderId="56" applyAlignment="1" pivotButton="0" quotePrefix="0" xfId="0">
      <alignment horizontal="center" vertical="center"/>
    </xf>
    <xf numFmtId="1" fontId="4" fillId="0" borderId="34" applyAlignment="1" pivotButton="0" quotePrefix="0" xfId="0">
      <alignment horizontal="center" vertical="center"/>
    </xf>
    <xf numFmtId="0" fontId="70" fillId="3" borderId="79" applyAlignment="1" pivotButton="0" quotePrefix="0" xfId="0">
      <alignment horizontal="center" vertical="center"/>
    </xf>
    <xf numFmtId="0" fontId="36" fillId="3" borderId="34" applyAlignment="1" pivotButton="0" quotePrefix="0" xfId="0">
      <alignment horizontal="center" vertical="center"/>
    </xf>
    <xf numFmtId="0" fontId="10" fillId="0" borderId="79" applyAlignment="1" pivotButton="0" quotePrefix="0" xfId="0">
      <alignment horizontal="left" vertical="center"/>
    </xf>
    <xf numFmtId="0" fontId="4" fillId="0" borderId="56" applyAlignment="1" pivotButton="0" quotePrefix="0" xfId="0">
      <alignment horizontal="center"/>
    </xf>
    <xf numFmtId="0" fontId="4" fillId="0" borderId="34" applyAlignment="1" pivotButton="0" quotePrefix="0" xfId="0">
      <alignment horizontal="center"/>
    </xf>
    <xf numFmtId="49" fontId="17" fillId="3" borderId="94" applyAlignment="1" pivotButton="0" quotePrefix="0" xfId="0">
      <alignment horizontal="center" vertical="center"/>
    </xf>
    <xf numFmtId="0" fontId="10" fillId="0" borderId="94" applyAlignment="1" pivotButton="0" quotePrefix="0" xfId="0">
      <alignment horizontal="left" vertical="center"/>
    </xf>
    <xf numFmtId="0" fontId="4" fillId="3" borderId="69" applyAlignment="1" pivotButton="0" quotePrefix="0" xfId="0">
      <alignment horizontal="center" vertical="center"/>
    </xf>
    <xf numFmtId="0" fontId="4" fillId="3" borderId="215" applyAlignment="1" pivotButton="0" quotePrefix="0" xfId="0">
      <alignment horizontal="center" vertical="center"/>
    </xf>
    <xf numFmtId="1" fontId="17" fillId="3" borderId="92" applyAlignment="1" pivotButton="0" quotePrefix="0" xfId="0">
      <alignment horizontal="center" vertical="center"/>
    </xf>
    <xf numFmtId="0" fontId="17" fillId="3" borderId="93" applyAlignment="1" pivotButton="0" quotePrefix="0" xfId="0">
      <alignment horizontal="center" vertical="center"/>
    </xf>
    <xf numFmtId="0" fontId="17" fillId="3" borderId="92" applyAlignment="1" pivotButton="0" quotePrefix="0" xfId="0">
      <alignment horizontal="center" vertical="center"/>
    </xf>
    <xf numFmtId="0" fontId="4" fillId="3" borderId="92" applyAlignment="1" pivotButton="0" quotePrefix="0" xfId="0">
      <alignment horizontal="center" vertical="center"/>
    </xf>
    <xf numFmtId="0" fontId="4" fillId="3" borderId="93" applyAlignment="1" pivotButton="0" quotePrefix="0" xfId="0">
      <alignment horizontal="center" vertical="center"/>
    </xf>
    <xf numFmtId="0" fontId="4" fillId="5" borderId="11" applyAlignment="1" pivotButton="0" quotePrefix="0" xfId="0">
      <alignment vertical="center"/>
    </xf>
    <xf numFmtId="0" fontId="4" fillId="5" borderId="239" applyAlignment="1" pivotButton="0" quotePrefix="0" xfId="0">
      <alignment vertical="center"/>
    </xf>
    <xf numFmtId="1" fontId="17" fillId="5" borderId="240" applyAlignment="1" pivotButton="0" quotePrefix="0" xfId="0">
      <alignment horizontal="center" vertical="center"/>
    </xf>
    <xf numFmtId="0" fontId="4" fillId="5" borderId="38" applyAlignment="1" pivotButton="0" quotePrefix="0" xfId="0">
      <alignment horizontal="center" vertical="center"/>
    </xf>
    <xf numFmtId="49" fontId="17" fillId="0" borderId="73" applyAlignment="1" pivotButton="0" quotePrefix="0" xfId="0">
      <alignment horizontal="center" vertical="center"/>
    </xf>
    <xf numFmtId="0" fontId="17" fillId="7" borderId="100" applyAlignment="1" pivotButton="0" quotePrefix="0" xfId="0">
      <alignment horizontal="center" vertical="center"/>
    </xf>
    <xf numFmtId="0" fontId="17" fillId="7" borderId="101" applyAlignment="1" pivotButton="0" quotePrefix="0" xfId="0">
      <alignment horizontal="center" vertical="center"/>
    </xf>
    <xf numFmtId="0" fontId="71" fillId="3" borderId="101" applyAlignment="1" pivotButton="0" quotePrefix="0" xfId="0">
      <alignment horizontal="center" vertical="center"/>
    </xf>
    <xf numFmtId="0" fontId="71" fillId="3" borderId="66" applyAlignment="1" pivotButton="0" quotePrefix="0" xfId="0">
      <alignment horizontal="center" vertical="center"/>
    </xf>
    <xf numFmtId="0" fontId="17" fillId="0" borderId="101" applyAlignment="1" pivotButton="0" quotePrefix="0" xfId="0">
      <alignment horizontal="center" vertical="center"/>
    </xf>
    <xf numFmtId="0" fontId="17" fillId="0" borderId="163" applyAlignment="1" pivotButton="0" quotePrefix="0" xfId="0">
      <alignment horizontal="center" vertical="center"/>
    </xf>
    <xf numFmtId="0" fontId="17" fillId="0" borderId="66" applyAlignment="1" pivotButton="0" quotePrefix="0" xfId="0">
      <alignment horizontal="center" vertical="center"/>
    </xf>
    <xf numFmtId="0" fontId="4" fillId="0" borderId="73" applyAlignment="1" pivotButton="0" quotePrefix="0" xfId="0">
      <alignment horizontal="center" vertical="center"/>
    </xf>
    <xf numFmtId="49" fontId="17" fillId="0" borderId="79" applyAlignment="1" pivotButton="0" quotePrefix="0" xfId="0">
      <alignment horizontal="center" vertical="center"/>
    </xf>
    <xf numFmtId="0" fontId="4" fillId="3" borderId="82" applyAlignment="1" pivotButton="0" quotePrefix="0" xfId="0">
      <alignment horizontal="center" vertical="center"/>
    </xf>
    <xf numFmtId="0" fontId="4" fillId="3" borderId="218" applyAlignment="1" pivotButton="0" quotePrefix="0" xfId="0">
      <alignment horizontal="center" vertical="center"/>
    </xf>
    <xf numFmtId="1" fontId="17" fillId="3" borderId="56" applyAlignment="1" pivotButton="0" quotePrefix="0" xfId="0">
      <alignment horizontal="center" vertical="center"/>
    </xf>
    <xf numFmtId="1" fontId="17" fillId="3" borderId="34" applyAlignment="1" pivotButton="0" quotePrefix="0" xfId="0">
      <alignment horizontal="center" vertical="center"/>
    </xf>
    <xf numFmtId="49" fontId="4" fillId="0" borderId="79" applyAlignment="1" pivotButton="0" quotePrefix="0" xfId="0">
      <alignment horizontal="center" vertical="center"/>
    </xf>
    <xf numFmtId="0" fontId="24" fillId="3" borderId="79" applyAlignment="1" pivotButton="0" quotePrefix="0" xfId="0">
      <alignment horizontal="left" vertical="center"/>
    </xf>
    <xf numFmtId="1" fontId="4" fillId="3" borderId="56" applyAlignment="1" pivotButton="0" quotePrefix="0" xfId="0">
      <alignment horizontal="center" vertical="center"/>
    </xf>
    <xf numFmtId="0" fontId="4" fillId="3" borderId="79" applyAlignment="1" pivotButton="0" quotePrefix="0" xfId="0">
      <alignment horizontal="left" vertical="center"/>
    </xf>
    <xf numFmtId="0" fontId="4" fillId="0" borderId="82" applyAlignment="1" pivotButton="0" quotePrefix="0" xfId="0">
      <alignment horizontal="center"/>
    </xf>
    <xf numFmtId="1" fontId="30" fillId="0" borderId="56" applyAlignment="1" pivotButton="0" quotePrefix="0" xfId="0">
      <alignment horizontal="center" vertical="center"/>
    </xf>
    <xf numFmtId="0" fontId="30" fillId="0" borderId="34" applyAlignment="1" pivotButton="0" quotePrefix="0" xfId="0">
      <alignment horizontal="center" vertical="center"/>
    </xf>
    <xf numFmtId="0" fontId="16" fillId="3" borderId="56" applyAlignment="1" pivotButton="0" quotePrefix="0" xfId="0">
      <alignment horizontal="center"/>
    </xf>
    <xf numFmtId="0" fontId="16" fillId="3" borderId="34" applyAlignment="1" pivotButton="0" quotePrefix="0" xfId="0">
      <alignment horizontal="center"/>
    </xf>
    <xf numFmtId="1" fontId="29" fillId="0" borderId="56" applyAlignment="1" pivotButton="0" quotePrefix="0" xfId="0">
      <alignment horizontal="center" vertical="center"/>
    </xf>
    <xf numFmtId="0" fontId="15" fillId="3" borderId="56" applyAlignment="1" pivotButton="0" quotePrefix="0" xfId="0">
      <alignment horizontal="center"/>
    </xf>
    <xf numFmtId="0" fontId="15" fillId="3" borderId="34" applyAlignment="1" pivotButton="0" quotePrefix="0" xfId="0">
      <alignment horizontal="center"/>
    </xf>
    <xf numFmtId="0" fontId="29" fillId="0" borderId="56" applyAlignment="1" pivotButton="0" quotePrefix="0" xfId="0">
      <alignment horizontal="center" vertical="center"/>
    </xf>
    <xf numFmtId="0" fontId="30" fillId="0" borderId="218" applyAlignment="1" pivotButton="0" quotePrefix="0" xfId="0">
      <alignment horizontal="center" vertical="center"/>
    </xf>
    <xf numFmtId="0" fontId="19" fillId="0" borderId="56" applyAlignment="1" pivotButton="0" quotePrefix="0" xfId="0">
      <alignment horizontal="center" vertical="center"/>
    </xf>
    <xf numFmtId="0" fontId="30" fillId="0" borderId="80" applyAlignment="1" pivotButton="0" quotePrefix="0" xfId="0">
      <alignment horizontal="center" vertical="center"/>
    </xf>
    <xf numFmtId="0" fontId="17" fillId="0" borderId="79" applyAlignment="1" pivotButton="0" quotePrefix="0" xfId="0">
      <alignment horizontal="center" vertical="center"/>
    </xf>
    <xf numFmtId="0" fontId="4" fillId="0" borderId="54" applyAlignment="1" pivotButton="0" quotePrefix="0" xfId="0">
      <alignment horizontal="center" vertical="center"/>
    </xf>
    <xf numFmtId="0" fontId="4" fillId="0" borderId="55" applyAlignment="1" pivotButton="0" quotePrefix="0" xfId="0">
      <alignment horizontal="center" vertical="center"/>
    </xf>
    <xf numFmtId="0" fontId="4" fillId="0" borderId="80" applyAlignment="1" pivotButton="0" quotePrefix="0" xfId="0">
      <alignment horizontal="center" vertical="center"/>
    </xf>
    <xf numFmtId="0" fontId="29" fillId="0" borderId="80" applyAlignment="1" pivotButton="0" quotePrefix="0" xfId="0">
      <alignment horizontal="center" vertical="center"/>
    </xf>
    <xf numFmtId="49" fontId="4" fillId="3" borderId="94" applyAlignment="1" pivotButton="0" quotePrefix="0" xfId="0">
      <alignment horizontal="center" vertical="center"/>
    </xf>
    <xf numFmtId="0" fontId="24" fillId="0" borderId="94" applyAlignment="1" pivotButton="0" quotePrefix="0" xfId="0">
      <alignment horizontal="left" vertical="center"/>
    </xf>
    <xf numFmtId="0" fontId="4" fillId="0" borderId="142" applyAlignment="1" pivotButton="0" quotePrefix="0" xfId="0">
      <alignment horizontal="center" vertical="center"/>
    </xf>
    <xf numFmtId="0" fontId="4" fillId="0" borderId="70" applyAlignment="1" pivotButton="0" quotePrefix="0" xfId="0">
      <alignment horizontal="center" vertical="center"/>
    </xf>
    <xf numFmtId="0" fontId="4" fillId="0" borderId="95" applyAlignment="1" pivotButton="0" quotePrefix="0" xfId="0">
      <alignment horizontal="center" vertical="center"/>
    </xf>
    <xf numFmtId="0" fontId="4" fillId="0" borderId="96" applyAlignment="1" pivotButton="0" quotePrefix="0" xfId="0">
      <alignment horizontal="center" vertical="center"/>
    </xf>
    <xf numFmtId="0" fontId="29" fillId="0" borderId="96" applyAlignment="1" pivotButton="0" quotePrefix="0" xfId="0">
      <alignment horizontal="center" vertical="center"/>
    </xf>
    <xf numFmtId="0" fontId="4" fillId="0" borderId="94" applyAlignment="1" pivotButton="0" quotePrefix="0" xfId="0">
      <alignment horizontal="center" vertical="center"/>
    </xf>
    <xf numFmtId="0" fontId="10" fillId="3" borderId="40" applyAlignment="1" pivotButton="0" quotePrefix="0" xfId="0">
      <alignment vertical="center"/>
    </xf>
    <xf numFmtId="1" fontId="17" fillId="3" borderId="41" applyAlignment="1" pivotButton="0" quotePrefix="0" xfId="0">
      <alignment horizontal="center" vertical="center"/>
    </xf>
    <xf numFmtId="1" fontId="17" fillId="3" borderId="53" applyAlignment="1" pivotButton="0" quotePrefix="0" xfId="0">
      <alignment horizontal="center" vertical="center"/>
    </xf>
    <xf numFmtId="1" fontId="17" fillId="3" borderId="53" applyAlignment="1" pivotButton="0" quotePrefix="0" xfId="0">
      <alignment vertical="center"/>
    </xf>
    <xf numFmtId="1" fontId="10" fillId="3" borderId="40" applyAlignment="1" pivotButton="0" quotePrefix="0" xfId="0">
      <alignment horizontal="center" vertical="center"/>
    </xf>
    <xf numFmtId="1" fontId="10" fillId="3" borderId="41" applyAlignment="1" pivotButton="0" quotePrefix="0" xfId="0">
      <alignment horizontal="center" vertical="center"/>
    </xf>
    <xf numFmtId="0" fontId="24" fillId="3" borderId="38" applyAlignment="1" pivotButton="0" quotePrefix="0" xfId="0">
      <alignment horizontal="center" vertical="center"/>
    </xf>
    <xf numFmtId="0" fontId="10" fillId="3" borderId="82" applyAlignment="1" pivotButton="0" quotePrefix="0" xfId="0">
      <alignment vertical="center"/>
    </xf>
    <xf numFmtId="0" fontId="10" fillId="3" borderId="34" applyAlignment="1" pivotButton="0" quotePrefix="0" xfId="0">
      <alignment vertical="center"/>
    </xf>
    <xf numFmtId="1" fontId="10" fillId="3" borderId="34" applyAlignment="1" pivotButton="0" quotePrefix="0" xfId="0">
      <alignment horizontal="center" vertical="center"/>
    </xf>
    <xf numFmtId="1" fontId="10" fillId="3" borderId="57" applyAlignment="1" pivotButton="0" quotePrefix="0" xfId="0">
      <alignment vertical="center"/>
    </xf>
    <xf numFmtId="1" fontId="10" fillId="3" borderId="56" applyAlignment="1" pivotButton="0" quotePrefix="0" xfId="0">
      <alignment vertical="center"/>
    </xf>
    <xf numFmtId="1" fontId="10" fillId="3" borderId="55" applyAlignment="1" pivotButton="0" quotePrefix="0" xfId="0">
      <alignment vertical="center"/>
    </xf>
    <xf numFmtId="1" fontId="10" fillId="3" borderId="80" applyAlignment="1" pivotButton="0" quotePrefix="0" xfId="0">
      <alignment vertical="center"/>
    </xf>
    <xf numFmtId="1" fontId="10" fillId="3" borderId="82" applyAlignment="1" pivotButton="0" quotePrefix="0" xfId="0">
      <alignment horizontal="center" vertical="center"/>
    </xf>
    <xf numFmtId="1" fontId="10" fillId="3" borderId="56" applyAlignment="1" pivotButton="0" quotePrefix="0" xfId="0">
      <alignment horizontal="center" vertical="center"/>
    </xf>
    <xf numFmtId="0" fontId="10" fillId="3" borderId="69" applyAlignment="1" pivotButton="0" quotePrefix="0" xfId="0">
      <alignment vertical="center"/>
    </xf>
    <xf numFmtId="1" fontId="10" fillId="3" borderId="71" applyAlignment="1" pivotButton="0" quotePrefix="0" xfId="0">
      <alignment horizontal="center" vertical="center"/>
    </xf>
    <xf numFmtId="1" fontId="10" fillId="3" borderId="144" applyAlignment="1" pivotButton="0" quotePrefix="0" xfId="0">
      <alignment vertical="center"/>
    </xf>
    <xf numFmtId="1" fontId="10" fillId="3" borderId="70" applyAlignment="1" pivotButton="0" quotePrefix="0" xfId="0">
      <alignment vertical="center"/>
    </xf>
    <xf numFmtId="1" fontId="10" fillId="3" borderId="95" applyAlignment="1" pivotButton="0" quotePrefix="0" xfId="0">
      <alignment vertical="center"/>
    </xf>
    <xf numFmtId="1" fontId="10" fillId="3" borderId="69" applyAlignment="1" pivotButton="0" quotePrefix="0" xfId="0">
      <alignment horizontal="center" vertical="center"/>
    </xf>
    <xf numFmtId="1" fontId="10" fillId="3" borderId="70" applyAlignment="1" pivotButton="0" quotePrefix="0" xfId="0">
      <alignment horizontal="center" vertical="center"/>
    </xf>
    <xf numFmtId="0" fontId="10" fillId="3" borderId="38" applyAlignment="1" pivotButton="0" quotePrefix="0" xfId="0">
      <alignment horizontal="center" vertical="center"/>
    </xf>
    <xf numFmtId="0" fontId="24" fillId="3" borderId="130" applyAlignment="1" pivotButton="0" quotePrefix="0" xfId="0">
      <alignment horizontal="center" vertical="center"/>
    </xf>
    <xf numFmtId="0" fontId="24" fillId="3" borderId="73" applyAlignment="1" pivotButton="0" quotePrefix="0" xfId="0">
      <alignment vertical="center"/>
    </xf>
    <xf numFmtId="0" fontId="24" fillId="0" borderId="79" applyAlignment="1" pivotButton="0" quotePrefix="0" xfId="0">
      <alignment vertical="center"/>
    </xf>
    <xf numFmtId="0" fontId="24" fillId="0" borderId="94" applyAlignment="1" pivotButton="0" quotePrefix="0" xfId="0">
      <alignment vertical="center"/>
    </xf>
    <xf numFmtId="0" fontId="8" fillId="0" borderId="1" applyAlignment="1" pivotButton="0" quotePrefix="0" xfId="0">
      <alignment horizontal="left" vertical="center"/>
    </xf>
    <xf numFmtId="0" fontId="72" fillId="0" borderId="1" applyAlignment="1" pivotButton="0" quotePrefix="0" xfId="0">
      <alignment horizontal="left"/>
    </xf>
    <xf numFmtId="49" fontId="23" fillId="0" borderId="70" applyAlignment="1" pivotButton="0" quotePrefix="0" xfId="0">
      <alignment horizontal="center" vertical="center"/>
    </xf>
    <xf numFmtId="0" fontId="23" fillId="3" borderId="144" applyAlignment="1" pivotButton="0" quotePrefix="0" xfId="0">
      <alignment horizontal="center" vertical="center"/>
    </xf>
    <xf numFmtId="49" fontId="23" fillId="0" borderId="71" applyAlignment="1" pivotButton="0" quotePrefix="0" xfId="0">
      <alignment vertical="center"/>
    </xf>
    <xf numFmtId="49" fontId="23" fillId="0" borderId="71" pivotButton="0" quotePrefix="0" xfId="0"/>
    <xf numFmtId="0" fontId="23" fillId="3" borderId="144" applyAlignment="1" pivotButton="0" quotePrefix="0" xfId="0">
      <alignment vertical="center"/>
    </xf>
    <xf numFmtId="0" fontId="23" fillId="0" borderId="240" applyAlignment="1" pivotButton="0" quotePrefix="0" xfId="0">
      <alignment horizontal="center" vertical="center"/>
    </xf>
    <xf numFmtId="0" fontId="29" fillId="0" borderId="38" applyAlignment="1" pivotButton="0" quotePrefix="0" xfId="0">
      <alignment horizontal="center" vertical="center"/>
    </xf>
    <xf numFmtId="0" fontId="10" fillId="5" borderId="240" applyAlignment="1" pivotButton="0" quotePrefix="0" xfId="0">
      <alignment horizontal="center" vertical="center"/>
    </xf>
    <xf numFmtId="0" fontId="6" fillId="5" borderId="11" applyAlignment="1" pivotButton="0" quotePrefix="0" xfId="0">
      <alignment horizontal="center" vertical="center"/>
    </xf>
    <xf numFmtId="49" fontId="10" fillId="0" borderId="97" applyAlignment="1" pivotButton="0" quotePrefix="0" xfId="0">
      <alignment horizontal="center" vertical="center"/>
    </xf>
    <xf numFmtId="0" fontId="10" fillId="0" borderId="99" applyAlignment="1" pivotButton="0" quotePrefix="0" xfId="0">
      <alignment horizontal="left" vertical="center"/>
    </xf>
    <xf numFmtId="0" fontId="10" fillId="0" borderId="80" applyAlignment="1" pivotButton="0" quotePrefix="0" xfId="0">
      <alignment horizontal="left" vertical="center"/>
    </xf>
    <xf numFmtId="0" fontId="29" fillId="3" borderId="79" applyAlignment="1" pivotButton="0" quotePrefix="0" xfId="0">
      <alignment horizontal="center" vertical="center"/>
    </xf>
    <xf numFmtId="0" fontId="4" fillId="0" borderId="101" applyAlignment="1" pivotButton="0" quotePrefix="0" xfId="0">
      <alignment horizontal="center" vertical="center"/>
    </xf>
    <xf numFmtId="49" fontId="10" fillId="0" borderId="85" applyAlignment="1" pivotButton="0" quotePrefix="0" xfId="0">
      <alignment horizontal="center" vertical="center"/>
    </xf>
    <xf numFmtId="0" fontId="10" fillId="0" borderId="96" applyAlignment="1" pivotButton="0" quotePrefix="0" xfId="0">
      <alignment horizontal="left" vertical="center"/>
    </xf>
    <xf numFmtId="0" fontId="3" fillId="0" borderId="45" applyAlignment="1" pivotButton="0" quotePrefix="0" xfId="0">
      <alignment horizontal="center" vertical="center"/>
    </xf>
    <xf numFmtId="0" fontId="10" fillId="0" borderId="94" applyAlignment="1" pivotButton="0" quotePrefix="0" xfId="0">
      <alignment horizontal="center" vertical="center"/>
    </xf>
    <xf numFmtId="0" fontId="10" fillId="0" borderId="46" applyAlignment="1" pivotButton="0" quotePrefix="0" xfId="0">
      <alignment horizontal="center" vertical="center"/>
    </xf>
    <xf numFmtId="0" fontId="10" fillId="0" borderId="19" applyAlignment="1" pivotButton="0" quotePrefix="0" xfId="0">
      <alignment horizontal="center" vertical="center"/>
    </xf>
    <xf numFmtId="0" fontId="10" fillId="0" borderId="114" applyAlignment="1" pivotButton="0" quotePrefix="0" xfId="0">
      <alignment horizontal="center" vertical="center"/>
    </xf>
    <xf numFmtId="0" fontId="10" fillId="0" borderId="14" applyAlignment="1" pivotButton="0" quotePrefix="0" xfId="0">
      <alignment horizontal="center" vertical="center"/>
    </xf>
    <xf numFmtId="0" fontId="17" fillId="0" borderId="19" applyAlignment="1" pivotButton="0" quotePrefix="0" xfId="0">
      <alignment horizontal="center" vertical="center"/>
    </xf>
    <xf numFmtId="49" fontId="10" fillId="5" borderId="38" applyAlignment="1" pivotButton="0" quotePrefix="0" xfId="0">
      <alignment horizontal="center" vertical="center"/>
    </xf>
    <xf numFmtId="0" fontId="10" fillId="5" borderId="72" applyAlignment="1" pivotButton="0" quotePrefix="0" xfId="0">
      <alignment horizontal="left" vertical="center"/>
    </xf>
    <xf numFmtId="0" fontId="10" fillId="5" borderId="40" applyAlignment="1" pivotButton="0" quotePrefix="0" xfId="0">
      <alignment horizontal="center" vertical="center"/>
    </xf>
    <xf numFmtId="0" fontId="10" fillId="5" borderId="53" applyAlignment="1" pivotButton="0" quotePrefix="0" xfId="0">
      <alignment horizontal="center" vertical="center"/>
    </xf>
    <xf numFmtId="0" fontId="10" fillId="5" borderId="41" applyAlignment="1" pivotButton="0" quotePrefix="0" xfId="0">
      <alignment horizontal="center" vertical="center"/>
    </xf>
    <xf numFmtId="0" fontId="10" fillId="0" borderId="74" applyAlignment="1" pivotButton="0" quotePrefix="0" xfId="0">
      <alignment horizontal="left" vertical="center"/>
    </xf>
    <xf numFmtId="0" fontId="24" fillId="3" borderId="80" applyAlignment="1" pivotButton="0" quotePrefix="0" xfId="0">
      <alignment horizontal="left" vertical="center"/>
    </xf>
    <xf numFmtId="0" fontId="29" fillId="0" borderId="79" applyAlignment="1" pivotButton="0" quotePrefix="0" xfId="0">
      <alignment horizontal="center" vertical="center"/>
    </xf>
    <xf numFmtId="0" fontId="10" fillId="3" borderId="80" applyAlignment="1" pivotButton="0" quotePrefix="0" xfId="0">
      <alignment vertical="center"/>
    </xf>
    <xf numFmtId="0" fontId="23" fillId="3" borderId="80" applyAlignment="1" pivotButton="0" quotePrefix="0" xfId="0">
      <alignment horizontal="left" vertical="center"/>
    </xf>
    <xf numFmtId="0" fontId="24" fillId="3" borderId="80" applyAlignment="1" pivotButton="0" quotePrefix="0" xfId="0">
      <alignment vertical="center"/>
    </xf>
    <xf numFmtId="0" fontId="3" fillId="3" borderId="80" applyAlignment="1" pivotButton="0" quotePrefix="0" xfId="0">
      <alignment horizontal="left" vertical="center"/>
    </xf>
    <xf numFmtId="0" fontId="24" fillId="3" borderId="96" applyAlignment="1" pivotButton="0" quotePrefix="0" xfId="0">
      <alignment vertical="center"/>
    </xf>
    <xf numFmtId="0" fontId="3" fillId="3" borderId="96" applyAlignment="1" pivotButton="0" quotePrefix="0" xfId="0">
      <alignment horizontal="left" vertical="center"/>
    </xf>
    <xf numFmtId="0" fontId="43" fillId="0" borderId="41" applyAlignment="1" pivotButton="0" quotePrefix="0" xfId="0">
      <alignment horizontal="center" vertical="center"/>
    </xf>
    <xf numFmtId="0" fontId="2" fillId="3" borderId="1" applyAlignment="1" pivotButton="0" quotePrefix="0" xfId="0">
      <alignment horizontal="left" vertical="center"/>
    </xf>
    <xf numFmtId="0" fontId="72" fillId="0" borderId="1" pivotButton="0" quotePrefix="0" xfId="0"/>
    <xf numFmtId="0" fontId="72" fillId="0" borderId="1" applyAlignment="1" pivotButton="0" quotePrefix="0" xfId="0">
      <alignment vertical="center"/>
    </xf>
    <xf numFmtId="0" fontId="72" fillId="0" borderId="110" pivotButton="0" quotePrefix="0" xfId="0"/>
    <xf numFmtId="0" fontId="72" fillId="0" borderId="110" applyAlignment="1" pivotButton="0" quotePrefix="0" xfId="0">
      <alignment vertical="center"/>
    </xf>
    <xf numFmtId="0" fontId="72" fillId="0" borderId="1" applyAlignment="1" pivotButton="0" quotePrefix="0" xfId="0">
      <alignment horizontal="left" vertical="center"/>
    </xf>
    <xf numFmtId="49" fontId="72" fillId="0" borderId="1" applyAlignment="1" pivotButton="0" quotePrefix="0" xfId="0">
      <alignment horizontal="left" vertical="center"/>
    </xf>
    <xf numFmtId="0" fontId="72" fillId="0" borderId="1" applyAlignment="1" pivotButton="0" quotePrefix="0" xfId="0">
      <alignment horizontal="center" vertical="top"/>
    </xf>
    <xf numFmtId="0" fontId="72" fillId="0" borderId="1" applyAlignment="1" pivotButton="0" quotePrefix="0" xfId="0">
      <alignment vertical="top"/>
    </xf>
    <xf numFmtId="0" fontId="72" fillId="0" borderId="1" applyAlignment="1" pivotButton="0" quotePrefix="0" xfId="0">
      <alignment horizontal="center" vertical="center"/>
    </xf>
    <xf numFmtId="0" fontId="72" fillId="0" borderId="110" applyAlignment="1" pivotButton="0" quotePrefix="0" xfId="0">
      <alignment horizontal="left" vertical="center"/>
    </xf>
    <xf numFmtId="0" fontId="72" fillId="0" borderId="1" applyAlignment="1" pivotButton="0" quotePrefix="0" xfId="0">
      <alignment horizontal="left" vertical="top"/>
    </xf>
    <xf numFmtId="0" fontId="14" fillId="0" borderId="1" applyAlignment="1" pivotButton="0" quotePrefix="0" xfId="0">
      <alignment horizontal="left" vertical="top"/>
    </xf>
    <xf numFmtId="0" fontId="14" fillId="0" borderId="1" applyAlignment="1" pivotButton="0" quotePrefix="0" xfId="0">
      <alignment vertical="top"/>
    </xf>
    <xf numFmtId="0" fontId="30" fillId="0" borderId="112" applyAlignment="1" pivotButton="0" quotePrefix="0" xfId="0">
      <alignment horizontal="center" vertical="center"/>
    </xf>
    <xf numFmtId="0" fontId="3" fillId="0" borderId="155" applyAlignment="1" pivotButton="0" quotePrefix="0" xfId="0">
      <alignment horizontal="center" vertical="center"/>
    </xf>
    <xf numFmtId="0" fontId="3" fillId="0" borderId="241" applyAlignment="1" pivotButton="0" quotePrefix="0" xfId="0">
      <alignment horizontal="center" vertical="center"/>
    </xf>
    <xf numFmtId="0" fontId="3" fillId="0" borderId="101" applyAlignment="1" pivotButton="0" quotePrefix="0" xfId="0">
      <alignment horizontal="center" vertical="center"/>
    </xf>
    <xf numFmtId="0" fontId="3" fillId="0" borderId="163" applyAlignment="1" pivotButton="0" quotePrefix="0" xfId="0">
      <alignment horizontal="center" vertical="center"/>
    </xf>
    <xf numFmtId="0" fontId="3" fillId="0" borderId="164" applyAlignment="1" pivotButton="0" quotePrefix="0" xfId="0">
      <alignment horizontal="center" vertical="center"/>
    </xf>
    <xf numFmtId="0" fontId="3" fillId="0" borderId="64" applyAlignment="1" pivotButton="0" quotePrefix="0" xfId="0">
      <alignment horizontal="center" vertical="center"/>
    </xf>
    <xf numFmtId="49" fontId="23" fillId="0" borderId="69" applyAlignment="1" pivotButton="0" quotePrefix="0" xfId="0">
      <alignment horizontal="center" vertical="center"/>
    </xf>
    <xf numFmtId="49" fontId="23" fillId="0" borderId="215" applyAlignment="1" pivotButton="0" quotePrefix="0" xfId="0">
      <alignment horizontal="center" vertical="center"/>
    </xf>
    <xf numFmtId="0" fontId="29" fillId="0" borderId="1" applyAlignment="1" pivotButton="0" quotePrefix="0" xfId="0">
      <alignment horizontal="left" vertical="center"/>
    </xf>
    <xf numFmtId="0" fontId="29" fillId="0" borderId="34" applyAlignment="1" pivotButton="0" quotePrefix="0" xfId="0">
      <alignment horizontal="left" vertical="center"/>
    </xf>
    <xf numFmtId="0" fontId="10" fillId="0" borderId="39" applyAlignment="1" pivotButton="0" quotePrefix="0" xfId="0">
      <alignment horizontal="center" vertical="center"/>
    </xf>
    <xf numFmtId="0" fontId="17" fillId="0" borderId="13" applyAlignment="1" pivotButton="0" quotePrefix="0" xfId="0">
      <alignment horizontal="center" vertical="center"/>
    </xf>
    <xf numFmtId="0" fontId="19" fillId="2" borderId="43" applyAlignment="1" pivotButton="0" quotePrefix="0" xfId="0">
      <alignment vertical="center"/>
    </xf>
    <xf numFmtId="0" fontId="26" fillId="2" borderId="1" applyAlignment="1" pivotButton="0" quotePrefix="0" xfId="0">
      <alignment horizontal="left" vertical="center"/>
    </xf>
    <xf numFmtId="0" fontId="10" fillId="0" borderId="79" applyAlignment="1" pivotButton="0" quotePrefix="0" xfId="0">
      <alignment vertical="center"/>
    </xf>
    <xf numFmtId="0" fontId="17" fillId="0" borderId="97" applyAlignment="1" pivotButton="0" quotePrefix="0" xfId="0">
      <alignment vertical="center"/>
    </xf>
    <xf numFmtId="0" fontId="10" fillId="3" borderId="79" applyAlignment="1" pivotButton="0" quotePrefix="0" xfId="0">
      <alignment vertical="center"/>
    </xf>
    <xf numFmtId="0" fontId="10" fillId="0" borderId="80" applyAlignment="1" pivotButton="0" quotePrefix="0" xfId="0">
      <alignment vertical="center"/>
    </xf>
    <xf numFmtId="0" fontId="23" fillId="0" borderId="57" applyAlignment="1" pivotButton="0" quotePrefix="0" xfId="0">
      <alignment horizontal="right" vertical="center"/>
    </xf>
    <xf numFmtId="0" fontId="23" fillId="0" borderId="80" applyAlignment="1" pivotButton="0" quotePrefix="0" xfId="0">
      <alignment horizontal="left" vertical="center"/>
    </xf>
    <xf numFmtId="0" fontId="3" fillId="0" borderId="54" applyAlignment="1" pivotButton="0" quotePrefix="0" xfId="0">
      <alignment horizontal="right" vertical="center"/>
    </xf>
    <xf numFmtId="0" fontId="3" fillId="0" borderId="80" applyAlignment="1" pivotButton="0" quotePrefix="0" xfId="0">
      <alignment horizontal="left" vertical="center"/>
    </xf>
    <xf numFmtId="0" fontId="3" fillId="0" borderId="57" applyAlignment="1" pivotButton="0" quotePrefix="0" xfId="0">
      <alignment horizontal="left" vertical="center"/>
    </xf>
    <xf numFmtId="0" fontId="3" fillId="0" borderId="57" applyAlignment="1" pivotButton="0" quotePrefix="0" xfId="0">
      <alignment horizontal="right" vertical="center"/>
    </xf>
    <xf numFmtId="0" fontId="24" fillId="0" borderId="96" applyAlignment="1" pivotButton="0" quotePrefix="0" xfId="0">
      <alignment vertical="center"/>
    </xf>
    <xf numFmtId="0" fontId="3" fillId="0" borderId="142" applyAlignment="1" pivotButton="0" quotePrefix="0" xfId="0">
      <alignment horizontal="right" vertical="center"/>
    </xf>
    <xf numFmtId="0" fontId="3" fillId="0" borderId="96" applyAlignment="1" pivotButton="0" quotePrefix="0" xfId="0">
      <alignment horizontal="left" vertical="center"/>
    </xf>
    <xf numFmtId="0" fontId="10" fillId="0" borderId="40" applyAlignment="1" pivotButton="0" quotePrefix="0" xfId="0">
      <alignment vertical="center"/>
    </xf>
    <xf numFmtId="0" fontId="53" fillId="0" borderId="38" applyAlignment="1" pivotButton="0" quotePrefix="0" xfId="0">
      <alignment horizontal="center" vertical="center"/>
    </xf>
    <xf numFmtId="0" fontId="10" fillId="0" borderId="82" applyAlignment="1" pivotButton="0" quotePrefix="0" xfId="0">
      <alignment vertical="center"/>
    </xf>
    <xf numFmtId="1" fontId="10" fillId="0" borderId="218" applyAlignment="1" pivotButton="0" quotePrefix="0" xfId="0">
      <alignment horizontal="center" vertical="center"/>
    </xf>
    <xf numFmtId="0" fontId="24" fillId="0" borderId="34" applyAlignment="1" pivotButton="0" quotePrefix="0" xfId="0">
      <alignment vertical="center"/>
    </xf>
    <xf numFmtId="0" fontId="10" fillId="0" borderId="69" applyAlignment="1" pivotButton="0" quotePrefix="0" xfId="0">
      <alignment vertical="center"/>
    </xf>
    <xf numFmtId="0" fontId="3" fillId="0" borderId="42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10" fillId="0" borderId="32" applyAlignment="1" pivotButton="0" quotePrefix="0" xfId="0">
      <alignment horizontal="center" vertical="center"/>
    </xf>
    <xf numFmtId="0" fontId="4" fillId="0" borderId="31" applyAlignment="1" pivotButton="0" quotePrefix="0" xfId="0">
      <alignment horizontal="center" vertical="center"/>
    </xf>
    <xf numFmtId="0" fontId="24" fillId="0" borderId="32" applyAlignment="1" pivotButton="0" quotePrefix="0" xfId="0">
      <alignment horizontal="center" vertical="center"/>
    </xf>
    <xf numFmtId="0" fontId="10" fillId="6" borderId="72" applyAlignment="1" pivotButton="0" quotePrefix="0" xfId="0">
      <alignment horizontal="center" vertical="center"/>
    </xf>
    <xf numFmtId="1" fontId="10" fillId="6" borderId="1" applyAlignment="1" pivotButton="0" quotePrefix="0" xfId="0">
      <alignment horizontal="center" vertical="center"/>
    </xf>
    <xf numFmtId="0" fontId="73" fillId="0" borderId="1" pivotButton="0" quotePrefix="0" xfId="0"/>
    <xf numFmtId="0" fontId="24" fillId="0" borderId="52" applyAlignment="1" pivotButton="0" quotePrefix="0" xfId="0">
      <alignment horizontal="justify" vertical="center"/>
    </xf>
    <xf numFmtId="49" fontId="24" fillId="0" borderId="1" applyAlignment="1" pivotButton="0" quotePrefix="0" xfId="0">
      <alignment horizontal="center" vertical="center"/>
    </xf>
    <xf numFmtId="0" fontId="24" fillId="0" borderId="55" applyAlignment="1" pivotButton="0" quotePrefix="0" xfId="0">
      <alignment horizontal="left" vertical="center"/>
    </xf>
    <xf numFmtId="0" fontId="24" fillId="2" borderId="1" applyAlignment="1" pivotButton="0" quotePrefix="0" xfId="0">
      <alignment vertical="center"/>
    </xf>
    <xf numFmtId="0" fontId="17" fillId="3" borderId="1" applyAlignment="1" pivotButton="0" quotePrefix="0" xfId="0">
      <alignment horizontal="center"/>
    </xf>
    <xf numFmtId="0" fontId="14" fillId="0" borderId="1" applyAlignment="1" pivotButton="0" quotePrefix="0" xfId="0">
      <alignment horizontal="center" vertical="top"/>
    </xf>
    <xf numFmtId="0" fontId="67" fillId="3" borderId="1" applyAlignment="1" pivotButton="0" quotePrefix="0" xfId="0">
      <alignment vertical="top"/>
    </xf>
    <xf numFmtId="0" fontId="17" fillId="0" borderId="1" applyAlignment="1" pivotButton="0" quotePrefix="0" xfId="0">
      <alignment vertical="top"/>
    </xf>
    <xf numFmtId="0" fontId="18" fillId="0" borderId="43" pivotButton="0" quotePrefix="0" xfId="0"/>
    <xf numFmtId="0" fontId="74" fillId="0" borderId="1" pivotButton="0" quotePrefix="0" xfId="0"/>
    <xf numFmtId="0" fontId="23" fillId="0" borderId="223" applyAlignment="1" pivotButton="0" quotePrefix="0" xfId="0">
      <alignment horizontal="center" vertical="center"/>
    </xf>
    <xf numFmtId="0" fontId="23" fillId="0" borderId="144" applyAlignment="1" pivotButton="0" quotePrefix="0" xfId="0">
      <alignment horizontal="center" vertical="center"/>
    </xf>
    <xf numFmtId="0" fontId="23" fillId="0" borderId="63" applyAlignment="1" pivotButton="0" quotePrefix="0" xfId="0">
      <alignment horizontal="center" vertical="center"/>
    </xf>
    <xf numFmtId="0" fontId="23" fillId="0" borderId="130" applyAlignment="1" pivotButton="0" quotePrefix="0" xfId="0">
      <alignment horizontal="center" vertical="center"/>
    </xf>
    <xf numFmtId="0" fontId="24" fillId="0" borderId="230" applyAlignment="1" pivotButton="0" quotePrefix="0" xfId="0">
      <alignment horizontal="center" vertical="center"/>
    </xf>
    <xf numFmtId="0" fontId="24" fillId="0" borderId="242" applyAlignment="1" pivotButton="0" quotePrefix="0" xfId="0">
      <alignment horizontal="center" vertical="center"/>
    </xf>
    <xf numFmtId="0" fontId="29" fillId="0" borderId="230" applyAlignment="1" pivotButton="0" quotePrefix="0" xfId="0">
      <alignment horizontal="center" vertical="center"/>
    </xf>
    <xf numFmtId="0" fontId="29" fillId="0" borderId="36" applyAlignment="1" pivotButton="0" quotePrefix="0" xfId="0">
      <alignment horizontal="center" vertical="center"/>
    </xf>
    <xf numFmtId="0" fontId="3" fillId="0" borderId="92" applyAlignment="1" pivotButton="0" quotePrefix="0" xfId="0">
      <alignment horizontal="center"/>
    </xf>
    <xf numFmtId="0" fontId="10" fillId="5" borderId="33" applyAlignment="1" pivotButton="0" quotePrefix="0" xfId="0">
      <alignment horizontal="center" vertical="center"/>
    </xf>
    <xf numFmtId="0" fontId="26" fillId="0" borderId="34" applyAlignment="1" pivotButton="0" quotePrefix="0" xfId="0">
      <alignment horizontal="left"/>
    </xf>
    <xf numFmtId="0" fontId="29" fillId="0" borderId="218" applyAlignment="1" pivotButton="0" quotePrefix="0" xfId="0">
      <alignment vertical="center"/>
    </xf>
    <xf numFmtId="0" fontId="26" fillId="0" borderId="56" applyAlignment="1" pivotButton="0" quotePrefix="0" xfId="0">
      <alignment horizontal="left"/>
    </xf>
    <xf numFmtId="0" fontId="26" fillId="0" borderId="57" applyAlignment="1" pivotButton="0" quotePrefix="0" xfId="0">
      <alignment horizontal="left"/>
    </xf>
    <xf numFmtId="0" fontId="24" fillId="0" borderId="34" applyAlignment="1" pivotButton="0" quotePrefix="0" xfId="0">
      <alignment horizontal="left" vertical="center"/>
    </xf>
    <xf numFmtId="0" fontId="24" fillId="0" borderId="57" applyAlignment="1" pivotButton="0" quotePrefix="0" xfId="0">
      <alignment horizontal="left" vertical="center"/>
    </xf>
    <xf numFmtId="0" fontId="24" fillId="0" borderId="98" applyAlignment="1" pivotButton="0" quotePrefix="0" xfId="0">
      <alignment horizontal="left" vertical="center"/>
    </xf>
    <xf numFmtId="0" fontId="24" fillId="0" borderId="66" applyAlignment="1" pivotButton="0" quotePrefix="0" xfId="0">
      <alignment horizontal="left" vertical="center"/>
    </xf>
    <xf numFmtId="0" fontId="26" fillId="0" borderId="79" applyAlignment="1" pivotButton="0" quotePrefix="0" xfId="0">
      <alignment horizontal="center" vertical="center"/>
    </xf>
    <xf numFmtId="0" fontId="24" fillId="0" borderId="243" applyAlignment="1" pivotButton="0" quotePrefix="0" xfId="0">
      <alignment horizontal="center" vertical="center"/>
    </xf>
    <xf numFmtId="0" fontId="17" fillId="5" borderId="38" applyAlignment="1" pivotButton="0" quotePrefix="0" xfId="0">
      <alignment horizontal="center" vertical="center"/>
    </xf>
    <xf numFmtId="0" fontId="24" fillId="0" borderId="78" applyAlignment="1" pivotButton="0" quotePrefix="0" xfId="0">
      <alignment horizontal="center" vertical="center"/>
    </xf>
    <xf numFmtId="0" fontId="24" fillId="0" borderId="67" applyAlignment="1" pivotButton="0" quotePrefix="0" xfId="0">
      <alignment horizontal="center" vertical="center"/>
    </xf>
    <xf numFmtId="0" fontId="10" fillId="0" borderId="98" applyAlignment="1" pivotButton="0" quotePrefix="0" xfId="0">
      <alignment horizontal="center" vertical="center"/>
    </xf>
    <xf numFmtId="0" fontId="10" fillId="0" borderId="99" applyAlignment="1" pivotButton="0" quotePrefix="0" xfId="0">
      <alignment horizontal="center" vertical="center"/>
    </xf>
    <xf numFmtId="0" fontId="24" fillId="0" borderId="65" applyAlignment="1" pivotButton="0" quotePrefix="0" xfId="0">
      <alignment horizontal="center" vertical="center"/>
    </xf>
    <xf numFmtId="0" fontId="24" fillId="0" borderId="99" applyAlignment="1" pivotButton="0" quotePrefix="0" xfId="0">
      <alignment horizontal="center" vertical="center"/>
    </xf>
    <xf numFmtId="0" fontId="24" fillId="0" borderId="98" applyAlignment="1" pivotButton="0" quotePrefix="0" xfId="0">
      <alignment horizontal="center" vertical="center"/>
    </xf>
    <xf numFmtId="0" fontId="10" fillId="0" borderId="67" applyAlignment="1" pivotButton="0" quotePrefix="0" xfId="0">
      <alignment horizontal="center" vertical="center"/>
    </xf>
    <xf numFmtId="0" fontId="10" fillId="0" borderId="163" applyAlignment="1" pivotButton="0" quotePrefix="0" xfId="0">
      <alignment horizontal="center" vertical="center"/>
    </xf>
    <xf numFmtId="0" fontId="4" fillId="0" borderId="79" applyAlignment="1" pivotButton="0" quotePrefix="0" xfId="0">
      <alignment vertical="center"/>
    </xf>
    <xf numFmtId="0" fontId="23" fillId="0" borderId="55" applyAlignment="1" pivotButton="0" quotePrefix="0" xfId="0">
      <alignment horizontal="left" vertical="center"/>
    </xf>
    <xf numFmtId="0" fontId="19" fillId="0" borderId="80" applyAlignment="1" pivotButton="0" quotePrefix="0" xfId="0">
      <alignment horizontal="center" vertical="center"/>
    </xf>
    <xf numFmtId="0" fontId="24" fillId="0" borderId="55" applyAlignment="1" pivotButton="0" quotePrefix="0" xfId="0">
      <alignment horizontal="right" vertical="center"/>
    </xf>
    <xf numFmtId="0" fontId="3" fillId="0" borderId="55" applyAlignment="1" pivotButton="0" quotePrefix="0" xfId="0">
      <alignment horizontal="right" vertical="center"/>
    </xf>
    <xf numFmtId="0" fontId="3" fillId="0" borderId="94" applyAlignment="1" pivotButton="0" quotePrefix="0" xfId="0">
      <alignment horizontal="center" vertical="center"/>
    </xf>
    <xf numFmtId="0" fontId="3" fillId="0" borderId="95" applyAlignment="1" pivotButton="0" quotePrefix="0" xfId="0">
      <alignment horizontal="left" vertical="center"/>
    </xf>
    <xf numFmtId="0" fontId="3" fillId="0" borderId="142" applyAlignment="1" pivotButton="0" quotePrefix="0" xfId="0">
      <alignment horizontal="left" vertical="center"/>
    </xf>
    <xf numFmtId="0" fontId="10" fillId="0" borderId="41" applyAlignment="1" pivotButton="0" quotePrefix="0" xfId="0">
      <alignment vertical="center"/>
    </xf>
    <xf numFmtId="0" fontId="10" fillId="0" borderId="54" applyAlignment="1" pivotButton="0" quotePrefix="0" xfId="0">
      <alignment horizontal="left" vertical="center"/>
    </xf>
    <xf numFmtId="0" fontId="10" fillId="0" borderId="55" applyAlignment="1" pivotButton="0" quotePrefix="0" xfId="0">
      <alignment horizontal="left" vertical="center"/>
    </xf>
    <xf numFmtId="0" fontId="41" fillId="0" borderId="82" applyAlignment="1" pivotButton="0" quotePrefix="0" xfId="0">
      <alignment vertical="center"/>
    </xf>
    <xf numFmtId="1" fontId="65" fillId="0" borderId="34" applyAlignment="1" pivotButton="0" quotePrefix="0" xfId="0">
      <alignment horizontal="center" vertical="center"/>
    </xf>
    <xf numFmtId="0" fontId="10" fillId="0" borderId="142" applyAlignment="1" pivotButton="0" quotePrefix="0" xfId="0">
      <alignment horizontal="left" vertical="center"/>
    </xf>
    <xf numFmtId="0" fontId="10" fillId="0" borderId="95" applyAlignment="1" pivotButton="0" quotePrefix="0" xfId="0">
      <alignment horizontal="left" vertical="center"/>
    </xf>
    <xf numFmtId="0" fontId="24" fillId="0" borderId="95" applyAlignment="1" pivotButton="0" quotePrefix="0" xfId="0">
      <alignment horizontal="left" vertical="center"/>
    </xf>
    <xf numFmtId="0" fontId="7" fillId="0" borderId="1" applyAlignment="1" pivotButton="0" quotePrefix="0" xfId="0">
      <alignment vertical="center"/>
    </xf>
    <xf numFmtId="0" fontId="17" fillId="3" borderId="1" applyAlignment="1" pivotButton="0" quotePrefix="0" xfId="0">
      <alignment horizontal="center" vertical="top"/>
    </xf>
    <xf numFmtId="0" fontId="67" fillId="3" borderId="1" applyAlignment="1" pivotButton="0" quotePrefix="0" xfId="0">
      <alignment horizontal="center" vertical="top"/>
    </xf>
    <xf numFmtId="0" fontId="10" fillId="0" borderId="1" applyAlignment="1" pivotButton="0" quotePrefix="0" xfId="0">
      <alignment vertical="top"/>
    </xf>
    <xf numFmtId="0" fontId="17" fillId="0" borderId="1" applyAlignment="1" pivotButton="0" quotePrefix="0" xfId="0">
      <alignment horizontal="center" vertical="top"/>
    </xf>
    <xf numFmtId="49" fontId="6" fillId="0" borderId="1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/>
    </xf>
    <xf numFmtId="0" fontId="29" fillId="0" borderId="14" applyAlignment="1" pivotButton="0" quotePrefix="0" xfId="0">
      <alignment horizontal="center" vertical="center"/>
    </xf>
    <xf numFmtId="0" fontId="29" fillId="0" borderId="19" applyAlignment="1" pivotButton="0" quotePrefix="0" xfId="0">
      <alignment horizontal="center" vertical="center"/>
    </xf>
    <xf numFmtId="0" fontId="29" fillId="0" borderId="51" applyAlignment="1" pivotButton="0" quotePrefix="0" xfId="0">
      <alignment horizontal="center" vertical="center"/>
    </xf>
    <xf numFmtId="0" fontId="29" fillId="0" borderId="155" applyAlignment="1" pivotButton="0" quotePrefix="0" xfId="0">
      <alignment horizontal="center" vertical="center"/>
    </xf>
    <xf numFmtId="0" fontId="29" fillId="0" borderId="156" applyAlignment="1" pivotButton="0" quotePrefix="0" xfId="0">
      <alignment horizontal="center" vertical="center"/>
    </xf>
    <xf numFmtId="0" fontId="29" fillId="0" borderId="160" applyAlignment="1" pivotButton="0" quotePrefix="0" xfId="0">
      <alignment horizontal="center" vertical="center"/>
    </xf>
    <xf numFmtId="0" fontId="29" fillId="0" borderId="161" applyAlignment="1" pivotButton="0" quotePrefix="0" xfId="0">
      <alignment horizontal="center" vertical="center"/>
    </xf>
    <xf numFmtId="0" fontId="29" fillId="0" borderId="101" applyAlignment="1" pivotButton="0" quotePrefix="0" xfId="0">
      <alignment horizontal="center" vertical="center"/>
    </xf>
    <xf numFmtId="0" fontId="29" fillId="0" borderId="163" applyAlignment="1" pivotButton="0" quotePrefix="0" xfId="0">
      <alignment horizontal="center" vertical="center"/>
    </xf>
    <xf numFmtId="0" fontId="29" fillId="0" borderId="164" applyAlignment="1" pivotButton="0" quotePrefix="0" xfId="0">
      <alignment horizontal="center" vertical="center"/>
    </xf>
    <xf numFmtId="0" fontId="29" fillId="0" borderId="165" applyAlignment="1" pivotButton="0" quotePrefix="0" xfId="0">
      <alignment horizontal="center" vertical="center"/>
    </xf>
    <xf numFmtId="0" fontId="29" fillId="0" borderId="167" applyAlignment="1" pivotButton="0" quotePrefix="0" xfId="0">
      <alignment horizontal="center" vertical="center"/>
    </xf>
    <xf numFmtId="0" fontId="26" fillId="0" borderId="1" applyAlignment="1" pivotButton="0" quotePrefix="0" xfId="0">
      <alignment horizontal="center"/>
    </xf>
    <xf numFmtId="0" fontId="17" fillId="0" borderId="183" applyAlignment="1" pivotButton="0" quotePrefix="0" xfId="0">
      <alignment horizontal="center" vertical="center"/>
    </xf>
    <xf numFmtId="0" fontId="19" fillId="2" borderId="43" applyAlignment="1" pivotButton="0" quotePrefix="0" xfId="0">
      <alignment horizontal="left" vertical="center"/>
    </xf>
    <xf numFmtId="0" fontId="24" fillId="0" borderId="183" applyAlignment="1" pivotButton="0" quotePrefix="0" xfId="0">
      <alignment horizontal="center" vertical="center"/>
    </xf>
    <xf numFmtId="0" fontId="10" fillId="5" borderId="184" applyAlignment="1" pivotButton="0" quotePrefix="0" xfId="0">
      <alignment horizontal="left" vertical="center"/>
    </xf>
    <xf numFmtId="0" fontId="3" fillId="0" borderId="244" applyAlignment="1" pivotButton="0" quotePrefix="0" xfId="0">
      <alignment horizontal="center" vertical="center"/>
    </xf>
    <xf numFmtId="0" fontId="1" fillId="0" borderId="244" pivotButton="0" quotePrefix="0" xfId="0"/>
    <xf numFmtId="0" fontId="4" fillId="0" borderId="235" applyAlignment="1" pivotButton="0" quotePrefix="0" xfId="0">
      <alignment horizontal="center" vertical="center"/>
    </xf>
    <xf numFmtId="0" fontId="1" fillId="0" borderId="245" pivotButton="0" quotePrefix="0" xfId="0"/>
    <xf numFmtId="0" fontId="10" fillId="0" borderId="244" applyAlignment="1" pivotButton="0" quotePrefix="0" xfId="0">
      <alignment horizontal="center" vertical="center"/>
    </xf>
    <xf numFmtId="0" fontId="4" fillId="0" borderId="244" applyAlignment="1" pivotButton="0" quotePrefix="0" xfId="0">
      <alignment horizontal="center" vertical="center"/>
    </xf>
    <xf numFmtId="0" fontId="18" fillId="2" borderId="1" applyAlignment="1" pivotButton="0" quotePrefix="0" xfId="0">
      <alignment horizontal="left" vertical="center"/>
    </xf>
    <xf numFmtId="0" fontId="24" fillId="0" borderId="88" applyAlignment="1" pivotButton="0" quotePrefix="0" xfId="0">
      <alignment horizontal="left" vertical="center"/>
    </xf>
    <xf numFmtId="0" fontId="24" fillId="0" borderId="107" applyAlignment="1" pivotButton="0" quotePrefix="0" xfId="0">
      <alignment horizontal="center" vertical="center"/>
    </xf>
    <xf numFmtId="0" fontId="24" fillId="0" borderId="179" applyAlignment="1" pivotButton="0" quotePrefix="0" xfId="0">
      <alignment horizontal="center" vertical="center"/>
    </xf>
    <xf numFmtId="0" fontId="24" fillId="0" borderId="209" applyAlignment="1" pivotButton="0" quotePrefix="0" xfId="0">
      <alignment horizontal="center" vertical="center"/>
    </xf>
    <xf numFmtId="0" fontId="17" fillId="0" borderId="79" applyAlignment="1" pivotButton="0" quotePrefix="0" xfId="0">
      <alignment horizontal="left" vertical="center"/>
    </xf>
    <xf numFmtId="0" fontId="24" fillId="0" borderId="244" applyAlignment="1" pivotButton="0" quotePrefix="0" xfId="0">
      <alignment horizontal="center" vertical="center"/>
    </xf>
    <xf numFmtId="0" fontId="24" fillId="0" borderId="235" applyAlignment="1" pivotButton="0" quotePrefix="0" xfId="0">
      <alignment horizontal="left" vertical="center"/>
    </xf>
    <xf numFmtId="0" fontId="24" fillId="0" borderId="143" applyAlignment="1" pivotButton="0" quotePrefix="0" xfId="0">
      <alignment horizontal="center" vertical="center"/>
    </xf>
    <xf numFmtId="0" fontId="41" fillId="0" borderId="104" applyAlignment="1" pivotButton="0" quotePrefix="0" xfId="0">
      <alignment horizontal="center" vertical="center"/>
    </xf>
    <xf numFmtId="0" fontId="10" fillId="0" borderId="88" applyAlignment="1" pivotButton="0" quotePrefix="0" xfId="0">
      <alignment horizontal="left" vertical="center"/>
    </xf>
    <xf numFmtId="0" fontId="10" fillId="0" borderId="107" applyAlignment="1" pivotButton="0" quotePrefix="0" xfId="0">
      <alignment horizontal="center" vertical="center"/>
    </xf>
    <xf numFmtId="0" fontId="3" fillId="0" borderId="147" applyAlignment="1" pivotButton="0" quotePrefix="0" xfId="0">
      <alignment horizontal="left" vertical="center"/>
    </xf>
    <xf numFmtId="0" fontId="3" fillId="0" borderId="176" applyAlignment="1" pivotButton="0" quotePrefix="0" xfId="0">
      <alignment horizontal="left" vertical="center"/>
    </xf>
    <xf numFmtId="0" fontId="24" fillId="0" borderId="246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/>
    </xf>
    <xf numFmtId="1" fontId="10" fillId="6" borderId="247" applyAlignment="1" pivotButton="0" quotePrefix="0" xfId="0">
      <alignment horizontal="center" vertical="center"/>
    </xf>
    <xf numFmtId="0" fontId="10" fillId="6" borderId="183" applyAlignment="1" pivotButton="0" quotePrefix="0" xfId="0">
      <alignment horizontal="center" vertical="center"/>
    </xf>
    <xf numFmtId="0" fontId="24" fillId="0" borderId="43" applyAlignment="1" pivotButton="0" quotePrefix="0" xfId="0">
      <alignment vertical="center"/>
    </xf>
    <xf numFmtId="0" fontId="24" fillId="0" borderId="73" applyAlignment="1" pivotButton="0" quotePrefix="0" xfId="0">
      <alignment horizontal="justify" vertical="center"/>
    </xf>
    <xf numFmtId="0" fontId="24" fillId="0" borderId="235" applyAlignment="1" pivotButton="0" quotePrefix="0" xfId="0">
      <alignment horizontal="justify" vertical="center"/>
    </xf>
    <xf numFmtId="0" fontId="44" fillId="0" borderId="1" applyAlignment="1" pivotButton="0" quotePrefix="0" xfId="0">
      <alignment vertical="center"/>
    </xf>
    <xf numFmtId="0" fontId="45" fillId="0" borderId="1" applyAlignment="1" pivotButton="0" quotePrefix="0" xfId="0">
      <alignment vertical="center"/>
    </xf>
    <xf numFmtId="0" fontId="24" fillId="3" borderId="235" applyAlignment="1" pivotButton="0" quotePrefix="0" xfId="0">
      <alignment horizontal="justify" vertical="center"/>
    </xf>
    <xf numFmtId="0" fontId="24" fillId="0" borderId="248" applyAlignment="1" pivotButton="0" quotePrefix="0" xfId="0">
      <alignment horizontal="center" vertical="center"/>
    </xf>
    <xf numFmtId="49" fontId="24" fillId="0" borderId="248" applyAlignment="1" pivotButton="0" quotePrefix="0" xfId="0">
      <alignment horizontal="center" vertical="center"/>
    </xf>
    <xf numFmtId="0" fontId="24" fillId="0" borderId="235" applyAlignment="1" pivotButton="0" quotePrefix="0" xfId="0">
      <alignment horizontal="center" vertical="center"/>
    </xf>
    <xf numFmtId="49" fontId="24" fillId="0" borderId="235" applyAlignment="1" pivotButton="0" quotePrefix="0" xfId="0">
      <alignment horizontal="center" vertical="center"/>
    </xf>
    <xf numFmtId="0" fontId="13" fillId="3" borderId="1" applyAlignment="1" pivotButton="0" quotePrefix="0" xfId="0">
      <alignment vertical="center"/>
    </xf>
    <xf numFmtId="0" fontId="13" fillId="0" borderId="1" applyAlignment="1" pivotButton="0" quotePrefix="0" xfId="0">
      <alignment horizontal="center" vertical="top"/>
    </xf>
    <xf numFmtId="0" fontId="2" fillId="0" borderId="110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/>
    </xf>
    <xf numFmtId="0" fontId="58" fillId="0" borderId="1" applyAlignment="1" pivotButton="0" quotePrefix="0" xfId="0">
      <alignment horizontal="center"/>
    </xf>
    <xf numFmtId="0" fontId="28" fillId="0" borderId="1" applyAlignment="1" pivotButton="0" quotePrefix="0" xfId="0">
      <alignment vertical="center"/>
    </xf>
    <xf numFmtId="49" fontId="14" fillId="0" borderId="1" applyAlignment="1" pivotButton="0" quotePrefix="0" xfId="0">
      <alignment vertical="center"/>
    </xf>
    <xf numFmtId="0" fontId="17" fillId="0" borderId="1" applyAlignment="1" pivotButton="0" quotePrefix="0" xfId="0">
      <alignment horizontal="center"/>
    </xf>
    <xf numFmtId="0" fontId="67" fillId="0" borderId="1" applyAlignment="1" pivotButton="0" quotePrefix="0" xfId="0">
      <alignment horizontal="center" vertical="top"/>
    </xf>
    <xf numFmtId="0" fontId="64" fillId="0" borderId="1" applyAlignment="1" pivotButton="0" quotePrefix="0" xfId="0">
      <alignment vertical="top"/>
    </xf>
    <xf numFmtId="0" fontId="64" fillId="0" borderId="1" applyAlignment="1" pivotButton="0" quotePrefix="0" xfId="0">
      <alignment horizontal="left" vertical="top"/>
    </xf>
    <xf numFmtId="0" fontId="64" fillId="0" borderId="1" applyAlignment="1" pivotButton="0" quotePrefix="0" xfId="0">
      <alignment horizontal="center" vertical="top"/>
    </xf>
    <xf numFmtId="0" fontId="46" fillId="0" borderId="1" applyAlignment="1" pivotButton="0" quotePrefix="0" xfId="0">
      <alignment horizontal="left" vertical="top"/>
    </xf>
    <xf numFmtId="49" fontId="34" fillId="0" borderId="1" applyAlignment="1" pivotButton="0" quotePrefix="0" xfId="0">
      <alignment horizontal="left" vertical="center"/>
    </xf>
    <xf numFmtId="0" fontId="23" fillId="0" borderId="226" applyAlignment="1" pivotButton="0" quotePrefix="0" xfId="0">
      <alignment horizontal="center" vertical="center"/>
    </xf>
    <xf numFmtId="0" fontId="23" fillId="0" borderId="211" applyAlignment="1" pivotButton="0" quotePrefix="0" xfId="0">
      <alignment horizontal="center" vertical="center"/>
    </xf>
    <xf numFmtId="0" fontId="23" fillId="0" borderId="185" applyAlignment="1" pivotButton="0" quotePrefix="0" xfId="0">
      <alignment horizontal="center" vertical="center"/>
    </xf>
    <xf numFmtId="0" fontId="10" fillId="0" borderId="183" applyAlignment="1" pivotButton="0" quotePrefix="0" xfId="0">
      <alignment horizontal="center" vertical="center"/>
    </xf>
    <xf numFmtId="0" fontId="29" fillId="0" borderId="246" applyAlignment="1" pivotButton="0" quotePrefix="0" xfId="0">
      <alignment horizontal="center" vertical="center"/>
    </xf>
    <xf numFmtId="0" fontId="10" fillId="0" borderId="176" applyAlignment="1" pivotButton="0" quotePrefix="0" xfId="0">
      <alignment horizontal="center" vertical="center"/>
    </xf>
    <xf numFmtId="0" fontId="10" fillId="5" borderId="246" applyAlignment="1" pivotButton="0" quotePrefix="0" xfId="0">
      <alignment horizontal="center" vertical="center"/>
    </xf>
    <xf numFmtId="0" fontId="10" fillId="0" borderId="151" applyAlignment="1" pivotButton="0" quotePrefix="0" xfId="0">
      <alignment horizontal="center" vertical="center"/>
    </xf>
    <xf numFmtId="0" fontId="24" fillId="0" borderId="249" applyAlignment="1" pivotButton="0" quotePrefix="0" xfId="0">
      <alignment horizontal="center" vertical="center"/>
    </xf>
    <xf numFmtId="0" fontId="6" fillId="0" borderId="235" applyAlignment="1" pivotButton="0" quotePrefix="0" xfId="0">
      <alignment horizontal="center" vertical="center"/>
    </xf>
    <xf numFmtId="0" fontId="3" fillId="0" borderId="235" applyAlignment="1" pivotButton="0" quotePrefix="0" xfId="0">
      <alignment horizontal="center" vertical="center"/>
    </xf>
    <xf numFmtId="0" fontId="10" fillId="0" borderId="250" applyAlignment="1" pivotButton="0" quotePrefix="0" xfId="0">
      <alignment horizontal="center" vertical="center"/>
    </xf>
    <xf numFmtId="0" fontId="10" fillId="0" borderId="157" applyAlignment="1" pivotButton="0" quotePrefix="0" xfId="0">
      <alignment horizontal="center" vertical="center"/>
    </xf>
    <xf numFmtId="0" fontId="10" fillId="0" borderId="235" applyAlignment="1" pivotButton="0" quotePrefix="0" xfId="0">
      <alignment horizontal="center" vertical="center"/>
    </xf>
    <xf numFmtId="0" fontId="10" fillId="0" borderId="232" applyAlignment="1" pivotButton="0" quotePrefix="0" xfId="0">
      <alignment horizontal="center" vertical="center"/>
    </xf>
    <xf numFmtId="0" fontId="10" fillId="0" borderId="249" applyAlignment="1" pivotButton="0" quotePrefix="0" xfId="0">
      <alignment horizontal="center" vertical="center"/>
    </xf>
    <xf numFmtId="0" fontId="10" fillId="0" borderId="54" applyAlignment="1" pivotButton="0" quotePrefix="0" xfId="0">
      <alignment horizontal="center" vertical="center"/>
    </xf>
    <xf numFmtId="0" fontId="10" fillId="0" borderId="190" applyAlignment="1" pivotButton="0" quotePrefix="0" xfId="0">
      <alignment horizontal="center" vertical="center"/>
    </xf>
    <xf numFmtId="0" fontId="24" fillId="0" borderId="250" applyAlignment="1" pivotButton="0" quotePrefix="0" xfId="0">
      <alignment horizontal="center" vertical="center"/>
    </xf>
    <xf numFmtId="0" fontId="24" fillId="0" borderId="157" applyAlignment="1" pivotButton="0" quotePrefix="0" xfId="0">
      <alignment horizontal="center" vertical="center"/>
    </xf>
    <xf numFmtId="0" fontId="24" fillId="0" borderId="185" applyAlignment="1" pivotButton="0" quotePrefix="0" xfId="0">
      <alignment vertical="center"/>
    </xf>
    <xf numFmtId="0" fontId="24" fillId="0" borderId="46" applyAlignment="1" pivotButton="0" quotePrefix="0" xfId="0">
      <alignment horizontal="center" vertical="center"/>
    </xf>
    <xf numFmtId="0" fontId="24" fillId="0" borderId="19" applyAlignment="1" pivotButton="0" quotePrefix="0" xfId="0">
      <alignment horizontal="center" vertical="center"/>
    </xf>
    <xf numFmtId="0" fontId="24" fillId="0" borderId="226" applyAlignment="1" pivotButton="0" quotePrefix="0" xfId="0">
      <alignment horizontal="center" vertical="center"/>
    </xf>
    <xf numFmtId="49" fontId="24" fillId="5" borderId="184" applyAlignment="1" pivotButton="0" quotePrefix="0" xfId="0">
      <alignment horizontal="center" vertical="center"/>
    </xf>
    <xf numFmtId="0" fontId="24" fillId="5" borderId="183" applyAlignment="1" pivotButton="0" quotePrefix="0" xfId="0">
      <alignment horizontal="center" vertical="center"/>
    </xf>
    <xf numFmtId="0" fontId="24" fillId="5" borderId="177" applyAlignment="1" pivotButton="0" quotePrefix="0" xfId="0">
      <alignment horizontal="center" vertical="center"/>
    </xf>
    <xf numFmtId="0" fontId="24" fillId="5" borderId="176" applyAlignment="1" pivotButton="0" quotePrefix="0" xfId="0">
      <alignment horizontal="center" vertical="center"/>
    </xf>
    <xf numFmtId="0" fontId="24" fillId="0" borderId="54" applyAlignment="1" pivotButton="0" quotePrefix="0" xfId="0">
      <alignment horizontal="center"/>
    </xf>
    <xf numFmtId="0" fontId="24" fillId="0" borderId="82" applyAlignment="1" pivotButton="0" quotePrefix="0" xfId="0">
      <alignment horizontal="center"/>
    </xf>
    <xf numFmtId="0" fontId="10" fillId="0" borderId="245" applyAlignment="1" pivotButton="0" quotePrefix="0" xfId="0">
      <alignment horizontal="center" vertical="center"/>
    </xf>
    <xf numFmtId="0" fontId="4" fillId="0" borderId="79" applyAlignment="1" pivotButton="0" quotePrefix="0" xfId="0">
      <alignment horizontal="left" vertical="center"/>
    </xf>
    <xf numFmtId="0" fontId="23" fillId="0" borderId="98" applyAlignment="1" pivotButton="0" quotePrefix="0" xfId="0">
      <alignment horizontal="center" vertical="center"/>
    </xf>
    <xf numFmtId="0" fontId="23" fillId="0" borderId="54" applyAlignment="1" pivotButton="0" quotePrefix="0" xfId="0">
      <alignment horizontal="left" vertical="center"/>
    </xf>
    <xf numFmtId="0" fontId="4" fillId="0" borderId="55" applyAlignment="1" pivotButton="0" quotePrefix="0" xfId="0">
      <alignment horizontal="left" vertical="center"/>
    </xf>
    <xf numFmtId="0" fontId="24" fillId="0" borderId="235" applyAlignment="1" pivotButton="0" quotePrefix="0" xfId="0">
      <alignment vertical="center"/>
    </xf>
    <xf numFmtId="0" fontId="3" fillId="0" borderId="54" applyAlignment="1" pivotButton="0" quotePrefix="0" xfId="0">
      <alignment horizontal="left" vertical="center"/>
    </xf>
    <xf numFmtId="0" fontId="4" fillId="0" borderId="95" applyAlignment="1" pivotButton="0" quotePrefix="0" xfId="0">
      <alignment horizontal="left" vertical="center"/>
    </xf>
    <xf numFmtId="0" fontId="10" fillId="0" borderId="193" applyAlignment="1" pivotButton="0" quotePrefix="0" xfId="0">
      <alignment vertical="center"/>
    </xf>
    <xf numFmtId="0" fontId="24" fillId="0" borderId="193" applyAlignment="1" pivotButton="0" quotePrefix="0" xfId="0">
      <alignment vertical="center"/>
    </xf>
    <xf numFmtId="0" fontId="10" fillId="0" borderId="209" applyAlignment="1" pivotButton="0" quotePrefix="0" xfId="0">
      <alignment horizontal="center" vertical="center"/>
    </xf>
    <xf numFmtId="0" fontId="75" fillId="0" borderId="1" pivotButton="0" quotePrefix="0" xfId="0"/>
    <xf numFmtId="0" fontId="71" fillId="3" borderId="1" applyAlignment="1" pivotButton="0" quotePrefix="0" xfId="0">
      <alignment horizontal="center" vertical="center"/>
    </xf>
    <xf numFmtId="0" fontId="23" fillId="0" borderId="183" applyAlignment="1" pivotButton="0" quotePrefix="0" xfId="0">
      <alignment horizontal="center" vertical="center"/>
    </xf>
    <xf numFmtId="0" fontId="17" fillId="0" borderId="171" applyAlignment="1" pivotButton="0" quotePrefix="0" xfId="0">
      <alignment horizontal="center" vertical="center"/>
    </xf>
    <xf numFmtId="0" fontId="17" fillId="0" borderId="175" applyAlignment="1" pivotButton="0" quotePrefix="0" xfId="0">
      <alignment horizontal="center" vertical="center"/>
    </xf>
    <xf numFmtId="0" fontId="3" fillId="0" borderId="184" applyAlignment="1" pivotButton="0" quotePrefix="0" xfId="0">
      <alignment horizontal="center" vertical="center"/>
    </xf>
    <xf numFmtId="0" fontId="4" fillId="0" borderId="187" applyAlignment="1" pivotButton="0" quotePrefix="0" xfId="0">
      <alignment horizontal="center" vertical="center"/>
    </xf>
    <xf numFmtId="0" fontId="4" fillId="0" borderId="100" applyAlignment="1" pivotButton="0" quotePrefix="0" xfId="0">
      <alignment horizontal="center" vertical="center"/>
    </xf>
    <xf numFmtId="0" fontId="4" fillId="0" borderId="57" applyAlignment="1" pivotButton="0" quotePrefix="0" xfId="0">
      <alignment horizontal="center" vertical="center"/>
    </xf>
    <xf numFmtId="0" fontId="4" fillId="0" borderId="91" applyAlignment="1" pivotButton="0" quotePrefix="0" xfId="0">
      <alignment horizontal="center" vertical="center"/>
    </xf>
    <xf numFmtId="0" fontId="29" fillId="0" borderId="87" applyAlignment="1" pivotButton="0" quotePrefix="0" xfId="0">
      <alignment horizontal="center" vertical="center"/>
    </xf>
    <xf numFmtId="0" fontId="24" fillId="0" borderId="87" applyAlignment="1" pivotButton="0" quotePrefix="0" xfId="0">
      <alignment horizontal="center" vertical="center"/>
    </xf>
    <xf numFmtId="0" fontId="3" fillId="0" borderId="87" applyAlignment="1" pivotButton="0" quotePrefix="0" xfId="0">
      <alignment horizontal="center" vertical="center"/>
    </xf>
    <xf numFmtId="0" fontId="45" fillId="0" borderId="66" applyAlignment="1" pivotButton="0" quotePrefix="0" xfId="0">
      <alignment horizontal="center" vertical="center"/>
    </xf>
    <xf numFmtId="0" fontId="10" fillId="0" borderId="139" applyAlignment="1" pivotButton="0" quotePrefix="0" xfId="0">
      <alignment horizontal="center" vertical="center"/>
    </xf>
    <xf numFmtId="0" fontId="24" fillId="0" borderId="139" applyAlignment="1" pivotButton="0" quotePrefix="0" xfId="0">
      <alignment horizontal="center" vertical="center"/>
    </xf>
    <xf numFmtId="0" fontId="19" fillId="0" borderId="84" applyAlignment="1" pivotButton="0" quotePrefix="0" xfId="0">
      <alignment horizontal="center" vertical="center"/>
    </xf>
    <xf numFmtId="0" fontId="29" fillId="0" borderId="84" applyAlignment="1" pivotButton="0" quotePrefix="0" xfId="0">
      <alignment horizontal="center" vertical="center"/>
    </xf>
    <xf numFmtId="0" fontId="29" fillId="0" borderId="108" applyAlignment="1" pivotButton="0" quotePrefix="0" xfId="0">
      <alignment horizontal="center" vertical="center"/>
    </xf>
    <xf numFmtId="0" fontId="24" fillId="0" borderId="70" applyAlignment="1" pivotButton="0" quotePrefix="0" xfId="0">
      <alignment horizontal="center" vertical="center"/>
    </xf>
    <xf numFmtId="1" fontId="10" fillId="0" borderId="247" applyAlignment="1" pivotButton="0" quotePrefix="0" xfId="0">
      <alignment horizontal="center" vertical="center"/>
    </xf>
    <xf numFmtId="1" fontId="10" fillId="0" borderId="184" applyAlignment="1" pivotButton="0" quotePrefix="0" xfId="0">
      <alignment horizontal="center" vertical="center"/>
    </xf>
    <xf numFmtId="0" fontId="24" fillId="0" borderId="43" pivotButton="0" quotePrefix="0" xfId="0"/>
    <xf numFmtId="0" fontId="26" fillId="0" borderId="36" applyAlignment="1" pivotButton="0" quotePrefix="0" xfId="0">
      <alignment horizontal="justify" vertical="center"/>
    </xf>
    <xf numFmtId="0" fontId="26" fillId="0" borderId="36" applyAlignment="1" pivotButton="0" quotePrefix="0" xfId="0">
      <alignment horizontal="center" vertical="center"/>
    </xf>
    <xf numFmtId="49" fontId="26" fillId="0" borderId="36" applyAlignment="1" pivotButton="0" quotePrefix="0" xfId="0">
      <alignment horizontal="center" vertical="center"/>
    </xf>
    <xf numFmtId="0" fontId="29" fillId="0" borderId="172" applyAlignment="1" pivotButton="0" quotePrefix="0" xfId="0">
      <alignment horizontal="center"/>
    </xf>
    <xf numFmtId="0" fontId="3" fillId="0" borderId="175" applyAlignment="1" pivotButton="0" quotePrefix="0" xfId="0">
      <alignment horizontal="center" vertical="center"/>
    </xf>
    <xf numFmtId="0" fontId="1" fillId="0" borderId="226" pivotButton="0" quotePrefix="0" xfId="0"/>
    <xf numFmtId="0" fontId="1" fillId="0" borderId="228" pivotButton="0" quotePrefix="0" xfId="0"/>
    <xf numFmtId="0" fontId="23" fillId="0" borderId="251" applyAlignment="1" pivotButton="0" quotePrefix="0" xfId="0">
      <alignment horizontal="center" vertical="center"/>
    </xf>
    <xf numFmtId="0" fontId="23" fillId="0" borderId="252" applyAlignment="1" pivotButton="0" quotePrefix="0" xfId="0">
      <alignment horizontal="center" vertical="center"/>
    </xf>
    <xf numFmtId="49" fontId="23" fillId="0" borderId="253" applyAlignment="1" pivotButton="0" quotePrefix="0" xfId="0">
      <alignment horizontal="left" vertical="center"/>
    </xf>
    <xf numFmtId="0" fontId="23" fillId="0" borderId="253" applyAlignment="1" pivotButton="0" quotePrefix="0" xfId="0">
      <alignment horizontal="center" vertical="center"/>
    </xf>
    <xf numFmtId="49" fontId="23" fillId="0" borderId="253" applyAlignment="1" pivotButton="0" quotePrefix="0" xfId="0">
      <alignment horizontal="center" vertical="center"/>
    </xf>
    <xf numFmtId="0" fontId="23" fillId="0" borderId="188" applyAlignment="1" pivotButton="0" quotePrefix="0" xfId="0">
      <alignment horizontal="center" vertical="center"/>
    </xf>
    <xf numFmtId="0" fontId="23" fillId="0" borderId="254" applyAlignment="1" pivotButton="0" quotePrefix="0" xfId="0">
      <alignment horizontal="center" vertical="center"/>
    </xf>
    <xf numFmtId="0" fontId="76" fillId="0" borderId="43" applyAlignment="1" pivotButton="0" quotePrefix="0" xfId="0">
      <alignment horizontal="left"/>
    </xf>
    <xf numFmtId="0" fontId="10" fillId="5" borderId="183" applyAlignment="1" pivotButton="0" quotePrefix="0" xfId="0">
      <alignment horizontal="center" vertical="center"/>
    </xf>
    <xf numFmtId="0" fontId="4" fillId="0" borderId="81" applyAlignment="1" pivotButton="0" quotePrefix="0" xfId="0">
      <alignment horizontal="left" vertical="center"/>
    </xf>
    <xf numFmtId="0" fontId="26" fillId="0" borderId="105" applyAlignment="1" pivotButton="0" quotePrefix="0" xfId="0">
      <alignment horizontal="left"/>
    </xf>
    <xf numFmtId="0" fontId="29" fillId="0" borderId="106" applyAlignment="1" pivotButton="0" quotePrefix="0" xfId="0">
      <alignment vertical="center"/>
    </xf>
    <xf numFmtId="0" fontId="26" fillId="0" borderId="84" applyAlignment="1" pivotButton="0" quotePrefix="0" xfId="0">
      <alignment horizontal="left"/>
    </xf>
    <xf numFmtId="0" fontId="26" fillId="0" borderId="140" applyAlignment="1" pivotButton="0" quotePrefix="0" xfId="0">
      <alignment horizontal="left"/>
    </xf>
    <xf numFmtId="0" fontId="24" fillId="0" borderId="106" applyAlignment="1" pivotButton="0" quotePrefix="0" xfId="0">
      <alignment vertical="center"/>
    </xf>
    <xf numFmtId="0" fontId="24" fillId="0" borderId="84" applyAlignment="1" pivotButton="0" quotePrefix="0" xfId="0">
      <alignment horizontal="left" vertical="center"/>
    </xf>
    <xf numFmtId="0" fontId="24" fillId="0" borderId="105" applyAlignment="1" pivotButton="0" quotePrefix="0" xfId="0">
      <alignment horizontal="left" vertical="center"/>
    </xf>
    <xf numFmtId="0" fontId="24" fillId="0" borderId="140" applyAlignment="1" pivotButton="0" quotePrefix="0" xfId="0">
      <alignment horizontal="left" vertical="center"/>
    </xf>
    <xf numFmtId="0" fontId="24" fillId="0" borderId="255" applyAlignment="1" pivotButton="0" quotePrefix="0" xfId="0">
      <alignment horizontal="center" vertical="center"/>
    </xf>
    <xf numFmtId="0" fontId="26" fillId="0" borderId="101" applyAlignment="1" pivotButton="0" quotePrefix="0" xfId="0">
      <alignment horizontal="left"/>
    </xf>
    <xf numFmtId="0" fontId="24" fillId="0" borderId="163" applyAlignment="1" pivotButton="0" quotePrefix="0" xfId="0">
      <alignment vertical="center"/>
    </xf>
    <xf numFmtId="0" fontId="26" fillId="0" borderId="66" applyAlignment="1" pivotButton="0" quotePrefix="0" xfId="0">
      <alignment horizontal="left"/>
    </xf>
    <xf numFmtId="0" fontId="26" fillId="0" borderId="67" applyAlignment="1" pivotButton="0" quotePrefix="0" xfId="0">
      <alignment horizontal="left"/>
    </xf>
    <xf numFmtId="0" fontId="3" fillId="0" borderId="106" applyAlignment="1" pivotButton="0" quotePrefix="0" xfId="0">
      <alignment vertical="center"/>
    </xf>
    <xf numFmtId="0" fontId="24" fillId="0" borderId="84" applyAlignment="1" pivotButton="0" quotePrefix="0" xfId="0">
      <alignment horizontal="left"/>
    </xf>
    <xf numFmtId="0" fontId="24" fillId="0" borderId="105" applyAlignment="1" pivotButton="0" quotePrefix="0" xfId="0">
      <alignment horizontal="left"/>
    </xf>
    <xf numFmtId="0" fontId="24" fillId="0" borderId="140" applyAlignment="1" pivotButton="0" quotePrefix="0" xfId="0">
      <alignment horizontal="left"/>
    </xf>
    <xf numFmtId="0" fontId="29" fillId="0" borderId="81" applyAlignment="1" pivotButton="0" quotePrefix="0" xfId="0">
      <alignment horizontal="center" vertical="center"/>
    </xf>
    <xf numFmtId="0" fontId="24" fillId="0" borderId="105" applyAlignment="1" pivotButton="0" quotePrefix="0" xfId="0">
      <alignment horizontal="center"/>
    </xf>
    <xf numFmtId="0" fontId="24" fillId="0" borderId="83" applyAlignment="1" pivotButton="0" quotePrefix="0" xfId="0">
      <alignment horizontal="center"/>
    </xf>
    <xf numFmtId="0" fontId="24" fillId="0" borderId="106" applyAlignment="1" pivotButton="0" quotePrefix="0" xfId="0">
      <alignment horizontal="center"/>
    </xf>
    <xf numFmtId="0" fontId="10" fillId="0" borderId="163" applyAlignment="1" pivotButton="0" quotePrefix="0" xfId="0">
      <alignment horizontal="center"/>
    </xf>
    <xf numFmtId="0" fontId="10" fillId="0" borderId="100" applyAlignment="1" pivotButton="0" quotePrefix="0" xfId="0">
      <alignment horizontal="center"/>
    </xf>
    <xf numFmtId="0" fontId="10" fillId="0" borderId="101" applyAlignment="1" pivotButton="0" quotePrefix="0" xfId="0">
      <alignment horizontal="center"/>
    </xf>
    <xf numFmtId="49" fontId="4" fillId="0" borderId="81" applyAlignment="1" pivotButton="0" quotePrefix="0" xfId="0">
      <alignment horizontal="center" vertical="center"/>
    </xf>
    <xf numFmtId="49" fontId="17" fillId="0" borderId="81" applyAlignment="1" pivotButton="0" quotePrefix="0" xfId="0">
      <alignment horizontal="center" vertical="center"/>
    </xf>
    <xf numFmtId="0" fontId="19" fillId="0" borderId="141" applyAlignment="1" pivotButton="0" quotePrefix="0" xfId="0">
      <alignment horizontal="center" vertical="center"/>
    </xf>
    <xf numFmtId="0" fontId="23" fillId="0" borderId="81" applyAlignment="1" pivotButton="0" quotePrefix="0" xfId="0">
      <alignment horizontal="center" vertical="center"/>
    </xf>
    <xf numFmtId="0" fontId="23" fillId="0" borderId="59" applyAlignment="1" pivotButton="0" quotePrefix="0" xfId="0">
      <alignment horizontal="left" vertical="center"/>
    </xf>
    <xf numFmtId="0" fontId="23" fillId="0" borderId="141" applyAlignment="1" pivotButton="0" quotePrefix="0" xfId="0">
      <alignment horizontal="left" vertical="center"/>
    </xf>
    <xf numFmtId="0" fontId="30" fillId="0" borderId="84" applyAlignment="1" pivotButton="0" quotePrefix="0" xfId="0">
      <alignment horizontal="center" vertical="center"/>
    </xf>
    <xf numFmtId="0" fontId="29" fillId="0" borderId="141" applyAlignment="1" pivotButton="0" quotePrefix="0" xfId="0">
      <alignment horizontal="center" vertical="center"/>
    </xf>
    <xf numFmtId="0" fontId="3" fillId="0" borderId="59" applyAlignment="1" pivotButton="0" quotePrefix="0" xfId="0">
      <alignment horizontal="left" vertical="center"/>
    </xf>
    <xf numFmtId="0" fontId="3" fillId="0" borderId="59" applyAlignment="1" pivotButton="0" quotePrefix="0" xfId="0">
      <alignment horizontal="right" vertical="center"/>
    </xf>
    <xf numFmtId="0" fontId="3" fillId="0" borderId="88" applyAlignment="1" pivotButton="0" quotePrefix="0" xfId="0">
      <alignment horizontal="center" vertical="center"/>
    </xf>
    <xf numFmtId="0" fontId="10" fillId="0" borderId="206" applyAlignment="1" pivotButton="0" quotePrefix="0" xfId="0">
      <alignment horizontal="left" vertical="center"/>
    </xf>
    <xf numFmtId="0" fontId="53" fillId="0" borderId="181" applyAlignment="1" pivotButton="0" quotePrefix="0" xfId="0">
      <alignment horizontal="center" vertical="center"/>
    </xf>
    <xf numFmtId="0" fontId="10" fillId="0" borderId="141" applyAlignment="1" pivotButton="0" quotePrefix="0" xfId="0">
      <alignment horizontal="left" vertical="center"/>
    </xf>
    <xf numFmtId="0" fontId="41" fillId="0" borderId="104" applyAlignment="1" pivotButton="0" quotePrefix="0" xfId="0">
      <alignment vertical="center"/>
    </xf>
    <xf numFmtId="0" fontId="10" fillId="0" borderId="90" applyAlignment="1" pivotButton="0" quotePrefix="0" xfId="0">
      <alignment horizontal="left" vertical="center"/>
    </xf>
    <xf numFmtId="0" fontId="10" fillId="0" borderId="253" applyAlignment="1" pivotButton="0" quotePrefix="0" xfId="0">
      <alignment horizontal="center" vertical="center"/>
    </xf>
    <xf numFmtId="0" fontId="1" fillId="0" borderId="256" pivotButton="0" quotePrefix="0" xfId="0"/>
    <xf numFmtId="0" fontId="1" fillId="0" borderId="257" pivotButton="0" quotePrefix="0" xfId="0"/>
    <xf numFmtId="0" fontId="3" fillId="0" borderId="36" applyAlignment="1" pivotButton="0" quotePrefix="0" xfId="0">
      <alignment horizontal="left" vertical="center"/>
    </xf>
    <xf numFmtId="49" fontId="24" fillId="0" borderId="1" applyAlignment="1" pivotButton="0" quotePrefix="0" xfId="0">
      <alignment vertical="center"/>
    </xf>
    <xf numFmtId="0" fontId="77" fillId="0" borderId="1" applyAlignment="1" pivotButton="0" quotePrefix="0" xfId="0">
      <alignment vertical="center"/>
    </xf>
    <xf numFmtId="0" fontId="78" fillId="0" borderId="1" applyAlignment="1" pivotButton="0" quotePrefix="0" xfId="0">
      <alignment vertical="center"/>
    </xf>
    <xf numFmtId="0" fontId="79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top"/>
    </xf>
    <xf numFmtId="0" fontId="80" fillId="0" borderId="1" applyAlignment="1" pivotButton="0" quotePrefix="0" xfId="0">
      <alignment vertical="center"/>
    </xf>
    <xf numFmtId="49" fontId="81" fillId="0" borderId="1" applyAlignment="1" pivotButton="0" quotePrefix="0" xfId="0">
      <alignment horizontal="center" vertical="center"/>
    </xf>
    <xf numFmtId="0" fontId="24" fillId="0" borderId="112" applyAlignment="1" pivotButton="0" quotePrefix="0" xfId="0">
      <alignment horizontal="center" vertical="center"/>
    </xf>
    <xf numFmtId="0" fontId="29" fillId="0" borderId="113" applyAlignment="1" pivotButton="0" quotePrefix="0" xfId="0">
      <alignment horizontal="center" vertical="center"/>
    </xf>
    <xf numFmtId="0" fontId="29" fillId="0" borderId="7" applyAlignment="1" pivotButton="0" quotePrefix="0" xfId="0">
      <alignment horizontal="center" vertical="center"/>
    </xf>
    <xf numFmtId="0" fontId="29" fillId="0" borderId="4" applyAlignment="1" pivotButton="0" quotePrefix="0" xfId="0">
      <alignment horizontal="center" vertical="center"/>
    </xf>
    <xf numFmtId="0" fontId="29" fillId="0" borderId="7" applyAlignment="1" pivotButton="0" quotePrefix="0" xfId="0">
      <alignment vertical="center"/>
    </xf>
    <xf numFmtId="0" fontId="29" fillId="0" borderId="7" pivotButton="0" quotePrefix="0" xfId="0"/>
    <xf numFmtId="0" fontId="29" fillId="0" borderId="5" applyAlignment="1" pivotButton="0" quotePrefix="0" xfId="0">
      <alignment vertical="center"/>
    </xf>
    <xf numFmtId="0" fontId="29" fillId="0" borderId="258" applyAlignment="1" pivotButton="0" quotePrefix="0" xfId="0">
      <alignment horizontal="center" vertical="center"/>
    </xf>
    <xf numFmtId="0" fontId="3" fillId="0" borderId="242" applyAlignment="1" pivotButton="0" quotePrefix="0" xfId="0">
      <alignment horizontal="center"/>
    </xf>
    <xf numFmtId="0" fontId="3" fillId="0" borderId="7" applyAlignment="1" pivotButton="0" quotePrefix="0" xfId="0">
      <alignment horizontal="center"/>
    </xf>
    <xf numFmtId="0" fontId="3" fillId="0" borderId="259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/>
    </xf>
    <xf numFmtId="0" fontId="6" fillId="0" borderId="260" applyAlignment="1" pivotButton="0" quotePrefix="0" xfId="0">
      <alignment horizontal="center" vertical="center"/>
    </xf>
    <xf numFmtId="0" fontId="6" fillId="0" borderId="26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/>
    </xf>
    <xf numFmtId="0" fontId="6" fillId="0" borderId="262" applyAlignment="1" pivotButton="0" quotePrefix="0" xfId="0">
      <alignment horizontal="center" vertical="center"/>
    </xf>
    <xf numFmtId="0" fontId="6" fillId="0" borderId="16" applyAlignment="1" pivotButton="0" quotePrefix="0" xfId="0">
      <alignment horizontal="center" vertical="center"/>
    </xf>
    <xf numFmtId="0" fontId="6" fillId="0" borderId="263" applyAlignment="1" pivotButton="0" quotePrefix="0" xfId="0">
      <alignment horizontal="center" vertical="center"/>
    </xf>
    <xf numFmtId="49" fontId="23" fillId="0" borderId="13" applyAlignment="1" pivotButton="0" quotePrefix="0" xfId="0">
      <alignment horizontal="center" vertical="center"/>
    </xf>
    <xf numFmtId="0" fontId="23" fillId="0" borderId="78" applyAlignment="1" pivotButton="0" quotePrefix="0" xfId="0">
      <alignment horizontal="center" vertical="center"/>
    </xf>
    <xf numFmtId="0" fontId="23" fillId="0" borderId="264" applyAlignment="1" pivotButton="0" quotePrefix="0" xfId="0">
      <alignment horizontal="center" vertical="center"/>
    </xf>
    <xf numFmtId="0" fontId="23" fillId="0" borderId="265" applyAlignment="1" pivotButton="0" quotePrefix="0" xfId="0">
      <alignment horizontal="center" vertical="center"/>
    </xf>
    <xf numFmtId="0" fontId="23" fillId="0" borderId="266" applyAlignment="1" pivotButton="0" quotePrefix="0" xfId="0">
      <alignment horizontal="center" vertical="center"/>
    </xf>
    <xf numFmtId="0" fontId="6" fillId="0" borderId="1" applyAlignment="1" pivotButton="0" quotePrefix="0" xfId="0">
      <alignment horizontal="left"/>
    </xf>
    <xf numFmtId="0" fontId="10" fillId="0" borderId="267" applyAlignment="1" pivotButton="0" quotePrefix="0" xfId="0">
      <alignment horizontal="center" vertical="center"/>
    </xf>
    <xf numFmtId="0" fontId="1" fillId="0" borderId="268" pivotButton="0" quotePrefix="0" xfId="0"/>
    <xf numFmtId="0" fontId="24" fillId="0" borderId="269" applyAlignment="1" pivotButton="0" quotePrefix="0" xfId="0">
      <alignment horizontal="center" vertical="center"/>
    </xf>
    <xf numFmtId="0" fontId="17" fillId="0" borderId="270" applyAlignment="1" pivotButton="0" quotePrefix="0" xfId="0">
      <alignment horizontal="center" vertical="center"/>
    </xf>
    <xf numFmtId="0" fontId="1" fillId="0" borderId="271" pivotButton="0" quotePrefix="0" xfId="0"/>
    <xf numFmtId="0" fontId="1" fillId="0" borderId="272" pivotButton="0" quotePrefix="0" xfId="0"/>
    <xf numFmtId="0" fontId="24" fillId="0" borderId="267" applyAlignment="1" pivotButton="0" quotePrefix="0" xfId="0">
      <alignment horizontal="center" vertical="center"/>
    </xf>
    <xf numFmtId="0" fontId="24" fillId="0" borderId="273" applyAlignment="1" pivotButton="0" quotePrefix="0" xfId="0">
      <alignment horizontal="center" vertical="center"/>
    </xf>
    <xf numFmtId="0" fontId="24" fillId="0" borderId="271" applyAlignment="1" pivotButton="0" quotePrefix="0" xfId="0">
      <alignment horizontal="center" vertical="center"/>
    </xf>
    <xf numFmtId="0" fontId="24" fillId="0" borderId="274" applyAlignment="1" pivotButton="0" quotePrefix="0" xfId="0">
      <alignment horizontal="center" vertical="center"/>
    </xf>
    <xf numFmtId="0" fontId="24" fillId="0" borderId="275" applyAlignment="1" pivotButton="0" quotePrefix="0" xfId="0">
      <alignment horizontal="center" vertical="center"/>
    </xf>
    <xf numFmtId="0" fontId="1" fillId="0" borderId="276" pivotButton="0" quotePrefix="0" xfId="0"/>
    <xf numFmtId="0" fontId="1" fillId="0" borderId="277" pivotButton="0" quotePrefix="0" xfId="0"/>
    <xf numFmtId="0" fontId="1" fillId="0" borderId="110" pivotButton="0" quotePrefix="0" xfId="0"/>
    <xf numFmtId="0" fontId="1" fillId="0" borderId="278" pivotButton="0" quotePrefix="0" xfId="0"/>
    <xf numFmtId="0" fontId="1" fillId="0" borderId="279" pivotButton="0" quotePrefix="0" xfId="0"/>
    <xf numFmtId="0" fontId="3" fillId="0" borderId="264" applyAlignment="1" pivotButton="0" quotePrefix="0" xfId="0">
      <alignment horizontal="center"/>
    </xf>
    <xf numFmtId="0" fontId="3" fillId="0" borderId="265" applyAlignment="1" pivotButton="0" quotePrefix="0" xfId="0">
      <alignment horizontal="center"/>
    </xf>
    <xf numFmtId="49" fontId="10" fillId="5" borderId="270" applyAlignment="1" pivotButton="0" quotePrefix="0" xfId="0">
      <alignment horizontal="center" vertical="center"/>
    </xf>
    <xf numFmtId="0" fontId="24" fillId="5" borderId="33" applyAlignment="1" pivotButton="0" quotePrefix="0" xfId="0">
      <alignment vertical="center"/>
    </xf>
    <xf numFmtId="0" fontId="24" fillId="5" borderId="72" applyAlignment="1" pivotButton="0" quotePrefix="0" xfId="0">
      <alignment vertical="center"/>
    </xf>
    <xf numFmtId="0" fontId="24" fillId="5" borderId="42" applyAlignment="1" pivotButton="0" quotePrefix="0" xfId="0">
      <alignment vertical="center"/>
    </xf>
    <xf numFmtId="1" fontId="10" fillId="5" borderId="270" applyAlignment="1" pivotButton="0" quotePrefix="0" xfId="0">
      <alignment horizontal="center" vertical="center"/>
    </xf>
    <xf numFmtId="1" fontId="10" fillId="5" borderId="13" applyAlignment="1" pivotButton="0" quotePrefix="0" xfId="0">
      <alignment horizontal="center" vertical="center"/>
    </xf>
    <xf numFmtId="1" fontId="10" fillId="5" borderId="31" applyAlignment="1" pivotButton="0" quotePrefix="0" xfId="0">
      <alignment horizontal="center" vertical="center"/>
    </xf>
    <xf numFmtId="1" fontId="10" fillId="5" borderId="12" applyAlignment="1" pivotButton="0" quotePrefix="0" xfId="0">
      <alignment horizontal="center" vertical="center"/>
    </xf>
    <xf numFmtId="1" fontId="10" fillId="5" borderId="11" applyAlignment="1" pivotButton="0" quotePrefix="0" xfId="0">
      <alignment horizontal="center" vertical="center"/>
    </xf>
    <xf numFmtId="0" fontId="3" fillId="5" borderId="271" applyAlignment="1" pivotButton="0" quotePrefix="0" xfId="0">
      <alignment horizontal="center" vertical="center"/>
    </xf>
    <xf numFmtId="49" fontId="10" fillId="0" borderId="280" applyAlignment="1" pivotButton="0" quotePrefix="0" xfId="0">
      <alignment horizontal="center" vertical="center"/>
    </xf>
    <xf numFmtId="0" fontId="1" fillId="0" borderId="281" pivotButton="0" quotePrefix="0" xfId="0"/>
    <xf numFmtId="0" fontId="24" fillId="0" borderId="151" applyAlignment="1" pivotButton="0" quotePrefix="0" xfId="0">
      <alignment vertical="center"/>
    </xf>
    <xf numFmtId="0" fontId="24" fillId="0" borderId="74" applyAlignment="1" pivotButton="0" quotePrefix="0" xfId="0">
      <alignment vertical="center"/>
    </xf>
    <xf numFmtId="1" fontId="10" fillId="0" borderId="282" applyAlignment="1" pivotButton="0" quotePrefix="0" xfId="0">
      <alignment horizontal="center" vertical="center"/>
    </xf>
    <xf numFmtId="0" fontId="1" fillId="0" borderId="283" pivotButton="0" quotePrefix="0" xfId="0"/>
    <xf numFmtId="1" fontId="10" fillId="0" borderId="284" applyAlignment="1" pivotButton="0" quotePrefix="0" xfId="0">
      <alignment horizontal="center" vertical="center"/>
    </xf>
    <xf numFmtId="1" fontId="10" fillId="0" borderId="53" applyAlignment="1" pivotButton="0" quotePrefix="0" xfId="0">
      <alignment horizontal="center" vertical="center"/>
    </xf>
    <xf numFmtId="49" fontId="24" fillId="0" borderId="285" applyAlignment="1" pivotButton="0" quotePrefix="0" xfId="0">
      <alignment horizontal="center" vertical="center"/>
    </xf>
    <xf numFmtId="0" fontId="1" fillId="0" borderId="286" pivotButton="0" quotePrefix="0" xfId="0"/>
    <xf numFmtId="0" fontId="24" fillId="0" borderId="285" applyAlignment="1" pivotButton="0" quotePrefix="0" xfId="0">
      <alignment horizontal="center" vertical="center"/>
    </xf>
    <xf numFmtId="1" fontId="24" fillId="0" borderId="285" applyAlignment="1" pivotButton="0" quotePrefix="0" xfId="0">
      <alignment horizontal="center" vertical="center"/>
    </xf>
    <xf numFmtId="0" fontId="24" fillId="0" borderId="287" applyAlignment="1" pivotButton="0" quotePrefix="0" xfId="0">
      <alignment horizontal="center" vertical="center"/>
    </xf>
    <xf numFmtId="0" fontId="24" fillId="0" borderId="34" applyAlignment="1" pivotButton="0" quotePrefix="0" xfId="0">
      <alignment horizontal="center"/>
    </xf>
    <xf numFmtId="1" fontId="10" fillId="0" borderId="285" applyAlignment="1" pivotButton="0" quotePrefix="0" xfId="0">
      <alignment horizontal="center" vertical="center"/>
    </xf>
    <xf numFmtId="0" fontId="10" fillId="0" borderId="287" applyAlignment="1" pivotButton="0" quotePrefix="0" xfId="0">
      <alignment horizontal="center" vertical="center"/>
    </xf>
    <xf numFmtId="0" fontId="19" fillId="2" borderId="1" applyAlignment="1" pivotButton="0" quotePrefix="0" xfId="0">
      <alignment horizontal="center" vertical="center"/>
    </xf>
    <xf numFmtId="1" fontId="24" fillId="0" borderId="288" applyAlignment="1" pivotButton="0" quotePrefix="0" xfId="0">
      <alignment horizontal="center" vertical="center"/>
    </xf>
    <xf numFmtId="0" fontId="24" fillId="0" borderId="288" applyAlignment="1" pivotButton="0" quotePrefix="0" xfId="0">
      <alignment horizontal="center" vertical="center"/>
    </xf>
    <xf numFmtId="49" fontId="10" fillId="0" borderId="285" applyAlignment="1" pivotButton="0" quotePrefix="0" xfId="0">
      <alignment horizontal="center" vertical="center"/>
    </xf>
    <xf numFmtId="49" fontId="24" fillId="0" borderId="289" applyAlignment="1" pivotButton="0" quotePrefix="0" xfId="0">
      <alignment horizontal="center" vertical="center"/>
    </xf>
    <xf numFmtId="0" fontId="1" fillId="0" borderId="290" pivotButton="0" quotePrefix="0" xfId="0"/>
    <xf numFmtId="0" fontId="24" fillId="0" borderId="86" applyAlignment="1" pivotButton="0" quotePrefix="0" xfId="0">
      <alignment horizontal="center" vertical="center"/>
    </xf>
    <xf numFmtId="1" fontId="24" fillId="0" borderId="289" applyAlignment="1" pivotButton="0" quotePrefix="0" xfId="0">
      <alignment horizontal="center" vertical="center"/>
    </xf>
    <xf numFmtId="0" fontId="24" fillId="0" borderId="291" applyAlignment="1" pivotButton="0" quotePrefix="0" xfId="0">
      <alignment horizontal="center" vertical="center"/>
    </xf>
    <xf numFmtId="0" fontId="40" fillId="0" borderId="92" applyAlignment="1" pivotButton="0" quotePrefix="0" xfId="0">
      <alignment horizontal="left" vertical="center"/>
    </xf>
    <xf numFmtId="0" fontId="40" fillId="0" borderId="93" applyAlignment="1" pivotButton="0" quotePrefix="0" xfId="0">
      <alignment horizontal="center" vertical="center"/>
    </xf>
    <xf numFmtId="0" fontId="45" fillId="0" borderId="93" applyAlignment="1" pivotButton="0" quotePrefix="0" xfId="0">
      <alignment horizontal="center" vertical="center"/>
    </xf>
    <xf numFmtId="0" fontId="24" fillId="5" borderId="33" applyAlignment="1" pivotButton="0" quotePrefix="0" xfId="0">
      <alignment horizontal="center" vertical="center"/>
    </xf>
    <xf numFmtId="0" fontId="24" fillId="5" borderId="42" applyAlignment="1" pivotButton="0" quotePrefix="0" xfId="0">
      <alignment horizontal="center" vertical="center"/>
    </xf>
    <xf numFmtId="0" fontId="3" fillId="5" borderId="38" applyAlignment="1" pivotButton="0" quotePrefix="0" xfId="0">
      <alignment horizontal="center" vertical="center"/>
    </xf>
    <xf numFmtId="0" fontId="45" fillId="0" borderId="65" applyAlignment="1" pivotButton="0" quotePrefix="0" xfId="0">
      <alignment horizontal="center" vertical="center"/>
    </xf>
    <xf numFmtId="0" fontId="10" fillId="0" borderId="292" applyAlignment="1" pivotButton="0" quotePrefix="0" xfId="0">
      <alignment horizontal="center" vertical="center"/>
    </xf>
    <xf numFmtId="1" fontId="10" fillId="0" borderId="287" applyAlignment="1" pivotButton="0" quotePrefix="0" xfId="0">
      <alignment horizontal="center" vertical="center"/>
    </xf>
    <xf numFmtId="1" fontId="10" fillId="0" borderId="56" applyAlignment="1" pivotButton="0" quotePrefix="0" xfId="0">
      <alignment horizontal="center" vertical="center"/>
    </xf>
    <xf numFmtId="1" fontId="24" fillId="0" borderId="82" applyAlignment="1" pivotButton="0" quotePrefix="0" xfId="0">
      <alignment horizontal="center" vertical="center"/>
    </xf>
    <xf numFmtId="0" fontId="24" fillId="0" borderId="54" applyAlignment="1" pivotButton="0" quotePrefix="0" xfId="0">
      <alignment vertical="center"/>
    </xf>
    <xf numFmtId="1" fontId="24" fillId="0" borderId="34" applyAlignment="1" pivotButton="0" quotePrefix="0" xfId="0">
      <alignment horizontal="center" vertical="center"/>
    </xf>
    <xf numFmtId="0" fontId="10" fillId="0" borderId="288" applyAlignment="1" pivotButton="0" quotePrefix="0" xfId="0">
      <alignment horizontal="center" vertical="center"/>
    </xf>
    <xf numFmtId="1" fontId="10" fillId="0" borderId="286" applyAlignment="1" pivotButton="0" quotePrefix="0" xfId="0">
      <alignment horizontal="center" vertical="center"/>
    </xf>
    <xf numFmtId="0" fontId="6" fillId="0" borderId="79" applyAlignment="1" pivotButton="0" quotePrefix="0" xfId="0">
      <alignment vertical="center"/>
    </xf>
    <xf numFmtId="0" fontId="6" fillId="0" borderId="55" applyAlignment="1" pivotButton="0" quotePrefix="0" xfId="0">
      <alignment vertical="center"/>
    </xf>
    <xf numFmtId="0" fontId="6" fillId="0" borderId="54" applyAlignment="1" pivotButton="0" quotePrefix="0" xfId="0">
      <alignment horizontal="center" vertical="center"/>
    </xf>
    <xf numFmtId="1" fontId="23" fillId="0" borderId="56" applyAlignment="1" pivotButton="0" quotePrefix="0" xfId="0">
      <alignment horizontal="center" vertical="center"/>
    </xf>
    <xf numFmtId="0" fontId="82" fillId="0" borderId="56" applyAlignment="1" pivotButton="0" quotePrefix="0" xfId="0">
      <alignment horizontal="center" vertical="center"/>
    </xf>
    <xf numFmtId="0" fontId="24" fillId="3" borderId="286" applyAlignment="1" pivotButton="0" quotePrefix="0" xfId="0">
      <alignment horizontal="center" vertical="center"/>
    </xf>
    <xf numFmtId="0" fontId="24" fillId="0" borderId="286" applyAlignment="1" pivotButton="0" quotePrefix="0" xfId="0">
      <alignment horizontal="center" vertical="center"/>
    </xf>
    <xf numFmtId="49" fontId="24" fillId="0" borderId="293" applyAlignment="1" pivotButton="0" quotePrefix="0" xfId="0">
      <alignment horizontal="center" vertical="center"/>
    </xf>
    <xf numFmtId="0" fontId="1" fillId="0" borderId="294" pivotButton="0" quotePrefix="0" xfId="0"/>
    <xf numFmtId="0" fontId="24" fillId="3" borderId="94" applyAlignment="1" pivotButton="0" quotePrefix="0" xfId="0">
      <alignment horizontal="left" vertical="center"/>
    </xf>
    <xf numFmtId="0" fontId="6" fillId="0" borderId="142" applyAlignment="1" pivotButton="0" quotePrefix="0" xfId="0">
      <alignment horizontal="center" vertical="center"/>
    </xf>
    <xf numFmtId="0" fontId="10" fillId="3" borderId="280" applyAlignment="1" pivotButton="0" quotePrefix="0" xfId="0">
      <alignment vertical="center"/>
    </xf>
    <xf numFmtId="0" fontId="10" fillId="3" borderId="52" applyAlignment="1" pivotButton="0" quotePrefix="0" xfId="0">
      <alignment vertical="center"/>
    </xf>
    <xf numFmtId="1" fontId="10" fillId="0" borderId="73" applyAlignment="1" pivotButton="0" quotePrefix="0" xfId="0">
      <alignment horizontal="center" vertical="center"/>
    </xf>
    <xf numFmtId="0" fontId="10" fillId="0" borderId="285" applyAlignment="1" pivotButton="0" quotePrefix="0" xfId="0">
      <alignment vertical="center"/>
    </xf>
    <xf numFmtId="1" fontId="40" fillId="0" borderId="82" applyAlignment="1" pivotButton="0" quotePrefix="0" xfId="0">
      <alignment horizontal="center" vertical="center"/>
    </xf>
    <xf numFmtId="1" fontId="40" fillId="0" borderId="34" applyAlignment="1" pivotButton="0" quotePrefix="0" xfId="0">
      <alignment horizontal="center" vertical="center"/>
    </xf>
    <xf numFmtId="1" fontId="65" fillId="0" borderId="82" applyAlignment="1" pivotButton="0" quotePrefix="0" xfId="0">
      <alignment horizontal="center" vertical="center"/>
    </xf>
    <xf numFmtId="1" fontId="65" fillId="0" borderId="80" applyAlignment="1" pivotButton="0" quotePrefix="0" xfId="0">
      <alignment horizontal="center" vertical="center"/>
    </xf>
    <xf numFmtId="1" fontId="40" fillId="0" borderId="79" applyAlignment="1" pivotButton="0" quotePrefix="0" xfId="0">
      <alignment horizontal="center" vertical="center"/>
    </xf>
    <xf numFmtId="0" fontId="24" fillId="3" borderId="1" applyAlignment="1" pivotButton="0" quotePrefix="0" xfId="0">
      <alignment horizontal="center"/>
    </xf>
    <xf numFmtId="0" fontId="24" fillId="3" borderId="1" pivotButton="0" quotePrefix="0" xfId="0"/>
    <xf numFmtId="0" fontId="10" fillId="3" borderId="285" applyAlignment="1" pivotButton="0" quotePrefix="0" xfId="0">
      <alignment vertical="center"/>
    </xf>
    <xf numFmtId="1" fontId="10" fillId="0" borderId="82" applyAlignment="1" pivotButton="0" quotePrefix="0" xfId="0">
      <alignment horizontal="center" vertical="center"/>
    </xf>
    <xf numFmtId="1" fontId="10" fillId="0" borderId="54" applyAlignment="1" pivotButton="0" quotePrefix="0" xfId="0">
      <alignment horizontal="center" vertical="center"/>
    </xf>
    <xf numFmtId="1" fontId="10" fillId="0" borderId="80" applyAlignment="1" pivotButton="0" quotePrefix="0" xfId="0">
      <alignment horizontal="center" vertical="center"/>
    </xf>
    <xf numFmtId="0" fontId="10" fillId="3" borderId="293" applyAlignment="1" pivotButton="0" quotePrefix="0" xfId="0">
      <alignment vertical="center"/>
    </xf>
    <xf numFmtId="0" fontId="10" fillId="3" borderId="95" applyAlignment="1" pivotButton="0" quotePrefix="0" xfId="0">
      <alignment vertical="center"/>
    </xf>
    <xf numFmtId="1" fontId="10" fillId="0" borderId="69" applyAlignment="1" pivotButton="0" quotePrefix="0" xfId="0">
      <alignment horizontal="center" vertical="center"/>
    </xf>
    <xf numFmtId="1" fontId="10" fillId="0" borderId="96" applyAlignment="1" pivotButton="0" quotePrefix="0" xfId="0">
      <alignment horizontal="center" vertical="center"/>
    </xf>
    <xf numFmtId="1" fontId="10" fillId="0" borderId="295" applyAlignment="1" pivotButton="0" quotePrefix="0" xfId="0">
      <alignment horizontal="center" vertical="center"/>
    </xf>
    <xf numFmtId="0" fontId="1" fillId="0" borderId="296" pivotButton="0" quotePrefix="0" xfId="0"/>
    <xf numFmtId="0" fontId="1" fillId="0" borderId="297" pivotButton="0" quotePrefix="0" xfId="0"/>
    <xf numFmtId="49" fontId="10" fillId="3" borderId="38" applyAlignment="1" pivotButton="0" quotePrefix="0" xfId="0">
      <alignment horizontal="center" vertical="center"/>
    </xf>
    <xf numFmtId="0" fontId="28" fillId="0" borderId="1" applyAlignment="1" pivotButton="0" quotePrefix="0" xfId="0">
      <alignment horizontal="center"/>
    </xf>
    <xf numFmtId="49" fontId="24" fillId="3" borderId="11" applyAlignment="1" pivotButton="0" quotePrefix="0" xfId="0">
      <alignment horizontal="center" vertical="center"/>
    </xf>
    <xf numFmtId="49" fontId="24" fillId="3" borderId="12" applyAlignment="1" pivotButton="0" quotePrefix="0" xfId="0">
      <alignment horizontal="center" vertical="center"/>
    </xf>
    <xf numFmtId="0" fontId="24" fillId="3" borderId="12" applyAlignment="1" pivotButton="0" quotePrefix="0" xfId="0">
      <alignment horizontal="center" vertical="center"/>
    </xf>
    <xf numFmtId="1" fontId="24" fillId="3" borderId="13" applyAlignment="1" pivotButton="0" quotePrefix="0" xfId="0">
      <alignment horizontal="center" vertical="center"/>
    </xf>
    <xf numFmtId="0" fontId="24" fillId="3" borderId="11" applyAlignment="1" pivotButton="0" quotePrefix="0" xfId="0">
      <alignment horizontal="center" vertical="center"/>
    </xf>
    <xf numFmtId="49" fontId="24" fillId="3" borderId="181" applyAlignment="1" pivotButton="0" quotePrefix="0" xfId="0">
      <alignment horizontal="center" vertical="center"/>
    </xf>
    <xf numFmtId="49" fontId="24" fillId="0" borderId="198" applyAlignment="1" pivotButton="0" quotePrefix="0" xfId="0">
      <alignment horizontal="center" vertical="center"/>
    </xf>
    <xf numFmtId="49" fontId="24" fillId="0" borderId="298" applyAlignment="1" pivotButton="0" quotePrefix="0" xfId="0">
      <alignment horizontal="center" vertical="center"/>
    </xf>
    <xf numFmtId="0" fontId="24" fillId="0" borderId="298" applyAlignment="1" pivotButton="0" quotePrefix="0" xfId="0">
      <alignment horizontal="center" vertical="center"/>
    </xf>
    <xf numFmtId="1" fontId="24" fillId="0" borderId="299" applyAlignment="1" pivotButton="0" quotePrefix="0" xfId="0">
      <alignment horizontal="center" vertical="center"/>
    </xf>
    <xf numFmtId="0" fontId="24" fillId="3" borderId="298" applyAlignment="1" pivotButton="0" quotePrefix="0" xfId="0">
      <alignment horizontal="center" vertical="center"/>
    </xf>
    <xf numFmtId="1" fontId="24" fillId="0" borderId="298" applyAlignment="1" pivotButton="0" quotePrefix="0" xfId="0">
      <alignment horizontal="center" vertical="center"/>
    </xf>
    <xf numFmtId="0" fontId="1" fillId="0" borderId="300" pivotButton="0" quotePrefix="0" xfId="0"/>
    <xf numFmtId="1" fontId="6" fillId="0" borderId="1" applyAlignment="1" pivotButton="0" quotePrefix="0" xfId="0">
      <alignment horizontal="center" vertical="center"/>
    </xf>
    <xf numFmtId="49" fontId="26" fillId="3" borderId="1" applyAlignment="1" pivotButton="0" quotePrefix="0" xfId="0">
      <alignment horizontal="center" vertical="center"/>
    </xf>
    <xf numFmtId="0" fontId="24" fillId="0" borderId="99" applyAlignment="1" pivotButton="0" quotePrefix="0" xfId="0">
      <alignment vertical="center"/>
    </xf>
    <xf numFmtId="0" fontId="44" fillId="0" borderId="1" applyAlignment="1" pivotButton="0" quotePrefix="0" xfId="0">
      <alignment horizontal="center"/>
    </xf>
    <xf numFmtId="0" fontId="24" fillId="3" borderId="79" applyAlignment="1" pivotButton="0" quotePrefix="0" xfId="0">
      <alignment vertical="center"/>
    </xf>
    <xf numFmtId="0" fontId="45" fillId="0" borderId="1" applyAlignment="1" pivotButton="0" quotePrefix="0" xfId="0">
      <alignment horizontal="center"/>
    </xf>
    <xf numFmtId="0" fontId="24" fillId="0" borderId="252" applyAlignment="1" pivotButton="0" quotePrefix="0" xfId="0">
      <alignment horizontal="center" vertical="center"/>
    </xf>
    <xf numFmtId="0" fontId="83" fillId="0" borderId="1" applyAlignment="1" pivotButton="0" quotePrefix="0" xfId="0">
      <alignment horizontal="center"/>
    </xf>
    <xf numFmtId="0" fontId="46" fillId="0" borderId="1" applyAlignment="1" pivotButton="0" quotePrefix="0" xfId="0">
      <alignment vertical="center"/>
    </xf>
    <xf numFmtId="0" fontId="29" fillId="0" borderId="1" applyAlignment="1" pivotButton="0" quotePrefix="0" xfId="0">
      <alignment horizontal="right" vertical="center"/>
    </xf>
    <xf numFmtId="0" fontId="29" fillId="0" borderId="1" applyAlignment="1" pivotButton="0" quotePrefix="0" xfId="0">
      <alignment horizontal="center"/>
    </xf>
    <xf numFmtId="0" fontId="29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left"/>
    </xf>
    <xf numFmtId="0" fontId="5" fillId="0" borderId="1" applyAlignment="1" pivotButton="0" quotePrefix="0" xfId="0">
      <alignment horizontal="center"/>
    </xf>
    <xf numFmtId="0" fontId="3" fillId="0" borderId="298" applyAlignment="1" pivotButton="0" quotePrefix="0" xfId="0">
      <alignment horizontal="center"/>
    </xf>
    <xf numFmtId="0" fontId="3" fillId="0" borderId="298" applyAlignment="1" pivotButton="0" quotePrefix="0" xfId="0">
      <alignment horizontal="center" vertical="center"/>
    </xf>
    <xf numFmtId="0" fontId="19" fillId="0" borderId="1" pivotButton="0" quotePrefix="0" xfId="0"/>
    <xf numFmtId="0" fontId="37" fillId="0" borderId="101" pivotButton="0" quotePrefix="0" xfId="0"/>
    <xf numFmtId="0" fontId="6" fillId="0" borderId="301" applyAlignment="1" pivotButton="0" quotePrefix="0" xfId="0">
      <alignment horizontal="center" vertical="center"/>
    </xf>
    <xf numFmtId="0" fontId="6" fillId="0" borderId="46" applyAlignment="1" pivotButton="0" quotePrefix="0" xfId="0">
      <alignment horizontal="center" vertical="center"/>
    </xf>
    <xf numFmtId="0" fontId="38" fillId="0" borderId="252" applyAlignment="1" pivotButton="0" quotePrefix="0" xfId="0">
      <alignment horizontal="center" vertical="center"/>
    </xf>
    <xf numFmtId="0" fontId="38" fillId="0" borderId="179" applyAlignment="1" pivotButton="0" quotePrefix="0" xfId="0">
      <alignment horizontal="center" vertical="center"/>
    </xf>
    <xf numFmtId="0" fontId="1" fillId="0" borderId="179" pivotButton="0" quotePrefix="0" xfId="0"/>
    <xf numFmtId="0" fontId="38" fillId="0" borderId="180" applyAlignment="1" pivotButton="0" quotePrefix="0" xfId="0">
      <alignment horizontal="center" vertical="center"/>
    </xf>
    <xf numFmtId="0" fontId="39" fillId="0" borderId="101" applyAlignment="1" pivotButton="0" quotePrefix="0" xfId="0">
      <alignment horizontal="center" vertical="center"/>
    </xf>
    <xf numFmtId="0" fontId="23" fillId="0" borderId="146" applyAlignment="1" pivotButton="0" quotePrefix="0" xfId="0">
      <alignment horizontal="center" vertical="center"/>
    </xf>
    <xf numFmtId="49" fontId="23" fillId="0" borderId="179" applyAlignment="1" pivotButton="0" quotePrefix="0" xfId="0">
      <alignment horizontal="center" vertical="center"/>
    </xf>
    <xf numFmtId="0" fontId="23" fillId="0" borderId="227" applyAlignment="1" pivotButton="0" quotePrefix="0" xfId="0">
      <alignment horizontal="center" vertical="center"/>
    </xf>
    <xf numFmtId="0" fontId="4" fillId="0" borderId="105" applyAlignment="1" pivotButton="0" quotePrefix="0" xfId="0">
      <alignment horizontal="center" vertical="center"/>
    </xf>
    <xf numFmtId="0" fontId="17" fillId="0" borderId="105" applyAlignment="1" pivotButton="0" quotePrefix="0" xfId="0">
      <alignment horizontal="center" vertical="center"/>
    </xf>
    <xf numFmtId="49" fontId="17" fillId="0" borderId="105" applyAlignment="1" pivotButton="0" quotePrefix="0" xfId="0">
      <alignment horizontal="center" vertical="center"/>
    </xf>
    <xf numFmtId="49" fontId="29" fillId="0" borderId="1" applyAlignment="1" pivotButton="0" quotePrefix="0" xfId="0">
      <alignment horizontal="left" vertical="center"/>
    </xf>
    <xf numFmtId="49" fontId="17" fillId="0" borderId="1" applyAlignment="1" pivotButton="0" quotePrefix="0" xfId="0">
      <alignment horizontal="center" vertical="center"/>
    </xf>
    <xf numFmtId="0" fontId="10" fillId="0" borderId="299" applyAlignment="1" pivotButton="0" quotePrefix="0" xfId="0">
      <alignment horizontal="center" vertical="center"/>
    </xf>
    <xf numFmtId="0" fontId="76" fillId="0" borderId="43" applyAlignment="1" pivotButton="0" quotePrefix="0" xfId="0">
      <alignment horizontal="center"/>
    </xf>
    <xf numFmtId="0" fontId="3" fillId="0" borderId="38" applyAlignment="1" pivotButton="0" quotePrefix="0" xfId="0">
      <alignment horizontal="center" vertical="center"/>
    </xf>
    <xf numFmtId="0" fontId="3" fillId="0" borderId="31" applyAlignment="1" pivotButton="0" quotePrefix="0" xfId="0">
      <alignment horizontal="center" vertical="center"/>
    </xf>
    <xf numFmtId="0" fontId="29" fillId="0" borderId="264" applyAlignment="1" pivotButton="0" quotePrefix="0" xfId="0">
      <alignment horizontal="center" vertical="center"/>
    </xf>
    <xf numFmtId="0" fontId="17" fillId="0" borderId="204" applyAlignment="1" pivotButton="0" quotePrefix="0" xfId="0">
      <alignment horizontal="center" vertical="center"/>
    </xf>
    <xf numFmtId="0" fontId="24" fillId="0" borderId="77" applyAlignment="1" pivotButton="0" quotePrefix="0" xfId="0">
      <alignment horizontal="center" vertical="center"/>
    </xf>
    <xf numFmtId="0" fontId="29" fillId="0" borderId="252" applyAlignment="1" pivotButton="0" quotePrefix="0" xfId="0">
      <alignment horizontal="center" vertical="center"/>
    </xf>
    <xf numFmtId="0" fontId="29" fillId="0" borderId="302" applyAlignment="1" pivotButton="0" quotePrefix="0" xfId="0">
      <alignment horizontal="center" vertical="center"/>
    </xf>
    <xf numFmtId="0" fontId="1" fillId="0" borderId="303" pivotButton="0" quotePrefix="0" xfId="0"/>
    <xf numFmtId="0" fontId="29" fillId="0" borderId="304" applyAlignment="1" pivotButton="0" quotePrefix="0" xfId="0">
      <alignment horizontal="center" vertical="center"/>
    </xf>
    <xf numFmtId="0" fontId="1" fillId="0" borderId="304" pivotButton="0" quotePrefix="0" xfId="0"/>
    <xf numFmtId="0" fontId="29" fillId="0" borderId="179" applyAlignment="1" pivotButton="0" quotePrefix="0" xfId="0">
      <alignment horizontal="center" vertical="center"/>
    </xf>
    <xf numFmtId="1" fontId="10" fillId="5" borderId="38" applyAlignment="1" pivotButton="0" quotePrefix="0" xfId="0">
      <alignment horizontal="center" vertical="center"/>
    </xf>
    <xf numFmtId="49" fontId="10" fillId="0" borderId="40" applyAlignment="1" pivotButton="0" quotePrefix="0" xfId="0">
      <alignment horizontal="center" vertical="center"/>
    </xf>
    <xf numFmtId="0" fontId="10" fillId="0" borderId="76" applyAlignment="1" pivotButton="0" quotePrefix="0" xfId="0">
      <alignment horizontal="left" vertical="center"/>
    </xf>
    <xf numFmtId="0" fontId="84" fillId="0" borderId="79" applyAlignment="1" pivotButton="0" quotePrefix="0" xfId="0">
      <alignment horizontal="left" vertical="center"/>
    </xf>
    <xf numFmtId="0" fontId="84" fillId="0" borderId="55" applyAlignment="1" pivotButton="0" quotePrefix="0" xfId="0">
      <alignment horizontal="left" vertical="center"/>
    </xf>
    <xf numFmtId="0" fontId="24" fillId="0" borderId="232" applyAlignment="1" pivotButton="0" quotePrefix="0" xfId="0">
      <alignment vertical="center"/>
    </xf>
    <xf numFmtId="49" fontId="24" fillId="2" borderId="82" applyAlignment="1" pivotButton="0" quotePrefix="0" xfId="0">
      <alignment horizontal="center" vertical="center"/>
    </xf>
    <xf numFmtId="0" fontId="24" fillId="2" borderId="79" applyAlignment="1" pivotButton="0" quotePrefix="0" xfId="0">
      <alignment horizontal="left" vertical="center"/>
    </xf>
    <xf numFmtId="0" fontId="24" fillId="2" borderId="55" applyAlignment="1" pivotButton="0" quotePrefix="0" xfId="0">
      <alignment horizontal="left" vertical="center"/>
    </xf>
    <xf numFmtId="0" fontId="24" fillId="2" borderId="79" applyAlignment="1" pivotButton="0" quotePrefix="0" xfId="0">
      <alignment horizontal="center" vertical="center"/>
    </xf>
    <xf numFmtId="1" fontId="24" fillId="2" borderId="285" applyAlignment="1" pivotButton="0" quotePrefix="0" xfId="0">
      <alignment horizontal="center" vertical="center"/>
    </xf>
    <xf numFmtId="0" fontId="24" fillId="2" borderId="56" applyAlignment="1" pivotButton="0" quotePrefix="0" xfId="0">
      <alignment horizontal="center" vertical="center"/>
    </xf>
    <xf numFmtId="0" fontId="24" fillId="2" borderId="34" applyAlignment="1" pivotButton="0" quotePrefix="0" xfId="0">
      <alignment horizontal="center" vertical="center"/>
    </xf>
    <xf numFmtId="0" fontId="24" fillId="2" borderId="82" applyAlignment="1" pivotButton="0" quotePrefix="0" xfId="0">
      <alignment horizontal="center" vertical="center"/>
    </xf>
    <xf numFmtId="1" fontId="24" fillId="2" borderId="82" applyAlignment="1" pivotButton="0" quotePrefix="0" xfId="0">
      <alignment horizontal="center" vertical="center"/>
    </xf>
    <xf numFmtId="0" fontId="24" fillId="2" borderId="232" applyAlignment="1" pivotButton="0" quotePrefix="0" xfId="0">
      <alignment vertical="center"/>
    </xf>
    <xf numFmtId="0" fontId="85" fillId="0" borderId="79" applyAlignment="1" pivotButton="0" quotePrefix="0" xfId="0">
      <alignment horizontal="left" vertical="center"/>
    </xf>
    <xf numFmtId="0" fontId="85" fillId="0" borderId="55" applyAlignment="1" pivotButton="0" quotePrefix="0" xfId="0">
      <alignment horizontal="left" vertical="center"/>
    </xf>
    <xf numFmtId="0" fontId="10" fillId="0" borderId="85" applyAlignment="1" pivotButton="0" quotePrefix="0" xfId="0">
      <alignment horizontal="left" vertical="center"/>
    </xf>
    <xf numFmtId="0" fontId="10" fillId="0" borderId="86" applyAlignment="1" pivotButton="0" quotePrefix="0" xfId="0">
      <alignment horizontal="left" vertical="center"/>
    </xf>
    <xf numFmtId="0" fontId="10" fillId="0" borderId="85" applyAlignment="1" pivotButton="0" quotePrefix="0" xfId="0">
      <alignment horizontal="center" vertical="center"/>
    </xf>
    <xf numFmtId="0" fontId="10" fillId="0" borderId="87" applyAlignment="1" pivotButton="0" quotePrefix="0" xfId="0">
      <alignment horizontal="center" vertical="center"/>
    </xf>
    <xf numFmtId="1" fontId="10" fillId="0" borderId="289" applyAlignment="1" pivotButton="0" quotePrefix="0" xfId="0">
      <alignment horizontal="center" vertical="center"/>
    </xf>
    <xf numFmtId="0" fontId="40" fillId="0" borderId="79" applyAlignment="1" pivotButton="0" quotePrefix="0" xfId="0">
      <alignment horizontal="center" vertical="center"/>
    </xf>
    <xf numFmtId="49" fontId="24" fillId="2" borderId="302" applyAlignment="1" pivotButton="0" quotePrefix="0" xfId="0">
      <alignment horizontal="center" vertical="center"/>
    </xf>
    <xf numFmtId="0" fontId="24" fillId="2" borderId="94" applyAlignment="1" pivotButton="0" quotePrefix="0" xfId="0">
      <alignment horizontal="left" vertical="center"/>
    </xf>
    <xf numFmtId="0" fontId="24" fillId="2" borderId="89" applyAlignment="1" pivotButton="0" quotePrefix="0" xfId="0">
      <alignment vertical="top"/>
    </xf>
    <xf numFmtId="0" fontId="10" fillId="2" borderId="94" applyAlignment="1" pivotButton="0" quotePrefix="0" xfId="0">
      <alignment horizontal="center" vertical="center"/>
    </xf>
    <xf numFmtId="0" fontId="24" fillId="2" borderId="305" applyAlignment="1" pivotButton="0" quotePrefix="0" xfId="0">
      <alignment horizontal="center" vertical="center"/>
    </xf>
    <xf numFmtId="0" fontId="1" fillId="0" borderId="305" pivotButton="0" quotePrefix="0" xfId="0"/>
    <xf numFmtId="1" fontId="24" fillId="2" borderId="295" applyAlignment="1" pivotButton="0" quotePrefix="0" xfId="0">
      <alignment horizontal="center" vertical="center"/>
    </xf>
    <xf numFmtId="0" fontId="10" fillId="2" borderId="71" applyAlignment="1" pivotButton="0" quotePrefix="0" xfId="0">
      <alignment horizontal="center" vertical="center"/>
    </xf>
    <xf numFmtId="0" fontId="10" fillId="2" borderId="252" applyAlignment="1" pivotButton="0" quotePrefix="0" xfId="0">
      <alignment horizontal="center" vertical="center"/>
    </xf>
    <xf numFmtId="0" fontId="24" fillId="2" borderId="252" applyAlignment="1" pivotButton="0" quotePrefix="0" xfId="0">
      <alignment horizontal="center" vertical="center"/>
    </xf>
    <xf numFmtId="0" fontId="24" fillId="2" borderId="71" applyAlignment="1" pivotButton="0" quotePrefix="0" xfId="0">
      <alignment horizontal="center" vertical="center"/>
    </xf>
    <xf numFmtId="0" fontId="24" fillId="2" borderId="304" applyAlignment="1" pivotButton="0" quotePrefix="0" xfId="0">
      <alignment vertical="center"/>
    </xf>
    <xf numFmtId="49" fontId="10" fillId="5" borderId="11" applyAlignment="1" pivotButton="0" quotePrefix="0" xfId="0">
      <alignment horizontal="center" vertical="center"/>
    </xf>
    <xf numFmtId="0" fontId="10" fillId="5" borderId="42" applyAlignment="1" pivotButton="0" quotePrefix="0" xfId="0">
      <alignment horizontal="left" vertical="center"/>
    </xf>
    <xf numFmtId="0" fontId="45" fillId="5" borderId="38" applyAlignment="1" pivotButton="0" quotePrefix="0" xfId="0">
      <alignment horizontal="center" vertical="center"/>
    </xf>
    <xf numFmtId="49" fontId="10" fillId="2" borderId="100" applyAlignment="1" pivotButton="0" quotePrefix="0" xfId="0">
      <alignment horizontal="center" vertical="center"/>
    </xf>
    <xf numFmtId="0" fontId="10" fillId="2" borderId="97" applyAlignment="1" pivotButton="0" quotePrefix="0" xfId="0">
      <alignment horizontal="left" vertical="center"/>
    </xf>
    <xf numFmtId="0" fontId="24" fillId="2" borderId="76" applyAlignment="1" pivotButton="0" quotePrefix="0" xfId="0">
      <alignment vertical="center"/>
    </xf>
    <xf numFmtId="0" fontId="10" fillId="2" borderId="97" applyAlignment="1" pivotButton="0" quotePrefix="0" xfId="0">
      <alignment horizontal="center" vertical="center"/>
    </xf>
    <xf numFmtId="0" fontId="10" fillId="2" borderId="99" applyAlignment="1" pivotButton="0" quotePrefix="0" xfId="0">
      <alignment horizontal="center" vertical="center"/>
    </xf>
    <xf numFmtId="1" fontId="10" fillId="2" borderId="306" applyAlignment="1" pivotButton="0" quotePrefix="0" xfId="0">
      <alignment horizontal="center" vertical="center"/>
    </xf>
    <xf numFmtId="0" fontId="1" fillId="0" borderId="307" pivotButton="0" quotePrefix="0" xfId="0"/>
    <xf numFmtId="0" fontId="10" fillId="2" borderId="308" applyAlignment="1" pivotButton="0" quotePrefix="0" xfId="0">
      <alignment horizontal="center" vertical="center"/>
    </xf>
    <xf numFmtId="0" fontId="10" fillId="2" borderId="66" applyAlignment="1" pivotButton="0" quotePrefix="0" xfId="0">
      <alignment horizontal="center" vertical="center"/>
    </xf>
    <xf numFmtId="0" fontId="10" fillId="2" borderId="100" applyAlignment="1" pivotButton="0" quotePrefix="0" xfId="0">
      <alignment horizontal="center" vertical="center"/>
    </xf>
    <xf numFmtId="1" fontId="10" fillId="2" borderId="100" applyAlignment="1" pivotButton="0" quotePrefix="0" xfId="0">
      <alignment horizontal="center" vertical="center"/>
    </xf>
    <xf numFmtId="0" fontId="10" fillId="2" borderId="103" applyAlignment="1" pivotButton="0" quotePrefix="0" xfId="0">
      <alignment vertical="center"/>
    </xf>
    <xf numFmtId="0" fontId="51" fillId="2" borderId="79" applyAlignment="1" pivotButton="0" quotePrefix="0" xfId="0">
      <alignment horizontal="left" vertical="center"/>
    </xf>
    <xf numFmtId="0" fontId="4" fillId="2" borderId="55" applyAlignment="1" pivotButton="0" quotePrefix="0" xfId="0">
      <alignment horizontal="left" vertical="top"/>
    </xf>
    <xf numFmtId="1" fontId="24" fillId="2" borderId="288" applyAlignment="1" pivotButton="0" quotePrefix="0" xfId="0">
      <alignment horizontal="center" vertical="center"/>
    </xf>
    <xf numFmtId="1" fontId="24" fillId="2" borderId="232" applyAlignment="1" pivotButton="0" quotePrefix="0" xfId="0">
      <alignment vertical="center"/>
    </xf>
    <xf numFmtId="0" fontId="24" fillId="2" borderId="55" applyAlignment="1" pivotButton="0" quotePrefix="0" xfId="0">
      <alignment vertical="top"/>
    </xf>
    <xf numFmtId="0" fontId="10" fillId="0" borderId="79" applyAlignment="1" pivotButton="0" quotePrefix="0" xfId="0">
      <alignment horizontal="center" vertical="top"/>
    </xf>
    <xf numFmtId="0" fontId="10" fillId="0" borderId="309" applyAlignment="1" pivotButton="0" quotePrefix="0" xfId="0">
      <alignment horizontal="center" vertical="center"/>
    </xf>
    <xf numFmtId="1" fontId="24" fillId="0" borderId="232" applyAlignment="1" pivotButton="0" quotePrefix="0" xfId="0">
      <alignment vertical="center"/>
    </xf>
    <xf numFmtId="1" fontId="24" fillId="0" borderId="79" applyAlignment="1" pivotButton="0" quotePrefix="0" xfId="0">
      <alignment horizontal="center" vertical="center"/>
    </xf>
    <xf numFmtId="0" fontId="24" fillId="0" borderId="309" applyAlignment="1" pivotButton="0" quotePrefix="0" xfId="0">
      <alignment horizontal="center" vertical="center"/>
    </xf>
    <xf numFmtId="1" fontId="24" fillId="0" borderId="97" applyAlignment="1" pivotButton="0" quotePrefix="0" xfId="0">
      <alignment horizontal="center" vertical="center"/>
    </xf>
    <xf numFmtId="0" fontId="86" fillId="0" borderId="1" pivotButton="0" quotePrefix="0" xfId="0"/>
    <xf numFmtId="0" fontId="24" fillId="2" borderId="218" applyAlignment="1" pivotButton="0" quotePrefix="0" xfId="0">
      <alignment vertical="center"/>
    </xf>
    <xf numFmtId="0" fontId="24" fillId="2" borderId="55" applyAlignment="1" pivotButton="0" quotePrefix="0" xfId="0">
      <alignment vertical="center"/>
    </xf>
    <xf numFmtId="0" fontId="24" fillId="2" borderId="54" applyAlignment="1" pivotButton="0" quotePrefix="0" xfId="0">
      <alignment horizontal="center" vertical="center"/>
    </xf>
    <xf numFmtId="0" fontId="24" fillId="2" borderId="55" applyAlignment="1" pivotButton="0" quotePrefix="0" xfId="0">
      <alignment horizontal="center" vertical="center"/>
    </xf>
    <xf numFmtId="0" fontId="3" fillId="2" borderId="54" applyAlignment="1" pivotButton="0" quotePrefix="0" xfId="0">
      <alignment horizontal="center" vertical="center"/>
    </xf>
    <xf numFmtId="0" fontId="3" fillId="2" borderId="80" applyAlignment="1" pivotButton="0" quotePrefix="0" xfId="0">
      <alignment horizontal="center" vertical="center"/>
    </xf>
    <xf numFmtId="0" fontId="3" fillId="2" borderId="55" applyAlignment="1" pivotButton="0" quotePrefix="0" xfId="0">
      <alignment horizontal="center" vertical="center"/>
    </xf>
    <xf numFmtId="0" fontId="3" fillId="2" borderId="57" applyAlignment="1" pivotButton="0" quotePrefix="0" xfId="0">
      <alignment horizontal="center" vertical="center"/>
    </xf>
    <xf numFmtId="0" fontId="3" fillId="2" borderId="54" applyAlignment="1" pivotButton="0" quotePrefix="0" xfId="0">
      <alignment horizontal="left" vertical="center"/>
    </xf>
    <xf numFmtId="0" fontId="3" fillId="2" borderId="80" applyAlignment="1" pivotButton="0" quotePrefix="0" xfId="0">
      <alignment horizontal="left" vertical="center"/>
    </xf>
    <xf numFmtId="0" fontId="23" fillId="2" borderId="55" applyAlignment="1" pivotButton="0" quotePrefix="0" xfId="0">
      <alignment horizontal="center" vertical="center"/>
    </xf>
    <xf numFmtId="49" fontId="24" fillId="2" borderId="310" applyAlignment="1" pivotButton="0" quotePrefix="0" xfId="0">
      <alignment horizontal="center" vertical="center"/>
    </xf>
    <xf numFmtId="0" fontId="24" fillId="2" borderId="311" applyAlignment="1" pivotButton="0" quotePrefix="0" xfId="0">
      <alignment vertical="center"/>
    </xf>
    <xf numFmtId="0" fontId="1" fillId="0" borderId="312" pivotButton="0" quotePrefix="0" xfId="0"/>
    <xf numFmtId="0" fontId="24" fillId="2" borderId="313" applyAlignment="1" pivotButton="0" quotePrefix="0" xfId="0">
      <alignment horizontal="center" vertical="center"/>
    </xf>
    <xf numFmtId="0" fontId="24" fillId="2" borderId="296" applyAlignment="1" pivotButton="0" quotePrefix="0" xfId="0">
      <alignment horizontal="center" vertical="center"/>
    </xf>
    <xf numFmtId="0" fontId="3" fillId="2" borderId="313" applyAlignment="1" pivotButton="0" quotePrefix="0" xfId="0">
      <alignment horizontal="center" vertical="center"/>
    </xf>
    <xf numFmtId="0" fontId="3" fillId="2" borderId="305" applyAlignment="1" pivotButton="0" quotePrefix="0" xfId="0">
      <alignment horizontal="center" vertical="center"/>
    </xf>
    <xf numFmtId="0" fontId="3" fillId="2" borderId="296" applyAlignment="1" pivotButton="0" quotePrefix="0" xfId="0">
      <alignment horizontal="center" vertical="center"/>
    </xf>
    <xf numFmtId="0" fontId="3" fillId="2" borderId="304" applyAlignment="1" pivotButton="0" quotePrefix="0" xfId="0">
      <alignment horizontal="center" vertical="center"/>
    </xf>
    <xf numFmtId="0" fontId="3" fillId="2" borderId="178" applyAlignment="1" pivotButton="0" quotePrefix="0" xfId="0">
      <alignment horizontal="center" vertical="center"/>
    </xf>
    <xf numFmtId="0" fontId="3" fillId="2" borderId="227" applyAlignment="1" pivotButton="0" quotePrefix="0" xfId="0">
      <alignment horizontal="center" vertical="center"/>
    </xf>
    <xf numFmtId="0" fontId="3" fillId="2" borderId="142" applyAlignment="1" pivotButton="0" quotePrefix="0" xfId="0">
      <alignment horizontal="left" vertical="center"/>
    </xf>
    <xf numFmtId="0" fontId="3" fillId="2" borderId="227" applyAlignment="1" pivotButton="0" quotePrefix="0" xfId="0">
      <alignment horizontal="left" vertical="center"/>
    </xf>
    <xf numFmtId="0" fontId="3" fillId="2" borderId="305" applyAlignment="1" pivotButton="0" quotePrefix="0" xfId="0">
      <alignment horizontal="left" vertical="center"/>
    </xf>
    <xf numFmtId="0" fontId="3" fillId="2" borderId="296" applyAlignment="1" pivotButton="0" quotePrefix="0" xfId="0">
      <alignment horizontal="left" vertical="center"/>
    </xf>
    <xf numFmtId="0" fontId="3" fillId="2" borderId="178" applyAlignment="1" pivotButton="0" quotePrefix="0" xfId="0">
      <alignment horizontal="left" vertical="center"/>
    </xf>
    <xf numFmtId="0" fontId="24" fillId="2" borderId="314" applyAlignment="1" pivotButton="0" quotePrefix="0" xfId="0">
      <alignment horizontal="center" vertical="center"/>
    </xf>
    <xf numFmtId="0" fontId="26" fillId="0" borderId="43" applyAlignment="1" pivotButton="0" quotePrefix="0" xfId="0">
      <alignment horizontal="left" vertical="center"/>
    </xf>
    <xf numFmtId="0" fontId="10" fillId="0" borderId="310" applyAlignment="1" pivotButton="0" quotePrefix="0" xfId="0">
      <alignment vertical="center"/>
    </xf>
    <xf numFmtId="0" fontId="10" fillId="0" borderId="179" applyAlignment="1" pivotButton="0" quotePrefix="0" xfId="0">
      <alignment horizontal="center" vertical="center"/>
    </xf>
    <xf numFmtId="0" fontId="10" fillId="0" borderId="179" applyAlignment="1" pivotButton="0" quotePrefix="0" xfId="0">
      <alignment vertical="center"/>
    </xf>
    <xf numFmtId="0" fontId="24" fillId="0" borderId="179" applyAlignment="1" pivotButton="0" quotePrefix="0" xfId="0">
      <alignment vertical="center"/>
    </xf>
    <xf numFmtId="0" fontId="24" fillId="0" borderId="227" applyAlignment="1" pivotButton="0" quotePrefix="0" xfId="0">
      <alignment horizontal="center" vertical="center"/>
    </xf>
    <xf numFmtId="0" fontId="26" fillId="0" borderId="36" applyAlignment="1" pivotButton="0" quotePrefix="0" xfId="0">
      <alignment horizontal="left" vertical="center"/>
    </xf>
    <xf numFmtId="0" fontId="24" fillId="0" borderId="299" applyAlignment="1" pivotButton="0" quotePrefix="0" xfId="0">
      <alignment horizontal="center" vertical="center"/>
    </xf>
    <xf numFmtId="0" fontId="83" fillId="0" borderId="1" pivotButton="0" quotePrefix="0" xfId="0"/>
    <xf numFmtId="0" fontId="87" fillId="0" borderId="1" applyAlignment="1" pivotButton="0" quotePrefix="0" xfId="0">
      <alignment vertical="center"/>
    </xf>
    <xf numFmtId="0" fontId="24" fillId="0" borderId="315" applyAlignment="1" pivotButton="0" quotePrefix="0" xfId="0">
      <alignment horizontal="center" vertical="center"/>
    </xf>
    <xf numFmtId="0" fontId="1" fillId="0" borderId="316" pivotButton="0" quotePrefix="0" xfId="0"/>
    <xf numFmtId="0" fontId="1" fillId="0" borderId="317" pivotButton="0" quotePrefix="0" xfId="0"/>
    <xf numFmtId="0" fontId="24" fillId="0" borderId="148" applyAlignment="1" pivotButton="0" quotePrefix="0" xfId="0">
      <alignment horizontal="center" vertical="center"/>
    </xf>
    <xf numFmtId="0" fontId="24" fillId="0" borderId="148" applyAlignment="1" pivotButton="0" quotePrefix="0" xfId="0">
      <alignment vertical="center"/>
    </xf>
    <xf numFmtId="0" fontId="24" fillId="0" borderId="148" pivotButton="0" quotePrefix="0" xfId="0"/>
    <xf numFmtId="0" fontId="24" fillId="0" borderId="318" applyAlignment="1" pivotButton="0" quotePrefix="0" xfId="0">
      <alignment horizontal="center" vertical="center"/>
    </xf>
    <xf numFmtId="0" fontId="24" fillId="0" borderId="319" applyAlignment="1" pivotButton="0" quotePrefix="0" xfId="0">
      <alignment horizontal="center" vertical="center"/>
    </xf>
    <xf numFmtId="0" fontId="1" fillId="0" borderId="320" pivotButton="0" quotePrefix="0" xfId="0"/>
    <xf numFmtId="0" fontId="74" fillId="0" borderId="251" applyAlignment="1" pivotButton="0" quotePrefix="0" xfId="0">
      <alignment horizontal="center"/>
    </xf>
    <xf numFmtId="0" fontId="3" fillId="0" borderId="315" applyAlignment="1" pivotButton="0" quotePrefix="0" xfId="0">
      <alignment horizontal="center"/>
    </xf>
    <xf numFmtId="0" fontId="3" fillId="0" borderId="78" applyAlignment="1" pivotButton="0" quotePrefix="0" xfId="0">
      <alignment horizontal="center"/>
    </xf>
    <xf numFmtId="0" fontId="3" fillId="0" borderId="321" applyAlignment="1" pivotButton="0" quotePrefix="0" xfId="0">
      <alignment horizontal="center" vertical="center"/>
    </xf>
    <xf numFmtId="0" fontId="1" fillId="0" borderId="322" pivotButton="0" quotePrefix="0" xfId="0"/>
    <xf numFmtId="0" fontId="6" fillId="0" borderId="105" applyAlignment="1" pivotButton="0" quotePrefix="0" xfId="0">
      <alignment horizontal="center" vertical="center"/>
    </xf>
    <xf numFmtId="0" fontId="1" fillId="0" borderId="323" pivotButton="0" quotePrefix="0" xfId="0"/>
    <xf numFmtId="0" fontId="1" fillId="0" borderId="324" pivotButton="0" quotePrefix="0" xfId="0"/>
    <xf numFmtId="0" fontId="1" fillId="0" borderId="325" pivotButton="0" quotePrefix="0" xfId="0"/>
    <xf numFmtId="0" fontId="1" fillId="0" borderId="326" pivotButton="0" quotePrefix="0" xfId="0"/>
    <xf numFmtId="0" fontId="23" fillId="0" borderId="83" applyAlignment="1" pivotButton="0" quotePrefix="0" xfId="0">
      <alignment horizontal="center" vertical="center"/>
    </xf>
    <xf numFmtId="49" fontId="23" fillId="0" borderId="105" applyAlignment="1" pivotButton="0" quotePrefix="0" xfId="0">
      <alignment horizontal="left" vertical="center"/>
    </xf>
    <xf numFmtId="49" fontId="23" fillId="0" borderId="105" applyAlignment="1" pivotButton="0" quotePrefix="0" xfId="0">
      <alignment vertical="center"/>
    </xf>
    <xf numFmtId="49" fontId="3" fillId="0" borderId="105" pivotButton="0" quotePrefix="0" xfId="0"/>
    <xf numFmtId="49" fontId="23" fillId="0" borderId="105" applyAlignment="1" pivotButton="0" quotePrefix="0" xfId="0">
      <alignment horizontal="center" vertical="center"/>
    </xf>
    <xf numFmtId="0" fontId="23" fillId="0" borderId="88" applyAlignment="1" pivotButton="0" quotePrefix="0" xfId="0">
      <alignment horizontal="center" vertical="center"/>
    </xf>
    <xf numFmtId="0" fontId="23" fillId="0" borderId="179" applyAlignment="1" pivotButton="0" quotePrefix="0" xfId="0">
      <alignment horizontal="left" vertical="center"/>
    </xf>
    <xf numFmtId="0" fontId="23" fillId="0" borderId="70" applyAlignment="1" pivotButton="0" quotePrefix="0" xfId="0">
      <alignment vertical="center"/>
    </xf>
    <xf numFmtId="49" fontId="18" fillId="0" borderId="1" applyAlignment="1" pivotButton="0" quotePrefix="0" xfId="0">
      <alignment horizontal="center" vertical="center"/>
    </xf>
    <xf numFmtId="49" fontId="17" fillId="0" borderId="34" applyAlignment="1" pivotButton="0" quotePrefix="0" xfId="0">
      <alignment horizontal="center" vertical="center"/>
    </xf>
    <xf numFmtId="49" fontId="4" fillId="0" borderId="1" applyAlignment="1" pivotButton="0" quotePrefix="0" xfId="0">
      <alignment horizontal="center" vertical="center"/>
    </xf>
    <xf numFmtId="0" fontId="10" fillId="0" borderId="147" applyAlignment="1" pivotButton="0" quotePrefix="0" xfId="0">
      <alignment horizontal="center" vertical="center"/>
    </xf>
    <xf numFmtId="0" fontId="17" fillId="0" borderId="198" applyAlignment="1" pivotButton="0" quotePrefix="0" xfId="0">
      <alignment horizontal="center" vertical="center"/>
    </xf>
    <xf numFmtId="0" fontId="17" fillId="0" borderId="194" applyAlignment="1" pivotButton="0" quotePrefix="0" xfId="0">
      <alignment horizontal="center" vertical="center"/>
    </xf>
    <xf numFmtId="0" fontId="4" fillId="0" borderId="181" applyAlignment="1" pivotButton="0" quotePrefix="0" xfId="0">
      <alignment horizontal="center" vertical="center"/>
    </xf>
    <xf numFmtId="0" fontId="17" fillId="0" borderId="230" applyAlignment="1" pivotButton="0" quotePrefix="0" xfId="0">
      <alignment horizontal="center" vertical="center"/>
    </xf>
    <xf numFmtId="0" fontId="4" fillId="0" borderId="66" applyAlignment="1" pivotButton="0" quotePrefix="0" xfId="0">
      <alignment horizontal="center" vertical="center"/>
    </xf>
    <xf numFmtId="0" fontId="4" fillId="0" borderId="185" applyAlignment="1" pivotButton="0" quotePrefix="0" xfId="0">
      <alignment horizontal="center" vertical="center"/>
    </xf>
    <xf numFmtId="0" fontId="30" fillId="0" borderId="184" applyAlignment="1" pivotButton="0" quotePrefix="0" xfId="0">
      <alignment horizontal="center" vertical="center"/>
    </xf>
    <xf numFmtId="0" fontId="3" fillId="0" borderId="327" applyAlignment="1" pivotButton="0" quotePrefix="0" xfId="0">
      <alignment horizontal="center" vertical="center"/>
    </xf>
    <xf numFmtId="0" fontId="1" fillId="0" borderId="328" pivotButton="0" quotePrefix="0" xfId="0"/>
    <xf numFmtId="0" fontId="3" fillId="0" borderId="319" applyAlignment="1" pivotButton="0" quotePrefix="0" xfId="0">
      <alignment horizontal="center" vertical="center"/>
    </xf>
    <xf numFmtId="0" fontId="3" fillId="0" borderId="74" applyAlignment="1" pivotButton="0" quotePrefix="0" xfId="0">
      <alignment horizontal="center" vertical="center"/>
    </xf>
    <xf numFmtId="0" fontId="3" fillId="0" borderId="139" applyAlignment="1" pivotButton="0" quotePrefix="0" xfId="0">
      <alignment horizontal="center" vertical="center"/>
    </xf>
    <xf numFmtId="0" fontId="3" fillId="0" borderId="59" applyAlignment="1" pivotButton="0" quotePrefix="0" xfId="0">
      <alignment vertical="center"/>
    </xf>
    <xf numFmtId="0" fontId="3" fillId="0" borderId="141" applyAlignment="1" pivotButton="0" quotePrefix="0" xfId="0">
      <alignment vertical="center"/>
    </xf>
    <xf numFmtId="0" fontId="29" fillId="0" borderId="89" applyAlignment="1" pivotButton="0" quotePrefix="0" xfId="0">
      <alignment vertical="center"/>
    </xf>
    <xf numFmtId="0" fontId="29" fillId="0" borderId="178" applyAlignment="1" pivotButton="0" quotePrefix="0" xfId="0">
      <alignment vertical="center"/>
    </xf>
    <xf numFmtId="0" fontId="29" fillId="0" borderId="178" applyAlignment="1" pivotButton="0" quotePrefix="0" xfId="0">
      <alignment horizontal="center" vertical="center"/>
    </xf>
    <xf numFmtId="0" fontId="30" fillId="5" borderId="171" applyAlignment="1" pivotButton="0" quotePrefix="0" xfId="0">
      <alignment horizontal="center" vertical="center"/>
    </xf>
    <xf numFmtId="0" fontId="17" fillId="5" borderId="175" applyAlignment="1" pivotButton="0" quotePrefix="0" xfId="0">
      <alignment vertical="center"/>
    </xf>
    <xf numFmtId="0" fontId="17" fillId="5" borderId="184" applyAlignment="1" pivotButton="0" quotePrefix="0" xfId="0">
      <alignment horizontal="center" vertical="center"/>
    </xf>
    <xf numFmtId="0" fontId="17" fillId="5" borderId="174" applyAlignment="1" pivotButton="0" quotePrefix="0" xfId="0">
      <alignment horizontal="center" vertical="center"/>
    </xf>
    <xf numFmtId="0" fontId="17" fillId="5" borderId="172" applyAlignment="1" pivotButton="0" quotePrefix="0" xfId="0">
      <alignment horizontal="center" vertical="center"/>
    </xf>
    <xf numFmtId="0" fontId="17" fillId="5" borderId="171" applyAlignment="1" pivotButton="0" quotePrefix="0" xfId="0">
      <alignment horizontal="center" vertical="center"/>
    </xf>
    <xf numFmtId="0" fontId="17" fillId="5" borderId="176" applyAlignment="1" pivotButton="0" quotePrefix="0" xfId="0">
      <alignment vertical="center"/>
    </xf>
    <xf numFmtId="0" fontId="30" fillId="5" borderId="246" applyAlignment="1" pivotButton="0" quotePrefix="0" xfId="0">
      <alignment vertical="center"/>
    </xf>
    <xf numFmtId="0" fontId="30" fillId="5" borderId="184" applyAlignment="1" pivotButton="0" quotePrefix="0" xfId="0">
      <alignment horizontal="center" vertical="center"/>
    </xf>
    <xf numFmtId="49" fontId="30" fillId="0" borderId="327" applyAlignment="1" pivotButton="0" quotePrefix="0" xfId="0">
      <alignment horizontal="center" vertical="center"/>
    </xf>
    <xf numFmtId="0" fontId="17" fillId="0" borderId="319" applyAlignment="1" pivotButton="0" quotePrefix="0" xfId="0">
      <alignment vertical="center"/>
    </xf>
    <xf numFmtId="0" fontId="17" fillId="0" borderId="100" applyAlignment="1" pivotButton="0" quotePrefix="0" xfId="0">
      <alignment horizontal="center" vertical="center"/>
    </xf>
    <xf numFmtId="0" fontId="30" fillId="0" borderId="329" applyAlignment="1" pivotButton="0" quotePrefix="0" xfId="0">
      <alignment vertical="center"/>
    </xf>
    <xf numFmtId="49" fontId="29" fillId="0" borderId="330" applyAlignment="1" pivotButton="0" quotePrefix="0" xfId="0">
      <alignment horizontal="center" vertical="center"/>
    </xf>
    <xf numFmtId="0" fontId="4" fillId="0" borderId="106" applyAlignment="1" pivotButton="0" quotePrefix="0" xfId="0">
      <alignment vertical="center"/>
    </xf>
    <xf numFmtId="0" fontId="4" fillId="0" borderId="83" applyAlignment="1" pivotButton="0" quotePrefix="0" xfId="0">
      <alignment horizontal="center" vertical="center"/>
    </xf>
    <xf numFmtId="0" fontId="4" fillId="0" borderId="59" applyAlignment="1" pivotButton="0" quotePrefix="0" xfId="0">
      <alignment vertical="center"/>
    </xf>
    <xf numFmtId="0" fontId="29" fillId="0" borderId="57" applyAlignment="1" pivotButton="0" quotePrefix="0" xfId="0">
      <alignment vertical="center"/>
    </xf>
    <xf numFmtId="49" fontId="30" fillId="0" borderId="330" applyAlignment="1" pivotButton="0" quotePrefix="0" xfId="0">
      <alignment horizontal="center" vertical="center"/>
    </xf>
    <xf numFmtId="0" fontId="17" fillId="0" borderId="106" applyAlignment="1" pivotButton="0" quotePrefix="0" xfId="0">
      <alignment vertical="center"/>
    </xf>
    <xf numFmtId="0" fontId="17" fillId="0" borderId="81" applyAlignment="1" pivotButton="0" quotePrefix="0" xfId="0">
      <alignment horizontal="center" vertical="center"/>
    </xf>
    <xf numFmtId="0" fontId="17" fillId="0" borderId="82" applyAlignment="1" pivotButton="0" quotePrefix="0" xfId="0">
      <alignment horizontal="center" vertical="center"/>
    </xf>
    <xf numFmtId="0" fontId="17" fillId="0" borderId="83" applyAlignment="1" pivotButton="0" quotePrefix="0" xfId="0">
      <alignment horizontal="center" vertical="center"/>
    </xf>
    <xf numFmtId="0" fontId="17" fillId="0" borderId="59" applyAlignment="1" pivotButton="0" quotePrefix="0" xfId="0">
      <alignment vertical="center"/>
    </xf>
    <xf numFmtId="0" fontId="30" fillId="0" borderId="57" applyAlignment="1" pivotButton="0" quotePrefix="0" xfId="0">
      <alignment vertical="center"/>
    </xf>
    <xf numFmtId="49" fontId="30" fillId="0" borderId="107" applyAlignment="1" pivotButton="0" quotePrefix="0" xfId="0">
      <alignment horizontal="center" vertical="center"/>
    </xf>
    <xf numFmtId="0" fontId="17" fillId="0" borderId="180" applyAlignment="1" pivotButton="0" quotePrefix="0" xfId="0">
      <alignment vertical="center"/>
    </xf>
    <xf numFmtId="0" fontId="4" fillId="0" borderId="88" applyAlignment="1" pivotButton="0" quotePrefix="0" xfId="0">
      <alignment horizontal="center" vertical="center"/>
    </xf>
    <xf numFmtId="0" fontId="17" fillId="0" borderId="92" applyAlignment="1" pivotButton="0" quotePrefix="0" xfId="0">
      <alignment horizontal="center" vertical="center"/>
    </xf>
    <xf numFmtId="0" fontId="17" fillId="0" borderId="93" applyAlignment="1" pivotButton="0" quotePrefix="0" xfId="0">
      <alignment horizontal="center" vertical="center"/>
    </xf>
    <xf numFmtId="0" fontId="17" fillId="0" borderId="91" applyAlignment="1" pivotButton="0" quotePrefix="0" xfId="0">
      <alignment horizontal="center" vertical="center"/>
    </xf>
    <xf numFmtId="0" fontId="4" fillId="0" borderId="89" applyAlignment="1" pivotButton="0" quotePrefix="0" xfId="0">
      <alignment vertical="center"/>
    </xf>
    <xf numFmtId="0" fontId="36" fillId="0" borderId="100" applyAlignment="1" pivotButton="0" quotePrefix="0" xfId="0">
      <alignment horizontal="center" vertical="center"/>
    </xf>
    <xf numFmtId="0" fontId="36" fillId="0" borderId="101" applyAlignment="1" pivotButton="0" quotePrefix="0" xfId="0">
      <alignment horizontal="center" vertical="center"/>
    </xf>
    <xf numFmtId="0" fontId="36" fillId="0" borderId="66" applyAlignment="1" pivotButton="0" quotePrefix="0" xfId="0">
      <alignment horizontal="center" vertical="center"/>
    </xf>
    <xf numFmtId="0" fontId="36" fillId="0" borderId="52" applyAlignment="1" pivotButton="0" quotePrefix="0" xfId="0">
      <alignment vertical="center"/>
    </xf>
    <xf numFmtId="0" fontId="57" fillId="0" borderId="329" applyAlignment="1" pivotButton="0" quotePrefix="0" xfId="0">
      <alignment vertical="center"/>
    </xf>
    <xf numFmtId="0" fontId="4" fillId="0" borderId="139" applyAlignment="1" pivotButton="0" quotePrefix="0" xfId="0">
      <alignment horizontal="center" vertical="center"/>
    </xf>
    <xf numFmtId="0" fontId="17" fillId="0" borderId="218" applyAlignment="1" pivotButton="0" quotePrefix="0" xfId="0">
      <alignment vertical="center"/>
    </xf>
    <xf numFmtId="0" fontId="29" fillId="0" borderId="59" applyAlignment="1" pivotButton="0" quotePrefix="0" xfId="0">
      <alignment vertical="center"/>
    </xf>
    <xf numFmtId="0" fontId="29" fillId="0" borderId="54" applyAlignment="1" pivotButton="0" quotePrefix="0" xfId="0">
      <alignment horizontal="right" vertical="center"/>
    </xf>
    <xf numFmtId="0" fontId="29" fillId="0" borderId="80" applyAlignment="1" pivotButton="0" quotePrefix="0" xfId="0">
      <alignment horizontal="left" vertical="center"/>
    </xf>
    <xf numFmtId="49" fontId="29" fillId="0" borderId="107" applyAlignment="1" pivotButton="0" quotePrefix="0" xfId="0">
      <alignment horizontal="center" vertical="center"/>
    </xf>
    <xf numFmtId="0" fontId="4" fillId="0" borderId="180" applyAlignment="1" pivotButton="0" quotePrefix="0" xfId="0">
      <alignment vertical="center"/>
    </xf>
    <xf numFmtId="0" fontId="29" fillId="0" borderId="142" applyAlignment="1" pivotButton="0" quotePrefix="0" xfId="0">
      <alignment horizontal="right" vertical="center"/>
    </xf>
    <xf numFmtId="0" fontId="29" fillId="0" borderId="107" applyAlignment="1" pivotButton="0" quotePrefix="0" xfId="0">
      <alignment horizontal="center" vertical="center"/>
    </xf>
    <xf numFmtId="0" fontId="29" fillId="0" borderId="193" applyAlignment="1" pivotButton="0" quotePrefix="0" xfId="0">
      <alignment horizontal="center" vertical="center"/>
    </xf>
    <xf numFmtId="0" fontId="17" fillId="0" borderId="151" applyAlignment="1" pivotButton="0" quotePrefix="0" xfId="0">
      <alignment vertical="center"/>
    </xf>
    <xf numFmtId="0" fontId="17" fillId="0" borderId="317" applyAlignment="1" pivotButton="0" quotePrefix="0" xfId="0">
      <alignment vertical="center"/>
    </xf>
    <xf numFmtId="0" fontId="17" fillId="0" borderId="315" applyAlignment="1" pivotButton="0" quotePrefix="0" xfId="0">
      <alignment vertical="center"/>
    </xf>
    <xf numFmtId="0" fontId="30" fillId="0" borderId="317" applyAlignment="1" pivotButton="0" quotePrefix="0" xfId="0">
      <alignment vertical="center"/>
    </xf>
    <xf numFmtId="0" fontId="63" fillId="0" borderId="181" applyAlignment="1" pivotButton="0" quotePrefix="0" xfId="0">
      <alignment horizontal="center" vertical="center"/>
    </xf>
    <xf numFmtId="0" fontId="17" fillId="0" borderId="131" applyAlignment="1" pivotButton="0" quotePrefix="0" xfId="0">
      <alignment vertical="center"/>
    </xf>
    <xf numFmtId="0" fontId="17" fillId="0" borderId="56" applyAlignment="1" pivotButton="0" quotePrefix="0" xfId="0">
      <alignment vertical="center"/>
    </xf>
    <xf numFmtId="0" fontId="88" fillId="0" borderId="34" applyAlignment="1" pivotButton="0" quotePrefix="0" xfId="0">
      <alignment horizontal="center" vertical="center"/>
    </xf>
    <xf numFmtId="0" fontId="89" fillId="0" borderId="34" applyAlignment="1" pivotButton="0" quotePrefix="0" xfId="0">
      <alignment horizontal="center" vertical="center"/>
    </xf>
    <xf numFmtId="0" fontId="88" fillId="0" borderId="34" applyAlignment="1" pivotButton="0" quotePrefix="0" xfId="0">
      <alignment vertical="center"/>
    </xf>
    <xf numFmtId="0" fontId="90" fillId="0" borderId="56" applyAlignment="1" pivotButton="0" quotePrefix="0" xfId="0">
      <alignment vertical="center"/>
    </xf>
    <xf numFmtId="0" fontId="30" fillId="0" borderId="140" applyAlignment="1" pivotButton="0" quotePrefix="0" xfId="0">
      <alignment vertical="center"/>
    </xf>
    <xf numFmtId="0" fontId="4" fillId="0" borderId="34" applyAlignment="1" pivotButton="0" quotePrefix="0" xfId="0">
      <alignment vertical="center"/>
    </xf>
    <xf numFmtId="0" fontId="29" fillId="0" borderId="56" applyAlignment="1" pivotButton="0" quotePrefix="0" xfId="0">
      <alignment vertical="center"/>
    </xf>
    <xf numFmtId="0" fontId="29" fillId="0" borderId="140" applyAlignment="1" pivotButton="0" quotePrefix="0" xfId="0">
      <alignment vertical="center"/>
    </xf>
    <xf numFmtId="0" fontId="17" fillId="0" borderId="143" applyAlignment="1" pivotButton="0" quotePrefix="0" xfId="0">
      <alignment vertical="center"/>
    </xf>
    <xf numFmtId="0" fontId="17" fillId="0" borderId="89" applyAlignment="1" pivotButton="0" quotePrefix="0" xfId="0">
      <alignment vertical="center"/>
    </xf>
    <xf numFmtId="0" fontId="17" fillId="0" borderId="70" applyAlignment="1" pivotButton="0" quotePrefix="0" xfId="0">
      <alignment vertical="center"/>
    </xf>
    <xf numFmtId="0" fontId="17" fillId="0" borderId="179" applyAlignment="1" pivotButton="0" quotePrefix="0" xfId="0">
      <alignment horizontal="center" vertical="center"/>
    </xf>
    <xf numFmtId="0" fontId="4" fillId="0" borderId="71" applyAlignment="1" pivotButton="0" quotePrefix="0" xfId="0">
      <alignment horizontal="center" vertical="center"/>
    </xf>
    <xf numFmtId="0" fontId="4" fillId="0" borderId="179" applyAlignment="1" pivotButton="0" quotePrefix="0" xfId="0">
      <alignment horizontal="center" vertical="center"/>
    </xf>
    <xf numFmtId="0" fontId="4" fillId="0" borderId="179" applyAlignment="1" pivotButton="0" quotePrefix="0" xfId="0">
      <alignment vertical="center"/>
    </xf>
    <xf numFmtId="0" fontId="29" fillId="0" borderId="70" applyAlignment="1" pivotButton="0" quotePrefix="0" xfId="0">
      <alignment vertical="center"/>
    </xf>
    <xf numFmtId="0" fontId="26" fillId="0" borderId="176" applyAlignment="1" pivotButton="0" quotePrefix="0" xfId="0">
      <alignment horizontal="left" vertical="center"/>
    </xf>
    <xf numFmtId="0" fontId="17" fillId="0" borderId="172" applyAlignment="1" pivotButton="0" quotePrefix="0" xfId="0">
      <alignment horizontal="center" vertical="center"/>
    </xf>
    <xf numFmtId="0" fontId="4" fillId="0" borderId="171" applyAlignment="1" pivotButton="0" quotePrefix="0" xfId="0">
      <alignment horizontal="center" vertical="center"/>
    </xf>
    <xf numFmtId="0" fontId="4" fillId="0" borderId="172" applyAlignment="1" pivotButton="0" quotePrefix="0" xfId="0">
      <alignment horizontal="center" vertical="center"/>
    </xf>
    <xf numFmtId="0" fontId="4" fillId="0" borderId="194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0" fontId="44" fillId="0" borderId="1" applyAlignment="1" pivotButton="0" quotePrefix="0" xfId="0">
      <alignment horizontal="center" vertical="center"/>
    </xf>
    <xf numFmtId="0" fontId="45" fillId="0" borderId="1" applyAlignment="1" pivotButton="0" quotePrefix="0" xfId="0">
      <alignment horizontal="center" vertical="center"/>
    </xf>
    <xf numFmtId="0" fontId="24" fillId="0" borderId="136" applyAlignment="1" pivotButton="0" quotePrefix="0" xfId="0">
      <alignment vertical="center"/>
    </xf>
    <xf numFmtId="0" fontId="24" fillId="0" borderId="331" applyAlignment="1" pivotButton="0" quotePrefix="0" xfId="0">
      <alignment horizontal="left" vertical="center"/>
    </xf>
    <xf numFmtId="0" fontId="1" fillId="0" borderId="331" pivotButton="0" quotePrefix="0" xfId="0"/>
    <xf numFmtId="49" fontId="24" fillId="0" borderId="252" applyAlignment="1" pivotButton="0" quotePrefix="0" xfId="0">
      <alignment horizontal="center" vertical="center"/>
    </xf>
    <xf numFmtId="0" fontId="24" fillId="0" borderId="110" pivotButton="0" quotePrefix="0" xfId="0"/>
    <xf numFmtId="0" fontId="28" fillId="0" borderId="1" applyAlignment="1" pivotButton="0" quotePrefix="0" xfId="0">
      <alignment horizontal="center" vertical="center"/>
    </xf>
    <xf numFmtId="0" fontId="7" fillId="0" borderId="1" applyAlignment="1" pivotButton="0" quotePrefix="0" xfId="0">
      <alignment horizontal="left"/>
    </xf>
    <xf numFmtId="0" fontId="15" fillId="0" borderId="1" applyAlignment="1" pivotButton="0" quotePrefix="0" xfId="0">
      <alignment horizontal="left"/>
    </xf>
    <xf numFmtId="0" fontId="2" fillId="3" borderId="1" applyAlignment="1" pivotButton="0" quotePrefix="0" xfId="0">
      <alignment horizontal="left" vertical="top"/>
    </xf>
    <xf numFmtId="0" fontId="91" fillId="0" borderId="1" applyAlignment="1" pivotButton="0" quotePrefix="0" xfId="0">
      <alignment vertical="center"/>
    </xf>
    <xf numFmtId="0" fontId="91" fillId="0" borderId="1" pivotButton="0" quotePrefix="0" xfId="0"/>
    <xf numFmtId="0" fontId="23" fillId="0" borderId="184" applyAlignment="1" pivotButton="0" quotePrefix="0" xfId="0">
      <alignment horizontal="center" vertical="center"/>
    </xf>
    <xf numFmtId="0" fontId="1" fillId="0" borderId="332" pivotButton="0" quotePrefix="0" xfId="0"/>
    <xf numFmtId="0" fontId="3" fillId="0" borderId="318" applyAlignment="1" pivotButton="0" quotePrefix="0" xfId="0">
      <alignment vertical="center"/>
    </xf>
    <xf numFmtId="0" fontId="3" fillId="0" borderId="246" applyAlignment="1" pivotButton="0" quotePrefix="0" xfId="0">
      <alignment horizontal="center"/>
    </xf>
    <xf numFmtId="0" fontId="3" fillId="0" borderId="198" applyAlignment="1" pivotButton="0" quotePrefix="0" xfId="0">
      <alignment horizontal="center" vertical="center"/>
    </xf>
    <xf numFmtId="0" fontId="1" fillId="0" borderId="333" pivotButton="0" quotePrefix="0" xfId="0"/>
    <xf numFmtId="0" fontId="1" fillId="0" borderId="334" pivotButton="0" quotePrefix="0" xfId="0"/>
    <xf numFmtId="0" fontId="1" fillId="0" borderId="335" pivotButton="0" quotePrefix="0" xfId="0"/>
    <xf numFmtId="0" fontId="38" fillId="0" borderId="25" applyAlignment="1" pivotButton="0" quotePrefix="0" xfId="0">
      <alignment horizontal="center" vertical="center"/>
    </xf>
    <xf numFmtId="0" fontId="38" fillId="0" borderId="222" applyAlignment="1" pivotButton="0" quotePrefix="0" xfId="0">
      <alignment horizontal="center" vertical="center"/>
    </xf>
    <xf numFmtId="0" fontId="23" fillId="0" borderId="315" applyAlignment="1" pivotButton="0" quotePrefix="0" xfId="0">
      <alignment horizontal="center" vertical="center"/>
    </xf>
    <xf numFmtId="0" fontId="23" fillId="0" borderId="329" applyAlignment="1" pivotButton="0" quotePrefix="0" xfId="0">
      <alignment vertical="center"/>
    </xf>
    <xf numFmtId="0" fontId="23" fillId="0" borderId="317" applyAlignment="1" pivotButton="0" quotePrefix="0" xfId="0">
      <alignment horizontal="center" vertical="center"/>
    </xf>
    <xf numFmtId="49" fontId="23" fillId="0" borderId="84" applyAlignment="1" pivotButton="0" quotePrefix="0" xfId="0">
      <alignment horizontal="center" vertical="center"/>
    </xf>
    <xf numFmtId="0" fontId="23" fillId="3" borderId="105" applyAlignment="1" pivotButton="0" quotePrefix="0" xfId="0">
      <alignment horizontal="center" vertical="center"/>
    </xf>
    <xf numFmtId="49" fontId="23" fillId="0" borderId="105" pivotButton="0" quotePrefix="0" xfId="0"/>
    <xf numFmtId="0" fontId="23" fillId="3" borderId="140" applyAlignment="1" pivotButton="0" quotePrefix="0" xfId="0">
      <alignment vertical="center"/>
    </xf>
    <xf numFmtId="0" fontId="23" fillId="0" borderId="331" applyAlignment="1" pivotButton="0" quotePrefix="0" xfId="0">
      <alignment horizontal="center" vertical="center"/>
    </xf>
    <xf numFmtId="49" fontId="23" fillId="0" borderId="226" applyAlignment="1" pivotButton="0" quotePrefix="0" xfId="0">
      <alignment horizontal="center" vertical="center"/>
    </xf>
    <xf numFmtId="0" fontId="23" fillId="3" borderId="179" applyAlignment="1" pivotButton="0" quotePrefix="0" xfId="0">
      <alignment horizontal="center" vertical="center"/>
    </xf>
    <xf numFmtId="0" fontId="23" fillId="3" borderId="127" applyAlignment="1" pivotButton="0" quotePrefix="0" xfId="0">
      <alignment vertical="center"/>
    </xf>
    <xf numFmtId="0" fontId="23" fillId="3" borderId="331" applyAlignment="1" pivotButton="0" quotePrefix="0" xfId="0">
      <alignment vertical="center"/>
    </xf>
    <xf numFmtId="49" fontId="23" fillId="0" borderId="193" applyAlignment="1" pivotButton="0" quotePrefix="0" xfId="0">
      <alignment horizontal="center" vertical="center"/>
    </xf>
    <xf numFmtId="0" fontId="23" fillId="0" borderId="336" applyAlignment="1" pivotButton="0" quotePrefix="0" xfId="0">
      <alignment horizontal="center" vertical="center"/>
    </xf>
    <xf numFmtId="0" fontId="1" fillId="0" borderId="337" pivotButton="0" quotePrefix="0" xfId="0"/>
    <xf numFmtId="0" fontId="60" fillId="0" borderId="1" applyAlignment="1" pivotButton="0" quotePrefix="0" xfId="0">
      <alignment horizontal="left" vertical="top"/>
    </xf>
    <xf numFmtId="0" fontId="14" fillId="0" borderId="147" applyAlignment="1" pivotButton="0" quotePrefix="0" xfId="0">
      <alignment horizontal="center" vertical="top"/>
    </xf>
    <xf numFmtId="0" fontId="10" fillId="0" borderId="242" applyAlignment="1" pivotButton="0" quotePrefix="0" xfId="0">
      <alignment horizontal="center" vertical="center"/>
    </xf>
    <xf numFmtId="0" fontId="92" fillId="0" borderId="187" applyAlignment="1" pivotButton="0" quotePrefix="0" xfId="0">
      <alignment horizontal="center" vertical="center"/>
    </xf>
    <xf numFmtId="0" fontId="92" fillId="0" borderId="246" applyAlignment="1" pivotButton="0" quotePrefix="0" xfId="0">
      <alignment horizontal="center" vertical="center"/>
    </xf>
    <xf numFmtId="0" fontId="10" fillId="0" borderId="177" applyAlignment="1" pivotButton="0" quotePrefix="0" xfId="0">
      <alignment horizontal="center" vertical="center"/>
    </xf>
    <xf numFmtId="0" fontId="24" fillId="0" borderId="328" applyAlignment="1" pivotButton="0" quotePrefix="0" xfId="0">
      <alignment horizontal="center" vertical="center"/>
    </xf>
    <xf numFmtId="0" fontId="24" fillId="0" borderId="327" applyAlignment="1" pivotButton="0" quotePrefix="0" xfId="0">
      <alignment horizontal="center" vertical="center"/>
    </xf>
    <xf numFmtId="0" fontId="4" fillId="0" borderId="319" applyAlignment="1" pivotButton="0" quotePrefix="0" xfId="0">
      <alignment horizontal="center" vertical="center"/>
    </xf>
    <xf numFmtId="0" fontId="4" fillId="0" borderId="74" applyAlignment="1" pivotButton="0" quotePrefix="0" xfId="0">
      <alignment horizontal="center" vertical="center"/>
    </xf>
    <xf numFmtId="0" fontId="4" fillId="0" borderId="58" applyAlignment="1" pivotButton="0" quotePrefix="0" xfId="0">
      <alignment horizontal="center" vertical="center"/>
    </xf>
    <xf numFmtId="0" fontId="10" fillId="5" borderId="175" applyAlignment="1" pivotButton="0" quotePrefix="0" xfId="0">
      <alignment vertical="center"/>
    </xf>
    <xf numFmtId="0" fontId="6" fillId="0" borderId="73" applyAlignment="1" pivotButton="0" quotePrefix="0" xfId="0">
      <alignment horizontal="center" vertical="center"/>
    </xf>
    <xf numFmtId="0" fontId="10" fillId="0" borderId="327" applyAlignment="1" pivotButton="0" quotePrefix="0" xfId="0">
      <alignment horizontal="center" vertical="center"/>
    </xf>
    <xf numFmtId="0" fontId="10" fillId="0" borderId="315" applyAlignment="1" pivotButton="0" quotePrefix="0" xfId="0">
      <alignment horizontal="center" vertical="center"/>
    </xf>
    <xf numFmtId="0" fontId="29" fillId="0" borderId="73" applyAlignment="1" pivotButton="0" quotePrefix="0" xfId="0">
      <alignment vertical="center"/>
    </xf>
    <xf numFmtId="49" fontId="10" fillId="0" borderId="338" applyAlignment="1" pivotButton="0" quotePrefix="0" xfId="0">
      <alignment horizontal="center" vertical="center"/>
    </xf>
    <xf numFmtId="0" fontId="1" fillId="0" borderId="339" pivotButton="0" quotePrefix="0" xfId="0"/>
    <xf numFmtId="0" fontId="17" fillId="0" borderId="340" applyAlignment="1" pivotButton="0" quotePrefix="0" xfId="0">
      <alignment vertical="center"/>
    </xf>
    <xf numFmtId="0" fontId="1" fillId="0" borderId="341" pivotButton="0" quotePrefix="0" xfId="0"/>
    <xf numFmtId="0" fontId="6" fillId="0" borderId="248" applyAlignment="1" pivotButton="0" quotePrefix="0" xfId="0">
      <alignment horizontal="center" vertical="center"/>
    </xf>
    <xf numFmtId="0" fontId="10" fillId="0" borderId="338" applyAlignment="1" pivotButton="0" quotePrefix="0" xfId="0">
      <alignment horizontal="center" vertical="center"/>
    </xf>
    <xf numFmtId="0" fontId="4" fillId="0" borderId="248" applyAlignment="1" pivotButton="0" quotePrefix="0" xfId="0">
      <alignment horizontal="center" vertical="center"/>
    </xf>
    <xf numFmtId="0" fontId="17" fillId="0" borderId="163" applyAlignment="1" pivotButton="0" quotePrefix="0" xfId="0">
      <alignment vertical="center"/>
    </xf>
    <xf numFmtId="0" fontId="45" fillId="0" borderId="100" applyAlignment="1" pivotButton="0" quotePrefix="0" xfId="0">
      <alignment horizontal="center" vertical="center"/>
    </xf>
    <xf numFmtId="0" fontId="4" fillId="0" borderId="97" applyAlignment="1" pivotButton="0" quotePrefix="0" xfId="0">
      <alignment horizontal="center" vertical="center"/>
    </xf>
    <xf numFmtId="0" fontId="26" fillId="3" borderId="1" applyAlignment="1" pivotButton="0" quotePrefix="0" xfId="0">
      <alignment horizontal="left" vertical="center"/>
    </xf>
    <xf numFmtId="0" fontId="10" fillId="0" borderId="106" applyAlignment="1" pivotButton="0" quotePrefix="0" xfId="0">
      <alignment vertical="center"/>
    </xf>
    <xf numFmtId="0" fontId="10" fillId="3" borderId="59" applyAlignment="1" pivotButton="0" quotePrefix="0" xfId="0">
      <alignment horizontal="center" vertical="center"/>
    </xf>
    <xf numFmtId="0" fontId="23" fillId="3" borderId="84" applyAlignment="1" pivotButton="0" quotePrefix="0" xfId="0">
      <alignment horizontal="left" vertical="center"/>
    </xf>
    <xf numFmtId="0" fontId="17" fillId="3" borderId="59" applyAlignment="1" pivotButton="0" quotePrefix="0" xfId="0">
      <alignment horizontal="center" vertical="center"/>
    </xf>
    <xf numFmtId="0" fontId="4" fillId="3" borderId="59" applyAlignment="1" pivotButton="0" quotePrefix="0" xfId="0">
      <alignment horizontal="center" vertical="center"/>
    </xf>
    <xf numFmtId="0" fontId="23" fillId="3" borderId="84" applyAlignment="1" pivotButton="0" quotePrefix="0" xfId="0">
      <alignment horizontal="center" vertical="center"/>
    </xf>
    <xf numFmtId="0" fontId="4" fillId="3" borderId="140" applyAlignment="1" pivotButton="0" quotePrefix="0" xfId="0">
      <alignment horizontal="center" vertical="center"/>
    </xf>
    <xf numFmtId="0" fontId="17" fillId="3" borderId="84" applyAlignment="1" pivotButton="0" quotePrefix="0" xfId="0">
      <alignment horizontal="center" vertical="center"/>
    </xf>
    <xf numFmtId="0" fontId="3" fillId="3" borderId="140" applyAlignment="1" pivotButton="0" quotePrefix="0" xfId="0">
      <alignment horizontal="center" vertical="center"/>
    </xf>
    <xf numFmtId="0" fontId="23" fillId="3" borderId="59" applyAlignment="1" pivotButton="0" quotePrefix="0" xfId="0">
      <alignment horizontal="center" vertical="center"/>
    </xf>
    <xf numFmtId="0" fontId="17" fillId="3" borderId="131" applyAlignment="1" pivotButton="0" quotePrefix="0" xfId="0">
      <alignment horizontal="left" vertical="center"/>
    </xf>
    <xf numFmtId="0" fontId="17" fillId="3" borderId="141" applyAlignment="1" pivotButton="0" quotePrefix="0" xfId="0">
      <alignment horizontal="left" vertical="center"/>
    </xf>
    <xf numFmtId="0" fontId="30" fillId="3" borderId="84" applyAlignment="1" pivotButton="0" quotePrefix="0" xfId="0">
      <alignment horizontal="center" vertical="center"/>
    </xf>
    <xf numFmtId="0" fontId="23" fillId="3" borderId="140" applyAlignment="1" pivotButton="0" quotePrefix="0" xfId="0">
      <alignment horizontal="center" vertical="center"/>
    </xf>
    <xf numFmtId="0" fontId="23" fillId="3" borderId="141" applyAlignment="1" pivotButton="0" quotePrefix="0" xfId="0">
      <alignment horizontal="center" vertical="center"/>
    </xf>
    <xf numFmtId="0" fontId="3" fillId="3" borderId="131" applyAlignment="1" pivotButton="0" quotePrefix="0" xfId="0">
      <alignment horizontal="center" vertical="center"/>
    </xf>
    <xf numFmtId="0" fontId="6" fillId="0" borderId="84" applyAlignment="1" pivotButton="0" quotePrefix="0" xfId="0">
      <alignment horizontal="center" vertical="center"/>
    </xf>
    <xf numFmtId="0" fontId="4" fillId="3" borderId="84" applyAlignment="1" pivotButton="0" quotePrefix="0" xfId="0">
      <alignment horizontal="left" vertical="center"/>
    </xf>
    <xf numFmtId="0" fontId="3" fillId="3" borderId="84" applyAlignment="1" pivotButton="0" quotePrefix="0" xfId="0">
      <alignment horizontal="left" vertical="center"/>
    </xf>
    <xf numFmtId="0" fontId="3" fillId="3" borderId="84" applyAlignment="1" pivotButton="0" quotePrefix="0" xfId="0">
      <alignment horizontal="center" vertical="center"/>
    </xf>
    <xf numFmtId="0" fontId="4" fillId="3" borderId="84" applyAlignment="1" pivotButton="0" quotePrefix="0" xfId="0">
      <alignment horizontal="center" vertical="center"/>
    </xf>
    <xf numFmtId="0" fontId="3" fillId="3" borderId="59" applyAlignment="1" pivotButton="0" quotePrefix="0" xfId="0">
      <alignment horizontal="center" vertical="center"/>
    </xf>
    <xf numFmtId="0" fontId="4" fillId="3" borderId="131" applyAlignment="1" pivotButton="0" quotePrefix="0" xfId="0">
      <alignment horizontal="left" vertical="center"/>
    </xf>
    <xf numFmtId="0" fontId="4" fillId="3" borderId="141" applyAlignment="1" pivotButton="0" quotePrefix="0" xfId="0">
      <alignment horizontal="left" vertical="center"/>
    </xf>
    <xf numFmtId="0" fontId="3" fillId="3" borderId="105" applyAlignment="1" pivotButton="0" quotePrefix="0" xfId="0">
      <alignment horizontal="center" vertical="center"/>
    </xf>
    <xf numFmtId="0" fontId="3" fillId="3" borderId="141" applyAlignment="1" pivotButton="0" quotePrefix="0" xfId="0">
      <alignment horizontal="center" vertical="center"/>
    </xf>
    <xf numFmtId="0" fontId="24" fillId="0" borderId="180" applyAlignment="1" pivotButton="0" quotePrefix="0" xfId="0">
      <alignment vertical="center"/>
    </xf>
    <xf numFmtId="0" fontId="29" fillId="0" borderId="331" applyAlignment="1" pivotButton="0" quotePrefix="0" xfId="0">
      <alignment horizontal="center" vertical="center"/>
    </xf>
    <xf numFmtId="0" fontId="24" fillId="3" borderId="89" applyAlignment="1" pivotButton="0" quotePrefix="0" xfId="0">
      <alignment horizontal="center" vertical="center"/>
    </xf>
    <xf numFmtId="0" fontId="4" fillId="3" borderId="331" applyAlignment="1" pivotButton="0" quotePrefix="0" xfId="0">
      <alignment horizontal="left" vertical="center"/>
    </xf>
    <xf numFmtId="0" fontId="4" fillId="3" borderId="89" applyAlignment="1" pivotButton="0" quotePrefix="0" xfId="0">
      <alignment horizontal="center" vertical="center"/>
    </xf>
    <xf numFmtId="0" fontId="3" fillId="3" borderId="331" applyAlignment="1" pivotButton="0" quotePrefix="0" xfId="0">
      <alignment horizontal="left" vertical="center"/>
    </xf>
    <xf numFmtId="0" fontId="4" fillId="3" borderId="331" applyAlignment="1" pivotButton="0" quotePrefix="0" xfId="0">
      <alignment horizontal="center" vertical="center"/>
    </xf>
    <xf numFmtId="0" fontId="4" fillId="3" borderId="178" applyAlignment="1" pivotButton="0" quotePrefix="0" xfId="0">
      <alignment horizontal="center" vertical="center"/>
    </xf>
    <xf numFmtId="0" fontId="4" fillId="3" borderId="143" applyAlignment="1" pivotButton="0" quotePrefix="0" xfId="0">
      <alignment horizontal="left" vertical="center"/>
    </xf>
    <xf numFmtId="0" fontId="4" fillId="3" borderId="90" applyAlignment="1" pivotButton="0" quotePrefix="0" xfId="0">
      <alignment horizontal="left" vertical="center"/>
    </xf>
    <xf numFmtId="0" fontId="3" fillId="3" borderId="178" applyAlignment="1" pivotButton="0" quotePrefix="0" xfId="0">
      <alignment horizontal="center" vertical="center"/>
    </xf>
    <xf numFmtId="0" fontId="3" fillId="3" borderId="193" applyAlignment="1" pivotButton="0" quotePrefix="0" xfId="0">
      <alignment horizontal="center" vertical="center"/>
    </xf>
    <xf numFmtId="0" fontId="3" fillId="3" borderId="178" applyAlignment="1" pivotButton="0" quotePrefix="0" xfId="0">
      <alignment horizontal="left" vertical="center"/>
    </xf>
    <xf numFmtId="0" fontId="3" fillId="3" borderId="90" applyAlignment="1" pivotButton="0" quotePrefix="0" xfId="0">
      <alignment horizontal="left" vertical="center"/>
    </xf>
    <xf numFmtId="0" fontId="3" fillId="3" borderId="143" applyAlignment="1" pivotButton="0" quotePrefix="0" xfId="0">
      <alignment horizontal="center" vertical="center"/>
    </xf>
    <xf numFmtId="0" fontId="3" fillId="3" borderId="331" applyAlignment="1" pivotButton="0" quotePrefix="0" xfId="0">
      <alignment horizontal="center" vertical="center"/>
    </xf>
    <xf numFmtId="0" fontId="24" fillId="0" borderId="331" applyAlignment="1" pivotButton="0" quotePrefix="0" xfId="0">
      <alignment horizontal="center" vertical="center"/>
    </xf>
    <xf numFmtId="0" fontId="10" fillId="0" borderId="317" applyAlignment="1" pivotButton="0" quotePrefix="0" xfId="0">
      <alignment vertical="center"/>
    </xf>
    <xf numFmtId="0" fontId="17" fillId="0" borderId="315" applyAlignment="1" pivotButton="0" quotePrefix="0" xfId="0">
      <alignment horizontal="center" vertical="center"/>
    </xf>
    <xf numFmtId="0" fontId="10" fillId="0" borderId="1" applyAlignment="1" pivotButton="0" quotePrefix="0" xfId="0">
      <alignment horizontal="left"/>
    </xf>
    <xf numFmtId="0" fontId="53" fillId="0" borderId="105" applyAlignment="1" pivotButton="0" quotePrefix="0" xfId="0">
      <alignment horizontal="center" vertical="center"/>
    </xf>
    <xf numFmtId="0" fontId="53" fillId="0" borderId="58" applyAlignment="1" pivotButton="0" quotePrefix="0" xfId="0">
      <alignment horizontal="center" vertical="center"/>
    </xf>
    <xf numFmtId="0" fontId="10" fillId="0" borderId="331" applyAlignment="1" pivotButton="0" quotePrefix="0" xfId="0">
      <alignment vertical="center"/>
    </xf>
    <xf numFmtId="0" fontId="26" fillId="0" borderId="147" applyAlignment="1" pivotButton="0" quotePrefix="0" xfId="0">
      <alignment horizontal="left" vertical="center"/>
    </xf>
    <xf numFmtId="1" fontId="10" fillId="6" borderId="171" applyAlignment="1" pivotButton="0" quotePrefix="0" xfId="0">
      <alignment horizontal="center" vertical="center"/>
    </xf>
    <xf numFmtId="0" fontId="10" fillId="6" borderId="177" applyAlignment="1" pivotButton="0" quotePrefix="0" xfId="0">
      <alignment horizontal="center" vertical="center"/>
    </xf>
    <xf numFmtId="0" fontId="24" fillId="0" borderId="66" applyAlignment="1" pivotButton="0" quotePrefix="0" xfId="0">
      <alignment vertical="center"/>
    </xf>
    <xf numFmtId="49" fontId="24" fillId="0" borderId="163" applyAlignment="1" pivotButton="0" quotePrefix="0" xfId="0">
      <alignment horizontal="center" vertical="center"/>
    </xf>
    <xf numFmtId="49" fontId="24" fillId="0" borderId="106" applyAlignment="1" pivotButton="0" quotePrefix="0" xfId="0">
      <alignment horizontal="center" vertical="center"/>
    </xf>
    <xf numFmtId="49" fontId="24" fillId="0" borderId="340" applyAlignment="1" pivotButton="0" quotePrefix="0" xfId="0">
      <alignment horizontal="center" vertical="center"/>
    </xf>
    <xf numFmtId="49" fontId="24" fillId="0" borderId="105" applyAlignment="1" pivotButton="0" quotePrefix="0" xfId="0">
      <alignment horizontal="center" vertical="center"/>
    </xf>
    <xf numFmtId="0" fontId="24" fillId="0" borderId="108" applyAlignment="1" pivotButton="0" quotePrefix="0" xfId="0">
      <alignment horizontal="left" vertical="center"/>
    </xf>
    <xf numFmtId="49" fontId="24" fillId="0" borderId="179" applyAlignment="1" pivotButton="0" quotePrefix="0" xfId="0">
      <alignment horizontal="center" vertical="center"/>
    </xf>
    <xf numFmtId="0" fontId="74" fillId="0" borderId="321" applyAlignment="1" pivotButton="0" quotePrefix="0" xfId="0">
      <alignment horizontal="center"/>
    </xf>
    <xf numFmtId="0" fontId="3" fillId="0" borderId="321" applyAlignment="1" pivotButton="0" quotePrefix="0" xfId="0">
      <alignment horizontal="center"/>
    </xf>
    <xf numFmtId="0" fontId="23" fillId="0" borderId="180" applyAlignment="1" pivotButton="0" quotePrefix="0" xfId="0">
      <alignment horizontal="center" vertical="center"/>
    </xf>
    <xf numFmtId="0" fontId="23" fillId="0" borderId="342" applyAlignment="1" pivotButton="0" quotePrefix="0" xfId="0">
      <alignment horizontal="center" vertical="center"/>
    </xf>
    <xf numFmtId="0" fontId="24" fillId="0" borderId="177" applyAlignment="1" pivotButton="0" quotePrefix="0" xfId="0">
      <alignment horizontal="center" vertical="center"/>
    </xf>
    <xf numFmtId="0" fontId="24" fillId="0" borderId="141" applyAlignment="1" pivotButton="0" quotePrefix="0" xfId="0">
      <alignment vertical="center"/>
    </xf>
    <xf numFmtId="0" fontId="3" fillId="0" borderId="92" applyAlignment="1" pivotButton="0" quotePrefix="0" xfId="0">
      <alignment horizontal="center" vertical="center"/>
    </xf>
    <xf numFmtId="0" fontId="3" fillId="0" borderId="89" applyAlignment="1" pivotButton="0" quotePrefix="0" xfId="0">
      <alignment vertical="center"/>
    </xf>
    <xf numFmtId="0" fontId="3" fillId="0" borderId="178" applyAlignment="1" pivotButton="0" quotePrefix="0" xfId="0">
      <alignment vertical="center"/>
    </xf>
    <xf numFmtId="0" fontId="10" fillId="5" borderId="176" applyAlignment="1" pivotButton="0" quotePrefix="0" xfId="0">
      <alignment vertical="center"/>
    </xf>
    <xf numFmtId="0" fontId="10" fillId="5" borderId="246" applyAlignment="1" pivotButton="0" quotePrefix="0" xfId="0">
      <alignment vertical="center"/>
    </xf>
    <xf numFmtId="0" fontId="10" fillId="0" borderId="329" applyAlignment="1" pivotButton="0" quotePrefix="0" xfId="0">
      <alignment vertical="center"/>
    </xf>
    <xf numFmtId="0" fontId="24" fillId="0" borderId="57" applyAlignment="1" pivotButton="0" quotePrefix="0" xfId="0">
      <alignment vertical="center"/>
    </xf>
    <xf numFmtId="0" fontId="24" fillId="0" borderId="138" applyAlignment="1" pivotButton="0" quotePrefix="0" xfId="0">
      <alignment horizontal="center" vertical="center"/>
    </xf>
    <xf numFmtId="0" fontId="10" fillId="0" borderId="57" applyAlignment="1" pivotButton="0" quotePrefix="0" xfId="0">
      <alignment vertical="center"/>
    </xf>
    <xf numFmtId="49" fontId="10" fillId="0" borderId="88" applyAlignment="1" pivotButton="0" quotePrefix="0" xfId="0">
      <alignment horizontal="center" vertical="center"/>
    </xf>
    <xf numFmtId="0" fontId="24" fillId="0" borderId="89" applyAlignment="1" pivotButton="0" quotePrefix="0" xfId="0">
      <alignment vertical="center"/>
    </xf>
    <xf numFmtId="0" fontId="24" fillId="0" borderId="178" applyAlignment="1" pivotButton="0" quotePrefix="0" xfId="0">
      <alignment vertical="center"/>
    </xf>
    <xf numFmtId="0" fontId="45" fillId="0" borderId="52" applyAlignment="1" pivotButton="0" quotePrefix="0" xfId="0">
      <alignment vertical="center"/>
    </xf>
    <xf numFmtId="0" fontId="45" fillId="0" borderId="329" applyAlignment="1" pivotButton="0" quotePrefix="0" xfId="0">
      <alignment vertical="center"/>
    </xf>
    <xf numFmtId="0" fontId="24" fillId="0" borderId="330" applyAlignment="1" pivotButton="0" quotePrefix="0" xfId="0">
      <alignment horizontal="center" vertical="center"/>
    </xf>
    <xf numFmtId="0" fontId="60" fillId="0" borderId="58" applyAlignment="1" pivotButton="0" quotePrefix="0" xfId="0">
      <alignment vertical="center"/>
    </xf>
    <xf numFmtId="0" fontId="43" fillId="0" borderId="58" applyAlignment="1" pivotButton="0" quotePrefix="0" xfId="0">
      <alignment horizontal="left" vertical="center"/>
    </xf>
    <xf numFmtId="0" fontId="10" fillId="0" borderId="138" applyAlignment="1" pivotButton="0" quotePrefix="0" xfId="0">
      <alignment horizontal="center" vertical="center"/>
    </xf>
    <xf numFmtId="49" fontId="3" fillId="0" borderId="81" applyAlignment="1" pivotButton="0" quotePrefix="0" xfId="0">
      <alignment horizontal="center" vertical="center"/>
    </xf>
    <xf numFmtId="0" fontId="4" fillId="0" borderId="58" applyAlignment="1" pivotButton="0" quotePrefix="0" xfId="0">
      <alignment horizontal="left" vertical="center"/>
    </xf>
    <xf numFmtId="0" fontId="54" fillId="0" borderId="58" applyAlignment="1" pivotButton="0" quotePrefix="0" xfId="0">
      <alignment horizontal="left" vertical="center"/>
    </xf>
    <xf numFmtId="0" fontId="3" fillId="0" borderId="331" applyAlignment="1" pivotButton="0" quotePrefix="0" xfId="0">
      <alignment horizontal="center" vertical="center"/>
    </xf>
    <xf numFmtId="0" fontId="24" fillId="0" borderId="108" applyAlignment="1" pivotButton="0" quotePrefix="0" xfId="0">
      <alignment horizontal="center" vertical="center"/>
    </xf>
    <xf numFmtId="0" fontId="10" fillId="0" borderId="315" applyAlignment="1" pivotButton="0" quotePrefix="0" xfId="0">
      <alignment vertical="center"/>
    </xf>
    <xf numFmtId="0" fontId="53" fillId="0" borderId="34" applyAlignment="1" pivotButton="0" quotePrefix="0" xfId="0">
      <alignment vertical="center"/>
    </xf>
    <xf numFmtId="0" fontId="53" fillId="0" borderId="56" applyAlignment="1" pivotButton="0" quotePrefix="0" xfId="0">
      <alignment vertical="center"/>
    </xf>
    <xf numFmtId="0" fontId="19" fillId="0" borderId="1" applyAlignment="1" pivotButton="0" quotePrefix="0" xfId="0">
      <alignment horizontal="center"/>
    </xf>
    <xf numFmtId="0" fontId="11" fillId="0" borderId="1" applyAlignment="1" pivotButton="0" quotePrefix="0" xfId="0">
      <alignment horizontal="center"/>
    </xf>
    <xf numFmtId="0" fontId="24" fillId="0" borderId="98" applyAlignment="1" pivotButton="0" quotePrefix="0" xfId="0">
      <alignment vertical="center"/>
    </xf>
    <xf numFmtId="0" fontId="55" fillId="0" borderId="1" applyAlignment="1" pivotButton="0" quotePrefix="0" xfId="0">
      <alignment horizontal="center"/>
    </xf>
    <xf numFmtId="0" fontId="56" fillId="0" borderId="1" applyAlignment="1" pivotButton="0" quotePrefix="0" xfId="0">
      <alignment horizontal="center"/>
    </xf>
    <xf numFmtId="0" fontId="24" fillId="0" borderId="54" applyAlignment="1" pivotButton="0" quotePrefix="0" xfId="0">
      <alignment horizontal="left" vertical="center"/>
    </xf>
    <xf numFmtId="0" fontId="6" fillId="0" borderId="1" applyAlignment="1" pivotButton="0" quotePrefix="0" xfId="0">
      <alignment horizontal="center" vertical="top"/>
    </xf>
    <xf numFmtId="0" fontId="23" fillId="0" borderId="139" applyAlignment="1" pivotButton="0" quotePrefix="0" xfId="0">
      <alignment horizontal="center" vertical="center"/>
    </xf>
    <xf numFmtId="0" fontId="3" fillId="0" borderId="187" applyAlignment="1" pivotButton="0" quotePrefix="0" xfId="0">
      <alignment horizontal="center" vertical="center"/>
    </xf>
    <xf numFmtId="0" fontId="3" fillId="0" borderId="246" applyAlignment="1" pivotButton="0" quotePrefix="0" xfId="0">
      <alignment horizontal="center" vertical="center"/>
    </xf>
    <xf numFmtId="0" fontId="3" fillId="0" borderId="230" applyAlignment="1" pivotButton="0" quotePrefix="0" xfId="0">
      <alignment horizontal="center" vertical="center"/>
    </xf>
    <xf numFmtId="0" fontId="24" fillId="0" borderId="329" applyAlignment="1" pivotButton="0" quotePrefix="0" xfId="0">
      <alignment horizontal="center" vertical="center"/>
    </xf>
    <xf numFmtId="0" fontId="10" fillId="0" borderId="163" applyAlignment="1" pivotButton="0" quotePrefix="0" xfId="0">
      <alignment vertical="center"/>
    </xf>
    <xf numFmtId="0" fontId="6" fillId="0" borderId="97" applyAlignment="1" pivotButton="0" quotePrefix="0" xfId="0">
      <alignment horizontal="center" vertical="center"/>
    </xf>
    <xf numFmtId="0" fontId="10" fillId="0" borderId="329" applyAlignment="1" pivotButton="0" quotePrefix="0" xfId="0">
      <alignment horizontal="center" vertical="center"/>
    </xf>
    <xf numFmtId="0" fontId="10" fillId="0" borderId="317" applyAlignment="1" pivotButton="0" quotePrefix="0" xfId="0">
      <alignment horizontal="center" vertical="center"/>
    </xf>
    <xf numFmtId="49" fontId="10" fillId="0" borderId="330" applyAlignment="1" pivotButton="0" quotePrefix="0" xfId="0">
      <alignment horizontal="center" vertical="center"/>
    </xf>
    <xf numFmtId="49" fontId="24" fillId="0" borderId="330" applyAlignment="1" pivotButton="0" quotePrefix="0" xfId="0">
      <alignment horizontal="center" vertical="center"/>
    </xf>
    <xf numFmtId="0" fontId="24" fillId="0" borderId="218" applyAlignment="1" pivotButton="0" quotePrefix="0" xfId="0">
      <alignment horizontal="left" vertical="center"/>
    </xf>
    <xf numFmtId="0" fontId="10" fillId="0" borderId="255" applyAlignment="1" pivotButton="0" quotePrefix="0" xfId="0">
      <alignment vertical="center"/>
    </xf>
    <xf numFmtId="0" fontId="24" fillId="0" borderId="178" applyAlignment="1" pivotButton="0" quotePrefix="0" xfId="0">
      <alignment horizontal="center" vertical="center"/>
    </xf>
    <xf numFmtId="0" fontId="45" fillId="0" borderId="317" applyAlignment="1" pivotButton="0" quotePrefix="0" xfId="0">
      <alignment horizontal="center" vertical="center"/>
    </xf>
    <xf numFmtId="0" fontId="45" fillId="0" borderId="315" applyAlignment="1" pivotButton="0" quotePrefix="0" xfId="0">
      <alignment horizontal="center" vertical="center"/>
    </xf>
    <xf numFmtId="0" fontId="60" fillId="0" borderId="218" applyAlignment="1" pivotButton="0" quotePrefix="0" xfId="0">
      <alignment vertical="center"/>
    </xf>
    <xf numFmtId="0" fontId="10" fillId="0" borderId="218" applyAlignment="1" pivotButton="0" quotePrefix="0" xfId="0">
      <alignment horizontal="left" vertical="center"/>
    </xf>
    <xf numFmtId="0" fontId="4" fillId="0" borderId="218" applyAlignment="1" pivotButton="0" quotePrefix="0" xfId="0">
      <alignment horizontal="left" vertical="center"/>
    </xf>
    <xf numFmtId="49" fontId="30" fillId="0" borderId="82" applyAlignment="1" pivotButton="0" quotePrefix="0" xfId="0">
      <alignment horizontal="center" vertical="center"/>
    </xf>
    <xf numFmtId="49" fontId="29" fillId="0" borderId="82" applyAlignment="1" pivotButton="0" quotePrefix="0" xfId="0">
      <alignment horizontal="center" vertical="center"/>
    </xf>
    <xf numFmtId="0" fontId="23" fillId="3" borderId="138" applyAlignment="1" pivotButton="0" quotePrefix="0" xfId="0">
      <alignment horizontal="center" vertical="center"/>
    </xf>
    <xf numFmtId="0" fontId="4" fillId="3" borderId="56" applyAlignment="1" pivotButton="0" quotePrefix="0" xfId="0">
      <alignment horizontal="left" vertical="center"/>
    </xf>
    <xf numFmtId="0" fontId="3" fillId="3" borderId="138" applyAlignment="1" pivotButton="0" quotePrefix="0" xfId="0">
      <alignment horizontal="center" vertical="center"/>
    </xf>
    <xf numFmtId="0" fontId="3" fillId="3" borderId="89" applyAlignment="1" pivotButton="0" quotePrefix="0" xfId="0">
      <alignment horizontal="left" vertical="center"/>
    </xf>
    <xf numFmtId="0" fontId="24" fillId="0" borderId="85" applyAlignment="1" pivotButton="0" quotePrefix="0" xfId="0">
      <alignment vertical="center"/>
    </xf>
    <xf numFmtId="0" fontId="32" fillId="0" borderId="1" applyAlignment="1" pivotButton="0" quotePrefix="0" xfId="0">
      <alignment horizontal="center" vertical="center"/>
    </xf>
    <xf numFmtId="49" fontId="30" fillId="0" borderId="13" applyAlignment="1" pivotButton="0" quotePrefix="0" xfId="0">
      <alignment horizontal="center" vertical="center"/>
    </xf>
    <xf numFmtId="0" fontId="38" fillId="0" borderId="1" applyAlignment="1" pivotButton="0" quotePrefix="0" xfId="0">
      <alignment horizontal="center" vertical="center"/>
    </xf>
    <xf numFmtId="49" fontId="38" fillId="0" borderId="1" applyAlignment="1" pivotButton="0" quotePrefix="0" xfId="0">
      <alignment horizontal="center" vertical="center"/>
    </xf>
    <xf numFmtId="0" fontId="10" fillId="0" borderId="270" applyAlignment="1" pivotButton="0" quotePrefix="0" xfId="0">
      <alignment horizontal="center" vertical="center"/>
    </xf>
    <xf numFmtId="0" fontId="10" fillId="5" borderId="13" applyAlignment="1" pivotButton="0" quotePrefix="0" xfId="0">
      <alignment horizontal="center" vertical="center"/>
    </xf>
    <xf numFmtId="0" fontId="24" fillId="5" borderId="271" applyAlignment="1" pivotButton="0" quotePrefix="0" xfId="0">
      <alignment horizontal="center" vertical="center"/>
    </xf>
    <xf numFmtId="0" fontId="24" fillId="0" borderId="281" applyAlignment="1" pivotButton="0" quotePrefix="0" xfId="0">
      <alignment horizontal="center" vertical="center"/>
    </xf>
    <xf numFmtId="0" fontId="24" fillId="3" borderId="55" applyAlignment="1" pivotButton="0" quotePrefix="0" xfId="0">
      <alignment horizontal="center"/>
    </xf>
    <xf numFmtId="0" fontId="24" fillId="3" borderId="80" applyAlignment="1" pivotButton="0" quotePrefix="0" xfId="0">
      <alignment horizontal="center"/>
    </xf>
    <xf numFmtId="0" fontId="24" fillId="0" borderId="85" applyAlignment="1" pivotButton="0" quotePrefix="0" xfId="0">
      <alignment horizontal="left" vertical="center"/>
    </xf>
    <xf numFmtId="0" fontId="40" fillId="0" borderId="92" applyAlignment="1" pivotButton="0" quotePrefix="0" xfId="0">
      <alignment horizontal="center" vertical="center"/>
    </xf>
    <xf numFmtId="0" fontId="24" fillId="0" borderId="343" applyAlignment="1" pivotButton="0" quotePrefix="0" xfId="0">
      <alignment horizontal="center" vertical="center"/>
    </xf>
    <xf numFmtId="0" fontId="1" fillId="0" borderId="344" pivotButton="0" quotePrefix="0" xfId="0"/>
    <xf numFmtId="0" fontId="29" fillId="0" borderId="290" applyAlignment="1" pivotButton="0" quotePrefix="0" xfId="0">
      <alignment horizontal="center" vertical="center"/>
    </xf>
    <xf numFmtId="0" fontId="10" fillId="0" borderId="97" applyAlignment="1" pivotButton="0" quotePrefix="0" xfId="0">
      <alignment horizontal="left" vertical="center"/>
    </xf>
    <xf numFmtId="0" fontId="24" fillId="0" borderId="307" applyAlignment="1" pivotButton="0" quotePrefix="0" xfId="0">
      <alignment horizontal="center" vertical="center"/>
    </xf>
    <xf numFmtId="1" fontId="24" fillId="0" borderId="287" applyAlignment="1" pivotButton="0" quotePrefix="0" xfId="0">
      <alignment horizontal="center" vertical="center"/>
    </xf>
    <xf numFmtId="1" fontId="24" fillId="0" borderId="56" applyAlignment="1" pivotButton="0" quotePrefix="0" xfId="0">
      <alignment horizontal="center" vertical="center"/>
    </xf>
    <xf numFmtId="0" fontId="6" fillId="3" borderId="286" applyAlignment="1" pivotButton="0" quotePrefix="0" xfId="0">
      <alignment horizontal="center" vertical="center"/>
    </xf>
    <xf numFmtId="0" fontId="6" fillId="0" borderId="286" applyAlignment="1" pivotButton="0" quotePrefix="0" xfId="0">
      <alignment horizontal="center" vertical="center"/>
    </xf>
    <xf numFmtId="0" fontId="6" fillId="0" borderId="95" applyAlignment="1" pivotButton="0" quotePrefix="0" xfId="0">
      <alignment horizontal="center" vertical="center"/>
    </xf>
    <xf numFmtId="0" fontId="19" fillId="3" borderId="52" applyAlignment="1" pivotButton="0" quotePrefix="0" xfId="0">
      <alignment vertical="center"/>
    </xf>
    <xf numFmtId="1" fontId="19" fillId="0" borderId="73" applyAlignment="1" pivotButton="0" quotePrefix="0" xfId="0">
      <alignment horizontal="center" vertical="center"/>
    </xf>
    <xf numFmtId="0" fontId="26" fillId="3" borderId="1" pivotButton="0" quotePrefix="0" xfId="0"/>
    <xf numFmtId="0" fontId="19" fillId="0" borderId="55" applyAlignment="1" pivotButton="0" quotePrefix="0" xfId="0">
      <alignment vertical="center"/>
    </xf>
    <xf numFmtId="1" fontId="37" fillId="0" borderId="79" applyAlignment="1" pivotButton="0" quotePrefix="0" xfId="0">
      <alignment horizontal="center" vertical="center"/>
    </xf>
    <xf numFmtId="0" fontId="19" fillId="3" borderId="55" applyAlignment="1" pivotButton="0" quotePrefix="0" xfId="0">
      <alignment vertical="center"/>
    </xf>
    <xf numFmtId="1" fontId="19" fillId="0" borderId="285" applyAlignment="1" pivotButton="0" quotePrefix="0" xfId="0">
      <alignment horizontal="center" vertical="center"/>
    </xf>
    <xf numFmtId="0" fontId="19" fillId="3" borderId="95" applyAlignment="1" pivotButton="0" quotePrefix="0" xfId="0">
      <alignment vertical="center"/>
    </xf>
    <xf numFmtId="1" fontId="19" fillId="0" borderId="295" applyAlignment="1" pivotButton="0" quotePrefix="0" xfId="0">
      <alignment horizontal="center" vertical="center"/>
    </xf>
    <xf numFmtId="49" fontId="10" fillId="3" borderId="345" applyAlignment="1" pivotButton="0" quotePrefix="0" xfId="0">
      <alignment horizontal="center" vertical="center"/>
    </xf>
    <xf numFmtId="1" fontId="24" fillId="3" borderId="12" applyAlignment="1" pivotButton="0" quotePrefix="0" xfId="0">
      <alignment horizontal="center" vertical="center"/>
    </xf>
    <xf numFmtId="1" fontId="24" fillId="0" borderId="1" applyAlignment="1" pivotButton="0" quotePrefix="0" xfId="0">
      <alignment horizontal="center" vertical="center"/>
    </xf>
    <xf numFmtId="0" fontId="24" fillId="3" borderId="1" applyAlignment="1" pivotButton="0" quotePrefix="0" xfId="0">
      <alignment horizontal="center" vertical="center"/>
    </xf>
    <xf numFmtId="49" fontId="24" fillId="3" borderId="1" applyAlignment="1" pivotButton="0" quotePrefix="0" xfId="0">
      <alignment horizontal="center" vertical="center"/>
    </xf>
    <xf numFmtId="0" fontId="40" fillId="0" borderId="97" applyAlignment="1" pivotButton="0" quotePrefix="0" xfId="0">
      <alignment horizontal="center" vertical="center"/>
    </xf>
    <xf numFmtId="0" fontId="40" fillId="0" borderId="77" applyAlignment="1" pivotButton="0" quotePrefix="0" xfId="0">
      <alignment vertical="center"/>
    </xf>
    <xf numFmtId="0" fontId="40" fillId="0" borderId="80" applyAlignment="1" pivotButton="0" quotePrefix="0" xfId="0">
      <alignment vertical="center"/>
    </xf>
    <xf numFmtId="0" fontId="40" fillId="0" borderId="79" applyAlignment="1" pivotButton="0" quotePrefix="0" xfId="0">
      <alignment vertical="center"/>
    </xf>
    <xf numFmtId="0" fontId="24" fillId="0" borderId="314" applyAlignment="1" pivotButton="0" quotePrefix="0" xfId="0">
      <alignment horizontal="center" vertical="center"/>
    </xf>
    <xf numFmtId="0" fontId="24" fillId="0" borderId="305" applyAlignment="1" pivotButton="0" quotePrefix="0" xfId="0">
      <alignment vertical="center"/>
    </xf>
    <xf numFmtId="0" fontId="48" fillId="0" borderId="1" pivotButton="0" quotePrefix="0" xfId="0"/>
    <xf numFmtId="0" fontId="61" fillId="0" borderId="1" pivotButton="0" quotePrefix="0" xfId="0"/>
    <xf numFmtId="0" fontId="32" fillId="0" borderId="1" applyAlignment="1" pivotButton="0" quotePrefix="0" xfId="0">
      <alignment horizontal="left"/>
    </xf>
    <xf numFmtId="0" fontId="14" fillId="0" borderId="1" applyAlignment="1" pivotButton="0" quotePrefix="0" xfId="0">
      <alignment horizontal="left"/>
    </xf>
    <xf numFmtId="0" fontId="80" fillId="0" borderId="1" pivotButton="0" quotePrefix="0" xfId="0"/>
    <xf numFmtId="0" fontId="93" fillId="0" borderId="1" applyAlignment="1" pivotButton="0" quotePrefix="0" xfId="0">
      <alignment vertical="top"/>
    </xf>
    <xf numFmtId="0" fontId="94" fillId="0" borderId="1" applyAlignment="1" pivotButton="0" quotePrefix="0" xfId="0">
      <alignment horizontal="center" vertical="top"/>
    </xf>
    <xf numFmtId="0" fontId="80" fillId="0" borderId="1" applyAlignment="1" pivotButton="0" quotePrefix="0" xfId="0">
      <alignment horizontal="center" vertical="center"/>
    </xf>
    <xf numFmtId="49" fontId="46" fillId="0" borderId="1" applyAlignment="1" pivotButton="0" quotePrefix="0" xfId="0">
      <alignment horizontal="left" vertical="center"/>
    </xf>
    <xf numFmtId="49" fontId="23" fillId="0" borderId="179" applyAlignment="1" pivotButton="0" quotePrefix="0" xfId="0">
      <alignment horizontal="left" vertical="center"/>
    </xf>
    <xf numFmtId="0" fontId="17" fillId="0" borderId="299" applyAlignment="1" pivotButton="0" quotePrefix="0" xfId="0">
      <alignment horizontal="center" vertical="center"/>
    </xf>
    <xf numFmtId="0" fontId="4" fillId="0" borderId="38" applyAlignment="1" pivotButton="0" quotePrefix="0" xfId="0">
      <alignment horizontal="center" vertical="center"/>
    </xf>
    <xf numFmtId="0" fontId="4" fillId="0" borderId="264" applyAlignment="1" pivotButton="0" quotePrefix="0" xfId="0">
      <alignment horizontal="center" vertical="center"/>
    </xf>
    <xf numFmtId="0" fontId="4" fillId="0" borderId="53" applyAlignment="1" pivotButton="0" quotePrefix="0" xfId="0">
      <alignment horizontal="center" vertical="center"/>
    </xf>
    <xf numFmtId="0" fontId="3" fillId="0" borderId="346" applyAlignment="1" pivotButton="0" quotePrefix="0" xfId="0">
      <alignment horizontal="center" vertical="center"/>
    </xf>
    <xf numFmtId="0" fontId="3" fillId="0" borderId="310" applyAlignment="1" pivotButton="0" quotePrefix="0" xfId="0">
      <alignment horizontal="center" vertical="center"/>
    </xf>
    <xf numFmtId="0" fontId="3" fillId="0" borderId="179" applyAlignment="1" pivotButton="0" quotePrefix="0" xfId="0">
      <alignment horizontal="center" vertical="center"/>
    </xf>
    <xf numFmtId="0" fontId="3" fillId="0" borderId="227" applyAlignment="1" pivotButton="0" quotePrefix="0" xfId="0">
      <alignment horizontal="center" vertical="center"/>
    </xf>
    <xf numFmtId="0" fontId="3" fillId="0" borderId="252" applyAlignment="1" pivotButton="0" quotePrefix="0" xfId="0">
      <alignment horizontal="center" vertical="center"/>
    </xf>
    <xf numFmtId="0" fontId="17" fillId="5" borderId="11" applyAlignment="1" pivotButton="0" quotePrefix="0" xfId="0">
      <alignment horizontal="center" vertical="center"/>
    </xf>
    <xf numFmtId="0" fontId="17" fillId="5" borderId="38" applyAlignment="1" pivotButton="0" quotePrefix="0" xfId="0">
      <alignment vertical="center"/>
    </xf>
    <xf numFmtId="0" fontId="17" fillId="5" borderId="72" applyAlignment="1" pivotButton="0" quotePrefix="0" xfId="0">
      <alignment horizontal="center" vertical="center"/>
    </xf>
    <xf numFmtId="1" fontId="17" fillId="5" borderId="38" applyAlignment="1" pivotButton="0" quotePrefix="0" xfId="0">
      <alignment horizontal="center" vertical="center"/>
    </xf>
    <xf numFmtId="1" fontId="17" fillId="5" borderId="11" applyAlignment="1" pivotButton="0" quotePrefix="0" xfId="0">
      <alignment horizontal="center" vertical="center"/>
    </xf>
    <xf numFmtId="49" fontId="17" fillId="0" borderId="100" applyAlignment="1" pivotButton="0" quotePrefix="0" xfId="0">
      <alignment horizontal="center" vertical="center"/>
    </xf>
    <xf numFmtId="0" fontId="17" fillId="0" borderId="97" applyAlignment="1" pivotButton="0" quotePrefix="0" xfId="0">
      <alignment horizontal="left" vertical="center"/>
    </xf>
    <xf numFmtId="0" fontId="17" fillId="0" borderId="97" applyAlignment="1" pivotButton="0" quotePrefix="0" xfId="0">
      <alignment horizontal="center" vertical="center"/>
    </xf>
    <xf numFmtId="0" fontId="17" fillId="0" borderId="99" applyAlignment="1" pivotButton="0" quotePrefix="0" xfId="0">
      <alignment horizontal="center" vertical="center"/>
    </xf>
    <xf numFmtId="1" fontId="17" fillId="0" borderId="347" applyAlignment="1" pivotButton="0" quotePrefix="0" xfId="0">
      <alignment horizontal="center" vertical="center"/>
    </xf>
    <xf numFmtId="0" fontId="1" fillId="0" borderId="348" pivotButton="0" quotePrefix="0" xfId="0"/>
    <xf numFmtId="1" fontId="17" fillId="0" borderId="100" applyAlignment="1" pivotButton="0" quotePrefix="0" xfId="0">
      <alignment horizontal="center" vertical="center"/>
    </xf>
    <xf numFmtId="1" fontId="17" fillId="0" borderId="349" applyAlignment="1" pivotButton="0" quotePrefix="0" xfId="0">
      <alignment horizontal="center" vertical="center"/>
    </xf>
    <xf numFmtId="0" fontId="1" fillId="0" borderId="350" pivotButton="0" quotePrefix="0" xfId="0"/>
    <xf numFmtId="1" fontId="17" fillId="0" borderId="292" applyAlignment="1" pivotButton="0" quotePrefix="0" xfId="0">
      <alignment horizontal="center" vertical="center"/>
    </xf>
    <xf numFmtId="1" fontId="17" fillId="0" borderId="66" applyAlignment="1" pivotButton="0" quotePrefix="0" xfId="0">
      <alignment horizontal="center" vertical="center"/>
    </xf>
    <xf numFmtId="1" fontId="17" fillId="0" borderId="101" applyAlignment="1" pivotButton="0" quotePrefix="0" xfId="0">
      <alignment horizontal="center" vertical="center"/>
    </xf>
    <xf numFmtId="0" fontId="4" fillId="0" borderId="97" applyAlignment="1" pivotButton="0" quotePrefix="0" xfId="0">
      <alignment horizontal="left" vertical="center"/>
    </xf>
    <xf numFmtId="49" fontId="4" fillId="0" borderId="82" applyAlignment="1" pivotButton="0" quotePrefix="0" xfId="0">
      <alignment horizontal="center" vertical="center"/>
    </xf>
    <xf numFmtId="1" fontId="4" fillId="0" borderId="285" applyAlignment="1" pivotButton="0" quotePrefix="0" xfId="0">
      <alignment horizontal="center" vertical="center"/>
    </xf>
    <xf numFmtId="1" fontId="4" fillId="0" borderId="288" applyAlignment="1" pivotButton="0" quotePrefix="0" xfId="0">
      <alignment horizontal="center" vertical="center"/>
    </xf>
    <xf numFmtId="0" fontId="4" fillId="0" borderId="232" applyAlignment="1" pivotButton="0" quotePrefix="0" xfId="0">
      <alignment horizontal="center" vertical="center"/>
    </xf>
    <xf numFmtId="0" fontId="4" fillId="0" borderId="288" applyAlignment="1" pivotButton="0" quotePrefix="0" xfId="0">
      <alignment horizontal="center" vertical="center"/>
    </xf>
    <xf numFmtId="1" fontId="4" fillId="0" borderId="232" applyAlignment="1" pivotButton="0" quotePrefix="0" xfId="0">
      <alignment horizontal="center" vertical="center"/>
    </xf>
    <xf numFmtId="1" fontId="4" fillId="0" borderId="82" applyAlignment="1" pivotButton="0" quotePrefix="0" xfId="0">
      <alignment horizontal="center" vertical="center"/>
    </xf>
    <xf numFmtId="49" fontId="17" fillId="0" borderId="82" applyAlignment="1" pivotButton="0" quotePrefix="0" xfId="0">
      <alignment horizontal="center" vertical="center"/>
    </xf>
    <xf numFmtId="0" fontId="17" fillId="0" borderId="80" applyAlignment="1" pivotButton="0" quotePrefix="0" xfId="0">
      <alignment horizontal="center" vertical="center"/>
    </xf>
    <xf numFmtId="1" fontId="17" fillId="0" borderId="285" applyAlignment="1" pivotButton="0" quotePrefix="0" xfId="0">
      <alignment horizontal="center" vertical="center"/>
    </xf>
    <xf numFmtId="0" fontId="17" fillId="0" borderId="288" applyAlignment="1" pivotButton="0" quotePrefix="0" xfId="0">
      <alignment horizontal="center" vertical="center"/>
    </xf>
    <xf numFmtId="0" fontId="17" fillId="0" borderId="106" applyAlignment="1" pivotButton="0" quotePrefix="0" xfId="0">
      <alignment horizontal="center" vertical="center"/>
    </xf>
    <xf numFmtId="0" fontId="17" fillId="0" borderId="218" applyAlignment="1" pivotButton="0" quotePrefix="0" xfId="0">
      <alignment horizontal="center" vertical="center"/>
    </xf>
    <xf numFmtId="49" fontId="4" fillId="0" borderId="91" applyAlignment="1" pivotButton="0" quotePrefix="0" xfId="0">
      <alignment horizontal="center" vertical="center"/>
    </xf>
    <xf numFmtId="0" fontId="4" fillId="0" borderId="85" applyAlignment="1" pivotButton="0" quotePrefix="0" xfId="0">
      <alignment horizontal="left" vertical="center"/>
    </xf>
    <xf numFmtId="0" fontId="4" fillId="0" borderId="85" applyAlignment="1" pivotButton="0" quotePrefix="0" xfId="0">
      <alignment horizontal="center" vertical="center"/>
    </xf>
    <xf numFmtId="0" fontId="4" fillId="0" borderId="87" applyAlignment="1" pivotButton="0" quotePrefix="0" xfId="0">
      <alignment horizontal="center" vertical="center"/>
    </xf>
    <xf numFmtId="1" fontId="4" fillId="0" borderId="289" applyAlignment="1" pivotButton="0" quotePrefix="0" xfId="0">
      <alignment horizontal="center" vertical="center"/>
    </xf>
    <xf numFmtId="0" fontId="4" fillId="0" borderId="92" applyAlignment="1" pivotButton="0" quotePrefix="0" xfId="0">
      <alignment horizontal="center" vertical="center"/>
    </xf>
    <xf numFmtId="0" fontId="37" fillId="0" borderId="85" applyAlignment="1" pivotButton="0" quotePrefix="0" xfId="0">
      <alignment horizontal="center" vertical="center"/>
    </xf>
    <xf numFmtId="0" fontId="17" fillId="5" borderId="38" applyAlignment="1" pivotButton="0" quotePrefix="0" xfId="0">
      <alignment horizontal="left" vertical="center"/>
    </xf>
    <xf numFmtId="1" fontId="17" fillId="5" borderId="270" applyAlignment="1" pivotButton="0" quotePrefix="0" xfId="0">
      <alignment horizontal="center" vertical="center"/>
    </xf>
    <xf numFmtId="0" fontId="36" fillId="0" borderId="97" applyAlignment="1" pivotButton="0" quotePrefix="0" xfId="0">
      <alignment horizontal="center" vertical="center"/>
    </xf>
    <xf numFmtId="0" fontId="4" fillId="0" borderId="99" applyAlignment="1" pivotButton="0" quotePrefix="0" xfId="0">
      <alignment horizontal="center" vertical="center"/>
    </xf>
    <xf numFmtId="0" fontId="17" fillId="0" borderId="232" applyAlignment="1" pivotButton="0" quotePrefix="0" xfId="0">
      <alignment horizontal="center" vertical="center"/>
    </xf>
    <xf numFmtId="1" fontId="17" fillId="0" borderId="232" applyAlignment="1" pivotButton="0" quotePrefix="0" xfId="0">
      <alignment horizontal="center" vertical="center"/>
    </xf>
    <xf numFmtId="0" fontId="4" fillId="0" borderId="285" applyAlignment="1" pivotButton="0" quotePrefix="0" xfId="0">
      <alignment horizontal="center" vertical="center"/>
    </xf>
    <xf numFmtId="0" fontId="4" fillId="0" borderId="106" applyAlignment="1" pivotButton="0" quotePrefix="0" xfId="0">
      <alignment horizontal="center" vertical="center"/>
    </xf>
    <xf numFmtId="0" fontId="30" fillId="0" borderId="54" applyAlignment="1" pivotButton="0" quotePrefix="0" xfId="0">
      <alignment horizontal="left" vertical="center"/>
    </xf>
    <xf numFmtId="0" fontId="30" fillId="0" borderId="80" applyAlignment="1" pivotButton="0" quotePrefix="0" xfId="0">
      <alignment horizontal="left" vertical="center"/>
    </xf>
    <xf numFmtId="0" fontId="30" fillId="0" borderId="232" applyAlignment="1" pivotButton="0" quotePrefix="0" xfId="0">
      <alignment horizontal="center" vertical="center"/>
    </xf>
    <xf numFmtId="0" fontId="30" fillId="0" borderId="140" applyAlignment="1" pivotButton="0" quotePrefix="0" xfId="0">
      <alignment horizontal="center" vertical="center"/>
    </xf>
    <xf numFmtId="0" fontId="30" fillId="0" borderId="232" applyAlignment="1" pivotButton="0" quotePrefix="0" xfId="0">
      <alignment horizontal="left" vertical="center"/>
    </xf>
    <xf numFmtId="0" fontId="29" fillId="0" borderId="54" applyAlignment="1" pivotButton="0" quotePrefix="0" xfId="0">
      <alignment horizontal="left" vertical="center"/>
    </xf>
    <xf numFmtId="0" fontId="29" fillId="0" borderId="232" applyAlignment="1" pivotButton="0" quotePrefix="0" xfId="0">
      <alignment horizontal="center" vertical="center"/>
    </xf>
    <xf numFmtId="0" fontId="29" fillId="0" borderId="140" applyAlignment="1" pivotButton="0" quotePrefix="0" xfId="0">
      <alignment horizontal="center" vertical="center"/>
    </xf>
    <xf numFmtId="0" fontId="29" fillId="0" borderId="232" applyAlignment="1" pivotButton="0" quotePrefix="0" xfId="0">
      <alignment horizontal="left" vertical="center"/>
    </xf>
    <xf numFmtId="49" fontId="4" fillId="0" borderId="310" applyAlignment="1" pivotButton="0" quotePrefix="0" xfId="0">
      <alignment horizontal="center" vertical="center"/>
    </xf>
    <xf numFmtId="0" fontId="4" fillId="0" borderId="311" applyAlignment="1" pivotButton="0" quotePrefix="0" xfId="0">
      <alignment vertical="center"/>
    </xf>
    <xf numFmtId="0" fontId="29" fillId="0" borderId="313" applyAlignment="1" pivotButton="0" quotePrefix="0" xfId="0">
      <alignment horizontal="center" vertical="center"/>
    </xf>
    <xf numFmtId="0" fontId="29" fillId="0" borderId="305" applyAlignment="1" pivotButton="0" quotePrefix="0" xfId="0">
      <alignment horizontal="center" vertical="center"/>
    </xf>
    <xf numFmtId="0" fontId="29" fillId="0" borderId="296" applyAlignment="1" pivotButton="0" quotePrefix="0" xfId="0">
      <alignment horizontal="center" vertical="center"/>
    </xf>
    <xf numFmtId="0" fontId="29" fillId="0" borderId="227" applyAlignment="1" pivotButton="0" quotePrefix="0" xfId="0">
      <alignment horizontal="center" vertical="center"/>
    </xf>
    <xf numFmtId="0" fontId="29" fillId="0" borderId="313" applyAlignment="1" pivotButton="0" quotePrefix="0" xfId="0">
      <alignment horizontal="left" vertical="center"/>
    </xf>
    <xf numFmtId="0" fontId="29" fillId="0" borderId="227" applyAlignment="1" pivotButton="0" quotePrefix="0" xfId="0">
      <alignment horizontal="left" vertical="center"/>
    </xf>
    <xf numFmtId="0" fontId="29" fillId="0" borderId="296" applyAlignment="1" pivotButton="0" quotePrefix="0" xfId="0">
      <alignment horizontal="left" vertical="center"/>
    </xf>
    <xf numFmtId="0" fontId="29" fillId="0" borderId="178" applyAlignment="1" pivotButton="0" quotePrefix="0" xfId="0">
      <alignment horizontal="left" vertical="center"/>
    </xf>
    <xf numFmtId="0" fontId="29" fillId="0" borderId="305" applyAlignment="1" pivotButton="0" quotePrefix="0" xfId="0">
      <alignment horizontal="left" vertical="center"/>
    </xf>
    <xf numFmtId="0" fontId="3" fillId="0" borderId="314" applyAlignment="1" pivotButton="0" quotePrefix="0" xfId="0">
      <alignment horizontal="center" vertical="center"/>
    </xf>
    <xf numFmtId="0" fontId="41" fillId="0" borderId="56" applyAlignment="1" pivotButton="0" quotePrefix="0" xfId="0">
      <alignment horizontal="center" vertical="center"/>
    </xf>
    <xf numFmtId="0" fontId="41" fillId="0" borderId="83" applyAlignment="1" pivotButton="0" quotePrefix="0" xfId="0">
      <alignment horizontal="center" vertical="center"/>
    </xf>
    <xf numFmtId="0" fontId="10" fillId="0" borderId="227" applyAlignment="1" pivotButton="0" quotePrefix="0" xfId="0">
      <alignment horizontal="center" vertical="center"/>
    </xf>
    <xf numFmtId="0" fontId="10" fillId="0" borderId="252" applyAlignment="1" pivotButton="0" quotePrefix="0" xfId="0">
      <alignment horizontal="center" vertical="center"/>
    </xf>
    <xf numFmtId="0" fontId="40" fillId="0" borderId="73" applyAlignment="1" pivotButton="0" quotePrefix="0" xfId="0">
      <alignment horizontal="center" vertical="center"/>
    </xf>
    <xf numFmtId="0" fontId="46" fillId="0" borderId="1" applyAlignment="1" pivotButton="0" quotePrefix="0" xfId="0">
      <alignment vertical="top"/>
    </xf>
    <xf numFmtId="49" fontId="69" fillId="0" borderId="1" applyAlignment="1" pivotButton="0" quotePrefix="0" xfId="0">
      <alignment vertical="center"/>
    </xf>
    <xf numFmtId="0" fontId="21" fillId="0" borderId="1" applyAlignment="1" pivotButton="0" quotePrefix="0" xfId="0">
      <alignment horizontal="left" vertical="top"/>
    </xf>
    <xf numFmtId="49" fontId="3" fillId="0" borderId="1" applyAlignment="1" pivotButton="0" quotePrefix="0" xfId="0">
      <alignment vertical="center"/>
    </xf>
    <xf numFmtId="0" fontId="19" fillId="0" borderId="112" applyAlignment="1" pivotButton="0" quotePrefix="0" xfId="0">
      <alignment horizontal="center" vertical="center"/>
    </xf>
    <xf numFmtId="0" fontId="29" fillId="0" borderId="41" applyAlignment="1" pivotButton="0" quotePrefix="0" xfId="0">
      <alignment horizontal="center" vertical="center"/>
    </xf>
    <xf numFmtId="0" fontId="29" fillId="0" borderId="219" applyAlignment="1" pivotButton="0" quotePrefix="0" xfId="0">
      <alignment vertical="center"/>
    </xf>
    <xf numFmtId="0" fontId="29" fillId="0" borderId="9" applyAlignment="1" pivotButton="0" quotePrefix="0" xfId="0">
      <alignment horizontal="center" vertical="center"/>
    </xf>
    <xf numFmtId="0" fontId="3" fillId="0" borderId="351" applyAlignment="1" pivotButton="0" quotePrefix="0" xfId="0">
      <alignment horizontal="center" vertical="center"/>
    </xf>
    <xf numFmtId="0" fontId="6" fillId="0" borderId="352" applyAlignment="1" pivotButton="0" quotePrefix="0" xfId="0">
      <alignment horizontal="center" vertical="center"/>
    </xf>
    <xf numFmtId="0" fontId="6" fillId="0" borderId="68" applyAlignment="1" pivotButton="0" quotePrefix="0" xfId="0">
      <alignment horizontal="center" vertical="center"/>
    </xf>
    <xf numFmtId="0" fontId="6" fillId="0" borderId="353" applyAlignment="1" pivotButton="0" quotePrefix="0" xfId="0">
      <alignment horizontal="center" vertical="center"/>
    </xf>
    <xf numFmtId="0" fontId="6" fillId="0" borderId="221" applyAlignment="1" pivotButton="0" quotePrefix="0" xfId="0">
      <alignment horizontal="center" vertical="center"/>
    </xf>
    <xf numFmtId="0" fontId="6" fillId="0" borderId="354" applyAlignment="1" pivotButton="0" quotePrefix="0" xfId="0">
      <alignment horizontal="center" vertical="center"/>
    </xf>
    <xf numFmtId="0" fontId="1" fillId="0" borderId="355" pivotButton="0" quotePrefix="0" xfId="0"/>
    <xf numFmtId="0" fontId="23" fillId="0" borderId="29" applyAlignment="1" pivotButton="0" quotePrefix="0" xfId="0">
      <alignment horizontal="center" vertical="center"/>
    </xf>
    <xf numFmtId="0" fontId="23" fillId="0" borderId="356" applyAlignment="1" pivotButton="0" quotePrefix="0" xfId="0">
      <alignment horizontal="center" vertical="center"/>
    </xf>
    <xf numFmtId="0" fontId="23" fillId="0" borderId="357" applyAlignment="1" pivotButton="0" quotePrefix="0" xfId="0">
      <alignment horizontal="center" vertical="center"/>
    </xf>
    <xf numFmtId="0" fontId="23" fillId="0" borderId="358" applyAlignment="1" pivotButton="0" quotePrefix="0" xfId="0">
      <alignment horizontal="center" vertical="center"/>
    </xf>
    <xf numFmtId="0" fontId="23" fillId="3" borderId="358" pivotButton="0" quotePrefix="0" xfId="0"/>
    <xf numFmtId="49" fontId="23" fillId="0" borderId="358" applyAlignment="1" pivotButton="0" quotePrefix="0" xfId="0">
      <alignment horizontal="center" vertical="center"/>
    </xf>
    <xf numFmtId="0" fontId="1" fillId="0" borderId="357" pivotButton="0" quotePrefix="0" xfId="0"/>
    <xf numFmtId="49" fontId="23" fillId="0" borderId="359" applyAlignment="1" pivotButton="0" quotePrefix="0" xfId="0">
      <alignment vertical="center"/>
    </xf>
    <xf numFmtId="49" fontId="23" fillId="0" borderId="360" applyAlignment="1" pivotButton="0" quotePrefix="0" xfId="0">
      <alignment horizontal="center" vertical="center"/>
    </xf>
    <xf numFmtId="0" fontId="23" fillId="0" borderId="361" applyAlignment="1" pivotButton="0" quotePrefix="0" xfId="0">
      <alignment horizontal="center" vertical="center"/>
    </xf>
    <xf numFmtId="0" fontId="23" fillId="0" borderId="362" applyAlignment="1" pivotButton="0" quotePrefix="0" xfId="0">
      <alignment horizontal="center" vertical="center"/>
    </xf>
    <xf numFmtId="0" fontId="23" fillId="5" borderId="355" applyAlignment="1" pivotButton="0" quotePrefix="0" xfId="0">
      <alignment horizontal="center" vertical="center"/>
    </xf>
    <xf numFmtId="0" fontId="23" fillId="3" borderId="1" applyAlignment="1" pivotButton="0" quotePrefix="0" xfId="0">
      <alignment vertical="center"/>
    </xf>
    <xf numFmtId="0" fontId="23" fillId="0" borderId="363" applyAlignment="1" pivotButton="0" quotePrefix="0" xfId="0">
      <alignment horizontal="center" vertical="center"/>
    </xf>
    <xf numFmtId="0" fontId="23" fillId="0" borderId="364" applyAlignment="1" pivotButton="0" quotePrefix="0" xfId="0">
      <alignment horizontal="center" vertical="center"/>
    </xf>
    <xf numFmtId="0" fontId="23" fillId="0" borderId="365" applyAlignment="1" pivotButton="0" quotePrefix="0" xfId="0">
      <alignment horizontal="center" vertical="center"/>
    </xf>
    <xf numFmtId="49" fontId="3" fillId="0" borderId="1" applyAlignment="1" pivotButton="0" quotePrefix="0" xfId="0">
      <alignment horizontal="left" vertical="center"/>
    </xf>
    <xf numFmtId="0" fontId="3" fillId="0" borderId="366" applyAlignment="1" pivotButton="0" quotePrefix="0" xfId="0">
      <alignment horizontal="center"/>
    </xf>
    <xf numFmtId="0" fontId="1" fillId="0" borderId="367" pivotButton="0" quotePrefix="0" xfId="0"/>
    <xf numFmtId="1" fontId="10" fillId="5" borderId="30" applyAlignment="1" pivotButton="0" quotePrefix="0" xfId="0">
      <alignment horizontal="center" vertical="center"/>
    </xf>
    <xf numFmtId="1" fontId="10" fillId="5" borderId="271" applyAlignment="1" pivotButton="0" quotePrefix="0" xfId="0">
      <alignment horizontal="center" vertical="center"/>
    </xf>
    <xf numFmtId="0" fontId="24" fillId="5" borderId="38" applyAlignment="1" pivotButton="0" quotePrefix="0" xfId="0">
      <alignment horizontal="left" vertical="center"/>
    </xf>
    <xf numFmtId="1" fontId="10" fillId="0" borderId="368" applyAlignment="1" pivotButton="0" quotePrefix="0" xfId="0">
      <alignment horizontal="center" vertical="center"/>
    </xf>
    <xf numFmtId="1" fontId="10" fillId="0" borderId="283" applyAlignment="1" pivotButton="0" quotePrefix="0" xfId="0">
      <alignment horizontal="center" vertical="center"/>
    </xf>
    <xf numFmtId="1" fontId="10" fillId="0" borderId="369" applyAlignment="1" pivotButton="0" quotePrefix="0" xfId="0">
      <alignment horizontal="center" vertical="center"/>
    </xf>
    <xf numFmtId="1" fontId="10" fillId="0" borderId="281" applyAlignment="1" pivotButton="0" quotePrefix="0" xfId="0">
      <alignment horizontal="center" vertical="center"/>
    </xf>
    <xf numFmtId="0" fontId="24" fillId="0" borderId="56" applyAlignment="1" pivotButton="0" quotePrefix="0" xfId="0">
      <alignment horizontal="center"/>
    </xf>
    <xf numFmtId="0" fontId="10" fillId="0" borderId="285" applyAlignment="1" pivotButton="0" quotePrefix="0" xfId="0">
      <alignment horizontal="center" vertical="center"/>
    </xf>
    <xf numFmtId="0" fontId="10" fillId="0" borderId="286" applyAlignment="1" pivotButton="0" quotePrefix="0" xfId="0">
      <alignment horizontal="center" vertical="center"/>
    </xf>
    <xf numFmtId="49" fontId="24" fillId="0" borderId="295" applyAlignment="1" pivotButton="0" quotePrefix="0" xfId="0">
      <alignment horizontal="center" vertical="center"/>
    </xf>
    <xf numFmtId="0" fontId="24" fillId="0" borderId="370" applyAlignment="1" pivotButton="0" quotePrefix="0" xfId="0">
      <alignment vertical="center"/>
    </xf>
    <xf numFmtId="0" fontId="24" fillId="0" borderId="296" applyAlignment="1" pivotButton="0" quotePrefix="0" xfId="0">
      <alignment horizontal="center" vertical="center"/>
    </xf>
    <xf numFmtId="1" fontId="24" fillId="0" borderId="295" applyAlignment="1" pivotButton="0" quotePrefix="0" xfId="0">
      <alignment horizontal="center" vertical="center"/>
    </xf>
    <xf numFmtId="0" fontId="24" fillId="0" borderId="223" applyAlignment="1" pivotButton="0" quotePrefix="0" xfId="0">
      <alignment horizontal="center" vertical="center"/>
    </xf>
    <xf numFmtId="0" fontId="24" fillId="0" borderId="295" applyAlignment="1" pivotButton="0" quotePrefix="0" xfId="0">
      <alignment horizontal="center" vertical="center"/>
    </xf>
    <xf numFmtId="0" fontId="24" fillId="0" borderId="294" applyAlignment="1" pivotButton="0" quotePrefix="0" xfId="0">
      <alignment horizontal="center" vertical="center"/>
    </xf>
    <xf numFmtId="0" fontId="24" fillId="0" borderId="366" applyAlignment="1" pivotButton="0" quotePrefix="0" xfId="0">
      <alignment horizontal="center" vertical="center"/>
    </xf>
    <xf numFmtId="0" fontId="24" fillId="0" borderId="367" applyAlignment="1" pivotButton="0" quotePrefix="0" xfId="0">
      <alignment horizontal="center" vertical="center"/>
    </xf>
    <xf numFmtId="0" fontId="24" fillId="0" borderId="305" applyAlignment="1" pivotButton="0" quotePrefix="0" xfId="0">
      <alignment horizontal="center" vertical="center"/>
    </xf>
    <xf numFmtId="0" fontId="6" fillId="0" borderId="370" applyAlignment="1" pivotButton="0" quotePrefix="0" xfId="0">
      <alignment horizontal="center" vertical="center"/>
    </xf>
    <xf numFmtId="0" fontId="10" fillId="5" borderId="271" applyAlignment="1" pivotButton="0" quotePrefix="0" xfId="0">
      <alignment horizontal="center" vertical="center"/>
    </xf>
    <xf numFmtId="0" fontId="10" fillId="5" borderId="30" applyAlignment="1" pivotButton="0" quotePrefix="0" xfId="0">
      <alignment horizontal="center" vertical="center"/>
    </xf>
    <xf numFmtId="1" fontId="10" fillId="0" borderId="280" applyAlignment="1" pivotButton="0" quotePrefix="0" xfId="0">
      <alignment horizontal="center" vertical="center"/>
    </xf>
    <xf numFmtId="0" fontId="10" fillId="0" borderId="369" applyAlignment="1" pivotButton="0" quotePrefix="0" xfId="0">
      <alignment horizontal="center" vertical="center"/>
    </xf>
    <xf numFmtId="1" fontId="10" fillId="0" borderId="74" applyAlignment="1" pivotButton="0" quotePrefix="0" xfId="0">
      <alignment horizontal="center" vertical="center"/>
    </xf>
    <xf numFmtId="0" fontId="29" fillId="0" borderId="79" applyAlignment="1" pivotButton="0" quotePrefix="0" xfId="0">
      <alignment vertical="center"/>
    </xf>
    <xf numFmtId="0" fontId="29" fillId="0" borderId="55" applyAlignment="1" pivotButton="0" quotePrefix="0" xfId="0">
      <alignment vertical="center"/>
    </xf>
    <xf numFmtId="1" fontId="19" fillId="0" borderId="56" applyAlignment="1" pivotButton="0" quotePrefix="0" xfId="0">
      <alignment horizontal="center" vertical="center"/>
    </xf>
    <xf numFmtId="0" fontId="29" fillId="3" borderId="54" applyAlignment="1" pivotButton="0" quotePrefix="0" xfId="0">
      <alignment horizontal="right" vertical="center"/>
    </xf>
    <xf numFmtId="0" fontId="29" fillId="3" borderId="57" applyAlignment="1" pivotButton="0" quotePrefix="0" xfId="0">
      <alignment horizontal="right" vertical="center"/>
    </xf>
    <xf numFmtId="0" fontId="29" fillId="3" borderId="55" applyAlignment="1" pivotButton="0" quotePrefix="0" xfId="0">
      <alignment horizontal="right" vertical="center"/>
    </xf>
    <xf numFmtId="0" fontId="29" fillId="0" borderId="55" applyAlignment="1" pivotButton="0" quotePrefix="0" xfId="0">
      <alignment horizontal="right" vertical="center"/>
    </xf>
    <xf numFmtId="0" fontId="30" fillId="0" borderId="81" applyAlignment="1" pivotButton="0" quotePrefix="0" xfId="0">
      <alignment vertical="center"/>
    </xf>
    <xf numFmtId="49" fontId="24" fillId="3" borderId="285" applyAlignment="1" pivotButton="0" quotePrefix="0" xfId="0">
      <alignment horizontal="center" vertical="center"/>
    </xf>
    <xf numFmtId="0" fontId="24" fillId="3" borderId="81" applyAlignment="1" pivotButton="0" quotePrefix="0" xfId="0">
      <alignment vertical="center"/>
    </xf>
    <xf numFmtId="0" fontId="29" fillId="3" borderId="286" applyAlignment="1" pivotButton="0" quotePrefix="0" xfId="0">
      <alignment horizontal="center" vertical="center"/>
    </xf>
    <xf numFmtId="0" fontId="29" fillId="3" borderId="57" applyAlignment="1" pivotButton="0" quotePrefix="0" xfId="0">
      <alignment vertical="center"/>
    </xf>
    <xf numFmtId="0" fontId="29" fillId="3" borderId="56" applyAlignment="1" pivotButton="0" quotePrefix="0" xfId="0">
      <alignment vertical="center"/>
    </xf>
    <xf numFmtId="0" fontId="29" fillId="0" borderId="54" applyAlignment="1" pivotButton="0" quotePrefix="0" xfId="0">
      <alignment vertical="center"/>
    </xf>
    <xf numFmtId="0" fontId="29" fillId="0" borderId="286" applyAlignment="1" pivotButton="0" quotePrefix="0" xfId="0">
      <alignment horizontal="center" vertical="center"/>
    </xf>
    <xf numFmtId="0" fontId="29" fillId="0" borderId="80" applyAlignment="1" pivotButton="0" quotePrefix="0" xfId="0">
      <alignment vertical="center"/>
    </xf>
    <xf numFmtId="49" fontId="24" fillId="3" borderId="295" applyAlignment="1" pivotButton="0" quotePrefix="0" xfId="0">
      <alignment horizontal="center" vertical="center"/>
    </xf>
    <xf numFmtId="0" fontId="24" fillId="3" borderId="370" applyAlignment="1" pivotButton="0" quotePrefix="0" xfId="0">
      <alignment vertical="center"/>
    </xf>
    <xf numFmtId="0" fontId="29" fillId="0" borderId="296" applyAlignment="1" pivotButton="0" quotePrefix="0" xfId="0">
      <alignment horizontal="right" vertical="center"/>
    </xf>
    <xf numFmtId="0" fontId="29" fillId="0" borderId="144" applyAlignment="1" pivotButton="0" quotePrefix="0" xfId="0">
      <alignment horizontal="right" vertical="center"/>
    </xf>
    <xf numFmtId="0" fontId="29" fillId="0" borderId="313" applyAlignment="1" pivotButton="0" quotePrefix="0" xfId="0">
      <alignment horizontal="right" vertical="center"/>
    </xf>
    <xf numFmtId="0" fontId="24" fillId="0" borderId="370" applyAlignment="1" pivotButton="0" quotePrefix="0" xfId="0">
      <alignment horizontal="center" vertical="center"/>
    </xf>
    <xf numFmtId="0" fontId="10" fillId="3" borderId="73" applyAlignment="1" pivotButton="0" quotePrefix="0" xfId="0">
      <alignment vertical="center"/>
    </xf>
    <xf numFmtId="1" fontId="10" fillId="0" borderId="181" applyAlignment="1" pivotButton="0" quotePrefix="0" xfId="0">
      <alignment horizontal="center" vertical="center"/>
    </xf>
    <xf numFmtId="0" fontId="10" fillId="3" borderId="81" applyAlignment="1" pivotButton="0" quotePrefix="0" xfId="0">
      <alignment vertical="center"/>
    </xf>
    <xf numFmtId="0" fontId="10" fillId="3" borderId="370" applyAlignment="1" pivotButton="0" quotePrefix="0" xfId="0">
      <alignment vertical="center"/>
    </xf>
    <xf numFmtId="1" fontId="10" fillId="0" borderId="366" applyAlignment="1" pivotButton="0" quotePrefix="0" xfId="0">
      <alignment horizontal="center" vertical="center"/>
    </xf>
    <xf numFmtId="1" fontId="10" fillId="0" borderId="305" applyAlignment="1" pivotButton="0" quotePrefix="0" xfId="0">
      <alignment horizontal="center" vertical="center"/>
    </xf>
    <xf numFmtId="0" fontId="66" fillId="0" borderId="1" applyAlignment="1" pivotButton="0" quotePrefix="0" xfId="0">
      <alignment vertical="center"/>
    </xf>
    <xf numFmtId="49" fontId="10" fillId="3" borderId="230" applyAlignment="1" pivotButton="0" quotePrefix="0" xfId="0">
      <alignment horizontal="center" vertical="center"/>
    </xf>
    <xf numFmtId="49" fontId="24" fillId="0" borderId="11" applyAlignment="1" pivotButton="0" quotePrefix="0" xfId="0">
      <alignment horizontal="center" vertical="center"/>
    </xf>
    <xf numFmtId="49" fontId="24" fillId="0" borderId="12" applyAlignment="1" pivotButton="0" quotePrefix="0" xfId="0">
      <alignment horizontal="center" vertical="center"/>
    </xf>
    <xf numFmtId="0" fontId="24" fillId="0" borderId="371" applyAlignment="1" pivotButton="0" quotePrefix="0" xfId="0">
      <alignment horizontal="center" vertical="center"/>
    </xf>
    <xf numFmtId="0" fontId="1" fillId="0" borderId="372" pivotButton="0" quotePrefix="0" xfId="0"/>
    <xf numFmtId="0" fontId="24" fillId="0" borderId="371" applyAlignment="1" pivotButton="0" quotePrefix="0" xfId="0">
      <alignment vertical="center"/>
    </xf>
    <xf numFmtId="49" fontId="24" fillId="0" borderId="314" applyAlignment="1" pivotButton="0" quotePrefix="0" xfId="0">
      <alignment horizontal="center" vertical="center"/>
    </xf>
    <xf numFmtId="0" fontId="95" fillId="0" borderId="1" applyAlignment="1" pivotButton="0" quotePrefix="0" xfId="0">
      <alignment horizontal="right" vertical="top"/>
    </xf>
    <xf numFmtId="0" fontId="3" fillId="0" borderId="1" applyAlignment="1" pivotButton="0" quotePrefix="0" xfId="0">
      <alignment horizontal="right" vertical="center"/>
    </xf>
    <xf numFmtId="0" fontId="96" fillId="0" borderId="1" applyAlignment="1" pivotButton="0" quotePrefix="0" xfId="0">
      <alignment horizontal="right" vertical="top"/>
    </xf>
    <xf numFmtId="0" fontId="97" fillId="0" borderId="1" pivotButton="0" quotePrefix="0" xfId="0"/>
    <xf numFmtId="0" fontId="46" fillId="0" borderId="1" applyAlignment="1" pivotButton="0" quotePrefix="0" xfId="0">
      <alignment horizontal="center" vertical="center"/>
    </xf>
    <xf numFmtId="0" fontId="46" fillId="0" borderId="1" applyAlignment="1" pivotButton="0" quotePrefix="0" xfId="0">
      <alignment horizontal="left" vertical="center"/>
    </xf>
    <xf numFmtId="49" fontId="46" fillId="0" borderId="1" applyAlignment="1" pivotButton="0" quotePrefix="0" xfId="0">
      <alignment vertical="center"/>
    </xf>
    <xf numFmtId="0" fontId="38" fillId="0" borderId="69" applyAlignment="1" pivotButton="0" quotePrefix="0" xfId="0">
      <alignment horizontal="center" vertical="center"/>
    </xf>
    <xf numFmtId="0" fontId="38" fillId="0" borderId="71" applyAlignment="1" pivotButton="0" quotePrefix="0" xfId="0">
      <alignment horizontal="center" vertical="center"/>
    </xf>
    <xf numFmtId="0" fontId="38" fillId="0" borderId="215" applyAlignment="1" pivotButton="0" quotePrefix="0" xfId="0">
      <alignment horizontal="center" vertical="center"/>
    </xf>
    <xf numFmtId="0" fontId="39" fillId="0" borderId="101" pivotButton="0" quotePrefix="0" xfId="0"/>
    <xf numFmtId="0" fontId="10" fillId="0" borderId="1" applyAlignment="1" pivotButton="0" quotePrefix="0" xfId="0">
      <alignment horizontal="right" vertical="center"/>
    </xf>
    <xf numFmtId="0" fontId="4" fillId="0" borderId="27" applyAlignment="1" pivotButton="0" quotePrefix="0" xfId="0">
      <alignment horizontal="center" vertical="center"/>
    </xf>
    <xf numFmtId="0" fontId="4" fillId="0" borderId="131" applyAlignment="1" pivotButton="0" quotePrefix="0" xfId="0">
      <alignment horizontal="center" vertical="center"/>
    </xf>
    <xf numFmtId="0" fontId="1" fillId="0" borderId="204" pivotButton="0" quotePrefix="0" xfId="0"/>
    <xf numFmtId="0" fontId="17" fillId="5" borderId="42" applyAlignment="1" pivotButton="0" quotePrefix="0" xfId="0">
      <alignment vertical="center"/>
    </xf>
    <xf numFmtId="0" fontId="17" fillId="5" borderId="53" applyAlignment="1" pivotButton="0" quotePrefix="0" xfId="0">
      <alignment horizontal="center" vertical="center"/>
    </xf>
    <xf numFmtId="49" fontId="17" fillId="0" borderId="40" applyAlignment="1" pivotButton="0" quotePrefix="0" xfId="0">
      <alignment horizontal="center" vertical="center"/>
    </xf>
    <xf numFmtId="0" fontId="17" fillId="0" borderId="74" applyAlignment="1" pivotButton="0" quotePrefix="0" xfId="0">
      <alignment horizontal="center" vertical="center"/>
    </xf>
    <xf numFmtId="1" fontId="17" fillId="0" borderId="73" applyAlignment="1" pivotButton="0" quotePrefix="0" xfId="0">
      <alignment horizontal="center" vertical="center"/>
    </xf>
    <xf numFmtId="0" fontId="17" fillId="0" borderId="53" applyAlignment="1" pivotButton="0" quotePrefix="0" xfId="0">
      <alignment horizontal="center" vertical="center"/>
    </xf>
    <xf numFmtId="1" fontId="17" fillId="0" borderId="40" applyAlignment="1" pivotButton="0" quotePrefix="0" xfId="0">
      <alignment horizontal="center" vertical="center"/>
    </xf>
    <xf numFmtId="1" fontId="17" fillId="0" borderId="41" applyAlignment="1" pivotButton="0" quotePrefix="0" xfId="0">
      <alignment horizontal="center" vertical="center"/>
    </xf>
    <xf numFmtId="1" fontId="17" fillId="0" borderId="78" applyAlignment="1" pivotButton="0" quotePrefix="0" xfId="0">
      <alignment horizontal="center" vertical="center"/>
    </xf>
    <xf numFmtId="49" fontId="4" fillId="0" borderId="104" applyAlignment="1" pivotButton="0" quotePrefix="0" xfId="0">
      <alignment horizontal="center" vertical="center"/>
    </xf>
    <xf numFmtId="0" fontId="4" fillId="10" borderId="81" applyAlignment="1" pivotButton="0" quotePrefix="0" xfId="0">
      <alignment vertical="center"/>
    </xf>
    <xf numFmtId="1" fontId="4" fillId="0" borderId="79" applyAlignment="1" pivotButton="0" quotePrefix="0" xfId="0">
      <alignment horizontal="center" vertical="center"/>
    </xf>
    <xf numFmtId="0" fontId="4" fillId="0" borderId="84" applyAlignment="1" pivotButton="0" quotePrefix="0" xfId="0">
      <alignment horizontal="center" vertical="center"/>
    </xf>
    <xf numFmtId="0" fontId="1" fillId="0" borderId="105" pivotButton="0" quotePrefix="0" xfId="0"/>
    <xf numFmtId="1" fontId="4" fillId="0" borderId="104" applyAlignment="1" pivotButton="0" quotePrefix="0" xfId="0">
      <alignment horizontal="center" vertical="center"/>
    </xf>
    <xf numFmtId="49" fontId="4" fillId="2" borderId="104" applyAlignment="1" pivotButton="0" quotePrefix="0" xfId="0">
      <alignment horizontal="center" vertical="center"/>
    </xf>
    <xf numFmtId="0" fontId="4" fillId="11" borderId="81" applyAlignment="1" pivotButton="0" quotePrefix="0" xfId="0">
      <alignment vertical="center"/>
    </xf>
    <xf numFmtId="0" fontId="4" fillId="2" borderId="58" applyAlignment="1" pivotButton="0" quotePrefix="0" xfId="0">
      <alignment horizontal="center" vertical="center"/>
    </xf>
    <xf numFmtId="1" fontId="4" fillId="2" borderId="79" applyAlignment="1" pivotButton="0" quotePrefix="0" xfId="0">
      <alignment horizontal="center" vertical="center"/>
    </xf>
    <xf numFmtId="0" fontId="4" fillId="2" borderId="79" applyAlignment="1" pivotButton="0" quotePrefix="0" xfId="0">
      <alignment horizontal="center" vertical="center"/>
    </xf>
    <xf numFmtId="0" fontId="4" fillId="2" borderId="84" applyAlignment="1" pivotButton="0" quotePrefix="0" xfId="0">
      <alignment horizontal="center" vertical="center"/>
    </xf>
    <xf numFmtId="0" fontId="4" fillId="2" borderId="105" applyAlignment="1" pivotButton="0" quotePrefix="0" xfId="0">
      <alignment horizontal="center" vertical="center"/>
    </xf>
    <xf numFmtId="0" fontId="1" fillId="2" borderId="325" pivotButton="0" quotePrefix="0" xfId="0"/>
    <xf numFmtId="0" fontId="1" fillId="0" borderId="373" pivotButton="0" quotePrefix="0" xfId="0"/>
    <xf numFmtId="0" fontId="4" fillId="2" borderId="104" applyAlignment="1" pivotButton="0" quotePrefix="0" xfId="0">
      <alignment horizontal="center" vertical="center"/>
    </xf>
    <xf numFmtId="0" fontId="4" fillId="2" borderId="83" applyAlignment="1" pivotButton="0" quotePrefix="0" xfId="0">
      <alignment horizontal="center" vertical="center"/>
    </xf>
    <xf numFmtId="0" fontId="4" fillId="0" borderId="104" applyAlignment="1" pivotButton="0" quotePrefix="0" xfId="0">
      <alignment horizontal="center" vertical="center"/>
    </xf>
    <xf numFmtId="1" fontId="4" fillId="0" borderId="83" applyAlignment="1" pivotButton="0" quotePrefix="0" xfId="0">
      <alignment horizontal="center" vertical="center"/>
    </xf>
    <xf numFmtId="49" fontId="17" fillId="0" borderId="104" applyAlignment="1" pivotButton="0" quotePrefix="0" xfId="0">
      <alignment horizontal="center" vertical="center"/>
    </xf>
    <xf numFmtId="0" fontId="17" fillId="0" borderId="81" applyAlignment="1" pivotButton="0" quotePrefix="0" xfId="0">
      <alignment vertical="center"/>
    </xf>
    <xf numFmtId="0" fontId="17" fillId="0" borderId="58" applyAlignment="1" pivotButton="0" quotePrefix="0" xfId="0">
      <alignment horizontal="center" vertical="center"/>
    </xf>
    <xf numFmtId="1" fontId="17" fillId="0" borderId="79" applyAlignment="1" pivotButton="0" quotePrefix="0" xfId="0">
      <alignment horizontal="center" vertical="center"/>
    </xf>
    <xf numFmtId="0" fontId="17" fillId="0" borderId="84" applyAlignment="1" pivotButton="0" quotePrefix="0" xfId="0">
      <alignment horizontal="center" vertical="center"/>
    </xf>
    <xf numFmtId="0" fontId="17" fillId="0" borderId="104" applyAlignment="1" pivotButton="0" quotePrefix="0" xfId="0">
      <alignment horizontal="center" vertical="center"/>
    </xf>
    <xf numFmtId="0" fontId="4" fillId="0" borderId="370" applyAlignment="1" pivotButton="0" quotePrefix="0" xfId="0">
      <alignment vertical="center"/>
    </xf>
    <xf numFmtId="0" fontId="4" fillId="0" borderId="136" applyAlignment="1" pivotButton="0" quotePrefix="0" xfId="0">
      <alignment vertical="center"/>
    </xf>
    <xf numFmtId="1" fontId="4" fillId="0" borderId="374" applyAlignment="1" pivotButton="0" quotePrefix="0" xfId="0">
      <alignment horizontal="center" vertical="center"/>
    </xf>
    <xf numFmtId="0" fontId="1" fillId="0" borderId="375" pivotButton="0" quotePrefix="0" xfId="0"/>
    <xf numFmtId="0" fontId="4" fillId="0" borderId="90" applyAlignment="1" pivotButton="0" quotePrefix="0" xfId="0">
      <alignment horizontal="center" vertical="center"/>
    </xf>
    <xf numFmtId="0" fontId="4" fillId="0" borderId="69" applyAlignment="1" pivotButton="0" quotePrefix="0" xfId="0">
      <alignment horizontal="center" vertical="center"/>
    </xf>
    <xf numFmtId="0" fontId="29" fillId="0" borderId="85" applyAlignment="1" pivotButton="0" quotePrefix="0" xfId="0">
      <alignment horizontal="center" vertical="center"/>
    </xf>
    <xf numFmtId="49" fontId="17" fillId="2" borderId="40" applyAlignment="1" pivotButton="0" quotePrefix="0" xfId="0">
      <alignment horizontal="center" vertical="center"/>
    </xf>
    <xf numFmtId="0" fontId="17" fillId="2" borderId="73" applyAlignment="1" pivotButton="0" quotePrefix="0" xfId="0">
      <alignment vertical="center"/>
    </xf>
    <xf numFmtId="0" fontId="36" fillId="2" borderId="73" applyAlignment="1" pivotButton="0" quotePrefix="0" xfId="0">
      <alignment horizontal="center" vertical="center"/>
    </xf>
    <xf numFmtId="0" fontId="4" fillId="2" borderId="74" applyAlignment="1" pivotButton="0" quotePrefix="0" xfId="0">
      <alignment horizontal="center" vertical="center"/>
    </xf>
    <xf numFmtId="1" fontId="17" fillId="2" borderId="73" applyAlignment="1" pivotButton="0" quotePrefix="0" xfId="0">
      <alignment horizontal="center" vertical="center"/>
    </xf>
    <xf numFmtId="0" fontId="17" fillId="2" borderId="73" applyAlignment="1" pivotButton="0" quotePrefix="0" xfId="0">
      <alignment horizontal="center" vertical="center"/>
    </xf>
    <xf numFmtId="0" fontId="17" fillId="2" borderId="53" applyAlignment="1" pivotButton="0" quotePrefix="0" xfId="0">
      <alignment horizontal="center" vertical="center"/>
    </xf>
    <xf numFmtId="0" fontId="4" fillId="2" borderId="101" applyAlignment="1" pivotButton="0" quotePrefix="0" xfId="0">
      <alignment horizontal="center" vertical="center"/>
    </xf>
    <xf numFmtId="0" fontId="17" fillId="2" borderId="101" applyAlignment="1" pivotButton="0" quotePrefix="0" xfId="0">
      <alignment horizontal="center" vertical="center"/>
    </xf>
    <xf numFmtId="0" fontId="4" fillId="2" borderId="73" applyAlignment="1" pivotButton="0" quotePrefix="0" xfId="0">
      <alignment horizontal="center" vertical="center"/>
    </xf>
    <xf numFmtId="0" fontId="36" fillId="2" borderId="66" applyAlignment="1" pivotButton="0" quotePrefix="0" xfId="0">
      <alignment horizontal="center" vertical="center"/>
    </xf>
    <xf numFmtId="0" fontId="36" fillId="2" borderId="101" applyAlignment="1" pivotButton="0" quotePrefix="0" xfId="0">
      <alignment horizontal="center" vertical="center"/>
    </xf>
    <xf numFmtId="0" fontId="36" fillId="2" borderId="41" applyAlignment="1" pivotButton="0" quotePrefix="0" xfId="0">
      <alignment horizontal="center" vertical="center"/>
    </xf>
    <xf numFmtId="0" fontId="4" fillId="2" borderId="97" applyAlignment="1" pivotButton="0" quotePrefix="0" xfId="0">
      <alignment horizontal="center" vertical="center"/>
    </xf>
    <xf numFmtId="0" fontId="4" fillId="0" borderId="81" applyAlignment="1" pivotButton="0" quotePrefix="0" xfId="0">
      <alignment vertical="center"/>
    </xf>
    <xf numFmtId="1" fontId="4" fillId="0" borderId="84" applyAlignment="1" pivotButton="0" quotePrefix="0" xfId="0">
      <alignment horizontal="center" vertical="center"/>
    </xf>
    <xf numFmtId="1" fontId="4" fillId="2" borderId="84" applyAlignment="1" pivotButton="0" quotePrefix="0" xfId="0">
      <alignment horizontal="center" vertical="center"/>
    </xf>
    <xf numFmtId="1" fontId="17" fillId="0" borderId="84" applyAlignment="1" pivotButton="0" quotePrefix="0" xfId="0">
      <alignment horizontal="center" vertical="center"/>
    </xf>
    <xf numFmtId="0" fontId="4" fillId="0" borderId="140" applyAlignment="1" pivotButton="0" quotePrefix="0" xfId="0">
      <alignment horizontal="center" vertical="center"/>
    </xf>
    <xf numFmtId="0" fontId="29" fillId="0" borderId="58" applyAlignment="1" pivotButton="0" quotePrefix="0" xfId="0">
      <alignment horizontal="center" vertical="center"/>
    </xf>
    <xf numFmtId="0" fontId="30" fillId="0" borderId="131" applyAlignment="1" pivotButton="0" quotePrefix="0" xfId="0">
      <alignment horizontal="center" vertical="center"/>
    </xf>
    <xf numFmtId="0" fontId="30" fillId="0" borderId="58" applyAlignment="1" pivotButton="0" quotePrefix="0" xfId="0">
      <alignment horizontal="center" vertical="center"/>
    </xf>
    <xf numFmtId="0" fontId="30" fillId="0" borderId="59" applyAlignment="1" pivotButton="0" quotePrefix="0" xfId="0">
      <alignment horizontal="center" vertical="center"/>
    </xf>
    <xf numFmtId="0" fontId="30" fillId="0" borderId="131" applyAlignment="1" pivotButton="0" quotePrefix="0" xfId="0">
      <alignment horizontal="left" vertical="center"/>
    </xf>
    <xf numFmtId="0" fontId="30" fillId="0" borderId="141" applyAlignment="1" pivotButton="0" quotePrefix="0" xfId="0">
      <alignment horizontal="left" vertical="center"/>
    </xf>
    <xf numFmtId="0" fontId="30" fillId="0" borderId="84" applyAlignment="1" pivotButton="0" quotePrefix="0" xfId="0">
      <alignment horizontal="left" vertical="center"/>
    </xf>
    <xf numFmtId="0" fontId="30" fillId="0" borderId="141" applyAlignment="1" pivotButton="0" quotePrefix="0" xfId="0">
      <alignment horizontal="center" vertical="center"/>
    </xf>
    <xf numFmtId="0" fontId="29" fillId="0" borderId="59" applyAlignment="1" pivotButton="0" quotePrefix="0" xfId="0">
      <alignment horizontal="center" vertical="center"/>
    </xf>
    <xf numFmtId="0" fontId="4" fillId="2" borderId="106" applyAlignment="1" pivotButton="0" quotePrefix="0" xfId="0">
      <alignment vertical="center"/>
    </xf>
    <xf numFmtId="0" fontId="29" fillId="2" borderId="131" applyAlignment="1" pivotButton="0" quotePrefix="0" xfId="0">
      <alignment horizontal="center" vertical="center"/>
    </xf>
    <xf numFmtId="0" fontId="29" fillId="2" borderId="141" applyAlignment="1" pivotButton="0" quotePrefix="0" xfId="0">
      <alignment horizontal="center" vertical="center"/>
    </xf>
    <xf numFmtId="0" fontId="29" fillId="2" borderId="59" applyAlignment="1" pivotButton="0" quotePrefix="0" xfId="0">
      <alignment horizontal="center" vertical="center"/>
    </xf>
    <xf numFmtId="0" fontId="29" fillId="2" borderId="58" applyAlignment="1" pivotButton="0" quotePrefix="0" xfId="0">
      <alignment horizontal="center" vertical="center"/>
    </xf>
    <xf numFmtId="0" fontId="29" fillId="2" borderId="84" applyAlignment="1" pivotButton="0" quotePrefix="0" xfId="0">
      <alignment horizontal="center" vertical="center"/>
    </xf>
    <xf numFmtId="0" fontId="29" fillId="2" borderId="140" applyAlignment="1" pivotButton="0" quotePrefix="0" xfId="0">
      <alignment horizontal="center" vertical="center"/>
    </xf>
    <xf numFmtId="0" fontId="29" fillId="2" borderId="131" applyAlignment="1" pivotButton="0" quotePrefix="0" xfId="0">
      <alignment horizontal="left" vertical="center"/>
    </xf>
    <xf numFmtId="0" fontId="29" fillId="2" borderId="141" applyAlignment="1" pivotButton="0" quotePrefix="0" xfId="0">
      <alignment horizontal="left" vertical="center"/>
    </xf>
    <xf numFmtId="0" fontId="30" fillId="2" borderId="59" applyAlignment="1" pivotButton="0" quotePrefix="0" xfId="0">
      <alignment horizontal="center" vertical="center"/>
    </xf>
    <xf numFmtId="0" fontId="29" fillId="2" borderId="84" applyAlignment="1" pivotButton="0" quotePrefix="0" xfId="0">
      <alignment horizontal="left" vertical="center"/>
    </xf>
    <xf numFmtId="49" fontId="4" fillId="2" borderId="69" applyAlignment="1" pivotButton="0" quotePrefix="0" xfId="0">
      <alignment horizontal="center" vertical="center"/>
    </xf>
    <xf numFmtId="0" fontId="4" fillId="2" borderId="208" applyAlignment="1" pivotButton="0" quotePrefix="0" xfId="0">
      <alignment vertical="center"/>
    </xf>
    <xf numFmtId="0" fontId="29" fillId="2" borderId="142" applyAlignment="1" pivotButton="0" quotePrefix="0" xfId="0">
      <alignment horizontal="center" vertical="center"/>
    </xf>
    <xf numFmtId="0" fontId="29" fillId="2" borderId="90" applyAlignment="1" pivotButton="0" quotePrefix="0" xfId="0">
      <alignment horizontal="center" vertical="center"/>
    </xf>
    <xf numFmtId="0" fontId="29" fillId="2" borderId="89" applyAlignment="1" pivotButton="0" quotePrefix="0" xfId="0">
      <alignment horizontal="center" vertical="center"/>
    </xf>
    <xf numFmtId="0" fontId="29" fillId="2" borderId="108" applyAlignment="1" pivotButton="0" quotePrefix="0" xfId="0">
      <alignment horizontal="center" vertical="center"/>
    </xf>
    <xf numFmtId="0" fontId="29" fillId="2" borderId="144" applyAlignment="1" pivotButton="0" quotePrefix="0" xfId="0">
      <alignment horizontal="center" vertical="center"/>
    </xf>
    <xf numFmtId="0" fontId="29" fillId="2" borderId="70" applyAlignment="1" pivotButton="0" quotePrefix="0" xfId="0">
      <alignment horizontal="center" vertical="center"/>
    </xf>
    <xf numFmtId="0" fontId="29" fillId="2" borderId="142" applyAlignment="1" pivotButton="0" quotePrefix="0" xfId="0">
      <alignment horizontal="left" vertical="center"/>
    </xf>
    <xf numFmtId="0" fontId="29" fillId="2" borderId="90" applyAlignment="1" pivotButton="0" quotePrefix="0" xfId="0">
      <alignment horizontal="left" vertical="center"/>
    </xf>
    <xf numFmtId="0" fontId="29" fillId="2" borderId="70" applyAlignment="1" pivotButton="0" quotePrefix="0" xfId="0">
      <alignment horizontal="left" vertical="center"/>
    </xf>
    <xf numFmtId="0" fontId="29" fillId="2" borderId="89" applyAlignment="1" pivotButton="0" quotePrefix="0" xfId="0">
      <alignment horizontal="left" vertical="center"/>
    </xf>
    <xf numFmtId="0" fontId="29" fillId="2" borderId="144" applyAlignment="1" pivotButton="0" quotePrefix="0" xfId="0">
      <alignment horizontal="left" vertical="center"/>
    </xf>
    <xf numFmtId="0" fontId="3" fillId="2" borderId="370" applyAlignment="1" pivotButton="0" quotePrefix="0" xfId="0">
      <alignment horizontal="center" vertical="center"/>
    </xf>
    <xf numFmtId="0" fontId="41" fillId="0" borderId="84" applyAlignment="1" pivotButton="0" quotePrefix="0" xfId="0">
      <alignment horizontal="center" vertical="center"/>
    </xf>
    <xf numFmtId="0" fontId="10" fillId="0" borderId="71" applyAlignment="1" pivotButton="0" quotePrefix="0" xfId="0">
      <alignment vertical="center"/>
    </xf>
    <xf numFmtId="0" fontId="24" fillId="0" borderId="71" applyAlignment="1" pivotButton="0" quotePrefix="0" xfId="0">
      <alignment vertical="center"/>
    </xf>
    <xf numFmtId="0" fontId="10" fillId="0" borderId="70" applyAlignment="1" pivotButton="0" quotePrefix="0" xfId="0">
      <alignment horizontal="center" vertical="center"/>
    </xf>
    <xf numFmtId="0" fontId="24" fillId="0" borderId="32" applyAlignment="1" pivotButton="0" quotePrefix="0" xfId="0">
      <alignment vertical="center"/>
    </xf>
    <xf numFmtId="0" fontId="24" fillId="0" borderId="42" applyAlignment="1" pivotButton="0" quotePrefix="0" xfId="0">
      <alignment vertical="center"/>
    </xf>
    <xf numFmtId="0" fontId="24" fillId="0" borderId="31" applyAlignment="1" pivotButton="0" quotePrefix="0" xfId="0">
      <alignment vertical="center"/>
    </xf>
    <xf numFmtId="0" fontId="24" fillId="0" borderId="266" applyAlignment="1" pivotButton="0" quotePrefix="0" xfId="0">
      <alignment horizontal="center" vertical="center"/>
    </xf>
    <xf numFmtId="1" fontId="10" fillId="6" borderId="11" applyAlignment="1" pivotButton="0" quotePrefix="0" xfId="0">
      <alignment horizontal="center" vertical="center"/>
    </xf>
    <xf numFmtId="0" fontId="10" fillId="6" borderId="13" applyAlignment="1" pivotButton="0" quotePrefix="0" xfId="0">
      <alignment horizontal="center" vertical="center"/>
    </xf>
    <xf numFmtId="49" fontId="24" fillId="0" borderId="370" applyAlignment="1" pivotButton="0" quotePrefix="0" xfId="0">
      <alignment horizontal="center" vertical="center"/>
    </xf>
    <xf numFmtId="0" fontId="98" fillId="0" borderId="1" applyAlignment="1" pivotButton="0" quotePrefix="0" xfId="0">
      <alignment horizontal="left" vertical="center"/>
    </xf>
    <xf numFmtId="0" fontId="17" fillId="0" borderId="1" applyAlignment="1" pivotButton="0" quotePrefix="0" xfId="0">
      <alignment horizontal="left" vertical="center"/>
    </xf>
    <xf numFmtId="0" fontId="86" fillId="0" borderId="53" applyAlignment="1" pivotButton="0" quotePrefix="0" xfId="0">
      <alignment horizontal="center" vertical="center"/>
    </xf>
    <xf numFmtId="0" fontId="86" fillId="0" borderId="7" applyAlignment="1" pivotButton="0" quotePrefix="0" xfId="0">
      <alignment horizontal="center" vertical="center"/>
    </xf>
    <xf numFmtId="0" fontId="86" fillId="0" borderId="41" applyAlignment="1" pivotButton="0" quotePrefix="0" xfId="0">
      <alignment horizontal="center" vertical="center"/>
    </xf>
    <xf numFmtId="0" fontId="74" fillId="0" borderId="41" applyAlignment="1" pivotButton="0" quotePrefix="0" xfId="0">
      <alignment horizontal="left"/>
    </xf>
    <xf numFmtId="0" fontId="74" fillId="0" borderId="7" applyAlignment="1" pivotButton="0" quotePrefix="0" xfId="0">
      <alignment horizontal="left"/>
    </xf>
    <xf numFmtId="0" fontId="74" fillId="0" borderId="12" applyAlignment="1" pivotButton="0" quotePrefix="0" xfId="0">
      <alignment horizontal="left"/>
    </xf>
    <xf numFmtId="0" fontId="74" fillId="0" borderId="39" applyAlignment="1" pivotButton="0" quotePrefix="0" xfId="0">
      <alignment horizontal="center" vertical="center"/>
    </xf>
    <xf numFmtId="0" fontId="86" fillId="0" borderId="1" applyAlignment="1" pivotButton="0" quotePrefix="0" xfId="0">
      <alignment vertical="center"/>
    </xf>
    <xf numFmtId="0" fontId="37" fillId="0" borderId="84" applyAlignment="1" pivotButton="0" quotePrefix="0" xfId="0">
      <alignment horizontal="center" vertical="center"/>
    </xf>
    <xf numFmtId="0" fontId="37" fillId="0" borderId="105" applyAlignment="1" pivotButton="0" quotePrefix="0" xfId="0">
      <alignment horizontal="center" vertical="center"/>
    </xf>
    <xf numFmtId="0" fontId="37" fillId="0" borderId="101" applyAlignment="1" pivotButton="0" quotePrefix="0" xfId="0">
      <alignment horizontal="center" vertical="center"/>
    </xf>
    <xf numFmtId="0" fontId="37" fillId="0" borderId="1" applyAlignment="1" pivotButton="0" quotePrefix="0" xfId="0">
      <alignment vertical="center"/>
    </xf>
    <xf numFmtId="0" fontId="37" fillId="0" borderId="344" applyAlignment="1" pivotButton="0" quotePrefix="0" xfId="0">
      <alignment horizontal="center" vertical="center"/>
    </xf>
    <xf numFmtId="0" fontId="37" fillId="0" borderId="376" applyAlignment="1" pivotButton="0" quotePrefix="0" xfId="0">
      <alignment horizontal="center" vertical="center"/>
    </xf>
    <xf numFmtId="0" fontId="39" fillId="0" borderId="184" applyAlignment="1" pivotButton="0" quotePrefix="0" xfId="0">
      <alignment horizontal="center" vertical="center"/>
    </xf>
    <xf numFmtId="0" fontId="39" fillId="0" borderId="31" applyAlignment="1" pivotButton="0" quotePrefix="0" xfId="0">
      <alignment horizontal="center" vertical="center"/>
    </xf>
    <xf numFmtId="0" fontId="39" fillId="0" borderId="377" applyAlignment="1" pivotButton="0" quotePrefix="0" xfId="0">
      <alignment horizontal="center" vertical="center"/>
    </xf>
    <xf numFmtId="49" fontId="23" fillId="0" borderId="377" applyAlignment="1" pivotButton="0" quotePrefix="0" xfId="0">
      <alignment horizontal="center" vertical="center"/>
    </xf>
    <xf numFmtId="0" fontId="23" fillId="0" borderId="377" applyAlignment="1" pivotButton="0" quotePrefix="0" xfId="0">
      <alignment horizontal="center" vertical="center"/>
    </xf>
    <xf numFmtId="0" fontId="39" fillId="0" borderId="30" applyAlignment="1" pivotButton="0" quotePrefix="0" xfId="0">
      <alignment horizontal="center" vertical="center"/>
    </xf>
    <xf numFmtId="0" fontId="39" fillId="0" borderId="378" applyAlignment="1" pivotButton="0" quotePrefix="0" xfId="0">
      <alignment horizontal="center" vertical="center"/>
    </xf>
    <xf numFmtId="0" fontId="39" fillId="0" borderId="12" applyAlignment="1" pivotButton="0" quotePrefix="0" xfId="0">
      <alignment horizontal="center" vertical="center"/>
    </xf>
    <xf numFmtId="0" fontId="39" fillId="0" borderId="13" applyAlignment="1" pivotButton="0" quotePrefix="0" xfId="0">
      <alignment horizontal="center" vertical="center"/>
    </xf>
    <xf numFmtId="0" fontId="39" fillId="0" borderId="1" applyAlignment="1" pivotButton="0" quotePrefix="0" xfId="0">
      <alignment vertical="center"/>
    </xf>
    <xf numFmtId="0" fontId="39" fillId="0" borderId="1" pivotButton="0" quotePrefix="0" xfId="0"/>
    <xf numFmtId="0" fontId="39" fillId="0" borderId="171" applyAlignment="1" pivotButton="0" quotePrefix="0" xfId="0">
      <alignment horizontal="center" vertical="center"/>
    </xf>
    <xf numFmtId="0" fontId="17" fillId="0" borderId="379" applyAlignment="1" pivotButton="0" quotePrefix="0" xfId="0">
      <alignment horizontal="center" vertical="center"/>
    </xf>
    <xf numFmtId="0" fontId="1" fillId="0" borderId="380" pivotButton="0" quotePrefix="0" xfId="0"/>
    <xf numFmtId="0" fontId="24" fillId="0" borderId="379" applyAlignment="1" pivotButton="0" quotePrefix="0" xfId="0">
      <alignment horizontal="center" vertical="center"/>
    </xf>
    <xf numFmtId="0" fontId="24" fillId="0" borderId="381" applyAlignment="1" pivotButton="0" quotePrefix="0" xfId="0">
      <alignment horizontal="center" vertical="center"/>
    </xf>
    <xf numFmtId="0" fontId="3" fillId="0" borderId="382" applyAlignment="1" pivotButton="0" quotePrefix="0" xfId="0">
      <alignment horizontal="center"/>
    </xf>
    <xf numFmtId="49" fontId="10" fillId="0" borderId="379" applyAlignment="1" pivotButton="0" quotePrefix="0" xfId="0">
      <alignment horizontal="center" vertical="center"/>
    </xf>
    <xf numFmtId="0" fontId="10" fillId="0" borderId="379" applyAlignment="1" pivotButton="0" quotePrefix="0" xfId="0">
      <alignment horizontal="left" vertical="center"/>
    </xf>
    <xf numFmtId="0" fontId="24" fillId="0" borderId="33" applyAlignment="1" pivotButton="0" quotePrefix="0" xfId="0">
      <alignment vertical="center"/>
    </xf>
    <xf numFmtId="0" fontId="24" fillId="0" borderId="177" applyAlignment="1" pivotButton="0" quotePrefix="0" xfId="0">
      <alignment vertical="center"/>
    </xf>
    <xf numFmtId="1" fontId="10" fillId="0" borderId="11" applyAlignment="1" pivotButton="0" quotePrefix="0" xfId="0">
      <alignment horizontal="center" vertical="center"/>
    </xf>
    <xf numFmtId="0" fontId="10" fillId="0" borderId="30" applyAlignment="1" pivotButton="0" quotePrefix="0" xfId="0">
      <alignment horizontal="center" vertical="center"/>
    </xf>
    <xf numFmtId="0" fontId="24" fillId="0" borderId="271" applyAlignment="1" pivotButton="0" quotePrefix="0" xfId="0">
      <alignment horizontal="left" vertical="center"/>
    </xf>
    <xf numFmtId="0" fontId="24" fillId="0" borderId="281" applyAlignment="1" pivotButton="0" quotePrefix="0" xfId="0">
      <alignment horizontal="left" vertical="center"/>
    </xf>
    <xf numFmtId="0" fontId="3" fillId="0" borderId="286" applyAlignment="1" pivotButton="0" quotePrefix="0" xfId="0">
      <alignment horizontal="center" vertical="center"/>
    </xf>
    <xf numFmtId="0" fontId="24" fillId="0" borderId="314" applyAlignment="1" pivotButton="0" quotePrefix="0" xfId="0">
      <alignment horizontal="left" vertical="center"/>
    </xf>
    <xf numFmtId="1" fontId="24" fillId="0" borderId="366" applyAlignment="1" pivotButton="0" quotePrefix="0" xfId="0">
      <alignment horizontal="center" vertical="center"/>
    </xf>
    <xf numFmtId="0" fontId="24" fillId="0" borderId="383" applyAlignment="1" pivotButton="0" quotePrefix="0" xfId="0">
      <alignment horizontal="center" vertical="center"/>
    </xf>
    <xf numFmtId="0" fontId="40" fillId="0" borderId="366" applyAlignment="1" pivotButton="0" quotePrefix="0" xfId="0">
      <alignment horizontal="center" vertical="center"/>
    </xf>
    <xf numFmtId="0" fontId="40" fillId="0" borderId="382" applyAlignment="1" pivotButton="0" quotePrefix="0" xfId="0">
      <alignment horizontal="center" vertical="center"/>
    </xf>
    <xf numFmtId="0" fontId="74" fillId="0" borderId="297" applyAlignment="1" pivotButton="0" quotePrefix="0" xfId="0">
      <alignment horizontal="center" vertical="center"/>
    </xf>
    <xf numFmtId="0" fontId="24" fillId="0" borderId="379" applyAlignment="1" pivotButton="0" quotePrefix="0" xfId="0">
      <alignment vertical="center"/>
    </xf>
    <xf numFmtId="1" fontId="10" fillId="0" borderId="270" applyAlignment="1" pivotButton="0" quotePrefix="0" xfId="0">
      <alignment horizontal="center" vertical="center"/>
    </xf>
    <xf numFmtId="1" fontId="10" fillId="0" borderId="30" applyAlignment="1" pivotButton="0" quotePrefix="0" xfId="0">
      <alignment horizontal="center" vertical="center"/>
    </xf>
    <xf numFmtId="1" fontId="10" fillId="0" borderId="12" applyAlignment="1" pivotButton="0" quotePrefix="0" xfId="0">
      <alignment horizontal="center" vertical="center"/>
    </xf>
    <xf numFmtId="0" fontId="10" fillId="0" borderId="379" applyAlignment="1" pivotButton="0" quotePrefix="0" xfId="0">
      <alignment horizontal="center" vertical="center"/>
    </xf>
    <xf numFmtId="0" fontId="30" fillId="0" borderId="56" applyAlignment="1" pivotButton="0" quotePrefix="0" xfId="0">
      <alignment vertical="center"/>
    </xf>
    <xf numFmtId="0" fontId="19" fillId="0" borderId="56" applyAlignment="1" pivotButton="0" quotePrefix="0" xfId="0">
      <alignment vertical="center"/>
    </xf>
    <xf numFmtId="0" fontId="24" fillId="0" borderId="313" applyAlignment="1" pivotButton="0" quotePrefix="0" xfId="0">
      <alignment horizontal="center" vertical="center"/>
    </xf>
    <xf numFmtId="0" fontId="24" fillId="0" borderId="296" applyAlignment="1" pivotButton="0" quotePrefix="0" xfId="0">
      <alignment horizontal="right" vertical="center"/>
    </xf>
    <xf numFmtId="0" fontId="29" fillId="0" borderId="367" applyAlignment="1" pivotButton="0" quotePrefix="0" xfId="0">
      <alignment horizontal="center" vertical="center"/>
    </xf>
    <xf numFmtId="0" fontId="29" fillId="0" borderId="384" applyAlignment="1" pivotButton="0" quotePrefix="0" xfId="0">
      <alignment horizontal="right" vertical="center"/>
    </xf>
    <xf numFmtId="0" fontId="29" fillId="0" borderId="384" applyAlignment="1" pivotButton="0" quotePrefix="0" xfId="0">
      <alignment horizontal="center" vertical="center"/>
    </xf>
    <xf numFmtId="1" fontId="19" fillId="0" borderId="38" applyAlignment="1" pivotButton="0" quotePrefix="0" xfId="0">
      <alignment horizontal="center" vertical="center"/>
    </xf>
    <xf numFmtId="1" fontId="40" fillId="0" borderId="105" applyAlignment="1" pivotButton="0" quotePrefix="0" xfId="0">
      <alignment horizontal="center" vertical="center"/>
    </xf>
    <xf numFmtId="1" fontId="65" fillId="0" borderId="56" applyAlignment="1" pivotButton="0" quotePrefix="0" xfId="0">
      <alignment horizontal="center" vertical="center"/>
    </xf>
    <xf numFmtId="0" fontId="10" fillId="0" borderId="314" applyAlignment="1" pivotButton="0" quotePrefix="0" xfId="0">
      <alignment vertical="center"/>
    </xf>
    <xf numFmtId="1" fontId="10" fillId="0" borderId="382" applyAlignment="1" pivotButton="0" quotePrefix="0" xfId="0">
      <alignment horizontal="center" vertical="center"/>
    </xf>
    <xf numFmtId="1" fontId="10" fillId="0" borderId="70" applyAlignment="1" pivotButton="0" quotePrefix="0" xfId="0">
      <alignment horizontal="center" vertical="center"/>
    </xf>
    <xf numFmtId="49" fontId="10" fillId="3" borderId="379" applyAlignment="1" pivotButton="0" quotePrefix="0" xfId="0">
      <alignment horizontal="center" vertical="center"/>
    </xf>
    <xf numFmtId="0" fontId="24" fillId="3" borderId="385" applyAlignment="1" pivotButton="0" quotePrefix="0" xfId="0">
      <alignment horizontal="center" vertical="center"/>
    </xf>
    <xf numFmtId="0" fontId="1" fillId="0" borderId="386" pivotButton="0" quotePrefix="0" xfId="0"/>
    <xf numFmtId="1" fontId="24" fillId="3" borderId="380" applyAlignment="1" pivotButton="0" quotePrefix="0" xfId="0">
      <alignment horizontal="center" vertical="center"/>
    </xf>
    <xf numFmtId="0" fontId="24" fillId="3" borderId="387" applyAlignment="1" pivotButton="0" quotePrefix="0" xfId="0">
      <alignment horizontal="center" vertical="center"/>
    </xf>
    <xf numFmtId="1" fontId="24" fillId="3" borderId="388" applyAlignment="1" pivotButton="0" quotePrefix="0" xfId="0">
      <alignment horizontal="center" vertical="center"/>
    </xf>
    <xf numFmtId="49" fontId="24" fillId="3" borderId="38" applyAlignment="1" pivotButton="0" quotePrefix="0" xfId="0">
      <alignment horizontal="center" vertical="center"/>
    </xf>
    <xf numFmtId="1" fontId="24" fillId="0" borderId="72" applyAlignment="1" pivotButton="0" quotePrefix="0" xfId="0">
      <alignment horizontal="center" vertical="center"/>
    </xf>
    <xf numFmtId="1" fontId="10" fillId="6" borderId="379" applyAlignment="1" pivotButton="0" quotePrefix="0" xfId="0">
      <alignment horizontal="center" vertical="center"/>
    </xf>
    <xf numFmtId="0" fontId="10" fillId="6" borderId="379" applyAlignment="1" pivotButton="0" quotePrefix="0" xfId="0">
      <alignment horizontal="center" vertical="center"/>
    </xf>
    <xf numFmtId="0" fontId="24" fillId="0" borderId="94" applyAlignment="1" pivotButton="0" quotePrefix="0" xfId="0">
      <alignment horizontal="justify" vertical="center"/>
    </xf>
    <xf numFmtId="0" fontId="4" fillId="0" borderId="1" applyAlignment="1" pivotButton="0" quotePrefix="0" xfId="0">
      <alignment horizontal="right" vertical="center"/>
    </xf>
    <xf numFmtId="0" fontId="36" fillId="0" borderId="1" applyAlignment="1" pivotButton="0" quotePrefix="0" xfId="0">
      <alignment horizontal="right" vertical="top"/>
    </xf>
    <xf numFmtId="0" fontId="30" fillId="0" borderId="1" pivotButton="0" quotePrefix="0" xfId="0"/>
    <xf numFmtId="0" fontId="86" fillId="0" borderId="7" pivotButton="0" quotePrefix="0" xfId="0"/>
    <xf numFmtId="0" fontId="29" fillId="0" borderId="32" applyAlignment="1" pivotButton="0" quotePrefix="0" xfId="0">
      <alignment horizontal="center"/>
    </xf>
    <xf numFmtId="0" fontId="29" fillId="0" borderId="12" applyAlignment="1" pivotButton="0" quotePrefix="0" xfId="0">
      <alignment horizontal="center" vertical="center"/>
    </xf>
    <xf numFmtId="0" fontId="38" fillId="0" borderId="260" applyAlignment="1" pivotButton="0" quotePrefix="0" xfId="0">
      <alignment horizontal="center" vertical="center"/>
    </xf>
    <xf numFmtId="0" fontId="38" fillId="0" borderId="261" applyAlignment="1" pivotButton="0" quotePrefix="0" xfId="0">
      <alignment horizontal="center" vertical="center"/>
    </xf>
    <xf numFmtId="0" fontId="38" fillId="0" borderId="101" applyAlignment="1" pivotButton="0" quotePrefix="0" xfId="0">
      <alignment horizontal="center" vertical="center"/>
    </xf>
    <xf numFmtId="0" fontId="38" fillId="0" borderId="301" applyAlignment="1" pivotButton="0" quotePrefix="0" xfId="0">
      <alignment horizontal="center" vertical="center"/>
    </xf>
    <xf numFmtId="0" fontId="38" fillId="0" borderId="262" applyAlignment="1" pivotButton="0" quotePrefix="0" xfId="0">
      <alignment horizontal="center" vertical="center"/>
    </xf>
    <xf numFmtId="0" fontId="38" fillId="0" borderId="16" applyAlignment="1" pivotButton="0" quotePrefix="0" xfId="0">
      <alignment horizontal="center" vertical="center"/>
    </xf>
    <xf numFmtId="0" fontId="1" fillId="0" borderId="16" pivotButton="0" quotePrefix="0" xfId="0"/>
    <xf numFmtId="0" fontId="38" fillId="0" borderId="19" applyAlignment="1" pivotButton="0" quotePrefix="0" xfId="0">
      <alignment horizontal="center" vertical="center"/>
    </xf>
    <xf numFmtId="0" fontId="38" fillId="0" borderId="20" applyAlignment="1" pivotButton="0" quotePrefix="0" xfId="0">
      <alignment horizontal="center" vertical="center"/>
    </xf>
    <xf numFmtId="0" fontId="23" fillId="0" borderId="296" applyAlignment="1" pivotButton="0" quotePrefix="0" xfId="0">
      <alignment horizontal="center" vertical="center"/>
    </xf>
    <xf numFmtId="0" fontId="23" fillId="0" borderId="304" applyAlignment="1" pivotButton="0" quotePrefix="0" xfId="0">
      <alignment horizontal="center" vertical="center"/>
    </xf>
    <xf numFmtId="0" fontId="17" fillId="0" borderId="33" applyAlignment="1" pivotButton="0" quotePrefix="0" xfId="0">
      <alignment horizontal="center" vertical="center"/>
    </xf>
    <xf numFmtId="0" fontId="3" fillId="0" borderId="11" applyAlignment="1" pivotButton="0" quotePrefix="0" xfId="0">
      <alignment horizontal="center" vertical="center"/>
    </xf>
    <xf numFmtId="0" fontId="17" fillId="0" borderId="130" applyAlignment="1" pivotButton="0" quotePrefix="0" xfId="0">
      <alignment horizontal="center" vertical="center"/>
    </xf>
    <xf numFmtId="0" fontId="4" fillId="0" borderId="41" applyAlignment="1" pivotButton="0" quotePrefix="0" xfId="0">
      <alignment horizontal="center" vertical="center"/>
    </xf>
    <xf numFmtId="0" fontId="4" fillId="0" borderId="59" applyAlignment="1" pivotButton="0" quotePrefix="0" xfId="0">
      <alignment horizontal="center" vertical="center"/>
    </xf>
    <xf numFmtId="0" fontId="17" fillId="5" borderId="388" applyAlignment="1" pivotButton="0" quotePrefix="0" xfId="0">
      <alignment vertical="center"/>
    </xf>
    <xf numFmtId="0" fontId="17" fillId="5" borderId="379" applyAlignment="1" pivotButton="0" quotePrefix="0" xfId="0">
      <alignment horizontal="center" vertical="center"/>
    </xf>
    <xf numFmtId="0" fontId="17" fillId="5" borderId="380" applyAlignment="1" pivotButton="0" quotePrefix="0" xfId="0">
      <alignment horizontal="center" vertical="center"/>
    </xf>
    <xf numFmtId="1" fontId="17" fillId="5" borderId="379" applyAlignment="1" pivotButton="0" quotePrefix="0" xfId="0">
      <alignment horizontal="center" vertical="center"/>
    </xf>
    <xf numFmtId="0" fontId="17" fillId="5" borderId="377" applyAlignment="1" pivotButton="0" quotePrefix="0" xfId="0">
      <alignment horizontal="center" vertical="center"/>
    </xf>
    <xf numFmtId="0" fontId="1" fillId="0" borderId="378" pivotButton="0" quotePrefix="0" xfId="0"/>
    <xf numFmtId="0" fontId="17" fillId="5" borderId="378" applyAlignment="1" pivotButton="0" quotePrefix="0" xfId="0">
      <alignment horizontal="center" vertical="center"/>
    </xf>
    <xf numFmtId="0" fontId="17" fillId="0" borderId="78" applyAlignment="1" pivotButton="0" quotePrefix="0" xfId="0">
      <alignment vertical="center"/>
    </xf>
    <xf numFmtId="1" fontId="17" fillId="0" borderId="53" applyAlignment="1" pivotButton="0" quotePrefix="0" xfId="0">
      <alignment horizontal="center" vertical="center"/>
    </xf>
    <xf numFmtId="1" fontId="17" fillId="0" borderId="151" applyAlignment="1" pivotButton="0" quotePrefix="0" xfId="0">
      <alignment horizontal="center" vertical="center"/>
    </xf>
    <xf numFmtId="1" fontId="17" fillId="0" borderId="125" applyAlignment="1" pivotButton="0" quotePrefix="0" xfId="0">
      <alignment horizontal="center" vertical="center"/>
    </xf>
    <xf numFmtId="0" fontId="29" fillId="0" borderId="100" applyAlignment="1" pivotButton="0" quotePrefix="0" xfId="0">
      <alignment horizontal="center" vertical="center"/>
    </xf>
    <xf numFmtId="0" fontId="24" fillId="2" borderId="59" applyAlignment="1" pivotButton="0" quotePrefix="0" xfId="0">
      <alignment horizontal="left" vertical="center"/>
    </xf>
    <xf numFmtId="0" fontId="4" fillId="2" borderId="80" applyAlignment="1" pivotButton="0" quotePrefix="0" xfId="0">
      <alignment horizontal="center" vertical="center"/>
    </xf>
    <xf numFmtId="0" fontId="4" fillId="2" borderId="330" applyAlignment="1" pivotButton="0" quotePrefix="0" xfId="0">
      <alignment horizontal="center" vertical="center"/>
    </xf>
    <xf numFmtId="1" fontId="4" fillId="2" borderId="138" applyAlignment="1" pivotButton="0" quotePrefix="0" xfId="0">
      <alignment horizontal="center" vertical="center"/>
    </xf>
    <xf numFmtId="0" fontId="4" fillId="2" borderId="56" applyAlignment="1" pivotButton="0" quotePrefix="0" xfId="0">
      <alignment horizontal="center" vertical="center"/>
    </xf>
    <xf numFmtId="0" fontId="29" fillId="2" borderId="83" applyAlignment="1" pivotButton="0" quotePrefix="0" xfId="0">
      <alignment horizontal="center" vertical="center"/>
    </xf>
    <xf numFmtId="0" fontId="4" fillId="2" borderId="138" applyAlignment="1" pivotButton="0" quotePrefix="0" xfId="0">
      <alignment horizontal="center" vertical="center"/>
    </xf>
    <xf numFmtId="1" fontId="4" fillId="2" borderId="56" applyAlignment="1" pivotButton="0" quotePrefix="0" xfId="0">
      <alignment horizontal="center" vertical="center"/>
    </xf>
    <xf numFmtId="1" fontId="4" fillId="2" borderId="288" applyAlignment="1" pivotButton="0" quotePrefix="0" xfId="0">
      <alignment horizontal="center" vertical="center"/>
    </xf>
    <xf numFmtId="0" fontId="4" fillId="2" borderId="140" applyAlignment="1" pivotButton="0" quotePrefix="0" xfId="0">
      <alignment horizontal="center" vertical="center"/>
    </xf>
    <xf numFmtId="0" fontId="17" fillId="0" borderId="55" applyAlignment="1" pivotButton="0" quotePrefix="0" xfId="0">
      <alignment vertical="center"/>
    </xf>
    <xf numFmtId="0" fontId="17" fillId="0" borderId="330" applyAlignment="1" pivotButton="0" quotePrefix="0" xfId="0">
      <alignment horizontal="center" vertical="center"/>
    </xf>
    <xf numFmtId="0" fontId="17" fillId="0" borderId="138" applyAlignment="1" pivotButton="0" quotePrefix="0" xfId="0">
      <alignment horizontal="center" vertical="center"/>
    </xf>
    <xf numFmtId="0" fontId="17" fillId="0" borderId="140" applyAlignment="1" pivotButton="0" quotePrefix="0" xfId="0">
      <alignment horizontal="center" vertical="center"/>
    </xf>
    <xf numFmtId="0" fontId="29" fillId="0" borderId="83" applyAlignment="1" pivotButton="0" quotePrefix="0" xfId="0">
      <alignment horizontal="center" vertical="center"/>
    </xf>
    <xf numFmtId="0" fontId="4" fillId="0" borderId="55" applyAlignment="1" pivotButton="0" quotePrefix="0" xfId="0">
      <alignment vertical="center"/>
    </xf>
    <xf numFmtId="0" fontId="4" fillId="0" borderId="330" applyAlignment="1" pivotButton="0" quotePrefix="0" xfId="0">
      <alignment horizontal="center" vertical="center"/>
    </xf>
    <xf numFmtId="0" fontId="4" fillId="0" borderId="138" applyAlignment="1" pivotButton="0" quotePrefix="0" xfId="0">
      <alignment horizontal="center" vertical="center"/>
    </xf>
    <xf numFmtId="1" fontId="4" fillId="0" borderId="314" applyAlignment="1" pivotButton="0" quotePrefix="0" xfId="0">
      <alignment horizontal="center" vertical="center"/>
    </xf>
    <xf numFmtId="0" fontId="37" fillId="0" borderId="252" applyAlignment="1" pivotButton="0" quotePrefix="0" xfId="0">
      <alignment horizontal="center" vertical="center"/>
    </xf>
    <xf numFmtId="0" fontId="30" fillId="5" borderId="379" applyAlignment="1" pivotButton="0" quotePrefix="0" xfId="0">
      <alignment horizontal="center" vertical="center"/>
    </xf>
    <xf numFmtId="0" fontId="17" fillId="2" borderId="78" applyAlignment="1" pivotButton="0" quotePrefix="0" xfId="0">
      <alignment vertical="center"/>
    </xf>
    <xf numFmtId="1" fontId="17" fillId="2" borderId="280" applyAlignment="1" pivotButton="0" quotePrefix="0" xfId="0">
      <alignment horizontal="center" vertical="center"/>
    </xf>
    <xf numFmtId="0" fontId="17" fillId="2" borderId="40" applyAlignment="1" pivotButton="0" quotePrefix="0" xfId="0">
      <alignment horizontal="center" vertical="center"/>
    </xf>
    <xf numFmtId="0" fontId="4" fillId="2" borderId="40" applyAlignment="1" pivotButton="0" quotePrefix="0" xfId="0">
      <alignment horizontal="center" vertical="center"/>
    </xf>
    <xf numFmtId="0" fontId="17" fillId="2" borderId="41" applyAlignment="1" pivotButton="0" quotePrefix="0" xfId="0">
      <alignment horizontal="center" vertical="center"/>
    </xf>
    <xf numFmtId="0" fontId="29" fillId="2" borderId="97" applyAlignment="1" pivotButton="0" quotePrefix="0" xfId="0">
      <alignment horizontal="center" vertical="center"/>
    </xf>
    <xf numFmtId="0" fontId="3" fillId="2" borderId="106" applyAlignment="1" pivotButton="0" quotePrefix="0" xfId="0">
      <alignment vertical="center"/>
    </xf>
    <xf numFmtId="1" fontId="4" fillId="2" borderId="285" applyAlignment="1" pivotButton="0" quotePrefix="0" xfId="0">
      <alignment horizontal="center" vertical="center"/>
    </xf>
    <xf numFmtId="0" fontId="30" fillId="0" borderId="81" applyAlignment="1" pivotButton="0" quotePrefix="0" xfId="0">
      <alignment horizontal="center" vertical="center"/>
    </xf>
    <xf numFmtId="1" fontId="4" fillId="0" borderId="138" applyAlignment="1" pivotButton="0" quotePrefix="0" xfId="0">
      <alignment horizontal="center" vertical="center"/>
    </xf>
    <xf numFmtId="0" fontId="4" fillId="2" borderId="232" applyAlignment="1" pivotButton="0" quotePrefix="0" xfId="0">
      <alignment horizontal="center" vertical="center"/>
    </xf>
    <xf numFmtId="0" fontId="4" fillId="2" borderId="106" applyAlignment="1" pivotButton="0" quotePrefix="0" xfId="0">
      <alignment horizontal="center" vertical="center"/>
    </xf>
    <xf numFmtId="0" fontId="24" fillId="2" borderId="59" applyAlignment="1" pivotButton="0" quotePrefix="0" xfId="0">
      <alignment horizontal="left" vertical="top"/>
    </xf>
    <xf numFmtId="0" fontId="17" fillId="2" borderId="80" applyAlignment="1" pivotButton="0" quotePrefix="0" xfId="0">
      <alignment horizontal="center" vertical="center"/>
    </xf>
    <xf numFmtId="0" fontId="17" fillId="2" borderId="105" applyAlignment="1" pivotButton="0" quotePrefix="0" xfId="0">
      <alignment horizontal="center" vertical="center"/>
    </xf>
    <xf numFmtId="0" fontId="17" fillId="2" borderId="330" applyAlignment="1" pivotButton="0" quotePrefix="0" xfId="0">
      <alignment horizontal="center" vertical="center"/>
    </xf>
    <xf numFmtId="0" fontId="17" fillId="2" borderId="138" applyAlignment="1" pivotButton="0" quotePrefix="0" xfId="0">
      <alignment horizontal="center" vertical="center"/>
    </xf>
    <xf numFmtId="0" fontId="29" fillId="2" borderId="55" applyAlignment="1" pivotButton="0" quotePrefix="0" xfId="0">
      <alignment horizontal="center" vertical="center"/>
    </xf>
    <xf numFmtId="0" fontId="29" fillId="2" borderId="54" applyAlignment="1" pivotButton="0" quotePrefix="0" xfId="0">
      <alignment horizontal="center" vertical="center"/>
    </xf>
    <xf numFmtId="0" fontId="29" fillId="2" borderId="232" applyAlignment="1" pivotButton="0" quotePrefix="0" xfId="0">
      <alignment horizontal="center" vertical="center"/>
    </xf>
    <xf numFmtId="0" fontId="29" fillId="2" borderId="56" applyAlignment="1" pivotButton="0" quotePrefix="0" xfId="0">
      <alignment horizontal="left" vertical="center"/>
    </xf>
    <xf numFmtId="0" fontId="30" fillId="2" borderId="140" applyAlignment="1" pivotButton="0" quotePrefix="0" xfId="0">
      <alignment horizontal="center" vertical="center"/>
    </xf>
    <xf numFmtId="0" fontId="29" fillId="2" borderId="56" applyAlignment="1" pivotButton="0" quotePrefix="0" xfId="0">
      <alignment horizontal="center" vertical="center"/>
    </xf>
    <xf numFmtId="0" fontId="4" fillId="2" borderId="215" applyAlignment="1" pivotButton="0" quotePrefix="0" xfId="0">
      <alignment vertical="center"/>
    </xf>
    <xf numFmtId="0" fontId="24" fillId="2" borderId="296" applyAlignment="1" pivotButton="0" quotePrefix="0" xfId="0">
      <alignment vertical="center"/>
    </xf>
    <xf numFmtId="0" fontId="29" fillId="2" borderId="96" applyAlignment="1" pivotButton="0" quotePrefix="0" xfId="0">
      <alignment horizontal="center" vertical="center"/>
    </xf>
    <xf numFmtId="0" fontId="29" fillId="2" borderId="95" applyAlignment="1" pivotButton="0" quotePrefix="0" xfId="0">
      <alignment horizontal="center" vertical="center"/>
    </xf>
    <xf numFmtId="0" fontId="29" fillId="2" borderId="313" applyAlignment="1" pivotButton="0" quotePrefix="0" xfId="0">
      <alignment horizontal="center" vertical="center"/>
    </xf>
    <xf numFmtId="0" fontId="29" fillId="2" borderId="305" applyAlignment="1" pivotButton="0" quotePrefix="0" xfId="0">
      <alignment horizontal="center" vertical="center"/>
    </xf>
    <xf numFmtId="0" fontId="29" fillId="2" borderId="296" applyAlignment="1" pivotButton="0" quotePrefix="0" xfId="0">
      <alignment horizontal="center" vertical="center"/>
    </xf>
    <xf numFmtId="0" fontId="29" fillId="2" borderId="178" applyAlignment="1" pivotButton="0" quotePrefix="0" xfId="0">
      <alignment horizontal="center" vertical="center"/>
    </xf>
    <xf numFmtId="0" fontId="29" fillId="2" borderId="95" applyAlignment="1" pivotButton="0" quotePrefix="0" xfId="0">
      <alignment horizontal="left" vertical="center"/>
    </xf>
    <xf numFmtId="0" fontId="29" fillId="2" borderId="178" applyAlignment="1" pivotButton="0" quotePrefix="0" xfId="0">
      <alignment horizontal="left" vertical="center"/>
    </xf>
    <xf numFmtId="0" fontId="29" fillId="2" borderId="305" applyAlignment="1" pivotButton="0" quotePrefix="0" xfId="0">
      <alignment horizontal="left" vertical="center"/>
    </xf>
    <xf numFmtId="0" fontId="29" fillId="2" borderId="94" applyAlignment="1" pivotButton="0" quotePrefix="0" xfId="0">
      <alignment horizontal="center" vertical="center"/>
    </xf>
    <xf numFmtId="0" fontId="10" fillId="0" borderId="38" applyAlignment="1" pivotButton="0" quotePrefix="0" xfId="0">
      <alignment horizontal="center"/>
    </xf>
    <xf numFmtId="0" fontId="10" fillId="0" borderId="288" applyAlignment="1" pivotButton="0" quotePrefix="0" xfId="0">
      <alignment vertical="center"/>
    </xf>
    <xf numFmtId="0" fontId="10" fillId="0" borderId="388" applyAlignment="1" pivotButton="0" quotePrefix="0" xfId="0">
      <alignment horizontal="center" vertical="center"/>
    </xf>
    <xf numFmtId="0" fontId="24" fillId="0" borderId="385" applyAlignment="1" pivotButton="0" quotePrefix="0" xfId="0">
      <alignment horizontal="center" vertical="center"/>
    </xf>
    <xf numFmtId="0" fontId="24" fillId="0" borderId="29" applyAlignment="1" pivotButton="0" quotePrefix="0" xfId="0">
      <alignment horizontal="center" vertical="center"/>
    </xf>
    <xf numFmtId="0" fontId="10" fillId="6" borderId="32" applyAlignment="1" pivotButton="0" quotePrefix="0" xfId="0">
      <alignment horizontal="center" vertical="center"/>
    </xf>
    <xf numFmtId="0" fontId="24" fillId="0" borderId="389" applyAlignment="1" pivotButton="0" quotePrefix="0" xfId="0">
      <alignment vertical="center"/>
    </xf>
    <xf numFmtId="0" fontId="24" fillId="0" borderId="140" applyAlignment="1" pivotButton="0" quotePrefix="0" xfId="0">
      <alignment vertical="center"/>
    </xf>
    <xf numFmtId="0" fontId="24" fillId="0" borderId="310" applyAlignment="1" pivotButton="0" quotePrefix="0" xfId="0">
      <alignment horizontal="center" vertical="center"/>
    </xf>
    <xf numFmtId="49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/>
    </xf>
    <xf numFmtId="0" fontId="99" fillId="0" borderId="1" applyAlignment="1" pivotButton="0" quotePrefix="0" xfId="0">
      <alignment vertical="center"/>
    </xf>
    <xf numFmtId="0" fontId="29" fillId="0" borderId="390" applyAlignment="1" pivotButton="0" quotePrefix="0" xfId="0">
      <alignment horizontal="center" vertical="center"/>
    </xf>
    <xf numFmtId="0" fontId="1" fillId="0" borderId="390" pivotButton="0" quotePrefix="0" xfId="0"/>
    <xf numFmtId="0" fontId="29" fillId="0" borderId="391" applyAlignment="1" pivotButton="0" quotePrefix="0" xfId="0">
      <alignment horizontal="center" vertical="center"/>
    </xf>
    <xf numFmtId="0" fontId="29" fillId="0" borderId="392" applyAlignment="1" pivotButton="0" quotePrefix="0" xfId="0">
      <alignment horizontal="center" vertical="center"/>
    </xf>
    <xf numFmtId="0" fontId="29" fillId="0" borderId="393" applyAlignment="1" pivotButton="0" quotePrefix="0" xfId="0">
      <alignment vertical="center"/>
    </xf>
    <xf numFmtId="0" fontId="29" fillId="0" borderId="36" pivotButton="0" quotePrefix="0" xfId="0"/>
    <xf numFmtId="0" fontId="29" fillId="0" borderId="394" applyAlignment="1" pivotButton="0" quotePrefix="0" xfId="0">
      <alignment horizontal="center" vertical="center"/>
    </xf>
    <xf numFmtId="0" fontId="1" fillId="0" borderId="393" pivotButton="0" quotePrefix="0" xfId="0"/>
    <xf numFmtId="0" fontId="29" fillId="0" borderId="10" applyAlignment="1" pivotButton="0" quotePrefix="0" xfId="0">
      <alignment horizontal="center" vertical="center"/>
    </xf>
    <xf numFmtId="0" fontId="38" fillId="0" borderId="115" applyAlignment="1" pivotButton="0" quotePrefix="0" xfId="0">
      <alignment horizontal="center" vertical="center"/>
    </xf>
    <xf numFmtId="0" fontId="38" fillId="0" borderId="23" applyAlignment="1" pivotButton="0" quotePrefix="0" xfId="0">
      <alignment horizontal="center" vertical="center"/>
    </xf>
    <xf numFmtId="0" fontId="38" fillId="0" borderId="51" applyAlignment="1" pivotButton="0" quotePrefix="0" xfId="0">
      <alignment horizontal="center" vertical="center"/>
    </xf>
    <xf numFmtId="0" fontId="38" fillId="0" borderId="395" applyAlignment="1" pivotButton="0" quotePrefix="0" xfId="0">
      <alignment horizontal="center" vertical="center"/>
    </xf>
    <xf numFmtId="0" fontId="38" fillId="0" borderId="396" applyAlignment="1" pivotButton="0" quotePrefix="0" xfId="0">
      <alignment horizontal="center" vertical="center"/>
    </xf>
    <xf numFmtId="0" fontId="38" fillId="0" borderId="353" applyAlignment="1" pivotButton="0" quotePrefix="0" xfId="0">
      <alignment horizontal="center" vertical="center"/>
    </xf>
    <xf numFmtId="0" fontId="38" fillId="0" borderId="118" applyAlignment="1" pivotButton="0" quotePrefix="0" xfId="0">
      <alignment horizontal="center" vertical="center"/>
    </xf>
    <xf numFmtId="0" fontId="38" fillId="0" borderId="119" applyAlignment="1" pivotButton="0" quotePrefix="0" xfId="0">
      <alignment horizontal="center" vertical="center"/>
    </xf>
    <xf numFmtId="0" fontId="38" fillId="0" borderId="354" applyAlignment="1" pivotButton="0" quotePrefix="0" xfId="0">
      <alignment horizontal="center" vertical="center"/>
    </xf>
    <xf numFmtId="0" fontId="23" fillId="0" borderId="358" pivotButton="0" quotePrefix="0" xfId="0"/>
    <xf numFmtId="49" fontId="23" fillId="0" borderId="397" applyAlignment="1" pivotButton="0" quotePrefix="0" xfId="0">
      <alignment horizontal="center" vertical="center"/>
    </xf>
    <xf numFmtId="49" fontId="23" fillId="0" borderId="357" applyAlignment="1" pivotButton="0" quotePrefix="0" xfId="0">
      <alignment horizontal="center" vertical="center"/>
    </xf>
    <xf numFmtId="0" fontId="23" fillId="0" borderId="22" applyAlignment="1" pivotButton="0" quotePrefix="0" xfId="0">
      <alignment horizontal="center" vertical="center"/>
    </xf>
    <xf numFmtId="0" fontId="23" fillId="0" borderId="355" applyAlignment="1" pivotButton="0" quotePrefix="0" xfId="0">
      <alignment horizontal="center" vertical="center"/>
    </xf>
    <xf numFmtId="0" fontId="23" fillId="3" borderId="1" pivotButton="0" quotePrefix="0" xfId="0"/>
    <xf numFmtId="0" fontId="17" fillId="0" borderId="72" applyAlignment="1" pivotButton="0" quotePrefix="0" xfId="0">
      <alignment horizontal="center" vertical="center"/>
    </xf>
    <xf numFmtId="0" fontId="24" fillId="0" borderId="398" applyAlignment="1" pivotButton="0" quotePrefix="0" xfId="0">
      <alignment horizontal="center" vertical="center"/>
    </xf>
    <xf numFmtId="0" fontId="24" fillId="0" borderId="399" applyAlignment="1" pivotButton="0" quotePrefix="0" xfId="0">
      <alignment horizontal="center" vertical="center"/>
    </xf>
    <xf numFmtId="0" fontId="24" fillId="0" borderId="270" applyAlignment="1" pivotButton="0" quotePrefix="0" xfId="0">
      <alignment horizontal="center" vertical="center"/>
    </xf>
    <xf numFmtId="0" fontId="24" fillId="0" borderId="72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/>
    </xf>
    <xf numFmtId="0" fontId="3" fillId="0" borderId="19" applyAlignment="1" pivotButton="0" quotePrefix="0" xfId="0">
      <alignment horizontal="center"/>
    </xf>
    <xf numFmtId="0" fontId="24" fillId="5" borderId="270" applyAlignment="1" pivotButton="0" quotePrefix="0" xfId="0">
      <alignment horizontal="center" vertical="center"/>
    </xf>
    <xf numFmtId="0" fontId="24" fillId="0" borderId="370" applyAlignment="1" pivotButton="0" quotePrefix="0" xfId="0">
      <alignment horizontal="left" vertical="center"/>
    </xf>
    <xf numFmtId="1" fontId="24" fillId="0" borderId="293" applyAlignment="1" pivotButton="0" quotePrefix="0" xfId="0">
      <alignment horizontal="center" vertical="center"/>
    </xf>
    <xf numFmtId="0" fontId="17" fillId="0" borderId="73" applyAlignment="1" pivotButton="0" quotePrefix="0" xfId="0">
      <alignment horizontal="left" vertical="center"/>
    </xf>
    <xf numFmtId="49" fontId="24" fillId="3" borderId="94" applyAlignment="1" pivotButton="0" quotePrefix="0" xfId="0">
      <alignment horizontal="center" vertical="center"/>
    </xf>
    <xf numFmtId="0" fontId="24" fillId="3" borderId="370" applyAlignment="1" pivotButton="0" quotePrefix="0" xfId="0">
      <alignment horizontal="left" vertical="center"/>
    </xf>
    <xf numFmtId="0" fontId="29" fillId="0" borderId="95" applyAlignment="1" pivotButton="0" quotePrefix="0" xfId="0">
      <alignment horizontal="right" vertical="center"/>
    </xf>
    <xf numFmtId="0" fontId="10" fillId="3" borderId="73" applyAlignment="1" pivotButton="0" quotePrefix="0" xfId="0">
      <alignment horizontal="left" vertical="center"/>
    </xf>
    <xf numFmtId="1" fontId="10" fillId="0" borderId="101" applyAlignment="1" pivotButton="0" quotePrefix="0" xfId="0">
      <alignment horizontal="center" vertical="center"/>
    </xf>
    <xf numFmtId="1" fontId="23" fillId="0" borderId="38" applyAlignment="1" pivotButton="0" quotePrefix="0" xfId="0">
      <alignment horizontal="center" vertical="center"/>
    </xf>
    <xf numFmtId="0" fontId="3" fillId="3" borderId="1" pivotButton="0" quotePrefix="0" xfId="0"/>
    <xf numFmtId="1" fontId="10" fillId="0" borderId="82" applyAlignment="1" pivotButton="0" quotePrefix="0" xfId="0">
      <alignment horizontal="center" vertical="top"/>
    </xf>
    <xf numFmtId="0" fontId="10" fillId="3" borderId="370" applyAlignment="1" pivotButton="0" quotePrefix="0" xfId="0">
      <alignment horizontal="left" vertical="center"/>
    </xf>
    <xf numFmtId="0" fontId="24" fillId="0" borderId="400" applyAlignment="1" pivotButton="0" quotePrefix="0" xfId="0">
      <alignment horizontal="center" vertical="center"/>
    </xf>
    <xf numFmtId="0" fontId="24" fillId="0" borderId="400" applyAlignment="1" pivotButton="0" quotePrefix="0" xfId="0">
      <alignment vertical="center"/>
    </xf>
    <xf numFmtId="0" fontId="24" fillId="3" borderId="371" applyAlignment="1" pivotButton="0" quotePrefix="0" xfId="0">
      <alignment vertical="center"/>
    </xf>
    <xf numFmtId="0" fontId="44" fillId="3" borderId="1" pivotButton="0" quotePrefix="0" xfId="0"/>
    <xf numFmtId="0" fontId="24" fillId="0" borderId="1" applyAlignment="1" pivotButton="0" quotePrefix="0" xfId="0">
      <alignment horizontal="right" vertical="center"/>
    </xf>
    <xf numFmtId="0" fontId="12" fillId="0" borderId="1" applyAlignment="1" pivotButton="0" quotePrefix="0" xfId="0">
      <alignment horizontal="center" vertical="top"/>
    </xf>
    <xf numFmtId="49" fontId="29" fillId="0" borderId="1" applyAlignment="1" pivotButton="0" quotePrefix="0" xfId="0">
      <alignment horizontal="center" vertical="center"/>
    </xf>
    <xf numFmtId="0" fontId="29" fillId="0" borderId="13" applyAlignment="1" pivotButton="0" quotePrefix="0" xfId="0">
      <alignment horizontal="center" vertical="center"/>
    </xf>
    <xf numFmtId="49" fontId="23" fillId="0" borderId="101" applyAlignment="1" pivotButton="0" quotePrefix="0" xfId="0">
      <alignment horizontal="center"/>
    </xf>
    <xf numFmtId="0" fontId="40" fillId="0" borderId="1" applyAlignment="1" pivotButton="0" quotePrefix="0" xfId="0">
      <alignment horizontal="center"/>
    </xf>
    <xf numFmtId="0" fontId="4" fillId="0" borderId="11" applyAlignment="1" pivotButton="0" quotePrefix="0" xfId="0">
      <alignment horizontal="center" vertical="center"/>
    </xf>
    <xf numFmtId="0" fontId="29" fillId="0" borderId="151" applyAlignment="1" pivotButton="0" quotePrefix="0" xfId="0">
      <alignment horizontal="center" vertical="center"/>
    </xf>
    <xf numFmtId="0" fontId="4" fillId="0" borderId="401" applyAlignment="1" pivotButton="0" quotePrefix="0" xfId="0">
      <alignment horizontal="center" vertical="center"/>
    </xf>
    <xf numFmtId="0" fontId="4" fillId="0" borderId="210" applyAlignment="1" pivotButton="0" quotePrefix="0" xfId="0">
      <alignment horizontal="center" vertical="center"/>
    </xf>
    <xf numFmtId="0" fontId="29" fillId="0" borderId="346" applyAlignment="1" pivotButton="0" quotePrefix="0" xfId="0">
      <alignment horizontal="center" vertical="center"/>
    </xf>
    <xf numFmtId="0" fontId="29" fillId="0" borderId="310" applyAlignment="1" pivotButton="0" quotePrefix="0" xfId="0">
      <alignment horizontal="center" vertical="center"/>
    </xf>
    <xf numFmtId="0" fontId="17" fillId="5" borderId="33" applyAlignment="1" pivotButton="0" quotePrefix="0" xfId="0">
      <alignment horizontal="center" vertical="center"/>
    </xf>
    <xf numFmtId="0" fontId="17" fillId="5" borderId="13" applyAlignment="1" pivotButton="0" quotePrefix="0" xfId="0">
      <alignment horizontal="center" vertical="center"/>
    </xf>
    <xf numFmtId="0" fontId="30" fillId="5" borderId="38" applyAlignment="1" pivotButton="0" quotePrefix="0" xfId="0">
      <alignment vertical="center"/>
    </xf>
    <xf numFmtId="0" fontId="17" fillId="0" borderId="151" applyAlignment="1" pivotButton="0" quotePrefix="0" xfId="0">
      <alignment horizontal="center" vertical="center"/>
    </xf>
    <xf numFmtId="0" fontId="17" fillId="0" borderId="78" applyAlignment="1" pivotButton="0" quotePrefix="0" xfId="0">
      <alignment horizontal="center" vertical="center"/>
    </xf>
    <xf numFmtId="0" fontId="4" fillId="0" borderId="205" applyAlignment="1" pivotButton="0" quotePrefix="0" xfId="0">
      <alignment vertical="center"/>
    </xf>
    <xf numFmtId="0" fontId="4" fillId="0" borderId="402" applyAlignment="1" pivotButton="0" quotePrefix="0" xfId="0">
      <alignment horizontal="center" vertical="center"/>
    </xf>
    <xf numFmtId="0" fontId="1" fillId="0" borderId="403" pivotButton="0" quotePrefix="0" xfId="0"/>
    <xf numFmtId="0" fontId="4" fillId="2" borderId="79" applyAlignment="1" pivotButton="0" quotePrefix="0" xfId="0">
      <alignment vertical="center"/>
    </xf>
    <xf numFmtId="0" fontId="4" fillId="2" borderId="205" applyAlignment="1" pivotButton="0" quotePrefix="0" xfId="0">
      <alignment vertical="center"/>
    </xf>
    <xf numFmtId="0" fontId="4" fillId="2" borderId="131" applyAlignment="1" pivotButton="0" quotePrefix="0" xfId="0">
      <alignment horizontal="center" vertical="center"/>
    </xf>
    <xf numFmtId="0" fontId="4" fillId="2" borderId="402" applyAlignment="1" pivotButton="0" quotePrefix="0" xfId="0">
      <alignment horizontal="center" vertical="center"/>
    </xf>
    <xf numFmtId="0" fontId="4" fillId="2" borderId="34" applyAlignment="1" pivotButton="0" quotePrefix="0" xfId="0">
      <alignment horizontal="center" vertical="center"/>
    </xf>
    <xf numFmtId="0" fontId="29" fillId="2" borderId="79" applyAlignment="1" pivotButton="0" quotePrefix="0" xfId="0">
      <alignment horizontal="center" vertical="center"/>
    </xf>
    <xf numFmtId="0" fontId="17" fillId="0" borderId="79" applyAlignment="1" pivotButton="0" quotePrefix="0" xfId="0">
      <alignment vertical="center"/>
    </xf>
    <xf numFmtId="0" fontId="17" fillId="0" borderId="205" applyAlignment="1" pivotButton="0" quotePrefix="0" xfId="0">
      <alignment vertical="center"/>
    </xf>
    <xf numFmtId="0" fontId="17" fillId="0" borderId="131" applyAlignment="1" pivotButton="0" quotePrefix="0" xfId="0">
      <alignment horizontal="center" vertical="center"/>
    </xf>
    <xf numFmtId="0" fontId="17" fillId="0" borderId="402" applyAlignment="1" pivotButton="0" quotePrefix="0" xfId="0">
      <alignment horizontal="center" vertical="center"/>
    </xf>
    <xf numFmtId="0" fontId="4" fillId="0" borderId="314" applyAlignment="1" pivotButton="0" quotePrefix="0" xfId="0">
      <alignment vertical="center"/>
    </xf>
    <xf numFmtId="0" fontId="4" fillId="0" borderId="86" applyAlignment="1" pivotButton="0" quotePrefix="0" xfId="0">
      <alignment vertical="center"/>
    </xf>
    <xf numFmtId="0" fontId="4" fillId="0" borderId="343" applyAlignment="1" pivotButton="0" quotePrefix="0" xfId="0">
      <alignment horizontal="center" vertical="center"/>
    </xf>
    <xf numFmtId="0" fontId="4" fillId="0" borderId="404" applyAlignment="1" pivotButton="0" quotePrefix="0" xfId="0">
      <alignment horizontal="center" vertical="center"/>
    </xf>
    <xf numFmtId="0" fontId="6" fillId="0" borderId="314" applyAlignment="1" pivotButton="0" quotePrefix="0" xfId="0">
      <alignment horizontal="center" vertical="center"/>
    </xf>
    <xf numFmtId="0" fontId="4" fillId="5" borderId="72" applyAlignment="1" pivotButton="0" quotePrefix="0" xfId="0">
      <alignment horizontal="center" vertical="center"/>
    </xf>
    <xf numFmtId="0" fontId="30" fillId="5" borderId="38" applyAlignment="1" pivotButton="0" quotePrefix="0" xfId="0">
      <alignment horizontal="center" vertical="center"/>
    </xf>
    <xf numFmtId="49" fontId="17" fillId="2" borderId="73" applyAlignment="1" pivotButton="0" quotePrefix="0" xfId="0">
      <alignment horizontal="center" vertical="center"/>
    </xf>
    <xf numFmtId="0" fontId="17" fillId="2" borderId="151" applyAlignment="1" pivotButton="0" quotePrefix="0" xfId="0">
      <alignment horizontal="center" vertical="center"/>
    </xf>
    <xf numFmtId="0" fontId="4" fillId="2" borderId="53" applyAlignment="1" pivotButton="0" quotePrefix="0" xfId="0">
      <alignment horizontal="center" vertical="center"/>
    </xf>
    <xf numFmtId="0" fontId="4" fillId="2" borderId="41" applyAlignment="1" pivotButton="0" quotePrefix="0" xfId="0">
      <alignment horizontal="center" vertical="center"/>
    </xf>
    <xf numFmtId="0" fontId="29" fillId="2" borderId="73" applyAlignment="1" pivotButton="0" quotePrefix="0" xfId="0">
      <alignment horizontal="center" vertical="center"/>
    </xf>
    <xf numFmtId="49" fontId="17" fillId="0" borderId="330" applyAlignment="1" pivotButton="0" quotePrefix="0" xfId="0">
      <alignment horizontal="center" vertical="center"/>
    </xf>
    <xf numFmtId="0" fontId="17" fillId="0" borderId="403" applyAlignment="1" pivotButton="0" quotePrefix="0" xfId="0">
      <alignment horizontal="center" vertical="center"/>
    </xf>
    <xf numFmtId="0" fontId="17" fillId="0" borderId="210" applyAlignment="1" pivotButton="0" quotePrefix="0" xfId="0">
      <alignment horizontal="center" vertical="center"/>
    </xf>
    <xf numFmtId="0" fontId="36" fillId="0" borderId="81" applyAlignment="1" pivotButton="0" quotePrefix="0" xfId="0">
      <alignment horizontal="center" vertical="center"/>
    </xf>
    <xf numFmtId="0" fontId="36" fillId="0" borderId="105" applyAlignment="1" pivotButton="0" quotePrefix="0" xfId="0">
      <alignment horizontal="center" vertical="center"/>
    </xf>
    <xf numFmtId="0" fontId="36" fillId="0" borderId="131" applyAlignment="1" pivotButton="0" quotePrefix="0" xfId="0">
      <alignment horizontal="center" vertical="center"/>
    </xf>
    <xf numFmtId="0" fontId="36" fillId="0" borderId="56" applyAlignment="1" pivotButton="0" quotePrefix="0" xfId="0">
      <alignment horizontal="center" vertical="center"/>
    </xf>
    <xf numFmtId="49" fontId="4" fillId="2" borderId="79" applyAlignment="1" pivotButton="0" quotePrefix="0" xfId="0">
      <alignment horizontal="center" vertical="center"/>
    </xf>
    <xf numFmtId="0" fontId="4" fillId="3" borderId="79" applyAlignment="1" pivotButton="0" quotePrefix="0" xfId="0">
      <alignment vertical="center"/>
    </xf>
    <xf numFmtId="0" fontId="4" fillId="3" borderId="205" applyAlignment="1" pivotButton="0" quotePrefix="0" xfId="0">
      <alignment vertical="center"/>
    </xf>
    <xf numFmtId="0" fontId="30" fillId="0" borderId="205" applyAlignment="1" pivotButton="0" quotePrefix="0" xfId="0">
      <alignment horizontal="left" vertical="center"/>
    </xf>
    <xf numFmtId="0" fontId="30" fillId="0" borderId="401" applyAlignment="1" pivotButton="0" quotePrefix="0" xfId="0">
      <alignment horizontal="center" vertical="center"/>
    </xf>
    <xf numFmtId="0" fontId="19" fillId="0" borderId="56" applyAlignment="1" pivotButton="0" quotePrefix="0" xfId="0">
      <alignment horizontal="left" vertical="center"/>
    </xf>
    <xf numFmtId="0" fontId="30" fillId="0" borderId="210" applyAlignment="1" pivotButton="0" quotePrefix="0" xfId="0">
      <alignment horizontal="left" vertical="center"/>
    </xf>
    <xf numFmtId="49" fontId="4" fillId="2" borderId="330" applyAlignment="1" pivotButton="0" quotePrefix="0" xfId="0">
      <alignment horizontal="center" vertical="center"/>
    </xf>
    <xf numFmtId="0" fontId="4" fillId="2" borderId="218" applyAlignment="1" pivotButton="0" quotePrefix="0" xfId="0">
      <alignment vertical="center"/>
    </xf>
    <xf numFmtId="0" fontId="24" fillId="2" borderId="205" applyAlignment="1" pivotButton="0" quotePrefix="0" xfId="0">
      <alignment vertical="center"/>
    </xf>
    <xf numFmtId="0" fontId="29" fillId="2" borderId="80" applyAlignment="1" pivotButton="0" quotePrefix="0" xfId="0">
      <alignment horizontal="center" vertical="center"/>
    </xf>
    <xf numFmtId="0" fontId="29" fillId="2" borderId="205" applyAlignment="1" pivotButton="0" quotePrefix="0" xfId="0">
      <alignment horizontal="left" vertical="center"/>
    </xf>
    <xf numFmtId="0" fontId="30" fillId="2" borderId="401" applyAlignment="1" pivotButton="0" quotePrefix="0" xfId="0">
      <alignment horizontal="center" vertical="center"/>
    </xf>
    <xf numFmtId="0" fontId="29" fillId="2" borderId="57" applyAlignment="1" pivotButton="0" quotePrefix="0" xfId="0">
      <alignment horizontal="center" vertical="center"/>
    </xf>
    <xf numFmtId="0" fontId="29" fillId="2" borderId="210" applyAlignment="1" pivotButton="0" quotePrefix="0" xfId="0">
      <alignment horizontal="left" vertical="center"/>
    </xf>
    <xf numFmtId="0" fontId="3" fillId="2" borderId="79" applyAlignment="1" pivotButton="0" quotePrefix="0" xfId="0">
      <alignment horizontal="center" vertical="center"/>
    </xf>
    <xf numFmtId="0" fontId="4" fillId="2" borderId="405" applyAlignment="1" pivotButton="0" quotePrefix="0" xfId="0">
      <alignment vertical="center"/>
    </xf>
    <xf numFmtId="0" fontId="29" fillId="2" borderId="304" applyAlignment="1" pivotButton="0" quotePrefix="0" xfId="0">
      <alignment horizontal="center" vertical="center"/>
    </xf>
    <xf numFmtId="0" fontId="29" fillId="2" borderId="313" applyAlignment="1" pivotButton="0" quotePrefix="0" xfId="0">
      <alignment horizontal="left" vertical="center"/>
    </xf>
    <xf numFmtId="0" fontId="29" fillId="2" borderId="296" applyAlignment="1" pivotButton="0" quotePrefix="0" xfId="0">
      <alignment horizontal="left" vertical="center"/>
    </xf>
    <xf numFmtId="0" fontId="29" fillId="2" borderId="227" applyAlignment="1" pivotButton="0" quotePrefix="0" xfId="0">
      <alignment horizontal="left" vertical="center"/>
    </xf>
    <xf numFmtId="0" fontId="29" fillId="2" borderId="372" applyAlignment="1" pivotButton="0" quotePrefix="0" xfId="0">
      <alignment horizontal="left" vertical="center"/>
    </xf>
    <xf numFmtId="0" fontId="3" fillId="2" borderId="314" applyAlignment="1" pivotButton="0" quotePrefix="0" xfId="0">
      <alignment horizontal="center" vertical="center"/>
    </xf>
    <xf numFmtId="0" fontId="26" fillId="0" borderId="42" applyAlignment="1" pivotButton="0" quotePrefix="0" xfId="0">
      <alignment horizontal="left" vertical="center"/>
    </xf>
    <xf numFmtId="0" fontId="26" fillId="0" borderId="42" applyAlignment="1" pivotButton="0" quotePrefix="0" xfId="0">
      <alignment horizontal="center" vertical="center"/>
    </xf>
    <xf numFmtId="0" fontId="26" fillId="0" borderId="42" applyAlignment="1" pivotButton="0" quotePrefix="0" xfId="0">
      <alignment horizontal="left"/>
    </xf>
    <xf numFmtId="0" fontId="10" fillId="0" borderId="406" applyAlignment="1" pivotButton="0" quotePrefix="0" xfId="0">
      <alignment horizontal="center" vertical="center"/>
    </xf>
    <xf numFmtId="1" fontId="10" fillId="6" borderId="33" applyAlignment="1" pivotButton="0" quotePrefix="0" xfId="0">
      <alignment horizontal="center" vertical="center"/>
    </xf>
    <xf numFmtId="0" fontId="24" fillId="0" borderId="151" applyAlignment="1" pivotButton="0" quotePrefix="0" xfId="0">
      <alignment horizontal="center" vertical="center"/>
    </xf>
    <xf numFmtId="0" fontId="24" fillId="3" borderId="314" applyAlignment="1" pivotButton="0" quotePrefix="0" xfId="0">
      <alignment vertical="center"/>
    </xf>
    <xf numFmtId="49" fontId="24" fillId="3" borderId="370" applyAlignment="1" pivotButton="0" quotePrefix="0" xfId="0">
      <alignment horizontal="center" vertical="center"/>
    </xf>
    <xf numFmtId="0" fontId="2" fillId="0" borderId="110" applyAlignment="1" pivotButton="0" quotePrefix="0" xfId="0">
      <alignment horizontal="center"/>
    </xf>
    <xf numFmtId="0" fontId="2" fillId="0" borderId="111" applyAlignment="1" pivotButton="0" quotePrefix="0" xfId="0">
      <alignment horizontal="center" vertical="center"/>
    </xf>
    <xf numFmtId="0" fontId="2" fillId="0" borderId="111" applyAlignment="1" pivotButton="0" quotePrefix="0" xfId="0">
      <alignment horizontal="center"/>
    </xf>
    <xf numFmtId="0" fontId="46" fillId="0" borderId="1" applyAlignment="1" pivotButton="0" quotePrefix="0" xfId="0">
      <alignment horizontal="center"/>
    </xf>
    <xf numFmtId="0" fontId="29" fillId="0" borderId="102" applyAlignment="1" pivotButton="0" quotePrefix="0" xfId="0">
      <alignment horizontal="center" vertical="center"/>
    </xf>
    <xf numFmtId="0" fontId="29" fillId="0" borderId="146" applyAlignment="1" pivotButton="0" quotePrefix="0" xfId="0">
      <alignment horizontal="center" vertical="center"/>
    </xf>
    <xf numFmtId="0" fontId="3" fillId="0" borderId="12" applyAlignment="1" pivotButton="0" quotePrefix="0" xfId="0">
      <alignment horizontal="left"/>
    </xf>
    <xf numFmtId="0" fontId="38" fillId="0" borderId="14" applyAlignment="1" pivotButton="0" quotePrefix="0" xfId="0">
      <alignment horizontal="center" vertical="center"/>
    </xf>
    <xf numFmtId="0" fontId="6" fillId="0" borderId="122" applyAlignment="1" pivotButton="0" quotePrefix="0" xfId="0">
      <alignment horizontal="center" vertical="center"/>
    </xf>
    <xf numFmtId="0" fontId="6" fillId="0" borderId="24" applyAlignment="1" pivotButton="0" quotePrefix="0" xfId="0">
      <alignment horizontal="center" vertical="center"/>
    </xf>
    <xf numFmtId="0" fontId="23" fillId="0" borderId="407" applyAlignment="1" pivotButton="0" quotePrefix="0" xfId="0">
      <alignment horizontal="center" vertical="center"/>
    </xf>
    <xf numFmtId="0" fontId="24" fillId="0" borderId="408" applyAlignment="1" pivotButton="0" quotePrefix="0" xfId="0">
      <alignment horizontal="center" vertical="center"/>
    </xf>
    <xf numFmtId="0" fontId="10" fillId="0" borderId="408" applyAlignment="1" pivotButton="0" quotePrefix="0" xfId="0">
      <alignment horizontal="center" vertical="center"/>
    </xf>
    <xf numFmtId="49" fontId="10" fillId="0" borderId="408" applyAlignment="1" pivotButton="0" quotePrefix="0" xfId="0">
      <alignment horizontal="center" vertical="center"/>
    </xf>
    <xf numFmtId="0" fontId="4" fillId="0" borderId="267" applyAlignment="1" pivotButton="0" quotePrefix="0" xfId="0">
      <alignment horizontal="center" vertical="center"/>
    </xf>
    <xf numFmtId="0" fontId="4" fillId="0" borderId="269" applyAlignment="1" pivotButton="0" quotePrefix="0" xfId="0">
      <alignment horizontal="center" vertical="center"/>
    </xf>
    <xf numFmtId="0" fontId="3" fillId="0" borderId="267" applyAlignment="1" pivotButton="0" quotePrefix="0" xfId="0">
      <alignment horizontal="center" vertical="center"/>
    </xf>
    <xf numFmtId="0" fontId="3" fillId="0" borderId="273" applyAlignment="1" pivotButton="0" quotePrefix="0" xfId="0">
      <alignment horizontal="center" vertical="center"/>
    </xf>
    <xf numFmtId="0" fontId="3" fillId="0" borderId="271" applyAlignment="1" pivotButton="0" quotePrefix="0" xfId="0">
      <alignment horizontal="center" vertical="center"/>
    </xf>
    <xf numFmtId="0" fontId="3" fillId="0" borderId="381" applyAlignment="1" pivotButton="0" quotePrefix="0" xfId="0">
      <alignment horizontal="center" vertical="center"/>
    </xf>
    <xf numFmtId="0" fontId="3" fillId="0" borderId="275" applyAlignment="1" pivotButton="0" quotePrefix="0" xfId="0">
      <alignment horizontal="center" vertical="center"/>
    </xf>
    <xf numFmtId="0" fontId="4" fillId="0" borderId="409" applyAlignment="1" pivotButton="0" quotePrefix="0" xfId="0">
      <alignment horizontal="center" vertical="center"/>
    </xf>
    <xf numFmtId="0" fontId="29" fillId="0" borderId="69" applyAlignment="1" pivotButton="0" quotePrefix="0" xfId="0">
      <alignment horizontal="center"/>
    </xf>
    <xf numFmtId="0" fontId="29" fillId="0" borderId="71" applyAlignment="1" pivotButton="0" quotePrefix="0" xfId="0">
      <alignment horizontal="center"/>
    </xf>
    <xf numFmtId="0" fontId="29" fillId="5" borderId="33" applyAlignment="1" pivotButton="0" quotePrefix="0" xfId="0">
      <alignment vertical="center"/>
    </xf>
    <xf numFmtId="0" fontId="29" fillId="5" borderId="72" applyAlignment="1" pivotButton="0" quotePrefix="0" xfId="0">
      <alignment vertical="center"/>
    </xf>
    <xf numFmtId="0" fontId="29" fillId="5" borderId="42" applyAlignment="1" pivotButton="0" quotePrefix="0" xfId="0">
      <alignment vertical="center"/>
    </xf>
    <xf numFmtId="1" fontId="17" fillId="5" borderId="30" applyAlignment="1" pivotButton="0" quotePrefix="0" xfId="0">
      <alignment horizontal="center" vertical="center"/>
    </xf>
    <xf numFmtId="1" fontId="17" fillId="5" borderId="12" applyAlignment="1" pivotButton="0" quotePrefix="0" xfId="0">
      <alignment horizontal="center" vertical="center"/>
    </xf>
    <xf numFmtId="0" fontId="29" fillId="5" borderId="271" applyAlignment="1" pivotButton="0" quotePrefix="0" xfId="0">
      <alignment horizontal="left" vertical="center"/>
    </xf>
    <xf numFmtId="0" fontId="29" fillId="0" borderId="151" applyAlignment="1" pivotButton="0" quotePrefix="0" xfId="0">
      <alignment vertical="center"/>
    </xf>
    <xf numFmtId="0" fontId="29" fillId="0" borderId="74" applyAlignment="1" pivotButton="0" quotePrefix="0" xfId="0">
      <alignment vertical="center"/>
    </xf>
    <xf numFmtId="0" fontId="29" fillId="0" borderId="52" applyAlignment="1" pivotButton="0" quotePrefix="0" xfId="0">
      <alignment vertical="center"/>
    </xf>
    <xf numFmtId="1" fontId="17" fillId="0" borderId="407" applyAlignment="1" pivotButton="0" quotePrefix="0" xfId="0">
      <alignment horizontal="center" vertical="center"/>
    </xf>
    <xf numFmtId="0" fontId="29" fillId="0" borderId="281" applyAlignment="1" pivotButton="0" quotePrefix="0" xfId="0">
      <alignment horizontal="center" vertical="center"/>
    </xf>
    <xf numFmtId="0" fontId="4" fillId="0" borderId="408" applyAlignment="1" pivotButton="0" quotePrefix="0" xfId="0">
      <alignment horizontal="center" vertical="center"/>
    </xf>
    <xf numFmtId="0" fontId="4" fillId="0" borderId="408" applyAlignment="1" pivotButton="0" quotePrefix="0" xfId="0">
      <alignment horizontal="center"/>
    </xf>
    <xf numFmtId="0" fontId="17" fillId="0" borderId="54" applyAlignment="1" pivotButton="0" quotePrefix="0" xfId="0">
      <alignment horizontal="center" vertical="center"/>
    </xf>
    <xf numFmtId="1" fontId="17" fillId="0" borderId="288" applyAlignment="1" pivotButton="0" quotePrefix="0" xfId="0">
      <alignment horizontal="center" vertical="center"/>
    </xf>
    <xf numFmtId="1" fontId="17" fillId="0" borderId="408" applyAlignment="1" pivotButton="0" quotePrefix="0" xfId="0">
      <alignment horizontal="center" vertical="center"/>
    </xf>
    <xf numFmtId="0" fontId="30" fillId="0" borderId="286" applyAlignment="1" pivotButton="0" quotePrefix="0" xfId="0">
      <alignment horizontal="center" vertical="center"/>
    </xf>
    <xf numFmtId="0" fontId="24" fillId="0" borderId="204" applyAlignment="1" pivotButton="0" quotePrefix="0" xfId="0">
      <alignment horizontal="left" vertical="center"/>
    </xf>
    <xf numFmtId="1" fontId="4" fillId="0" borderId="69" applyAlignment="1" pivotButton="0" quotePrefix="0" xfId="0">
      <alignment horizontal="center" vertical="center"/>
    </xf>
    <xf numFmtId="0" fontId="51" fillId="0" borderId="69" applyAlignment="1" pivotButton="0" quotePrefix="0" xfId="0">
      <alignment horizontal="center" vertical="center"/>
    </xf>
    <xf numFmtId="0" fontId="51" fillId="0" borderId="71" applyAlignment="1" pivotButton="0" quotePrefix="0" xfId="0">
      <alignment horizontal="center" vertical="center"/>
    </xf>
    <xf numFmtId="0" fontId="36" fillId="0" borderId="71" applyAlignment="1" pivotButton="0" quotePrefix="0" xfId="0">
      <alignment horizontal="center" vertical="center"/>
    </xf>
    <xf numFmtId="0" fontId="29" fillId="0" borderId="294" applyAlignment="1" pivotButton="0" quotePrefix="0" xfId="0">
      <alignment horizontal="center" vertical="center"/>
    </xf>
    <xf numFmtId="0" fontId="4" fillId="5" borderId="33" applyAlignment="1" pivotButton="0" quotePrefix="0" xfId="0">
      <alignment vertical="center"/>
    </xf>
    <xf numFmtId="0" fontId="4" fillId="5" borderId="72" applyAlignment="1" pivotButton="0" quotePrefix="0" xfId="0">
      <alignment vertical="center"/>
    </xf>
    <xf numFmtId="0" fontId="4" fillId="5" borderId="42" applyAlignment="1" pivotButton="0" quotePrefix="0" xfId="0">
      <alignment vertical="center"/>
    </xf>
    <xf numFmtId="1" fontId="17" fillId="5" borderId="33" applyAlignment="1" pivotButton="0" quotePrefix="0" xfId="0">
      <alignment horizontal="center" vertical="center"/>
    </xf>
    <xf numFmtId="1" fontId="17" fillId="5" borderId="13" applyAlignment="1" pivotButton="0" quotePrefix="0" xfId="0">
      <alignment horizontal="center" vertical="center"/>
    </xf>
    <xf numFmtId="1" fontId="71" fillId="5" borderId="11" applyAlignment="1" pivotButton="0" quotePrefix="0" xfId="0">
      <alignment horizontal="center" vertical="center"/>
    </xf>
    <xf numFmtId="1" fontId="71" fillId="5" borderId="12" applyAlignment="1" pivotButton="0" quotePrefix="0" xfId="0">
      <alignment horizontal="center" vertical="center"/>
    </xf>
    <xf numFmtId="0" fontId="4" fillId="0" borderId="151" applyAlignment="1" pivotButton="0" quotePrefix="0" xfId="0">
      <alignment vertical="center"/>
    </xf>
    <xf numFmtId="0" fontId="4" fillId="0" borderId="74" applyAlignment="1" pivotButton="0" quotePrefix="0" xfId="0">
      <alignment vertical="center"/>
    </xf>
    <xf numFmtId="0" fontId="4" fillId="0" borderId="151" applyAlignment="1" pivotButton="0" quotePrefix="0" xfId="0">
      <alignment horizontal="center" vertical="center"/>
    </xf>
    <xf numFmtId="1" fontId="17" fillId="3" borderId="40" applyAlignment="1" pivotButton="0" quotePrefix="0" xfId="0">
      <alignment horizontal="center" vertical="center"/>
    </xf>
    <xf numFmtId="0" fontId="17" fillId="3" borderId="407" applyAlignment="1" pivotButton="0" quotePrefix="0" xfId="0">
      <alignment horizontal="center" vertical="center"/>
    </xf>
    <xf numFmtId="0" fontId="71" fillId="3" borderId="40" applyAlignment="1" pivotButton="0" quotePrefix="0" xfId="0">
      <alignment horizontal="center" vertical="center"/>
    </xf>
    <xf numFmtId="1" fontId="71" fillId="3" borderId="407" applyAlignment="1" pivotButton="0" quotePrefix="0" xfId="0">
      <alignment horizontal="center" vertical="center"/>
    </xf>
    <xf numFmtId="1" fontId="17" fillId="3" borderId="407" applyAlignment="1" pivotButton="0" quotePrefix="0" xfId="0">
      <alignment horizontal="center" vertical="center"/>
    </xf>
    <xf numFmtId="0" fontId="17" fillId="3" borderId="40" applyAlignment="1" pivotButton="0" quotePrefix="0" xfId="0">
      <alignment horizontal="center" vertical="center"/>
    </xf>
    <xf numFmtId="0" fontId="29" fillId="0" borderId="74" applyAlignment="1" pivotButton="0" quotePrefix="0" xfId="0">
      <alignment horizontal="center" vertical="center"/>
    </xf>
    <xf numFmtId="1" fontId="17" fillId="3" borderId="288" applyAlignment="1" pivotButton="0" quotePrefix="0" xfId="0">
      <alignment horizontal="center" vertical="center"/>
    </xf>
    <xf numFmtId="1" fontId="17" fillId="3" borderId="408" applyAlignment="1" pivotButton="0" quotePrefix="0" xfId="0">
      <alignment horizontal="center" vertical="center"/>
    </xf>
    <xf numFmtId="1" fontId="71" fillId="3" borderId="288" applyAlignment="1" pivotButton="0" quotePrefix="0" xfId="0">
      <alignment horizontal="center" vertical="center"/>
    </xf>
    <xf numFmtId="1" fontId="71" fillId="3" borderId="408" applyAlignment="1" pivotButton="0" quotePrefix="0" xfId="0">
      <alignment horizontal="center" vertical="center"/>
    </xf>
    <xf numFmtId="1" fontId="4" fillId="3" borderId="288" applyAlignment="1" pivotButton="0" quotePrefix="0" xfId="0">
      <alignment horizontal="center" vertical="center"/>
    </xf>
    <xf numFmtId="0" fontId="4" fillId="3" borderId="408" applyAlignment="1" pivotButton="0" quotePrefix="0" xfId="0">
      <alignment horizontal="center" vertical="center"/>
    </xf>
    <xf numFmtId="0" fontId="51" fillId="3" borderId="288" applyAlignment="1" pivotButton="0" quotePrefix="0" xfId="0">
      <alignment horizontal="center" vertical="center"/>
    </xf>
    <xf numFmtId="0" fontId="51" fillId="3" borderId="408" applyAlignment="1" pivotButton="0" quotePrefix="0" xfId="0">
      <alignment horizontal="center" vertical="center"/>
    </xf>
    <xf numFmtId="0" fontId="4" fillId="3" borderId="288" applyAlignment="1" pivotButton="0" quotePrefix="0" xfId="0">
      <alignment horizontal="center" vertical="center"/>
    </xf>
    <xf numFmtId="0" fontId="36" fillId="3" borderId="408" applyAlignment="1" pivotButton="0" quotePrefix="0" xfId="0">
      <alignment horizontal="center" vertical="center"/>
    </xf>
    <xf numFmtId="0" fontId="17" fillId="0" borderId="55" applyAlignment="1" pivotButton="0" quotePrefix="0" xfId="0">
      <alignment horizontal="center" vertical="center"/>
    </xf>
    <xf numFmtId="0" fontId="4" fillId="0" borderId="55" applyAlignment="1" pivotButton="0" quotePrefix="0" xfId="0">
      <alignment horizontal="right" vertical="center"/>
    </xf>
    <xf numFmtId="0" fontId="43" fillId="0" borderId="81" applyAlignment="1" pivotButton="0" quotePrefix="0" xfId="0">
      <alignment horizontal="left" vertical="center"/>
    </xf>
    <xf numFmtId="49" fontId="65" fillId="0" borderId="285" applyAlignment="1" pivotButton="0" quotePrefix="0" xfId="0">
      <alignment horizontal="center" vertical="center"/>
    </xf>
    <xf numFmtId="0" fontId="65" fillId="0" borderId="79" applyAlignment="1" pivotButton="0" quotePrefix="0" xfId="0">
      <alignment horizontal="left" vertical="center"/>
    </xf>
    <xf numFmtId="0" fontId="100" fillId="0" borderId="79" applyAlignment="1" pivotButton="0" quotePrefix="0" xfId="0">
      <alignment vertical="center"/>
    </xf>
    <xf numFmtId="0" fontId="100" fillId="0" borderId="55" applyAlignment="1" pivotButton="0" quotePrefix="0" xfId="0">
      <alignment vertical="center"/>
    </xf>
    <xf numFmtId="0" fontId="100" fillId="3" borderId="54" applyAlignment="1" pivotButton="0" quotePrefix="0" xfId="0">
      <alignment horizontal="center" vertical="center"/>
    </xf>
    <xf numFmtId="0" fontId="76" fillId="3" borderId="56" applyAlignment="1" pivotButton="0" quotePrefix="0" xfId="0">
      <alignment horizontal="center" vertical="center"/>
    </xf>
    <xf numFmtId="0" fontId="100" fillId="3" borderId="57" applyAlignment="1" pivotButton="0" quotePrefix="0" xfId="0">
      <alignment horizontal="center" vertical="center"/>
    </xf>
    <xf numFmtId="0" fontId="76" fillId="3" borderId="80" applyAlignment="1" pivotButton="0" quotePrefix="0" xfId="0">
      <alignment horizontal="center" vertical="center"/>
    </xf>
    <xf numFmtId="0" fontId="100" fillId="3" borderId="56" applyAlignment="1" pivotButton="0" quotePrefix="0" xfId="0">
      <alignment horizontal="center" vertical="center"/>
    </xf>
    <xf numFmtId="0" fontId="30" fillId="3" borderId="288" applyAlignment="1" pivotButton="0" quotePrefix="0" xfId="0">
      <alignment horizontal="center" vertical="center"/>
    </xf>
    <xf numFmtId="0" fontId="30" fillId="3" borderId="408" applyAlignment="1" pivotButton="0" quotePrefix="0" xfId="0">
      <alignment horizontal="center" vertical="center"/>
    </xf>
    <xf numFmtId="49" fontId="40" fillId="3" borderId="285" applyAlignment="1" pivotButton="0" quotePrefix="0" xfId="0">
      <alignment horizontal="center" vertical="center"/>
    </xf>
    <xf numFmtId="0" fontId="86" fillId="3" borderId="54" applyAlignment="1" pivotButton="0" quotePrefix="0" xfId="0">
      <alignment horizontal="right" vertical="center"/>
    </xf>
    <xf numFmtId="0" fontId="86" fillId="3" borderId="80" applyAlignment="1" pivotButton="0" quotePrefix="0" xfId="0">
      <alignment horizontal="center" vertical="center"/>
    </xf>
    <xf numFmtId="0" fontId="86" fillId="3" borderId="286" applyAlignment="1" pivotButton="0" quotePrefix="0" xfId="0">
      <alignment horizontal="center" vertical="center"/>
    </xf>
    <xf numFmtId="0" fontId="86" fillId="3" borderId="54" applyAlignment="1" pivotButton="0" quotePrefix="0" xfId="0">
      <alignment horizontal="center" vertical="center"/>
    </xf>
    <xf numFmtId="0" fontId="86" fillId="3" borderId="56" applyAlignment="1" pivotButton="0" quotePrefix="0" xfId="0">
      <alignment horizontal="center" vertical="center"/>
    </xf>
    <xf numFmtId="0" fontId="86" fillId="3" borderId="57" applyAlignment="1" pivotButton="0" quotePrefix="0" xfId="0">
      <alignment horizontal="center" vertical="center"/>
    </xf>
    <xf numFmtId="0" fontId="29" fillId="3" borderId="288" applyAlignment="1" pivotButton="0" quotePrefix="0" xfId="0">
      <alignment horizontal="center" vertical="center"/>
    </xf>
    <xf numFmtId="0" fontId="29" fillId="3" borderId="408" applyAlignment="1" pivotButton="0" quotePrefix="0" xfId="0">
      <alignment horizontal="center" vertical="center"/>
    </xf>
    <xf numFmtId="0" fontId="86" fillId="0" borderId="54" applyAlignment="1" pivotButton="0" quotePrefix="0" xfId="0">
      <alignment horizontal="right" vertical="center"/>
    </xf>
    <xf numFmtId="0" fontId="86" fillId="0" borderId="80" applyAlignment="1" pivotButton="0" quotePrefix="0" xfId="0">
      <alignment horizontal="center" vertical="center"/>
    </xf>
    <xf numFmtId="0" fontId="86" fillId="0" borderId="286" applyAlignment="1" pivotButton="0" quotePrefix="0" xfId="0">
      <alignment horizontal="center" vertical="center"/>
    </xf>
    <xf numFmtId="49" fontId="40" fillId="3" borderId="293" applyAlignment="1" pivotButton="0" quotePrefix="0" xfId="0">
      <alignment horizontal="center" vertical="center"/>
    </xf>
    <xf numFmtId="0" fontId="86" fillId="0" borderId="142" applyAlignment="1" pivotButton="0" quotePrefix="0" xfId="0">
      <alignment horizontal="center" vertical="center"/>
    </xf>
    <xf numFmtId="0" fontId="86" fillId="0" borderId="96" applyAlignment="1" pivotButton="0" quotePrefix="0" xfId="0">
      <alignment horizontal="center" vertical="center"/>
    </xf>
    <xf numFmtId="0" fontId="86" fillId="0" borderId="95" applyAlignment="1" pivotButton="0" quotePrefix="0" xfId="0">
      <alignment horizontal="center" vertical="center"/>
    </xf>
    <xf numFmtId="0" fontId="86" fillId="3" borderId="142" applyAlignment="1" pivotButton="0" quotePrefix="0" xfId="0">
      <alignment horizontal="center" vertical="center"/>
    </xf>
    <xf numFmtId="0" fontId="86" fillId="3" borderId="367" applyAlignment="1" pivotButton="0" quotePrefix="0" xfId="0">
      <alignment horizontal="center" vertical="center"/>
    </xf>
    <xf numFmtId="0" fontId="86" fillId="3" borderId="384" applyAlignment="1" pivotButton="0" quotePrefix="0" xfId="0">
      <alignment horizontal="center" vertical="center"/>
    </xf>
    <xf numFmtId="0" fontId="86" fillId="3" borderId="96" applyAlignment="1" pivotButton="0" quotePrefix="0" xfId="0">
      <alignment horizontal="center" vertical="center"/>
    </xf>
    <xf numFmtId="0" fontId="29" fillId="3" borderId="69" applyAlignment="1" pivotButton="0" quotePrefix="0" xfId="0">
      <alignment horizontal="center" vertical="center"/>
    </xf>
    <xf numFmtId="0" fontId="29" fillId="3" borderId="71" applyAlignment="1" pivotButton="0" quotePrefix="0" xfId="0">
      <alignment horizontal="center" vertical="center"/>
    </xf>
    <xf numFmtId="0" fontId="29" fillId="0" borderId="94" applyAlignment="1" pivotButton="0" quotePrefix="0" xfId="0">
      <alignment horizontal="center" vertical="center"/>
    </xf>
    <xf numFmtId="0" fontId="23" fillId="3" borderId="52" applyAlignment="1" pivotButton="0" quotePrefix="0" xfId="0">
      <alignment vertical="center"/>
    </xf>
    <xf numFmtId="1" fontId="10" fillId="0" borderId="102" applyAlignment="1" pivotButton="0" quotePrefix="0" xfId="0">
      <alignment horizontal="center" vertical="center"/>
    </xf>
    <xf numFmtId="1" fontId="10" fillId="0" borderId="103" applyAlignment="1" pivotButton="0" quotePrefix="0" xfId="0">
      <alignment horizontal="center" vertical="center"/>
    </xf>
    <xf numFmtId="1" fontId="10" fillId="0" borderId="407" applyAlignment="1" pivotButton="0" quotePrefix="0" xfId="0">
      <alignment horizontal="center" vertical="center"/>
    </xf>
    <xf numFmtId="0" fontId="23" fillId="0" borderId="55" applyAlignment="1" pivotButton="0" quotePrefix="0" xfId="0">
      <alignment vertical="center"/>
    </xf>
    <xf numFmtId="1" fontId="40" fillId="0" borderId="288" applyAlignment="1" pivotButton="0" quotePrefix="0" xfId="0">
      <alignment horizontal="center" vertical="center"/>
    </xf>
    <xf numFmtId="1" fontId="40" fillId="0" borderId="408" applyAlignment="1" pivotButton="0" quotePrefix="0" xfId="0">
      <alignment horizontal="center" vertical="center"/>
    </xf>
    <xf numFmtId="0" fontId="23" fillId="3" borderId="55" applyAlignment="1" pivotButton="0" quotePrefix="0" xfId="0">
      <alignment vertical="center"/>
    </xf>
    <xf numFmtId="1" fontId="10" fillId="0" borderId="288" applyAlignment="1" pivotButton="0" quotePrefix="0" xfId="0">
      <alignment horizontal="center" vertical="center"/>
    </xf>
    <xf numFmtId="1" fontId="10" fillId="0" borderId="408" applyAlignment="1" pivotButton="0" quotePrefix="0" xfId="0">
      <alignment horizontal="center" vertical="center"/>
    </xf>
    <xf numFmtId="0" fontId="23" fillId="3" borderId="95" applyAlignment="1" pivotButton="0" quotePrefix="0" xfId="0">
      <alignment vertical="center"/>
    </xf>
    <xf numFmtId="1" fontId="24" fillId="0" borderId="13" applyAlignment="1" pivotButton="0" quotePrefix="0" xfId="0">
      <alignment horizontal="center" vertical="center"/>
    </xf>
    <xf numFmtId="0" fontId="40" fillId="0" borderId="73" applyAlignment="1" pivotButton="0" quotePrefix="0" xfId="0">
      <alignment vertical="center"/>
    </xf>
    <xf numFmtId="14" fontId="40" fillId="0" borderId="73" applyAlignment="1" pivotButton="0" quotePrefix="0" xfId="0">
      <alignment horizontal="center" vertical="center"/>
    </xf>
    <xf numFmtId="0" fontId="40" fillId="0" borderId="81" applyAlignment="1" pivotButton="0" quotePrefix="0" xfId="0">
      <alignment vertical="center"/>
    </xf>
    <xf numFmtId="49" fontId="40" fillId="0" borderId="79" applyAlignment="1" pivotButton="0" quotePrefix="0" xfId="0">
      <alignment horizontal="center" vertical="center"/>
    </xf>
    <xf numFmtId="14" fontId="24" fillId="0" borderId="79" applyAlignment="1" pivotButton="0" quotePrefix="0" xfId="0">
      <alignment horizontal="center" vertical="center"/>
    </xf>
    <xf numFmtId="0" fontId="40" fillId="0" borderId="1" applyAlignment="1" pivotButton="0" quotePrefix="0" xfId="0">
      <alignment vertical="top"/>
    </xf>
    <xf numFmtId="0" fontId="7" fillId="2" borderId="1" pivotButton="0" quotePrefix="0" xfId="0"/>
    <xf numFmtId="0" fontId="23" fillId="0" borderId="410" applyAlignment="1" pivotButton="0" quotePrefix="0" xfId="0">
      <alignment horizontal="center" vertical="center"/>
    </xf>
    <xf numFmtId="0" fontId="6" fillId="0" borderId="31" applyAlignment="1" pivotButton="0" quotePrefix="0" xfId="0">
      <alignment horizontal="center" vertical="center"/>
    </xf>
    <xf numFmtId="0" fontId="6" fillId="0" borderId="12" applyAlignment="1" pivotButton="0" quotePrefix="0" xfId="0">
      <alignment horizontal="center" vertical="center"/>
    </xf>
    <xf numFmtId="0" fontId="29" fillId="0" borderId="27" applyAlignment="1" pivotButton="0" quotePrefix="0" xfId="0">
      <alignment horizontal="center" vertical="center"/>
    </xf>
    <xf numFmtId="0" fontId="30" fillId="0" borderId="204" applyAlignment="1" pivotButton="0" quotePrefix="0" xfId="0">
      <alignment horizontal="center" vertical="center"/>
    </xf>
    <xf numFmtId="0" fontId="30" fillId="0" borderId="38" applyAlignment="1" pivotButton="0" quotePrefix="0" xfId="0">
      <alignment horizontal="center" vertical="center"/>
    </xf>
    <xf numFmtId="0" fontId="29" fillId="0" borderId="145" applyAlignment="1" pivotButton="0" quotePrefix="0" xfId="0">
      <alignment horizontal="center" vertical="center"/>
    </xf>
    <xf numFmtId="0" fontId="29" fillId="0" borderId="66" applyAlignment="1" pivotButton="0" quotePrefix="0" xfId="0">
      <alignment horizontal="center" vertical="center"/>
    </xf>
    <xf numFmtId="0" fontId="29" fillId="0" borderId="131" applyAlignment="1" pivotButton="0" quotePrefix="0" xfId="0">
      <alignment horizontal="center" vertical="center"/>
    </xf>
    <xf numFmtId="0" fontId="6" fillId="0" borderId="252" applyAlignment="1" pivotButton="0" quotePrefix="0" xfId="0">
      <alignment horizontal="center" vertical="center"/>
    </xf>
    <xf numFmtId="0" fontId="6" fillId="0" borderId="69" applyAlignment="1" pivotButton="0" quotePrefix="0" xfId="0">
      <alignment horizontal="center" vertical="center"/>
    </xf>
    <xf numFmtId="0" fontId="6" fillId="0" borderId="71" applyAlignment="1" pivotButton="0" quotePrefix="0" xfId="0">
      <alignment horizontal="center" vertical="center"/>
    </xf>
    <xf numFmtId="0" fontId="6" fillId="0" borderId="70" applyAlignment="1" pivotButton="0" quotePrefix="0" xfId="0">
      <alignment horizontal="center" vertical="center"/>
    </xf>
    <xf numFmtId="0" fontId="17" fillId="0" borderId="407" applyAlignment="1" pivotButton="0" quotePrefix="0" xfId="0">
      <alignment horizontal="center" vertical="center"/>
    </xf>
    <xf numFmtId="0" fontId="17" fillId="0" borderId="146" applyAlignment="1" pivotButton="0" quotePrefix="0" xfId="0">
      <alignment horizontal="center" vertical="center"/>
    </xf>
    <xf numFmtId="0" fontId="17" fillId="0" borderId="258" applyAlignment="1" pivotButton="0" quotePrefix="0" xfId="0">
      <alignment horizontal="center" vertical="center"/>
    </xf>
    <xf numFmtId="0" fontId="17" fillId="0" borderId="103" applyAlignment="1" pivotButton="0" quotePrefix="0" xfId="0">
      <alignment horizontal="center" vertical="center"/>
    </xf>
    <xf numFmtId="0" fontId="29" fillId="0" borderId="97" applyAlignment="1" pivotButton="0" quotePrefix="0" xfId="0">
      <alignment horizontal="center" vertical="center"/>
    </xf>
    <xf numFmtId="0" fontId="17" fillId="0" borderId="81" applyAlignment="1" pivotButton="0" quotePrefix="0" xfId="0">
      <alignment horizontal="left" vertical="center"/>
    </xf>
    <xf numFmtId="0" fontId="4" fillId="0" borderId="370" applyAlignment="1" pivotButton="0" quotePrefix="0" xfId="0">
      <alignment horizontal="left" vertical="center"/>
    </xf>
    <xf numFmtId="0" fontId="6" fillId="0" borderId="85" applyAlignment="1" pivotButton="0" quotePrefix="0" xfId="0">
      <alignment horizontal="center" vertical="center"/>
    </xf>
    <xf numFmtId="0" fontId="4" fillId="0" borderId="103" applyAlignment="1" pivotButton="0" quotePrefix="0" xfId="0">
      <alignment horizontal="center" vertical="center"/>
    </xf>
    <xf numFmtId="0" fontId="4" fillId="0" borderId="407" applyAlignment="1" pivotButton="0" quotePrefix="0" xfId="0">
      <alignment horizontal="center" vertical="center"/>
    </xf>
    <xf numFmtId="0" fontId="36" fillId="0" borderId="84" applyAlignment="1" pivotButton="0" quotePrefix="0" xfId="0">
      <alignment horizontal="center" vertical="center"/>
    </xf>
    <xf numFmtId="49" fontId="4" fillId="3" borderId="81" applyAlignment="1" pivotButton="0" quotePrefix="0" xfId="0">
      <alignment horizontal="center" vertical="center"/>
    </xf>
    <xf numFmtId="0" fontId="30" fillId="0" borderId="59" applyAlignment="1" pivotButton="0" quotePrefix="0" xfId="0">
      <alignment horizontal="left" vertical="center"/>
    </xf>
    <xf numFmtId="0" fontId="29" fillId="0" borderId="131" applyAlignment="1" pivotButton="0" quotePrefix="0" xfId="0">
      <alignment horizontal="left" vertical="center"/>
    </xf>
    <xf numFmtId="0" fontId="29" fillId="0" borderId="59" applyAlignment="1" pivotButton="0" quotePrefix="0" xfId="0">
      <alignment horizontal="left" vertical="center"/>
    </xf>
    <xf numFmtId="0" fontId="29" fillId="0" borderId="84" applyAlignment="1" pivotButton="0" quotePrefix="0" xfId="0">
      <alignment horizontal="left" vertical="center"/>
    </xf>
    <xf numFmtId="49" fontId="4" fillId="0" borderId="370" applyAlignment="1" pivotButton="0" quotePrefix="0" xfId="0">
      <alignment horizontal="center" vertical="center"/>
    </xf>
    <xf numFmtId="0" fontId="4" fillId="0" borderId="90" applyAlignment="1" pivotButton="0" quotePrefix="0" xfId="0">
      <alignment vertical="center"/>
    </xf>
    <xf numFmtId="0" fontId="4" fillId="0" borderId="89" applyAlignment="1" pivotButton="0" quotePrefix="0" xfId="0">
      <alignment horizontal="center" vertical="center"/>
    </xf>
    <xf numFmtId="0" fontId="29" fillId="0" borderId="90" applyAlignment="1" pivotButton="0" quotePrefix="0" xfId="0">
      <alignment horizontal="center" vertical="center"/>
    </xf>
    <xf numFmtId="0" fontId="29" fillId="0" borderId="89" applyAlignment="1" pivotButton="0" quotePrefix="0" xfId="0">
      <alignment horizontal="center" vertical="center"/>
    </xf>
    <xf numFmtId="0" fontId="29" fillId="0" borderId="142" applyAlignment="1" pivotButton="0" quotePrefix="0" xfId="0">
      <alignment horizontal="left" vertical="center"/>
    </xf>
    <xf numFmtId="0" fontId="29" fillId="0" borderId="89" applyAlignment="1" pivotButton="0" quotePrefix="0" xfId="0">
      <alignment horizontal="left" vertical="center"/>
    </xf>
    <xf numFmtId="0" fontId="29" fillId="0" borderId="90" applyAlignment="1" pivotButton="0" quotePrefix="0" xfId="0">
      <alignment horizontal="left" vertical="center"/>
    </xf>
    <xf numFmtId="0" fontId="3" fillId="0" borderId="370" applyAlignment="1" pivotButton="0" quotePrefix="0" xfId="0">
      <alignment horizontal="center" vertical="center"/>
    </xf>
    <xf numFmtId="0" fontId="10" fillId="0" borderId="410" applyAlignment="1" pivotButton="0" quotePrefix="0" xfId="0">
      <alignment horizontal="center" vertical="center"/>
    </xf>
    <xf numFmtId="0" fontId="10" fillId="0" borderId="407" applyAlignment="1" pivotButton="0" quotePrefix="0" xfId="0">
      <alignment horizontal="center" vertical="center"/>
    </xf>
    <xf numFmtId="0" fontId="24" fillId="0" borderId="13" applyAlignment="1" pivotButton="0" quotePrefix="0" xfId="0">
      <alignment horizontal="center"/>
    </xf>
    <xf numFmtId="0" fontId="24" fillId="0" borderId="36" applyAlignment="1" pivotButton="0" quotePrefix="0" xfId="0">
      <alignment horizontal="center" vertical="center"/>
    </xf>
    <xf numFmtId="0" fontId="66" fillId="0" borderId="1" applyAlignment="1" pivotButton="0" quotePrefix="0" xfId="0">
      <alignment horizontal="center"/>
    </xf>
    <xf numFmtId="0" fontId="40" fillId="0" borderId="134" applyAlignment="1" pivotButton="0" quotePrefix="0" xfId="0">
      <alignment horizontal="left" vertical="center"/>
    </xf>
    <xf numFmtId="14" fontId="40" fillId="0" borderId="97" applyAlignment="1" pivotButton="0" quotePrefix="0" xfId="0">
      <alignment horizontal="center" vertical="center"/>
    </xf>
    <xf numFmtId="0" fontId="40" fillId="0" borderId="80" applyAlignment="1" pivotButton="0" quotePrefix="0" xfId="0">
      <alignment horizontal="left" vertical="center"/>
    </xf>
    <xf numFmtId="49" fontId="40" fillId="0" borderId="81" applyAlignment="1" pivotButton="0" quotePrefix="0" xfId="0">
      <alignment horizontal="center" vertical="center"/>
    </xf>
    <xf numFmtId="0" fontId="24" fillId="0" borderId="80" applyAlignment="1" pivotButton="0" quotePrefix="0" xfId="0">
      <alignment horizontal="justify" vertical="center"/>
    </xf>
    <xf numFmtId="0" fontId="40" fillId="0" borderId="80" applyAlignment="1" pivotButton="0" quotePrefix="0" xfId="0">
      <alignment horizontal="justify" vertical="center"/>
    </xf>
    <xf numFmtId="0" fontId="24" fillId="3" borderId="80" applyAlignment="1" pivotButton="0" quotePrefix="0" xfId="0">
      <alignment horizontal="justify" vertical="center"/>
    </xf>
    <xf numFmtId="0" fontId="24" fillId="3" borderId="90" applyAlignment="1" pivotButton="0" quotePrefix="0" xfId="0">
      <alignment horizontal="justify" vertical="center"/>
    </xf>
    <xf numFmtId="0" fontId="29" fillId="0" borderId="411" applyAlignment="1" pivotButton="0" quotePrefix="0" xfId="0">
      <alignment horizontal="center" vertical="center"/>
    </xf>
    <xf numFmtId="0" fontId="1" fillId="0" borderId="412" pivotButton="0" quotePrefix="0" xfId="0"/>
    <xf numFmtId="0" fontId="29" fillId="0" borderId="413" applyAlignment="1" pivotButton="0" quotePrefix="0" xfId="0">
      <alignment horizontal="center" vertical="center"/>
    </xf>
    <xf numFmtId="0" fontId="29" fillId="0" borderId="414" applyAlignment="1" pivotButton="0" quotePrefix="0" xfId="0">
      <alignment horizontal="center" vertical="center"/>
    </xf>
    <xf numFmtId="0" fontId="29" fillId="0" borderId="415" applyAlignment="1" pivotButton="0" quotePrefix="0" xfId="0">
      <alignment horizontal="center" vertical="center"/>
    </xf>
    <xf numFmtId="0" fontId="29" fillId="0" borderId="262" applyAlignment="1" pivotButton="0" quotePrefix="0" xfId="0">
      <alignment horizontal="center" vertical="center"/>
    </xf>
    <xf numFmtId="0" fontId="29" fillId="0" borderId="16" applyAlignment="1" pivotButton="0" quotePrefix="0" xfId="0">
      <alignment horizontal="center" vertical="center"/>
    </xf>
    <xf numFmtId="0" fontId="1" fillId="0" borderId="220" pivotButton="0" quotePrefix="0" xfId="0"/>
    <xf numFmtId="0" fontId="15" fillId="0" borderId="1" applyAlignment="1" pivotButton="0" quotePrefix="0" xfId="0">
      <alignment horizontal="center" vertical="center"/>
    </xf>
    <xf numFmtId="0" fontId="23" fillId="3" borderId="1" applyAlignment="1" pivotButton="0" quotePrefix="0" xfId="0">
      <alignment horizontal="center" vertical="center"/>
    </xf>
    <xf numFmtId="0" fontId="24" fillId="0" borderId="69" applyAlignment="1" pivotButton="0" quotePrefix="0" xfId="0">
      <alignment horizontal="center"/>
    </xf>
    <xf numFmtId="0" fontId="24" fillId="0" borderId="71" applyAlignment="1" pivotButton="0" quotePrefix="0" xfId="0">
      <alignment horizontal="center"/>
    </xf>
    <xf numFmtId="0" fontId="24" fillId="5" borderId="271" applyAlignment="1" pivotButton="0" quotePrefix="0" xfId="0">
      <alignment horizontal="left" vertical="center"/>
    </xf>
    <xf numFmtId="1" fontId="24" fillId="0" borderId="69" applyAlignment="1" pivotButton="0" quotePrefix="0" xfId="0">
      <alignment horizontal="center" vertical="center"/>
    </xf>
    <xf numFmtId="0" fontId="10" fillId="3" borderId="34" applyAlignment="1" pivotButton="0" quotePrefix="0" xfId="0">
      <alignment horizontal="center" vertical="center"/>
    </xf>
    <xf numFmtId="0" fontId="19" fillId="3" borderId="56" applyAlignment="1" pivotButton="0" quotePrefix="0" xfId="0">
      <alignment vertical="center"/>
    </xf>
    <xf numFmtId="0" fontId="29" fillId="3" borderId="57" applyAlignment="1" pivotButton="0" quotePrefix="0" xfId="0">
      <alignment horizontal="center" vertical="center"/>
    </xf>
    <xf numFmtId="49" fontId="24" fillId="3" borderId="293" applyAlignment="1" pivotButton="0" quotePrefix="0" xfId="0">
      <alignment horizontal="center" vertical="center"/>
    </xf>
    <xf numFmtId="0" fontId="29" fillId="3" borderId="142" applyAlignment="1" pivotButton="0" quotePrefix="0" xfId="0">
      <alignment horizontal="center" vertical="center"/>
    </xf>
    <xf numFmtId="0" fontId="29" fillId="3" borderId="70" applyAlignment="1" pivotButton="0" quotePrefix="0" xfId="0">
      <alignment horizontal="center" vertical="center"/>
    </xf>
    <xf numFmtId="0" fontId="29" fillId="3" borderId="144" applyAlignment="1" pivotButton="0" quotePrefix="0" xfId="0">
      <alignment horizontal="center" vertical="center"/>
    </xf>
    <xf numFmtId="0" fontId="29" fillId="3" borderId="96" applyAlignment="1" pivotButton="0" quotePrefix="0" xfId="0">
      <alignment horizontal="center" vertical="center"/>
    </xf>
    <xf numFmtId="1" fontId="23" fillId="0" borderId="73" applyAlignment="1" pivotButton="0" quotePrefix="0" xfId="0">
      <alignment horizontal="center" vertical="center"/>
    </xf>
    <xf numFmtId="1" fontId="39" fillId="0" borderId="79" applyAlignment="1" pivotButton="0" quotePrefix="0" xfId="0">
      <alignment horizontal="center" vertical="center"/>
    </xf>
    <xf numFmtId="1" fontId="23" fillId="0" borderId="285" applyAlignment="1" pivotButton="0" quotePrefix="0" xfId="0">
      <alignment horizontal="center" vertical="center"/>
    </xf>
    <xf numFmtId="1" fontId="23" fillId="0" borderId="293" applyAlignment="1" pivotButton="0" quotePrefix="0" xfId="0">
      <alignment horizontal="center" vertical="center"/>
    </xf>
    <xf numFmtId="0" fontId="24" fillId="0" borderId="314" applyAlignment="1" pivotButton="0" quotePrefix="0" xfId="0">
      <alignment vertical="center"/>
    </xf>
    <xf numFmtId="0" fontId="54" fillId="0" borderId="1" pivotButton="0" quotePrefix="0" xfId="0"/>
    <xf numFmtId="0" fontId="54" fillId="0" borderId="1" applyAlignment="1" pivotButton="0" quotePrefix="0" xfId="0">
      <alignment vertical="top"/>
    </xf>
    <xf numFmtId="0" fontId="54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right" vertical="top"/>
    </xf>
    <xf numFmtId="0" fontId="2" fillId="0" borderId="1" applyAlignment="1" pivotButton="0" quotePrefix="0" xfId="0">
      <alignment horizontal="right" vertical="top"/>
    </xf>
    <xf numFmtId="0" fontId="59" fillId="0" borderId="1" applyAlignment="1" pivotButton="0" quotePrefix="0" xfId="0">
      <alignment horizontal="center"/>
    </xf>
    <xf numFmtId="0" fontId="6" fillId="0" borderId="413" applyAlignment="1" pivotButton="0" quotePrefix="0" xfId="0">
      <alignment horizontal="center" vertical="center"/>
    </xf>
    <xf numFmtId="0" fontId="6" fillId="0" borderId="414" applyAlignment="1" pivotButton="0" quotePrefix="0" xfId="0">
      <alignment horizontal="center" vertical="center"/>
    </xf>
    <xf numFmtId="0" fontId="6" fillId="0" borderId="415" applyAlignment="1" pivotButton="0" quotePrefix="0" xfId="0">
      <alignment horizontal="center" vertical="center"/>
    </xf>
    <xf numFmtId="0" fontId="37" fillId="0" borderId="415" pivotButton="0" quotePrefix="0" xfId="0"/>
    <xf numFmtId="0" fontId="6" fillId="0" borderId="416" applyAlignment="1" pivotButton="0" quotePrefix="0" xfId="0">
      <alignment horizontal="center" vertical="center"/>
    </xf>
    <xf numFmtId="0" fontId="6" fillId="0" borderId="47" applyAlignment="1" pivotButton="0" quotePrefix="0" xfId="0">
      <alignment horizontal="center" vertical="center"/>
    </xf>
    <xf numFmtId="0" fontId="38" fillId="0" borderId="178" applyAlignment="1" pivotButton="0" quotePrefix="0" xfId="0">
      <alignment horizontal="center" vertical="center"/>
    </xf>
    <xf numFmtId="49" fontId="23" fillId="0" borderId="415" applyAlignment="1" pivotButton="0" quotePrefix="0" xfId="0">
      <alignment horizontal="left" vertical="center"/>
    </xf>
    <xf numFmtId="49" fontId="23" fillId="0" borderId="415" applyAlignment="1" pivotButton="0" quotePrefix="0" xfId="0">
      <alignment horizontal="center" vertical="center"/>
    </xf>
    <xf numFmtId="0" fontId="23" fillId="0" borderId="415" applyAlignment="1" pivotButton="0" quotePrefix="0" xfId="0">
      <alignment horizontal="center" vertical="center"/>
    </xf>
    <xf numFmtId="0" fontId="39" fillId="0" borderId="415" pivotButton="0" quotePrefix="0" xfId="0"/>
    <xf numFmtId="49" fontId="23" fillId="0" borderId="415" applyAlignment="1" pivotButton="0" quotePrefix="0" xfId="0">
      <alignment vertical="center"/>
    </xf>
    <xf numFmtId="49" fontId="23" fillId="0" borderId="415" pivotButton="0" quotePrefix="0" xfId="0"/>
    <xf numFmtId="0" fontId="23" fillId="0" borderId="389" applyAlignment="1" pivotButton="0" quotePrefix="0" xfId="0">
      <alignment horizontal="center" vertical="center"/>
    </xf>
    <xf numFmtId="0" fontId="23" fillId="0" borderId="310" applyAlignment="1" pivotButton="0" quotePrefix="0" xfId="0">
      <alignment horizontal="center" vertical="center"/>
    </xf>
    <xf numFmtId="0" fontId="4" fillId="0" borderId="128" applyAlignment="1" pivotButton="0" quotePrefix="0" xfId="0">
      <alignment horizontal="center" vertical="center"/>
    </xf>
    <xf numFmtId="0" fontId="4" fillId="0" borderId="415" applyAlignment="1" pivotButton="0" quotePrefix="0" xfId="0">
      <alignment horizontal="center" vertical="center"/>
    </xf>
    <xf numFmtId="0" fontId="6" fillId="0" borderId="40" applyAlignment="1" pivotButton="0" quotePrefix="0" xfId="0">
      <alignment horizontal="center" vertical="center"/>
    </xf>
    <xf numFmtId="0" fontId="1" fillId="0" borderId="417" pivotButton="0" quotePrefix="0" xfId="0"/>
    <xf numFmtId="0" fontId="23" fillId="5" borderId="11" applyAlignment="1" pivotButton="0" quotePrefix="0" xfId="0">
      <alignment horizontal="center" vertical="center"/>
    </xf>
    <xf numFmtId="0" fontId="17" fillId="0" borderId="52" applyAlignment="1" pivotButton="0" quotePrefix="0" xfId="0">
      <alignment horizontal="left" vertical="center"/>
    </xf>
    <xf numFmtId="0" fontId="17" fillId="0" borderId="415" applyAlignment="1" pivotButton="0" quotePrefix="0" xfId="0">
      <alignment horizontal="center" vertical="center"/>
    </xf>
    <xf numFmtId="0" fontId="3" fillId="0" borderId="97" applyAlignment="1" pivotButton="0" quotePrefix="0" xfId="0">
      <alignment horizontal="left" vertical="center"/>
    </xf>
    <xf numFmtId="49" fontId="4" fillId="0" borderId="288" applyAlignment="1" pivotButton="0" quotePrefix="0" xfId="0">
      <alignment horizontal="center" vertical="center"/>
    </xf>
    <xf numFmtId="49" fontId="4" fillId="2" borderId="288" applyAlignment="1" pivotButton="0" quotePrefix="0" xfId="0">
      <alignment horizontal="center" vertical="center"/>
    </xf>
    <xf numFmtId="0" fontId="4" fillId="2" borderId="79" applyAlignment="1" pivotButton="0" quotePrefix="0" xfId="0">
      <alignment horizontal="left" vertical="center"/>
    </xf>
    <xf numFmtId="0" fontId="4" fillId="2" borderId="55" applyAlignment="1" pivotButton="0" quotePrefix="0" xfId="0">
      <alignment horizontal="left" vertical="center"/>
    </xf>
    <xf numFmtId="0" fontId="4" fillId="2" borderId="82" applyAlignment="1" pivotButton="0" quotePrefix="0" xfId="0">
      <alignment horizontal="center" vertical="center"/>
    </xf>
    <xf numFmtId="49" fontId="17" fillId="0" borderId="288" applyAlignment="1" pivotButton="0" quotePrefix="0" xfId="0">
      <alignment horizontal="center" vertical="center"/>
    </xf>
    <xf numFmtId="0" fontId="17" fillId="0" borderId="55" applyAlignment="1" pivotButton="0" quotePrefix="0" xfId="0">
      <alignment horizontal="left" vertical="center"/>
    </xf>
    <xf numFmtId="0" fontId="4" fillId="0" borderId="314" applyAlignment="1" pivotButton="0" quotePrefix="0" xfId="0">
      <alignment horizontal="left" vertical="center"/>
    </xf>
    <xf numFmtId="0" fontId="4" fillId="0" borderId="86" applyAlignment="1" pivotButton="0" quotePrefix="0" xfId="0">
      <alignment horizontal="left" vertical="center"/>
    </xf>
    <xf numFmtId="0" fontId="4" fillId="0" borderId="310" applyAlignment="1" pivotButton="0" quotePrefix="0" xfId="0">
      <alignment horizontal="center" vertical="center"/>
    </xf>
    <xf numFmtId="0" fontId="4" fillId="0" borderId="227" applyAlignment="1" pivotButton="0" quotePrefix="0" xfId="0">
      <alignment horizontal="center" vertical="center"/>
    </xf>
    <xf numFmtId="0" fontId="29" fillId="0" borderId="418" applyAlignment="1" pivotButton="0" quotePrefix="0" xfId="0">
      <alignment horizontal="center" vertical="center"/>
    </xf>
    <xf numFmtId="0" fontId="17" fillId="5" borderId="42" applyAlignment="1" pivotButton="0" quotePrefix="0" xfId="0">
      <alignment horizontal="left" vertical="center"/>
    </xf>
    <xf numFmtId="0" fontId="17" fillId="2" borderId="73" applyAlignment="1" pivotButton="0" quotePrefix="0" xfId="0">
      <alignment horizontal="left" vertical="center"/>
    </xf>
    <xf numFmtId="0" fontId="4" fillId="2" borderId="415" applyAlignment="1" pivotButton="0" quotePrefix="0" xfId="0">
      <alignment horizontal="center" vertical="center"/>
    </xf>
    <xf numFmtId="0" fontId="17" fillId="2" borderId="415" applyAlignment="1" pivotButton="0" quotePrefix="0" xfId="0">
      <alignment horizontal="center" vertical="center"/>
    </xf>
    <xf numFmtId="0" fontId="36" fillId="2" borderId="415" applyAlignment="1" pivotButton="0" quotePrefix="0" xfId="0">
      <alignment horizontal="center" vertical="center"/>
    </xf>
    <xf numFmtId="1" fontId="4" fillId="2" borderId="232" applyAlignment="1" pivotButton="0" quotePrefix="0" xfId="0">
      <alignment horizontal="center" vertical="center"/>
    </xf>
    <xf numFmtId="0" fontId="17" fillId="2" borderId="82" applyAlignment="1" pivotButton="0" quotePrefix="0" xfId="0">
      <alignment horizontal="center" vertical="center"/>
    </xf>
    <xf numFmtId="0" fontId="4" fillId="2" borderId="54" applyAlignment="1" pivotButton="0" quotePrefix="0" xfId="0">
      <alignment horizontal="center" vertical="center"/>
    </xf>
    <xf numFmtId="0" fontId="4" fillId="2" borderId="141" applyAlignment="1" pivotButton="0" quotePrefix="0" xfId="0">
      <alignment horizontal="center" vertical="center"/>
    </xf>
    <xf numFmtId="0" fontId="4" fillId="2" borderId="55" applyAlignment="1" pivotButton="0" quotePrefix="0" xfId="0">
      <alignment horizontal="center" vertical="center"/>
    </xf>
    <xf numFmtId="0" fontId="6" fillId="2" borderId="141" applyAlignment="1" pivotButton="0" quotePrefix="0" xfId="0">
      <alignment horizontal="center" vertical="center"/>
    </xf>
    <xf numFmtId="0" fontId="29" fillId="2" borderId="54" applyAlignment="1" pivotButton="0" quotePrefix="0" xfId="0">
      <alignment horizontal="left" vertical="center"/>
    </xf>
    <xf numFmtId="49" fontId="4" fillId="2" borderId="310" applyAlignment="1" pivotButton="0" quotePrefix="0" xfId="0">
      <alignment horizontal="center" vertical="center"/>
    </xf>
    <xf numFmtId="0" fontId="4" fillId="2" borderId="311" applyAlignment="1" pivotButton="0" quotePrefix="0" xfId="0">
      <alignment vertical="center"/>
    </xf>
    <xf numFmtId="0" fontId="4" fillId="2" borderId="313" applyAlignment="1" pivotButton="0" quotePrefix="0" xfId="0">
      <alignment horizontal="center" vertical="center"/>
    </xf>
    <xf numFmtId="0" fontId="4" fillId="2" borderId="305" applyAlignment="1" pivotButton="0" quotePrefix="0" xfId="0">
      <alignment horizontal="center" vertical="center"/>
    </xf>
    <xf numFmtId="0" fontId="4" fillId="2" borderId="296" applyAlignment="1" pivotButton="0" quotePrefix="0" xfId="0">
      <alignment horizontal="center" vertical="center"/>
    </xf>
    <xf numFmtId="0" fontId="29" fillId="2" borderId="227" applyAlignment="1" pivotButton="0" quotePrefix="0" xfId="0">
      <alignment horizontal="center" vertical="center"/>
    </xf>
    <xf numFmtId="0" fontId="10" fillId="0" borderId="232" applyAlignment="1" pivotButton="0" quotePrefix="0" xfId="0">
      <alignment vertical="center"/>
    </xf>
    <xf numFmtId="0" fontId="53" fillId="0" borderId="84" applyAlignment="1" pivotButton="0" quotePrefix="0" xfId="0">
      <alignment horizontal="center" vertical="center"/>
    </xf>
    <xf numFmtId="0" fontId="53" fillId="0" borderId="56" applyAlignment="1" pivotButton="0" quotePrefix="0" xfId="0">
      <alignment horizontal="center" vertical="center"/>
    </xf>
    <xf numFmtId="0" fontId="40" fillId="0" borderId="73" applyAlignment="1" pivotButton="0" quotePrefix="0" xfId="0">
      <alignment horizontal="left" vertical="center"/>
    </xf>
    <xf numFmtId="0" fontId="40" fillId="0" borderId="79" applyAlignment="1" pivotButton="0" quotePrefix="0" xfId="0">
      <alignment horizontal="left" vertical="center"/>
    </xf>
    <xf numFmtId="0" fontId="24" fillId="3" borderId="79" applyAlignment="1" pivotButton="0" quotePrefix="0" xfId="0">
      <alignment horizontal="justify" vertical="center"/>
    </xf>
    <xf numFmtId="0" fontId="24" fillId="0" borderId="79" applyAlignment="1" pivotButton="0" quotePrefix="0" xfId="0">
      <alignment horizontal="justify" vertical="center"/>
    </xf>
    <xf numFmtId="0" fontId="24" fillId="0" borderId="314" applyAlignment="1" pivotButton="0" quotePrefix="0" xfId="0">
      <alignment horizontal="justify" vertical="center"/>
    </xf>
    <xf numFmtId="0" fontId="32" fillId="0" borderId="1" applyAlignment="1" pivotButton="0" quotePrefix="0" xfId="0">
      <alignment horizontal="center" vertical="top"/>
    </xf>
    <xf numFmtId="0" fontId="29" fillId="0" borderId="260" applyAlignment="1" pivotButton="0" quotePrefix="0" xfId="0">
      <alignment horizontal="center" vertical="center"/>
    </xf>
    <xf numFmtId="0" fontId="29" fillId="0" borderId="261" applyAlignment="1" pivotButton="0" quotePrefix="0" xfId="0">
      <alignment horizontal="center" vertical="center"/>
    </xf>
    <xf numFmtId="0" fontId="29" fillId="0" borderId="301" applyAlignment="1" pivotButton="0" quotePrefix="0" xfId="0">
      <alignment horizontal="center" vertical="center"/>
    </xf>
    <xf numFmtId="0" fontId="29" fillId="0" borderId="263" applyAlignment="1" pivotButton="0" quotePrefix="0" xfId="0">
      <alignment horizontal="center" vertical="center"/>
    </xf>
    <xf numFmtId="0" fontId="6" fillId="0" borderId="123" applyAlignment="1" pivotButton="0" quotePrefix="0" xfId="0">
      <alignment horizontal="center" vertical="center"/>
    </xf>
    <xf numFmtId="0" fontId="23" fillId="0" borderId="102" applyAlignment="1" pivotButton="0" quotePrefix="0" xfId="0">
      <alignment horizontal="center" vertical="center"/>
    </xf>
    <xf numFmtId="0" fontId="23" fillId="0" borderId="258" applyAlignment="1" pivotButton="0" quotePrefix="0" xfId="0">
      <alignment horizontal="center" vertical="center"/>
    </xf>
    <xf numFmtId="49" fontId="23" fillId="0" borderId="419" applyAlignment="1" pivotButton="0" quotePrefix="0" xfId="0">
      <alignment vertical="center"/>
    </xf>
    <xf numFmtId="0" fontId="4" fillId="0" borderId="72" applyAlignment="1" pivotButton="0" quotePrefix="0" xfId="0">
      <alignment horizontal="center" vertical="center"/>
    </xf>
    <xf numFmtId="0" fontId="3" fillId="0" borderId="274" applyAlignment="1" pivotButton="0" quotePrefix="0" xfId="0">
      <alignment horizontal="center" vertical="center"/>
    </xf>
    <xf numFmtId="0" fontId="4" fillId="0" borderId="14" applyAlignment="1" pivotButton="0" quotePrefix="0" xfId="0">
      <alignment horizontal="center" vertical="center"/>
    </xf>
    <xf numFmtId="0" fontId="4" fillId="0" borderId="45" applyAlignment="1" pivotButton="0" quotePrefix="0" xfId="0">
      <alignment horizontal="center" vertical="center"/>
    </xf>
    <xf numFmtId="0" fontId="3" fillId="0" borderId="27" applyAlignment="1" pivotButton="0" quotePrefix="0" xfId="0">
      <alignment horizontal="center"/>
    </xf>
    <xf numFmtId="0" fontId="3" fillId="0" borderId="28" applyAlignment="1" pivotButton="0" quotePrefix="0" xfId="0">
      <alignment horizontal="center"/>
    </xf>
    <xf numFmtId="0" fontId="10" fillId="5" borderId="270" applyAlignment="1" pivotButton="0" quotePrefix="0" xfId="0">
      <alignment horizontal="center" vertical="center"/>
    </xf>
    <xf numFmtId="0" fontId="29" fillId="0" borderId="270" applyAlignment="1" pivotButton="0" quotePrefix="0" xfId="0">
      <alignment horizontal="left" vertical="center"/>
    </xf>
    <xf numFmtId="0" fontId="24" fillId="0" borderId="382" applyAlignment="1" pivotButton="0" quotePrefix="0" xfId="0">
      <alignment horizontal="center" vertical="center"/>
    </xf>
    <xf numFmtId="0" fontId="29" fillId="0" borderId="370" applyAlignment="1" pivotButton="0" quotePrefix="0" xfId="0">
      <alignment horizontal="center" vertical="center"/>
    </xf>
    <xf numFmtId="0" fontId="10" fillId="0" borderId="280" applyAlignment="1" pivotButton="0" quotePrefix="0" xfId="0">
      <alignment horizontal="center" vertical="center"/>
    </xf>
    <xf numFmtId="0" fontId="29" fillId="0" borderId="280" applyAlignment="1" pivotButton="0" quotePrefix="0" xfId="0">
      <alignment horizontal="center" vertical="center"/>
    </xf>
    <xf numFmtId="0" fontId="29" fillId="0" borderId="285" applyAlignment="1" pivotButton="0" quotePrefix="0" xfId="0">
      <alignment horizontal="center" vertical="center"/>
    </xf>
    <xf numFmtId="0" fontId="30" fillId="0" borderId="106" applyAlignment="1" pivotButton="0" quotePrefix="0" xfId="0">
      <alignment horizontal="center" vertical="center"/>
    </xf>
    <xf numFmtId="0" fontId="24" fillId="3" borderId="54" applyAlignment="1" pivotButton="0" quotePrefix="0" xfId="0">
      <alignment horizontal="right" vertical="center"/>
    </xf>
    <xf numFmtId="49" fontId="24" fillId="3" borderId="314" applyAlignment="1" pivotButton="0" quotePrefix="0" xfId="0">
      <alignment horizontal="center" vertical="center"/>
    </xf>
    <xf numFmtId="0" fontId="29" fillId="0" borderId="293" applyAlignment="1" pivotButton="0" quotePrefix="0" xfId="0">
      <alignment horizontal="center" vertical="center"/>
    </xf>
    <xf numFmtId="1" fontId="10" fillId="0" borderId="139" applyAlignment="1" pivotButton="0" quotePrefix="0" xfId="0">
      <alignment horizontal="center" vertical="center"/>
    </xf>
    <xf numFmtId="1" fontId="10" fillId="0" borderId="139" applyAlignment="1" pivotButton="0" quotePrefix="0" xfId="0">
      <alignment horizontal="center" vertical="top"/>
    </xf>
    <xf numFmtId="1" fontId="10" fillId="0" borderId="84" applyAlignment="1" pivotButton="0" quotePrefix="0" xfId="0">
      <alignment horizontal="center" vertical="center"/>
    </xf>
    <xf numFmtId="1" fontId="10" fillId="0" borderId="108" applyAlignment="1" pivotButton="0" quotePrefix="0" xfId="0">
      <alignment horizontal="center" vertical="center"/>
    </xf>
    <xf numFmtId="1" fontId="10" fillId="0" borderId="405" applyAlignment="1" pivotButton="0" quotePrefix="0" xfId="0">
      <alignment horizontal="center" vertical="center"/>
    </xf>
    <xf numFmtId="1" fontId="4" fillId="3" borderId="12" applyAlignment="1" pivotButton="0" quotePrefix="0" xfId="0">
      <alignment horizontal="center" vertical="center"/>
    </xf>
    <xf numFmtId="1" fontId="17" fillId="6" borderId="270" applyAlignment="1" pivotButton="0" quotePrefix="0" xfId="0">
      <alignment horizontal="center" vertical="center"/>
    </xf>
    <xf numFmtId="0" fontId="24" fillId="0" borderId="280" applyAlignment="1" pivotButton="0" quotePrefix="0" xfId="0">
      <alignment horizontal="center" vertical="center"/>
    </xf>
    <xf numFmtId="0" fontId="24" fillId="0" borderId="293" applyAlignment="1" pivotButton="0" quotePrefix="0" xfId="0">
      <alignment horizontal="center" vertical="center"/>
    </xf>
    <xf numFmtId="0" fontId="4" fillId="3" borderId="1" applyAlignment="1" pivotButton="0" quotePrefix="0" xfId="0">
      <alignment horizontal="right" vertical="top"/>
    </xf>
    <xf numFmtId="0" fontId="32" fillId="0" borderId="1" applyAlignment="1" pivotButton="0" quotePrefix="0" xfId="0">
      <alignment vertical="top"/>
    </xf>
    <xf numFmtId="0" fontId="23" fillId="0" borderId="420" applyAlignment="1" pivotButton="0" quotePrefix="0" xfId="0">
      <alignment horizontal="center" vertical="center"/>
    </xf>
    <xf numFmtId="0" fontId="4" fillId="0" borderId="102" applyAlignment="1" pivotButton="0" quotePrefix="0" xfId="0">
      <alignment horizontal="center" vertical="center"/>
    </xf>
    <xf numFmtId="0" fontId="30" fillId="5" borderId="81" applyAlignment="1" pivotButton="0" quotePrefix="0" xfId="0">
      <alignment horizontal="center" vertical="center"/>
    </xf>
    <xf numFmtId="0" fontId="17" fillId="0" borderId="102" applyAlignment="1" pivotButton="0" quotePrefix="0" xfId="0">
      <alignment horizontal="center" vertical="center"/>
    </xf>
    <xf numFmtId="0" fontId="4" fillId="2" borderId="81" applyAlignment="1" pivotButton="0" quotePrefix="0" xfId="0">
      <alignment vertical="center"/>
    </xf>
    <xf numFmtId="0" fontId="17" fillId="0" borderId="59" applyAlignment="1" pivotButton="0" quotePrefix="0" xfId="0">
      <alignment horizontal="left" vertical="center"/>
    </xf>
    <xf numFmtId="0" fontId="4" fillId="0" borderId="59" applyAlignment="1" pivotButton="0" quotePrefix="0" xfId="0">
      <alignment horizontal="left" vertical="center"/>
    </xf>
    <xf numFmtId="0" fontId="17" fillId="5" borderId="421" applyAlignment="1" pivotButton="0" quotePrefix="0" xfId="0">
      <alignment horizontal="center" vertical="center"/>
    </xf>
    <xf numFmtId="0" fontId="17" fillId="5" borderId="420" applyAlignment="1" pivotButton="0" quotePrefix="0" xfId="0">
      <alignment horizontal="center" vertical="center"/>
    </xf>
    <xf numFmtId="0" fontId="17" fillId="2" borderId="102" applyAlignment="1" pivotButton="0" quotePrefix="0" xfId="0">
      <alignment horizontal="center" vertical="center"/>
    </xf>
    <xf numFmtId="0" fontId="3" fillId="0" borderId="81" applyAlignment="1" pivotButton="0" quotePrefix="0" xfId="0">
      <alignment vertical="center"/>
    </xf>
    <xf numFmtId="49" fontId="4" fillId="2" borderId="81" applyAlignment="1" pivotButton="0" quotePrefix="0" xfId="0">
      <alignment horizontal="center" vertical="center"/>
    </xf>
    <xf numFmtId="0" fontId="101" fillId="2" borderId="81" applyAlignment="1" pivotButton="0" quotePrefix="0" xfId="0">
      <alignment vertical="center"/>
    </xf>
    <xf numFmtId="0" fontId="4" fillId="3" borderId="81" applyAlignment="1" pivotButton="0" quotePrefix="0" xfId="0">
      <alignment horizontal="left" vertical="center"/>
    </xf>
    <xf numFmtId="0" fontId="4" fillId="3" borderId="59" applyAlignment="1" pivotButton="0" quotePrefix="0" xfId="0">
      <alignment horizontal="left" vertical="center"/>
    </xf>
    <xf numFmtId="0" fontId="29" fillId="2" borderId="59" applyAlignment="1" pivotButton="0" quotePrefix="0" xfId="0">
      <alignment horizontal="left" vertical="center"/>
    </xf>
    <xf numFmtId="0" fontId="30" fillId="2" borderId="131" applyAlignment="1" pivotButton="0" quotePrefix="0" xfId="0">
      <alignment horizontal="center" vertical="center"/>
    </xf>
    <xf numFmtId="1" fontId="17" fillId="6" borderId="78" applyAlignment="1" pivotButton="0" quotePrefix="0" xfId="0">
      <alignment horizontal="center" vertical="center"/>
    </xf>
    <xf numFmtId="0" fontId="10" fillId="6" borderId="74" applyAlignment="1" pivotButton="0" quotePrefix="0" xfId="0">
      <alignment horizontal="center" vertical="center"/>
    </xf>
    <xf numFmtId="0" fontId="24" fillId="0" borderId="208" applyAlignment="1" pivotButton="0" quotePrefix="0" xfId="0">
      <alignment horizontal="center" vertical="center"/>
    </xf>
    <xf numFmtId="0" fontId="24" fillId="3" borderId="90" applyAlignment="1" pivotButton="0" quotePrefix="0" xfId="0">
      <alignment vertical="center"/>
    </xf>
    <xf numFmtId="0" fontId="80" fillId="0" borderId="1" applyAlignment="1" pivotButton="0" quotePrefix="0" xfId="0">
      <alignment horizontal="center"/>
    </xf>
    <xf numFmtId="0" fontId="24" fillId="3" borderId="1" applyAlignment="1" pivotButton="0" quotePrefix="0" xfId="0">
      <alignment horizontal="left" vertical="top"/>
    </xf>
    <xf numFmtId="0" fontId="21" fillId="3" borderId="1" applyAlignment="1" pivotButton="0" quotePrefix="0" xfId="0">
      <alignment horizontal="left" vertical="top"/>
    </xf>
    <xf numFmtId="0" fontId="29" fillId="0" borderId="31" applyAlignment="1" pivotButton="0" quotePrefix="0" xfId="0">
      <alignment horizontal="center"/>
    </xf>
    <xf numFmtId="0" fontId="29" fillId="0" borderId="422" applyAlignment="1" pivotButton="0" quotePrefix="0" xfId="0">
      <alignment horizontal="center" vertical="center"/>
    </xf>
    <xf numFmtId="0" fontId="6" fillId="0" borderId="396" applyAlignment="1" pivotButton="0" quotePrefix="0" xfId="0">
      <alignment horizontal="center" vertical="center"/>
    </xf>
    <xf numFmtId="0" fontId="1" fillId="0" borderId="423" pivotButton="0" quotePrefix="0" xfId="0"/>
    <xf numFmtId="0" fontId="6" fillId="0" borderId="26" applyAlignment="1" pivotButton="0" quotePrefix="0" xfId="0">
      <alignment horizontal="center" vertical="center"/>
    </xf>
    <xf numFmtId="0" fontId="1" fillId="0" borderId="424" pivotButton="0" quotePrefix="0" xfId="0"/>
    <xf numFmtId="0" fontId="23" fillId="0" borderId="53" applyAlignment="1" pivotButton="0" quotePrefix="0" xfId="0">
      <alignment horizontal="left" vertical="center"/>
    </xf>
    <xf numFmtId="0" fontId="23" fillId="0" borderId="41" pivotButton="0" quotePrefix="0" xfId="0"/>
    <xf numFmtId="49" fontId="23" fillId="0" borderId="125" applyAlignment="1" pivotButton="0" quotePrefix="0" xfId="0">
      <alignment horizontal="center" vertical="center"/>
    </xf>
    <xf numFmtId="0" fontId="23" fillId="0" borderId="74" applyAlignment="1" pivotButton="0" quotePrefix="0" xfId="0">
      <alignment horizontal="center" vertical="center"/>
    </xf>
    <xf numFmtId="0" fontId="23" fillId="0" borderId="109" applyAlignment="1" pivotButton="0" quotePrefix="0" xfId="0">
      <alignment horizontal="center" vertical="center"/>
    </xf>
    <xf numFmtId="49" fontId="23" fillId="0" borderId="425" applyAlignment="1" pivotButton="0" quotePrefix="0" xfId="0">
      <alignment horizontal="center" vertical="center"/>
    </xf>
    <xf numFmtId="0" fontId="23" fillId="0" borderId="167" applyAlignment="1" pivotButton="0" quotePrefix="0" xfId="0">
      <alignment horizontal="center" vertical="center"/>
    </xf>
    <xf numFmtId="0" fontId="23" fillId="0" borderId="426" applyAlignment="1" pivotButton="0" quotePrefix="0" xfId="0">
      <alignment horizontal="center" vertical="center"/>
    </xf>
    <xf numFmtId="0" fontId="23" fillId="0" borderId="427" applyAlignment="1" pivotButton="0" quotePrefix="0" xfId="0">
      <alignment horizontal="center" vertical="center"/>
    </xf>
    <xf numFmtId="0" fontId="23" fillId="0" borderId="428" applyAlignment="1" pivotButton="0" quotePrefix="0" xfId="0">
      <alignment horizontal="center" vertical="center"/>
    </xf>
    <xf numFmtId="0" fontId="23" fillId="0" borderId="72" applyAlignment="1" pivotButton="0" quotePrefix="0" xfId="0">
      <alignment horizontal="center" vertical="center"/>
    </xf>
    <xf numFmtId="0" fontId="4" fillId="0" borderId="273" applyAlignment="1" pivotButton="0" quotePrefix="0" xfId="0">
      <alignment horizontal="center" vertical="center"/>
    </xf>
    <xf numFmtId="0" fontId="4" fillId="0" borderId="271" applyAlignment="1" pivotButton="0" quotePrefix="0" xfId="0">
      <alignment horizontal="center" vertical="center"/>
    </xf>
    <xf numFmtId="0" fontId="4" fillId="0" borderId="270" applyAlignment="1" pivotButton="0" quotePrefix="0" xfId="0">
      <alignment horizontal="center" vertical="center"/>
    </xf>
    <xf numFmtId="0" fontId="4" fillId="0" borderId="274" applyAlignment="1" pivotButton="0" quotePrefix="0" xfId="0">
      <alignment horizontal="center" vertical="center"/>
    </xf>
    <xf numFmtId="0" fontId="4" fillId="0" borderId="275" applyAlignment="1" pivotButton="0" quotePrefix="0" xfId="0">
      <alignment horizontal="center" vertical="center"/>
    </xf>
    <xf numFmtId="0" fontId="4" fillId="0" borderId="280" applyAlignment="1" pivotButton="0" quotePrefix="0" xfId="0">
      <alignment horizontal="center" vertical="center"/>
    </xf>
    <xf numFmtId="0" fontId="4" fillId="0" borderId="281" applyAlignment="1" pivotButton="0" quotePrefix="0" xfId="0">
      <alignment horizontal="center" vertical="center"/>
    </xf>
    <xf numFmtId="0" fontId="4" fillId="0" borderId="429" applyAlignment="1" pivotButton="0" quotePrefix="0" xfId="0">
      <alignment horizontal="center" vertical="center"/>
    </xf>
    <xf numFmtId="0" fontId="4" fillId="0" borderId="430" applyAlignment="1" pivotButton="0" quotePrefix="0" xfId="0">
      <alignment horizontal="center" vertical="center"/>
    </xf>
    <xf numFmtId="0" fontId="4" fillId="0" borderId="56" applyAlignment="1" pivotButton="0" quotePrefix="0" xfId="0">
      <alignment horizontal="left" vertical="center"/>
    </xf>
    <xf numFmtId="0" fontId="4" fillId="0" borderId="430" applyAlignment="1" pivotButton="0" quotePrefix="0" xfId="0">
      <alignment horizontal="right" vertical="center"/>
    </xf>
    <xf numFmtId="0" fontId="4" fillId="0" borderId="80" applyAlignment="1" pivotButton="0" quotePrefix="0" xfId="0">
      <alignment horizontal="left" vertical="center"/>
    </xf>
    <xf numFmtId="0" fontId="4" fillId="0" borderId="69" applyAlignment="1" pivotButton="0" quotePrefix="0" xfId="0">
      <alignment horizontal="center"/>
    </xf>
    <xf numFmtId="0" fontId="4" fillId="0" borderId="71" applyAlignment="1" pivotButton="0" quotePrefix="0" xfId="0">
      <alignment horizontal="center"/>
    </xf>
    <xf numFmtId="0" fontId="4" fillId="0" borderId="28" applyAlignment="1" pivotButton="0" quotePrefix="0" xfId="0">
      <alignment horizontal="center"/>
    </xf>
    <xf numFmtId="0" fontId="4" fillId="0" borderId="91" applyAlignment="1" pivotButton="0" quotePrefix="0" xfId="0">
      <alignment horizontal="center"/>
    </xf>
    <xf numFmtId="0" fontId="4" fillId="0" borderId="93" applyAlignment="1" pivotButton="0" quotePrefix="0" xfId="0">
      <alignment horizontal="center"/>
    </xf>
    <xf numFmtId="0" fontId="4" fillId="0" borderId="255" applyAlignment="1" pivotButton="0" quotePrefix="0" xfId="0">
      <alignment horizontal="center"/>
    </xf>
    <xf numFmtId="0" fontId="24" fillId="0" borderId="431" applyAlignment="1" pivotButton="0" quotePrefix="0" xfId="0">
      <alignment vertical="center"/>
    </xf>
    <xf numFmtId="0" fontId="24" fillId="0" borderId="429" applyAlignment="1" pivotButton="0" quotePrefix="0" xfId="0">
      <alignment horizontal="center" vertical="center"/>
    </xf>
    <xf numFmtId="1" fontId="24" fillId="0" borderId="432" applyAlignment="1" pivotButton="0" quotePrefix="0" xfId="0">
      <alignment horizontal="center" vertical="center"/>
    </xf>
    <xf numFmtId="0" fontId="24" fillId="0" borderId="432" applyAlignment="1" pivotButton="0" quotePrefix="0" xfId="0">
      <alignment horizontal="center" vertical="center"/>
    </xf>
    <xf numFmtId="0" fontId="24" fillId="0" borderId="433" applyAlignment="1" pivotButton="0" quotePrefix="0" xfId="0">
      <alignment horizontal="center" vertical="center"/>
    </xf>
    <xf numFmtId="0" fontId="29" fillId="0" borderId="431" applyAlignment="1" pivotButton="0" quotePrefix="0" xfId="0">
      <alignment horizontal="center" vertical="center"/>
    </xf>
    <xf numFmtId="49" fontId="10" fillId="0" borderId="94" applyAlignment="1" pivotButton="0" quotePrefix="0" xfId="0">
      <alignment horizontal="center" vertical="center"/>
    </xf>
    <xf numFmtId="0" fontId="10" fillId="0" borderId="434" applyAlignment="1" pivotButton="0" quotePrefix="0" xfId="0">
      <alignment vertical="center"/>
    </xf>
    <xf numFmtId="0" fontId="1" fillId="0" borderId="435" pivotButton="0" quotePrefix="0" xfId="0"/>
    <xf numFmtId="0" fontId="10" fillId="0" borderId="95" applyAlignment="1" pivotButton="0" quotePrefix="0" xfId="0">
      <alignment horizontal="center" vertical="center"/>
    </xf>
    <xf numFmtId="0" fontId="10" fillId="0" borderId="96" applyAlignment="1" pivotButton="0" quotePrefix="0" xfId="0">
      <alignment horizontal="center" vertical="center"/>
    </xf>
    <xf numFmtId="1" fontId="10" fillId="0" borderId="107" applyAlignment="1" pivotButton="0" quotePrefix="0" xfId="0">
      <alignment horizontal="center" vertical="center"/>
    </xf>
    <xf numFmtId="0" fontId="10" fillId="0" borderId="436" applyAlignment="1" pivotButton="0" quotePrefix="0" xfId="0">
      <alignment horizontal="center" vertical="center"/>
    </xf>
    <xf numFmtId="0" fontId="102" fillId="0" borderId="70" applyAlignment="1" pivotButton="0" quotePrefix="0" xfId="0">
      <alignment horizontal="center" vertical="center"/>
    </xf>
    <xf numFmtId="0" fontId="102" fillId="0" borderId="71" applyAlignment="1" pivotButton="0" quotePrefix="0" xfId="0">
      <alignment horizontal="center" vertical="center"/>
    </xf>
    <xf numFmtId="0" fontId="10" fillId="0" borderId="437" applyAlignment="1" pivotButton="0" quotePrefix="0" xfId="0">
      <alignment horizontal="center" vertical="center"/>
    </xf>
    <xf numFmtId="0" fontId="10" fillId="0" borderId="438" applyAlignment="1" pivotButton="0" quotePrefix="0" xfId="0">
      <alignment horizontal="center" vertical="center"/>
    </xf>
    <xf numFmtId="0" fontId="29" fillId="0" borderId="439" applyAlignment="1" pivotButton="0" quotePrefix="0" xfId="0">
      <alignment horizontal="center" vertical="center"/>
    </xf>
    <xf numFmtId="1" fontId="10" fillId="5" borderId="172" applyAlignment="1" pivotButton="0" quotePrefix="0" xfId="0">
      <alignment horizontal="center" vertical="center"/>
    </xf>
    <xf numFmtId="1" fontId="10" fillId="5" borderId="11" applyAlignment="1" pivotButton="0" quotePrefix="0" xfId="0">
      <alignment vertical="center"/>
    </xf>
    <xf numFmtId="1" fontId="10" fillId="5" borderId="42" applyAlignment="1" pivotButton="0" quotePrefix="0" xfId="0">
      <alignment vertical="center"/>
    </xf>
    <xf numFmtId="49" fontId="10" fillId="0" borderId="431" applyAlignment="1" pivotButton="0" quotePrefix="0" xfId="0">
      <alignment horizontal="center" vertical="center"/>
    </xf>
    <xf numFmtId="0" fontId="10" fillId="0" borderId="440" applyAlignment="1" pivotButton="0" quotePrefix="0" xfId="0">
      <alignment vertical="center"/>
    </xf>
    <xf numFmtId="0" fontId="1" fillId="0" borderId="441" pivotButton="0" quotePrefix="0" xfId="0"/>
    <xf numFmtId="1" fontId="10" fillId="0" borderId="432" applyAlignment="1" pivotButton="0" quotePrefix="0" xfId="0">
      <alignment horizontal="center" vertical="center"/>
    </xf>
    <xf numFmtId="0" fontId="10" fillId="0" borderId="442" applyAlignment="1" pivotButton="0" quotePrefix="0" xfId="0">
      <alignment horizontal="center" vertical="center"/>
    </xf>
    <xf numFmtId="0" fontId="10" fillId="0" borderId="443" applyAlignment="1" pivotButton="0" quotePrefix="0" xfId="0">
      <alignment horizontal="center" vertical="center"/>
    </xf>
    <xf numFmtId="1" fontId="10" fillId="0" borderId="444" applyAlignment="1" pivotButton="0" quotePrefix="0" xfId="0">
      <alignment horizontal="center" vertical="center"/>
    </xf>
    <xf numFmtId="0" fontId="10" fillId="0" borderId="431" applyAlignment="1" pivotButton="0" quotePrefix="0" xfId="0">
      <alignment vertical="center"/>
    </xf>
    <xf numFmtId="0" fontId="10" fillId="0" borderId="429" applyAlignment="1" pivotButton="0" quotePrefix="0" xfId="0">
      <alignment horizontal="center" vertical="center"/>
    </xf>
    <xf numFmtId="0" fontId="10" fillId="0" borderId="432" applyAlignment="1" pivotButton="0" quotePrefix="0" xfId="0">
      <alignment horizontal="center" vertical="center"/>
    </xf>
    <xf numFmtId="0" fontId="24" fillId="0" borderId="431" applyAlignment="1" pivotButton="0" quotePrefix="0" xfId="0">
      <alignment horizontal="center" vertical="center"/>
    </xf>
    <xf numFmtId="49" fontId="10" fillId="3" borderId="285" applyAlignment="1" pivotButton="0" quotePrefix="0" xfId="0">
      <alignment horizontal="center" vertical="center"/>
    </xf>
    <xf numFmtId="49" fontId="24" fillId="0" borderId="431" applyAlignment="1" pivotButton="0" quotePrefix="0" xfId="0">
      <alignment horizontal="center" vertical="center"/>
    </xf>
    <xf numFmtId="0" fontId="24" fillId="0" borderId="440" applyAlignment="1" pivotButton="0" quotePrefix="0" xfId="0">
      <alignment vertical="center"/>
    </xf>
    <xf numFmtId="0" fontId="24" fillId="0" borderId="445" applyAlignment="1" pivotButton="0" quotePrefix="0" xfId="0">
      <alignment horizontal="center" vertical="center"/>
    </xf>
    <xf numFmtId="0" fontId="24" fillId="0" borderId="446" applyAlignment="1" pivotButton="0" quotePrefix="0" xfId="0">
      <alignment horizontal="center" vertical="center"/>
    </xf>
    <xf numFmtId="0" fontId="24" fillId="0" borderId="443" applyAlignment="1" pivotButton="0" quotePrefix="0" xfId="0">
      <alignment horizontal="center" vertical="center"/>
    </xf>
    <xf numFmtId="0" fontId="24" fillId="0" borderId="444" applyAlignment="1" pivotButton="0" quotePrefix="0" xfId="0">
      <alignment horizontal="center" vertical="center"/>
    </xf>
    <xf numFmtId="0" fontId="10" fillId="0" borderId="445" applyAlignment="1" pivotButton="0" quotePrefix="0" xfId="0">
      <alignment horizontal="center" vertical="center"/>
    </xf>
    <xf numFmtId="0" fontId="10" fillId="0" borderId="446" applyAlignment="1" pivotButton="0" quotePrefix="0" xfId="0">
      <alignment horizontal="center" vertical="center"/>
    </xf>
    <xf numFmtId="0" fontId="10" fillId="0" borderId="444" applyAlignment="1" pivotButton="0" quotePrefix="0" xfId="0">
      <alignment horizontal="center" vertical="center"/>
    </xf>
    <xf numFmtId="0" fontId="24" fillId="0" borderId="442" applyAlignment="1" pivotButton="0" quotePrefix="0" xfId="0">
      <alignment horizontal="center" vertical="center"/>
    </xf>
    <xf numFmtId="0" fontId="10" fillId="0" borderId="285" applyAlignment="1" pivotButton="0" quotePrefix="0" xfId="0">
      <alignment horizontal="left" vertical="center"/>
    </xf>
    <xf numFmtId="0" fontId="30" fillId="0" borderId="431" applyAlignment="1" pivotButton="0" quotePrefix="0" xfId="0">
      <alignment vertical="center"/>
    </xf>
    <xf numFmtId="0" fontId="30" fillId="0" borderId="55" applyAlignment="1" pivotButton="0" quotePrefix="0" xfId="0">
      <alignment vertical="center"/>
    </xf>
    <xf numFmtId="0" fontId="30" fillId="0" borderId="432" applyAlignment="1" pivotButton="0" quotePrefix="0" xfId="0">
      <alignment horizontal="center" vertical="center"/>
    </xf>
    <xf numFmtId="0" fontId="30" fillId="0" borderId="442" applyAlignment="1" pivotButton="0" quotePrefix="0" xfId="0">
      <alignment horizontal="center" vertical="center"/>
    </xf>
    <xf numFmtId="0" fontId="30" fillId="0" borderId="429" applyAlignment="1" pivotButton="0" quotePrefix="0" xfId="0">
      <alignment horizontal="center" vertical="center"/>
    </xf>
    <xf numFmtId="0" fontId="30" fillId="0" borderId="430" applyAlignment="1" pivotButton="0" quotePrefix="0" xfId="0">
      <alignment horizontal="center" vertical="center"/>
    </xf>
    <xf numFmtId="0" fontId="30" fillId="0" borderId="429" applyAlignment="1" pivotButton="0" quotePrefix="0" xfId="0">
      <alignment vertical="center"/>
    </xf>
    <xf numFmtId="0" fontId="30" fillId="0" borderId="430" applyAlignment="1" pivotButton="0" quotePrefix="0" xfId="0">
      <alignment vertical="center"/>
    </xf>
    <xf numFmtId="0" fontId="19" fillId="0" borderId="430" applyAlignment="1" pivotButton="0" quotePrefix="0" xfId="0">
      <alignment vertical="center"/>
    </xf>
    <xf numFmtId="0" fontId="103" fillId="0" borderId="56" applyAlignment="1" pivotButton="0" quotePrefix="0" xfId="0">
      <alignment vertical="center"/>
    </xf>
    <xf numFmtId="0" fontId="30" fillId="0" borderId="431" applyAlignment="1" pivotButton="0" quotePrefix="0" xfId="0">
      <alignment horizontal="center" vertical="center"/>
    </xf>
    <xf numFmtId="0" fontId="24" fillId="3" borderId="429" applyAlignment="1" pivotButton="0" quotePrefix="0" xfId="0">
      <alignment horizontal="left" vertical="center"/>
    </xf>
    <xf numFmtId="0" fontId="29" fillId="3" borderId="429" applyAlignment="1" pivotButton="0" quotePrefix="0" xfId="0">
      <alignment horizontal="right" vertical="center"/>
    </xf>
    <xf numFmtId="0" fontId="29" fillId="0" borderId="287" applyAlignment="1" pivotButton="0" quotePrefix="0" xfId="0">
      <alignment horizontal="center" vertical="center"/>
    </xf>
    <xf numFmtId="0" fontId="29" fillId="0" borderId="430" applyAlignment="1" pivotButton="0" quotePrefix="0" xfId="0">
      <alignment horizontal="center" vertical="center"/>
    </xf>
    <xf numFmtId="0" fontId="29" fillId="0" borderId="429" applyAlignment="1" pivotButton="0" quotePrefix="0" xfId="0">
      <alignment horizontal="center" vertical="center"/>
    </xf>
    <xf numFmtId="0" fontId="6" fillId="0" borderId="430" applyAlignment="1" pivotButton="0" quotePrefix="0" xfId="0">
      <alignment horizontal="center" vertical="center"/>
    </xf>
    <xf numFmtId="0" fontId="6" fillId="0" borderId="56" applyAlignment="1" pivotButton="0" quotePrefix="0" xfId="0">
      <alignment horizontal="center" vertical="center"/>
    </xf>
    <xf numFmtId="0" fontId="29" fillId="0" borderId="432" applyAlignment="1" pivotButton="0" quotePrefix="0" xfId="0">
      <alignment horizontal="center" vertical="center"/>
    </xf>
    <xf numFmtId="0" fontId="24" fillId="0" borderId="285" applyAlignment="1" pivotButton="0" quotePrefix="0" xfId="0">
      <alignment horizontal="left" vertical="center"/>
    </xf>
    <xf numFmtId="0" fontId="29" fillId="0" borderId="429" applyAlignment="1" pivotButton="0" quotePrefix="0" xfId="0">
      <alignment horizontal="right" vertical="center"/>
    </xf>
    <xf numFmtId="0" fontId="24" fillId="3" borderId="293" applyAlignment="1" pivotButton="0" quotePrefix="0" xfId="0">
      <alignment horizontal="left" vertical="center"/>
    </xf>
    <xf numFmtId="0" fontId="29" fillId="0" borderId="223" applyAlignment="1" pivotButton="0" quotePrefix="0" xfId="0">
      <alignment horizontal="center" vertical="center"/>
    </xf>
    <xf numFmtId="0" fontId="29" fillId="0" borderId="447" applyAlignment="1" pivotButton="0" quotePrefix="0" xfId="0">
      <alignment horizontal="center" vertical="center"/>
    </xf>
    <xf numFmtId="0" fontId="6" fillId="0" borderId="447" applyAlignment="1" pivotButton="0" quotePrefix="0" xfId="0">
      <alignment horizontal="center" vertical="center"/>
    </xf>
    <xf numFmtId="1" fontId="23" fillId="0" borderId="41" applyAlignment="1" pivotButton="0" quotePrefix="0" xfId="0">
      <alignment horizontal="center" vertical="center"/>
    </xf>
    <xf numFmtId="1" fontId="23" fillId="0" borderId="125" applyAlignment="1" pivotButton="0" quotePrefix="0" xfId="0">
      <alignment horizontal="center" vertical="center"/>
    </xf>
    <xf numFmtId="1" fontId="19" fillId="0" borderId="181" applyAlignment="1" pivotButton="0" quotePrefix="0" xfId="0">
      <alignment horizontal="center" vertical="center"/>
    </xf>
    <xf numFmtId="0" fontId="10" fillId="0" borderId="432" applyAlignment="1" pivotButton="0" quotePrefix="0" xfId="0">
      <alignment vertical="center"/>
    </xf>
    <xf numFmtId="1" fontId="65" fillId="0" borderId="433" applyAlignment="1" pivotButton="0" quotePrefix="0" xfId="0">
      <alignment horizontal="center" vertical="center"/>
    </xf>
    <xf numFmtId="0" fontId="10" fillId="3" borderId="432" applyAlignment="1" pivotButton="0" quotePrefix="0" xfId="0">
      <alignment vertical="center"/>
    </xf>
    <xf numFmtId="49" fontId="24" fillId="3" borderId="40" applyAlignment="1" pivotButton="0" quotePrefix="0" xfId="0">
      <alignment horizontal="center" vertical="center"/>
    </xf>
    <xf numFmtId="49" fontId="24" fillId="3" borderId="41" applyAlignment="1" pivotButton="0" quotePrefix="0" xfId="0">
      <alignment horizontal="center" vertical="center"/>
    </xf>
    <xf numFmtId="0" fontId="24" fillId="3" borderId="41" applyAlignment="1" pivotButton="0" quotePrefix="0" xfId="0">
      <alignment horizontal="center" vertical="center"/>
    </xf>
    <xf numFmtId="1" fontId="24" fillId="3" borderId="78" applyAlignment="1" pivotButton="0" quotePrefix="0" xfId="0">
      <alignment horizontal="center" vertical="center"/>
    </xf>
    <xf numFmtId="0" fontId="24" fillId="3" borderId="40" applyAlignment="1" pivotButton="0" quotePrefix="0" xfId="0">
      <alignment horizontal="center" vertical="center"/>
    </xf>
    <xf numFmtId="49" fontId="24" fillId="3" borderId="448" applyAlignment="1" pivotButton="0" quotePrefix="0" xfId="0">
      <alignment horizontal="center" vertical="center"/>
    </xf>
    <xf numFmtId="49" fontId="24" fillId="3" borderId="71" applyAlignment="1" pivotButton="0" quotePrefix="0" xfId="0">
      <alignment horizontal="center" vertical="center"/>
    </xf>
    <xf numFmtId="1" fontId="24" fillId="3" borderId="405" applyAlignment="1" pivotButton="0" quotePrefix="0" xfId="0">
      <alignment horizontal="center" vertical="center"/>
    </xf>
    <xf numFmtId="0" fontId="24" fillId="3" borderId="448" applyAlignment="1" pivotButton="0" quotePrefix="0" xfId="0">
      <alignment horizontal="center" vertical="center"/>
    </xf>
    <xf numFmtId="0" fontId="1" fillId="0" borderId="449" pivotButton="0" quotePrefix="0" xfId="0"/>
    <xf numFmtId="49" fontId="6" fillId="3" borderId="1" applyAlignment="1" pivotButton="0" quotePrefix="0" xfId="0">
      <alignment horizontal="center" vertical="center"/>
    </xf>
    <xf numFmtId="1" fontId="6" fillId="3" borderId="1" applyAlignment="1" pivotButton="0" quotePrefix="0" xfId="0">
      <alignment horizontal="center" vertical="center"/>
    </xf>
    <xf numFmtId="0" fontId="6" fillId="3" borderId="1" pivotButton="0" quotePrefix="0" xfId="0"/>
    <xf numFmtId="0" fontId="40" fillId="0" borderId="431" applyAlignment="1" pivotButton="0" quotePrefix="0" xfId="0">
      <alignment horizontal="center" vertical="center"/>
    </xf>
    <xf numFmtId="0" fontId="24" fillId="3" borderId="431" applyAlignment="1" pivotButton="0" quotePrefix="0" xfId="0">
      <alignment horizontal="center" vertical="center"/>
    </xf>
    <xf numFmtId="16" fontId="24" fillId="0" borderId="431" applyAlignment="1" pivotButton="0" quotePrefix="0" xfId="0">
      <alignment horizontal="center" vertical="center"/>
    </xf>
    <xf numFmtId="14" fontId="24" fillId="0" borderId="431" applyAlignment="1" pivotButton="0" quotePrefix="0" xfId="0">
      <alignment horizontal="center" vertical="center"/>
    </xf>
    <xf numFmtId="0" fontId="40" fillId="0" borderId="94" applyAlignment="1" pivotButton="0" quotePrefix="0" xfId="0">
      <alignment horizontal="center" vertical="center"/>
    </xf>
    <xf numFmtId="0" fontId="24" fillId="0" borderId="439" applyAlignment="1" pivotButton="0" quotePrefix="0" xfId="0">
      <alignment vertical="center"/>
    </xf>
    <xf numFmtId="0" fontId="74" fillId="0" borderId="1" applyAlignment="1" pivotButton="0" quotePrefix="0" xfId="0">
      <alignment horizontal="center" vertical="center"/>
    </xf>
    <xf numFmtId="0" fontId="104" fillId="0" borderId="1" applyAlignment="1" pivotButton="0" quotePrefix="0" xfId="0">
      <alignment horizontal="center" vertical="center"/>
    </xf>
    <xf numFmtId="0" fontId="3" fillId="0" borderId="450" applyAlignment="1" pivotButton="0" quotePrefix="0" xfId="0">
      <alignment horizontal="center"/>
    </xf>
    <xf numFmtId="0" fontId="23" fillId="0" borderId="431" applyAlignment="1" pivotButton="0" quotePrefix="0" xfId="0">
      <alignment horizontal="center" vertical="center"/>
    </xf>
    <xf numFmtId="0" fontId="23" fillId="3" borderId="433" applyAlignment="1" pivotButton="0" quotePrefix="0" xfId="0">
      <alignment horizontal="center" vertical="center"/>
    </xf>
    <xf numFmtId="0" fontId="23" fillId="0" borderId="433" applyAlignment="1" pivotButton="0" quotePrefix="0" xfId="0">
      <alignment horizontal="center" vertical="center"/>
    </xf>
    <xf numFmtId="49" fontId="23" fillId="0" borderId="451" applyAlignment="1" pivotButton="0" quotePrefix="0" xfId="0">
      <alignment horizontal="center" vertical="center"/>
    </xf>
    <xf numFmtId="0" fontId="10" fillId="0" borderId="452" applyAlignment="1" pivotButton="0" quotePrefix="0" xfId="0">
      <alignment horizontal="center" vertical="center"/>
    </xf>
    <xf numFmtId="0" fontId="29" fillId="0" borderId="181" applyAlignment="1" pivotButton="0" quotePrefix="0" xfId="0">
      <alignment horizontal="center" vertical="center"/>
    </xf>
    <xf numFmtId="0" fontId="10" fillId="0" borderId="188" applyAlignment="1" pivotButton="0" quotePrefix="0" xfId="0">
      <alignment horizontal="center" vertical="center"/>
    </xf>
    <xf numFmtId="0" fontId="3" fillId="0" borderId="453" applyAlignment="1" pivotButton="0" quotePrefix="0" xfId="0">
      <alignment horizontal="center" vertical="center"/>
    </xf>
    <xf numFmtId="0" fontId="19" fillId="5" borderId="11" applyAlignment="1" pivotButton="0" quotePrefix="0" xfId="0">
      <alignment horizontal="center" vertical="center"/>
    </xf>
    <xf numFmtId="0" fontId="17" fillId="0" borderId="74" applyAlignment="1" pivotButton="0" quotePrefix="0" xfId="0">
      <alignment vertical="center"/>
    </xf>
    <xf numFmtId="0" fontId="6" fillId="0" borderId="454" applyAlignment="1" pivotButton="0" quotePrefix="0" xfId="0">
      <alignment horizontal="center" vertical="center"/>
    </xf>
    <xf numFmtId="0" fontId="6" fillId="0" borderId="432" applyAlignment="1" pivotButton="0" quotePrefix="0" xfId="0">
      <alignment horizontal="center" vertical="center"/>
    </xf>
    <xf numFmtId="0" fontId="10" fillId="0" borderId="431" applyAlignment="1" pivotButton="0" quotePrefix="0" xfId="0">
      <alignment horizontal="center" vertical="center"/>
    </xf>
    <xf numFmtId="49" fontId="10" fillId="0" borderId="418" applyAlignment="1" pivotButton="0" quotePrefix="0" xfId="0">
      <alignment horizontal="center" vertical="center"/>
    </xf>
    <xf numFmtId="0" fontId="17" fillId="0" borderId="87" applyAlignment="1" pivotButton="0" quotePrefix="0" xfId="0">
      <alignment vertical="center"/>
    </xf>
    <xf numFmtId="0" fontId="24" fillId="0" borderId="418" applyAlignment="1" pivotButton="0" quotePrefix="0" xfId="0">
      <alignment horizontal="center" vertical="center"/>
    </xf>
    <xf numFmtId="0" fontId="6" fillId="0" borderId="87" applyAlignment="1" pivotButton="0" quotePrefix="0" xfId="0">
      <alignment horizontal="center" vertical="center"/>
    </xf>
    <xf numFmtId="0" fontId="10" fillId="0" borderId="418" applyAlignment="1" pivotButton="0" quotePrefix="0" xfId="0">
      <alignment horizontal="center" vertical="center"/>
    </xf>
    <xf numFmtId="0" fontId="10" fillId="0" borderId="453" applyAlignment="1" pivotButton="0" quotePrefix="0" xfId="0">
      <alignment horizontal="center" vertical="center"/>
    </xf>
    <xf numFmtId="0" fontId="26" fillId="0" borderId="91" applyAlignment="1" pivotButton="0" quotePrefix="0" xfId="0">
      <alignment horizontal="center" vertical="center"/>
    </xf>
    <xf numFmtId="0" fontId="17" fillId="5" borderId="72" applyAlignment="1" pivotButton="0" quotePrefix="0" xfId="0">
      <alignment vertical="center"/>
    </xf>
    <xf numFmtId="0" fontId="10" fillId="0" borderId="454" applyAlignment="1" pivotButton="0" quotePrefix="0" xfId="0">
      <alignment horizontal="center" vertical="center"/>
    </xf>
    <xf numFmtId="0" fontId="4" fillId="0" borderId="87" applyAlignment="1" pivotButton="0" quotePrefix="0" xfId="0">
      <alignment vertical="center"/>
    </xf>
    <xf numFmtId="49" fontId="10" fillId="0" borderId="432" applyAlignment="1" pivotButton="0" quotePrefix="0" xfId="0">
      <alignment horizontal="center" vertical="center"/>
    </xf>
    <xf numFmtId="0" fontId="24" fillId="0" borderId="454" applyAlignment="1" pivotButton="0" quotePrefix="0" xfId="0">
      <alignment horizontal="center" vertical="center"/>
    </xf>
    <xf numFmtId="0" fontId="17" fillId="3" borderId="55" applyAlignment="1" pivotButton="0" quotePrefix="0" xfId="0">
      <alignment vertical="center"/>
    </xf>
    <xf numFmtId="0" fontId="10" fillId="3" borderId="429" applyAlignment="1" pivotButton="0" quotePrefix="0" xfId="0">
      <alignment horizontal="right" vertical="center"/>
    </xf>
    <xf numFmtId="0" fontId="10" fillId="3" borderId="429" applyAlignment="1" pivotButton="0" quotePrefix="0" xfId="0">
      <alignment horizontal="center" vertical="center"/>
    </xf>
    <xf numFmtId="0" fontId="17" fillId="3" borderId="429" applyAlignment="1" pivotButton="0" quotePrefix="0" xfId="0">
      <alignment horizontal="center" vertical="center"/>
    </xf>
    <xf numFmtId="0" fontId="4" fillId="3" borderId="429" applyAlignment="1" pivotButton="0" quotePrefix="0" xfId="0">
      <alignment horizontal="center" vertical="center"/>
    </xf>
    <xf numFmtId="0" fontId="4" fillId="3" borderId="430" applyAlignment="1" pivotButton="0" quotePrefix="0" xfId="0">
      <alignment horizontal="center" vertical="center"/>
    </xf>
    <xf numFmtId="0" fontId="3" fillId="3" borderId="430" applyAlignment="1" pivotButton="0" quotePrefix="0" xfId="0">
      <alignment horizontal="center" vertical="center"/>
    </xf>
    <xf numFmtId="0" fontId="17" fillId="3" borderId="429" applyAlignment="1" pivotButton="0" quotePrefix="0" xfId="0">
      <alignment horizontal="left" vertical="center"/>
    </xf>
    <xf numFmtId="0" fontId="23" fillId="3" borderId="430" applyAlignment="1" pivotButton="0" quotePrefix="0" xfId="0">
      <alignment horizontal="center" vertical="center"/>
    </xf>
    <xf numFmtId="0" fontId="3" fillId="3" borderId="429" applyAlignment="1" pivotButton="0" quotePrefix="0" xfId="0">
      <alignment horizontal="center" vertical="center"/>
    </xf>
    <xf numFmtId="0" fontId="24" fillId="3" borderId="432" applyAlignment="1" pivotButton="0" quotePrefix="0" xfId="0">
      <alignment horizontal="center" vertical="center"/>
    </xf>
    <xf numFmtId="0" fontId="24" fillId="3" borderId="431" applyAlignment="1" pivotButton="0" quotePrefix="0" xfId="0">
      <alignment vertical="center"/>
    </xf>
    <xf numFmtId="0" fontId="4" fillId="3" borderId="55" applyAlignment="1" pivotButton="0" quotePrefix="0" xfId="0">
      <alignment vertical="center"/>
    </xf>
    <xf numFmtId="0" fontId="24" fillId="3" borderId="429" applyAlignment="1" pivotButton="0" quotePrefix="0" xfId="0">
      <alignment horizontal="center" vertical="center"/>
    </xf>
    <xf numFmtId="0" fontId="24" fillId="3" borderId="429" applyAlignment="1" pivotButton="0" quotePrefix="0" xfId="0">
      <alignment horizontal="right" vertical="center"/>
    </xf>
    <xf numFmtId="0" fontId="4" fillId="3" borderId="429" applyAlignment="1" pivotButton="0" quotePrefix="0" xfId="0">
      <alignment horizontal="left" vertical="center"/>
    </xf>
    <xf numFmtId="0" fontId="3" fillId="3" borderId="433" applyAlignment="1" pivotButton="0" quotePrefix="0" xfId="0">
      <alignment horizontal="center" vertical="center"/>
    </xf>
    <xf numFmtId="49" fontId="24" fillId="0" borderId="439" applyAlignment="1" pivotButton="0" quotePrefix="0" xfId="0">
      <alignment horizontal="center" vertical="center"/>
    </xf>
    <xf numFmtId="0" fontId="4" fillId="3" borderId="95" applyAlignment="1" pivotButton="0" quotePrefix="0" xfId="0">
      <alignment vertical="center"/>
    </xf>
    <xf numFmtId="0" fontId="24" fillId="3" borderId="143" applyAlignment="1" pivotButton="0" quotePrefix="0" xfId="0">
      <alignment horizontal="center" vertical="center"/>
    </xf>
    <xf numFmtId="0" fontId="24" fillId="3" borderId="143" applyAlignment="1" pivotButton="0" quotePrefix="0" xfId="0">
      <alignment horizontal="right" vertical="center"/>
    </xf>
    <xf numFmtId="0" fontId="3" fillId="3" borderId="96" applyAlignment="1" pivotButton="0" quotePrefix="0" xfId="0">
      <alignment horizontal="center" vertical="center"/>
    </xf>
    <xf numFmtId="0" fontId="4" fillId="3" borderId="143" applyAlignment="1" pivotButton="0" quotePrefix="0" xfId="0">
      <alignment horizontal="center" vertical="center"/>
    </xf>
    <xf numFmtId="0" fontId="4" fillId="3" borderId="447" applyAlignment="1" pivotButton="0" quotePrefix="0" xfId="0">
      <alignment horizontal="center" vertical="center"/>
    </xf>
    <xf numFmtId="0" fontId="3" fillId="3" borderId="447" applyAlignment="1" pivotButton="0" quotePrefix="0" xfId="0">
      <alignment horizontal="center" vertical="center"/>
    </xf>
    <xf numFmtId="0" fontId="3" fillId="3" borderId="455" applyAlignment="1" pivotButton="0" quotePrefix="0" xfId="0">
      <alignment horizontal="center" vertical="center"/>
    </xf>
    <xf numFmtId="0" fontId="3" fillId="3" borderId="447" applyAlignment="1" pivotButton="0" quotePrefix="0" xfId="0">
      <alignment horizontal="left" vertical="center"/>
    </xf>
    <xf numFmtId="0" fontId="24" fillId="3" borderId="453" applyAlignment="1" pivotButton="0" quotePrefix="0" xfId="0">
      <alignment horizontal="center" vertical="center"/>
    </xf>
    <xf numFmtId="0" fontId="24" fillId="3" borderId="439" applyAlignment="1" pivotButton="0" quotePrefix="0" xfId="0">
      <alignment horizontal="center" vertical="center"/>
    </xf>
    <xf numFmtId="0" fontId="26" fillId="0" borderId="36" applyAlignment="1" pivotButton="0" quotePrefix="0" xfId="0">
      <alignment horizontal="left"/>
    </xf>
    <xf numFmtId="0" fontId="26" fillId="0" borderId="181" applyAlignment="1" pivotButton="0" quotePrefix="0" xfId="0">
      <alignment horizontal="center"/>
    </xf>
    <xf numFmtId="0" fontId="10" fillId="0" borderId="429" applyAlignment="1" pivotButton="0" quotePrefix="0" xfId="0">
      <alignment vertical="center"/>
    </xf>
    <xf numFmtId="0" fontId="41" fillId="0" borderId="433" applyAlignment="1" pivotButton="0" quotePrefix="0" xfId="0">
      <alignment horizontal="center" vertical="center"/>
    </xf>
    <xf numFmtId="0" fontId="10" fillId="0" borderId="433" applyAlignment="1" pivotButton="0" quotePrefix="0" xfId="0">
      <alignment horizontal="center" vertical="center"/>
    </xf>
    <xf numFmtId="0" fontId="10" fillId="0" borderId="455" applyAlignment="1" pivotButton="0" quotePrefix="0" xfId="0">
      <alignment horizontal="center" vertical="center"/>
    </xf>
    <xf numFmtId="0" fontId="40" fillId="0" borderId="454" applyAlignment="1" pivotButton="0" quotePrefix="0" xfId="0">
      <alignment horizontal="center" vertical="center"/>
    </xf>
    <xf numFmtId="0" fontId="40" fillId="0" borderId="432" applyAlignment="1" pivotButton="0" quotePrefix="0" xfId="0">
      <alignment horizontal="center" vertical="center"/>
    </xf>
    <xf numFmtId="16" fontId="24" fillId="0" borderId="432" applyAlignment="1" pivotButton="0" quotePrefix="0" xfId="0">
      <alignment horizontal="center" vertical="center"/>
    </xf>
    <xf numFmtId="14" fontId="24" fillId="0" borderId="432" applyAlignment="1" pivotButton="0" quotePrefix="0" xfId="0">
      <alignment horizontal="center" vertical="center"/>
    </xf>
    <xf numFmtId="0" fontId="40" fillId="0" borderId="453" applyAlignment="1" pivotButton="0" quotePrefix="0" xfId="0">
      <alignment horizontal="center" vertical="center"/>
    </xf>
    <xf numFmtId="49" fontId="24" fillId="0" borderId="453" applyAlignment="1" pivotButton="0" quotePrefix="0" xfId="0">
      <alignment horizontal="center" vertical="center"/>
    </xf>
    <xf numFmtId="49" fontId="19" fillId="0" borderId="1" applyAlignment="1" pivotButton="0" quotePrefix="0" xfId="0">
      <alignment vertical="center"/>
    </xf>
    <xf numFmtId="0" fontId="10" fillId="0" borderId="251" applyAlignment="1" pivotButton="0" quotePrefix="0" xfId="0">
      <alignment horizontal="center" vertical="center"/>
    </xf>
    <xf numFmtId="0" fontId="19" fillId="2" borderId="43" applyAlignment="1" pivotButton="0" quotePrefix="0" xfId="0">
      <alignment horizontal="center"/>
    </xf>
    <xf numFmtId="0" fontId="26" fillId="2" borderId="1" applyAlignment="1" pivotButton="0" quotePrefix="0" xfId="0">
      <alignment horizontal="center"/>
    </xf>
    <xf numFmtId="0" fontId="24" fillId="0" borderId="404" applyAlignment="1" pivotButton="0" quotePrefix="0" xfId="0">
      <alignment horizontal="center" vertical="center"/>
    </xf>
    <xf numFmtId="0" fontId="24" fillId="0" borderId="86" applyAlignment="1" pivotButton="0" quotePrefix="0" xfId="0">
      <alignment vertical="center"/>
    </xf>
    <xf numFmtId="0" fontId="24" fillId="0" borderId="243" applyAlignment="1" pivotButton="0" quotePrefix="0" xfId="0">
      <alignment vertical="center"/>
    </xf>
    <xf numFmtId="0" fontId="10" fillId="0" borderId="86" applyAlignment="1" pivotButton="0" quotePrefix="0" xfId="0">
      <alignment vertical="center"/>
    </xf>
    <xf numFmtId="0" fontId="10" fillId="0" borderId="243" applyAlignment="1" pivotButton="0" quotePrefix="0" xfId="0">
      <alignment vertical="center"/>
    </xf>
    <xf numFmtId="0" fontId="60" fillId="0" borderId="79" applyAlignment="1" pivotButton="0" quotePrefix="0" xfId="0">
      <alignment vertical="center"/>
    </xf>
    <xf numFmtId="0" fontId="24" fillId="0" borderId="96" applyAlignment="1" pivotButton="0" quotePrefix="0" xfId="0">
      <alignment horizontal="left"/>
    </xf>
    <xf numFmtId="0" fontId="26" fillId="0" borderId="45" applyAlignment="1" pivotButton="0" quotePrefix="0" xfId="0">
      <alignment horizontal="left" vertical="center"/>
    </xf>
    <xf numFmtId="0" fontId="41" fillId="0" borderId="34" applyAlignment="1" pivotButton="0" quotePrefix="0" xfId="0">
      <alignment vertical="center"/>
    </xf>
    <xf numFmtId="0" fontId="41" fillId="0" borderId="56" applyAlignment="1" pivotButton="0" quotePrefix="0" xfId="0">
      <alignment vertical="center"/>
    </xf>
    <xf numFmtId="0" fontId="24" fillId="0" borderId="56" applyAlignment="1" pivotButton="0" quotePrefix="0" xfId="0">
      <alignment vertical="center"/>
    </xf>
    <xf numFmtId="0" fontId="24" fillId="0" borderId="70" applyAlignment="1" pivotButton="0" quotePrefix="0" xfId="0">
      <alignment vertical="center"/>
    </xf>
    <xf numFmtId="0" fontId="105" fillId="0" borderId="1" applyAlignment="1" pivotButton="0" quotePrefix="0" xfId="0">
      <alignment horizontal="center" vertical="center"/>
    </xf>
    <xf numFmtId="49" fontId="8" fillId="0" borderId="1" applyAlignment="1" pivotButton="0" quotePrefix="0" xfId="0">
      <alignment horizontal="left" vertical="center"/>
    </xf>
    <xf numFmtId="0" fontId="106" fillId="0" borderId="1" pivotButton="0" quotePrefix="0" xfId="0"/>
    <xf numFmtId="0" fontId="107" fillId="0" borderId="1" applyAlignment="1" pivotButton="0" quotePrefix="0" xfId="0">
      <alignment vertical="center"/>
    </xf>
    <xf numFmtId="0" fontId="108" fillId="0" borderId="1" pivotButton="0" quotePrefix="0" xfId="0"/>
    <xf numFmtId="0" fontId="107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vertical="center"/>
    </xf>
    <xf numFmtId="0" fontId="8" fillId="3" borderId="1" applyAlignment="1" pivotButton="0" quotePrefix="0" xfId="0">
      <alignment horizontal="left" vertical="center"/>
    </xf>
    <xf numFmtId="0" fontId="2" fillId="3" borderId="1" applyAlignment="1" pivotButton="0" quotePrefix="0" xfId="0">
      <alignment vertical="top"/>
    </xf>
    <xf numFmtId="0" fontId="8" fillId="0" borderId="1" applyAlignment="1" pivotButton="0" quotePrefix="0" xfId="0">
      <alignment horizontal="left" vertical="top"/>
    </xf>
    <xf numFmtId="0" fontId="8" fillId="0" borderId="1" pivotButton="0" quotePrefix="0" xfId="0"/>
    <xf numFmtId="0" fontId="32" fillId="0" borderId="1" applyAlignment="1" pivotButton="0" quotePrefix="0" xfId="0">
      <alignment horizontal="left" vertical="top"/>
    </xf>
    <xf numFmtId="0" fontId="23" fillId="0" borderId="250" applyAlignment="1" pivotButton="0" quotePrefix="0" xfId="0">
      <alignment horizontal="center" vertical="center"/>
    </xf>
    <xf numFmtId="0" fontId="6" fillId="0" borderId="181" applyAlignment="1" pivotButton="0" quotePrefix="0" xfId="0">
      <alignment horizontal="center" vertical="center"/>
    </xf>
    <xf numFmtId="0" fontId="24" fillId="0" borderId="190" applyAlignment="1" pivotButton="0" quotePrefix="0" xfId="0">
      <alignment horizontal="center" vertical="center"/>
    </xf>
    <xf numFmtId="0" fontId="24" fillId="0" borderId="251" applyAlignment="1" pivotButton="0" quotePrefix="0" xfId="0">
      <alignment horizontal="center" vertical="center"/>
    </xf>
    <xf numFmtId="0" fontId="1" fillId="0" borderId="456" pivotButton="0" quotePrefix="0" xfId="0"/>
    <xf numFmtId="0" fontId="1" fillId="0" borderId="389" pivotButton="0" quotePrefix="0" xfId="0"/>
    <xf numFmtId="0" fontId="17" fillId="5" borderId="177" applyAlignment="1" pivotButton="0" quotePrefix="0" xfId="0">
      <alignment vertical="center"/>
    </xf>
    <xf numFmtId="0" fontId="4" fillId="0" borderId="58" applyAlignment="1" pivotButton="0" quotePrefix="0" xfId="0">
      <alignment vertical="center"/>
    </xf>
    <xf numFmtId="0" fontId="17" fillId="0" borderId="58" applyAlignment="1" pivotButton="0" quotePrefix="0" xfId="0">
      <alignment vertical="center"/>
    </xf>
    <xf numFmtId="0" fontId="109" fillId="0" borderId="85" applyAlignment="1" pivotButton="0" quotePrefix="0" xfId="0">
      <alignment vertical="center"/>
    </xf>
    <xf numFmtId="0" fontId="17" fillId="5" borderId="184" applyAlignment="1" pivotButton="0" quotePrefix="0" xfId="0">
      <alignment vertical="center"/>
    </xf>
    <xf numFmtId="0" fontId="24" fillId="5" borderId="184" applyAlignment="1" pivotButton="0" quotePrefix="0" xfId="0">
      <alignment horizontal="center" vertical="center"/>
    </xf>
    <xf numFmtId="0" fontId="54" fillId="0" borderId="58" applyAlignment="1" pivotButton="0" quotePrefix="0" xfId="0">
      <alignment vertical="center"/>
    </xf>
    <xf numFmtId="0" fontId="4" fillId="0" borderId="81" applyAlignment="1" pivotButton="0" quotePrefix="0" xfId="0">
      <alignment vertical="top"/>
    </xf>
    <xf numFmtId="0" fontId="17" fillId="3" borderId="59" applyAlignment="1" pivotButton="0" quotePrefix="0" xfId="0">
      <alignment vertical="center"/>
    </xf>
    <xf numFmtId="0" fontId="10" fillId="3" borderId="54" applyAlignment="1" pivotButton="0" quotePrefix="0" xfId="0">
      <alignment horizontal="center" vertical="center"/>
    </xf>
    <xf numFmtId="0" fontId="17" fillId="3" borderId="58" applyAlignment="1" pivotButton="0" quotePrefix="0" xfId="0">
      <alignment horizontal="center" vertical="center"/>
    </xf>
    <xf numFmtId="0" fontId="23" fillId="3" borderId="141" applyAlignment="1" pivotButton="0" quotePrefix="0" xfId="0">
      <alignment horizontal="left" vertical="center"/>
    </xf>
    <xf numFmtId="0" fontId="82" fillId="3" borderId="56" applyAlignment="1" pivotButton="0" quotePrefix="0" xfId="0">
      <alignment horizontal="center" vertical="center"/>
    </xf>
    <xf numFmtId="0" fontId="4" fillId="3" borderId="59" applyAlignment="1" pivotButton="0" quotePrefix="0" xfId="0">
      <alignment vertical="center"/>
    </xf>
    <xf numFmtId="0" fontId="24" fillId="3" borderId="141" applyAlignment="1" pivotButton="0" quotePrefix="0" xfId="0">
      <alignment horizontal="center" vertical="center"/>
    </xf>
    <xf numFmtId="0" fontId="24" fillId="3" borderId="58" applyAlignment="1" pivotButton="0" quotePrefix="0" xfId="0">
      <alignment horizontal="center" vertical="center"/>
    </xf>
    <xf numFmtId="0" fontId="3" fillId="3" borderId="141" applyAlignment="1" pivotButton="0" quotePrefix="0" xfId="0">
      <alignment horizontal="left" vertical="center"/>
    </xf>
    <xf numFmtId="0" fontId="4" fillId="3" borderId="89" applyAlignment="1" pivotButton="0" quotePrefix="0" xfId="0">
      <alignment vertical="center"/>
    </xf>
    <xf numFmtId="0" fontId="24" fillId="3" borderId="90" applyAlignment="1" pivotButton="0" quotePrefix="0" xfId="0">
      <alignment horizontal="center" vertical="center"/>
    </xf>
    <xf numFmtId="0" fontId="4" fillId="3" borderId="90" applyAlignment="1" pivotButton="0" quotePrefix="0" xfId="0">
      <alignment horizontal="center" vertical="center"/>
    </xf>
    <xf numFmtId="0" fontId="3" fillId="3" borderId="179" applyAlignment="1" pivotButton="0" quotePrefix="0" xfId="0">
      <alignment horizontal="center" vertical="center"/>
    </xf>
    <xf numFmtId="0" fontId="24" fillId="3" borderId="179" applyAlignment="1" pivotButton="0" quotePrefix="0" xfId="0">
      <alignment horizontal="center" vertical="center"/>
    </xf>
    <xf numFmtId="0" fontId="26" fillId="0" borderId="176" applyAlignment="1" pivotButton="0" quotePrefix="0" xfId="0">
      <alignment horizontal="center" vertical="center"/>
    </xf>
    <xf numFmtId="0" fontId="10" fillId="0" borderId="327" applyAlignment="1" pivotButton="0" quotePrefix="0" xfId="0">
      <alignment vertical="center"/>
    </xf>
    <xf numFmtId="0" fontId="24" fillId="0" borderId="59" pivotButton="0" quotePrefix="0" xfId="0"/>
    <xf numFmtId="0" fontId="30" fillId="0" borderId="1" applyAlignment="1" pivotButton="0" quotePrefix="0" xfId="0">
      <alignment vertical="center"/>
    </xf>
    <xf numFmtId="0" fontId="24" fillId="0" borderId="327" applyAlignment="1" pivotButton="0" quotePrefix="0" xfId="0">
      <alignment vertical="center"/>
    </xf>
    <xf numFmtId="0" fontId="24" fillId="0" borderId="104" applyAlignment="1" pivotButton="0" quotePrefix="0" xfId="0">
      <alignment vertical="center"/>
    </xf>
    <xf numFmtId="49" fontId="24" fillId="0" borderId="218" applyAlignment="1" pivotButton="0" quotePrefix="0" xfId="0">
      <alignment horizontal="center" vertical="center"/>
    </xf>
    <xf numFmtId="49" fontId="24" fillId="0" borderId="34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/>
    </xf>
    <xf numFmtId="0" fontId="45" fillId="0" borderId="1" applyAlignment="1" pivotButton="0" quotePrefix="0" xfId="0">
      <alignment horizontal="center" vertical="top"/>
    </xf>
    <xf numFmtId="0" fontId="57" fillId="0" borderId="1" applyAlignment="1" pivotButton="0" quotePrefix="0" xfId="0">
      <alignment horizontal="center" vertical="top"/>
    </xf>
    <xf numFmtId="0" fontId="8" fillId="0" borderId="1" applyAlignment="1" pivotButton="0" quotePrefix="0" xfId="0">
      <alignment horizontal="center" vertical="top"/>
    </xf>
    <xf numFmtId="0" fontId="8" fillId="0" borderId="1" applyAlignment="1" pivotButton="0" quotePrefix="0" xfId="0">
      <alignment horizontal="left"/>
    </xf>
    <xf numFmtId="0" fontId="8" fillId="0" borderId="1" applyAlignment="1" pivotButton="0" quotePrefix="0" xfId="0">
      <alignment vertical="top"/>
    </xf>
    <xf numFmtId="0" fontId="105" fillId="0" borderId="1" applyAlignment="1" pivotButton="0" quotePrefix="0" xfId="0">
      <alignment vertical="center"/>
    </xf>
    <xf numFmtId="0" fontId="105" fillId="0" borderId="110" pivotButton="0" quotePrefix="0" xfId="0"/>
    <xf numFmtId="0" fontId="105" fillId="0" borderId="110" applyAlignment="1" pivotButton="0" quotePrefix="0" xfId="0">
      <alignment vertical="center"/>
    </xf>
    <xf numFmtId="0" fontId="105" fillId="0" borderId="1" pivotButton="0" quotePrefix="0" xfId="0"/>
    <xf numFmtId="0" fontId="105" fillId="0" borderId="1" applyAlignment="1" pivotButton="0" quotePrefix="0" xfId="0">
      <alignment horizontal="left" vertical="center"/>
    </xf>
    <xf numFmtId="0" fontId="105" fillId="0" borderId="111" applyAlignment="1" pivotButton="0" quotePrefix="0" xfId="0">
      <alignment vertical="center"/>
    </xf>
    <xf numFmtId="0" fontId="105" fillId="0" borderId="1" applyAlignment="1" pivotButton="0" quotePrefix="0" xfId="0">
      <alignment horizontal="left"/>
    </xf>
    <xf numFmtId="0" fontId="105" fillId="0" borderId="1" applyAlignment="1" pivotButton="0" quotePrefix="0" xfId="0">
      <alignment vertical="top"/>
    </xf>
    <xf numFmtId="0" fontId="105" fillId="0" borderId="1" applyAlignment="1" pivotButton="0" quotePrefix="0" xfId="0">
      <alignment horizontal="center"/>
    </xf>
    <xf numFmtId="0" fontId="105" fillId="0" borderId="111" pivotButton="0" quotePrefix="0" xfId="0"/>
    <xf numFmtId="0" fontId="105" fillId="0" borderId="110" applyAlignment="1" pivotButton="0" quotePrefix="0" xfId="0">
      <alignment horizontal="left" vertical="center"/>
    </xf>
    <xf numFmtId="49" fontId="105" fillId="0" borderId="1" applyAlignment="1" pivotButton="0" quotePrefix="0" xfId="0">
      <alignment horizontal="left" vertical="center"/>
    </xf>
    <xf numFmtId="0" fontId="105" fillId="0" borderId="1" applyAlignment="1" pivotButton="0" quotePrefix="0" xfId="0">
      <alignment horizontal="left" vertical="top"/>
    </xf>
    <xf numFmtId="0" fontId="108" fillId="0" borderId="1" applyAlignment="1" pivotButton="0" quotePrefix="0" xfId="0">
      <alignment horizontal="center"/>
    </xf>
    <xf numFmtId="0" fontId="24" fillId="0" borderId="52" applyAlignment="1" pivotButton="0" quotePrefix="0" xfId="0">
      <alignment horizontal="center" vertical="center"/>
    </xf>
    <xf numFmtId="0" fontId="10" fillId="5" borderId="174" applyAlignment="1" pivotButton="0" quotePrefix="0" xfId="0">
      <alignment vertical="center"/>
    </xf>
    <xf numFmtId="0" fontId="10" fillId="5" borderId="172" applyAlignment="1" pivotButton="0" quotePrefix="0" xfId="0">
      <alignment vertical="center"/>
    </xf>
    <xf numFmtId="0" fontId="10" fillId="3" borderId="73" applyAlignment="1" pivotButton="0" quotePrefix="0" xfId="0">
      <alignment horizontal="center" vertical="center"/>
    </xf>
    <xf numFmtId="0" fontId="10" fillId="3" borderId="66" applyAlignment="1" pivotButton="0" quotePrefix="0" xfId="0">
      <alignment horizontal="center" vertical="center"/>
    </xf>
    <xf numFmtId="0" fontId="10" fillId="3" borderId="329" applyAlignment="1" pivotButton="0" quotePrefix="0" xfId="0">
      <alignment vertical="center"/>
    </xf>
    <xf numFmtId="0" fontId="10" fillId="3" borderId="56" applyAlignment="1" pivotButton="0" quotePrefix="0" xfId="0">
      <alignment horizontal="center" vertical="center"/>
    </xf>
    <xf numFmtId="0" fontId="10" fillId="3" borderId="83" applyAlignment="1" pivotButton="0" quotePrefix="0" xfId="0">
      <alignment horizontal="center" vertical="center"/>
    </xf>
    <xf numFmtId="0" fontId="24" fillId="3" borderId="56" applyAlignment="1" pivotButton="0" quotePrefix="0" xfId="0">
      <alignment vertical="center"/>
    </xf>
    <xf numFmtId="0" fontId="24" fillId="3" borderId="59" applyAlignment="1" pivotButton="0" quotePrefix="0" xfId="0">
      <alignment vertical="center"/>
    </xf>
    <xf numFmtId="0" fontId="24" fillId="3" borderId="57" applyAlignment="1" pivotButton="0" quotePrefix="0" xfId="0">
      <alignment vertical="center"/>
    </xf>
    <xf numFmtId="0" fontId="24" fillId="3" borderId="92" applyAlignment="1" pivotButton="0" quotePrefix="0" xfId="0">
      <alignment vertical="center"/>
    </xf>
    <xf numFmtId="0" fontId="24" fillId="3" borderId="86" applyAlignment="1" pivotButton="0" quotePrefix="0" xfId="0">
      <alignment vertical="center"/>
    </xf>
    <xf numFmtId="0" fontId="24" fillId="3" borderId="243" applyAlignment="1" pivotButton="0" quotePrefix="0" xfId="0">
      <alignment vertical="center"/>
    </xf>
    <xf numFmtId="0" fontId="3" fillId="3" borderId="81" applyAlignment="1" pivotButton="0" quotePrefix="0" xfId="0">
      <alignment horizontal="center" vertical="center"/>
    </xf>
    <xf numFmtId="0" fontId="24" fillId="3" borderId="1" applyAlignment="1" pivotButton="0" quotePrefix="0" xfId="0">
      <alignment horizontal="left"/>
    </xf>
    <xf numFmtId="49" fontId="10" fillId="3" borderId="81" applyAlignment="1" pivotButton="0" quotePrefix="0" xfId="0">
      <alignment horizontal="center" vertical="center"/>
    </xf>
    <xf numFmtId="0" fontId="10" fillId="3" borderId="59" applyAlignment="1" pivotButton="0" quotePrefix="0" xfId="0">
      <alignment vertical="center"/>
    </xf>
    <xf numFmtId="0" fontId="10" fillId="3" borderId="140" applyAlignment="1" pivotButton="0" quotePrefix="0" xfId="0">
      <alignment vertical="center"/>
    </xf>
    <xf numFmtId="0" fontId="10" fillId="3" borderId="218" applyAlignment="1" pivotButton="0" quotePrefix="0" xfId="0">
      <alignment vertical="center"/>
    </xf>
    <xf numFmtId="0" fontId="24" fillId="2" borderId="1" applyAlignment="1" pivotButton="0" quotePrefix="0" xfId="0">
      <alignment horizontal="center" vertical="center"/>
    </xf>
    <xf numFmtId="0" fontId="10" fillId="3" borderId="56" applyAlignment="1" pivotButton="0" quotePrefix="0" xfId="0">
      <alignment vertical="center"/>
    </xf>
    <xf numFmtId="0" fontId="4" fillId="3" borderId="81" applyAlignment="1" pivotButton="0" quotePrefix="0" xfId="0">
      <alignment horizontal="center" vertical="center"/>
    </xf>
    <xf numFmtId="0" fontId="10" fillId="3" borderId="98" applyAlignment="1" pivotButton="0" quotePrefix="0" xfId="0">
      <alignment vertical="center"/>
    </xf>
    <xf numFmtId="0" fontId="10" fillId="3" borderId="67" applyAlignment="1" pivotButton="0" quotePrefix="0" xfId="0">
      <alignment vertical="center"/>
    </xf>
    <xf numFmtId="0" fontId="24" fillId="3" borderId="330" applyAlignment="1" pivotButton="0" quotePrefix="0" xfId="0">
      <alignment horizontal="center" vertical="center"/>
    </xf>
    <xf numFmtId="0" fontId="24" fillId="3" borderId="138" applyAlignment="1" pivotButton="0" quotePrefix="0" xfId="0">
      <alignment horizontal="center" vertical="center"/>
    </xf>
    <xf numFmtId="0" fontId="24" fillId="3" borderId="106" applyAlignment="1" pivotButton="0" quotePrefix="0" xfId="0">
      <alignment horizontal="center" vertical="center"/>
    </xf>
    <xf numFmtId="0" fontId="24" fillId="3" borderId="139" applyAlignment="1" pivotButton="0" quotePrefix="0" xfId="0">
      <alignment horizontal="center" vertical="center"/>
    </xf>
    <xf numFmtId="0" fontId="4" fillId="0" borderId="88" applyAlignment="1" pivotButton="0" quotePrefix="0" xfId="0">
      <alignment horizontal="left" vertical="center"/>
    </xf>
    <xf numFmtId="0" fontId="10" fillId="5" borderId="147" applyAlignment="1" pivotButton="0" quotePrefix="0" xfId="0">
      <alignment vertical="center"/>
    </xf>
    <xf numFmtId="49" fontId="23" fillId="0" borderId="81" applyAlignment="1" pivotButton="0" quotePrefix="0" xfId="0">
      <alignment horizontal="center" vertical="center"/>
    </xf>
    <xf numFmtId="0" fontId="24" fillId="0" borderId="180" applyAlignment="1" pivotButton="0" quotePrefix="0" xfId="0">
      <alignment horizontal="center" vertical="center"/>
    </xf>
    <xf numFmtId="0" fontId="24" fillId="0" borderId="97" applyAlignment="1" pivotButton="0" quotePrefix="0" xfId="0">
      <alignment vertical="center"/>
    </xf>
    <xf numFmtId="0" fontId="24" fillId="3" borderId="88" applyAlignment="1" pivotButton="0" quotePrefix="0" xfId="0">
      <alignment horizontal="center" vertical="center"/>
    </xf>
    <xf numFmtId="0" fontId="2" fillId="0" borderId="147" applyAlignment="1" pivotButton="0" quotePrefix="0" xfId="0">
      <alignment horizontal="center" vertical="top"/>
    </xf>
    <xf numFmtId="0" fontId="10" fillId="3" borderId="319" applyAlignment="1" pivotButton="0" quotePrefix="0" xfId="0">
      <alignment vertical="center"/>
    </xf>
    <xf numFmtId="0" fontId="24" fillId="3" borderId="106" applyAlignment="1" pivotButton="0" quotePrefix="0" xfId="0">
      <alignment vertical="center"/>
    </xf>
    <xf numFmtId="0" fontId="54" fillId="0" borderId="81" applyAlignment="1" pivotButton="0" quotePrefix="0" xfId="0">
      <alignment horizontal="center" vertical="center"/>
    </xf>
    <xf numFmtId="0" fontId="10" fillId="0" borderId="330" applyAlignment="1" pivotButton="0" quotePrefix="0" xfId="0">
      <alignment horizontal="center" vertical="center"/>
    </xf>
    <xf numFmtId="0" fontId="17" fillId="3" borderId="131" applyAlignment="1" pivotButton="0" quotePrefix="0" xfId="0">
      <alignment horizontal="center" vertical="center"/>
    </xf>
    <xf numFmtId="1" fontId="10" fillId="6" borderId="183" applyAlignment="1" pivotButton="0" quotePrefix="0" xfId="0">
      <alignment horizontal="center" vertical="center"/>
    </xf>
    <xf numFmtId="0" fontId="12" fillId="3" borderId="1" applyAlignment="1" pivotButton="0" quotePrefix="0" xfId="0">
      <alignment horizontal="center" vertical="center"/>
    </xf>
    <xf numFmtId="49" fontId="32" fillId="0" borderId="1" applyAlignment="1" pivotButton="0" quotePrefix="0" xfId="0">
      <alignment horizontal="center" vertical="center"/>
    </xf>
    <xf numFmtId="0" fontId="29" fillId="0" borderId="6" applyAlignment="1" pivotButton="0" quotePrefix="0" xfId="0">
      <alignment horizontal="center" vertical="center"/>
    </xf>
    <xf numFmtId="0" fontId="6" fillId="0" borderId="17" applyAlignment="1" pivotButton="0" quotePrefix="0" xfId="0">
      <alignment horizontal="center" vertical="center"/>
    </xf>
    <xf numFmtId="0" fontId="6" fillId="0" borderId="25" applyAlignment="1" pivotButton="0" quotePrefix="0" xfId="0">
      <alignment horizontal="center" vertical="center"/>
    </xf>
    <xf numFmtId="0" fontId="19" fillId="3" borderId="1" applyAlignment="1" pivotButton="0" quotePrefix="0" xfId="0">
      <alignment horizontal="center" vertical="center"/>
    </xf>
    <xf numFmtId="0" fontId="29" fillId="0" borderId="271" applyAlignment="1" pivotButton="0" quotePrefix="0" xfId="0">
      <alignment horizontal="center" vertical="center"/>
    </xf>
    <xf numFmtId="0" fontId="4" fillId="0" borderId="381" applyAlignment="1" pivotButton="0" quotePrefix="0" xfId="0">
      <alignment horizontal="center" vertical="center"/>
    </xf>
    <xf numFmtId="0" fontId="4" fillId="0" borderId="243" applyAlignment="1" pivotButton="0" quotePrefix="0" xfId="0">
      <alignment horizontal="center" vertical="center"/>
    </xf>
    <xf numFmtId="1" fontId="10" fillId="0" borderId="457" applyAlignment="1" pivotButton="0" quotePrefix="0" xfId="0">
      <alignment horizontal="center" vertical="center"/>
    </xf>
    <xf numFmtId="0" fontId="29" fillId="0" borderId="73" applyAlignment="1" pivotButton="0" quotePrefix="0" xfId="0">
      <alignment horizontal="left" vertical="center"/>
    </xf>
    <xf numFmtId="0" fontId="45" fillId="0" borderId="71" applyAlignment="1" pivotButton="0" quotePrefix="0" xfId="0">
      <alignment horizontal="center" vertical="center"/>
    </xf>
    <xf numFmtId="0" fontId="29" fillId="0" borderId="314" applyAlignment="1" pivotButton="0" quotePrefix="0" xfId="0">
      <alignment horizontal="center" vertical="center"/>
    </xf>
    <xf numFmtId="0" fontId="24" fillId="3" borderId="285" applyAlignment="1" pivotButton="0" quotePrefix="0" xfId="0">
      <alignment horizontal="center" vertical="center"/>
    </xf>
    <xf numFmtId="49" fontId="10" fillId="0" borderId="306" applyAlignment="1" pivotButton="0" quotePrefix="0" xfId="0">
      <alignment horizontal="center" vertical="center"/>
    </xf>
    <xf numFmtId="0" fontId="10" fillId="0" borderId="97" applyAlignment="1" pivotButton="0" quotePrefix="0" xfId="0">
      <alignment vertical="center"/>
    </xf>
    <xf numFmtId="0" fontId="10" fillId="0" borderId="98" applyAlignment="1" pivotButton="0" quotePrefix="0" xfId="0">
      <alignment vertical="center"/>
    </xf>
    <xf numFmtId="0" fontId="30" fillId="0" borderId="65" applyAlignment="1" pivotButton="0" quotePrefix="0" xfId="0">
      <alignment horizontal="center" vertical="center"/>
    </xf>
    <xf numFmtId="0" fontId="19" fillId="0" borderId="98" applyAlignment="1" pivotButton="0" quotePrefix="0" xfId="0">
      <alignment horizontal="center" vertical="center"/>
    </xf>
    <xf numFmtId="0" fontId="30" fillId="0" borderId="67" applyAlignment="1" pivotButton="0" quotePrefix="0" xfId="0">
      <alignment horizontal="center" vertical="center"/>
    </xf>
    <xf numFmtId="0" fontId="19" fillId="0" borderId="99" applyAlignment="1" pivotButton="0" quotePrefix="0" xfId="0">
      <alignment horizontal="center" vertical="center"/>
    </xf>
    <xf numFmtId="0" fontId="30" fillId="0" borderId="66" applyAlignment="1" pivotButton="0" quotePrefix="0" xfId="0">
      <alignment horizontal="center" vertical="center"/>
    </xf>
    <xf numFmtId="0" fontId="30" fillId="0" borderId="98" applyAlignment="1" pivotButton="0" quotePrefix="0" xfId="0">
      <alignment horizontal="center" vertical="center"/>
    </xf>
    <xf numFmtId="0" fontId="30" fillId="0" borderId="99" applyAlignment="1" pivotButton="0" quotePrefix="0" xfId="0">
      <alignment horizontal="center" vertical="center"/>
    </xf>
    <xf numFmtId="0" fontId="29" fillId="0" borderId="67" applyAlignment="1" pivotButton="0" quotePrefix="0" xfId="0">
      <alignment horizontal="center" vertical="center"/>
    </xf>
    <xf numFmtId="0" fontId="29" fillId="0" borderId="98" applyAlignment="1" pivotButton="0" quotePrefix="0" xfId="0">
      <alignment horizontal="center" vertical="center"/>
    </xf>
    <xf numFmtId="0" fontId="30" fillId="0" borderId="97" applyAlignment="1" pivotButton="0" quotePrefix="0" xfId="0">
      <alignment horizontal="center" vertical="center"/>
    </xf>
    <xf numFmtId="0" fontId="30" fillId="0" borderId="142" applyAlignment="1" pivotButton="0" quotePrefix="0" xfId="0">
      <alignment horizontal="center" vertical="center"/>
    </xf>
    <xf numFmtId="0" fontId="30" fillId="0" borderId="384" applyAlignment="1" pivotButton="0" quotePrefix="0" xfId="0">
      <alignment horizontal="center" vertical="center"/>
    </xf>
    <xf numFmtId="0" fontId="10" fillId="3" borderId="40" applyAlignment="1" pivotButton="0" quotePrefix="0" xfId="0">
      <alignment horizontal="left" vertical="center"/>
    </xf>
    <xf numFmtId="1" fontId="23" fillId="0" borderId="181" applyAlignment="1" pivotButton="0" quotePrefix="0" xfId="0">
      <alignment horizontal="center" vertical="center"/>
    </xf>
    <xf numFmtId="0" fontId="10" fillId="0" borderId="104" applyAlignment="1" pivotButton="0" quotePrefix="0" xfId="0">
      <alignment horizontal="left" vertical="center"/>
    </xf>
    <xf numFmtId="0" fontId="10" fillId="3" borderId="104" applyAlignment="1" pivotButton="0" quotePrefix="0" xfId="0">
      <alignment horizontal="left" vertical="center"/>
    </xf>
    <xf numFmtId="0" fontId="10" fillId="3" borderId="69" applyAlignment="1" pivotButton="0" quotePrefix="0" xfId="0">
      <alignment horizontal="left" vertical="center"/>
    </xf>
    <xf numFmtId="0" fontId="11" fillId="0" borderId="1" applyAlignment="1" pivotButton="0" quotePrefix="0" xfId="0">
      <alignment horizontal="center" vertical="center"/>
    </xf>
    <xf numFmtId="0" fontId="19" fillId="0" borderId="43" applyAlignment="1" pivotButton="0" quotePrefix="0" xfId="0">
      <alignment horizontal="center" vertical="center"/>
    </xf>
    <xf numFmtId="0" fontId="55" fillId="0" borderId="1" applyAlignment="1" pivotButton="0" quotePrefix="0" xfId="0">
      <alignment horizontal="center" vertical="center"/>
    </xf>
    <xf numFmtId="0" fontId="56" fillId="0" borderId="1" applyAlignment="1" pivotButton="0" quotePrefix="0" xfId="0">
      <alignment horizontal="center" vertical="center"/>
    </xf>
    <xf numFmtId="0" fontId="55" fillId="3" borderId="1" applyAlignment="1" pivotButton="0" quotePrefix="0" xfId="0">
      <alignment horizontal="center" vertical="center"/>
    </xf>
    <xf numFmtId="0" fontId="45" fillId="0" borderId="1" applyAlignment="1" pivotButton="0" quotePrefix="0" xfId="0">
      <alignment horizontal="right" vertical="center"/>
    </xf>
    <xf numFmtId="0" fontId="37" fillId="0" borderId="1" pivotButton="0" quotePrefix="0" xfId="0"/>
    <xf numFmtId="0" fontId="23" fillId="0" borderId="204" applyAlignment="1" pivotButton="0" quotePrefix="0" xfId="0">
      <alignment horizontal="center" vertical="center"/>
    </xf>
    <xf numFmtId="1" fontId="17" fillId="0" borderId="282" applyAlignment="1" pivotButton="0" quotePrefix="0" xfId="0">
      <alignment horizontal="center" vertical="center"/>
    </xf>
    <xf numFmtId="0" fontId="4" fillId="0" borderId="134" applyAlignment="1" pivotButton="0" quotePrefix="0" xfId="0">
      <alignment horizontal="center" vertical="center"/>
    </xf>
    <xf numFmtId="0" fontId="17" fillId="0" borderId="350" applyAlignment="1" pivotButton="0" quotePrefix="0" xfId="0">
      <alignment horizontal="center" vertical="center"/>
    </xf>
    <xf numFmtId="1" fontId="17" fillId="0" borderId="105" applyAlignment="1" pivotButton="0" quotePrefix="0" xfId="0">
      <alignment horizontal="center" vertical="center"/>
    </xf>
    <xf numFmtId="0" fontId="3" fillId="0" borderId="79" applyAlignment="1" pivotButton="0" quotePrefix="0" xfId="0">
      <alignment horizontal="left" vertical="center"/>
    </xf>
    <xf numFmtId="0" fontId="29" fillId="0" borderId="141" applyAlignment="1" pivotButton="0" quotePrefix="0" xfId="0">
      <alignment horizontal="left" vertical="center"/>
    </xf>
    <xf numFmtId="1" fontId="17" fillId="6" borderId="11" applyAlignment="1" pivotButton="0" quotePrefix="0" xfId="0">
      <alignment horizontal="center" vertical="center"/>
    </xf>
    <xf numFmtId="0" fontId="24" fillId="0" borderId="151" applyAlignment="1" pivotButton="0" quotePrefix="0" xfId="0">
      <alignment horizontal="justify" vertical="center"/>
    </xf>
    <xf numFmtId="49" fontId="24" fillId="0" borderId="100" applyAlignment="1" pivotButton="0" quotePrefix="0" xfId="0">
      <alignment horizontal="center" vertical="center"/>
    </xf>
    <xf numFmtId="0" fontId="24" fillId="0" borderId="54" applyAlignment="1" pivotButton="0" quotePrefix="0" xfId="0">
      <alignment horizontal="justify" vertical="center"/>
    </xf>
    <xf numFmtId="0" fontId="24" fillId="3" borderId="54" applyAlignment="1" pivotButton="0" quotePrefix="0" xfId="0">
      <alignment horizontal="justify" vertical="center"/>
    </xf>
    <xf numFmtId="49" fontId="24" fillId="3" borderId="83" applyAlignment="1" pivotButton="0" quotePrefix="0" xfId="0">
      <alignment horizontal="center" vertical="center"/>
    </xf>
    <xf numFmtId="0" fontId="24" fillId="0" borderId="313" applyAlignment="1" pivotButton="0" quotePrefix="0" xfId="0">
      <alignment horizontal="justify" vertical="center"/>
    </xf>
    <xf numFmtId="49" fontId="24" fillId="3" borderId="252" applyAlignment="1" pivotButton="0" quotePrefix="0" xfId="0">
      <alignment horizontal="center" vertical="center"/>
    </xf>
    <xf numFmtId="0" fontId="3" fillId="0" borderId="1" applyAlignment="1" pivotButton="0" quotePrefix="0" xfId="0">
      <alignment horizontal="justify" vertical="center"/>
    </xf>
    <xf numFmtId="49" fontId="3" fillId="3" borderId="1" applyAlignment="1" pivotButton="0" quotePrefix="0" xfId="0">
      <alignment horizontal="center" vertical="center"/>
    </xf>
    <xf numFmtId="0" fontId="10" fillId="0" borderId="1" applyAlignment="1" pivotButton="0" quotePrefix="0" xfId="0">
      <alignment horizontal="center" vertical="top"/>
    </xf>
    <xf numFmtId="0" fontId="24" fillId="0" borderId="318" applyAlignment="1" pivotButton="0" quotePrefix="0" xfId="0">
      <alignment vertical="center"/>
    </xf>
    <xf numFmtId="0" fontId="24" fillId="0" borderId="8" applyAlignment="1" pivotButton="0" quotePrefix="0" xfId="0">
      <alignment vertical="center"/>
    </xf>
    <xf numFmtId="0" fontId="3" fillId="0" borderId="458" applyAlignment="1" pivotButton="0" quotePrefix="0" xfId="0">
      <alignment horizontal="left"/>
    </xf>
    <xf numFmtId="0" fontId="3" fillId="0" borderId="458" applyAlignment="1" pivotButton="0" quotePrefix="0" xfId="0">
      <alignment horizontal="center"/>
    </xf>
    <xf numFmtId="0" fontId="3" fillId="0" borderId="458" applyAlignment="1" pivotButton="0" quotePrefix="0" xfId="0">
      <alignment horizontal="center" vertical="center"/>
    </xf>
    <xf numFmtId="0" fontId="6" fillId="0" borderId="140" applyAlignment="1" pivotButton="0" quotePrefix="0" xfId="0">
      <alignment horizontal="center" vertical="center"/>
    </xf>
    <xf numFmtId="0" fontId="1" fillId="0" borderId="459" pivotButton="0" quotePrefix="0" xfId="0"/>
    <xf numFmtId="0" fontId="6" fillId="0" borderId="157" applyAlignment="1" pivotButton="0" quotePrefix="0" xfId="0">
      <alignment horizontal="center" vertical="center"/>
    </xf>
    <xf numFmtId="0" fontId="1" fillId="0" borderId="460" pivotButton="0" quotePrefix="0" xfId="0"/>
    <xf numFmtId="49" fontId="18" fillId="0" borderId="105" applyAlignment="1" pivotButton="0" quotePrefix="0" xfId="0">
      <alignment horizontal="left" vertical="center"/>
    </xf>
    <xf numFmtId="0" fontId="19" fillId="0" borderId="105" applyAlignment="1" pivotButton="0" quotePrefix="0" xfId="0">
      <alignment horizontal="center" vertical="center"/>
    </xf>
    <xf numFmtId="49" fontId="26" fillId="0" borderId="105" pivotButton="0" quotePrefix="0" xfId="0"/>
    <xf numFmtId="49" fontId="18" fillId="0" borderId="105" applyAlignment="1" pivotButton="0" quotePrefix="0" xfId="0">
      <alignment vertical="center"/>
    </xf>
    <xf numFmtId="0" fontId="18" fillId="0" borderId="105" applyAlignment="1" pivotButton="0" quotePrefix="0" xfId="0">
      <alignment horizontal="center" vertical="center"/>
    </xf>
    <xf numFmtId="0" fontId="19" fillId="0" borderId="19" applyAlignment="1" pivotButton="0" quotePrefix="0" xfId="0">
      <alignment horizontal="center" vertical="center"/>
    </xf>
    <xf numFmtId="0" fontId="23" fillId="0" borderId="461" applyAlignment="1" pivotButton="0" quotePrefix="0" xfId="0">
      <alignment horizontal="center" vertical="center"/>
    </xf>
    <xf numFmtId="0" fontId="18" fillId="0" borderId="179" applyAlignment="1" pivotButton="0" quotePrefix="0" xfId="0">
      <alignment horizontal="left" vertical="center"/>
    </xf>
    <xf numFmtId="0" fontId="18" fillId="0" borderId="179" applyAlignment="1" pivotButton="0" quotePrefix="0" xfId="0">
      <alignment horizontal="center" vertical="center"/>
    </xf>
    <xf numFmtId="49" fontId="18" fillId="0" borderId="179" applyAlignment="1" pivotButton="0" quotePrefix="0" xfId="0">
      <alignment horizontal="center" vertical="center"/>
    </xf>
    <xf numFmtId="0" fontId="19" fillId="0" borderId="226" applyAlignment="1" pivotButton="0" quotePrefix="0" xfId="0">
      <alignment horizontal="center" vertical="center"/>
    </xf>
    <xf numFmtId="0" fontId="30" fillId="0" borderId="179" applyAlignment="1" pivotButton="0" quotePrefix="0" xfId="0">
      <alignment horizontal="center" vertical="center"/>
    </xf>
    <xf numFmtId="49" fontId="30" fillId="0" borderId="179" applyAlignment="1" pivotButton="0" quotePrefix="0" xfId="0">
      <alignment horizontal="center" vertical="center"/>
    </xf>
    <xf numFmtId="0" fontId="26" fillId="0" borderId="179" applyAlignment="1" pivotButton="0" quotePrefix="0" xfId="0">
      <alignment horizontal="center" vertical="center"/>
    </xf>
    <xf numFmtId="0" fontId="18" fillId="3" borderId="179" applyAlignment="1" pivotButton="0" quotePrefix="0" xfId="0">
      <alignment horizontal="center" vertical="center"/>
    </xf>
    <xf numFmtId="0" fontId="18" fillId="3" borderId="127" applyAlignment="1" pivotButton="0" quotePrefix="0" xfId="0">
      <alignment horizontal="center" vertical="center"/>
    </xf>
    <xf numFmtId="0" fontId="18" fillId="3" borderId="70" applyAlignment="1" pivotButton="0" quotePrefix="0" xfId="0">
      <alignment vertical="center"/>
    </xf>
    <xf numFmtId="0" fontId="18" fillId="0" borderId="180" applyAlignment="1" pivotButton="0" quotePrefix="0" xfId="0">
      <alignment horizontal="center" vertical="center"/>
    </xf>
    <xf numFmtId="0" fontId="23" fillId="0" borderId="143" applyAlignment="1" pivotButton="0" quotePrefix="0" xfId="0">
      <alignment horizontal="center" vertical="center"/>
    </xf>
    <xf numFmtId="0" fontId="24" fillId="0" borderId="317" applyAlignment="1" pivotButton="0" quotePrefix="0" xfId="0">
      <alignment horizontal="center" vertical="center"/>
    </xf>
    <xf numFmtId="0" fontId="40" fillId="0" borderId="59" pivotButton="0" quotePrefix="0" xfId="0"/>
    <xf numFmtId="0" fontId="10" fillId="12" borderId="171" applyAlignment="1" pivotButton="0" quotePrefix="0" xfId="0">
      <alignment horizontal="center" vertical="center"/>
    </xf>
    <xf numFmtId="0" fontId="10" fillId="12" borderId="177" applyAlignment="1" pivotButton="0" quotePrefix="0" xfId="0">
      <alignment horizontal="left" vertical="center"/>
    </xf>
    <xf numFmtId="0" fontId="10" fillId="12" borderId="38" applyAlignment="1" pivotButton="0" quotePrefix="0" xfId="0">
      <alignment horizontal="center" vertical="center"/>
    </xf>
    <xf numFmtId="0" fontId="10" fillId="12" borderId="174" applyAlignment="1" pivotButton="0" quotePrefix="0" xfId="0">
      <alignment horizontal="center" vertical="center"/>
    </xf>
    <xf numFmtId="0" fontId="10" fillId="12" borderId="172" applyAlignment="1" pivotButton="0" quotePrefix="0" xfId="0">
      <alignment horizontal="center" vertical="center"/>
    </xf>
    <xf numFmtId="0" fontId="10" fillId="12" borderId="246" applyAlignment="1" pivotButton="0" quotePrefix="0" xfId="0">
      <alignment vertical="center"/>
    </xf>
    <xf numFmtId="0" fontId="30" fillId="12" borderId="175" applyAlignment="1" pivotButton="0" quotePrefix="0" xfId="0">
      <alignment horizontal="center" vertical="center"/>
    </xf>
    <xf numFmtId="0" fontId="10" fillId="0" borderId="58" applyAlignment="1" pivotButton="0" quotePrefix="0" xfId="0">
      <alignment horizontal="left" vertical="center"/>
    </xf>
    <xf numFmtId="0" fontId="10" fillId="0" borderId="140" applyAlignment="1" pivotButton="0" quotePrefix="0" xfId="0">
      <alignment vertical="center"/>
    </xf>
    <xf numFmtId="0" fontId="4" fillId="0" borderId="90" applyAlignment="1" pivotButton="0" quotePrefix="0" xfId="0">
      <alignment horizontal="left" vertical="center"/>
    </xf>
    <xf numFmtId="0" fontId="24" fillId="0" borderId="329" applyAlignment="1" pivotButton="0" quotePrefix="0" xfId="0">
      <alignment vertical="center"/>
    </xf>
    <xf numFmtId="0" fontId="17" fillId="0" borderId="58" applyAlignment="1" pivotButton="0" quotePrefix="0" xfId="0">
      <alignment horizontal="left" vertical="center"/>
    </xf>
    <xf numFmtId="0" fontId="24" fillId="3" borderId="58" applyAlignment="1" pivotButton="0" quotePrefix="0" xfId="0">
      <alignment horizontal="left" vertical="center"/>
    </xf>
    <xf numFmtId="0" fontId="24" fillId="3" borderId="84" applyAlignment="1" pivotButton="0" quotePrefix="0" xfId="0">
      <alignment horizontal="center" vertical="center"/>
    </xf>
    <xf numFmtId="0" fontId="45" fillId="0" borderId="79" applyAlignment="1" pivotButton="0" quotePrefix="0" xfId="0">
      <alignment horizontal="center" vertical="center"/>
    </xf>
    <xf numFmtId="0" fontId="45" fillId="0" borderId="34" applyAlignment="1" pivotButton="0" quotePrefix="0" xfId="0">
      <alignment horizontal="center" vertical="center"/>
    </xf>
    <xf numFmtId="0" fontId="45" fillId="0" borderId="83" applyAlignment="1" pivotButton="0" quotePrefix="0" xfId="0">
      <alignment horizontal="center" vertical="center"/>
    </xf>
    <xf numFmtId="0" fontId="102" fillId="0" borderId="79" applyAlignment="1" pivotButton="0" quotePrefix="0" xfId="0">
      <alignment horizontal="center" vertical="center"/>
    </xf>
    <xf numFmtId="0" fontId="29" fillId="0" borderId="104" applyAlignment="1" pivotButton="0" quotePrefix="0" xfId="0">
      <alignment horizontal="center" vertical="center"/>
    </xf>
    <xf numFmtId="0" fontId="29" fillId="0" borderId="105" applyAlignment="1" pivotButton="0" quotePrefix="0" xfId="0">
      <alignment horizontal="center" vertical="center"/>
    </xf>
    <xf numFmtId="0" fontId="3" fillId="0" borderId="43" applyAlignment="1" pivotButton="0" quotePrefix="0" xfId="0">
      <alignment horizontal="left" vertical="center"/>
    </xf>
    <xf numFmtId="0" fontId="41" fillId="0" borderId="140" applyAlignment="1" pivotButton="0" quotePrefix="0" xfId="0">
      <alignment vertical="center"/>
    </xf>
    <xf numFmtId="0" fontId="53" fillId="0" borderId="140" applyAlignment="1" pivotButton="0" quotePrefix="0" xfId="0">
      <alignment vertical="center"/>
    </xf>
    <xf numFmtId="0" fontId="10" fillId="0" borderId="70" applyAlignment="1" pivotButton="0" quotePrefix="0" xfId="0">
      <alignment horizontal="left" vertical="center"/>
    </xf>
    <xf numFmtId="0" fontId="30" fillId="0" borderId="1" applyAlignment="1" pivotButton="0" quotePrefix="0" xfId="0">
      <alignment horizontal="left" vertical="center"/>
    </xf>
    <xf numFmtId="0" fontId="24" fillId="3" borderId="171" applyAlignment="1" pivotButton="0" quotePrefix="0" xfId="0">
      <alignment horizontal="center" vertical="center"/>
    </xf>
    <xf numFmtId="0" fontId="24" fillId="3" borderId="172" applyAlignment="1" pivotButton="0" quotePrefix="0" xfId="0">
      <alignment horizontal="center" vertical="center"/>
    </xf>
    <xf numFmtId="0" fontId="24" fillId="3" borderId="187" applyAlignment="1" pivotButton="0" quotePrefix="0" xfId="0">
      <alignment horizontal="center" vertical="center"/>
    </xf>
    <xf numFmtId="0" fontId="96" fillId="0" borderId="1" pivotButton="0" quotePrefix="0" xfId="0"/>
    <xf numFmtId="0" fontId="110" fillId="0" borderId="1" pivotButton="0" quotePrefix="0" xfId="0"/>
    <xf numFmtId="0" fontId="111" fillId="0" borderId="1" pivotButton="0" quotePrefix="0" xfId="0"/>
    <xf numFmtId="0" fontId="111" fillId="0" borderId="1" applyAlignment="1" pivotButton="0" quotePrefix="0" xfId="0">
      <alignment horizontal="right" vertical="top"/>
    </xf>
    <xf numFmtId="0" fontId="112" fillId="0" borderId="1" applyAlignment="1" pivotButton="0" quotePrefix="0" xfId="0">
      <alignment horizontal="center" vertical="top"/>
    </xf>
    <xf numFmtId="0" fontId="23" fillId="0" borderId="462" applyAlignment="1" pivotButton="0" quotePrefix="0" xfId="0">
      <alignment horizontal="center" vertical="center"/>
    </xf>
    <xf numFmtId="0" fontId="29" fillId="0" borderId="198" applyAlignment="1" pivotButton="0" quotePrefix="0" xfId="0">
      <alignment horizontal="center"/>
    </xf>
    <xf numFmtId="0" fontId="38" fillId="0" borderId="116" applyAlignment="1" pivotButton="0" quotePrefix="0" xfId="0">
      <alignment horizontal="center" vertical="center"/>
    </xf>
    <xf numFmtId="0" fontId="38" fillId="0" borderId="117" applyAlignment="1" pivotButton="0" quotePrefix="0" xfId="0">
      <alignment horizontal="center" vertical="center"/>
    </xf>
    <xf numFmtId="0" fontId="1" fillId="0" borderId="463" pivotButton="0" quotePrefix="0" xfId="0"/>
    <xf numFmtId="0" fontId="23" fillId="0" borderId="191" applyAlignment="1" pivotButton="0" quotePrefix="0" xfId="0">
      <alignment horizontal="center" vertical="center"/>
    </xf>
    <xf numFmtId="0" fontId="10" fillId="0" borderId="246" applyAlignment="1" pivotButton="0" quotePrefix="0" xfId="0">
      <alignment horizontal="center" vertical="center"/>
    </xf>
    <xf numFmtId="0" fontId="17" fillId="0" borderId="329" applyAlignment="1" pivotButton="0" quotePrefix="0" xfId="0">
      <alignment vertical="center"/>
    </xf>
    <xf numFmtId="0" fontId="4" fillId="0" borderId="140" applyAlignment="1" pivotButton="0" quotePrefix="0" xfId="0">
      <alignment vertical="center"/>
    </xf>
    <xf numFmtId="0" fontId="17" fillId="0" borderId="140" applyAlignment="1" pivotButton="0" quotePrefix="0" xfId="0">
      <alignment vertical="center"/>
    </xf>
    <xf numFmtId="0" fontId="17" fillId="5" borderId="246" applyAlignment="1" pivotButton="0" quotePrefix="0" xfId="0">
      <alignment vertical="center"/>
    </xf>
    <xf numFmtId="0" fontId="3" fillId="0" borderId="83" applyAlignment="1" pivotButton="0" quotePrefix="0" xfId="0">
      <alignment horizontal="center" vertical="center"/>
    </xf>
    <xf numFmtId="49" fontId="10" fillId="3" borderId="82" applyAlignment="1" pivotButton="0" quotePrefix="0" xfId="0">
      <alignment horizontal="center" vertical="center"/>
    </xf>
    <xf numFmtId="0" fontId="17" fillId="3" borderId="140" applyAlignment="1" pivotButton="0" quotePrefix="0" xfId="0">
      <alignment vertical="center"/>
    </xf>
    <xf numFmtId="0" fontId="10" fillId="3" borderId="131" applyAlignment="1" pivotButton="0" quotePrefix="0" xfId="0">
      <alignment horizontal="center" vertical="center"/>
    </xf>
    <xf numFmtId="0" fontId="10" fillId="3" borderId="58" applyAlignment="1" pivotButton="0" quotePrefix="0" xfId="0">
      <alignment horizontal="center" vertical="center"/>
    </xf>
    <xf numFmtId="0" fontId="4" fillId="3" borderId="131" applyAlignment="1" pivotButton="0" quotePrefix="0" xfId="0">
      <alignment horizontal="center" vertical="center"/>
    </xf>
    <xf numFmtId="0" fontId="17" fillId="3" borderId="141" applyAlignment="1" pivotButton="0" quotePrefix="0" xfId="0">
      <alignment horizontal="center" vertical="center"/>
    </xf>
    <xf numFmtId="0" fontId="17" fillId="3" borderId="140" applyAlignment="1" pivotButton="0" quotePrefix="0" xfId="0">
      <alignment horizontal="center" vertical="center"/>
    </xf>
    <xf numFmtId="0" fontId="17" fillId="3" borderId="84" applyAlignment="1" pivotButton="0" quotePrefix="0" xfId="0">
      <alignment horizontal="left" vertical="center"/>
    </xf>
    <xf numFmtId="0" fontId="17" fillId="3" borderId="105" applyAlignment="1" pivotButton="0" quotePrefix="0" xfId="0">
      <alignment horizontal="center" vertical="center"/>
    </xf>
    <xf numFmtId="49" fontId="24" fillId="3" borderId="82" applyAlignment="1" pivotButton="0" quotePrefix="0" xfId="0">
      <alignment horizontal="center" vertical="center"/>
    </xf>
    <xf numFmtId="0" fontId="4" fillId="3" borderId="140" applyAlignment="1" pivotButton="0" quotePrefix="0" xfId="0">
      <alignment vertical="center"/>
    </xf>
    <xf numFmtId="0" fontId="24" fillId="3" borderId="55" applyAlignment="1" pivotButton="0" quotePrefix="0" xfId="0">
      <alignment horizontal="right" vertical="center"/>
    </xf>
    <xf numFmtId="0" fontId="24" fillId="3" borderId="131" applyAlignment="1" pivotButton="0" quotePrefix="0" xfId="0">
      <alignment horizontal="center" vertical="center"/>
    </xf>
    <xf numFmtId="0" fontId="4" fillId="3" borderId="141" applyAlignment="1" pivotButton="0" quotePrefix="0" xfId="0">
      <alignment horizontal="center" vertical="center"/>
    </xf>
    <xf numFmtId="0" fontId="4" fillId="3" borderId="105" applyAlignment="1" pivotButton="0" quotePrefix="0" xfId="0">
      <alignment horizontal="center" vertical="center"/>
    </xf>
    <xf numFmtId="49" fontId="24" fillId="3" borderId="69" applyAlignment="1" pivotButton="0" quotePrefix="0" xfId="0">
      <alignment horizontal="center" vertical="center"/>
    </xf>
    <xf numFmtId="0" fontId="4" fillId="3" borderId="178" applyAlignment="1" pivotButton="0" quotePrefix="0" xfId="0">
      <alignment vertical="center"/>
    </xf>
    <xf numFmtId="0" fontId="24" fillId="3" borderId="142" applyAlignment="1" pivotButton="0" quotePrefix="0" xfId="0">
      <alignment horizontal="right" vertical="center"/>
    </xf>
    <xf numFmtId="0" fontId="24" fillId="3" borderId="96" applyAlignment="1" pivotButton="0" quotePrefix="0" xfId="0">
      <alignment horizontal="left" vertical="center"/>
    </xf>
    <xf numFmtId="0" fontId="4" fillId="3" borderId="70" applyAlignment="1" pivotButton="0" quotePrefix="0" xfId="0">
      <alignment horizontal="left" vertical="center"/>
    </xf>
    <xf numFmtId="0" fontId="4" fillId="3" borderId="193" applyAlignment="1" pivotButton="0" quotePrefix="0" xfId="0">
      <alignment horizontal="center" vertical="center"/>
    </xf>
    <xf numFmtId="0" fontId="4" fillId="3" borderId="178" applyAlignment="1" pivotButton="0" quotePrefix="0" xfId="0">
      <alignment horizontal="left" vertical="center"/>
    </xf>
    <xf numFmtId="0" fontId="4" fillId="3" borderId="89" applyAlignment="1" pivotButton="0" quotePrefix="0" xfId="0">
      <alignment horizontal="left" vertical="center"/>
    </xf>
    <xf numFmtId="0" fontId="24" fillId="3" borderId="108" applyAlignment="1" pivotButton="0" quotePrefix="0" xfId="0">
      <alignment horizontal="center" vertical="center"/>
    </xf>
    <xf numFmtId="0" fontId="24" fillId="3" borderId="144" applyAlignment="1" pivotButton="0" quotePrefix="0" xfId="0">
      <alignment horizontal="center" vertical="center"/>
    </xf>
    <xf numFmtId="0" fontId="26" fillId="0" borderId="43" applyAlignment="1" pivotButton="0" quotePrefix="0" xfId="0">
      <alignment horizontal="center" vertical="center"/>
    </xf>
    <xf numFmtId="0" fontId="10" fillId="0" borderId="180" applyAlignment="1" pivotButton="0" quotePrefix="0" xfId="0">
      <alignment vertical="center"/>
    </xf>
    <xf numFmtId="0" fontId="24" fillId="0" borderId="182" applyAlignment="1" pivotButton="0" quotePrefix="0" xfId="0">
      <alignment horizontal="center" vertical="center"/>
    </xf>
    <xf numFmtId="0" fontId="24" fillId="0" borderId="329" applyAlignment="1" pivotButton="0" quotePrefix="0" xfId="0">
      <alignment horizontal="left" vertical="center"/>
    </xf>
    <xf numFmtId="0" fontId="24" fillId="3" borderId="140" applyAlignment="1" pivotButton="0" quotePrefix="0" xfId="0">
      <alignment horizontal="left" vertical="center"/>
    </xf>
    <xf numFmtId="0" fontId="24" fillId="0" borderId="264" applyAlignment="1" pivotButton="0" quotePrefix="0" xfId="0">
      <alignment horizontal="center" vertical="center"/>
    </xf>
    <xf numFmtId="0" fontId="24" fillId="0" borderId="178" applyAlignment="1" pivotButton="0" quotePrefix="0" xfId="0">
      <alignment horizontal="left" vertical="center"/>
    </xf>
    <xf numFmtId="0" fontId="24" fillId="3" borderId="1" applyAlignment="1" pivotButton="0" quotePrefix="0" xfId="0">
      <alignment horizontal="left" vertical="center"/>
    </xf>
    <xf numFmtId="0" fontId="45" fillId="0" borderId="1" applyAlignment="1" pivotButton="0" quotePrefix="0" xfId="0">
      <alignment horizontal="left" vertical="center"/>
    </xf>
    <xf numFmtId="0" fontId="113" fillId="0" borderId="1" applyAlignment="1" pivotButton="0" quotePrefix="0" xfId="0">
      <alignment horizontal="center" vertical="top"/>
    </xf>
    <xf numFmtId="0" fontId="57" fillId="0" borderId="1" applyAlignment="1" pivotButton="0" quotePrefix="0" xfId="0">
      <alignment horizontal="left" vertical="top"/>
    </xf>
    <xf numFmtId="0" fontId="45" fillId="0" borderId="1" applyAlignment="1" pivotButton="0" quotePrefix="0" xfId="0">
      <alignment horizontal="left" vertical="top"/>
    </xf>
    <xf numFmtId="0" fontId="2" fillId="0" borderId="111" applyAlignment="1" pivotButton="0" quotePrefix="0" xfId="0">
      <alignment horizontal="left" vertical="center"/>
    </xf>
    <xf numFmtId="49" fontId="2" fillId="0" borderId="1" applyAlignment="1" pivotButton="0" quotePrefix="0" xfId="0">
      <alignment horizontal="center" vertical="center"/>
    </xf>
    <xf numFmtId="0" fontId="47" fillId="0" borderId="1" applyAlignment="1" pivotButton="0" quotePrefix="0" xfId="0">
      <alignment horizontal="center"/>
    </xf>
    <xf numFmtId="0" fontId="23" fillId="0" borderId="464" applyAlignment="1" pivotButton="0" quotePrefix="0" xfId="0">
      <alignment horizontal="center" vertical="center"/>
    </xf>
    <xf numFmtId="0" fontId="29" fillId="0" borderId="465" applyAlignment="1" pivotButton="0" quotePrefix="0" xfId="0">
      <alignment horizontal="center" vertical="center"/>
    </xf>
    <xf numFmtId="0" fontId="1" fillId="0" borderId="466" pivotButton="0" quotePrefix="0" xfId="0"/>
    <xf numFmtId="0" fontId="1" fillId="0" borderId="467" pivotButton="0" quotePrefix="0" xfId="0"/>
    <xf numFmtId="0" fontId="29" fillId="0" borderId="468" applyAlignment="1" pivotButton="0" quotePrefix="0" xfId="0">
      <alignment horizontal="center" vertical="center"/>
    </xf>
    <xf numFmtId="0" fontId="29" fillId="0" borderId="469" applyAlignment="1" pivotButton="0" quotePrefix="0" xfId="0">
      <alignment horizontal="center" vertical="center"/>
    </xf>
    <xf numFmtId="0" fontId="29" fillId="0" borderId="468" applyAlignment="1" pivotButton="0" quotePrefix="0" xfId="0">
      <alignment vertical="center"/>
    </xf>
    <xf numFmtId="0" fontId="29" fillId="0" borderId="468" pivotButton="0" quotePrefix="0" xfId="0"/>
    <xf numFmtId="0" fontId="29" fillId="0" borderId="470" applyAlignment="1" pivotButton="0" quotePrefix="0" xfId="0">
      <alignment horizontal="center" vertical="center"/>
    </xf>
    <xf numFmtId="0" fontId="1" fillId="0" borderId="471" pivotButton="0" quotePrefix="0" xfId="0"/>
    <xf numFmtId="0" fontId="3" fillId="0" borderId="171" applyAlignment="1" pivotButton="0" quotePrefix="0" xfId="0">
      <alignment horizontal="center"/>
    </xf>
    <xf numFmtId="0" fontId="3" fillId="0" borderId="472" applyAlignment="1" pivotButton="0" quotePrefix="0" xfId="0">
      <alignment horizontal="center"/>
    </xf>
    <xf numFmtId="0" fontId="3" fillId="0" borderId="473" applyAlignment="1" pivotButton="0" quotePrefix="0" xfId="0">
      <alignment horizontal="center" vertical="center"/>
    </xf>
    <xf numFmtId="0" fontId="1" fillId="0" borderId="474" pivotButton="0" quotePrefix="0" xfId="0"/>
    <xf numFmtId="0" fontId="6" fillId="0" borderId="475" applyAlignment="1" pivotButton="0" quotePrefix="0" xfId="0">
      <alignment horizontal="center" vertical="center"/>
    </xf>
    <xf numFmtId="0" fontId="6" fillId="0" borderId="476" applyAlignment="1" pivotButton="0" quotePrefix="0" xfId="0">
      <alignment horizontal="center" vertical="center"/>
    </xf>
    <xf numFmtId="0" fontId="1" fillId="0" borderId="342" pivotButton="0" quotePrefix="0" xfId="0"/>
    <xf numFmtId="0" fontId="6" fillId="0" borderId="477" applyAlignment="1" pivotButton="0" quotePrefix="0" xfId="0">
      <alignment horizontal="center" vertical="center"/>
    </xf>
    <xf numFmtId="0" fontId="6" fillId="0" borderId="478" applyAlignment="1" pivotButton="0" quotePrefix="0" xfId="0">
      <alignment horizontal="center" vertical="center"/>
    </xf>
    <xf numFmtId="0" fontId="1" fillId="0" borderId="479" pivotButton="0" quotePrefix="0" xfId="0"/>
    <xf numFmtId="0" fontId="6" fillId="0" borderId="480" applyAlignment="1" pivotButton="0" quotePrefix="0" xfId="0">
      <alignment horizontal="center" vertical="center"/>
    </xf>
    <xf numFmtId="0" fontId="1" fillId="0" borderId="185" pivotButton="0" quotePrefix="0" xfId="0"/>
    <xf numFmtId="0" fontId="1" fillId="0" borderId="265" pivotButton="0" quotePrefix="0" xfId="0"/>
    <xf numFmtId="0" fontId="1" fillId="0" borderId="481" pivotButton="0" quotePrefix="0" xfId="0"/>
    <xf numFmtId="49" fontId="23" fillId="0" borderId="175" applyAlignment="1" pivotButton="0" quotePrefix="0" xfId="0">
      <alignment horizontal="center" vertical="center"/>
    </xf>
    <xf numFmtId="0" fontId="23" fillId="0" borderId="482" applyAlignment="1" pivotButton="0" quotePrefix="0" xfId="0">
      <alignment horizontal="center" vertical="center"/>
    </xf>
    <xf numFmtId="0" fontId="23" fillId="0" borderId="483" applyAlignment="1" pivotButton="0" quotePrefix="0" xfId="0">
      <alignment horizontal="center" vertical="center"/>
    </xf>
    <xf numFmtId="0" fontId="23" fillId="0" borderId="484" applyAlignment="1" pivotButton="0" quotePrefix="0" xfId="0">
      <alignment horizontal="center" vertical="center"/>
    </xf>
    <xf numFmtId="0" fontId="23" fillId="0" borderId="485" applyAlignment="1" pivotButton="0" quotePrefix="0" xfId="0">
      <alignment horizontal="center" vertical="center"/>
    </xf>
    <xf numFmtId="0" fontId="10" fillId="0" borderId="486" applyAlignment="1" pivotButton="0" quotePrefix="0" xfId="0">
      <alignment horizontal="center" vertical="center"/>
    </xf>
    <xf numFmtId="0" fontId="1" fillId="0" borderId="487" pivotButton="0" quotePrefix="0" xfId="0"/>
    <xf numFmtId="0" fontId="10" fillId="0" borderId="464" applyAlignment="1" pivotButton="0" quotePrefix="0" xfId="0">
      <alignment horizontal="center" vertical="center"/>
    </xf>
    <xf numFmtId="0" fontId="24" fillId="0" borderId="486" applyAlignment="1" pivotButton="0" quotePrefix="0" xfId="0">
      <alignment horizontal="center" vertical="center"/>
    </xf>
    <xf numFmtId="0" fontId="24" fillId="0" borderId="488" applyAlignment="1" pivotButton="0" quotePrefix="0" xfId="0">
      <alignment horizontal="center" vertical="center"/>
    </xf>
    <xf numFmtId="0" fontId="17" fillId="0" borderId="489" applyAlignment="1" pivotButton="0" quotePrefix="0" xfId="0">
      <alignment horizontal="center" vertical="center"/>
    </xf>
    <xf numFmtId="0" fontId="1" fillId="0" borderId="490" pivotButton="0" quotePrefix="0" xfId="0"/>
    <xf numFmtId="0" fontId="19" fillId="2" borderId="333" applyAlignment="1" pivotButton="0" quotePrefix="0" xfId="0">
      <alignment horizontal="center" vertical="center"/>
    </xf>
    <xf numFmtId="0" fontId="1" fillId="0" borderId="491" pivotButton="0" quotePrefix="0" xfId="0"/>
    <xf numFmtId="0" fontId="24" fillId="0" borderId="492" applyAlignment="1" pivotButton="0" quotePrefix="0" xfId="0">
      <alignment horizontal="center" vertical="center"/>
    </xf>
    <xf numFmtId="0" fontId="3" fillId="0" borderId="490" applyAlignment="1" pivotButton="0" quotePrefix="0" xfId="0">
      <alignment horizontal="center" vertical="center"/>
    </xf>
    <xf numFmtId="0" fontId="4" fillId="0" borderId="184" applyAlignment="1" pivotButton="0" quotePrefix="0" xfId="0">
      <alignment horizontal="center" vertical="center"/>
    </xf>
    <xf numFmtId="0" fontId="3" fillId="0" borderId="493" applyAlignment="1" pivotButton="0" quotePrefix="0" xfId="0">
      <alignment horizontal="center" vertical="center"/>
    </xf>
    <xf numFmtId="0" fontId="3" fillId="0" borderId="494" applyAlignment="1" pivotButton="0" quotePrefix="0" xfId="0">
      <alignment horizontal="center" vertical="center"/>
    </xf>
    <xf numFmtId="0" fontId="4" fillId="0" borderId="251" applyAlignment="1" pivotButton="0" quotePrefix="0" xfId="0">
      <alignment horizontal="center" vertical="center"/>
    </xf>
    <xf numFmtId="0" fontId="4" fillId="0" borderId="495" applyAlignment="1" pivotButton="0" quotePrefix="0" xfId="0">
      <alignment horizontal="center" vertical="center"/>
    </xf>
    <xf numFmtId="0" fontId="1" fillId="0" borderId="496" pivotButton="0" quotePrefix="0" xfId="0"/>
    <xf numFmtId="0" fontId="4" fillId="0" borderId="497" applyAlignment="1" pivotButton="0" quotePrefix="0" xfId="0">
      <alignment horizontal="center" vertical="center"/>
    </xf>
    <xf numFmtId="0" fontId="4" fillId="0" borderId="245" applyAlignment="1" pivotButton="0" quotePrefix="0" xfId="0">
      <alignment horizontal="center" vertical="center"/>
    </xf>
    <xf numFmtId="0" fontId="1" fillId="0" borderId="498" pivotButton="0" quotePrefix="0" xfId="0"/>
    <xf numFmtId="0" fontId="1" fillId="0" borderId="499" pivotButton="0" quotePrefix="0" xfId="0"/>
    <xf numFmtId="0" fontId="1" fillId="0" borderId="111" pivotButton="0" quotePrefix="0" xfId="0"/>
    <xf numFmtId="0" fontId="1" fillId="0" borderId="500" pivotButton="0" quotePrefix="0" xfId="0"/>
    <xf numFmtId="0" fontId="1" fillId="0" borderId="501" pivotButton="0" quotePrefix="0" xfId="0"/>
    <xf numFmtId="0" fontId="3" fillId="0" borderId="343" applyAlignment="1" pivotButton="0" quotePrefix="0" xfId="0">
      <alignment horizontal="center"/>
    </xf>
    <xf numFmtId="0" fontId="3" fillId="0" borderId="179" applyAlignment="1" pivotButton="0" quotePrefix="0" xfId="0">
      <alignment horizontal="center"/>
    </xf>
    <xf numFmtId="49" fontId="10" fillId="5" borderId="489" applyAlignment="1" pivotButton="0" quotePrefix="0" xfId="0">
      <alignment horizontal="center" vertical="center"/>
    </xf>
    <xf numFmtId="0" fontId="24" fillId="5" borderId="183" applyAlignment="1" pivotButton="0" quotePrefix="0" xfId="0">
      <alignment vertical="center"/>
    </xf>
    <xf numFmtId="0" fontId="24" fillId="5" borderId="177" applyAlignment="1" pivotButton="0" quotePrefix="0" xfId="0">
      <alignment vertical="center"/>
    </xf>
    <xf numFmtId="0" fontId="24" fillId="5" borderId="176" applyAlignment="1" pivotButton="0" quotePrefix="0" xfId="0">
      <alignment vertical="center"/>
    </xf>
    <xf numFmtId="0" fontId="29" fillId="5" borderId="184" applyAlignment="1" pivotButton="0" quotePrefix="0" xfId="0">
      <alignment horizontal="left" vertical="center"/>
    </xf>
    <xf numFmtId="49" fontId="10" fillId="0" borderId="502" applyAlignment="1" pivotButton="0" quotePrefix="0" xfId="0">
      <alignment horizontal="center" vertical="center"/>
    </xf>
    <xf numFmtId="0" fontId="1" fillId="0" borderId="503" pivotButton="0" quotePrefix="0" xfId="0"/>
    <xf numFmtId="0" fontId="24" fillId="0" borderId="504" applyAlignment="1" pivotButton="0" quotePrefix="0" xfId="0">
      <alignment vertical="center"/>
    </xf>
    <xf numFmtId="0" fontId="24" fillId="0" borderId="496" applyAlignment="1" pivotButton="0" quotePrefix="0" xfId="0">
      <alignment vertical="center"/>
    </xf>
    <xf numFmtId="0" fontId="24" fillId="0" borderId="316" applyAlignment="1" pivotButton="0" quotePrefix="0" xfId="0">
      <alignment vertical="center"/>
    </xf>
    <xf numFmtId="1" fontId="10" fillId="0" borderId="251" applyAlignment="1" pivotButton="0" quotePrefix="0" xfId="0">
      <alignment horizontal="center" vertical="center"/>
    </xf>
    <xf numFmtId="1" fontId="10" fillId="0" borderId="315" applyAlignment="1" pivotButton="0" quotePrefix="0" xfId="0">
      <alignment horizontal="center" vertical="center"/>
    </xf>
    <xf numFmtId="1" fontId="24" fillId="0" borderId="315" applyAlignment="1" pivotButton="0" quotePrefix="0" xfId="0">
      <alignment horizontal="center" vertical="center"/>
    </xf>
    <xf numFmtId="0" fontId="29" fillId="0" borderId="97" applyAlignment="1" pivotButton="0" quotePrefix="0" xfId="0">
      <alignment horizontal="left" vertical="center"/>
    </xf>
    <xf numFmtId="49" fontId="24" fillId="0" borderId="505" applyAlignment="1" pivotButton="0" quotePrefix="0" xfId="0">
      <alignment horizontal="center" vertical="center"/>
    </xf>
    <xf numFmtId="0" fontId="1" fillId="0" borderId="506" pivotButton="0" quotePrefix="0" xfId="0"/>
    <xf numFmtId="0" fontId="24" fillId="0" borderId="507" applyAlignment="1" pivotButton="0" quotePrefix="0" xfId="0">
      <alignment horizontal="left" vertical="center"/>
    </xf>
    <xf numFmtId="0" fontId="24" fillId="0" borderId="505" applyAlignment="1" pivotButton="0" quotePrefix="0" xfId="0">
      <alignment horizontal="center" vertical="center"/>
    </xf>
    <xf numFmtId="0" fontId="24" fillId="0" borderId="461" applyAlignment="1" pivotButton="0" quotePrefix="0" xfId="0">
      <alignment horizontal="center" vertical="center"/>
    </xf>
    <xf numFmtId="0" fontId="4" fillId="0" borderId="507" applyAlignment="1" pivotButton="0" quotePrefix="0" xfId="0">
      <alignment horizontal="center" vertical="center"/>
    </xf>
    <xf numFmtId="49" fontId="10" fillId="0" borderId="505" applyAlignment="1" pivotButton="0" quotePrefix="0" xfId="0">
      <alignment horizontal="center" vertical="center"/>
    </xf>
    <xf numFmtId="0" fontId="10" fillId="0" borderId="507" applyAlignment="1" pivotButton="0" quotePrefix="0" xfId="0">
      <alignment horizontal="left" vertical="center"/>
    </xf>
    <xf numFmtId="0" fontId="24" fillId="0" borderId="497" applyAlignment="1" pivotButton="0" quotePrefix="0" xfId="0">
      <alignment horizontal="center" vertical="center"/>
    </xf>
    <xf numFmtId="0" fontId="4" fillId="0" borderId="507" applyAlignment="1" pivotButton="0" quotePrefix="0" xfId="0">
      <alignment horizontal="left" vertical="center"/>
    </xf>
    <xf numFmtId="49" fontId="24" fillId="0" borderId="461" applyAlignment="1" pivotButton="0" quotePrefix="0" xfId="0">
      <alignment horizontal="center" vertical="center"/>
    </xf>
    <xf numFmtId="0" fontId="10" fillId="0" borderId="105" applyAlignment="1" pivotButton="0" quotePrefix="0" xfId="0">
      <alignment horizontal="center"/>
    </xf>
    <xf numFmtId="0" fontId="24" fillId="0" borderId="245" applyAlignment="1" pivotButton="0" quotePrefix="0" xfId="0">
      <alignment horizontal="center" vertical="center"/>
    </xf>
    <xf numFmtId="1" fontId="24" fillId="0" borderId="252" applyAlignment="1" pivotButton="0" quotePrefix="0" xfId="0">
      <alignment horizontal="center" vertical="center"/>
    </xf>
    <xf numFmtId="0" fontId="4" fillId="0" borderId="508" applyAlignment="1" pivotButton="0" quotePrefix="0" xfId="0">
      <alignment horizontal="center" vertical="center"/>
    </xf>
    <xf numFmtId="49" fontId="10" fillId="0" borderId="184" applyAlignment="1" pivotButton="0" quotePrefix="0" xfId="0">
      <alignment horizontal="center" vertical="center"/>
    </xf>
    <xf numFmtId="0" fontId="10" fillId="0" borderId="184" applyAlignment="1" pivotButton="0" quotePrefix="0" xfId="0">
      <alignment horizontal="left" vertical="center"/>
    </xf>
    <xf numFmtId="0" fontId="24" fillId="0" borderId="183" applyAlignment="1" pivotButton="0" quotePrefix="0" xfId="0">
      <alignment vertical="center"/>
    </xf>
    <xf numFmtId="0" fontId="24" fillId="0" borderId="176" applyAlignment="1" pivotButton="0" quotePrefix="0" xfId="0">
      <alignment vertical="center"/>
    </xf>
    <xf numFmtId="1" fontId="10" fillId="0" borderId="171" applyAlignment="1" pivotButton="0" quotePrefix="0" xfId="0">
      <alignment horizontal="center" vertical="center"/>
    </xf>
    <xf numFmtId="1" fontId="10" fillId="0" borderId="175" applyAlignment="1" pivotButton="0" quotePrefix="0" xfId="0">
      <alignment horizontal="center" vertical="center"/>
    </xf>
    <xf numFmtId="1" fontId="10" fillId="0" borderId="172" applyAlignment="1" pivotButton="0" quotePrefix="0" xfId="0">
      <alignment horizontal="center" vertical="center"/>
    </xf>
    <xf numFmtId="0" fontId="10" fillId="0" borderId="509" applyAlignment="1" pivotButton="0" quotePrefix="0" xfId="0">
      <alignment horizontal="center" vertical="center"/>
    </xf>
    <xf numFmtId="0" fontId="10" fillId="0" borderId="174" applyAlignment="1" pivotButton="0" quotePrefix="0" xfId="0">
      <alignment horizontal="center" vertical="center"/>
    </xf>
    <xf numFmtId="49" fontId="10" fillId="0" borderId="510" applyAlignment="1" pivotButton="0" quotePrefix="0" xfId="0">
      <alignment horizontal="center" vertical="center"/>
    </xf>
    <xf numFmtId="0" fontId="24" fillId="0" borderId="510" applyAlignment="1" pivotButton="0" quotePrefix="0" xfId="0">
      <alignment horizontal="center" vertical="center"/>
    </xf>
    <xf numFmtId="0" fontId="10" fillId="0" borderId="495" applyAlignment="1" pivotButton="0" quotePrefix="0" xfId="0">
      <alignment horizontal="center" vertical="center"/>
    </xf>
    <xf numFmtId="0" fontId="24" fillId="0" borderId="497" applyAlignment="1" pivotButton="0" quotePrefix="0" xfId="0">
      <alignment vertical="center"/>
    </xf>
    <xf numFmtId="0" fontId="24" fillId="0" borderId="245" applyAlignment="1" pivotButton="0" quotePrefix="0" xfId="0">
      <alignment vertical="center"/>
    </xf>
    <xf numFmtId="1" fontId="10" fillId="0" borderId="249" applyAlignment="1" pivotButton="0" quotePrefix="0" xfId="0">
      <alignment horizontal="center" vertical="center"/>
    </xf>
    <xf numFmtId="0" fontId="17" fillId="0" borderId="507" applyAlignment="1" pivotButton="0" quotePrefix="0" xfId="0">
      <alignment horizontal="center" vertical="center"/>
    </xf>
    <xf numFmtId="0" fontId="60" fillId="0" borderId="507" applyAlignment="1" pivotButton="0" quotePrefix="0" xfId="0">
      <alignment horizontal="left" vertical="center"/>
    </xf>
    <xf numFmtId="0" fontId="24" fillId="0" borderId="59" applyAlignment="1" pivotButton="0" quotePrefix="0" xfId="0">
      <alignment horizontal="left" vertical="center"/>
    </xf>
    <xf numFmtId="0" fontId="29" fillId="0" borderId="507" applyAlignment="1" pivotButton="0" quotePrefix="0" xfId="0">
      <alignment horizontal="center" vertical="center"/>
    </xf>
    <xf numFmtId="0" fontId="10" fillId="0" borderId="461" applyAlignment="1" pivotButton="0" quotePrefix="0" xfId="0">
      <alignment horizontal="center" vertical="center"/>
    </xf>
    <xf numFmtId="0" fontId="3" fillId="0" borderId="507" applyAlignment="1" pivotButton="0" quotePrefix="0" xfId="0">
      <alignment horizontal="center" vertical="center"/>
    </xf>
    <xf numFmtId="0" fontId="29" fillId="0" borderId="461" applyAlignment="1" pivotButton="0" quotePrefix="0" xfId="0">
      <alignment vertical="center"/>
    </xf>
    <xf numFmtId="0" fontId="29" fillId="0" borderId="497" applyAlignment="1" pivotButton="0" quotePrefix="0" xfId="0">
      <alignment vertical="center"/>
    </xf>
    <xf numFmtId="0" fontId="29" fillId="0" borderId="497" applyAlignment="1" pivotButton="0" quotePrefix="0" xfId="0">
      <alignment horizontal="center" vertical="center"/>
    </xf>
    <xf numFmtId="0" fontId="30" fillId="0" borderId="245" applyAlignment="1" pivotButton="0" quotePrefix="0" xfId="0">
      <alignment horizontal="center" vertical="center"/>
    </xf>
    <xf numFmtId="0" fontId="30" fillId="0" borderId="497" applyAlignment="1" pivotButton="0" quotePrefix="0" xfId="0">
      <alignment horizontal="right" vertical="center"/>
    </xf>
    <xf numFmtId="0" fontId="30" fillId="0" borderId="497" applyAlignment="1" pivotButton="0" quotePrefix="0" xfId="0">
      <alignment horizontal="center" vertical="center"/>
    </xf>
    <xf numFmtId="0" fontId="30" fillId="0" borderId="59" applyAlignment="1" pivotButton="0" quotePrefix="0" xfId="0">
      <alignment horizontal="right" vertical="center"/>
    </xf>
    <xf numFmtId="0" fontId="30" fillId="0" borderId="140" applyAlignment="1" pivotButton="0" quotePrefix="0" xfId="0">
      <alignment horizontal="right" vertical="center"/>
    </xf>
    <xf numFmtId="0" fontId="29" fillId="0" borderId="497" applyAlignment="1" pivotButton="0" quotePrefix="0" xfId="0">
      <alignment horizontal="right" vertical="center"/>
    </xf>
    <xf numFmtId="0" fontId="29" fillId="0" borderId="245" applyAlignment="1" pivotButton="0" quotePrefix="0" xfId="0">
      <alignment horizontal="center" vertical="center"/>
    </xf>
    <xf numFmtId="0" fontId="29" fillId="0" borderId="59" applyAlignment="1" pivotButton="0" quotePrefix="0" xfId="0">
      <alignment horizontal="right" vertical="center"/>
    </xf>
    <xf numFmtId="0" fontId="29" fillId="0" borderId="140" applyAlignment="1" pivotButton="0" quotePrefix="0" xfId="0">
      <alignment horizontal="right" vertical="center"/>
    </xf>
    <xf numFmtId="0" fontId="6" fillId="0" borderId="461" applyAlignment="1" pivotButton="0" quotePrefix="0" xfId="0">
      <alignment horizontal="center" vertical="center"/>
    </xf>
    <xf numFmtId="0" fontId="6" fillId="0" borderId="59" applyAlignment="1" pivotButton="0" quotePrefix="0" xfId="0">
      <alignment vertical="center"/>
    </xf>
    <xf numFmtId="0" fontId="6" fillId="0" borderId="497" applyAlignment="1" pivotButton="0" quotePrefix="0" xfId="0">
      <alignment horizontal="center" vertical="center"/>
    </xf>
    <xf numFmtId="1" fontId="19" fillId="0" borderId="84" applyAlignment="1" pivotButton="0" quotePrefix="0" xfId="0">
      <alignment horizontal="center" vertical="center"/>
    </xf>
    <xf numFmtId="0" fontId="19" fillId="0" borderId="245" applyAlignment="1" pivotButton="0" quotePrefix="0" xfId="0">
      <alignment horizontal="center" vertical="center"/>
    </xf>
    <xf numFmtId="0" fontId="6" fillId="0" borderId="497" applyAlignment="1" pivotButton="0" quotePrefix="0" xfId="0">
      <alignment horizontal="right" vertical="center"/>
    </xf>
    <xf numFmtId="0" fontId="6" fillId="0" borderId="59" applyAlignment="1" pivotButton="0" quotePrefix="0" xfId="0">
      <alignment horizontal="right" vertical="center"/>
    </xf>
    <xf numFmtId="0" fontId="19" fillId="0" borderId="55" applyAlignment="1" pivotButton="0" quotePrefix="0" xfId="0">
      <alignment horizontal="center" vertical="center"/>
    </xf>
    <xf numFmtId="0" fontId="29" fillId="0" borderId="506" applyAlignment="1" pivotButton="0" quotePrefix="0" xfId="0">
      <alignment horizontal="center" vertical="center"/>
    </xf>
    <xf numFmtId="49" fontId="24" fillId="0" borderId="511" applyAlignment="1" pivotButton="0" quotePrefix="0" xfId="0">
      <alignment horizontal="center" vertical="center"/>
    </xf>
    <xf numFmtId="0" fontId="1" fillId="0" borderId="512" pivotButton="0" quotePrefix="0" xfId="0"/>
    <xf numFmtId="0" fontId="29" fillId="0" borderId="143" applyAlignment="1" pivotButton="0" quotePrefix="0" xfId="0">
      <alignment horizontal="center" vertical="center"/>
    </xf>
    <xf numFmtId="0" fontId="29" fillId="0" borderId="143" applyAlignment="1" pivotButton="0" quotePrefix="0" xfId="0">
      <alignment horizontal="right" vertical="center"/>
    </xf>
    <xf numFmtId="1" fontId="10" fillId="0" borderId="464" applyAlignment="1" pivotButton="0" quotePrefix="0" xfId="0">
      <alignment horizontal="center" vertical="center"/>
    </xf>
    <xf numFmtId="1" fontId="40" fillId="0" borderId="83" applyAlignment="1" pivotButton="0" quotePrefix="0" xfId="0">
      <alignment horizontal="center" vertical="center"/>
    </xf>
    <xf numFmtId="1" fontId="40" fillId="0" borderId="105" applyAlignment="1" pivotButton="0" quotePrefix="0" xfId="0">
      <alignment vertical="center"/>
    </xf>
    <xf numFmtId="1" fontId="65" fillId="0" borderId="83" applyAlignment="1" pivotButton="0" quotePrefix="0" xfId="0">
      <alignment horizontal="center" vertical="center"/>
    </xf>
    <xf numFmtId="1" fontId="65" fillId="0" borderId="106" applyAlignment="1" pivotButton="0" quotePrefix="0" xfId="0">
      <alignment horizontal="center" vertical="center"/>
    </xf>
    <xf numFmtId="1" fontId="10" fillId="0" borderId="105" applyAlignment="1" pivotButton="0" quotePrefix="0" xfId="0">
      <alignment vertical="center"/>
    </xf>
    <xf numFmtId="1" fontId="10" fillId="0" borderId="252" applyAlignment="1" pivotButton="0" quotePrefix="0" xfId="0">
      <alignment horizontal="center" vertical="center"/>
    </xf>
    <xf numFmtId="1" fontId="40" fillId="0" borderId="179" applyAlignment="1" pivotButton="0" quotePrefix="0" xfId="0">
      <alignment horizontal="center" vertical="center"/>
    </xf>
    <xf numFmtId="1" fontId="10" fillId="0" borderId="179" applyAlignment="1" pivotButton="0" quotePrefix="0" xfId="0">
      <alignment vertical="center"/>
    </xf>
    <xf numFmtId="1" fontId="10" fillId="0" borderId="179" applyAlignment="1" pivotButton="0" quotePrefix="0" xfId="0">
      <alignment horizontal="center" vertical="center"/>
    </xf>
    <xf numFmtId="49" fontId="24" fillId="0" borderId="171" applyAlignment="1" pivotButton="0" quotePrefix="0" xfId="0">
      <alignment horizontal="center" vertical="center"/>
    </xf>
    <xf numFmtId="49" fontId="24" fillId="0" borderId="172" applyAlignment="1" pivotButton="0" quotePrefix="0" xfId="0">
      <alignment horizontal="center" vertical="center"/>
    </xf>
    <xf numFmtId="1" fontId="24" fillId="0" borderId="175" applyAlignment="1" pivotButton="0" quotePrefix="0" xfId="0">
      <alignment horizontal="center" vertical="center"/>
    </xf>
    <xf numFmtId="49" fontId="24" fillId="0" borderId="464" applyAlignment="1" pivotButton="0" quotePrefix="0" xfId="0">
      <alignment horizontal="center" vertical="center"/>
    </xf>
    <xf numFmtId="49" fontId="24" fillId="0" borderId="472" applyAlignment="1" pivotButton="0" quotePrefix="0" xfId="0">
      <alignment horizontal="center" vertical="center"/>
    </xf>
    <xf numFmtId="0" fontId="24" fillId="0" borderId="472" applyAlignment="1" pivotButton="0" quotePrefix="0" xfId="0">
      <alignment horizontal="center" vertical="center"/>
    </xf>
    <xf numFmtId="0" fontId="24" fillId="0" borderId="513" applyAlignment="1" pivotButton="0" quotePrefix="0" xfId="0">
      <alignment horizontal="center" vertical="center"/>
    </xf>
    <xf numFmtId="1" fontId="24" fillId="0" borderId="472" applyAlignment="1" pivotButton="0" quotePrefix="0" xfId="0">
      <alignment horizontal="center" vertical="center"/>
    </xf>
    <xf numFmtId="1" fontId="10" fillId="6" borderId="464" applyAlignment="1" pivotButton="0" quotePrefix="0" xfId="0">
      <alignment horizontal="center" vertical="center"/>
    </xf>
    <xf numFmtId="0" fontId="1" fillId="0" borderId="514" pivotButton="0" quotePrefix="0" xfId="0"/>
    <xf numFmtId="0" fontId="1" fillId="0" borderId="515" pivotButton="0" quotePrefix="0" xfId="0"/>
    <xf numFmtId="0" fontId="10" fillId="6" borderId="464" applyAlignment="1" pivotButton="0" quotePrefix="0" xfId="0">
      <alignment horizontal="center" vertical="center"/>
    </xf>
    <xf numFmtId="0" fontId="24" fillId="0" borderId="99" applyAlignment="1" pivotButton="0" quotePrefix="0" xfId="0">
      <alignment horizontal="justify" vertical="center"/>
    </xf>
    <xf numFmtId="49" fontId="24" fillId="0" borderId="99" applyAlignment="1" pivotButton="0" quotePrefix="0" xfId="0">
      <alignment horizontal="center" vertical="center"/>
    </xf>
    <xf numFmtId="0" fontId="24" fillId="0" borderId="507" applyAlignment="1" pivotButton="0" quotePrefix="0" xfId="0">
      <alignment horizontal="center" vertical="center"/>
    </xf>
    <xf numFmtId="49" fontId="24" fillId="0" borderId="80" applyAlignment="1" pivotButton="0" quotePrefix="0" xfId="0">
      <alignment horizontal="center" vertical="center"/>
    </xf>
    <xf numFmtId="49" fontId="40" fillId="0" borderId="80" applyAlignment="1" pivotButton="0" quotePrefix="0" xfId="0">
      <alignment horizontal="center" vertical="center"/>
    </xf>
    <xf numFmtId="0" fontId="40" fillId="3" borderId="80" applyAlignment="1" pivotButton="0" quotePrefix="0" xfId="0">
      <alignment horizontal="justify" vertical="center"/>
    </xf>
    <xf numFmtId="49" fontId="24" fillId="3" borderId="80" applyAlignment="1" pivotButton="0" quotePrefix="0" xfId="0">
      <alignment horizontal="center" vertical="center"/>
    </xf>
    <xf numFmtId="0" fontId="40" fillId="3" borderId="90" applyAlignment="1" pivotButton="0" quotePrefix="0" xfId="0">
      <alignment horizontal="justify" vertical="center"/>
    </xf>
    <xf numFmtId="49" fontId="24" fillId="3" borderId="90" applyAlignment="1" pivotButton="0" quotePrefix="0" xfId="0">
      <alignment horizontal="center" vertical="center"/>
    </xf>
    <xf numFmtId="0" fontId="26" fillId="3" borderId="1" applyAlignment="1" pivotButton="0" quotePrefix="0" xfId="0">
      <alignment horizontal="justify" vertical="center"/>
    </xf>
    <xf numFmtId="0" fontId="52" fillId="3" borderId="1" applyAlignment="1" pivotButton="0" quotePrefix="0" xfId="0">
      <alignment horizontal="right" vertical="top"/>
    </xf>
    <xf numFmtId="0" fontId="13" fillId="3" borderId="1" pivotButton="0" quotePrefix="0" xfId="0"/>
    <xf numFmtId="0" fontId="13" fillId="2" borderId="1" applyAlignment="1" pivotButton="0" quotePrefix="0" xfId="0">
      <alignment vertical="center"/>
    </xf>
    <xf numFmtId="0" fontId="2" fillId="2" borderId="1" applyAlignment="1" pivotButton="0" quotePrefix="0" xfId="0">
      <alignment horizontal="left" vertical="center"/>
    </xf>
    <xf numFmtId="0" fontId="4" fillId="2" borderId="1" applyAlignment="1" pivotButton="0" quotePrefix="0" xfId="0">
      <alignment horizontal="center"/>
    </xf>
    <xf numFmtId="0" fontId="4" fillId="2" borderId="1" applyAlignment="1" pivotButton="0" quotePrefix="0" xfId="0">
      <alignment horizontal="left" vertical="top"/>
    </xf>
    <xf numFmtId="0" fontId="52" fillId="2" borderId="1" applyAlignment="1" pivotButton="0" quotePrefix="0" xfId="0">
      <alignment horizontal="center" vertical="top"/>
    </xf>
    <xf numFmtId="0" fontId="6" fillId="0" borderId="112" applyAlignment="1" pivotButton="0" quotePrefix="0" xfId="0">
      <alignment horizontal="center" vertical="center"/>
    </xf>
    <xf numFmtId="0" fontId="3" fillId="0" borderId="390" applyAlignment="1" pivotButton="0" quotePrefix="0" xfId="0">
      <alignment horizontal="center" vertical="center"/>
    </xf>
    <xf numFmtId="0" fontId="3" fillId="0" borderId="394" applyAlignment="1" pivotButton="0" quotePrefix="0" xfId="0">
      <alignment horizontal="center" vertical="center"/>
    </xf>
    <xf numFmtId="0" fontId="3" fillId="0" borderId="516" applyAlignment="1" pivotButton="0" quotePrefix="0" xfId="0">
      <alignment horizontal="center" vertical="center"/>
    </xf>
    <xf numFmtId="0" fontId="3" fillId="0" borderId="517" applyAlignment="1" pivotButton="0" quotePrefix="0" xfId="0">
      <alignment vertical="center"/>
    </xf>
    <xf numFmtId="0" fontId="3" fillId="0" borderId="392" applyAlignment="1" pivotButton="0" quotePrefix="0" xfId="0">
      <alignment horizontal="center" vertical="center"/>
    </xf>
    <xf numFmtId="0" fontId="3" fillId="0" borderId="394" applyAlignment="1" pivotButton="0" quotePrefix="0" xfId="0">
      <alignment vertical="center"/>
    </xf>
    <xf numFmtId="0" fontId="3" fillId="0" borderId="195" pivotButton="0" quotePrefix="0" xfId="0"/>
    <xf numFmtId="0" fontId="3" fillId="0" borderId="518" applyAlignment="1" pivotButton="0" quotePrefix="0" xfId="0">
      <alignment horizontal="center" vertical="center"/>
    </xf>
    <xf numFmtId="0" fontId="26" fillId="0" borderId="519" applyAlignment="1" pivotButton="0" quotePrefix="0" xfId="0">
      <alignment horizontal="center"/>
    </xf>
    <xf numFmtId="0" fontId="29" fillId="0" borderId="12" applyAlignment="1" pivotButton="0" quotePrefix="0" xfId="0">
      <alignment horizontal="right"/>
    </xf>
    <xf numFmtId="0" fontId="29" fillId="0" borderId="520" applyAlignment="1" pivotButton="0" quotePrefix="0" xfId="0">
      <alignment horizontal="center"/>
    </xf>
    <xf numFmtId="0" fontId="29" fillId="0" borderId="520" applyAlignment="1" pivotButton="0" quotePrefix="0" xfId="0">
      <alignment horizontal="center" vertical="center"/>
    </xf>
    <xf numFmtId="0" fontId="38" fillId="0" borderId="521" applyAlignment="1" pivotButton="0" quotePrefix="0" xfId="0">
      <alignment horizontal="center" vertical="center"/>
    </xf>
    <xf numFmtId="0" fontId="38" fillId="0" borderId="522" applyAlignment="1" pivotButton="0" quotePrefix="0" xfId="0">
      <alignment horizontal="center" vertical="center"/>
    </xf>
    <xf numFmtId="0" fontId="38" fillId="0" borderId="523" applyAlignment="1" pivotButton="0" quotePrefix="0" xfId="0">
      <alignment horizontal="center" vertical="center"/>
    </xf>
    <xf numFmtId="0" fontId="38" fillId="0" borderId="524" applyAlignment="1" pivotButton="0" quotePrefix="0" xfId="0">
      <alignment horizontal="center" vertical="center"/>
    </xf>
    <xf numFmtId="0" fontId="1" fillId="0" borderId="525" pivotButton="0" quotePrefix="0" xfId="0"/>
    <xf numFmtId="0" fontId="38" fillId="0" borderId="526" applyAlignment="1" pivotButton="0" quotePrefix="0" xfId="0">
      <alignment horizontal="center" vertical="center"/>
    </xf>
    <xf numFmtId="0" fontId="38" fillId="0" borderId="527" applyAlignment="1" pivotButton="0" quotePrefix="0" xfId="0">
      <alignment horizontal="center" vertical="center"/>
    </xf>
    <xf numFmtId="0" fontId="38" fillId="0" borderId="528" applyAlignment="1" pivotButton="0" quotePrefix="0" xfId="0">
      <alignment horizontal="center" vertical="center"/>
    </xf>
    <xf numFmtId="0" fontId="38" fillId="0" borderId="529" applyAlignment="1" pivotButton="0" quotePrefix="0" xfId="0">
      <alignment horizontal="center" vertical="center"/>
    </xf>
    <xf numFmtId="0" fontId="1" fillId="0" borderId="528" pivotButton="0" quotePrefix="0" xfId="0"/>
    <xf numFmtId="0" fontId="38" fillId="0" borderId="530" applyAlignment="1" pivotButton="0" quotePrefix="0" xfId="0">
      <alignment horizontal="center" vertical="center"/>
    </xf>
    <xf numFmtId="0" fontId="38" fillId="0" borderId="531" applyAlignment="1" pivotButton="0" quotePrefix="0" xfId="0">
      <alignment horizontal="center" vertical="center"/>
    </xf>
    <xf numFmtId="0" fontId="38" fillId="0" borderId="532" applyAlignment="1" pivotButton="0" quotePrefix="0" xfId="0">
      <alignment horizontal="center" vertical="center"/>
    </xf>
    <xf numFmtId="0" fontId="38" fillId="0" borderId="533" applyAlignment="1" pivotButton="0" quotePrefix="0" xfId="0">
      <alignment horizontal="center" vertical="center"/>
    </xf>
    <xf numFmtId="0" fontId="1" fillId="0" borderId="532" pivotButton="0" quotePrefix="0" xfId="0"/>
    <xf numFmtId="0" fontId="38" fillId="0" borderId="534" applyAlignment="1" pivotButton="0" quotePrefix="0" xfId="0">
      <alignment horizontal="center" vertical="center"/>
    </xf>
    <xf numFmtId="0" fontId="38" fillId="0" borderId="40" applyAlignment="1" pivotButton="0" quotePrefix="0" xfId="0">
      <alignment horizontal="center" vertical="center"/>
    </xf>
    <xf numFmtId="49" fontId="18" fillId="0" borderId="101" applyAlignment="1" pivotButton="0" quotePrefix="0" xfId="0">
      <alignment horizontal="left" vertical="center"/>
    </xf>
    <xf numFmtId="0" fontId="18" fillId="0" borderId="101" applyAlignment="1" pivotButton="0" quotePrefix="0" xfId="0">
      <alignment horizontal="center" vertical="center"/>
    </xf>
    <xf numFmtId="49" fontId="18" fillId="0" borderId="101" applyAlignment="1" pivotButton="0" quotePrefix="0" xfId="0">
      <alignment vertical="center"/>
    </xf>
    <xf numFmtId="49" fontId="26" fillId="0" borderId="101" pivotButton="0" quotePrefix="0" xfId="0"/>
    <xf numFmtId="0" fontId="18" fillId="0" borderId="41" applyAlignment="1" pivotButton="0" quotePrefix="0" xfId="0">
      <alignment horizontal="center" vertical="center"/>
    </xf>
    <xf numFmtId="0" fontId="18" fillId="0" borderId="53" applyAlignment="1" pivotButton="0" quotePrefix="0" xfId="0">
      <alignment horizontal="center" vertical="center"/>
    </xf>
    <xf numFmtId="0" fontId="38" fillId="0" borderId="83" applyAlignment="1" pivotButton="0" quotePrefix="0" xfId="0">
      <alignment horizontal="center" vertical="center"/>
    </xf>
    <xf numFmtId="49" fontId="18" fillId="0" borderId="105" applyAlignment="1" pivotButton="0" quotePrefix="0" xfId="0">
      <alignment horizontal="center" vertical="center"/>
    </xf>
    <xf numFmtId="0" fontId="18" fillId="0" borderId="535" applyAlignment="1" pivotButton="0" quotePrefix="0" xfId="0">
      <alignment horizontal="center" vertical="center"/>
    </xf>
    <xf numFmtId="0" fontId="18" fillId="0" borderId="84" applyAlignment="1" pivotButton="0" quotePrefix="0" xfId="0">
      <alignment horizontal="center" vertical="center"/>
    </xf>
    <xf numFmtId="0" fontId="18" fillId="0" borderId="232" applyAlignment="1" pivotButton="0" quotePrefix="0" xfId="0">
      <alignment horizontal="center" vertical="center"/>
    </xf>
    <xf numFmtId="0" fontId="18" fillId="0" borderId="201" applyAlignment="1" pivotButton="0" quotePrefix="0" xfId="0">
      <alignment horizontal="center" vertical="center"/>
    </xf>
    <xf numFmtId="0" fontId="18" fillId="0" borderId="171" applyAlignment="1" pivotButton="0" quotePrefix="0" xfId="0">
      <alignment horizontal="center" vertical="center"/>
    </xf>
    <xf numFmtId="0" fontId="30" fillId="0" borderId="513" applyAlignment="1" pivotButton="0" quotePrefix="0" xfId="0">
      <alignment horizontal="center" vertical="center"/>
    </xf>
    <xf numFmtId="0" fontId="30" fillId="0" borderId="13" applyAlignment="1" pivotButton="0" quotePrefix="0" xfId="0">
      <alignment horizontal="center" vertical="center"/>
    </xf>
    <xf numFmtId="0" fontId="29" fillId="0" borderId="464" applyAlignment="1" pivotButton="0" quotePrefix="0" xfId="0">
      <alignment horizontal="center" vertical="center"/>
    </xf>
    <xf numFmtId="0" fontId="30" fillId="0" borderId="464" applyAlignment="1" pivotButton="0" quotePrefix="0" xfId="0">
      <alignment horizontal="center" vertical="center"/>
    </xf>
    <xf numFmtId="0" fontId="29" fillId="0" borderId="519" applyAlignment="1" pivotButton="0" quotePrefix="0" xfId="0">
      <alignment horizontal="center" vertical="center"/>
    </xf>
    <xf numFmtId="0" fontId="6" fillId="0" borderId="520" applyAlignment="1" pivotButton="0" quotePrefix="0" xfId="0">
      <alignment horizontal="center" vertical="center"/>
    </xf>
    <xf numFmtId="0" fontId="29" fillId="0" borderId="128" applyAlignment="1" pivotButton="0" quotePrefix="0" xfId="0">
      <alignment horizontal="center" vertical="center"/>
    </xf>
    <xf numFmtId="0" fontId="30" fillId="0" borderId="130" applyAlignment="1" pivotButton="0" quotePrefix="0" xfId="0">
      <alignment horizontal="center" vertical="center"/>
    </xf>
    <xf numFmtId="0" fontId="29" fillId="0" borderId="536" applyAlignment="1" pivotButton="0" quotePrefix="0" xfId="0">
      <alignment horizontal="center" vertical="center"/>
    </xf>
    <xf numFmtId="0" fontId="1" fillId="0" borderId="537" pivotButton="0" quotePrefix="0" xfId="0"/>
    <xf numFmtId="0" fontId="114" fillId="0" borderId="171" applyAlignment="1" pivotButton="0" quotePrefix="0" xfId="0">
      <alignment horizontal="center" vertical="center"/>
    </xf>
    <xf numFmtId="0" fontId="114" fillId="0" borderId="175" applyAlignment="1" pivotButton="0" quotePrefix="0" xfId="0">
      <alignment vertical="center"/>
    </xf>
    <xf numFmtId="0" fontId="30" fillId="0" borderId="184" applyAlignment="1" pivotButton="0" quotePrefix="0" xfId="0">
      <alignment vertical="center"/>
    </xf>
    <xf numFmtId="0" fontId="30" fillId="0" borderId="177" applyAlignment="1" pivotButton="0" quotePrefix="0" xfId="0">
      <alignment vertical="center"/>
    </xf>
    <xf numFmtId="0" fontId="30" fillId="0" borderId="171" applyAlignment="1" pivotButton="0" quotePrefix="0" xfId="0">
      <alignment vertical="center"/>
    </xf>
    <xf numFmtId="0" fontId="30" fillId="0" borderId="172" applyAlignment="1" pivotButton="0" quotePrefix="0" xfId="0">
      <alignment vertical="center"/>
    </xf>
    <xf numFmtId="0" fontId="30" fillId="0" borderId="172" applyAlignment="1" pivotButton="0" quotePrefix="0" xfId="0">
      <alignment horizontal="center" vertical="center"/>
    </xf>
    <xf numFmtId="0" fontId="30" fillId="0" borderId="174" applyAlignment="1" pivotButton="0" quotePrefix="0" xfId="0">
      <alignment horizontal="center" vertical="center"/>
    </xf>
    <xf numFmtId="49" fontId="30" fillId="0" borderId="40" applyAlignment="1" pivotButton="0" quotePrefix="0" xfId="0">
      <alignment vertical="center"/>
    </xf>
    <xf numFmtId="0" fontId="30" fillId="0" borderId="78" applyAlignment="1" pivotButton="0" quotePrefix="0" xfId="0">
      <alignment vertical="center"/>
    </xf>
    <xf numFmtId="0" fontId="30" fillId="0" borderId="73" applyAlignment="1" pivotButton="0" quotePrefix="0" xfId="0">
      <alignment vertical="center"/>
    </xf>
    <xf numFmtId="0" fontId="30" fillId="0" borderId="74" applyAlignment="1" pivotButton="0" quotePrefix="0" xfId="0">
      <alignment vertical="center"/>
    </xf>
    <xf numFmtId="0" fontId="30" fillId="0" borderId="40" applyAlignment="1" pivotButton="0" quotePrefix="0" xfId="0">
      <alignment vertical="center"/>
    </xf>
    <xf numFmtId="0" fontId="30" fillId="0" borderId="41" applyAlignment="1" pivotButton="0" quotePrefix="0" xfId="0">
      <alignment vertical="center"/>
    </xf>
    <xf numFmtId="0" fontId="30" fillId="0" borderId="101" applyAlignment="1" pivotButton="0" quotePrefix="0" xfId="0">
      <alignment horizontal="center" vertical="center"/>
    </xf>
    <xf numFmtId="0" fontId="30" fillId="0" borderId="53" applyAlignment="1" pivotButton="0" quotePrefix="0" xfId="0">
      <alignment horizontal="center" vertical="center"/>
    </xf>
    <xf numFmtId="0" fontId="30" fillId="0" borderId="41" applyAlignment="1" pivotButton="0" quotePrefix="0" xfId="0">
      <alignment horizontal="center" vertical="center"/>
    </xf>
    <xf numFmtId="49" fontId="29" fillId="0" borderId="83" applyAlignment="1" pivotButton="0" quotePrefix="0" xfId="0">
      <alignment vertical="center"/>
    </xf>
    <xf numFmtId="0" fontId="29" fillId="0" borderId="507" applyAlignment="1" pivotButton="0" quotePrefix="0" xfId="0">
      <alignment vertical="center"/>
    </xf>
    <xf numFmtId="0" fontId="29" fillId="0" borderId="83" applyAlignment="1" pivotButton="0" quotePrefix="0" xfId="0">
      <alignment vertical="center"/>
    </xf>
    <xf numFmtId="0" fontId="29" fillId="0" borderId="105" applyAlignment="1" pivotButton="0" quotePrefix="0" xfId="0">
      <alignment vertical="center"/>
    </xf>
    <xf numFmtId="49" fontId="30" fillId="0" borderId="83" applyAlignment="1" pivotButton="0" quotePrefix="0" xfId="0">
      <alignment vertical="center"/>
    </xf>
    <xf numFmtId="0" fontId="30" fillId="0" borderId="106" applyAlignment="1" pivotButton="0" quotePrefix="0" xfId="0">
      <alignment vertical="center"/>
    </xf>
    <xf numFmtId="0" fontId="30" fillId="0" borderId="507" applyAlignment="1" pivotButton="0" quotePrefix="0" xfId="0">
      <alignment vertical="center"/>
    </xf>
    <xf numFmtId="0" fontId="30" fillId="0" borderId="80" applyAlignment="1" pivotButton="0" quotePrefix="0" xfId="0">
      <alignment vertical="center"/>
    </xf>
    <xf numFmtId="0" fontId="30" fillId="0" borderId="83" applyAlignment="1" pivotButton="0" quotePrefix="0" xfId="0">
      <alignment vertical="center"/>
    </xf>
    <xf numFmtId="0" fontId="30" fillId="0" borderId="105" applyAlignment="1" pivotButton="0" quotePrefix="0" xfId="0">
      <alignment vertical="center"/>
    </xf>
    <xf numFmtId="0" fontId="30" fillId="0" borderId="105" applyAlignment="1" pivotButton="0" quotePrefix="0" xfId="0">
      <alignment horizontal="center" vertical="center"/>
    </xf>
    <xf numFmtId="49" fontId="30" fillId="0" borderId="252" applyAlignment="1" pivotButton="0" quotePrefix="0" xfId="0">
      <alignment vertical="center"/>
    </xf>
    <xf numFmtId="0" fontId="30" fillId="0" borderId="180" applyAlignment="1" pivotButton="0" quotePrefix="0" xfId="0">
      <alignment vertical="center"/>
    </xf>
    <xf numFmtId="0" fontId="29" fillId="0" borderId="88" applyAlignment="1" pivotButton="0" quotePrefix="0" xfId="0">
      <alignment vertical="center"/>
    </xf>
    <xf numFmtId="0" fontId="29" fillId="0" borderId="90" applyAlignment="1" pivotButton="0" quotePrefix="0" xfId="0">
      <alignment vertical="center"/>
    </xf>
    <xf numFmtId="0" fontId="29" fillId="0" borderId="252" applyAlignment="1" pivotButton="0" quotePrefix="0" xfId="0">
      <alignment vertical="center"/>
    </xf>
    <xf numFmtId="0" fontId="29" fillId="0" borderId="179" applyAlignment="1" pivotButton="0" quotePrefix="0" xfId="0">
      <alignment vertical="center"/>
    </xf>
    <xf numFmtId="0" fontId="19" fillId="0" borderId="174" applyAlignment="1" pivotButton="0" quotePrefix="0" xfId="0">
      <alignment horizontal="center" vertical="center"/>
    </xf>
    <xf numFmtId="49" fontId="114" fillId="0" borderId="40" applyAlignment="1" pivotButton="0" quotePrefix="0" xfId="0">
      <alignment vertical="center"/>
    </xf>
    <xf numFmtId="0" fontId="114" fillId="0" borderId="78" applyAlignment="1" pivotButton="0" quotePrefix="0" xfId="0">
      <alignment vertical="center"/>
    </xf>
    <xf numFmtId="0" fontId="57" fillId="0" borderId="73" applyAlignment="1" pivotButton="0" quotePrefix="0" xfId="0">
      <alignment horizontal="center" vertical="center"/>
    </xf>
    <xf numFmtId="0" fontId="57" fillId="0" borderId="74" applyAlignment="1" pivotButton="0" quotePrefix="0" xfId="0">
      <alignment vertical="center"/>
    </xf>
    <xf numFmtId="0" fontId="57" fillId="0" borderId="40" applyAlignment="1" pivotButton="0" quotePrefix="0" xfId="0">
      <alignment vertical="center"/>
    </xf>
    <xf numFmtId="0" fontId="57" fillId="0" borderId="41" applyAlignment="1" pivotButton="0" quotePrefix="0" xfId="0">
      <alignment vertical="center"/>
    </xf>
    <xf numFmtId="0" fontId="57" fillId="0" borderId="101" applyAlignment="1" pivotButton="0" quotePrefix="0" xfId="0">
      <alignment horizontal="center" vertical="center"/>
    </xf>
    <xf numFmtId="0" fontId="57" fillId="0" borderId="53" applyAlignment="1" pivotButton="0" quotePrefix="0" xfId="0">
      <alignment horizontal="center" vertical="center"/>
    </xf>
    <xf numFmtId="0" fontId="57" fillId="0" borderId="41" applyAlignment="1" pivotButton="0" quotePrefix="0" xfId="0">
      <alignment horizontal="center" vertical="center"/>
    </xf>
    <xf numFmtId="0" fontId="56" fillId="0" borderId="66" applyAlignment="1" pivotButton="0" quotePrefix="0" xfId="0">
      <alignment horizontal="center" vertical="center"/>
    </xf>
    <xf numFmtId="0" fontId="29" fillId="0" borderId="106" applyAlignment="1" pivotButton="0" quotePrefix="0" xfId="0">
      <alignment horizontal="center" vertical="center"/>
    </xf>
    <xf numFmtId="49" fontId="114" fillId="0" borderId="83" applyAlignment="1" pivotButton="0" quotePrefix="0" xfId="0">
      <alignment vertical="center"/>
    </xf>
    <xf numFmtId="0" fontId="114" fillId="0" borderId="106" applyAlignment="1" pivotButton="0" quotePrefix="0" xfId="0">
      <alignment vertical="center"/>
    </xf>
    <xf numFmtId="0" fontId="57" fillId="0" borderId="507" applyAlignment="1" pivotButton="0" quotePrefix="0" xfId="0">
      <alignment vertical="center"/>
    </xf>
    <xf numFmtId="0" fontId="57" fillId="0" borderId="80" applyAlignment="1" pivotButton="0" quotePrefix="0" xfId="0">
      <alignment vertical="center"/>
    </xf>
    <xf numFmtId="0" fontId="114" fillId="0" borderId="497" applyAlignment="1" pivotButton="0" quotePrefix="0" xfId="0">
      <alignment horizontal="center" vertical="center"/>
    </xf>
    <xf numFmtId="0" fontId="114" fillId="0" borderId="84" applyAlignment="1" pivotButton="0" quotePrefix="0" xfId="0">
      <alignment horizontal="center" vertical="center"/>
    </xf>
    <xf numFmtId="0" fontId="114" fillId="0" borderId="232" applyAlignment="1" pivotButton="0" quotePrefix="0" xfId="0">
      <alignment horizontal="center" vertical="center"/>
    </xf>
    <xf numFmtId="0" fontId="114" fillId="2" borderId="232" applyAlignment="1" pivotButton="0" quotePrefix="0" xfId="0">
      <alignment horizontal="center" vertical="center"/>
    </xf>
    <xf numFmtId="0" fontId="57" fillId="2" borderId="140" applyAlignment="1" pivotButton="0" quotePrefix="0" xfId="0">
      <alignment horizontal="center" vertical="center"/>
    </xf>
    <xf numFmtId="0" fontId="114" fillId="2" borderId="84" applyAlignment="1" pivotButton="0" quotePrefix="0" xfId="0">
      <alignment horizontal="left" vertical="center"/>
    </xf>
    <xf numFmtId="0" fontId="114" fillId="0" borderId="497" applyAlignment="1" pivotButton="0" quotePrefix="0" xfId="0">
      <alignment horizontal="left" vertical="center"/>
    </xf>
    <xf numFmtId="0" fontId="114" fillId="0" borderId="84" applyAlignment="1" pivotButton="0" quotePrefix="0" xfId="0">
      <alignment horizontal="left" vertical="center"/>
    </xf>
    <xf numFmtId="0" fontId="114" fillId="0" borderId="140" applyAlignment="1" pivotButton="0" quotePrefix="0" xfId="0">
      <alignment horizontal="center" vertical="center"/>
    </xf>
    <xf numFmtId="0" fontId="114" fillId="0" borderId="141" applyAlignment="1" pivotButton="0" quotePrefix="0" xfId="0">
      <alignment horizontal="center" vertical="center"/>
    </xf>
    <xf numFmtId="0" fontId="57" fillId="0" borderId="497" applyAlignment="1" pivotButton="0" quotePrefix="0" xfId="0">
      <alignment horizontal="center" vertical="center"/>
    </xf>
    <xf numFmtId="0" fontId="57" fillId="0" borderId="141" applyAlignment="1" pivotButton="0" quotePrefix="0" xfId="0">
      <alignment horizontal="center" vertical="center"/>
    </xf>
    <xf numFmtId="0" fontId="57" fillId="0" borderId="84" applyAlignment="1" pivotButton="0" quotePrefix="0" xfId="0">
      <alignment horizontal="center" vertical="center"/>
    </xf>
    <xf numFmtId="49" fontId="57" fillId="0" borderId="83" applyAlignment="1" pivotButton="0" quotePrefix="0" xfId="0">
      <alignment vertical="center"/>
    </xf>
    <xf numFmtId="0" fontId="57" fillId="0" borderId="106" applyAlignment="1" pivotButton="0" quotePrefix="0" xfId="0">
      <alignment vertical="center"/>
    </xf>
    <xf numFmtId="0" fontId="57" fillId="0" borderId="55" applyAlignment="1" pivotButton="0" quotePrefix="0" xfId="0">
      <alignment horizontal="right" vertical="center"/>
    </xf>
    <xf numFmtId="0" fontId="57" fillId="0" borderId="141" applyAlignment="1" pivotButton="0" quotePrefix="0" xfId="0">
      <alignment horizontal="left" vertical="center"/>
    </xf>
    <xf numFmtId="0" fontId="57" fillId="0" borderId="232" applyAlignment="1" pivotButton="0" quotePrefix="0" xfId="0">
      <alignment horizontal="center" vertical="center"/>
    </xf>
    <xf numFmtId="0" fontId="57" fillId="2" borderId="232" applyAlignment="1" pivotButton="0" quotePrefix="0" xfId="0">
      <alignment horizontal="center" vertical="center"/>
    </xf>
    <xf numFmtId="0" fontId="57" fillId="2" borderId="84" applyAlignment="1" pivotButton="0" quotePrefix="0" xfId="0">
      <alignment horizontal="left" vertical="center"/>
    </xf>
    <xf numFmtId="0" fontId="57" fillId="2" borderId="140" applyAlignment="1" pivotButton="0" quotePrefix="0" xfId="0">
      <alignment horizontal="left" vertical="center"/>
    </xf>
    <xf numFmtId="0" fontId="57" fillId="2" borderId="141" applyAlignment="1" pivotButton="0" quotePrefix="0" xfId="0">
      <alignment horizontal="left" vertical="center"/>
    </xf>
    <xf numFmtId="0" fontId="57" fillId="0" borderId="497" applyAlignment="1" pivotButton="0" quotePrefix="0" xfId="0">
      <alignment horizontal="left" vertical="center"/>
    </xf>
    <xf numFmtId="0" fontId="57" fillId="0" borderId="84" applyAlignment="1" pivotButton="0" quotePrefix="0" xfId="0">
      <alignment horizontal="left" vertical="center"/>
    </xf>
    <xf numFmtId="0" fontId="57" fillId="0" borderId="140" applyAlignment="1" pivotButton="0" quotePrefix="0" xfId="0">
      <alignment horizontal="center" vertical="center"/>
    </xf>
    <xf numFmtId="0" fontId="57" fillId="2" borderId="140" applyAlignment="1" pivotButton="0" quotePrefix="0" xfId="0">
      <alignment horizontal="right" vertical="center"/>
    </xf>
    <xf numFmtId="49" fontId="57" fillId="0" borderId="252" applyAlignment="1" pivotButton="0" quotePrefix="0" xfId="0">
      <alignment vertical="center"/>
    </xf>
    <xf numFmtId="0" fontId="57" fillId="0" borderId="180" applyAlignment="1" pivotButton="0" quotePrefix="0" xfId="0">
      <alignment vertical="center"/>
    </xf>
    <xf numFmtId="0" fontId="57" fillId="0" borderId="143" applyAlignment="1" pivotButton="0" quotePrefix="0" xfId="0">
      <alignment horizontal="right" vertical="center"/>
    </xf>
    <xf numFmtId="0" fontId="57" fillId="0" borderId="90" applyAlignment="1" pivotButton="0" quotePrefix="0" xfId="0">
      <alignment horizontal="left" vertical="center"/>
    </xf>
    <xf numFmtId="0" fontId="57" fillId="2" borderId="89" applyAlignment="1" pivotButton="0" quotePrefix="0" xfId="0">
      <alignment horizontal="center" vertical="center"/>
    </xf>
    <xf numFmtId="0" fontId="57" fillId="2" borderId="90" applyAlignment="1" pivotButton="0" quotePrefix="0" xfId="0">
      <alignment horizontal="left" vertical="center"/>
    </xf>
    <xf numFmtId="0" fontId="57" fillId="0" borderId="143" applyAlignment="1" pivotButton="0" quotePrefix="0" xfId="0">
      <alignment horizontal="center" vertical="center"/>
    </xf>
    <xf numFmtId="0" fontId="57" fillId="0" borderId="227" applyAlignment="1" pivotButton="0" quotePrefix="0" xfId="0">
      <alignment horizontal="center" vertical="center"/>
    </xf>
    <xf numFmtId="0" fontId="57" fillId="2" borderId="227" applyAlignment="1" pivotButton="0" quotePrefix="0" xfId="0">
      <alignment horizontal="center" vertical="center"/>
    </xf>
    <xf numFmtId="0" fontId="57" fillId="2" borderId="178" applyAlignment="1" pivotButton="0" quotePrefix="0" xfId="0">
      <alignment horizontal="center" vertical="center"/>
    </xf>
    <xf numFmtId="0" fontId="57" fillId="2" borderId="227" applyAlignment="1" pivotButton="0" quotePrefix="0" xfId="0">
      <alignment horizontal="left" vertical="center"/>
    </xf>
    <xf numFmtId="0" fontId="57" fillId="2" borderId="178" applyAlignment="1" pivotButton="0" quotePrefix="0" xfId="0">
      <alignment horizontal="left" vertical="center"/>
    </xf>
    <xf numFmtId="0" fontId="57" fillId="0" borderId="143" applyAlignment="1" pivotButton="0" quotePrefix="0" xfId="0">
      <alignment horizontal="left" vertical="center"/>
    </xf>
    <xf numFmtId="0" fontId="57" fillId="0" borderId="227" applyAlignment="1" pivotButton="0" quotePrefix="0" xfId="0">
      <alignment horizontal="left" vertical="center"/>
    </xf>
    <xf numFmtId="0" fontId="57" fillId="0" borderId="178" applyAlignment="1" pivotButton="0" quotePrefix="0" xfId="0">
      <alignment horizontal="center" vertical="center"/>
    </xf>
    <xf numFmtId="0" fontId="57" fillId="0" borderId="178" applyAlignment="1" pivotButton="0" quotePrefix="0" xfId="0">
      <alignment horizontal="left" vertical="center"/>
    </xf>
    <xf numFmtId="0" fontId="57" fillId="0" borderId="90" applyAlignment="1" pivotButton="0" quotePrefix="0" xfId="0">
      <alignment horizontal="center" vertical="center"/>
    </xf>
    <xf numFmtId="0" fontId="26" fillId="0" borderId="333" applyAlignment="1" pivotButton="0" quotePrefix="0" xfId="0">
      <alignment horizontal="left" vertical="center"/>
    </xf>
    <xf numFmtId="0" fontId="30" fillId="0" borderId="151" applyAlignment="1" pivotButton="0" quotePrefix="0" xfId="0">
      <alignment vertical="center"/>
    </xf>
    <xf numFmtId="0" fontId="26" fillId="0" borderId="13" applyAlignment="1" pivotButton="0" quotePrefix="0" xfId="0">
      <alignment horizontal="center"/>
    </xf>
    <xf numFmtId="0" fontId="30" fillId="0" borderId="497" applyAlignment="1" pivotButton="0" quotePrefix="0" xfId="0">
      <alignment vertical="center"/>
    </xf>
    <xf numFmtId="0" fontId="90" fillId="0" borderId="105" applyAlignment="1" pivotButton="0" quotePrefix="0" xfId="0">
      <alignment horizontal="center" vertical="center"/>
    </xf>
    <xf numFmtId="0" fontId="115" fillId="0" borderId="105" applyAlignment="1" pivotButton="0" quotePrefix="0" xfId="0">
      <alignment horizontal="center" vertical="center"/>
    </xf>
    <xf numFmtId="0" fontId="30" fillId="0" borderId="143" applyAlignment="1" pivotButton="0" quotePrefix="0" xfId="0">
      <alignment vertical="center"/>
    </xf>
    <xf numFmtId="0" fontId="30" fillId="0" borderId="179" applyAlignment="1" pivotButton="0" quotePrefix="0" xfId="0">
      <alignment vertical="center"/>
    </xf>
    <xf numFmtId="0" fontId="26" fillId="0" borderId="195" applyAlignment="1" pivotButton="0" quotePrefix="0" xfId="0">
      <alignment horizontal="left" vertical="center"/>
    </xf>
    <xf numFmtId="0" fontId="29" fillId="0" borderId="171" applyAlignment="1" pivotButton="0" quotePrefix="0" xfId="0">
      <alignment horizontal="center" vertical="center"/>
    </xf>
    <xf numFmtId="0" fontId="29" fillId="0" borderId="246" applyAlignment="1" pivotButton="0" quotePrefix="0" xfId="0">
      <alignment vertical="center"/>
    </xf>
    <xf numFmtId="0" fontId="29" fillId="0" borderId="176" applyAlignment="1" pivotButton="0" quotePrefix="0" xfId="0">
      <alignment vertical="center"/>
    </xf>
    <xf numFmtId="0" fontId="29" fillId="0" borderId="174" applyAlignment="1" pivotButton="0" quotePrefix="0" xfId="0">
      <alignment vertical="center"/>
    </xf>
    <xf numFmtId="0" fontId="29" fillId="0" borderId="172" applyAlignment="1" pivotButton="0" quotePrefix="0" xfId="0">
      <alignment horizontal="center" vertical="center"/>
    </xf>
    <xf numFmtId="0" fontId="29" fillId="0" borderId="176" applyAlignment="1" pivotButton="0" quotePrefix="0" xfId="0">
      <alignment horizontal="center" vertical="center"/>
    </xf>
    <xf numFmtId="0" fontId="29" fillId="0" borderId="174" applyAlignment="1" pivotButton="0" quotePrefix="0" xfId="0">
      <alignment horizontal="center" vertical="center"/>
    </xf>
    <xf numFmtId="0" fontId="29" fillId="0" borderId="29" applyAlignment="1" pivotButton="0" quotePrefix="0" xfId="0">
      <alignment horizontal="center" vertical="center"/>
    </xf>
    <xf numFmtId="0" fontId="29" fillId="2" borderId="171" applyAlignment="1" pivotButton="0" quotePrefix="0" xfId="0">
      <alignment horizontal="center" vertical="center"/>
    </xf>
    <xf numFmtId="0" fontId="29" fillId="2" borderId="172" applyAlignment="1" pivotButton="0" quotePrefix="0" xfId="0">
      <alignment horizontal="center" vertical="center"/>
    </xf>
    <xf numFmtId="0" fontId="29" fillId="2" borderId="176" applyAlignment="1" pivotButton="0" quotePrefix="0" xfId="0">
      <alignment horizontal="center" vertical="center"/>
    </xf>
    <xf numFmtId="0" fontId="29" fillId="2" borderId="28" applyAlignment="1" pivotButton="0" quotePrefix="0" xfId="0">
      <alignment horizontal="center" vertical="center"/>
    </xf>
    <xf numFmtId="0" fontId="29" fillId="2" borderId="174" applyAlignment="1" pivotButton="0" quotePrefix="0" xfId="0">
      <alignment horizontal="center" vertical="center"/>
    </xf>
    <xf numFmtId="1" fontId="19" fillId="6" borderId="171" applyAlignment="1" pivotButton="0" quotePrefix="0" xfId="0">
      <alignment horizontal="center" vertical="center"/>
    </xf>
    <xf numFmtId="0" fontId="23" fillId="6" borderId="172" applyAlignment="1" pivotButton="0" quotePrefix="0" xfId="0">
      <alignment horizontal="center" vertical="center"/>
    </xf>
    <xf numFmtId="1" fontId="19" fillId="6" borderId="172" applyAlignment="1" pivotButton="0" quotePrefix="0" xfId="0">
      <alignment horizontal="center" vertical="center"/>
    </xf>
    <xf numFmtId="0" fontId="96" fillId="0" borderId="100" applyAlignment="1" pivotButton="0" quotePrefix="0" xfId="0">
      <alignment horizontal="center" vertical="center"/>
    </xf>
    <xf numFmtId="0" fontId="96" fillId="0" borderId="41" applyAlignment="1" pivotButton="0" quotePrefix="0" xfId="0">
      <alignment vertical="center"/>
    </xf>
    <xf numFmtId="49" fontId="96" fillId="0" borderId="101" applyAlignment="1" pivotButton="0" quotePrefix="0" xfId="0">
      <alignment horizontal="center" vertical="center"/>
    </xf>
    <xf numFmtId="0" fontId="96" fillId="0" borderId="83" applyAlignment="1" pivotButton="0" quotePrefix="0" xfId="0">
      <alignment horizontal="center" vertical="center"/>
    </xf>
    <xf numFmtId="0" fontId="96" fillId="0" borderId="105" applyAlignment="1" pivotButton="0" quotePrefix="0" xfId="0">
      <alignment vertical="center"/>
    </xf>
    <xf numFmtId="49" fontId="96" fillId="0" borderId="105" applyAlignment="1" pivotButton="0" quotePrefix="0" xfId="0">
      <alignment horizontal="center" vertical="center"/>
    </xf>
    <xf numFmtId="0" fontId="116" fillId="13" borderId="83" applyAlignment="1" pivotButton="0" quotePrefix="0" xfId="0">
      <alignment horizontal="center" vertical="center"/>
    </xf>
    <xf numFmtId="0" fontId="116" fillId="13" borderId="105" applyAlignment="1" pivotButton="0" quotePrefix="0" xfId="0">
      <alignment vertical="center"/>
    </xf>
    <xf numFmtId="0" fontId="3" fillId="0" borderId="105" applyAlignment="1" pivotButton="0" quotePrefix="0" xfId="0">
      <alignment vertical="center"/>
    </xf>
    <xf numFmtId="49" fontId="3" fillId="0" borderId="105" applyAlignment="1" pivotButton="0" quotePrefix="0" xfId="0">
      <alignment horizontal="center" vertical="center"/>
    </xf>
    <xf numFmtId="0" fontId="14" fillId="0" borderId="2" applyAlignment="1" pivotButton="0" quotePrefix="0" xfId="0">
      <alignment horizontal="left" vertical="center"/>
    </xf>
    <xf numFmtId="0" fontId="19" fillId="0" borderId="538" applyAlignment="1" pivotButton="0" quotePrefix="0" xfId="0">
      <alignment horizontal="center" vertical="center"/>
    </xf>
    <xf numFmtId="0" fontId="3" fillId="0" borderId="539" applyAlignment="1" pivotButton="0" quotePrefix="0" xfId="0">
      <alignment horizontal="center" vertical="center"/>
    </xf>
    <xf numFmtId="0" fontId="1" fillId="0" borderId="540" pivotButton="0" quotePrefix="0" xfId="0"/>
    <xf numFmtId="0" fontId="1" fillId="0" borderId="541" pivotButton="0" quotePrefix="0" xfId="0"/>
    <xf numFmtId="0" fontId="3" fillId="0" borderId="468" applyAlignment="1" pivotButton="0" quotePrefix="0" xfId="0">
      <alignment horizontal="center" vertical="center"/>
    </xf>
    <xf numFmtId="0" fontId="3" fillId="0" borderId="542" applyAlignment="1" pivotButton="0" quotePrefix="0" xfId="0">
      <alignment horizontal="center" vertical="center"/>
    </xf>
    <xf numFmtId="0" fontId="3" fillId="0" borderId="468" applyAlignment="1" pivotButton="0" quotePrefix="0" xfId="0">
      <alignment vertical="center"/>
    </xf>
    <xf numFmtId="0" fontId="3" fillId="0" borderId="468" pivotButton="0" quotePrefix="0" xfId="0"/>
    <xf numFmtId="0" fontId="29" fillId="0" borderId="543" applyAlignment="1" pivotButton="0" quotePrefix="0" xfId="0">
      <alignment horizontal="center"/>
    </xf>
    <xf numFmtId="0" fontId="29" fillId="0" borderId="544" applyAlignment="1" pivotButton="0" quotePrefix="0" xfId="0">
      <alignment horizontal="center" vertical="center"/>
    </xf>
    <xf numFmtId="0" fontId="38" fillId="0" borderId="545" applyAlignment="1" pivotButton="0" quotePrefix="0" xfId="0">
      <alignment horizontal="center" vertical="center"/>
    </xf>
    <xf numFmtId="0" fontId="38" fillId="0" borderId="546" applyAlignment="1" pivotButton="0" quotePrefix="0" xfId="0">
      <alignment horizontal="center" vertical="center"/>
    </xf>
    <xf numFmtId="0" fontId="38" fillId="0" borderId="547" applyAlignment="1" pivotButton="0" quotePrefix="0" xfId="0">
      <alignment horizontal="center" vertical="center"/>
    </xf>
    <xf numFmtId="0" fontId="1" fillId="0" borderId="548" pivotButton="0" quotePrefix="0" xfId="0"/>
    <xf numFmtId="0" fontId="38" fillId="0" borderId="549" applyAlignment="1" pivotButton="0" quotePrefix="0" xfId="0">
      <alignment horizontal="center" vertical="center"/>
    </xf>
    <xf numFmtId="0" fontId="38" fillId="0" borderId="550" applyAlignment="1" pivotButton="0" quotePrefix="0" xfId="0">
      <alignment horizontal="center" vertical="center"/>
    </xf>
    <xf numFmtId="0" fontId="1" fillId="0" borderId="200" pivotButton="0" quotePrefix="0" xfId="0"/>
    <xf numFmtId="0" fontId="38" fillId="0" borderId="551" applyAlignment="1" pivotButton="0" quotePrefix="0" xfId="0">
      <alignment horizontal="center" vertical="center"/>
    </xf>
    <xf numFmtId="0" fontId="38" fillId="0" borderId="552" applyAlignment="1" pivotButton="0" quotePrefix="0" xfId="0">
      <alignment horizontal="center" vertical="center"/>
    </xf>
    <xf numFmtId="0" fontId="1" fillId="0" borderId="553" pivotButton="0" quotePrefix="0" xfId="0"/>
    <xf numFmtId="0" fontId="1" fillId="0" borderId="554" pivotButton="0" quotePrefix="0" xfId="0"/>
    <xf numFmtId="0" fontId="38" fillId="0" borderId="555" applyAlignment="1" pivotButton="0" quotePrefix="0" xfId="0">
      <alignment horizontal="center" vertical="center"/>
    </xf>
    <xf numFmtId="0" fontId="38" fillId="0" borderId="556" applyAlignment="1" pivotButton="0" quotePrefix="0" xfId="0">
      <alignment horizontal="center" vertical="center"/>
    </xf>
    <xf numFmtId="0" fontId="1" fillId="0" borderId="557" pivotButton="0" quotePrefix="0" xfId="0"/>
    <xf numFmtId="0" fontId="38" fillId="0" borderId="558" applyAlignment="1" pivotButton="0" quotePrefix="0" xfId="0">
      <alignment horizontal="center" vertical="center"/>
    </xf>
    <xf numFmtId="0" fontId="1" fillId="0" borderId="559" pivotButton="0" quotePrefix="0" xfId="0"/>
    <xf numFmtId="0" fontId="17" fillId="0" borderId="513" applyAlignment="1" pivotButton="0" quotePrefix="0" xfId="0">
      <alignment horizontal="center" vertical="center"/>
    </xf>
    <xf numFmtId="0" fontId="17" fillId="0" borderId="32" applyAlignment="1" pivotButton="0" quotePrefix="0" xfId="0">
      <alignment horizontal="center" vertical="center"/>
    </xf>
    <xf numFmtId="0" fontId="10" fillId="0" borderId="462" applyAlignment="1" pivotButton="0" quotePrefix="0" xfId="0">
      <alignment horizontal="center" vertical="center"/>
    </xf>
    <xf numFmtId="0" fontId="4" fillId="0" borderId="464" applyAlignment="1" pivotButton="0" quotePrefix="0" xfId="0">
      <alignment horizontal="center" vertical="center"/>
    </xf>
    <xf numFmtId="0" fontId="10" fillId="0" borderId="515" applyAlignment="1" pivotButton="0" quotePrefix="0" xfId="0">
      <alignment horizontal="center" vertical="center"/>
    </xf>
    <xf numFmtId="0" fontId="29" fillId="0" borderId="513" applyAlignment="1" pivotButton="0" quotePrefix="0" xfId="0">
      <alignment horizontal="center" vertical="center"/>
    </xf>
    <xf numFmtId="0" fontId="29" fillId="0" borderId="32" applyAlignment="1" pivotButton="0" quotePrefix="0" xfId="0">
      <alignment horizontal="center" vertical="center"/>
    </xf>
    <xf numFmtId="0" fontId="29" fillId="0" borderId="184" applyAlignment="1" pivotButton="0" quotePrefix="0" xfId="0">
      <alignment horizontal="center" vertical="center"/>
    </xf>
    <xf numFmtId="0" fontId="4" fillId="0" borderId="12" applyAlignment="1" pivotButton="0" quotePrefix="0" xfId="0">
      <alignment horizontal="center" vertical="center"/>
    </xf>
    <xf numFmtId="0" fontId="4" fillId="0" borderId="13" applyAlignment="1" pivotButton="0" quotePrefix="0" xfId="0">
      <alignment horizontal="center" vertical="center"/>
    </xf>
    <xf numFmtId="0" fontId="29" fillId="0" borderId="180" applyAlignment="1" pivotButton="0" quotePrefix="0" xfId="0">
      <alignment horizontal="center" vertical="center"/>
    </xf>
    <xf numFmtId="0" fontId="117" fillId="0" borderId="1" applyAlignment="1" pivotButton="0" quotePrefix="0" xfId="0">
      <alignment horizontal="left"/>
    </xf>
    <xf numFmtId="0" fontId="71" fillId="5" borderId="171" applyAlignment="1" pivotButton="0" quotePrefix="0" xfId="0">
      <alignment horizontal="center" vertical="center"/>
    </xf>
    <xf numFmtId="0" fontId="71" fillId="5" borderId="246" applyAlignment="1" pivotButton="0" quotePrefix="0" xfId="0">
      <alignment vertical="center"/>
    </xf>
    <xf numFmtId="0" fontId="71" fillId="5" borderId="464" applyAlignment="1" pivotButton="0" quotePrefix="0" xfId="0">
      <alignment vertical="center"/>
    </xf>
    <xf numFmtId="0" fontId="71" fillId="5" borderId="184" applyAlignment="1" pivotButton="0" quotePrefix="0" xfId="0">
      <alignment horizontal="center" vertical="center"/>
    </xf>
    <xf numFmtId="0" fontId="71" fillId="5" borderId="177" applyAlignment="1" pivotButton="0" quotePrefix="0" xfId="0">
      <alignment horizontal="center" vertical="center"/>
    </xf>
    <xf numFmtId="0" fontId="71" fillId="5" borderId="172" applyAlignment="1" pivotButton="0" quotePrefix="0" xfId="0">
      <alignment horizontal="center" vertical="center"/>
    </xf>
    <xf numFmtId="0" fontId="71" fillId="5" borderId="175" applyAlignment="1" pivotButton="0" quotePrefix="0" xfId="0">
      <alignment horizontal="center" vertical="center"/>
    </xf>
    <xf numFmtId="0" fontId="100" fillId="5" borderId="175" applyAlignment="1" pivotButton="0" quotePrefix="0" xfId="0">
      <alignment horizontal="center" vertical="center"/>
    </xf>
    <xf numFmtId="0" fontId="100" fillId="0" borderId="1" applyAlignment="1" pivotButton="0" quotePrefix="0" xfId="0">
      <alignment vertical="center"/>
    </xf>
    <xf numFmtId="0" fontId="17" fillId="0" borderId="125" applyAlignment="1" pivotButton="0" quotePrefix="0" xfId="0">
      <alignment vertical="center"/>
    </xf>
    <xf numFmtId="0" fontId="17" fillId="0" borderId="464" applyAlignment="1" pivotButton="0" quotePrefix="0" xfId="0">
      <alignment vertical="center"/>
    </xf>
    <xf numFmtId="49" fontId="4" fillId="0" borderId="83" applyAlignment="1" pivotButton="0" quotePrefix="0" xfId="0">
      <alignment horizontal="center" vertical="center"/>
    </xf>
    <xf numFmtId="0" fontId="4" fillId="0" borderId="464" applyAlignment="1" pivotButton="0" quotePrefix="0" xfId="0">
      <alignment vertical="center"/>
    </xf>
    <xf numFmtId="49" fontId="4" fillId="2" borderId="83" applyAlignment="1" pivotButton="0" quotePrefix="0" xfId="0">
      <alignment horizontal="center" vertical="center"/>
    </xf>
    <xf numFmtId="0" fontId="4" fillId="2" borderId="140" applyAlignment="1" pivotButton="0" quotePrefix="0" xfId="0">
      <alignment vertical="center"/>
    </xf>
    <xf numFmtId="0" fontId="24" fillId="2" borderId="464" applyAlignment="1" pivotButton="0" quotePrefix="0" xfId="0">
      <alignment horizontal="left" vertical="center"/>
    </xf>
    <xf numFmtId="0" fontId="4" fillId="2" borderId="507" applyAlignment="1" pivotButton="0" quotePrefix="0" xfId="0">
      <alignment horizontal="center" vertical="center"/>
    </xf>
    <xf numFmtId="0" fontId="29" fillId="2" borderId="507" applyAlignment="1" pivotButton="0" quotePrefix="0" xfId="0">
      <alignment horizontal="center" vertical="center"/>
    </xf>
    <xf numFmtId="49" fontId="17" fillId="0" borderId="83" applyAlignment="1" pivotButton="0" quotePrefix="0" xfId="0">
      <alignment horizontal="center" vertical="center"/>
    </xf>
    <xf numFmtId="0" fontId="30" fillId="0" borderId="507" applyAlignment="1" pivotButton="0" quotePrefix="0" xfId="0">
      <alignment horizontal="center" vertical="center"/>
    </xf>
    <xf numFmtId="0" fontId="70" fillId="2" borderId="507" applyAlignment="1" pivotButton="0" quotePrefix="0" xfId="0">
      <alignment horizontal="center" vertical="center"/>
    </xf>
    <xf numFmtId="0" fontId="4" fillId="2" borderId="252" applyAlignment="1" pivotButton="0" quotePrefix="0" xfId="0">
      <alignment horizontal="center" vertical="center"/>
    </xf>
    <xf numFmtId="0" fontId="4" fillId="2" borderId="179" applyAlignment="1" pivotButton="0" quotePrefix="0" xfId="0">
      <alignment horizontal="center" vertical="center"/>
    </xf>
    <xf numFmtId="0" fontId="4" fillId="2" borderId="180" applyAlignment="1" pivotButton="0" quotePrefix="0" xfId="0">
      <alignment horizontal="center" vertical="center"/>
    </xf>
    <xf numFmtId="0" fontId="29" fillId="2" borderId="88" applyAlignment="1" pivotButton="0" quotePrefix="0" xfId="0">
      <alignment horizontal="center" vertical="center"/>
    </xf>
    <xf numFmtId="0" fontId="100" fillId="5" borderId="184" applyAlignment="1" pivotButton="0" quotePrefix="0" xfId="0">
      <alignment horizontal="center" vertical="center"/>
    </xf>
    <xf numFmtId="49" fontId="71" fillId="2" borderId="40" applyAlignment="1" pivotButton="0" quotePrefix="0" xfId="0">
      <alignment horizontal="center" vertical="center"/>
    </xf>
    <xf numFmtId="0" fontId="71" fillId="2" borderId="125" applyAlignment="1" pivotButton="0" quotePrefix="0" xfId="0">
      <alignment vertical="center"/>
    </xf>
    <xf numFmtId="0" fontId="24" fillId="2" borderId="464" applyAlignment="1" pivotButton="0" quotePrefix="0" xfId="0">
      <alignment vertical="center"/>
    </xf>
    <xf numFmtId="0" fontId="51" fillId="2" borderId="73" applyAlignment="1" pivotButton="0" quotePrefix="0" xfId="0">
      <alignment horizontal="center" vertical="center"/>
    </xf>
    <xf numFmtId="0" fontId="51" fillId="2" borderId="74" applyAlignment="1" pivotButton="0" quotePrefix="0" xfId="0">
      <alignment horizontal="center" vertical="center"/>
    </xf>
    <xf numFmtId="0" fontId="51" fillId="2" borderId="40" applyAlignment="1" pivotButton="0" quotePrefix="0" xfId="0">
      <alignment horizontal="center" vertical="center"/>
    </xf>
    <xf numFmtId="0" fontId="51" fillId="2" borderId="41" applyAlignment="1" pivotButton="0" quotePrefix="0" xfId="0">
      <alignment horizontal="center" vertical="center"/>
    </xf>
    <xf numFmtId="0" fontId="51" fillId="2" borderId="78" applyAlignment="1" pivotButton="0" quotePrefix="0" xfId="0">
      <alignment horizontal="center" vertical="center"/>
    </xf>
    <xf numFmtId="0" fontId="86" fillId="2" borderId="73" applyAlignment="1" pivotButton="0" quotePrefix="0" xfId="0">
      <alignment horizontal="center" vertical="center"/>
    </xf>
    <xf numFmtId="49" fontId="4" fillId="2" borderId="497" applyAlignment="1" pivotButton="0" quotePrefix="0" xfId="0">
      <alignment horizontal="center" vertical="center"/>
    </xf>
    <xf numFmtId="0" fontId="4" fillId="2" borderId="140" applyAlignment="1" pivotButton="0" quotePrefix="0" xfId="0">
      <alignment horizontal="left" vertical="center"/>
    </xf>
    <xf numFmtId="0" fontId="60" fillId="2" borderId="464" applyAlignment="1" pivotButton="0" quotePrefix="0" xfId="0">
      <alignment horizontal="left" vertical="center"/>
    </xf>
    <xf numFmtId="0" fontId="6" fillId="2" borderId="507" applyAlignment="1" pivotButton="0" quotePrefix="0" xfId="0">
      <alignment horizontal="center" vertical="center"/>
    </xf>
    <xf numFmtId="49" fontId="4" fillId="0" borderId="497" applyAlignment="1" pivotButton="0" quotePrefix="0" xfId="0">
      <alignment horizontal="center" vertical="center"/>
    </xf>
    <xf numFmtId="0" fontId="4" fillId="0" borderId="140" applyAlignment="1" pivotButton="0" quotePrefix="0" xfId="0">
      <alignment horizontal="left" vertical="center"/>
    </xf>
    <xf numFmtId="0" fontId="4" fillId="0" borderId="464" applyAlignment="1" pivotButton="0" quotePrefix="0" xfId="0">
      <alignment horizontal="left" vertical="center"/>
    </xf>
    <xf numFmtId="0" fontId="4" fillId="0" borderId="141" applyAlignment="1" pivotButton="0" quotePrefix="0" xfId="0">
      <alignment horizontal="center" vertical="center"/>
    </xf>
    <xf numFmtId="0" fontId="6" fillId="0" borderId="507" applyAlignment="1" pivotButton="0" quotePrefix="0" xfId="0">
      <alignment horizontal="center" vertical="center"/>
    </xf>
    <xf numFmtId="0" fontId="30" fillId="0" borderId="83" applyAlignment="1" pivotButton="0" quotePrefix="0" xfId="0">
      <alignment horizontal="center" vertical="center"/>
    </xf>
    <xf numFmtId="0" fontId="29" fillId="2" borderId="497" applyAlignment="1" pivotButton="0" quotePrefix="0" xfId="0">
      <alignment horizontal="center" vertical="center"/>
    </xf>
    <xf numFmtId="0" fontId="29" fillId="2" borderId="105" applyAlignment="1" pivotButton="0" quotePrefix="0" xfId="0">
      <alignment horizontal="center" vertical="center"/>
    </xf>
    <xf numFmtId="0" fontId="29" fillId="2" borderId="106" applyAlignment="1" pivotButton="0" quotePrefix="0" xfId="0">
      <alignment horizontal="center" vertical="center"/>
    </xf>
    <xf numFmtId="0" fontId="19" fillId="0" borderId="232" applyAlignment="1" pivotButton="0" quotePrefix="0" xfId="0">
      <alignment horizontal="center" vertical="center"/>
    </xf>
    <xf numFmtId="0" fontId="19" fillId="0" borderId="84" applyAlignment="1" pivotButton="0" quotePrefix="0" xfId="0">
      <alignment horizontal="left" vertical="center"/>
    </xf>
    <xf numFmtId="0" fontId="30" fillId="0" borderId="497" applyAlignment="1" pivotButton="0" quotePrefix="0" xfId="0">
      <alignment horizontal="left" vertical="center"/>
    </xf>
    <xf numFmtId="0" fontId="57" fillId="0" borderId="333" applyAlignment="1" pivotButton="0" quotePrefix="0" xfId="0">
      <alignment vertical="center"/>
    </xf>
    <xf numFmtId="0" fontId="29" fillId="2" borderId="140" applyAlignment="1" pivotButton="0" quotePrefix="0" xfId="0">
      <alignment horizontal="left" vertical="center"/>
    </xf>
    <xf numFmtId="0" fontId="29" fillId="2" borderId="497" applyAlignment="1" pivotButton="0" quotePrefix="0" xfId="0">
      <alignment horizontal="left" vertical="center"/>
    </xf>
    <xf numFmtId="0" fontId="30" fillId="2" borderId="55" applyAlignment="1" pivotButton="0" quotePrefix="0" xfId="0">
      <alignment horizontal="center" vertical="center"/>
    </xf>
    <xf numFmtId="0" fontId="29" fillId="2" borderId="140" applyAlignment="1" pivotButton="0" quotePrefix="0" xfId="0">
      <alignment horizontal="right" vertical="center"/>
    </xf>
    <xf numFmtId="49" fontId="4" fillId="2" borderId="252" applyAlignment="1" pivotButton="0" quotePrefix="0" xfId="0">
      <alignment horizontal="center" vertical="center"/>
    </xf>
    <xf numFmtId="0" fontId="4" fillId="2" borderId="178" applyAlignment="1" pivotButton="0" quotePrefix="0" xfId="0">
      <alignment vertical="center"/>
    </xf>
    <xf numFmtId="0" fontId="29" fillId="2" borderId="143" applyAlignment="1" pivotButton="0" quotePrefix="0" xfId="0">
      <alignment horizontal="center" vertical="center"/>
    </xf>
    <xf numFmtId="0" fontId="29" fillId="2" borderId="143" applyAlignment="1" pivotButton="0" quotePrefix="0" xfId="0">
      <alignment horizontal="left" vertical="center"/>
    </xf>
    <xf numFmtId="0" fontId="26" fillId="0" borderId="333" applyAlignment="1" pivotButton="0" quotePrefix="0" xfId="0">
      <alignment horizontal="center" vertical="center"/>
    </xf>
    <xf numFmtId="0" fontId="10" fillId="0" borderId="83" applyAlignment="1" pivotButton="0" quotePrefix="0" xfId="0">
      <alignment vertical="center"/>
    </xf>
    <xf numFmtId="0" fontId="41" fillId="0" borderId="105" applyAlignment="1" pivotButton="0" quotePrefix="0" xfId="0">
      <alignment vertical="center"/>
    </xf>
    <xf numFmtId="49" fontId="10" fillId="0" borderId="105" applyAlignment="1" pivotButton="0" quotePrefix="0" xfId="0">
      <alignment vertical="center"/>
    </xf>
    <xf numFmtId="0" fontId="10" fillId="0" borderId="252" applyAlignment="1" pivotButton="0" quotePrefix="0" xfId="0">
      <alignment vertical="center"/>
    </xf>
    <xf numFmtId="49" fontId="10" fillId="0" borderId="179" applyAlignment="1" pivotButton="0" quotePrefix="0" xfId="0">
      <alignment horizontal="center" vertical="center"/>
    </xf>
    <xf numFmtId="49" fontId="10" fillId="0" borderId="179" applyAlignment="1" pivotButton="0" quotePrefix="0" xfId="0">
      <alignment vertical="center"/>
    </xf>
    <xf numFmtId="49" fontId="10" fillId="0" borderId="178" applyAlignment="1" pivotButton="0" quotePrefix="0" xfId="0">
      <alignment horizontal="center" vertical="center"/>
    </xf>
    <xf numFmtId="0" fontId="24" fillId="0" borderId="124" applyAlignment="1" pivotButton="0" quotePrefix="0" xfId="0">
      <alignment horizontal="center" vertical="center"/>
    </xf>
    <xf numFmtId="0" fontId="24" fillId="0" borderId="174" applyAlignment="1" pivotButton="0" quotePrefix="0" xfId="0">
      <alignment vertical="center"/>
    </xf>
    <xf numFmtId="0" fontId="10" fillId="6" borderId="171" applyAlignment="1" pivotButton="0" quotePrefix="0" xfId="0">
      <alignment horizontal="center" vertical="center"/>
    </xf>
    <xf numFmtId="1" fontId="10" fillId="6" borderId="175" applyAlignment="1" pivotButton="0" quotePrefix="0" xfId="0">
      <alignment horizontal="center" vertical="center"/>
    </xf>
    <xf numFmtId="0" fontId="24" fillId="0" borderId="40" applyAlignment="1" pivotButton="0" quotePrefix="0" xfId="0">
      <alignment vertical="center"/>
    </xf>
    <xf numFmtId="49" fontId="24" fillId="0" borderId="78" applyAlignment="1" pivotButton="0" quotePrefix="0" xfId="0">
      <alignment horizontal="center" vertical="center"/>
    </xf>
    <xf numFmtId="0" fontId="24" fillId="0" borderId="83" applyAlignment="1" pivotButton="0" quotePrefix="0" xfId="0">
      <alignment vertical="center"/>
    </xf>
    <xf numFmtId="0" fontId="2" fillId="0" borderId="110" applyAlignment="1" pivotButton="0" quotePrefix="0" xfId="0">
      <alignment horizontal="left"/>
    </xf>
    <xf numFmtId="0" fontId="21" fillId="0" borderId="1" applyAlignment="1" pivotButton="0" quotePrefix="0" xfId="0">
      <alignment horizontal="left"/>
    </xf>
    <xf numFmtId="0" fontId="46" fillId="0" borderId="1" applyAlignment="1" pivotButton="0" quotePrefix="0" xfId="0">
      <alignment horizontal="left"/>
    </xf>
    <xf numFmtId="0" fontId="47" fillId="0" borderId="1" applyAlignment="1" pivotButton="0" quotePrefix="0" xfId="0">
      <alignment horizontal="left"/>
    </xf>
    <xf numFmtId="49" fontId="9" fillId="0" borderId="1" applyAlignment="1" pivotButton="0" quotePrefix="0" xfId="0">
      <alignment horizontal="center" vertical="center"/>
    </xf>
    <xf numFmtId="0" fontId="94" fillId="0" borderId="1" applyAlignment="1" pivotButton="0" quotePrefix="0" xfId="0">
      <alignment vertical="center"/>
    </xf>
    <xf numFmtId="0" fontId="29" fillId="0" borderId="219" applyAlignment="1" pivotButton="0" quotePrefix="0" xfId="0">
      <alignment horizontal="center" vertical="center"/>
    </xf>
    <xf numFmtId="0" fontId="6" fillId="0" borderId="560" applyAlignment="1" pivotButton="0" quotePrefix="0" xfId="0">
      <alignment horizontal="center" vertical="center"/>
    </xf>
    <xf numFmtId="0" fontId="6" fillId="0" borderId="50" applyAlignment="1" pivotButton="0" quotePrefix="0" xfId="0">
      <alignment horizontal="center" vertical="center"/>
    </xf>
    <xf numFmtId="0" fontId="6" fillId="0" borderId="561" applyAlignment="1" pivotButton="0" quotePrefix="0" xfId="0">
      <alignment horizontal="center" vertical="center"/>
    </xf>
    <xf numFmtId="0" fontId="6" fillId="0" borderId="222" applyAlignment="1" pivotButton="0" quotePrefix="0" xfId="0">
      <alignment horizontal="center" vertical="center"/>
    </xf>
    <xf numFmtId="0" fontId="1" fillId="0" borderId="560" pivotButton="0" quotePrefix="0" xfId="0"/>
    <xf numFmtId="0" fontId="23" fillId="0" borderId="562" applyAlignment="1" pivotButton="0" quotePrefix="0" xfId="0">
      <alignment horizontal="center" vertical="center"/>
    </xf>
    <xf numFmtId="0" fontId="23" fillId="0" borderId="563" applyAlignment="1" pivotButton="0" quotePrefix="0" xfId="0">
      <alignment horizontal="center" vertical="center"/>
    </xf>
    <xf numFmtId="0" fontId="23" fillId="0" borderId="564" applyAlignment="1" pivotButton="0" quotePrefix="0" xfId="0">
      <alignment horizontal="center" vertical="center"/>
    </xf>
    <xf numFmtId="0" fontId="23" fillId="0" borderId="565" applyAlignment="1" pivotButton="0" quotePrefix="0" xfId="0">
      <alignment horizontal="center" vertical="center"/>
    </xf>
    <xf numFmtId="0" fontId="23" fillId="0" borderId="566" applyAlignment="1" pivotButton="0" quotePrefix="0" xfId="0">
      <alignment horizontal="center" vertical="center"/>
    </xf>
    <xf numFmtId="0" fontId="23" fillId="0" borderId="567" applyAlignment="1" pivotButton="0" quotePrefix="0" xfId="0">
      <alignment horizontal="center" vertical="center"/>
    </xf>
    <xf numFmtId="0" fontId="29" fillId="0" borderId="27" applyAlignment="1" pivotButton="0" quotePrefix="0" xfId="0">
      <alignment horizontal="center"/>
    </xf>
    <xf numFmtId="0" fontId="29" fillId="0" borderId="28" applyAlignment="1" pivotButton="0" quotePrefix="0" xfId="0">
      <alignment horizontal="center"/>
    </xf>
    <xf numFmtId="0" fontId="29" fillId="0" borderId="109" applyAlignment="1" pivotButton="0" quotePrefix="0" xfId="0">
      <alignment horizontal="center"/>
    </xf>
    <xf numFmtId="1" fontId="24" fillId="0" borderId="411" applyAlignment="1" pivotButton="0" quotePrefix="0" xfId="0">
      <alignment horizontal="center" vertical="center"/>
    </xf>
    <xf numFmtId="1" fontId="10" fillId="0" borderId="411" applyAlignment="1" pivotButton="0" quotePrefix="0" xfId="0">
      <alignment horizontal="center" vertical="center"/>
    </xf>
    <xf numFmtId="0" fontId="69" fillId="2" borderId="1" applyAlignment="1" pivotButton="0" quotePrefix="0" xfId="0">
      <alignment horizontal="center" vertical="center"/>
    </xf>
    <xf numFmtId="0" fontId="6" fillId="0" borderId="289" applyAlignment="1" pivotButton="0" quotePrefix="0" xfId="0">
      <alignment horizontal="center" vertical="center"/>
    </xf>
    <xf numFmtId="1" fontId="10" fillId="5" borderId="32" applyAlignment="1" pivotButton="0" quotePrefix="0" xfId="0">
      <alignment horizontal="center" vertical="center"/>
    </xf>
    <xf numFmtId="1" fontId="23" fillId="5" borderId="247" applyAlignment="1" pivotButton="0" quotePrefix="0" xfId="0">
      <alignment horizontal="center" vertical="center"/>
    </xf>
    <xf numFmtId="1" fontId="23" fillId="5" borderId="8" applyAlignment="1" pivotButton="0" quotePrefix="0" xfId="0">
      <alignment horizontal="left" vertical="top"/>
    </xf>
    <xf numFmtId="1" fontId="23" fillId="5" borderId="219" applyAlignment="1" pivotButton="0" quotePrefix="0" xfId="0">
      <alignment horizontal="center" vertical="center"/>
    </xf>
    <xf numFmtId="1" fontId="23" fillId="5" borderId="39" applyAlignment="1" pivotButton="0" quotePrefix="0" xfId="0">
      <alignment horizontal="center" vertical="center"/>
    </xf>
    <xf numFmtId="0" fontId="23" fillId="5" borderId="247" applyAlignment="1" pivotButton="0" quotePrefix="0" xfId="0">
      <alignment horizontal="center" vertical="center"/>
    </xf>
    <xf numFmtId="0" fontId="23" fillId="5" borderId="219" applyAlignment="1" pivotButton="0" quotePrefix="0" xfId="0">
      <alignment horizontal="center" vertical="center"/>
    </xf>
    <xf numFmtId="0" fontId="29" fillId="5" borderId="36" applyAlignment="1" pivotButton="0" quotePrefix="0" xfId="0">
      <alignment horizontal="center" vertical="center"/>
    </xf>
    <xf numFmtId="0" fontId="29" fillId="5" borderId="39" applyAlignment="1" pivotButton="0" quotePrefix="0" xfId="0">
      <alignment horizontal="center" vertical="center"/>
    </xf>
    <xf numFmtId="1" fontId="23" fillId="5" borderId="43" applyAlignment="1" pivotButton="0" quotePrefix="0" xfId="0">
      <alignment horizontal="center" vertical="center"/>
    </xf>
    <xf numFmtId="1" fontId="23" fillId="5" borderId="46" applyAlignment="1" pivotButton="0" quotePrefix="0" xfId="0">
      <alignment horizontal="left" vertical="top"/>
    </xf>
    <xf numFmtId="1" fontId="23" fillId="5" borderId="47" applyAlignment="1" pivotButton="0" quotePrefix="0" xfId="0">
      <alignment horizontal="center" vertical="center"/>
    </xf>
    <xf numFmtId="1" fontId="23" fillId="5" borderId="45" applyAlignment="1" pivotButton="0" quotePrefix="0" xfId="0">
      <alignment horizontal="center" vertical="center"/>
    </xf>
    <xf numFmtId="0" fontId="23" fillId="5" borderId="43" applyAlignment="1" pivotButton="0" quotePrefix="0" xfId="0">
      <alignment horizontal="center" vertical="center"/>
    </xf>
    <xf numFmtId="0" fontId="23" fillId="5" borderId="47" applyAlignment="1" pivotButton="0" quotePrefix="0" xfId="0">
      <alignment horizontal="center" vertical="center"/>
    </xf>
    <xf numFmtId="0" fontId="29" fillId="5" borderId="1" applyAlignment="1" pivotButton="0" quotePrefix="0" xfId="0">
      <alignment horizontal="center" vertical="center"/>
    </xf>
    <xf numFmtId="0" fontId="29" fillId="5" borderId="45" applyAlignment="1" pivotButton="0" quotePrefix="0" xfId="0">
      <alignment horizontal="center" vertical="center"/>
    </xf>
    <xf numFmtId="1" fontId="23" fillId="5" borderId="63" applyAlignment="1" pivotButton="0" quotePrefix="0" xfId="0">
      <alignment horizontal="center" vertical="center"/>
    </xf>
    <xf numFmtId="1" fontId="23" fillId="5" borderId="109" applyAlignment="1" pivotButton="0" quotePrefix="0" xfId="0">
      <alignment horizontal="left" vertical="top"/>
    </xf>
    <xf numFmtId="1" fontId="23" fillId="5" borderId="124" applyAlignment="1" pivotButton="0" quotePrefix="0" xfId="0">
      <alignment horizontal="center" vertical="center"/>
    </xf>
    <xf numFmtId="1" fontId="23" fillId="5" borderId="64" applyAlignment="1" pivotButton="0" quotePrefix="0" xfId="0">
      <alignment horizontal="center" vertical="center"/>
    </xf>
    <xf numFmtId="0" fontId="23" fillId="5" borderId="63" applyAlignment="1" pivotButton="0" quotePrefix="0" xfId="0">
      <alignment horizontal="center" vertical="center"/>
    </xf>
    <xf numFmtId="0" fontId="23" fillId="5" borderId="124" applyAlignment="1" pivotButton="0" quotePrefix="0" xfId="0">
      <alignment horizontal="center" vertical="center"/>
    </xf>
    <xf numFmtId="0" fontId="29" fillId="5" borderId="2" applyAlignment="1" pivotButton="0" quotePrefix="0" xfId="0">
      <alignment horizontal="center" vertical="center"/>
    </xf>
    <xf numFmtId="0" fontId="29" fillId="5" borderId="64" applyAlignment="1" pivotButton="0" quotePrefix="0" xfId="0">
      <alignment horizontal="center" vertical="center"/>
    </xf>
    <xf numFmtId="0" fontId="10" fillId="0" borderId="308" applyAlignment="1" pivotButton="0" quotePrefix="0" xfId="0">
      <alignment horizontal="left" vertical="center"/>
    </xf>
    <xf numFmtId="0" fontId="24" fillId="0" borderId="308" applyAlignment="1" pivotButton="0" quotePrefix="0" xfId="0">
      <alignment horizontal="center" vertical="center"/>
    </xf>
    <xf numFmtId="1" fontId="10" fillId="0" borderId="568" applyAlignment="1" pivotButton="0" quotePrefix="0" xfId="0">
      <alignment horizontal="center" vertical="center"/>
    </xf>
    <xf numFmtId="0" fontId="10" fillId="0" borderId="569" applyAlignment="1" pivotButton="0" quotePrefix="0" xfId="0">
      <alignment horizontal="center" vertical="center"/>
    </xf>
    <xf numFmtId="0" fontId="10" fillId="0" borderId="568" applyAlignment="1" pivotButton="0" quotePrefix="0" xfId="0">
      <alignment horizontal="center" vertical="center"/>
    </xf>
    <xf numFmtId="0" fontId="10" fillId="0" borderId="570" applyAlignment="1" pivotButton="0" quotePrefix="0" xfId="0">
      <alignment horizontal="center" vertical="center"/>
    </xf>
    <xf numFmtId="0" fontId="10" fillId="0" borderId="307" applyAlignment="1" pivotButton="0" quotePrefix="0" xfId="0">
      <alignment horizontal="center" vertical="center"/>
    </xf>
    <xf numFmtId="0" fontId="10" fillId="0" borderId="415" applyAlignment="1" pivotButton="0" quotePrefix="0" xfId="0">
      <alignment horizontal="center" vertical="center"/>
    </xf>
    <xf numFmtId="0" fontId="29" fillId="0" borderId="308" applyAlignment="1" pivotButton="0" quotePrefix="0" xfId="0">
      <alignment horizontal="center" vertical="center"/>
    </xf>
    <xf numFmtId="49" fontId="17" fillId="0" borderId="285" applyAlignment="1" pivotButton="0" quotePrefix="0" xfId="0">
      <alignment horizontal="center" vertical="center"/>
    </xf>
    <xf numFmtId="49" fontId="4" fillId="0" borderId="285" applyAlignment="1" pivotButton="0" quotePrefix="0" xfId="0">
      <alignment horizontal="center" vertical="center"/>
    </xf>
    <xf numFmtId="0" fontId="24" fillId="0" borderId="296" applyAlignment="1" pivotButton="0" quotePrefix="0" xfId="0">
      <alignment horizontal="left" vertical="center"/>
    </xf>
    <xf numFmtId="0" fontId="24" fillId="0" borderId="215" applyAlignment="1" pivotButton="0" quotePrefix="0" xfId="0">
      <alignment horizontal="center" vertical="center"/>
    </xf>
    <xf numFmtId="1" fontId="10" fillId="0" borderId="151" applyAlignment="1" pivotButton="0" quotePrefix="0" xfId="0">
      <alignment horizontal="center" vertical="center"/>
    </xf>
    <xf numFmtId="1" fontId="10" fillId="0" borderId="78" applyAlignment="1" pivotButton="0" quotePrefix="0" xfId="0">
      <alignment horizontal="center" vertical="center"/>
    </xf>
    <xf numFmtId="1" fontId="23" fillId="0" borderId="36" applyAlignment="1" pivotButton="0" quotePrefix="0" xfId="0">
      <alignment horizontal="center" vertical="center"/>
    </xf>
    <xf numFmtId="1" fontId="10" fillId="0" borderId="8" applyAlignment="1" pivotButton="0" quotePrefix="0" xfId="0">
      <alignment horizontal="left" vertical="top"/>
    </xf>
    <xf numFmtId="1" fontId="23" fillId="0" borderId="219" applyAlignment="1" pivotButton="0" quotePrefix="0" xfId="0">
      <alignment horizontal="center" vertical="center"/>
    </xf>
    <xf numFmtId="1" fontId="10" fillId="0" borderId="47" applyAlignment="1" pivotButton="0" quotePrefix="0" xfId="0">
      <alignment horizontal="center" vertical="center"/>
    </xf>
    <xf numFmtId="1" fontId="10" fillId="0" borderId="45" applyAlignment="1" pivotButton="0" quotePrefix="0" xfId="0">
      <alignment horizontal="center" vertical="center"/>
    </xf>
    <xf numFmtId="1" fontId="23" fillId="0" borderId="247" applyAlignment="1" pivotButton="0" quotePrefix="0" xfId="0">
      <alignment horizontal="center" vertical="center"/>
    </xf>
    <xf numFmtId="1" fontId="23" fillId="0" borderId="1" applyAlignment="1" pivotButton="0" quotePrefix="0" xfId="0">
      <alignment horizontal="center" vertical="center"/>
    </xf>
    <xf numFmtId="1" fontId="10" fillId="0" borderId="46" applyAlignment="1" pivotButton="0" quotePrefix="0" xfId="0">
      <alignment horizontal="left" vertical="top"/>
    </xf>
    <xf numFmtId="1" fontId="23" fillId="0" borderId="47" applyAlignment="1" pivotButton="0" quotePrefix="0" xfId="0">
      <alignment horizontal="center" vertical="center"/>
    </xf>
    <xf numFmtId="1" fontId="23" fillId="0" borderId="43" applyAlignment="1" pivotButton="0" quotePrefix="0" xfId="0">
      <alignment horizontal="center" vertical="center"/>
    </xf>
    <xf numFmtId="1" fontId="23" fillId="0" borderId="98" applyAlignment="1" pivotButton="0" quotePrefix="0" xfId="0">
      <alignment horizontal="center" vertical="center"/>
    </xf>
    <xf numFmtId="1" fontId="10" fillId="0" borderId="66" applyAlignment="1" pivotButton="0" quotePrefix="0" xfId="0">
      <alignment horizontal="left" vertical="top"/>
    </xf>
    <xf numFmtId="1" fontId="23" fillId="0" borderId="417" applyAlignment="1" pivotButton="0" quotePrefix="0" xfId="0">
      <alignment horizontal="center" vertical="center"/>
    </xf>
    <xf numFmtId="1" fontId="10" fillId="0" borderId="417" applyAlignment="1" pivotButton="0" quotePrefix="0" xfId="0">
      <alignment horizontal="center" vertical="center"/>
    </xf>
    <xf numFmtId="1" fontId="10" fillId="0" borderId="99" applyAlignment="1" pivotButton="0" quotePrefix="0" xfId="0">
      <alignment horizontal="center" vertical="center"/>
    </xf>
    <xf numFmtId="1" fontId="23" fillId="0" borderId="132" applyAlignment="1" pivotButton="0" quotePrefix="0" xfId="0">
      <alignment horizontal="center" vertical="center"/>
    </xf>
    <xf numFmtId="1" fontId="40" fillId="0" borderId="104" applyAlignment="1" pivotButton="0" quotePrefix="0" xfId="0">
      <alignment horizontal="center" vertical="center"/>
    </xf>
    <xf numFmtId="1" fontId="40" fillId="0" borderId="106" applyAlignment="1" pivotButton="0" quotePrefix="0" xfId="0">
      <alignment horizontal="center" vertical="center"/>
    </xf>
    <xf numFmtId="1" fontId="40" fillId="0" borderId="232" applyAlignment="1" pivotButton="0" quotePrefix="0" xfId="0">
      <alignment horizontal="center" vertical="center"/>
    </xf>
    <xf numFmtId="1" fontId="65" fillId="0" borderId="104" applyAlignment="1" pivotButton="0" quotePrefix="0" xfId="0">
      <alignment horizontal="center" vertical="center"/>
    </xf>
    <xf numFmtId="1" fontId="10" fillId="0" borderId="232" applyAlignment="1" pivotButton="0" quotePrefix="0" xfId="0">
      <alignment horizontal="center" vertical="center"/>
    </xf>
    <xf numFmtId="1" fontId="10" fillId="0" borderId="208" applyAlignment="1" pivotButton="0" quotePrefix="0" xfId="0">
      <alignment horizontal="center" vertical="center"/>
    </xf>
    <xf numFmtId="0" fontId="24" fillId="3" borderId="43" pivotButton="0" quotePrefix="0" xfId="0"/>
    <xf numFmtId="0" fontId="24" fillId="3" borderId="33" applyAlignment="1" pivotButton="0" quotePrefix="0" xfId="0">
      <alignment vertical="center"/>
    </xf>
    <xf numFmtId="0" fontId="24" fillId="3" borderId="42" applyAlignment="1" pivotButton="0" quotePrefix="0" xfId="0">
      <alignment vertical="center"/>
    </xf>
    <xf numFmtId="0" fontId="24" fillId="3" borderId="31" applyAlignment="1" pivotButton="0" quotePrefix="0" xfId="0">
      <alignment vertical="center"/>
    </xf>
    <xf numFmtId="1" fontId="29" fillId="0" borderId="1" applyAlignment="1" pivotButton="0" quotePrefix="0" xfId="0">
      <alignment horizontal="center" vertical="center"/>
    </xf>
    <xf numFmtId="49" fontId="29" fillId="3" borderId="1" applyAlignment="1" pivotButton="0" quotePrefix="0" xfId="0">
      <alignment horizontal="center" vertical="center"/>
    </xf>
    <xf numFmtId="49" fontId="23" fillId="0" borderId="1" applyAlignment="1" pivotButton="0" quotePrefix="0" xfId="0">
      <alignment horizontal="left" vertical="center"/>
    </xf>
    <xf numFmtId="49" fontId="24" fillId="0" borderId="308" applyAlignment="1" pivotButton="0" quotePrefix="0" xfId="0">
      <alignment horizontal="center" vertical="center"/>
    </xf>
    <xf numFmtId="49" fontId="30" fillId="0" borderId="1" applyAlignment="1" pivotButton="0" quotePrefix="0" xfId="0">
      <alignment horizontal="center" vertical="center"/>
    </xf>
    <xf numFmtId="0" fontId="94" fillId="0" borderId="1" applyAlignment="1" pivotButton="0" quotePrefix="0" xfId="0">
      <alignment horizontal="center" vertical="center"/>
    </xf>
    <xf numFmtId="0" fontId="23" fillId="0" borderId="169" applyAlignment="1" pivotButton="0" quotePrefix="0" xfId="0">
      <alignment horizontal="center" vertical="center"/>
    </xf>
    <xf numFmtId="0" fontId="86" fillId="0" borderId="273" applyAlignment="1" pivotButton="0" quotePrefix="0" xfId="0">
      <alignment horizontal="center" vertical="center"/>
    </xf>
    <xf numFmtId="0" fontId="29" fillId="0" borderId="33" applyAlignment="1" pivotButton="0" quotePrefix="0" xfId="0">
      <alignment horizontal="center" vertical="center"/>
    </xf>
    <xf numFmtId="0" fontId="26" fillId="0" borderId="114" applyAlignment="1" pivotButton="0" quotePrefix="0" xfId="0">
      <alignment horizontal="center" vertical="center"/>
    </xf>
    <xf numFmtId="0" fontId="4" fillId="0" borderId="568" applyAlignment="1" pivotButton="0" quotePrefix="0" xfId="0">
      <alignment horizontal="center" vertical="center"/>
    </xf>
    <xf numFmtId="0" fontId="4" fillId="0" borderId="52" applyAlignment="1" pivotButton="0" quotePrefix="0" xfId="0">
      <alignment horizontal="center" vertical="center"/>
    </xf>
    <xf numFmtId="0" fontId="29" fillId="0" borderId="208" applyAlignment="1" pivotButton="0" quotePrefix="0" xfId="0">
      <alignment horizontal="center"/>
    </xf>
    <xf numFmtId="0" fontId="29" fillId="0" borderId="108" applyAlignment="1" pivotButton="0" quotePrefix="0" xfId="0">
      <alignment horizontal="center"/>
    </xf>
    <xf numFmtId="0" fontId="29" fillId="0" borderId="144" applyAlignment="1" pivotButton="0" quotePrefix="0" xfId="0">
      <alignment horizontal="center"/>
    </xf>
    <xf numFmtId="49" fontId="17" fillId="5" borderId="270" applyAlignment="1" pivotButton="0" quotePrefix="0" xfId="0">
      <alignment horizontal="center" vertical="center"/>
    </xf>
    <xf numFmtId="1" fontId="17" fillId="5" borderId="219" applyAlignment="1" pivotButton="0" quotePrefix="0" xfId="0">
      <alignment horizontal="center" vertical="center"/>
    </xf>
    <xf numFmtId="0" fontId="17" fillId="5" borderId="2" applyAlignment="1" pivotButton="0" quotePrefix="0" xfId="0">
      <alignment horizontal="center" vertical="center"/>
    </xf>
    <xf numFmtId="1" fontId="17" fillId="5" borderId="27" applyAlignment="1" pivotButton="0" quotePrefix="0" xfId="0">
      <alignment horizontal="center" vertical="center"/>
    </xf>
    <xf numFmtId="1" fontId="17" fillId="5" borderId="28" applyAlignment="1" pivotButton="0" quotePrefix="0" xfId="0">
      <alignment horizontal="center" vertical="center"/>
    </xf>
    <xf numFmtId="1" fontId="17" fillId="5" borderId="109" applyAlignment="1" pivotButton="0" quotePrefix="0" xfId="0">
      <alignment horizontal="center" vertical="center"/>
    </xf>
    <xf numFmtId="0" fontId="15" fillId="5" borderId="11" pivotButton="0" quotePrefix="0" xfId="0"/>
    <xf numFmtId="49" fontId="17" fillId="0" borderId="280" applyAlignment="1" pivotButton="0" quotePrefix="0" xfId="0">
      <alignment horizontal="center" vertical="center"/>
    </xf>
    <xf numFmtId="1" fontId="17" fillId="0" borderId="280" applyAlignment="1" pivotButton="0" quotePrefix="0" xfId="0">
      <alignment horizontal="center" vertical="center"/>
    </xf>
    <xf numFmtId="1" fontId="71" fillId="0" borderId="125" applyAlignment="1" pivotButton="0" quotePrefix="0" xfId="0">
      <alignment horizontal="center" vertical="center"/>
    </xf>
    <xf numFmtId="1" fontId="4" fillId="0" borderId="411" applyAlignment="1" pivotButton="0" quotePrefix="0" xfId="0">
      <alignment horizontal="center" vertical="center"/>
    </xf>
    <xf numFmtId="1" fontId="17" fillId="0" borderId="411" applyAlignment="1" pivotButton="0" quotePrefix="0" xfId="0">
      <alignment horizontal="center" vertical="center"/>
    </xf>
    <xf numFmtId="1" fontId="4" fillId="0" borderId="52" applyAlignment="1" pivotButton="0" quotePrefix="0" xfId="0">
      <alignment horizontal="center" vertical="center"/>
    </xf>
    <xf numFmtId="0" fontId="4" fillId="3" borderId="66" applyAlignment="1" pivotButton="0" quotePrefix="0" xfId="0">
      <alignment horizontal="center" vertical="center"/>
    </xf>
    <xf numFmtId="0" fontId="4" fillId="0" borderId="417" applyAlignment="1" pivotButton="0" quotePrefix="0" xfId="0">
      <alignment horizontal="center" vertical="center"/>
    </xf>
    <xf numFmtId="0" fontId="15" fillId="0" borderId="100" pivotButton="0" quotePrefix="0" xfId="0"/>
    <xf numFmtId="49" fontId="4" fillId="2" borderId="285" applyAlignment="1" pivotButton="0" quotePrefix="0" xfId="0">
      <alignment horizontal="center" vertical="center"/>
    </xf>
    <xf numFmtId="0" fontId="29" fillId="2" borderId="285" applyAlignment="1" pivotButton="0" quotePrefix="0" xfId="0">
      <alignment horizontal="center" vertical="center"/>
    </xf>
    <xf numFmtId="0" fontId="51" fillId="2" borderId="140" applyAlignment="1" pivotButton="0" quotePrefix="0" xfId="0">
      <alignment horizontal="center" vertical="center"/>
    </xf>
    <xf numFmtId="1" fontId="4" fillId="2" borderId="105" applyAlignment="1" pivotButton="0" quotePrefix="0" xfId="0">
      <alignment horizontal="center" vertical="center"/>
    </xf>
    <xf numFmtId="1" fontId="4" fillId="2" borderId="34" applyAlignment="1" pivotButton="0" quotePrefix="0" xfId="0">
      <alignment horizontal="center" vertical="center"/>
    </xf>
    <xf numFmtId="0" fontId="3" fillId="2" borderId="83" applyAlignment="1" pivotButton="0" quotePrefix="0" xfId="0">
      <alignment horizontal="center" vertical="center"/>
    </xf>
    <xf numFmtId="0" fontId="71" fillId="0" borderId="140" applyAlignment="1" pivotButton="0" quotePrefix="0" xfId="0">
      <alignment horizontal="center" vertical="center"/>
    </xf>
    <xf numFmtId="0" fontId="17" fillId="3" borderId="232" applyAlignment="1" pivotButton="0" quotePrefix="0" xfId="0">
      <alignment horizontal="center" vertical="center"/>
    </xf>
    <xf numFmtId="0" fontId="23" fillId="0" borderId="83" pivotButton="0" quotePrefix="0" xfId="0"/>
    <xf numFmtId="0" fontId="4" fillId="3" borderId="232" applyAlignment="1" pivotButton="0" quotePrefix="0" xfId="0">
      <alignment horizontal="center" vertical="center"/>
    </xf>
    <xf numFmtId="49" fontId="4" fillId="2" borderId="289" applyAlignment="1" pivotButton="0" quotePrefix="0" xfId="0">
      <alignment horizontal="center" vertical="center"/>
    </xf>
    <xf numFmtId="0" fontId="4" fillId="2" borderId="370" applyAlignment="1" pivotButton="0" quotePrefix="0" xfId="0">
      <alignment vertical="center"/>
    </xf>
    <xf numFmtId="0" fontId="4" fillId="2" borderId="86" applyAlignment="1" pivotButton="0" quotePrefix="0" xfId="0">
      <alignment vertical="center"/>
    </xf>
    <xf numFmtId="0" fontId="29" fillId="2" borderId="85" applyAlignment="1" pivotButton="0" quotePrefix="0" xfId="0">
      <alignment horizontal="center" vertical="center"/>
    </xf>
    <xf numFmtId="1" fontId="4" fillId="2" borderId="289" applyAlignment="1" pivotButton="0" quotePrefix="0" xfId="0">
      <alignment horizontal="center" vertical="center"/>
    </xf>
    <xf numFmtId="0" fontId="51" fillId="2" borderId="144" applyAlignment="1" pivotButton="0" quotePrefix="0" xfId="0">
      <alignment horizontal="center" vertical="center"/>
    </xf>
    <xf numFmtId="1" fontId="4" fillId="2" borderId="93" applyAlignment="1" pivotButton="0" quotePrefix="0" xfId="0">
      <alignment horizontal="center" vertical="center"/>
    </xf>
    <xf numFmtId="0" fontId="4" fillId="2" borderId="92" applyAlignment="1" pivotButton="0" quotePrefix="0" xfId="0">
      <alignment horizontal="center" vertical="center"/>
    </xf>
    <xf numFmtId="0" fontId="4" fillId="2" borderId="93" applyAlignment="1" pivotButton="0" quotePrefix="0" xfId="0">
      <alignment horizontal="center" vertical="center"/>
    </xf>
    <xf numFmtId="0" fontId="36" fillId="2" borderId="93" applyAlignment="1" pivotButton="0" quotePrefix="0" xfId="0">
      <alignment horizontal="center" vertical="center"/>
    </xf>
    <xf numFmtId="0" fontId="4" fillId="2" borderId="86" applyAlignment="1" pivotButton="0" quotePrefix="0" xfId="0">
      <alignment horizontal="center" vertical="center"/>
    </xf>
    <xf numFmtId="0" fontId="4" fillId="2" borderId="91" applyAlignment="1" pivotButton="0" quotePrefix="0" xfId="0">
      <alignment horizontal="center" vertical="center"/>
    </xf>
    <xf numFmtId="0" fontId="4" fillId="2" borderId="243" applyAlignment="1" pivotButton="0" quotePrefix="0" xfId="0">
      <alignment horizontal="center" vertical="center"/>
    </xf>
    <xf numFmtId="0" fontId="6" fillId="2" borderId="91" applyAlignment="1" pivotButton="0" quotePrefix="0" xfId="0">
      <alignment horizontal="center" vertical="center"/>
    </xf>
    <xf numFmtId="0" fontId="17" fillId="5" borderId="36" applyAlignment="1" pivotButton="0" quotePrefix="0" xfId="0">
      <alignment horizontal="left" vertical="center"/>
    </xf>
    <xf numFmtId="0" fontId="29" fillId="5" borderId="38" applyAlignment="1" pivotButton="0" quotePrefix="0" xfId="0">
      <alignment horizontal="center" vertical="center"/>
    </xf>
    <xf numFmtId="0" fontId="29" fillId="5" borderId="33" applyAlignment="1" pivotButton="0" quotePrefix="0" xfId="0">
      <alignment horizontal="center" vertical="center"/>
    </xf>
    <xf numFmtId="1" fontId="71" fillId="5" borderId="32" applyAlignment="1" pivotButton="0" quotePrefix="0" xfId="0">
      <alignment horizontal="center" vertical="center"/>
    </xf>
    <xf numFmtId="1" fontId="19" fillId="5" borderId="36" applyAlignment="1" pivotButton="0" quotePrefix="0" xfId="0">
      <alignment horizontal="center" vertical="center"/>
    </xf>
    <xf numFmtId="1" fontId="30" fillId="5" borderId="8" applyAlignment="1" pivotButton="0" quotePrefix="0" xfId="0">
      <alignment horizontal="left" vertical="top"/>
    </xf>
    <xf numFmtId="1" fontId="30" fillId="5" borderId="219" applyAlignment="1" pivotButton="0" quotePrefix="0" xfId="0">
      <alignment horizontal="center" vertical="center"/>
    </xf>
    <xf numFmtId="1" fontId="30" fillId="5" borderId="39" applyAlignment="1" pivotButton="0" quotePrefix="0" xfId="0">
      <alignment horizontal="center" vertical="center"/>
    </xf>
    <xf numFmtId="1" fontId="30" fillId="5" borderId="230" applyAlignment="1" pivotButton="0" quotePrefix="0" xfId="0">
      <alignment horizontal="center" vertical="center"/>
    </xf>
    <xf numFmtId="0" fontId="15" fillId="5" borderId="38" applyAlignment="1" pivotButton="0" quotePrefix="0" xfId="0">
      <alignment horizontal="center"/>
    </xf>
    <xf numFmtId="0" fontId="17" fillId="5" borderId="1" applyAlignment="1" pivotButton="0" quotePrefix="0" xfId="0">
      <alignment horizontal="left" vertical="center"/>
    </xf>
    <xf numFmtId="1" fontId="19" fillId="5" borderId="1" applyAlignment="1" pivotButton="0" quotePrefix="0" xfId="0">
      <alignment horizontal="center" vertical="center"/>
    </xf>
    <xf numFmtId="1" fontId="30" fillId="5" borderId="46" applyAlignment="1" pivotButton="0" quotePrefix="0" xfId="0">
      <alignment horizontal="left" vertical="top"/>
    </xf>
    <xf numFmtId="1" fontId="30" fillId="5" borderId="47" applyAlignment="1" pivotButton="0" quotePrefix="0" xfId="0">
      <alignment horizontal="center" vertical="center"/>
    </xf>
    <xf numFmtId="1" fontId="30" fillId="5" borderId="45" applyAlignment="1" pivotButton="0" quotePrefix="0" xfId="0">
      <alignment horizontal="center" vertical="center"/>
    </xf>
    <xf numFmtId="1" fontId="30" fillId="5" borderId="114" applyAlignment="1" pivotButton="0" quotePrefix="0" xfId="0">
      <alignment horizontal="center" vertical="center"/>
    </xf>
    <xf numFmtId="0" fontId="17" fillId="5" borderId="2" applyAlignment="1" pivotButton="0" quotePrefix="0" xfId="0">
      <alignment horizontal="left" vertical="center"/>
    </xf>
    <xf numFmtId="1" fontId="19" fillId="5" borderId="2" applyAlignment="1" pivotButton="0" quotePrefix="0" xfId="0">
      <alignment horizontal="center" vertical="center"/>
    </xf>
    <xf numFmtId="1" fontId="30" fillId="5" borderId="109" applyAlignment="1" pivotButton="0" quotePrefix="0" xfId="0">
      <alignment horizontal="left" vertical="top"/>
    </xf>
    <xf numFmtId="1" fontId="30" fillId="5" borderId="124" applyAlignment="1" pivotButton="0" quotePrefix="0" xfId="0">
      <alignment horizontal="center" vertical="center"/>
    </xf>
    <xf numFmtId="1" fontId="30" fillId="5" borderId="64" applyAlignment="1" pivotButton="0" quotePrefix="0" xfId="0">
      <alignment horizontal="center" vertical="center"/>
    </xf>
    <xf numFmtId="1" fontId="30" fillId="5" borderId="130" applyAlignment="1" pivotButton="0" quotePrefix="0" xfId="0">
      <alignment horizontal="center" vertical="center"/>
    </xf>
    <xf numFmtId="49" fontId="17" fillId="0" borderId="306" applyAlignment="1" pivotButton="0" quotePrefix="0" xfId="0">
      <alignment horizontal="center" vertical="center"/>
    </xf>
    <xf numFmtId="0" fontId="17" fillId="0" borderId="98" applyAlignment="1" pivotButton="0" quotePrefix="0" xfId="0">
      <alignment vertical="center"/>
    </xf>
    <xf numFmtId="0" fontId="4" fillId="0" borderId="308" applyAlignment="1" pivotButton="0" quotePrefix="0" xfId="0">
      <alignment horizontal="center" vertical="center"/>
    </xf>
    <xf numFmtId="1" fontId="17" fillId="0" borderId="568" applyAlignment="1" pivotButton="0" quotePrefix="0" xfId="0">
      <alignment horizontal="center" vertical="center"/>
    </xf>
    <xf numFmtId="0" fontId="71" fillId="0" borderId="417" applyAlignment="1" pivotButton="0" quotePrefix="0" xfId="0">
      <alignment horizontal="center" vertical="center"/>
    </xf>
    <xf numFmtId="0" fontId="17" fillId="0" borderId="570" applyAlignment="1" pivotButton="0" quotePrefix="0" xfId="0">
      <alignment horizontal="center" vertical="center"/>
    </xf>
    <xf numFmtId="0" fontId="17" fillId="0" borderId="307" applyAlignment="1" pivotButton="0" quotePrefix="0" xfId="0">
      <alignment horizontal="center" vertical="center"/>
    </xf>
    <xf numFmtId="0" fontId="17" fillId="0" borderId="98" applyAlignment="1" pivotButton="0" quotePrefix="0" xfId="0">
      <alignment horizontal="center" vertical="center"/>
    </xf>
    <xf numFmtId="0" fontId="17" fillId="0" borderId="568" applyAlignment="1" pivotButton="0" quotePrefix="0" xfId="0">
      <alignment horizontal="center" vertical="center"/>
    </xf>
    <xf numFmtId="0" fontId="51" fillId="0" borderId="287" applyAlignment="1" pivotButton="0" quotePrefix="0" xfId="0">
      <alignment horizontal="center" vertical="center"/>
    </xf>
    <xf numFmtId="0" fontId="4" fillId="0" borderId="287" applyAlignment="1" pivotButton="0" quotePrefix="0" xfId="0">
      <alignment horizontal="center" vertical="center"/>
    </xf>
    <xf numFmtId="0" fontId="4" fillId="0" borderId="286" applyAlignment="1" pivotButton="0" quotePrefix="0" xfId="0">
      <alignment horizontal="center" vertical="center"/>
    </xf>
    <xf numFmtId="0" fontId="4" fillId="0" borderId="309" applyAlignment="1" pivotButton="0" quotePrefix="0" xfId="0">
      <alignment horizontal="center" vertical="center"/>
    </xf>
    <xf numFmtId="0" fontId="71" fillId="0" borderId="287" applyAlignment="1" pivotButton="0" quotePrefix="0" xfId="0">
      <alignment horizontal="center" vertical="center"/>
    </xf>
    <xf numFmtId="0" fontId="17" fillId="0" borderId="286" applyAlignment="1" pivotButton="0" quotePrefix="0" xfId="0">
      <alignment horizontal="center" vertical="center"/>
    </xf>
    <xf numFmtId="0" fontId="17" fillId="0" borderId="287" applyAlignment="1" pivotButton="0" quotePrefix="0" xfId="0">
      <alignment horizontal="center" vertical="center"/>
    </xf>
    <xf numFmtId="0" fontId="17" fillId="0" borderId="309" applyAlignment="1" pivotButton="0" quotePrefix="0" xfId="0">
      <alignment horizontal="center" vertical="center"/>
    </xf>
    <xf numFmtId="0" fontId="4" fillId="0" borderId="83" pivotButton="0" quotePrefix="0" xfId="0"/>
    <xf numFmtId="1" fontId="17" fillId="3" borderId="232" applyAlignment="1" pivotButton="0" quotePrefix="0" xfId="0">
      <alignment horizontal="center" vertical="center"/>
    </xf>
    <xf numFmtId="0" fontId="51" fillId="2" borderId="287" applyAlignment="1" pivotButton="0" quotePrefix="0" xfId="0">
      <alignment horizontal="center" vertical="center"/>
    </xf>
    <xf numFmtId="0" fontId="4" fillId="2" borderId="286" applyAlignment="1" pivotButton="0" quotePrefix="0" xfId="0">
      <alignment horizontal="center" vertical="center"/>
    </xf>
    <xf numFmtId="0" fontId="4" fillId="2" borderId="287" applyAlignment="1" pivotButton="0" quotePrefix="0" xfId="0">
      <alignment horizontal="center" vertical="center"/>
    </xf>
    <xf numFmtId="0" fontId="4" fillId="2" borderId="288" applyAlignment="1" pivotButton="0" quotePrefix="0" xfId="0">
      <alignment horizontal="center" vertical="center"/>
    </xf>
    <xf numFmtId="0" fontId="4" fillId="2" borderId="309" applyAlignment="1" pivotButton="0" quotePrefix="0" xfId="0">
      <alignment horizontal="center" vertical="center"/>
    </xf>
    <xf numFmtId="1" fontId="4" fillId="3" borderId="232" applyAlignment="1" pivotButton="0" quotePrefix="0" xfId="0">
      <alignment horizontal="center" vertical="center"/>
    </xf>
    <xf numFmtId="1" fontId="4" fillId="0" borderId="105" applyAlignment="1" pivotButton="0" quotePrefix="0" xfId="0">
      <alignment horizontal="center" vertical="center"/>
    </xf>
    <xf numFmtId="1" fontId="17" fillId="0" borderId="54" applyAlignment="1" pivotButton="0" quotePrefix="0" xfId="0">
      <alignment horizontal="center" vertical="center"/>
    </xf>
    <xf numFmtId="0" fontId="71" fillId="0" borderId="57" applyAlignment="1" pivotButton="0" quotePrefix="0" xfId="0">
      <alignment horizontal="center" vertical="center"/>
    </xf>
    <xf numFmtId="0" fontId="4" fillId="3" borderId="81" applyAlignment="1" pivotButton="0" quotePrefix="0" xfId="0">
      <alignment vertical="center"/>
    </xf>
    <xf numFmtId="0" fontId="4" fillId="3" borderId="83" applyAlignment="1" pivotButton="0" quotePrefix="0" xfId="0">
      <alignment horizontal="center" vertical="center"/>
    </xf>
    <xf numFmtId="0" fontId="30" fillId="0" borderId="288" applyAlignment="1" pivotButton="0" quotePrefix="0" xfId="0">
      <alignment horizontal="center" vertical="center"/>
    </xf>
    <xf numFmtId="0" fontId="100" fillId="0" borderId="55" applyAlignment="1" pivotButton="0" quotePrefix="0" xfId="0">
      <alignment horizontal="center" vertical="center"/>
    </xf>
    <xf numFmtId="0" fontId="29" fillId="3" borderId="105" applyAlignment="1" pivotButton="0" quotePrefix="0" xfId="0">
      <alignment horizontal="center" vertical="center"/>
    </xf>
    <xf numFmtId="0" fontId="29" fillId="2" borderId="54" applyAlignment="1" pivotButton="0" quotePrefix="0" xfId="0">
      <alignment horizontal="right" vertical="center"/>
    </xf>
    <xf numFmtId="0" fontId="29" fillId="2" borderId="80" applyAlignment="1" pivotButton="0" quotePrefix="0" xfId="0">
      <alignment horizontal="left" vertical="center"/>
    </xf>
    <xf numFmtId="0" fontId="29" fillId="2" borderId="286" applyAlignment="1" pivotButton="0" quotePrefix="0" xfId="0">
      <alignment horizontal="center" vertical="center"/>
    </xf>
    <xf numFmtId="0" fontId="29" fillId="2" borderId="288" applyAlignment="1" pivotButton="0" quotePrefix="0" xfId="0">
      <alignment horizontal="center" vertical="center"/>
    </xf>
    <xf numFmtId="0" fontId="86" fillId="2" borderId="55" applyAlignment="1" pivotButton="0" quotePrefix="0" xfId="0">
      <alignment horizontal="center" vertical="center"/>
    </xf>
    <xf numFmtId="0" fontId="29" fillId="2" borderId="34" applyAlignment="1" pivotButton="0" quotePrefix="0" xfId="0">
      <alignment horizontal="center" vertical="center"/>
    </xf>
    <xf numFmtId="0" fontId="29" fillId="2" borderId="232" applyAlignment="1" pivotButton="0" quotePrefix="0" xfId="0">
      <alignment horizontal="left" vertical="center"/>
    </xf>
    <xf numFmtId="0" fontId="86" fillId="2" borderId="57" applyAlignment="1" pivotButton="0" quotePrefix="0" xfId="0">
      <alignment horizontal="center" vertical="center"/>
    </xf>
    <xf numFmtId="49" fontId="4" fillId="2" borderId="293" applyAlignment="1" pivotButton="0" quotePrefix="0" xfId="0">
      <alignment horizontal="center" vertical="center"/>
    </xf>
    <xf numFmtId="0" fontId="29" fillId="2" borderId="296" applyAlignment="1" pivotButton="0" quotePrefix="0" xfId="0">
      <alignment horizontal="right" vertical="center"/>
    </xf>
    <xf numFmtId="0" fontId="29" fillId="2" borderId="366" applyAlignment="1" pivotButton="0" quotePrefix="0" xfId="0">
      <alignment horizontal="center" vertical="center"/>
    </xf>
    <xf numFmtId="0" fontId="86" fillId="2" borderId="144" applyAlignment="1" pivotButton="0" quotePrefix="0" xfId="0">
      <alignment horizontal="center" vertical="center"/>
    </xf>
    <xf numFmtId="0" fontId="29" fillId="2" borderId="179" applyAlignment="1" pivotButton="0" quotePrefix="0" xfId="0">
      <alignment horizontal="center" vertical="center"/>
    </xf>
    <xf numFmtId="0" fontId="29" fillId="2" borderId="71" applyAlignment="1" pivotButton="0" quotePrefix="0" xfId="0">
      <alignment horizontal="center" vertical="center"/>
    </xf>
    <xf numFmtId="1" fontId="17" fillId="3" borderId="571" applyAlignment="1" pivotButton="0" quotePrefix="0" xfId="0">
      <alignment horizontal="center" vertical="center"/>
    </xf>
    <xf numFmtId="1" fontId="19" fillId="0" borderId="36" applyAlignment="1" pivotButton="0" quotePrefix="0" xfId="0">
      <alignment horizontal="center" vertical="center"/>
    </xf>
    <xf numFmtId="1" fontId="30" fillId="0" borderId="8" applyAlignment="1" pivotButton="0" quotePrefix="0" xfId="0">
      <alignment horizontal="left" vertical="top"/>
    </xf>
    <xf numFmtId="1" fontId="19" fillId="0" borderId="219" applyAlignment="1" pivotButton="0" quotePrefix="0" xfId="0">
      <alignment horizontal="center" vertical="center"/>
    </xf>
    <xf numFmtId="1" fontId="19" fillId="0" borderId="47" applyAlignment="1" pivotButton="0" quotePrefix="0" xfId="0">
      <alignment horizontal="center" vertical="center"/>
    </xf>
    <xf numFmtId="1" fontId="19" fillId="0" borderId="1" applyAlignment="1" pivotButton="0" quotePrefix="0" xfId="0">
      <alignment horizontal="center" vertical="center"/>
    </xf>
    <xf numFmtId="1" fontId="19" fillId="0" borderId="7" applyAlignment="1" pivotButton="0" quotePrefix="0" xfId="0">
      <alignment horizontal="center" vertical="center"/>
    </xf>
    <xf numFmtId="1" fontId="30" fillId="0" borderId="53" applyAlignment="1" pivotButton="0" quotePrefix="0" xfId="0">
      <alignment horizontal="center" vertical="center"/>
    </xf>
    <xf numFmtId="0" fontId="15" fillId="0" borderId="83" applyAlignment="1" pivotButton="0" quotePrefix="0" xfId="0">
      <alignment horizontal="center"/>
    </xf>
    <xf numFmtId="1" fontId="30" fillId="0" borderId="46" applyAlignment="1" pivotButton="0" quotePrefix="0" xfId="0">
      <alignment horizontal="left" vertical="top"/>
    </xf>
    <xf numFmtId="1" fontId="19" fillId="0" borderId="19" applyAlignment="1" pivotButton="0" quotePrefix="0" xfId="0">
      <alignment horizontal="center" vertical="center"/>
    </xf>
    <xf numFmtId="1" fontId="19" fillId="0" borderId="98" applyAlignment="1" pivotButton="0" quotePrefix="0" xfId="0">
      <alignment horizontal="center" vertical="center"/>
    </xf>
    <xf numFmtId="1" fontId="30" fillId="0" borderId="66" applyAlignment="1" pivotButton="0" quotePrefix="0" xfId="0">
      <alignment horizontal="left" vertical="top"/>
    </xf>
    <xf numFmtId="1" fontId="19" fillId="0" borderId="417" applyAlignment="1" pivotButton="0" quotePrefix="0" xfId="0">
      <alignment horizontal="center" vertical="center"/>
    </xf>
    <xf numFmtId="1" fontId="19" fillId="0" borderId="169" applyAlignment="1" pivotButton="0" quotePrefix="0" xfId="0">
      <alignment horizontal="center" vertical="center"/>
    </xf>
    <xf numFmtId="1" fontId="45" fillId="0" borderId="140" applyAlignment="1" pivotButton="0" quotePrefix="0" xfId="0">
      <alignment horizontal="center" vertical="center"/>
    </xf>
    <xf numFmtId="1" fontId="40" fillId="0" borderId="140" applyAlignment="1" pivotButton="0" quotePrefix="0" xfId="0">
      <alignment horizontal="center" vertical="center"/>
    </xf>
    <xf numFmtId="1" fontId="65" fillId="0" borderId="84" applyAlignment="1" pivotButton="0" quotePrefix="0" xfId="0">
      <alignment horizontal="center" vertical="center"/>
    </xf>
    <xf numFmtId="1" fontId="65" fillId="0" borderId="572" applyAlignment="1" pivotButton="0" quotePrefix="0" xfId="0">
      <alignment horizontal="center" vertical="center"/>
    </xf>
    <xf numFmtId="1" fontId="65" fillId="0" borderId="58" applyAlignment="1" pivotButton="0" quotePrefix="0" xfId="0">
      <alignment horizontal="center" vertical="center"/>
    </xf>
    <xf numFmtId="1" fontId="102" fillId="0" borderId="140" applyAlignment="1" pivotButton="0" quotePrefix="0" xfId="0">
      <alignment horizontal="center" vertical="center"/>
    </xf>
    <xf numFmtId="1" fontId="10" fillId="0" borderId="140" applyAlignment="1" pivotButton="0" quotePrefix="0" xfId="0">
      <alignment horizontal="center" vertical="center"/>
    </xf>
    <xf numFmtId="1" fontId="10" fillId="0" borderId="59" applyAlignment="1" pivotButton="0" quotePrefix="0" xfId="0">
      <alignment horizontal="center" vertical="center"/>
    </xf>
    <xf numFmtId="1" fontId="10" fillId="0" borderId="572" applyAlignment="1" pivotButton="0" quotePrefix="0" xfId="0">
      <alignment horizontal="center" vertical="center"/>
    </xf>
    <xf numFmtId="1" fontId="10" fillId="0" borderId="58" applyAlignment="1" pivotButton="0" quotePrefix="0" xfId="0">
      <alignment horizontal="center" vertical="center"/>
    </xf>
    <xf numFmtId="1" fontId="102" fillId="0" borderId="144" applyAlignment="1" pivotButton="0" quotePrefix="0" xfId="0">
      <alignment horizontal="center" vertical="center"/>
    </xf>
    <xf numFmtId="1" fontId="10" fillId="0" borderId="144" applyAlignment="1" pivotButton="0" quotePrefix="0" xfId="0">
      <alignment horizontal="center" vertical="center"/>
    </xf>
    <xf numFmtId="1" fontId="10" fillId="0" borderId="90" applyAlignment="1" pivotButton="0" quotePrefix="0" xfId="0">
      <alignment horizontal="center" vertical="center"/>
    </xf>
    <xf numFmtId="0" fontId="118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justify" vertical="center"/>
    </xf>
    <xf numFmtId="0" fontId="104" fillId="0" borderId="1" applyAlignment="1" pivotButton="0" quotePrefix="0" xfId="0">
      <alignment horizontal="center" vertical="top"/>
    </xf>
    <xf numFmtId="0" fontId="6" fillId="0" borderId="110" applyAlignment="1" pivotButton="0" quotePrefix="0" xfId="0">
      <alignment horizontal="center" vertical="center"/>
    </xf>
    <xf numFmtId="0" fontId="6" fillId="0" borderId="110" applyAlignment="1" pivotButton="0" quotePrefix="0" xfId="0">
      <alignment vertical="center"/>
    </xf>
    <xf numFmtId="0" fontId="112" fillId="0" borderId="1" applyAlignment="1" pivotButton="0" quotePrefix="0" xfId="0">
      <alignment horizontal="center" vertical="center"/>
    </xf>
    <xf numFmtId="0" fontId="6" fillId="0" borderId="573" applyAlignment="1" pivotButton="0" quotePrefix="0" xfId="0">
      <alignment horizontal="center" vertical="center"/>
    </xf>
    <xf numFmtId="0" fontId="23" fillId="0" borderId="574" applyAlignment="1" pivotButton="0" quotePrefix="0" xfId="0">
      <alignment horizontal="center" vertical="center"/>
    </xf>
    <xf numFmtId="49" fontId="23" fillId="0" borderId="388" applyAlignment="1" pivotButton="0" quotePrefix="0" xfId="0">
      <alignment horizontal="center" vertical="center"/>
    </xf>
    <xf numFmtId="0" fontId="39" fillId="0" borderId="11" applyAlignment="1" pivotButton="0" quotePrefix="0" xfId="0">
      <alignment horizontal="center" vertical="center"/>
    </xf>
    <xf numFmtId="0" fontId="23" fillId="0" borderId="575" applyAlignment="1" pivotButton="0" quotePrefix="0" xfId="0">
      <alignment horizontal="center" vertical="center"/>
    </xf>
    <xf numFmtId="0" fontId="23" fillId="0" borderId="563" pivotButton="0" quotePrefix="0" xfId="0"/>
    <xf numFmtId="49" fontId="23" fillId="0" borderId="563" applyAlignment="1" pivotButton="0" quotePrefix="0" xfId="0">
      <alignment horizontal="center" vertical="center"/>
    </xf>
    <xf numFmtId="0" fontId="1" fillId="0" borderId="575" pivotButton="0" quotePrefix="0" xfId="0"/>
    <xf numFmtId="49" fontId="23" fillId="0" borderId="576" applyAlignment="1" pivotButton="0" quotePrefix="0" xfId="0">
      <alignment horizontal="center" vertical="center"/>
    </xf>
    <xf numFmtId="49" fontId="23" fillId="0" borderId="575" applyAlignment="1" pivotButton="0" quotePrefix="0" xfId="0">
      <alignment horizontal="center" vertical="center"/>
    </xf>
    <xf numFmtId="0" fontId="39" fillId="0" borderId="27" applyAlignment="1" pivotButton="0" quotePrefix="0" xfId="0">
      <alignment horizontal="center" vertical="center"/>
    </xf>
    <xf numFmtId="0" fontId="39" fillId="0" borderId="28" applyAlignment="1" pivotButton="0" quotePrefix="0" xfId="0">
      <alignment horizontal="center" vertical="center"/>
    </xf>
    <xf numFmtId="0" fontId="39" fillId="0" borderId="29" applyAlignment="1" pivotButton="0" quotePrefix="0" xfId="0">
      <alignment horizontal="center" vertical="center"/>
    </xf>
    <xf numFmtId="0" fontId="86" fillId="0" borderId="1" applyAlignment="1" pivotButton="0" quotePrefix="0" xfId="0">
      <alignment horizontal="center" vertical="center"/>
    </xf>
    <xf numFmtId="0" fontId="100" fillId="0" borderId="1" applyAlignment="1" pivotButton="0" quotePrefix="0" xfId="0">
      <alignment horizontal="center" vertical="center"/>
    </xf>
    <xf numFmtId="0" fontId="23" fillId="0" borderId="230" applyAlignment="1" pivotButton="0" quotePrefix="0" xfId="0">
      <alignment horizontal="center" vertical="center"/>
    </xf>
    <xf numFmtId="0" fontId="24" fillId="0" borderId="366" applyAlignment="1" pivotButton="0" quotePrefix="0" xfId="0">
      <alignment horizontal="center"/>
    </xf>
    <xf numFmtId="0" fontId="24" fillId="0" borderId="382" applyAlignment="1" pivotButton="0" quotePrefix="0" xfId="0">
      <alignment horizontal="center"/>
    </xf>
    <xf numFmtId="49" fontId="10" fillId="5" borderId="379" applyAlignment="1" pivotButton="0" quotePrefix="0" xfId="0">
      <alignment horizontal="center" vertical="center"/>
    </xf>
    <xf numFmtId="0" fontId="10" fillId="5" borderId="379" applyAlignment="1" pivotButton="0" quotePrefix="0" xfId="0">
      <alignment vertical="center"/>
    </xf>
    <xf numFmtId="0" fontId="24" fillId="5" borderId="379" applyAlignment="1" pivotButton="0" quotePrefix="0" xfId="0">
      <alignment vertical="center"/>
    </xf>
    <xf numFmtId="0" fontId="29" fillId="5" borderId="379" applyAlignment="1" pivotButton="0" quotePrefix="0" xfId="0">
      <alignment horizontal="left" vertical="center"/>
    </xf>
    <xf numFmtId="0" fontId="86" fillId="0" borderId="85" applyAlignment="1" pivotButton="0" quotePrefix="0" xfId="0">
      <alignment horizontal="center" vertical="center"/>
    </xf>
    <xf numFmtId="49" fontId="10" fillId="0" borderId="270" applyAlignment="1" pivotButton="0" quotePrefix="0" xfId="0">
      <alignment horizontal="center" vertical="center"/>
    </xf>
    <xf numFmtId="0" fontId="10" fillId="0" borderId="379" applyAlignment="1" pivotButton="0" quotePrefix="0" xfId="0">
      <alignment vertical="center"/>
    </xf>
    <xf numFmtId="0" fontId="30" fillId="0" borderId="379" applyAlignment="1" pivotButton="0" quotePrefix="0" xfId="0">
      <alignment horizontal="center" vertical="center"/>
    </xf>
    <xf numFmtId="0" fontId="24" fillId="0" borderId="73" applyAlignment="1" pivotButton="0" quotePrefix="0" xfId="0">
      <alignment horizontal="center"/>
    </xf>
    <xf numFmtId="0" fontId="86" fillId="0" borderId="79" applyAlignment="1" pivotButton="0" quotePrefix="0" xfId="0">
      <alignment horizontal="center" vertical="center"/>
    </xf>
    <xf numFmtId="0" fontId="86" fillId="0" borderId="314" applyAlignment="1" pivotButton="0" quotePrefix="0" xfId="0">
      <alignment horizontal="center" vertical="center"/>
    </xf>
    <xf numFmtId="0" fontId="10" fillId="3" borderId="151" applyAlignment="1" pivotButton="0" quotePrefix="0" xfId="0">
      <alignment vertical="center"/>
    </xf>
    <xf numFmtId="0" fontId="10" fillId="3" borderId="54" applyAlignment="1" pivotButton="0" quotePrefix="0" xfId="0">
      <alignment vertical="center"/>
    </xf>
    <xf numFmtId="0" fontId="10" fillId="3" borderId="313" applyAlignment="1" pivotButton="0" quotePrefix="0" xfId="0">
      <alignment vertical="center"/>
    </xf>
    <xf numFmtId="0" fontId="10" fillId="3" borderId="296" applyAlignment="1" pivotButton="0" quotePrefix="0" xfId="0">
      <alignment vertical="center"/>
    </xf>
    <xf numFmtId="1" fontId="10" fillId="0" borderId="313" applyAlignment="1" pivotButton="0" quotePrefix="0" xfId="0">
      <alignment horizontal="center" vertical="center"/>
    </xf>
    <xf numFmtId="1" fontId="10" fillId="0" borderId="297" applyAlignment="1" pivotButton="0" quotePrefix="0" xfId="0">
      <alignment horizontal="center" vertical="center"/>
    </xf>
    <xf numFmtId="49" fontId="24" fillId="3" borderId="379" applyAlignment="1" pivotButton="0" quotePrefix="0" xfId="0">
      <alignment horizontal="center" vertical="center"/>
    </xf>
    <xf numFmtId="0" fontId="1" fillId="0" borderId="577" pivotButton="0" quotePrefix="0" xfId="0"/>
    <xf numFmtId="0" fontId="1" fillId="0" borderId="578" pivotButton="0" quotePrefix="0" xfId="0"/>
    <xf numFmtId="1" fontId="43" fillId="6" borderId="379" applyAlignment="1" pivotButton="0" quotePrefix="0" xfId="0">
      <alignment horizontal="center" vertical="center"/>
    </xf>
    <xf numFmtId="0" fontId="24" fillId="0" borderId="73" applyAlignment="1" pivotButton="0" quotePrefix="0" xfId="0">
      <alignment horizontal="left" vertical="center"/>
    </xf>
    <xf numFmtId="0" fontId="23" fillId="0" borderId="367" applyAlignment="1" pivotButton="0" quotePrefix="0" xfId="0">
      <alignment horizontal="center" vertical="center"/>
    </xf>
    <xf numFmtId="0" fontId="17" fillId="5" borderId="379" applyAlignment="1" pivotButton="0" quotePrefix="0" xfId="0">
      <alignment vertical="center"/>
    </xf>
    <xf numFmtId="0" fontId="24" fillId="2" borderId="59" applyAlignment="1" pivotButton="0" quotePrefix="0" xfId="0">
      <alignment vertical="top"/>
    </xf>
    <xf numFmtId="0" fontId="101" fillId="0" borderId="79" applyAlignment="1" pivotButton="0" quotePrefix="0" xfId="0">
      <alignment vertical="center"/>
    </xf>
    <xf numFmtId="0" fontId="101" fillId="0" borderId="59" applyAlignment="1" pivotButton="0" quotePrefix="0" xfId="0">
      <alignment vertical="center"/>
    </xf>
    <xf numFmtId="0" fontId="4" fillId="0" borderId="305" applyAlignment="1" pivotButton="0" quotePrefix="0" xfId="0">
      <alignment horizontal="center" vertical="center"/>
    </xf>
    <xf numFmtId="0" fontId="4" fillId="0" borderId="252" applyAlignment="1" pivotButton="0" quotePrefix="0" xfId="0">
      <alignment horizontal="center" vertical="center"/>
    </xf>
    <xf numFmtId="0" fontId="23" fillId="5" borderId="379" applyAlignment="1" pivotButton="0" quotePrefix="0" xfId="0">
      <alignment horizontal="center" vertical="center"/>
    </xf>
    <xf numFmtId="0" fontId="3" fillId="2" borderId="97" applyAlignment="1" pivotButton="0" quotePrefix="0" xfId="0">
      <alignment horizontal="center" vertical="center"/>
    </xf>
    <xf numFmtId="0" fontId="24" fillId="2" borderId="296" applyAlignment="1" pivotButton="0" quotePrefix="0" xfId="0">
      <alignment horizontal="left" vertical="center"/>
    </xf>
    <xf numFmtId="0" fontId="10" fillId="0" borderId="311" applyAlignment="1" pivotButton="0" quotePrefix="0" xfId="0">
      <alignment horizontal="center" vertical="center"/>
    </xf>
    <xf numFmtId="0" fontId="10" fillId="0" borderId="314" applyAlignment="1" pivotButton="0" quotePrefix="0" xfId="0">
      <alignment horizontal="center" vertical="center"/>
    </xf>
    <xf numFmtId="1" fontId="17" fillId="6" borderId="379" applyAlignment="1" pivotButton="0" quotePrefix="0" xfId="0">
      <alignment horizontal="center" vertical="center"/>
    </xf>
    <xf numFmtId="0" fontId="24" fillId="3" borderId="1" applyAlignment="1" pivotButton="0" quotePrefix="0" xfId="0">
      <alignment horizontal="center" vertical="top"/>
    </xf>
    <xf numFmtId="0" fontId="3" fillId="0" borderId="219" applyAlignment="1" pivotButton="0" quotePrefix="0" xfId="0">
      <alignment horizontal="center" vertical="center"/>
    </xf>
    <xf numFmtId="0" fontId="26" fillId="0" borderId="122" applyAlignment="1" pivotButton="0" quotePrefix="0" xfId="0">
      <alignment horizontal="center" vertical="center"/>
    </xf>
    <xf numFmtId="0" fontId="26" fillId="0" borderId="222" applyAlignment="1" pivotButton="0" quotePrefix="0" xfId="0">
      <alignment horizontal="center" vertical="center"/>
    </xf>
    <xf numFmtId="0" fontId="23" fillId="0" borderId="40" applyAlignment="1" pivotButton="0" quotePrefix="0" xfId="0">
      <alignment horizontal="left" vertical="center"/>
    </xf>
    <xf numFmtId="0" fontId="23" fillId="0" borderId="579" applyAlignment="1" pivotButton="0" quotePrefix="0" xfId="0">
      <alignment horizontal="center" vertical="center"/>
    </xf>
    <xf numFmtId="49" fontId="23" fillId="0" borderId="383" applyAlignment="1" pivotButton="0" quotePrefix="0" xfId="0">
      <alignment vertical="center"/>
    </xf>
    <xf numFmtId="49" fontId="23" fillId="0" borderId="70" applyAlignment="1" pivotButton="0" quotePrefix="0" xfId="0">
      <alignment vertical="center"/>
    </xf>
    <xf numFmtId="0" fontId="23" fillId="0" borderId="384" applyAlignment="1" pivotButton="0" quotePrefix="0" xfId="0">
      <alignment vertical="center"/>
    </xf>
    <xf numFmtId="0" fontId="23" fillId="0" borderId="95" applyAlignment="1" pivotButton="0" quotePrefix="0" xfId="0">
      <alignment vertical="center"/>
    </xf>
    <xf numFmtId="0" fontId="23" fillId="0" borderId="95" applyAlignment="1" pivotButton="0" quotePrefix="0" xfId="0">
      <alignment horizontal="center" vertical="center"/>
    </xf>
    <xf numFmtId="0" fontId="23" fillId="0" borderId="255" applyAlignment="1" pivotButton="0" quotePrefix="0" xfId="0">
      <alignment horizontal="center" vertical="center"/>
    </xf>
    <xf numFmtId="0" fontId="23" fillId="0" borderId="580" applyAlignment="1" pivotButton="0" quotePrefix="0" xfId="0">
      <alignment horizontal="center" vertical="center"/>
    </xf>
    <xf numFmtId="0" fontId="3" fillId="0" borderId="100" applyAlignment="1" pivotButton="0" quotePrefix="0" xfId="0">
      <alignment horizontal="center" vertical="center"/>
    </xf>
    <xf numFmtId="0" fontId="3" fillId="0" borderId="306" applyAlignment="1" pivotButton="0" quotePrefix="0" xfId="0">
      <alignment horizontal="center" vertical="center"/>
    </xf>
    <xf numFmtId="0" fontId="3" fillId="0" borderId="307" applyAlignment="1" pivotButton="0" quotePrefix="0" xfId="0">
      <alignment horizontal="center" vertical="center"/>
    </xf>
    <xf numFmtId="0" fontId="3" fillId="0" borderId="218" applyAlignment="1" pivotButton="0" quotePrefix="0" xfId="0">
      <alignment horizontal="center" vertical="center"/>
    </xf>
    <xf numFmtId="0" fontId="92" fillId="0" borderId="69" applyAlignment="1" pivotButton="0" quotePrefix="0" xfId="0">
      <alignment horizontal="center"/>
    </xf>
    <xf numFmtId="0" fontId="92" fillId="0" borderId="71" applyAlignment="1" pivotButton="0" quotePrefix="0" xfId="0">
      <alignment horizontal="center"/>
    </xf>
    <xf numFmtId="0" fontId="92" fillId="0" borderId="294" applyAlignment="1" pivotButton="0" quotePrefix="0" xfId="0">
      <alignment horizontal="center"/>
    </xf>
    <xf numFmtId="0" fontId="3" fillId="0" borderId="581" applyAlignment="1" pivotButton="0" quotePrefix="0" xfId="0">
      <alignment horizontal="center"/>
    </xf>
    <xf numFmtId="0" fontId="3" fillId="0" borderId="582" applyAlignment="1" pivotButton="0" quotePrefix="0" xfId="0">
      <alignment horizontal="center"/>
    </xf>
    <xf numFmtId="0" fontId="23" fillId="5" borderId="12" applyAlignment="1" pivotButton="0" quotePrefix="0" xfId="0">
      <alignment horizontal="center" vertical="center"/>
    </xf>
    <xf numFmtId="0" fontId="10" fillId="5" borderId="583" applyAlignment="1" pivotButton="0" quotePrefix="0" xfId="0">
      <alignment horizontal="center" vertical="center"/>
    </xf>
    <xf numFmtId="0" fontId="10" fillId="5" borderId="584" applyAlignment="1" pivotButton="0" quotePrefix="0" xfId="0">
      <alignment horizontal="center" vertical="center"/>
    </xf>
    <xf numFmtId="49" fontId="10" fillId="0" borderId="73" applyAlignment="1" pivotButton="0" quotePrefix="0" xfId="0">
      <alignment vertical="center"/>
    </xf>
    <xf numFmtId="0" fontId="24" fillId="0" borderId="585" applyAlignment="1" pivotButton="0" quotePrefix="0" xfId="0">
      <alignment horizontal="center" vertical="center"/>
    </xf>
    <xf numFmtId="0" fontId="24" fillId="0" borderId="586" applyAlignment="1" pivotButton="0" quotePrefix="0" xfId="0">
      <alignment horizontal="center" vertical="center"/>
    </xf>
    <xf numFmtId="49" fontId="24" fillId="0" borderId="81" applyAlignment="1" pivotButton="0" quotePrefix="0" xfId="0">
      <alignment vertical="center"/>
    </xf>
    <xf numFmtId="0" fontId="3" fillId="0" borderId="82" applyAlignment="1" pivotButton="0" quotePrefix="0" xfId="0">
      <alignment horizontal="center" vertical="center"/>
    </xf>
    <xf numFmtId="0" fontId="24" fillId="0" borderId="587" applyAlignment="1" pivotButton="0" quotePrefix="0" xfId="0">
      <alignment horizontal="center" vertical="center"/>
    </xf>
    <xf numFmtId="0" fontId="24" fillId="0" borderId="588" applyAlignment="1" pivotButton="0" quotePrefix="0" xfId="0">
      <alignment horizontal="center" vertical="center"/>
    </xf>
    <xf numFmtId="0" fontId="43" fillId="0" borderId="81" applyAlignment="1" pivotButton="0" quotePrefix="0" xfId="0">
      <alignment vertical="center"/>
    </xf>
    <xf numFmtId="49" fontId="60" fillId="0" borderId="81" applyAlignment="1" pivotButton="0" quotePrefix="0" xfId="0">
      <alignment vertical="center"/>
    </xf>
    <xf numFmtId="0" fontId="10" fillId="0" borderId="587" applyAlignment="1" pivotButton="0" quotePrefix="0" xfId="0">
      <alignment horizontal="center" vertical="center"/>
    </xf>
    <xf numFmtId="0" fontId="10" fillId="0" borderId="588" applyAlignment="1" pivotButton="0" quotePrefix="0" xfId="0">
      <alignment horizontal="center" vertical="center"/>
    </xf>
    <xf numFmtId="0" fontId="3" fillId="0" borderId="82" applyAlignment="1" pivotButton="0" quotePrefix="0" xfId="0">
      <alignment vertical="center"/>
    </xf>
    <xf numFmtId="0" fontId="23" fillId="0" borderId="34" applyAlignment="1" pivotButton="0" quotePrefix="0" xfId="0">
      <alignment vertical="center"/>
    </xf>
    <xf numFmtId="0" fontId="24" fillId="0" borderId="286" applyAlignment="1" pivotButton="0" quotePrefix="0" xfId="0">
      <alignment vertical="center"/>
    </xf>
    <xf numFmtId="0" fontId="24" fillId="0" borderId="587" applyAlignment="1" pivotButton="0" quotePrefix="0" xfId="0">
      <alignment vertical="center"/>
    </xf>
    <xf numFmtId="0" fontId="24" fillId="0" borderId="588" applyAlignment="1" pivotButton="0" quotePrefix="0" xfId="0">
      <alignment vertical="center"/>
    </xf>
    <xf numFmtId="0" fontId="35" fillId="2" borderId="1" applyAlignment="1" pivotButton="0" quotePrefix="0" xfId="0">
      <alignment horizontal="center" vertical="center"/>
    </xf>
    <xf numFmtId="49" fontId="24" fillId="0" borderId="589" applyAlignment="1" pivotButton="0" quotePrefix="0" xfId="0">
      <alignment horizontal="center" vertical="center"/>
    </xf>
    <xf numFmtId="0" fontId="1" fillId="0" borderId="590" pivotButton="0" quotePrefix="0" xfId="0"/>
    <xf numFmtId="49" fontId="40" fillId="0" borderId="88" applyAlignment="1" pivotButton="0" quotePrefix="0" xfId="0">
      <alignment vertical="center"/>
    </xf>
    <xf numFmtId="0" fontId="24" fillId="0" borderId="581" applyAlignment="1" pivotButton="0" quotePrefix="0" xfId="0">
      <alignment horizontal="center" vertical="center"/>
    </xf>
    <xf numFmtId="0" fontId="24" fillId="0" borderId="582" applyAlignment="1" pivotButton="0" quotePrefix="0" xfId="0">
      <alignment horizontal="center" vertical="center"/>
    </xf>
    <xf numFmtId="1" fontId="23" fillId="5" borderId="11" applyAlignment="1" pivotButton="0" quotePrefix="0" xfId="0">
      <alignment horizontal="center" vertical="center"/>
    </xf>
    <xf numFmtId="0" fontId="10" fillId="0" borderId="281" applyAlignment="1" pivotButton="0" quotePrefix="0" xfId="0">
      <alignment horizontal="center" vertical="center"/>
    </xf>
    <xf numFmtId="0" fontId="10" fillId="0" borderId="585" applyAlignment="1" pivotButton="0" quotePrefix="0" xfId="0">
      <alignment horizontal="center" vertical="center"/>
    </xf>
    <xf numFmtId="0" fontId="10" fillId="0" borderId="586" applyAlignment="1" pivotButton="0" quotePrefix="0" xfId="0">
      <alignment horizontal="center" vertical="center"/>
    </xf>
    <xf numFmtId="49" fontId="10" fillId="0" borderId="591" applyAlignment="1" pivotButton="0" quotePrefix="0" xfId="0">
      <alignment horizontal="center" vertical="center"/>
    </xf>
    <xf numFmtId="0" fontId="1" fillId="0" borderId="592" pivotButton="0" quotePrefix="0" xfId="0"/>
    <xf numFmtId="49" fontId="10" fillId="0" borderId="81" applyAlignment="1" pivotButton="0" quotePrefix="0" xfId="0">
      <alignment vertical="center"/>
    </xf>
    <xf numFmtId="49" fontId="24" fillId="0" borderId="591" applyAlignment="1" pivotButton="0" quotePrefix="0" xfId="0">
      <alignment horizontal="center" vertical="center"/>
    </xf>
    <xf numFmtId="49" fontId="65" fillId="0" borderId="79" applyAlignment="1" pivotButton="0" quotePrefix="0" xfId="0">
      <alignment horizontal="center" vertical="center"/>
    </xf>
    <xf numFmtId="0" fontId="65" fillId="0" borderId="81" applyAlignment="1" pivotButton="0" quotePrefix="0" xfId="0">
      <alignment vertical="center"/>
    </xf>
    <xf numFmtId="49" fontId="40" fillId="0" borderId="591" applyAlignment="1" pivotButton="0" quotePrefix="0" xfId="0">
      <alignment horizontal="center" vertical="center"/>
    </xf>
    <xf numFmtId="49" fontId="40" fillId="0" borderId="81" applyAlignment="1" pivotButton="0" quotePrefix="0" xfId="0">
      <alignment vertical="center"/>
    </xf>
    <xf numFmtId="0" fontId="6" fillId="0" borderId="54" applyAlignment="1" pivotButton="0" quotePrefix="0" xfId="0">
      <alignment horizontal="right" vertical="center"/>
    </xf>
    <xf numFmtId="1" fontId="23" fillId="0" borderId="56" applyAlignment="1" pivotButton="0" quotePrefix="0" xfId="0">
      <alignment vertical="center"/>
    </xf>
    <xf numFmtId="0" fontId="23" fillId="0" borderId="56" applyAlignment="1" pivotButton="0" quotePrefix="0" xfId="0">
      <alignment vertical="center"/>
    </xf>
    <xf numFmtId="0" fontId="19" fillId="0" borderId="82" applyAlignment="1" pivotButton="0" quotePrefix="0" xfId="0">
      <alignment horizontal="center" vertical="center"/>
    </xf>
    <xf numFmtId="0" fontId="19" fillId="0" borderId="34" applyAlignment="1" pivotButton="0" quotePrefix="0" xfId="0">
      <alignment horizontal="center" vertical="center"/>
    </xf>
    <xf numFmtId="0" fontId="19" fillId="0" borderId="286" applyAlignment="1" pivotButton="0" quotePrefix="0" xfId="0">
      <alignment horizontal="center" vertical="center"/>
    </xf>
    <xf numFmtId="0" fontId="19" fillId="0" borderId="587" applyAlignment="1" pivotButton="0" quotePrefix="0" xfId="0">
      <alignment horizontal="center" vertical="center"/>
    </xf>
    <xf numFmtId="0" fontId="19" fillId="0" borderId="588" applyAlignment="1" pivotButton="0" quotePrefix="0" xfId="0">
      <alignment horizontal="center" vertical="center"/>
    </xf>
    <xf numFmtId="0" fontId="19" fillId="0" borderId="79" applyAlignment="1" pivotButton="0" quotePrefix="0" xfId="0">
      <alignment horizontal="center" vertical="center"/>
    </xf>
    <xf numFmtId="0" fontId="24" fillId="3" borderId="79" pivotButton="0" quotePrefix="0" xfId="0"/>
    <xf numFmtId="0" fontId="3" fillId="0" borderId="56" applyAlignment="1" pivotButton="0" quotePrefix="0" xfId="0">
      <alignment vertical="center"/>
    </xf>
    <xf numFmtId="0" fontId="3" fillId="0" borderId="57" applyAlignment="1" pivotButton="0" quotePrefix="0" xfId="0">
      <alignment vertical="center"/>
    </xf>
    <xf numFmtId="0" fontId="6" fillId="0" borderId="287" applyAlignment="1" pivotButton="0" quotePrefix="0" xfId="0">
      <alignment horizontal="center" vertical="center"/>
    </xf>
    <xf numFmtId="0" fontId="6" fillId="0" borderId="587" applyAlignment="1" pivotButton="0" quotePrefix="0" xfId="0">
      <alignment horizontal="center" vertical="center"/>
    </xf>
    <xf numFmtId="0" fontId="6" fillId="0" borderId="588" applyAlignment="1" pivotButton="0" quotePrefix="0" xfId="0">
      <alignment horizontal="center" vertical="center"/>
    </xf>
    <xf numFmtId="0" fontId="24" fillId="3" borderId="94" applyAlignment="1" pivotButton="0" quotePrefix="0" xfId="0">
      <alignment vertical="center"/>
    </xf>
    <xf numFmtId="0" fontId="24" fillId="0" borderId="95" applyAlignment="1" pivotButton="0" quotePrefix="0" xfId="0">
      <alignment horizontal="right" vertical="center"/>
    </xf>
    <xf numFmtId="0" fontId="6" fillId="0" borderId="142" applyAlignment="1" pivotButton="0" quotePrefix="0" xfId="0">
      <alignment horizontal="right" vertical="center"/>
    </xf>
    <xf numFmtId="0" fontId="3" fillId="0" borderId="70" applyAlignment="1" pivotButton="0" quotePrefix="0" xfId="0">
      <alignment vertical="center"/>
    </xf>
    <xf numFmtId="0" fontId="3" fillId="0" borderId="384" applyAlignment="1" pivotButton="0" quotePrefix="0" xfId="0">
      <alignment horizontal="right" vertical="center"/>
    </xf>
    <xf numFmtId="0" fontId="3" fillId="0" borderId="96" applyAlignment="1" pivotButton="0" quotePrefix="0" xfId="0">
      <alignment vertical="center"/>
    </xf>
    <xf numFmtId="0" fontId="3" fillId="0" borderId="95" applyAlignment="1" pivotButton="0" quotePrefix="0" xfId="0">
      <alignment horizontal="right" vertical="center"/>
    </xf>
    <xf numFmtId="0" fontId="3" fillId="0" borderId="384" applyAlignment="1" pivotButton="0" quotePrefix="0" xfId="0">
      <alignment horizontal="center" vertical="center"/>
    </xf>
    <xf numFmtId="0" fontId="6" fillId="0" borderId="294" applyAlignment="1" pivotButton="0" quotePrefix="0" xfId="0">
      <alignment horizontal="center" vertical="center"/>
    </xf>
    <xf numFmtId="0" fontId="6" fillId="0" borderId="581" applyAlignment="1" pivotButton="0" quotePrefix="0" xfId="0">
      <alignment horizontal="center" vertical="center"/>
    </xf>
    <xf numFmtId="0" fontId="6" fillId="0" borderId="582" applyAlignment="1" pivotButton="0" quotePrefix="0" xfId="0">
      <alignment horizontal="center" vertical="center"/>
    </xf>
    <xf numFmtId="1" fontId="23" fillId="0" borderId="40" applyAlignment="1" pivotButton="0" quotePrefix="0" xfId="0">
      <alignment horizontal="center" vertical="center"/>
    </xf>
    <xf numFmtId="1" fontId="10" fillId="0" borderId="269" applyAlignment="1" pivotButton="0" quotePrefix="0" xfId="0">
      <alignment horizontal="center" vertical="center"/>
    </xf>
    <xf numFmtId="1" fontId="10" fillId="0" borderId="593" applyAlignment="1" pivotButton="0" quotePrefix="0" xfId="0">
      <alignment horizontal="center" vertical="center"/>
    </xf>
    <xf numFmtId="1" fontId="10" fillId="0" borderId="594" applyAlignment="1" pivotButton="0" quotePrefix="0" xfId="0">
      <alignment horizontal="center" vertical="center"/>
    </xf>
    <xf numFmtId="1" fontId="18" fillId="0" borderId="38" applyAlignment="1" pivotButton="0" quotePrefix="0" xfId="0">
      <alignment horizontal="center" vertical="center"/>
    </xf>
    <xf numFmtId="1" fontId="40" fillId="0" borderId="595" applyAlignment="1" pivotButton="0" quotePrefix="0" xfId="0">
      <alignment horizontal="center" vertical="center"/>
    </xf>
    <xf numFmtId="0" fontId="1" fillId="0" borderId="596" pivotButton="0" quotePrefix="0" xfId="0"/>
    <xf numFmtId="0" fontId="1" fillId="0" borderId="597" pivotButton="0" quotePrefix="0" xfId="0"/>
    <xf numFmtId="1" fontId="10" fillId="0" borderId="598" applyAlignment="1" pivotButton="0" quotePrefix="0" xfId="0">
      <alignment horizontal="center" vertical="center"/>
    </xf>
    <xf numFmtId="0" fontId="1" fillId="0" borderId="598" pivotButton="0" quotePrefix="0" xfId="0"/>
    <xf numFmtId="0" fontId="10" fillId="3" borderId="94" applyAlignment="1" pivotButton="0" quotePrefix="0" xfId="0">
      <alignment vertical="center"/>
    </xf>
    <xf numFmtId="1" fontId="10" fillId="0" borderId="599" applyAlignment="1" pivotButton="0" quotePrefix="0" xfId="0">
      <alignment horizontal="center" vertical="center"/>
    </xf>
    <xf numFmtId="0" fontId="1" fillId="0" borderId="600" pivotButton="0" quotePrefix="0" xfId="0"/>
    <xf numFmtId="0" fontId="1" fillId="0" borderId="599" pivotButton="0" quotePrefix="0" xfId="0"/>
    <xf numFmtId="0" fontId="10" fillId="6" borderId="33" applyAlignment="1" pivotButton="0" quotePrefix="0" xfId="0">
      <alignment horizontal="center" vertical="center"/>
    </xf>
    <xf numFmtId="0" fontId="119" fillId="0" borderId="1" pivotButton="0" quotePrefix="0" xfId="0"/>
    <xf numFmtId="0" fontId="120" fillId="0" borderId="1" pivotButton="0" quotePrefix="0" xfId="0"/>
    <xf numFmtId="0" fontId="24" fillId="3" borderId="142" applyAlignment="1" pivotButton="0" quotePrefix="0" xfId="0">
      <alignment vertical="center"/>
    </xf>
    <xf numFmtId="0" fontId="119" fillId="3" borderId="1" pivotButton="0" quotePrefix="0" xfId="0"/>
    <xf numFmtId="0" fontId="104" fillId="0" borderId="1" applyAlignment="1" pivotButton="0" quotePrefix="0" xfId="0">
      <alignment vertical="top"/>
    </xf>
    <xf numFmtId="0" fontId="10" fillId="3" borderId="1" applyAlignment="1" pivotButton="0" quotePrefix="0" xfId="0">
      <alignment vertical="center"/>
    </xf>
    <xf numFmtId="0" fontId="4" fillId="3" borderId="1" applyAlignment="1" pivotButton="0" quotePrefix="0" xfId="0">
      <alignment vertical="center"/>
    </xf>
    <xf numFmtId="0" fontId="7" fillId="0" borderId="1" applyAlignment="1" pivotButton="0" quotePrefix="0" xfId="0">
      <alignment horizontal="center" vertical="top"/>
    </xf>
    <xf numFmtId="0" fontId="2" fillId="3" borderId="1" applyAlignment="1" pivotButton="0" quotePrefix="0" xfId="0">
      <alignment horizontal="center" vertical="center"/>
    </xf>
    <xf numFmtId="0" fontId="13" fillId="3" borderId="1" applyAlignment="1" pivotButton="0" quotePrefix="0" xfId="0">
      <alignment horizontal="center" vertical="center"/>
    </xf>
    <xf numFmtId="0" fontId="80" fillId="3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/>
    </xf>
    <xf numFmtId="0" fontId="4" fillId="0" borderId="113" applyAlignment="1" pivotButton="0" quotePrefix="0" xfId="0">
      <alignment horizontal="center" vertical="center"/>
    </xf>
    <xf numFmtId="0" fontId="4" fillId="0" borderId="7" applyAlignment="1" pivotButton="0" quotePrefix="0" xfId="0">
      <alignment horizontal="center" vertical="center"/>
    </xf>
    <xf numFmtId="0" fontId="4" fillId="0" borderId="4" applyAlignment="1" pivotButton="0" quotePrefix="0" xfId="0">
      <alignment horizontal="center" vertical="center"/>
    </xf>
    <xf numFmtId="0" fontId="4" fillId="0" borderId="7" applyAlignment="1" pivotButton="0" quotePrefix="0" xfId="0">
      <alignment vertical="center"/>
    </xf>
    <xf numFmtId="0" fontId="4" fillId="0" borderId="7" pivotButton="0" quotePrefix="0" xfId="0"/>
    <xf numFmtId="0" fontId="29" fillId="0" borderId="115" applyAlignment="1" pivotButton="0" quotePrefix="0" xfId="0">
      <alignment horizontal="center" vertical="center"/>
    </xf>
    <xf numFmtId="0" fontId="29" fillId="0" borderId="23" applyAlignment="1" pivotButton="0" quotePrefix="0" xfId="0">
      <alignment horizontal="center" vertical="center"/>
    </xf>
    <xf numFmtId="0" fontId="29" fillId="0" borderId="116" applyAlignment="1" pivotButton="0" quotePrefix="0" xfId="0">
      <alignment horizontal="center" vertical="center"/>
    </xf>
    <xf numFmtId="0" fontId="29" fillId="0" borderId="117" applyAlignment="1" pivotButton="0" quotePrefix="0" xfId="0">
      <alignment horizontal="center" vertical="center"/>
    </xf>
    <xf numFmtId="0" fontId="29" fillId="0" borderId="118" applyAlignment="1" pivotButton="0" quotePrefix="0" xfId="0">
      <alignment horizontal="center" vertical="center"/>
    </xf>
    <xf numFmtId="0" fontId="29" fillId="0" borderId="119" applyAlignment="1" pivotButton="0" quotePrefix="0" xfId="0">
      <alignment horizontal="center" vertical="center"/>
    </xf>
    <xf numFmtId="0" fontId="29" fillId="0" borderId="20" applyAlignment="1" pivotButton="0" quotePrefix="0" xfId="0">
      <alignment horizontal="center" vertical="center"/>
    </xf>
    <xf numFmtId="0" fontId="23" fillId="0" borderId="329" applyAlignment="1" pivotButton="0" quotePrefix="0" xfId="0">
      <alignment horizontal="center" vertical="center"/>
    </xf>
    <xf numFmtId="0" fontId="23" fillId="3" borderId="193" applyAlignment="1" pivotButton="0" quotePrefix="0" xfId="0">
      <alignment horizontal="center" vertical="center"/>
    </xf>
    <xf numFmtId="49" fontId="23" fillId="0" borderId="179" applyAlignment="1" pivotButton="0" quotePrefix="0" xfId="0">
      <alignment vertical="center"/>
    </xf>
    <xf numFmtId="49" fontId="23" fillId="0" borderId="179" pivotButton="0" quotePrefix="0" xfId="0"/>
    <xf numFmtId="49" fontId="17" fillId="0" borderId="74" applyAlignment="1" pivotButton="0" quotePrefix="0" xfId="0">
      <alignment vertical="center"/>
    </xf>
    <xf numFmtId="49" fontId="4" fillId="0" borderId="80" applyAlignment="1" pivotButton="0" quotePrefix="0" xfId="0">
      <alignment vertical="center"/>
    </xf>
    <xf numFmtId="0" fontId="24" fillId="0" borderId="601" applyAlignment="1" pivotButton="0" quotePrefix="0" xfId="0">
      <alignment vertical="center"/>
    </xf>
    <xf numFmtId="0" fontId="10" fillId="0" borderId="601" applyAlignment="1" pivotButton="0" quotePrefix="0" xfId="0">
      <alignment horizontal="center" vertical="center"/>
    </xf>
    <xf numFmtId="0" fontId="24" fillId="0" borderId="601" applyAlignment="1" pivotButton="0" quotePrefix="0" xfId="0">
      <alignment horizontal="center" vertical="center"/>
    </xf>
    <xf numFmtId="49" fontId="51" fillId="0" borderId="90" applyAlignment="1" pivotButton="0" quotePrefix="0" xfId="0">
      <alignment vertical="center"/>
    </xf>
    <xf numFmtId="0" fontId="6" fillId="0" borderId="88" applyAlignment="1" pivotButton="0" quotePrefix="0" xfId="0">
      <alignment horizontal="center" vertical="center"/>
    </xf>
    <xf numFmtId="0" fontId="24" fillId="0" borderId="315" applyAlignment="1" pivotButton="0" quotePrefix="0" xfId="0">
      <alignment vertical="center"/>
    </xf>
    <xf numFmtId="0" fontId="24" fillId="0" borderId="78" applyAlignment="1" pivotButton="0" quotePrefix="0" xfId="0">
      <alignment vertical="center"/>
    </xf>
    <xf numFmtId="49" fontId="17" fillId="0" borderId="80" applyAlignment="1" pivotButton="0" quotePrefix="0" xfId="0">
      <alignment vertical="center"/>
    </xf>
    <xf numFmtId="49" fontId="54" fillId="0" borderId="80" applyAlignment="1" pivotButton="0" quotePrefix="0" xfId="0">
      <alignment vertical="center"/>
    </xf>
    <xf numFmtId="0" fontId="65" fillId="0" borderId="80" applyAlignment="1" pivotButton="0" quotePrefix="0" xfId="0">
      <alignment vertical="center"/>
    </xf>
    <xf numFmtId="49" fontId="51" fillId="0" borderId="80" applyAlignment="1" pivotButton="0" quotePrefix="0" xfId="0">
      <alignment vertical="center"/>
    </xf>
    <xf numFmtId="0" fontId="71" fillId="0" borderId="80" applyAlignment="1" pivotButton="0" quotePrefix="0" xfId="0">
      <alignment vertical="center"/>
    </xf>
    <xf numFmtId="0" fontId="10" fillId="3" borderId="80" applyAlignment="1" pivotButton="0" quotePrefix="0" xfId="0">
      <alignment horizontal="center" vertical="center"/>
    </xf>
    <xf numFmtId="0" fontId="17" fillId="3" borderId="80" applyAlignment="1" pivotButton="0" quotePrefix="0" xfId="0">
      <alignment horizontal="center" vertical="center"/>
    </xf>
    <xf numFmtId="0" fontId="17" fillId="3" borderId="56" applyAlignment="1" pivotButton="0" quotePrefix="0" xfId="0">
      <alignment horizontal="left" vertical="center"/>
    </xf>
    <xf numFmtId="0" fontId="17" fillId="3" borderId="138" applyAlignment="1" pivotButton="0" quotePrefix="0" xfId="0">
      <alignment horizontal="center" vertical="center"/>
    </xf>
    <xf numFmtId="0" fontId="17" fillId="3" borderId="55" applyAlignment="1" pivotButton="0" quotePrefix="0" xfId="0">
      <alignment horizontal="center" vertical="center"/>
    </xf>
    <xf numFmtId="0" fontId="24" fillId="3" borderId="140" applyAlignment="1" pivotButton="0" quotePrefix="0" xfId="0">
      <alignment vertical="center"/>
    </xf>
    <xf numFmtId="0" fontId="4" fillId="3" borderId="80" applyAlignment="1" pivotButton="0" quotePrefix="0" xfId="0">
      <alignment horizontal="center" vertical="center"/>
    </xf>
    <xf numFmtId="0" fontId="4" fillId="3" borderId="138" applyAlignment="1" pivotButton="0" quotePrefix="0" xfId="0">
      <alignment horizontal="center" vertical="center"/>
    </xf>
    <xf numFmtId="49" fontId="24" fillId="3" borderId="88" applyAlignment="1" pivotButton="0" quotePrefix="0" xfId="0">
      <alignment horizontal="center" vertical="center"/>
    </xf>
    <xf numFmtId="0" fontId="24" fillId="3" borderId="89" applyAlignment="1" pivotButton="0" quotePrefix="0" xfId="0">
      <alignment vertical="center"/>
    </xf>
    <xf numFmtId="0" fontId="24" fillId="3" borderId="90" applyAlignment="1" pivotButton="0" quotePrefix="0" xfId="0">
      <alignment horizontal="left" vertical="center"/>
    </xf>
    <xf numFmtId="0" fontId="24" fillId="3" borderId="178" applyAlignment="1" pivotButton="0" quotePrefix="0" xfId="0">
      <alignment horizontal="center" vertical="center"/>
    </xf>
    <xf numFmtId="0" fontId="24" fillId="3" borderId="178" applyAlignment="1" pivotButton="0" quotePrefix="0" xfId="0">
      <alignment vertical="center"/>
    </xf>
    <xf numFmtId="0" fontId="17" fillId="0" borderId="329" applyAlignment="1" pivotButton="0" quotePrefix="0" xfId="0">
      <alignment horizontal="center" vertical="center"/>
    </xf>
    <xf numFmtId="0" fontId="10" fillId="0" borderId="330" applyAlignment="1" pivotButton="0" quotePrefix="0" xfId="0">
      <alignment vertical="center"/>
    </xf>
    <xf numFmtId="0" fontId="41" fillId="0" borderId="138" applyAlignment="1" pivotButton="0" quotePrefix="0" xfId="0">
      <alignment horizontal="center" vertical="center"/>
    </xf>
    <xf numFmtId="0" fontId="24" fillId="3" borderId="32" applyAlignment="1" pivotButton="0" quotePrefix="0" xfId="0">
      <alignment horizontal="center" vertical="center"/>
    </xf>
    <xf numFmtId="0" fontId="24" fillId="3" borderId="13" applyAlignment="1" pivotButton="0" quotePrefix="0" xfId="0">
      <alignment horizontal="center" vertical="center"/>
    </xf>
    <xf numFmtId="0" fontId="24" fillId="3" borderId="88" applyAlignment="1" pivotButton="0" quotePrefix="0" xfId="0">
      <alignment vertical="center"/>
    </xf>
    <xf numFmtId="0" fontId="64" fillId="0" borderId="1" pivotButton="0" quotePrefix="0" xfId="0"/>
    <xf numFmtId="0" fontId="121" fillId="0" borderId="1" pivotButton="0" quotePrefix="0" xfId="0"/>
    <xf numFmtId="0" fontId="97" fillId="0" borderId="1" applyAlignment="1" pivotButton="0" quotePrefix="0" xfId="0">
      <alignment vertical="center"/>
    </xf>
    <xf numFmtId="0" fontId="17" fillId="0" borderId="1" applyAlignment="1" pivotButton="0" quotePrefix="0" xfId="0">
      <alignment horizontal="left"/>
    </xf>
    <xf numFmtId="0" fontId="122" fillId="0" borderId="1" pivotButton="0" quotePrefix="0" xfId="0"/>
    <xf numFmtId="0" fontId="6" fillId="0" borderId="390" applyAlignment="1" pivotButton="0" quotePrefix="0" xfId="0">
      <alignment horizontal="center" vertical="center"/>
    </xf>
    <xf numFmtId="0" fontId="6" fillId="0" borderId="394" applyAlignment="1" pivotButton="0" quotePrefix="0" xfId="0">
      <alignment horizontal="center" vertical="center"/>
    </xf>
    <xf numFmtId="0" fontId="6" fillId="0" borderId="516" applyAlignment="1" pivotButton="0" quotePrefix="0" xfId="0">
      <alignment horizontal="center" vertical="center"/>
    </xf>
    <xf numFmtId="0" fontId="6" fillId="0" borderId="517" applyAlignment="1" pivotButton="0" quotePrefix="0" xfId="0">
      <alignment vertical="center"/>
    </xf>
    <xf numFmtId="0" fontId="6" fillId="0" borderId="392" applyAlignment="1" pivotButton="0" quotePrefix="0" xfId="0">
      <alignment horizontal="center" vertical="center"/>
    </xf>
    <xf numFmtId="0" fontId="6" fillId="0" borderId="394" applyAlignment="1" pivotButton="0" quotePrefix="0" xfId="0">
      <alignment vertical="center"/>
    </xf>
    <xf numFmtId="0" fontId="6" fillId="0" borderId="36" pivotButton="0" quotePrefix="0" xfId="0"/>
    <xf numFmtId="0" fontId="6" fillId="0" borderId="394" pivotButton="0" quotePrefix="0" xfId="0"/>
    <xf numFmtId="0" fontId="6" fillId="0" borderId="518" applyAlignment="1" pivotButton="0" quotePrefix="0" xfId="0">
      <alignment horizontal="center" vertical="center"/>
    </xf>
    <xf numFmtId="49" fontId="30" fillId="0" borderId="602" applyAlignment="1" pivotButton="0" quotePrefix="0" xfId="0">
      <alignment horizontal="left" vertical="center"/>
    </xf>
    <xf numFmtId="49" fontId="30" fillId="0" borderId="603" applyAlignment="1" pivotButton="0" quotePrefix="0" xfId="0">
      <alignment horizontal="left" vertical="center"/>
    </xf>
    <xf numFmtId="0" fontId="30" fillId="0" borderId="603" applyAlignment="1" pivotButton="0" quotePrefix="0" xfId="0">
      <alignment horizontal="center" vertical="center"/>
    </xf>
    <xf numFmtId="49" fontId="30" fillId="0" borderId="603" applyAlignment="1" pivotButton="0" quotePrefix="0" xfId="0">
      <alignment vertical="center"/>
    </xf>
    <xf numFmtId="49" fontId="30" fillId="0" borderId="603" pivotButton="0" quotePrefix="0" xfId="0"/>
    <xf numFmtId="0" fontId="30" fillId="0" borderId="604" applyAlignment="1" pivotButton="0" quotePrefix="0" xfId="0">
      <alignment horizontal="center" vertical="center"/>
    </xf>
    <xf numFmtId="0" fontId="30" fillId="0" borderId="251" applyAlignment="1" pivotButton="0" quotePrefix="0" xfId="0">
      <alignment horizontal="center" vertical="center"/>
    </xf>
    <xf numFmtId="0" fontId="30" fillId="0" borderId="148" applyAlignment="1" pivotButton="0" quotePrefix="0" xfId="0">
      <alignment horizontal="center" vertical="center"/>
    </xf>
    <xf numFmtId="0" fontId="30" fillId="0" borderId="315" applyAlignment="1" pivotButton="0" quotePrefix="0" xfId="0">
      <alignment horizontal="center" vertical="center"/>
    </xf>
    <xf numFmtId="0" fontId="30" fillId="0" borderId="579" applyAlignment="1" pivotButton="0" quotePrefix="0" xfId="0">
      <alignment horizontal="center" vertical="center"/>
    </xf>
    <xf numFmtId="0" fontId="30" fillId="0" borderId="605" applyAlignment="1" pivotButton="0" quotePrefix="0" xfId="0">
      <alignment horizontal="left" vertical="center"/>
    </xf>
    <xf numFmtId="0" fontId="30" fillId="0" borderId="606" applyAlignment="1" pivotButton="0" quotePrefix="0" xfId="0">
      <alignment horizontal="left" vertical="center"/>
    </xf>
    <xf numFmtId="0" fontId="30" fillId="0" borderId="606" applyAlignment="1" pivotButton="0" quotePrefix="0" xfId="0">
      <alignment horizontal="center" vertical="center"/>
    </xf>
    <xf numFmtId="49" fontId="30" fillId="0" borderId="606" applyAlignment="1" pivotButton="0" quotePrefix="0" xfId="0">
      <alignment horizontal="center" vertical="center"/>
    </xf>
    <xf numFmtId="0" fontId="30" fillId="0" borderId="607" applyAlignment="1" pivotButton="0" quotePrefix="0" xfId="0">
      <alignment horizontal="center" vertical="center"/>
    </xf>
    <xf numFmtId="0" fontId="1" fillId="0" borderId="608" pivotButton="0" quotePrefix="0" xfId="0"/>
    <xf numFmtId="0" fontId="1" fillId="0" borderId="609" pivotButton="0" quotePrefix="0" xfId="0"/>
    <xf numFmtId="0" fontId="30" fillId="0" borderId="252" applyAlignment="1" pivotButton="0" quotePrefix="0" xfId="0">
      <alignment horizontal="center" vertical="center"/>
    </xf>
    <xf numFmtId="0" fontId="30" fillId="0" borderId="336" applyAlignment="1" pivotButton="0" quotePrefix="0" xfId="0">
      <alignment horizontal="center" vertical="center"/>
    </xf>
    <xf numFmtId="0" fontId="30" fillId="0" borderId="171" applyAlignment="1" pivotButton="0" quotePrefix="0" xfId="0">
      <alignment horizontal="center" vertical="center"/>
    </xf>
    <xf numFmtId="0" fontId="17" fillId="0" borderId="610" applyAlignment="1" pivotButton="0" quotePrefix="0" xfId="0">
      <alignment horizontal="center" vertical="center"/>
    </xf>
    <xf numFmtId="0" fontId="29" fillId="0" borderId="185" applyAlignment="1" pivotButton="0" quotePrefix="0" xfId="0">
      <alignment horizontal="center" vertical="center"/>
    </xf>
    <xf numFmtId="0" fontId="30" fillId="0" borderId="172" applyAlignment="1" pivotButton="0" quotePrefix="0" xfId="0">
      <alignment horizontal="left" vertical="center"/>
    </xf>
    <xf numFmtId="49" fontId="30" fillId="0" borderId="100" applyAlignment="1" pivotButton="0" quotePrefix="0" xfId="0">
      <alignment horizontal="center" vertical="center"/>
    </xf>
    <xf numFmtId="0" fontId="30" fillId="0" borderId="101" applyAlignment="1" pivotButton="0" quotePrefix="0" xfId="0">
      <alignment horizontal="left" vertical="center"/>
    </xf>
    <xf numFmtId="0" fontId="30" fillId="0" borderId="100" applyAlignment="1" pivotButton="0" quotePrefix="0" xfId="0">
      <alignment horizontal="center" vertical="center"/>
    </xf>
    <xf numFmtId="0" fontId="30" fillId="0" borderId="34" applyAlignment="1" pivotButton="0" quotePrefix="0" xfId="0">
      <alignment horizontal="left" vertical="center"/>
    </xf>
    <xf numFmtId="49" fontId="30" fillId="0" borderId="91" applyAlignment="1" pivotButton="0" quotePrefix="0" xfId="0">
      <alignment horizontal="center" vertical="center"/>
    </xf>
    <xf numFmtId="0" fontId="30" fillId="0" borderId="93" applyAlignment="1" pivotButton="0" quotePrefix="0" xfId="0">
      <alignment horizontal="left" vertical="center"/>
    </xf>
    <xf numFmtId="0" fontId="6" fillId="0" borderId="66" applyAlignment="1" pivotButton="0" quotePrefix="0" xfId="0">
      <alignment horizontal="center" vertical="center"/>
    </xf>
    <xf numFmtId="0" fontId="6" fillId="0" borderId="56" applyAlignment="1" pivotButton="0" quotePrefix="0" xfId="0">
      <alignment horizontal="left" vertical="center"/>
    </xf>
    <xf numFmtId="49" fontId="29" fillId="0" borderId="69" applyAlignment="1" pivotButton="0" quotePrefix="0" xfId="0">
      <alignment horizontal="center" vertical="center"/>
    </xf>
    <xf numFmtId="0" fontId="29" fillId="0" borderId="71" applyAlignment="1" pivotButton="0" quotePrefix="0" xfId="0">
      <alignment horizontal="left" vertical="center"/>
    </xf>
    <xf numFmtId="0" fontId="30" fillId="0" borderId="40" applyAlignment="1" pivotButton="0" quotePrefix="0" xfId="0">
      <alignment horizontal="left" vertical="center"/>
    </xf>
    <xf numFmtId="0" fontId="26" fillId="0" borderId="41" applyAlignment="1" pivotButton="0" quotePrefix="0" xfId="0">
      <alignment horizontal="center" vertical="center"/>
    </xf>
    <xf numFmtId="0" fontId="30" fillId="0" borderId="82" applyAlignment="1" pivotButton="0" quotePrefix="0" xfId="0">
      <alignment horizontal="left" vertical="center"/>
    </xf>
    <xf numFmtId="0" fontId="90" fillId="0" borderId="34" applyAlignment="1" pivotButton="0" quotePrefix="0" xfId="0">
      <alignment horizontal="center" vertical="center"/>
    </xf>
    <xf numFmtId="0" fontId="63" fillId="0" borderId="34" applyAlignment="1" pivotButton="0" quotePrefix="0" xfId="0">
      <alignment horizontal="center" vertical="center"/>
    </xf>
    <xf numFmtId="0" fontId="26" fillId="0" borderId="34" applyAlignment="1" pivotButton="0" quotePrefix="0" xfId="0">
      <alignment horizontal="center" vertical="center"/>
    </xf>
    <xf numFmtId="0" fontId="30" fillId="0" borderId="69" applyAlignment="1" pivotButton="0" quotePrefix="0" xfId="0">
      <alignment horizontal="left" vertical="center"/>
    </xf>
    <xf numFmtId="0" fontId="30" fillId="0" borderId="71" applyAlignment="1" pivotButton="0" quotePrefix="0" xfId="0">
      <alignment horizontal="center" vertical="center"/>
    </xf>
    <xf numFmtId="0" fontId="26" fillId="0" borderId="71" applyAlignment="1" pivotButton="0" quotePrefix="0" xfId="0">
      <alignment horizontal="center" vertical="center"/>
    </xf>
    <xf numFmtId="1" fontId="10" fillId="6" borderId="510" applyAlignment="1" pivotButton="0" quotePrefix="0" xfId="0">
      <alignment horizontal="center" vertical="center"/>
    </xf>
    <xf numFmtId="0" fontId="24" fillId="0" borderId="504" applyAlignment="1" pivotButton="0" quotePrefix="0" xfId="0">
      <alignment horizontal="justify" vertical="center"/>
    </xf>
    <xf numFmtId="49" fontId="24" fillId="0" borderId="510" applyAlignment="1" pivotButton="0" quotePrefix="0" xfId="0">
      <alignment horizontal="center" vertical="center"/>
    </xf>
    <xf numFmtId="0" fontId="24" fillId="0" borderId="142" applyAlignment="1" pivotButton="0" quotePrefix="0" xfId="0">
      <alignment horizontal="justify" vertical="center"/>
    </xf>
    <xf numFmtId="0" fontId="13" fillId="0" borderId="1" applyAlignment="1" pivotButton="0" quotePrefix="0" xfId="0">
      <alignment horizontal="right" vertical="top"/>
    </xf>
    <xf numFmtId="0" fontId="61" fillId="0" borderId="1" applyAlignment="1" pivotButton="0" quotePrefix="0" xfId="0">
      <alignment horizontal="center"/>
    </xf>
    <xf numFmtId="0" fontId="64" fillId="0" borderId="1" applyAlignment="1" pivotButton="0" quotePrefix="0" xfId="0">
      <alignment horizontal="left" vertical="center"/>
    </xf>
    <xf numFmtId="0" fontId="12" fillId="0" borderId="1" applyAlignment="1" pivotButton="0" quotePrefix="0" xfId="0">
      <alignment horizontal="left"/>
    </xf>
    <xf numFmtId="0" fontId="123" fillId="0" borderId="1" pivotButton="0" quotePrefix="0" xfId="0"/>
    <xf numFmtId="0" fontId="12" fillId="0" borderId="1" applyAlignment="1" pivotButton="0" quotePrefix="0" xfId="0">
      <alignment horizontal="left" vertical="center"/>
    </xf>
    <xf numFmtId="0" fontId="71" fillId="0" borderId="1" applyAlignment="1" pivotButton="0" quotePrefix="0" xfId="0">
      <alignment horizontal="center" vertical="center"/>
    </xf>
    <xf numFmtId="0" fontId="29" fillId="0" borderId="299" applyAlignment="1" pivotButton="0" quotePrefix="0" xfId="0">
      <alignment horizontal="center" vertical="center"/>
    </xf>
    <xf numFmtId="49" fontId="30" fillId="0" borderId="603" applyAlignment="1" pivotButton="0" quotePrefix="0" xfId="0">
      <alignment horizontal="center" vertical="center"/>
    </xf>
    <xf numFmtId="0" fontId="30" fillId="0" borderId="605" applyAlignment="1" pivotButton="0" quotePrefix="0" xfId="0">
      <alignment horizontal="center" vertical="center"/>
    </xf>
    <xf numFmtId="0" fontId="30" fillId="0" borderId="606" applyAlignment="1" pivotButton="0" quotePrefix="0" xfId="0">
      <alignment vertical="center"/>
    </xf>
    <xf numFmtId="0" fontId="23" fillId="0" borderId="610" applyAlignment="1" pivotButton="0" quotePrefix="0" xfId="0">
      <alignment horizontal="center" vertical="center"/>
    </xf>
    <xf numFmtId="0" fontId="23" fillId="0" borderId="299" applyAlignment="1" pivotButton="0" quotePrefix="0" xfId="0">
      <alignment horizontal="center" vertical="center"/>
    </xf>
    <xf numFmtId="0" fontId="3" fillId="0" borderId="611" applyAlignment="1" pivotButton="0" quotePrefix="0" xfId="0">
      <alignment horizontal="center" vertical="center"/>
    </xf>
    <xf numFmtId="0" fontId="29" fillId="0" borderId="610" applyAlignment="1" pivotButton="0" quotePrefix="0" xfId="0">
      <alignment horizontal="center" vertical="center"/>
    </xf>
    <xf numFmtId="0" fontId="6" fillId="0" borderId="298" applyAlignment="1" pivotButton="0" quotePrefix="0" xfId="0">
      <alignment horizontal="center" vertical="center"/>
    </xf>
    <xf numFmtId="0" fontId="6" fillId="0" borderId="450" applyAlignment="1" pivotButton="0" quotePrefix="0" xfId="0">
      <alignment horizontal="center" vertical="center"/>
    </xf>
    <xf numFmtId="0" fontId="29" fillId="0" borderId="298" applyAlignment="1" pivotButton="0" quotePrefix="0" xfId="0">
      <alignment horizontal="center" vertical="center"/>
    </xf>
    <xf numFmtId="0" fontId="29" fillId="0" borderId="114" applyAlignment="1" pivotButton="0" quotePrefix="0" xfId="0">
      <alignment horizontal="center" vertical="center"/>
    </xf>
    <xf numFmtId="0" fontId="6" fillId="0" borderId="193" applyAlignment="1" pivotButton="0" quotePrefix="0" xfId="0">
      <alignment horizontal="center" vertical="center"/>
    </xf>
    <xf numFmtId="0" fontId="6" fillId="0" borderId="107" applyAlignment="1" pivotButton="0" quotePrefix="0" xfId="0">
      <alignment horizontal="center" vertical="center"/>
    </xf>
    <xf numFmtId="0" fontId="6" fillId="0" borderId="311" applyAlignment="1" pivotButton="0" quotePrefix="0" xfId="0">
      <alignment horizontal="center" vertical="center"/>
    </xf>
    <xf numFmtId="0" fontId="30" fillId="5" borderId="175" applyAlignment="1" pivotButton="0" quotePrefix="0" xfId="0">
      <alignment horizontal="left" vertical="center"/>
    </xf>
    <xf numFmtId="0" fontId="30" fillId="5" borderId="183" applyAlignment="1" pivotButton="0" quotePrefix="0" xfId="0">
      <alignment horizontal="center" vertical="center"/>
    </xf>
    <xf numFmtId="0" fontId="30" fillId="5" borderId="177" applyAlignment="1" pivotButton="0" quotePrefix="0" xfId="0">
      <alignment horizontal="center" vertical="center"/>
    </xf>
    <xf numFmtId="0" fontId="30" fillId="5" borderId="172" applyAlignment="1" pivotButton="0" quotePrefix="0" xfId="0">
      <alignment horizontal="center" vertical="center"/>
    </xf>
    <xf numFmtId="0" fontId="30" fillId="5" borderId="175" applyAlignment="1" pivotButton="0" quotePrefix="0" xfId="0">
      <alignment horizontal="center" vertical="center"/>
    </xf>
    <xf numFmtId="0" fontId="30" fillId="5" borderId="174" applyAlignment="1" pivotButton="0" quotePrefix="0" xfId="0">
      <alignment horizontal="center" vertical="center"/>
    </xf>
    <xf numFmtId="0" fontId="30" fillId="0" borderId="78" applyAlignment="1" pivotButton="0" quotePrefix="0" xfId="0">
      <alignment horizontal="left" vertical="center"/>
    </xf>
    <xf numFmtId="0" fontId="30" fillId="0" borderId="612" applyAlignment="1" pivotButton="0" quotePrefix="0" xfId="0">
      <alignment horizontal="center" vertical="center"/>
    </xf>
    <xf numFmtId="0" fontId="30" fillId="0" borderId="206" applyAlignment="1" pivotButton="0" quotePrefix="0" xfId="0">
      <alignment horizontal="center" vertical="center"/>
    </xf>
    <xf numFmtId="0" fontId="30" fillId="0" borderId="613" applyAlignment="1" pivotButton="0" quotePrefix="0" xfId="0">
      <alignment horizontal="center" vertical="center"/>
    </xf>
    <xf numFmtId="0" fontId="1" fillId="0" borderId="614" pivotButton="0" quotePrefix="0" xfId="0"/>
    <xf numFmtId="0" fontId="30" fillId="0" borderId="78" applyAlignment="1" pivotButton="0" quotePrefix="0" xfId="0">
      <alignment horizontal="center" vertical="center"/>
    </xf>
    <xf numFmtId="0" fontId="30" fillId="0" borderId="614" applyAlignment="1" pivotButton="0" quotePrefix="0" xfId="0">
      <alignment horizontal="center" vertical="center"/>
    </xf>
    <xf numFmtId="0" fontId="26" fillId="0" borderId="251" applyAlignment="1" pivotButton="0" quotePrefix="0" xfId="0">
      <alignment horizontal="center"/>
    </xf>
    <xf numFmtId="0" fontId="26" fillId="0" borderId="41" applyAlignment="1" pivotButton="0" quotePrefix="0" xfId="0">
      <alignment horizontal="center"/>
    </xf>
    <xf numFmtId="0" fontId="29" fillId="0" borderId="218" applyAlignment="1" pivotButton="0" quotePrefix="0" xfId="0">
      <alignment horizontal="left" vertical="center"/>
    </xf>
    <xf numFmtId="0" fontId="26" fillId="0" borderId="82" applyAlignment="1" pivotButton="0" quotePrefix="0" xfId="0">
      <alignment horizontal="center"/>
    </xf>
    <xf numFmtId="0" fontId="26" fillId="0" borderId="34" applyAlignment="1" pivotButton="0" quotePrefix="0" xfId="0">
      <alignment horizontal="center"/>
    </xf>
    <xf numFmtId="0" fontId="30" fillId="0" borderId="218" applyAlignment="1" pivotButton="0" quotePrefix="0" xfId="0">
      <alignment horizontal="left" vertical="center"/>
    </xf>
    <xf numFmtId="0" fontId="30" fillId="0" borderId="311" applyAlignment="1" pivotButton="0" quotePrefix="0" xfId="0">
      <alignment horizontal="left" vertical="center"/>
    </xf>
    <xf numFmtId="0" fontId="29" fillId="0" borderId="143" applyAlignment="1" pivotButton="0" quotePrefix="0" xfId="0">
      <alignment vertical="center"/>
    </xf>
    <xf numFmtId="0" fontId="29" fillId="0" borderId="96" applyAlignment="1" pivotButton="0" quotePrefix="0" xfId="0">
      <alignment vertical="center"/>
    </xf>
    <xf numFmtId="0" fontId="6" fillId="0" borderId="96" applyAlignment="1" pivotButton="0" quotePrefix="0" xfId="0">
      <alignment horizontal="center" vertical="center"/>
    </xf>
    <xf numFmtId="0" fontId="29" fillId="0" borderId="311" applyAlignment="1" pivotButton="0" quotePrefix="0" xfId="0">
      <alignment horizontal="center" vertical="center"/>
    </xf>
    <xf numFmtId="0" fontId="26" fillId="0" borderId="107" applyAlignment="1" pivotButton="0" quotePrefix="0" xfId="0">
      <alignment horizontal="center"/>
    </xf>
    <xf numFmtId="0" fontId="19" fillId="5" borderId="174" applyAlignment="1" pivotButton="0" quotePrefix="0" xfId="0">
      <alignment horizontal="center" vertical="center"/>
    </xf>
    <xf numFmtId="0" fontId="29" fillId="0" borderId="615" applyAlignment="1" pivotButton="0" quotePrefix="0" xfId="0">
      <alignment horizontal="center" vertical="center"/>
    </xf>
    <xf numFmtId="0" fontId="1" fillId="0" borderId="206" pivotButton="0" quotePrefix="0" xfId="0"/>
    <xf numFmtId="0" fontId="18" fillId="0" borderId="100" applyAlignment="1" pivotButton="0" quotePrefix="0" xfId="0">
      <alignment horizontal="center"/>
    </xf>
    <xf numFmtId="0" fontId="29" fillId="0" borderId="78" applyAlignment="1" pivotButton="0" quotePrefix="0" xfId="0">
      <alignment horizontal="center" vertical="center"/>
    </xf>
    <xf numFmtId="0" fontId="26" fillId="0" borderId="40" applyAlignment="1" pivotButton="0" quotePrefix="0" xfId="0">
      <alignment horizontal="center"/>
    </xf>
    <xf numFmtId="0" fontId="26" fillId="0" borderId="55" applyAlignment="1" pivotButton="0" quotePrefix="0" xfId="0">
      <alignment horizontal="left"/>
    </xf>
    <xf numFmtId="0" fontId="19" fillId="0" borderId="55" applyAlignment="1" pivotButton="0" quotePrefix="0" xfId="0">
      <alignment horizontal="left" vertical="center"/>
    </xf>
    <xf numFmtId="0" fontId="29" fillId="0" borderId="54" applyAlignment="1" pivotButton="0" quotePrefix="0" xfId="0">
      <alignment horizontal="left"/>
    </xf>
    <xf numFmtId="0" fontId="29" fillId="0" borderId="56" applyAlignment="1" pivotButton="0" quotePrefix="0" xfId="0">
      <alignment horizontal="left"/>
    </xf>
    <xf numFmtId="0" fontId="26" fillId="0" borderId="218" applyAlignment="1" pivotButton="0" quotePrefix="0" xfId="0">
      <alignment horizontal="center"/>
    </xf>
    <xf numFmtId="49" fontId="29" fillId="0" borderId="252" applyAlignment="1" pivotButton="0" quotePrefix="0" xfId="0">
      <alignment horizontal="center" vertical="center"/>
    </xf>
    <xf numFmtId="0" fontId="29" fillId="0" borderId="311" applyAlignment="1" pivotButton="0" quotePrefix="0" xfId="0">
      <alignment horizontal="left" vertical="center"/>
    </xf>
    <xf numFmtId="0" fontId="30" fillId="0" borderId="178" applyAlignment="1" pivotButton="0" quotePrefix="0" xfId="0">
      <alignment horizontal="center" vertical="center"/>
    </xf>
    <xf numFmtId="0" fontId="29" fillId="0" borderId="143" applyAlignment="1" pivotButton="0" quotePrefix="0" xfId="0">
      <alignment horizontal="left"/>
    </xf>
    <xf numFmtId="0" fontId="29" fillId="0" borderId="70" applyAlignment="1" pivotButton="0" quotePrefix="0" xfId="0">
      <alignment horizontal="left"/>
    </xf>
    <xf numFmtId="0" fontId="26" fillId="0" borderId="193" applyAlignment="1" pivotButton="0" quotePrefix="0" xfId="0">
      <alignment horizontal="center"/>
    </xf>
    <xf numFmtId="0" fontId="26" fillId="0" borderId="311" applyAlignment="1" pivotButton="0" quotePrefix="0" xfId="0">
      <alignment horizontal="center"/>
    </xf>
    <xf numFmtId="0" fontId="26" fillId="0" borderId="176" applyAlignment="1" pivotButton="0" quotePrefix="0" xfId="0">
      <alignment horizontal="left"/>
    </xf>
    <xf numFmtId="0" fontId="30" fillId="0" borderId="613" applyAlignment="1" pivotButton="0" quotePrefix="0" xfId="0">
      <alignment horizontal="left" vertical="center"/>
    </xf>
    <xf numFmtId="0" fontId="1" fillId="0" borderId="616" pivotButton="0" quotePrefix="0" xfId="0"/>
    <xf numFmtId="0" fontId="30" fillId="0" borderId="616" applyAlignment="1" pivotButton="0" quotePrefix="0" xfId="0">
      <alignment horizontal="center" vertical="center"/>
    </xf>
    <xf numFmtId="0" fontId="30" fillId="0" borderId="125" applyAlignment="1" pivotButton="0" quotePrefix="0" xfId="0">
      <alignment horizontal="center" vertical="center"/>
    </xf>
    <xf numFmtId="0" fontId="124" fillId="0" borderId="41" applyAlignment="1" pivotButton="0" quotePrefix="0" xfId="0">
      <alignment horizontal="center" vertical="center"/>
    </xf>
    <xf numFmtId="0" fontId="90" fillId="0" borderId="57" applyAlignment="1" pivotButton="0" quotePrefix="0" xfId="0">
      <alignment horizontal="center" vertical="center"/>
    </xf>
    <xf numFmtId="0" fontId="90" fillId="0" borderId="56" applyAlignment="1" pivotButton="0" quotePrefix="0" xfId="0">
      <alignment horizontal="center" vertical="center"/>
    </xf>
    <xf numFmtId="0" fontId="90" fillId="0" borderId="55" applyAlignment="1" pivotButton="0" quotePrefix="0" xfId="0">
      <alignment horizontal="center" vertical="center"/>
    </xf>
    <xf numFmtId="0" fontId="115" fillId="0" borderId="34" applyAlignment="1" pivotButton="0" quotePrefix="0" xfId="0">
      <alignment horizontal="center" vertical="center"/>
    </xf>
    <xf numFmtId="0" fontId="18" fillId="0" borderId="34" applyAlignment="1" pivotButton="0" quotePrefix="0" xfId="0">
      <alignment horizontal="center"/>
    </xf>
    <xf numFmtId="0" fontId="30" fillId="0" borderId="107" applyAlignment="1" pivotButton="0" quotePrefix="0" xfId="0">
      <alignment horizontal="left" vertical="center"/>
    </xf>
    <xf numFmtId="0" fontId="30" fillId="0" borderId="193" applyAlignment="1" pivotButton="0" quotePrefix="0" xfId="0">
      <alignment horizontal="center" vertical="center"/>
    </xf>
    <xf numFmtId="0" fontId="30" fillId="0" borderId="95" applyAlignment="1" pivotButton="0" quotePrefix="0" xfId="0">
      <alignment horizontal="center" vertical="center"/>
    </xf>
    <xf numFmtId="0" fontId="26" fillId="0" borderId="178" applyAlignment="1" pivotButton="0" quotePrefix="0" xfId="0">
      <alignment horizontal="left"/>
    </xf>
    <xf numFmtId="0" fontId="26" fillId="0" borderId="70" applyAlignment="1" pivotButton="0" quotePrefix="0" xfId="0">
      <alignment horizontal="left"/>
    </xf>
    <xf numFmtId="0" fontId="10" fillId="6" borderId="174" applyAlignment="1" pivotButton="0" quotePrefix="0" xfId="0">
      <alignment horizontal="center" vertical="center"/>
    </xf>
    <xf numFmtId="0" fontId="24" fillId="0" borderId="614" applyAlignment="1" pivotButton="0" quotePrefix="0" xfId="0">
      <alignment horizontal="justify" vertical="center"/>
    </xf>
    <xf numFmtId="0" fontId="24" fillId="0" borderId="56" applyAlignment="1" pivotButton="0" quotePrefix="0" xfId="0">
      <alignment horizontal="justify" vertical="center"/>
    </xf>
    <xf numFmtId="0" fontId="24" fillId="0" borderId="82" applyAlignment="1" pivotButton="0" quotePrefix="0" xfId="0">
      <alignment horizontal="left" vertical="center"/>
    </xf>
    <xf numFmtId="0" fontId="24" fillId="0" borderId="439" applyAlignment="1" pivotButton="0" quotePrefix="0" xfId="0">
      <alignment horizontal="center" vertical="center"/>
    </xf>
    <xf numFmtId="0" fontId="24" fillId="0" borderId="70" applyAlignment="1" pivotButton="0" quotePrefix="0" xfId="0">
      <alignment horizontal="justify" vertical="center"/>
    </xf>
    <xf numFmtId="49" fontId="24" fillId="0" borderId="311" applyAlignment="1" pivotButton="0" quotePrefix="0" xfId="0">
      <alignment horizontal="center" vertical="center"/>
    </xf>
    <xf numFmtId="0" fontId="29" fillId="0" borderId="7" applyAlignment="1" pivotButton="0" quotePrefix="0" xfId="0">
      <alignment horizontal="center"/>
    </xf>
    <xf numFmtId="0" fontId="6" fillId="0" borderId="351" applyAlignment="1" pivotButton="0" quotePrefix="0" xfId="0">
      <alignment horizontal="center" vertical="center"/>
    </xf>
    <xf numFmtId="0" fontId="29" fillId="0" borderId="617" applyAlignment="1" pivotButton="0" quotePrefix="0" xfId="0">
      <alignment horizontal="center" vertical="center"/>
    </xf>
    <xf numFmtId="0" fontId="23" fillId="0" borderId="1" applyAlignment="1" pivotButton="0" quotePrefix="0" xfId="0">
      <alignment horizontal="right" vertical="center"/>
    </xf>
    <xf numFmtId="0" fontId="6" fillId="5" borderId="271" applyAlignment="1" pivotButton="0" quotePrefix="0" xfId="0">
      <alignment horizontal="left" vertical="center"/>
    </xf>
    <xf numFmtId="0" fontId="30" fillId="0" borderId="73" applyAlignment="1" pivotButton="0" quotePrefix="0" xfId="0">
      <alignment horizontal="center" vertical="center"/>
    </xf>
    <xf numFmtId="49" fontId="4" fillId="0" borderId="293" applyAlignment="1" pivotButton="0" quotePrefix="0" xfId="0">
      <alignment horizontal="center" vertical="center"/>
    </xf>
    <xf numFmtId="0" fontId="45" fillId="0" borderId="382" applyAlignment="1" pivotButton="0" quotePrefix="0" xfId="0">
      <alignment horizontal="center" vertical="center"/>
    </xf>
    <xf numFmtId="0" fontId="6" fillId="3" borderId="94" applyAlignment="1" pivotButton="0" quotePrefix="0" xfId="0">
      <alignment horizontal="center" vertical="center"/>
    </xf>
    <xf numFmtId="0" fontId="10" fillId="5" borderId="32" applyAlignment="1" pivotButton="0" quotePrefix="0" xfId="0">
      <alignment horizontal="center" vertical="center"/>
    </xf>
    <xf numFmtId="1" fontId="10" fillId="0" borderId="52" applyAlignment="1" pivotButton="0" quotePrefix="0" xfId="0">
      <alignment horizontal="center" vertical="center"/>
    </xf>
    <xf numFmtId="0" fontId="10" fillId="0" borderId="52" applyAlignment="1" pivotButton="0" quotePrefix="0" xfId="0">
      <alignment horizontal="center" vertical="center"/>
    </xf>
    <xf numFmtId="49" fontId="4" fillId="3" borderId="285" applyAlignment="1" pivotButton="0" quotePrefix="0" xfId="0">
      <alignment horizontal="center" vertical="center"/>
    </xf>
    <xf numFmtId="49" fontId="17" fillId="3" borderId="285" applyAlignment="1" pivotButton="0" quotePrefix="0" xfId="0">
      <alignment horizontal="center" vertical="center"/>
    </xf>
    <xf numFmtId="0" fontId="30" fillId="3" borderId="55" applyAlignment="1" pivotButton="0" quotePrefix="0" xfId="0">
      <alignment horizontal="center" vertical="center"/>
    </xf>
    <xf numFmtId="0" fontId="29" fillId="3" borderId="54" applyAlignment="1" pivotButton="0" quotePrefix="0" xfId="0">
      <alignment horizontal="center" vertical="center"/>
    </xf>
    <xf numFmtId="0" fontId="19" fillId="3" borderId="55" applyAlignment="1" pivotButton="0" quotePrefix="0" xfId="0">
      <alignment horizontal="center" vertical="center"/>
    </xf>
    <xf numFmtId="0" fontId="29" fillId="3" borderId="55" applyAlignment="1" pivotButton="0" quotePrefix="0" xfId="0">
      <alignment horizontal="center" vertical="center"/>
    </xf>
    <xf numFmtId="0" fontId="29" fillId="3" borderId="95" applyAlignment="1" pivotButton="0" quotePrefix="0" xfId="0">
      <alignment horizontal="center" vertical="center"/>
    </xf>
    <xf numFmtId="0" fontId="24" fillId="3" borderId="94" applyAlignment="1" pivotButton="0" quotePrefix="0" xfId="0">
      <alignment horizontal="center" vertical="center"/>
    </xf>
    <xf numFmtId="0" fontId="10" fillId="3" borderId="74" applyAlignment="1" pivotButton="0" quotePrefix="0" xfId="0">
      <alignment vertical="center"/>
    </xf>
    <xf numFmtId="0" fontId="10" fillId="3" borderId="96" applyAlignment="1" pivotButton="0" quotePrefix="0" xfId="0">
      <alignment vertical="center"/>
    </xf>
    <xf numFmtId="1" fontId="10" fillId="0" borderId="142" applyAlignment="1" pivotButton="0" quotePrefix="0" xfId="0">
      <alignment horizontal="center" vertical="center"/>
    </xf>
    <xf numFmtId="1" fontId="10" fillId="0" borderId="294" applyAlignment="1" pivotButton="0" quotePrefix="0" xfId="0">
      <alignment horizontal="center" vertical="center"/>
    </xf>
    <xf numFmtId="49" fontId="10" fillId="3" borderId="43" applyAlignment="1" pivotButton="0" quotePrefix="0" xfId="0">
      <alignment horizontal="center" vertical="center"/>
    </xf>
    <xf numFmtId="49" fontId="10" fillId="3" borderId="1" applyAlignment="1" pivotButton="0" quotePrefix="0" xfId="0">
      <alignment horizontal="center" vertical="center"/>
    </xf>
    <xf numFmtId="0" fontId="65" fillId="0" borderId="1" pivotButton="0" quotePrefix="0" xfId="0"/>
    <xf numFmtId="0" fontId="24" fillId="3" borderId="94" applyAlignment="1" pivotButton="0" quotePrefix="0" xfId="0">
      <alignment horizontal="justify" vertical="center"/>
    </xf>
    <xf numFmtId="0" fontId="51" fillId="0" borderId="1" pivotButton="0" quotePrefix="0" xfId="0"/>
    <xf numFmtId="0" fontId="4" fillId="3" borderId="1" applyAlignment="1" pivotButton="0" quotePrefix="0" xfId="0">
      <alignment horizontal="justify" vertical="center"/>
    </xf>
    <xf numFmtId="49" fontId="4" fillId="3" borderId="1" applyAlignment="1" pivotButton="0" quotePrefix="0" xfId="0">
      <alignment horizontal="center" vertical="center"/>
    </xf>
    <xf numFmtId="0" fontId="74" fillId="0" borderId="1" applyAlignment="1" pivotButton="0" quotePrefix="0" xfId="0">
      <alignment vertical="center"/>
    </xf>
    <xf numFmtId="0" fontId="51" fillId="0" borderId="1" applyAlignment="1" pivotButton="0" quotePrefix="0" xfId="0">
      <alignment vertical="center"/>
    </xf>
    <xf numFmtId="0" fontId="92" fillId="0" borderId="11" applyAlignment="1" pivotButton="0" quotePrefix="0" xfId="0">
      <alignment horizontal="center"/>
    </xf>
    <xf numFmtId="0" fontId="38" fillId="0" borderId="144" applyAlignment="1" pivotButton="0" quotePrefix="0" xfId="0">
      <alignment horizontal="center" vertical="center"/>
    </xf>
    <xf numFmtId="0" fontId="23" fillId="0" borderId="346" applyAlignment="1" pivotButton="0" quotePrefix="0" xfId="0">
      <alignment horizontal="center" vertical="center"/>
    </xf>
    <xf numFmtId="0" fontId="4" fillId="0" borderId="94" applyAlignment="1" pivotButton="0" quotePrefix="0" xfId="0">
      <alignment horizontal="left" vertical="center"/>
    </xf>
    <xf numFmtId="0" fontId="4" fillId="0" borderId="382" applyAlignment="1" pivotButton="0" quotePrefix="0" xfId="0">
      <alignment horizontal="center" vertical="center"/>
    </xf>
    <xf numFmtId="0" fontId="29" fillId="3" borderId="85" applyAlignment="1" pivotButton="0" quotePrefix="0" xfId="0">
      <alignment horizontal="center" vertical="center"/>
    </xf>
    <xf numFmtId="0" fontId="36" fillId="0" borderId="73" applyAlignment="1" pivotButton="0" quotePrefix="0" xfId="0">
      <alignment horizontal="center" vertical="center"/>
    </xf>
    <xf numFmtId="0" fontId="36" fillId="0" borderId="41" applyAlignment="1" pivotButton="0" quotePrefix="0" xfId="0">
      <alignment horizontal="center" vertical="center"/>
    </xf>
    <xf numFmtId="0" fontId="4" fillId="3" borderId="97" applyAlignment="1" pivotButton="0" quotePrefix="0" xfId="0">
      <alignment horizontal="center" vertical="center"/>
    </xf>
    <xf numFmtId="0" fontId="6" fillId="3" borderId="79" applyAlignment="1" pivotButton="0" quotePrefix="0" xfId="0">
      <alignment horizontal="center" vertical="center"/>
    </xf>
    <xf numFmtId="49" fontId="4" fillId="0" borderId="69" applyAlignment="1" pivotButton="0" quotePrefix="0" xfId="0">
      <alignment horizontal="center" vertical="center"/>
    </xf>
    <xf numFmtId="0" fontId="4" fillId="0" borderId="215" applyAlignment="1" pivotButton="0" quotePrefix="0" xfId="0">
      <alignment vertical="center"/>
    </xf>
    <xf numFmtId="0" fontId="10" fillId="0" borderId="382" applyAlignment="1" pivotButton="0" quotePrefix="0" xfId="0">
      <alignment vertical="center"/>
    </xf>
    <xf numFmtId="0" fontId="24" fillId="0" borderId="382" applyAlignment="1" pivotButton="0" quotePrefix="0" xfId="0">
      <alignment vertical="center"/>
    </xf>
    <xf numFmtId="0" fontId="40" fillId="0" borderId="151" applyAlignment="1" pivotButton="0" quotePrefix="0" xfId="0">
      <alignment horizontal="left" vertical="center"/>
    </xf>
    <xf numFmtId="0" fontId="40" fillId="0" borderId="54" applyAlignment="1" pivotButton="0" quotePrefix="0" xfId="0">
      <alignment horizontal="left" vertical="center"/>
    </xf>
    <xf numFmtId="0" fontId="24" fillId="3" borderId="142" applyAlignment="1" pivotButton="0" quotePrefix="0" xfId="0">
      <alignment horizontal="left" vertical="center"/>
    </xf>
    <xf numFmtId="0" fontId="125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styles" Target="styles.xml" Id="rId61" /><Relationship Type="http://schemas.openxmlformats.org/officeDocument/2006/relationships/theme" Target="theme/theme1.xml" Id="rId6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117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4" t="n"/>
      <c r="BU2" s="1" t="n"/>
      <c r="BV2" s="1" t="n"/>
      <c r="BW2" s="1" t="n"/>
      <c r="BX2" s="1" t="n"/>
      <c r="BY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1" t="n"/>
      <c r="BV3" s="1" t="n"/>
      <c r="BW3" s="1" t="n"/>
      <c r="BX3" s="1" t="n"/>
      <c r="BY3" s="1" t="n"/>
    </row>
    <row r="4">
      <c r="A4" s="1" t="n"/>
      <c r="B4" s="5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7" t="n"/>
      <c r="R4" s="6" t="n"/>
      <c r="S4" s="7" t="n"/>
      <c r="T4" s="6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4" t="n"/>
      <c r="AZ4" s="4" t="n"/>
      <c r="BA4" s="4" t="n"/>
      <c r="BB4" s="4" t="n"/>
      <c r="BC4" s="8" t="n"/>
      <c r="BD4" s="8" t="n"/>
      <c r="BE4" s="9" t="n"/>
      <c r="BF4" s="9" t="n"/>
      <c r="BG4" s="8" t="n"/>
      <c r="BH4" s="8" t="n"/>
      <c r="BI4" s="8" t="n"/>
      <c r="BJ4" s="8" t="n"/>
      <c r="BK4" s="8" t="n"/>
      <c r="BL4" s="8" t="n"/>
      <c r="BM4" s="8" t="n"/>
      <c r="BN4" s="8" t="n"/>
      <c r="BO4" s="8" t="n"/>
      <c r="BP4" s="8" t="n"/>
      <c r="BQ4" s="8" t="n"/>
      <c r="BR4" s="9" t="n"/>
      <c r="BS4" s="1" t="n"/>
      <c r="BT4" s="1" t="n"/>
      <c r="BU4" s="1" t="n"/>
      <c r="BV4" s="1" t="n"/>
      <c r="BW4" s="1" t="n"/>
      <c r="BX4" s="1" t="n"/>
      <c r="BY4" s="1" t="n"/>
    </row>
    <row r="5">
      <c r="A5" s="1" t="n"/>
      <c r="B5" s="10" t="n"/>
      <c r="C5" s="10" t="n"/>
      <c r="D5" s="10" t="n"/>
      <c r="E5" s="10" t="n"/>
      <c r="F5" s="11" t="inlineStr">
        <is>
          <t>УТВЕРЖДЕНО</t>
        </is>
      </c>
      <c r="G5" s="12" t="n"/>
      <c r="H5" s="12" t="n"/>
      <c r="I5" s="12" t="n"/>
      <c r="J5" s="12" t="n"/>
      <c r="K5" s="12" t="n"/>
      <c r="L5" s="12" t="n"/>
      <c r="M5" s="12" t="n"/>
      <c r="N5" s="12" t="n"/>
      <c r="O5" s="12" t="n"/>
      <c r="P5" s="12" t="n"/>
      <c r="Q5" s="13" t="inlineStr">
        <is>
          <t xml:space="preserve"> УЧЕБНЫЙ ПЛАН</t>
        </is>
      </c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4" t="n"/>
      <c r="AZ5" s="14" t="n"/>
      <c r="BA5" s="14" t="n"/>
      <c r="BB5" s="15" t="n"/>
      <c r="BC5" s="16" t="n"/>
      <c r="BD5" s="16" t="n"/>
      <c r="BE5" s="9" t="n"/>
      <c r="BF5" s="9" t="n"/>
      <c r="BG5" s="16" t="n"/>
      <c r="BH5" s="16" t="n"/>
      <c r="BI5" s="16" t="n"/>
      <c r="BJ5" s="16" t="n"/>
      <c r="BK5" s="16" t="n"/>
      <c r="BL5" s="16" t="n"/>
      <c r="BM5" s="9" t="n"/>
      <c r="BN5" s="9" t="n"/>
      <c r="BO5" s="9" t="n"/>
      <c r="BP5" s="9" t="n"/>
      <c r="BQ5" s="9" t="n"/>
      <c r="BR5" s="9" t="n"/>
      <c r="BS5" s="1" t="n"/>
      <c r="BT5" s="1" t="n"/>
      <c r="BU5" s="1" t="n"/>
      <c r="BV5" s="1" t="n"/>
      <c r="BW5" s="1" t="n"/>
      <c r="BX5" s="1" t="n"/>
      <c r="BY5" s="1" t="n"/>
    </row>
    <row r="6">
      <c r="A6" s="1" t="n"/>
      <c r="B6" s="10" t="n"/>
      <c r="C6" s="10" t="n"/>
      <c r="D6" s="10" t="n"/>
      <c r="E6" s="10" t="n"/>
      <c r="F6" s="11" t="n"/>
      <c r="G6" s="11" t="n"/>
      <c r="H6" s="11" t="n"/>
      <c r="I6" s="11" t="n"/>
      <c r="J6" s="11" t="n"/>
      <c r="K6" s="11" t="n"/>
      <c r="L6" s="11" t="n"/>
      <c r="M6" s="11" t="n"/>
      <c r="N6" s="11" t="n"/>
      <c r="O6" s="11" t="n"/>
      <c r="P6" s="1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4" t="n"/>
      <c r="AZ6" s="14" t="n"/>
      <c r="BA6" s="14" t="n"/>
      <c r="BB6" s="15" t="n"/>
      <c r="BC6" s="16" t="n"/>
      <c r="BD6" s="16" t="n"/>
      <c r="BE6" s="9" t="n"/>
      <c r="BF6" s="9" t="n"/>
      <c r="BG6" s="16" t="n"/>
      <c r="BH6" s="16" t="n"/>
      <c r="BI6" s="16" t="n"/>
      <c r="BJ6" s="16" t="n"/>
      <c r="BK6" s="16" t="n"/>
      <c r="BL6" s="16" t="n"/>
      <c r="BM6" s="9" t="n"/>
      <c r="BN6" s="9" t="n"/>
      <c r="BO6" s="9" t="n"/>
      <c r="BP6" s="9" t="n"/>
      <c r="BQ6" s="9" t="n"/>
      <c r="BR6" s="9" t="n"/>
      <c r="BS6" s="1" t="n"/>
      <c r="BT6" s="1" t="n"/>
      <c r="BU6" s="1" t="n"/>
      <c r="BV6" s="1" t="n"/>
      <c r="BW6" s="1" t="n"/>
      <c r="BX6" s="1" t="n"/>
      <c r="BY6" s="1" t="n"/>
    </row>
    <row r="7">
      <c r="A7" s="1" t="n"/>
      <c r="B7" s="10" t="n"/>
      <c r="C7" s="10" t="n"/>
      <c r="D7" s="10" t="n"/>
      <c r="E7" s="10" t="n"/>
      <c r="F7" s="11" t="inlineStr">
        <is>
          <t>Ректором БГТУ</t>
        </is>
      </c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7" t="n"/>
      <c r="R7" s="17" t="n"/>
      <c r="S7" s="12" t="n"/>
      <c r="T7" s="1" t="n"/>
      <c r="U7" s="6" t="n"/>
      <c r="V7" s="8" t="n"/>
      <c r="W7" s="8" t="n"/>
      <c r="X7" s="8" t="n"/>
      <c r="Y7" s="8" t="n"/>
      <c r="Z7" s="8" t="n"/>
      <c r="AA7" s="8" t="n"/>
      <c r="AB7" s="8" t="n"/>
      <c r="AC7" s="8" t="n"/>
      <c r="AD7" s="8" t="n"/>
      <c r="AE7" s="8" t="n"/>
      <c r="AF7" s="8" t="n"/>
      <c r="AG7" s="8" t="n"/>
      <c r="AH7" s="8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8" t="n"/>
      <c r="AS7" s="8" t="n"/>
      <c r="AT7" s="8" t="n"/>
      <c r="AU7" s="8" t="n"/>
      <c r="AV7" s="8" t="n"/>
      <c r="AW7" s="10" t="n"/>
      <c r="AX7" s="10" t="n"/>
      <c r="AY7" s="18" t="inlineStr">
        <is>
          <t>Степень: Магистр</t>
        </is>
      </c>
      <c r="AZ7" s="18" t="n"/>
      <c r="BA7" s="18" t="n"/>
      <c r="BB7" s="18" t="n"/>
      <c r="BC7" s="18" t="n"/>
      <c r="BD7" s="18" t="n"/>
      <c r="BE7" s="18" t="n"/>
      <c r="BF7" s="18" t="n"/>
      <c r="BG7" s="18" t="n"/>
      <c r="BH7" s="18" t="n"/>
      <c r="BI7" s="18" t="n"/>
      <c r="BJ7" s="1" t="n"/>
      <c r="BK7" s="1" t="n"/>
      <c r="BL7" s="1" t="n"/>
      <c r="BM7" s="9" t="n"/>
      <c r="BN7" s="9" t="n"/>
      <c r="BO7" s="10" t="n"/>
      <c r="BP7" s="10" t="n"/>
      <c r="BQ7" s="9" t="n"/>
      <c r="BR7" s="9" t="n"/>
      <c r="BS7" s="1" t="n"/>
      <c r="BT7" s="1" t="n"/>
      <c r="BU7" s="1" t="n"/>
      <c r="BV7" s="1" t="n"/>
      <c r="BW7" s="1" t="n"/>
      <c r="BX7" s="1" t="n"/>
      <c r="BY7" s="1" t="n"/>
    </row>
    <row r="8">
      <c r="A8" s="1" t="n"/>
      <c r="B8" s="10" t="n"/>
      <c r="C8" s="10" t="n"/>
      <c r="D8" s="10" t="n"/>
      <c r="E8" s="10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0" t="n"/>
      <c r="T8" s="19" t="n"/>
      <c r="U8" s="19" t="n"/>
      <c r="V8" s="19" t="n"/>
      <c r="W8" s="19" t="n"/>
      <c r="X8" s="19" t="n"/>
      <c r="Y8" s="19" t="n"/>
      <c r="Z8" s="19" t="n"/>
      <c r="AA8" s="10" t="n"/>
      <c r="AB8" s="10" t="n"/>
      <c r="AC8" s="10" t="n"/>
      <c r="AD8" s="10" t="n"/>
      <c r="AE8" s="19" t="n"/>
      <c r="AF8" s="20" t="inlineStr">
        <is>
          <t xml:space="preserve"> 7-06-0211-02  Издательско-полиграфическая деятельность</t>
        </is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9" t="n"/>
      <c r="AX8" s="10" t="n"/>
      <c r="AY8" s="21" t="n"/>
      <c r="AZ8" s="21" t="n"/>
      <c r="BA8" s="21" t="n"/>
      <c r="BB8" s="21" t="n"/>
      <c r="BC8" s="21" t="n"/>
      <c r="BD8" s="21" t="n"/>
      <c r="BE8" s="21" t="n"/>
      <c r="BF8" s="21" t="n"/>
      <c r="BG8" s="21" t="n"/>
      <c r="BH8" s="21" t="n"/>
      <c r="BI8" s="21" t="n"/>
      <c r="BJ8" s="1" t="n"/>
      <c r="BK8" s="1" t="n"/>
      <c r="BL8" s="1" t="n"/>
      <c r="BM8" s="9" t="n"/>
      <c r="BN8" s="9" t="n"/>
      <c r="BO8" s="10" t="n"/>
      <c r="BP8" s="10" t="n"/>
      <c r="BQ8" s="9" t="n"/>
      <c r="BR8" s="9" t="n"/>
      <c r="BS8" s="1" t="n"/>
      <c r="BT8" s="1" t="n"/>
      <c r="BU8" s="1" t="n"/>
      <c r="BV8" s="1" t="n"/>
      <c r="BW8" s="1" t="n"/>
      <c r="BX8" s="1" t="n"/>
      <c r="BY8" s="1" t="n"/>
    </row>
    <row r="9">
      <c r="A9" s="22" t="n"/>
      <c r="B9" s="1" t="n"/>
      <c r="C9" s="1" t="n"/>
      <c r="D9" s="1" t="n"/>
      <c r="E9" s="1" t="n"/>
      <c r="F9" s="11" t="inlineStr">
        <is>
          <t>И.В. Войтовым</t>
        </is>
      </c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9" t="n"/>
      <c r="T9" s="19" t="n"/>
      <c r="U9" s="19" t="n"/>
      <c r="V9" s="19" t="inlineStr">
        <is>
          <t>Специальность:</t>
        </is>
      </c>
      <c r="W9" s="19" t="n"/>
      <c r="X9" s="19" t="n"/>
      <c r="Y9" s="19" t="n"/>
      <c r="Z9" s="19" t="n"/>
      <c r="AA9" s="1" t="n"/>
      <c r="AB9" s="1" t="n"/>
      <c r="AC9" s="1" t="n"/>
      <c r="AD9" s="1" t="n"/>
      <c r="AE9" s="19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9" t="n"/>
      <c r="AX9" s="1" t="n"/>
      <c r="AY9" s="23" t="inlineStr">
        <is>
          <t xml:space="preserve">Срок обучения: </t>
        </is>
      </c>
      <c r="AZ9" s="23" t="n"/>
      <c r="BA9" s="23" t="n"/>
      <c r="BB9" s="23" t="n"/>
      <c r="BC9" s="23" t="n"/>
      <c r="BD9" s="23" t="n"/>
      <c r="BE9" s="23" t="n"/>
      <c r="BF9" s="24" t="n"/>
      <c r="BG9" s="24" t="inlineStr">
        <is>
          <t>1  год</t>
        </is>
      </c>
      <c r="BH9" s="24" t="n"/>
      <c r="BI9" s="24" t="n"/>
      <c r="BJ9" s="22" t="n"/>
      <c r="BK9" s="22" t="n"/>
      <c r="BL9" s="22" t="n"/>
      <c r="BM9" s="16" t="n"/>
      <c r="BN9" s="16" t="n"/>
      <c r="BO9" s="22" t="n"/>
      <c r="BP9" s="22" t="n"/>
      <c r="BQ9" s="16" t="n"/>
      <c r="BR9" s="16" t="n"/>
      <c r="BS9" s="22" t="n"/>
      <c r="BT9" s="1" t="n"/>
      <c r="BU9" s="1" t="n"/>
      <c r="BV9" s="1" t="n"/>
      <c r="BW9" s="1" t="n"/>
      <c r="BX9" s="1" t="n"/>
      <c r="BY9" s="1" t="n"/>
    </row>
    <row r="10">
      <c r="A10" s="25" t="n"/>
      <c r="B10" s="1" t="n"/>
      <c r="C10" s="1" t="n"/>
      <c r="D10" s="1" t="n"/>
      <c r="E10" s="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26" t="n"/>
      <c r="T10" s="27" t="n"/>
      <c r="U10" s="28" t="n"/>
      <c r="V10" s="19" t="n"/>
      <c r="W10" s="19" t="n"/>
      <c r="X10" s="19" t="n"/>
      <c r="Y10" s="19" t="n"/>
      <c r="Z10" s="19" t="n"/>
      <c r="AA10" s="1" t="n"/>
      <c r="AB10" s="1" t="n"/>
      <c r="AC10" s="1" t="n"/>
      <c r="AD10" s="1" t="n"/>
      <c r="AE10" s="19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9" t="n"/>
      <c r="AX10" s="1" t="n"/>
      <c r="AY10" s="29" t="n"/>
      <c r="AZ10" s="29" t="n"/>
      <c r="BA10" s="29" t="n"/>
      <c r="BB10" s="29" t="n"/>
      <c r="BC10" s="29" t="n"/>
      <c r="BD10" s="29" t="n"/>
      <c r="BE10" s="29" t="n"/>
      <c r="BF10" s="29" t="n"/>
      <c r="BG10" s="30" t="n"/>
      <c r="BH10" s="24" t="n"/>
      <c r="BI10" s="29" t="n"/>
      <c r="BJ10" s="25" t="n"/>
      <c r="BK10" s="25" t="n"/>
      <c r="BL10" s="25" t="n"/>
      <c r="BM10" s="31" t="n"/>
      <c r="BN10" s="31" t="n"/>
      <c r="BO10" s="25" t="n"/>
      <c r="BP10" s="25" t="n"/>
      <c r="BQ10" s="31" t="n"/>
      <c r="BR10" s="9" t="n"/>
      <c r="BS10" s="25" t="n"/>
      <c r="BT10" s="1" t="n"/>
      <c r="BU10" s="1" t="n"/>
      <c r="BV10" s="1" t="n"/>
      <c r="BW10" s="1" t="n"/>
      <c r="BX10" s="1" t="n"/>
      <c r="BY10" s="1" t="n"/>
    </row>
    <row r="11">
      <c r="A11" s="25" t="n"/>
      <c r="B11" s="1" t="n"/>
      <c r="C11" s="1" t="n"/>
      <c r="D11" s="1" t="n"/>
      <c r="E11" s="1" t="n"/>
      <c r="F11" s="11" t="inlineStr">
        <is>
          <t>03.05.2023</t>
        </is>
      </c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2" t="n"/>
      <c r="T11" s="25" t="n"/>
      <c r="U11" s="6" t="n"/>
      <c r="V11" s="8" t="n"/>
      <c r="W11" s="8" t="n"/>
      <c r="X11" s="8" t="n"/>
      <c r="Y11" s="8" t="n"/>
      <c r="Z11" s="8" t="n"/>
      <c r="AA11" s="8" t="n"/>
      <c r="AB11" s="8" t="n"/>
      <c r="AC11" s="8" t="n"/>
      <c r="AD11" s="8" t="n"/>
      <c r="AE11" s="8" t="n"/>
      <c r="AF11" s="8" t="n"/>
      <c r="AG11" s="8" t="n"/>
      <c r="AH11" s="8" t="n"/>
      <c r="AI11" s="8" t="n"/>
      <c r="AJ11" s="8" t="n"/>
      <c r="AK11" s="8" t="n"/>
      <c r="AL11" s="8" t="n"/>
      <c r="AM11" s="8" t="n"/>
      <c r="AN11" s="8" t="n"/>
      <c r="AO11" s="8" t="n"/>
      <c r="AP11" s="8" t="n"/>
      <c r="AQ11" s="8" t="n"/>
      <c r="AR11" s="8" t="n"/>
      <c r="AS11" s="8" t="n"/>
      <c r="AT11" s="8" t="n"/>
      <c r="AU11" s="8" t="n"/>
      <c r="AV11" s="8" t="n"/>
      <c r="AW11" s="1" t="n"/>
      <c r="AX11" s="1" t="n"/>
      <c r="AY11" s="18" t="inlineStr">
        <is>
          <t xml:space="preserve">Форма получения образования: </t>
        </is>
      </c>
      <c r="AZ11" s="18" t="n"/>
      <c r="BA11" s="18" t="n"/>
      <c r="BB11" s="18" t="n"/>
      <c r="BC11" s="18" t="n"/>
      <c r="BD11" s="18" t="n"/>
      <c r="BE11" s="18" t="n"/>
      <c r="BF11" s="18" t="n"/>
      <c r="BG11" s="18" t="n"/>
      <c r="BH11" s="18" t="n"/>
      <c r="BI11" s="18" t="n"/>
      <c r="BJ11" s="25" t="n"/>
      <c r="BK11" s="25" t="n"/>
      <c r="BL11" s="25" t="n"/>
      <c r="BM11" s="9" t="n"/>
      <c r="BN11" s="9" t="n"/>
      <c r="BO11" s="25" t="n"/>
      <c r="BP11" s="25" t="n"/>
      <c r="BQ11" s="9" t="n"/>
      <c r="BR11" s="9" t="n"/>
      <c r="BS11" s="25" t="n"/>
      <c r="BT11" s="1" t="n"/>
      <c r="BU11" s="1" t="n"/>
      <c r="BV11" s="1" t="n"/>
      <c r="BW11" s="1" t="n"/>
      <c r="BX11" s="1" t="n"/>
      <c r="BY11" s="1" t="n"/>
    </row>
    <row r="12">
      <c r="A12" s="32" t="n"/>
      <c r="B12" s="1" t="n"/>
      <c r="C12" s="1" t="n"/>
      <c r="D12" s="1" t="n"/>
      <c r="E12" s="1" t="n"/>
      <c r="F12" s="33" t="inlineStr">
        <is>
          <t>Регистрационный № 06-02-001/уч.</t>
        </is>
      </c>
      <c r="G12" s="11" t="n"/>
      <c r="H12" s="11" t="n"/>
      <c r="I12" s="11" t="n"/>
      <c r="J12" s="11" t="n"/>
      <c r="K12" s="11" t="n"/>
      <c r="L12" s="11" t="n"/>
      <c r="M12" s="11" t="n"/>
      <c r="N12" s="11" t="n"/>
      <c r="O12" s="11" t="n"/>
      <c r="P12" s="11" t="n"/>
      <c r="Q12" s="11" t="n"/>
      <c r="R12" s="11" t="n"/>
      <c r="S12" s="34" t="n"/>
      <c r="T12" s="32" t="n"/>
      <c r="U12" s="35" t="n"/>
      <c r="V12" s="36" t="n"/>
      <c r="W12" s="36" t="n"/>
      <c r="X12" s="36" t="n"/>
      <c r="Y12" s="36" t="n"/>
      <c r="Z12" s="36" t="n"/>
      <c r="AA12" s="36" t="n"/>
      <c r="AB12" s="36" t="n"/>
      <c r="AC12" s="36" t="n"/>
      <c r="AD12" s="36" t="n"/>
      <c r="AE12" s="36" t="n"/>
      <c r="AF12" s="36" t="n"/>
      <c r="AG12" s="36" t="n"/>
      <c r="AH12" s="36" t="n"/>
      <c r="AI12" s="36" t="n"/>
      <c r="AJ12" s="36" t="n"/>
      <c r="AK12" s="36" t="n"/>
      <c r="AL12" s="36" t="n"/>
      <c r="AM12" s="36" t="n"/>
      <c r="AN12" s="36" t="n"/>
      <c r="AO12" s="36" t="n"/>
      <c r="AP12" s="36" t="n"/>
      <c r="AQ12" s="36" t="n"/>
      <c r="AR12" s="36" t="n"/>
      <c r="AS12" s="36" t="n"/>
      <c r="AT12" s="36" t="n"/>
      <c r="AU12" s="36" t="n"/>
      <c r="AV12" s="36" t="n"/>
      <c r="AW12" s="1" t="n"/>
      <c r="AX12" s="1" t="n"/>
      <c r="AY12" s="37" t="inlineStr">
        <is>
          <t>очная (дневная)</t>
        </is>
      </c>
      <c r="AZ12" s="37" t="n"/>
      <c r="BA12" s="37" t="n"/>
      <c r="BB12" s="37" t="n"/>
      <c r="BC12" s="30" t="n"/>
      <c r="BD12" s="30" t="n"/>
      <c r="BE12" s="30" t="n"/>
      <c r="BF12" s="30" t="n"/>
      <c r="BG12" s="30" t="n"/>
      <c r="BH12" s="30" t="n"/>
      <c r="BI12" s="30" t="n"/>
      <c r="BJ12" s="32" t="n"/>
      <c r="BK12" s="32" t="n"/>
      <c r="BL12" s="32" t="n"/>
      <c r="BM12" s="38" t="n"/>
      <c r="BN12" s="38" t="n"/>
      <c r="BO12" s="32" t="n"/>
      <c r="BP12" s="32" t="n"/>
      <c r="BQ12" s="38" t="n"/>
      <c r="BR12" s="38" t="n"/>
      <c r="BS12" s="32" t="n"/>
      <c r="BT12" s="1" t="n"/>
      <c r="BU12" s="1" t="n"/>
      <c r="BV12" s="1" t="n"/>
      <c r="BW12" s="1" t="n"/>
      <c r="BX12" s="1" t="n"/>
      <c r="BY12" s="1" t="n"/>
    </row>
    <row r="13">
      <c r="A13" s="39" t="n"/>
      <c r="B13" s="40" t="n"/>
      <c r="C13" s="40" t="n"/>
      <c r="D13" s="40" t="n"/>
      <c r="E13" s="40" t="n"/>
      <c r="F13" s="40" t="n"/>
      <c r="G13" s="40" t="n"/>
      <c r="H13" s="40" t="n"/>
      <c r="I13" s="40" t="n"/>
      <c r="J13" s="40" t="n"/>
      <c r="K13" s="40" t="n"/>
      <c r="L13" s="40" t="n"/>
      <c r="M13" s="40" t="n"/>
      <c r="N13" s="40" t="n"/>
      <c r="O13" s="40" t="n"/>
      <c r="P13" s="40" t="n"/>
      <c r="Q13" s="40" t="n"/>
      <c r="R13" s="40" t="n"/>
      <c r="S13" s="40" t="n"/>
      <c r="T13" s="40" t="n"/>
      <c r="U13" s="40" t="n"/>
      <c r="V13" s="40" t="n"/>
      <c r="W13" s="40" t="n"/>
      <c r="X13" s="40" t="n"/>
      <c r="Y13" s="40" t="n"/>
      <c r="Z13" s="40" t="n"/>
      <c r="AA13" s="40" t="n"/>
      <c r="AB13" s="40" t="n"/>
      <c r="AC13" s="40" t="n"/>
      <c r="AD13" s="40" t="n"/>
      <c r="AE13" s="40" t="n"/>
      <c r="AF13" s="40" t="n"/>
      <c r="AG13" s="40" t="n"/>
      <c r="AH13" s="40" t="n"/>
      <c r="AI13" s="40" t="n"/>
      <c r="AJ13" s="40" t="n"/>
      <c r="AK13" s="40" t="n"/>
      <c r="AL13" s="40" t="n"/>
      <c r="AM13" s="40" t="n"/>
      <c r="AN13" s="40" t="n"/>
      <c r="AO13" s="40" t="n"/>
      <c r="AP13" s="40" t="n"/>
      <c r="AQ13" s="40" t="n"/>
      <c r="AR13" s="40" t="n"/>
      <c r="AS13" s="40" t="n"/>
      <c r="AT13" s="40" t="n"/>
      <c r="AU13" s="40" t="n"/>
      <c r="AV13" s="40" t="n"/>
      <c r="AW13" s="40" t="n"/>
      <c r="AX13" s="40" t="n"/>
      <c r="AY13" s="40" t="n"/>
      <c r="AZ13" s="40" t="n"/>
      <c r="BA13" s="40" t="n"/>
      <c r="BB13" s="40" t="n"/>
      <c r="BC13" s="40" t="n"/>
      <c r="BD13" s="40" t="n"/>
      <c r="BE13" s="40" t="n"/>
      <c r="BF13" s="40" t="n"/>
      <c r="BG13" s="40" t="n"/>
      <c r="BH13" s="40" t="n"/>
      <c r="BI13" s="40" t="n"/>
      <c r="BJ13" s="39" t="n"/>
      <c r="BK13" s="39" t="n"/>
      <c r="BL13" s="39" t="n"/>
      <c r="BM13" s="40" t="n"/>
      <c r="BN13" s="40" t="n"/>
      <c r="BO13" s="40" t="n"/>
      <c r="BP13" s="40" t="n"/>
      <c r="BQ13" s="40" t="n"/>
      <c r="BR13" s="40" t="n"/>
      <c r="BS13" s="39" t="n"/>
      <c r="BT13" s="1" t="n"/>
      <c r="BU13" s="1" t="n"/>
      <c r="BV13" s="1" t="n"/>
      <c r="BW13" s="1" t="n"/>
      <c r="BX13" s="1" t="n"/>
      <c r="BY13" s="1" t="n"/>
    </row>
    <row r="14">
      <c r="A14" s="41" t="n"/>
      <c r="B14" s="42" t="inlineStr">
        <is>
          <t>I. График образовательного процесса</t>
        </is>
      </c>
      <c r="C14" s="42" t="n"/>
      <c r="D14" s="42" t="n"/>
      <c r="E14" s="42" t="n"/>
      <c r="F14" s="42" t="n"/>
      <c r="G14" s="42" t="n"/>
      <c r="H14" s="42" t="n"/>
      <c r="I14" s="42" t="n"/>
      <c r="J14" s="42" t="n"/>
      <c r="K14" s="42" t="n"/>
      <c r="L14" s="42" t="n"/>
      <c r="M14" s="42" t="n"/>
      <c r="N14" s="42" t="n"/>
      <c r="O14" s="42" t="n"/>
      <c r="P14" s="42" t="n"/>
      <c r="Q14" s="42" t="n"/>
      <c r="R14" s="42" t="n"/>
      <c r="S14" s="42" t="n"/>
      <c r="T14" s="42" t="n"/>
      <c r="U14" s="42" t="n"/>
      <c r="V14" s="42" t="n"/>
      <c r="W14" s="42" t="n"/>
      <c r="X14" s="42" t="n"/>
      <c r="Y14" s="42" t="n"/>
      <c r="Z14" s="42" t="n"/>
      <c r="AA14" s="42" t="n"/>
      <c r="AB14" s="42" t="n"/>
      <c r="AC14" s="42" t="n"/>
      <c r="AD14" s="42" t="n"/>
      <c r="AE14" s="42" t="n"/>
      <c r="AF14" s="42" t="n"/>
      <c r="AG14" s="42" t="n"/>
      <c r="AH14" s="42" t="n"/>
      <c r="AI14" s="43" t="inlineStr">
        <is>
          <t>II. Сводные данные по бюджету времени (в неделях)</t>
        </is>
      </c>
      <c r="AJ14" s="44" t="n"/>
      <c r="AK14" s="44" t="n"/>
      <c r="AL14" s="44" t="n"/>
      <c r="AM14" s="44" t="n"/>
      <c r="AN14" s="44" t="n"/>
      <c r="AO14" s="44" t="n"/>
      <c r="AP14" s="44" t="n"/>
      <c r="AQ14" s="44" t="n"/>
      <c r="AR14" s="44" t="n"/>
      <c r="AS14" s="44" t="n"/>
      <c r="AT14" s="44" t="n"/>
      <c r="AU14" s="44" t="n"/>
      <c r="AV14" s="44" t="n"/>
      <c r="AW14" s="44" t="n"/>
      <c r="AX14" s="44" t="n"/>
      <c r="AY14" s="44" t="n"/>
      <c r="AZ14" s="44" t="n"/>
      <c r="BA14" s="44" t="n"/>
      <c r="BB14" s="44" t="n"/>
      <c r="BC14" s="44" t="n"/>
      <c r="BD14" s="44" t="n"/>
      <c r="BE14" s="44" t="n"/>
      <c r="BF14" s="44" t="n"/>
      <c r="BG14" s="44" t="n"/>
      <c r="BH14" s="44" t="n"/>
      <c r="BI14" s="44" t="n"/>
      <c r="BJ14" s="45" t="n"/>
      <c r="BK14" s="19" t="n"/>
      <c r="BL14" s="19" t="n"/>
      <c r="BM14" s="19" t="n"/>
      <c r="BN14" s="19" t="n"/>
      <c r="BO14" s="19" t="n"/>
      <c r="BP14" s="19" t="n"/>
      <c r="BQ14" s="46" t="n"/>
      <c r="BR14" s="41" t="n"/>
      <c r="BS14" s="41" t="n"/>
      <c r="BT14" s="1" t="n"/>
      <c r="BU14" s="1" t="n"/>
      <c r="BV14" s="1" t="n"/>
      <c r="BW14" s="1" t="n"/>
      <c r="BX14" s="1" t="n"/>
      <c r="BY14" s="1" t="n"/>
    </row>
    <row r="15">
      <c r="A15" s="47" t="n"/>
      <c r="B15" s="48" t="inlineStr">
        <is>
          <t>КУРСЫ</t>
        </is>
      </c>
      <c r="C15" s="49" t="inlineStr">
        <is>
          <t>сентябрь</t>
        </is>
      </c>
      <c r="D15" s="50" t="n"/>
      <c r="E15" s="50" t="n"/>
      <c r="F15" s="51" t="n"/>
      <c r="G15" s="52" t="n"/>
      <c r="H15" s="49" t="inlineStr">
        <is>
          <t>октябрь</t>
        </is>
      </c>
      <c r="I15" s="50" t="n"/>
      <c r="J15" s="51" t="n"/>
      <c r="K15" s="52" t="n"/>
      <c r="L15" s="49" t="inlineStr">
        <is>
          <t>ноябрь</t>
        </is>
      </c>
      <c r="M15" s="50" t="n"/>
      <c r="N15" s="50" t="n"/>
      <c r="O15" s="51" t="n"/>
      <c r="P15" s="49" t="inlineStr">
        <is>
          <t>декабрь</t>
        </is>
      </c>
      <c r="Q15" s="50" t="n"/>
      <c r="R15" s="50" t="n"/>
      <c r="S15" s="51" t="n"/>
      <c r="T15" s="52" t="n"/>
      <c r="U15" s="49" t="inlineStr">
        <is>
          <t>январь</t>
        </is>
      </c>
      <c r="V15" s="50" t="n"/>
      <c r="W15" s="51" t="n"/>
      <c r="X15" s="52" t="n"/>
      <c r="Y15" s="49" t="inlineStr">
        <is>
          <t>февраль</t>
        </is>
      </c>
      <c r="Z15" s="50" t="n"/>
      <c r="AA15" s="51" t="n"/>
      <c r="AB15" s="52" t="n"/>
      <c r="AC15" s="49" t="inlineStr">
        <is>
          <t>март</t>
        </is>
      </c>
      <c r="AD15" s="50" t="n"/>
      <c r="AE15" s="50" t="n"/>
      <c r="AF15" s="51" t="n"/>
      <c r="AG15" s="52" t="n"/>
      <c r="AH15" s="49" t="inlineStr">
        <is>
          <t>апрель</t>
        </is>
      </c>
      <c r="AI15" s="50" t="n"/>
      <c r="AJ15" s="51" t="n"/>
      <c r="AK15" s="52" t="n"/>
      <c r="AL15" s="49" t="inlineStr">
        <is>
          <t>май</t>
        </is>
      </c>
      <c r="AM15" s="50" t="n"/>
      <c r="AN15" s="50" t="n"/>
      <c r="AO15" s="51" t="n"/>
      <c r="AP15" s="49" t="inlineStr">
        <is>
          <t>июнь</t>
        </is>
      </c>
      <c r="AQ15" s="50" t="n"/>
      <c r="AR15" s="50" t="n"/>
      <c r="AS15" s="51" t="n"/>
      <c r="AT15" s="52" t="n"/>
      <c r="AU15" s="53" t="n"/>
      <c r="AV15" s="49" t="inlineStr">
        <is>
          <t>июль</t>
        </is>
      </c>
      <c r="AW15" s="50" t="n"/>
      <c r="AX15" s="51" t="n"/>
      <c r="AY15" s="52" t="n"/>
      <c r="AZ15" s="54" t="inlineStr">
        <is>
          <t>август</t>
        </is>
      </c>
      <c r="BA15" s="50" t="n"/>
      <c r="BB15" s="50" t="n"/>
      <c r="BC15" s="55" t="n"/>
      <c r="BD15" s="56" t="inlineStr">
        <is>
          <t>Теоретическое обучение</t>
        </is>
      </c>
      <c r="BE15" s="57" t="inlineStr">
        <is>
          <t>Экзаменационные сессии</t>
        </is>
      </c>
      <c r="BF15" s="57" t="inlineStr">
        <is>
          <t>Производственные практики</t>
        </is>
      </c>
      <c r="BG15" s="57" t="inlineStr">
        <is>
          <t>Магистерская диссертация</t>
        </is>
      </c>
      <c r="BH15" s="57" t="inlineStr">
        <is>
          <t>Итоговая аттестация</t>
        </is>
      </c>
      <c r="BI15" s="57" t="inlineStr">
        <is>
          <t>Каникулы</t>
        </is>
      </c>
      <c r="BJ15" s="58" t="inlineStr">
        <is>
          <t xml:space="preserve">Всего </t>
        </is>
      </c>
      <c r="BK15" s="47" t="n"/>
      <c r="BL15" s="47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</row>
    <row r="16">
      <c r="A16" s="25" t="n"/>
      <c r="B16" s="59" t="n"/>
      <c r="C16" s="60" t="n">
        <v>1</v>
      </c>
      <c r="D16" s="60" t="n">
        <v>8</v>
      </c>
      <c r="E16" s="60" t="n">
        <v>15</v>
      </c>
      <c r="F16" s="60" t="n">
        <v>22</v>
      </c>
      <c r="G16" s="61" t="n">
        <v>29</v>
      </c>
      <c r="H16" s="60" t="n">
        <v>6</v>
      </c>
      <c r="I16" s="60" t="n">
        <v>13</v>
      </c>
      <c r="J16" s="60" t="n">
        <v>20</v>
      </c>
      <c r="K16" s="61" t="n">
        <v>27</v>
      </c>
      <c r="L16" s="60" t="n">
        <v>3</v>
      </c>
      <c r="M16" s="60" t="n">
        <v>10</v>
      </c>
      <c r="N16" s="60" t="n">
        <v>17</v>
      </c>
      <c r="O16" s="60" t="n">
        <v>24</v>
      </c>
      <c r="P16" s="60" t="n">
        <v>1</v>
      </c>
      <c r="Q16" s="60" t="n">
        <v>8</v>
      </c>
      <c r="R16" s="60" t="n">
        <v>15</v>
      </c>
      <c r="S16" s="60" t="n">
        <v>22</v>
      </c>
      <c r="T16" s="61" t="n">
        <v>29</v>
      </c>
      <c r="U16" s="60" t="n">
        <v>5</v>
      </c>
      <c r="V16" s="60" t="n">
        <v>12</v>
      </c>
      <c r="W16" s="60" t="n">
        <v>19</v>
      </c>
      <c r="X16" s="61" t="n">
        <v>26</v>
      </c>
      <c r="Y16" s="60" t="n">
        <v>2</v>
      </c>
      <c r="Z16" s="60" t="n">
        <v>9</v>
      </c>
      <c r="AA16" s="60" t="n">
        <v>16</v>
      </c>
      <c r="AB16" s="61" t="n">
        <v>23</v>
      </c>
      <c r="AC16" s="60" t="n">
        <v>2</v>
      </c>
      <c r="AD16" s="60" t="n">
        <v>9</v>
      </c>
      <c r="AE16" s="60" t="n">
        <v>16</v>
      </c>
      <c r="AF16" s="60" t="n">
        <v>23</v>
      </c>
      <c r="AG16" s="61" t="n">
        <v>30</v>
      </c>
      <c r="AH16" s="60" t="n">
        <v>6</v>
      </c>
      <c r="AI16" s="60" t="n">
        <v>13</v>
      </c>
      <c r="AJ16" s="60" t="n">
        <v>20</v>
      </c>
      <c r="AK16" s="61" t="n">
        <v>27</v>
      </c>
      <c r="AL16" s="60" t="n">
        <v>4</v>
      </c>
      <c r="AM16" s="60" t="n">
        <v>11</v>
      </c>
      <c r="AN16" s="60" t="n">
        <v>18</v>
      </c>
      <c r="AO16" s="60" t="n">
        <v>25</v>
      </c>
      <c r="AP16" s="60" t="n">
        <v>1</v>
      </c>
      <c r="AQ16" s="60" t="n">
        <v>8</v>
      </c>
      <c r="AR16" s="60" t="n">
        <v>15</v>
      </c>
      <c r="AS16" s="60" t="n">
        <v>22</v>
      </c>
      <c r="AT16" s="61" t="n">
        <v>29</v>
      </c>
      <c r="AU16" s="62" t="n"/>
      <c r="AV16" s="60" t="n">
        <v>6</v>
      </c>
      <c r="AW16" s="60" t="n">
        <v>13</v>
      </c>
      <c r="AX16" s="60" t="n">
        <v>20</v>
      </c>
      <c r="AY16" s="61" t="n">
        <v>27</v>
      </c>
      <c r="AZ16" s="60" t="n">
        <v>3</v>
      </c>
      <c r="BA16" s="60" t="n">
        <v>10</v>
      </c>
      <c r="BB16" s="60" t="n">
        <v>17</v>
      </c>
      <c r="BC16" s="63" t="n">
        <v>24</v>
      </c>
      <c r="BD16" s="59" t="n"/>
      <c r="BE16" s="64" t="n"/>
      <c r="BF16" s="64" t="n"/>
      <c r="BG16" s="64" t="n"/>
      <c r="BH16" s="64" t="n"/>
      <c r="BI16" s="64" t="n"/>
      <c r="BJ16" s="65" t="n"/>
      <c r="BK16" s="25" t="n"/>
      <c r="BL16" s="25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</row>
    <row r="17">
      <c r="A17" s="25" t="n"/>
      <c r="B17" s="59" t="n"/>
      <c r="C17" s="60" t="n">
        <v>7</v>
      </c>
      <c r="D17" s="60" t="n">
        <v>14</v>
      </c>
      <c r="E17" s="60" t="n">
        <v>21</v>
      </c>
      <c r="F17" s="60" t="n">
        <v>28</v>
      </c>
      <c r="G17" s="60" t="n">
        <v>5</v>
      </c>
      <c r="H17" s="60" t="n">
        <v>12</v>
      </c>
      <c r="I17" s="60" t="n">
        <v>19</v>
      </c>
      <c r="J17" s="60" t="n">
        <v>26</v>
      </c>
      <c r="K17" s="60" t="n">
        <v>2</v>
      </c>
      <c r="L17" s="60" t="n">
        <v>9</v>
      </c>
      <c r="M17" s="60" t="n">
        <v>16</v>
      </c>
      <c r="N17" s="60" t="n">
        <v>23</v>
      </c>
      <c r="O17" s="60" t="n">
        <v>30</v>
      </c>
      <c r="P17" s="60" t="n">
        <v>7</v>
      </c>
      <c r="Q17" s="60" t="n">
        <v>14</v>
      </c>
      <c r="R17" s="60" t="n">
        <v>21</v>
      </c>
      <c r="S17" s="60" t="n">
        <v>28</v>
      </c>
      <c r="T17" s="60" t="n">
        <v>4</v>
      </c>
      <c r="U17" s="60" t="n">
        <v>11</v>
      </c>
      <c r="V17" s="60" t="n">
        <v>18</v>
      </c>
      <c r="W17" s="60" t="n">
        <v>25</v>
      </c>
      <c r="X17" s="60" t="n">
        <v>1</v>
      </c>
      <c r="Y17" s="60" t="n">
        <v>8</v>
      </c>
      <c r="Z17" s="60" t="n">
        <v>15</v>
      </c>
      <c r="AA17" s="60" t="n">
        <v>22</v>
      </c>
      <c r="AB17" s="60" t="n">
        <v>1</v>
      </c>
      <c r="AC17" s="60" t="n">
        <v>8</v>
      </c>
      <c r="AD17" s="60" t="n">
        <v>15</v>
      </c>
      <c r="AE17" s="60" t="n">
        <v>22</v>
      </c>
      <c r="AF17" s="60" t="n">
        <v>29</v>
      </c>
      <c r="AG17" s="60" t="n">
        <v>5</v>
      </c>
      <c r="AH17" s="60" t="n">
        <v>12</v>
      </c>
      <c r="AI17" s="60" t="n">
        <v>19</v>
      </c>
      <c r="AJ17" s="60" t="n">
        <v>26</v>
      </c>
      <c r="AK17" s="60" t="n">
        <v>3</v>
      </c>
      <c r="AL17" s="60" t="n">
        <v>10</v>
      </c>
      <c r="AM17" s="60" t="n">
        <v>17</v>
      </c>
      <c r="AN17" s="60" t="n">
        <v>24</v>
      </c>
      <c r="AO17" s="60" t="n">
        <v>31</v>
      </c>
      <c r="AP17" s="60" t="n">
        <v>7</v>
      </c>
      <c r="AQ17" s="60" t="n">
        <v>14</v>
      </c>
      <c r="AR17" s="60" t="n">
        <v>21</v>
      </c>
      <c r="AS17" s="60" t="n">
        <v>28</v>
      </c>
      <c r="AT17" s="60" t="n">
        <v>5</v>
      </c>
      <c r="AU17" s="66" t="n"/>
      <c r="AV17" s="60" t="n">
        <v>12</v>
      </c>
      <c r="AW17" s="60" t="n">
        <v>19</v>
      </c>
      <c r="AX17" s="60" t="n">
        <v>26</v>
      </c>
      <c r="AY17" s="60" t="n">
        <v>2</v>
      </c>
      <c r="AZ17" s="60" t="n">
        <v>9</v>
      </c>
      <c r="BA17" s="60" t="n">
        <v>16</v>
      </c>
      <c r="BB17" s="60" t="n">
        <v>23</v>
      </c>
      <c r="BC17" s="63" t="n">
        <v>31</v>
      </c>
      <c r="BD17" s="59" t="n"/>
      <c r="BE17" s="64" t="n"/>
      <c r="BF17" s="64" t="n"/>
      <c r="BG17" s="64" t="n"/>
      <c r="BH17" s="64" t="n"/>
      <c r="BI17" s="64" t="n"/>
      <c r="BJ17" s="65" t="n"/>
      <c r="BK17" s="25" t="n"/>
      <c r="BL17" s="25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</row>
    <row r="18">
      <c r="A18" s="25" t="n"/>
      <c r="B18" s="67" t="n"/>
      <c r="C18" s="68" t="n">
        <v>1</v>
      </c>
      <c r="D18" s="68">
        <f>C18+1</f>
        <v/>
      </c>
      <c r="E18" s="68">
        <f>D18+1</f>
        <v/>
      </c>
      <c r="F18" s="68">
        <f>E18+1</f>
        <v/>
      </c>
      <c r="G18" s="68">
        <f>F18+1</f>
        <v/>
      </c>
      <c r="H18" s="68">
        <f>G18+1</f>
        <v/>
      </c>
      <c r="I18" s="68">
        <f>H18+1</f>
        <v/>
      </c>
      <c r="J18" s="68">
        <f>I18+1</f>
        <v/>
      </c>
      <c r="K18" s="68">
        <f>J18+1</f>
        <v/>
      </c>
      <c r="L18" s="68">
        <f>K18+1</f>
        <v/>
      </c>
      <c r="M18" s="68">
        <f>L18+1</f>
        <v/>
      </c>
      <c r="N18" s="68">
        <f>M18+1</f>
        <v/>
      </c>
      <c r="O18" s="68">
        <f>N18+1</f>
        <v/>
      </c>
      <c r="P18" s="68">
        <f>O18+1</f>
        <v/>
      </c>
      <c r="Q18" s="68">
        <f>P18+1</f>
        <v/>
      </c>
      <c r="R18" s="68">
        <f>Q18+1</f>
        <v/>
      </c>
      <c r="S18" s="68">
        <f>R18+1</f>
        <v/>
      </c>
      <c r="T18" s="68">
        <f>S18+1</f>
        <v/>
      </c>
      <c r="U18" s="68">
        <f>T18+1</f>
        <v/>
      </c>
      <c r="V18" s="68">
        <f>U18+1</f>
        <v/>
      </c>
      <c r="W18" s="68">
        <f>V18+1</f>
        <v/>
      </c>
      <c r="X18" s="68">
        <f>W18+1</f>
        <v/>
      </c>
      <c r="Y18" s="68">
        <f>X18+1</f>
        <v/>
      </c>
      <c r="Z18" s="68">
        <f>Y18+1</f>
        <v/>
      </c>
      <c r="AA18" s="68">
        <f>Z18+1</f>
        <v/>
      </c>
      <c r="AB18" s="68">
        <f>AA18+1</f>
        <v/>
      </c>
      <c r="AC18" s="68">
        <f>AB18+1</f>
        <v/>
      </c>
      <c r="AD18" s="68">
        <f>AC18+1</f>
        <v/>
      </c>
      <c r="AE18" s="68">
        <f>AD18+1</f>
        <v/>
      </c>
      <c r="AF18" s="68">
        <f>AE18+1</f>
        <v/>
      </c>
      <c r="AG18" s="68">
        <f>AF18+1</f>
        <v/>
      </c>
      <c r="AH18" s="68">
        <f>AG18+1</f>
        <v/>
      </c>
      <c r="AI18" s="68">
        <f>AH18+1</f>
        <v/>
      </c>
      <c r="AJ18" s="68">
        <f>AI18+1</f>
        <v/>
      </c>
      <c r="AK18" s="68">
        <f>AJ18+1</f>
        <v/>
      </c>
      <c r="AL18" s="68">
        <f>AK18+1</f>
        <v/>
      </c>
      <c r="AM18" s="68">
        <f>AL18+1</f>
        <v/>
      </c>
      <c r="AN18" s="68">
        <f>AM18+1</f>
        <v/>
      </c>
      <c r="AO18" s="68">
        <f>AN18+1</f>
        <v/>
      </c>
      <c r="AP18" s="68">
        <f>AO18+1</f>
        <v/>
      </c>
      <c r="AQ18" s="68">
        <f>AP18+1</f>
        <v/>
      </c>
      <c r="AR18" s="68">
        <f>AQ18+1</f>
        <v/>
      </c>
      <c r="AS18" s="68">
        <f>AR18+1</f>
        <v/>
      </c>
      <c r="AT18" s="69">
        <f>AS18+1</f>
        <v/>
      </c>
      <c r="AU18" s="70" t="n"/>
      <c r="AV18" s="68">
        <f>AT18+1</f>
        <v/>
      </c>
      <c r="AW18" s="68">
        <f>AV18+1</f>
        <v/>
      </c>
      <c r="AX18" s="68">
        <f>AW18+1</f>
        <v/>
      </c>
      <c r="AY18" s="68">
        <f>AX18+1</f>
        <v/>
      </c>
      <c r="AZ18" s="68">
        <f>AY18+1</f>
        <v/>
      </c>
      <c r="BA18" s="68">
        <f>AZ18+1</f>
        <v/>
      </c>
      <c r="BB18" s="68">
        <f>BA18+1</f>
        <v/>
      </c>
      <c r="BC18" s="71">
        <f>BB18+1</f>
        <v/>
      </c>
      <c r="BD18" s="72" t="n"/>
      <c r="BE18" s="73" t="n"/>
      <c r="BF18" s="73" t="n"/>
      <c r="BG18" s="73" t="n"/>
      <c r="BH18" s="73" t="n"/>
      <c r="BI18" s="73" t="n"/>
      <c r="BJ18" s="74" t="n"/>
      <c r="BK18" s="25" t="n"/>
      <c r="BL18" s="25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</row>
    <row r="19">
      <c r="A19" s="75" t="n"/>
      <c r="B19" s="76" t="inlineStr">
        <is>
          <t>I</t>
        </is>
      </c>
      <c r="C19" s="77" t="n"/>
      <c r="D19" s="78" t="n"/>
      <c r="E19" s="78" t="n"/>
      <c r="F19" s="78" t="n"/>
      <c r="G19" s="78" t="n"/>
      <c r="H19" s="78" t="n"/>
      <c r="I19" s="79" t="inlineStr">
        <is>
          <t>15</t>
        </is>
      </c>
      <c r="J19" s="78" t="n"/>
      <c r="K19" s="78" t="n"/>
      <c r="L19" s="78" t="n"/>
      <c r="M19" s="78" t="n"/>
      <c r="N19" s="78" t="n"/>
      <c r="O19" s="78" t="n"/>
      <c r="P19" s="78" t="n"/>
      <c r="Q19" s="78" t="n"/>
      <c r="R19" s="79" t="inlineStr">
        <is>
          <t>:</t>
        </is>
      </c>
      <c r="S19" s="79" t="inlineStr">
        <is>
          <t>:</t>
        </is>
      </c>
      <c r="T19" s="80" t="inlineStr">
        <is>
          <t>:</t>
        </is>
      </c>
      <c r="U19" s="80" t="inlineStr">
        <is>
          <t>=</t>
        </is>
      </c>
      <c r="V19" s="80" t="inlineStr">
        <is>
          <t>=</t>
        </is>
      </c>
      <c r="W19" s="80" t="n"/>
      <c r="X19" s="80" t="n"/>
      <c r="Y19" s="80" t="n"/>
      <c r="Z19" s="81" t="n"/>
      <c r="AA19" s="79" t="inlineStr">
        <is>
          <t>9</t>
        </is>
      </c>
      <c r="AB19" s="81" t="n"/>
      <c r="AC19" s="81" t="n"/>
      <c r="AD19" s="81" t="n"/>
      <c r="AE19" s="81" t="n"/>
      <c r="AF19" s="79" t="inlineStr">
        <is>
          <t>:</t>
        </is>
      </c>
      <c r="AG19" s="79" t="inlineStr">
        <is>
          <t>:</t>
        </is>
      </c>
      <c r="AH19" s="79" t="inlineStr">
        <is>
          <t>:</t>
        </is>
      </c>
      <c r="AI19" s="80" t="inlineStr">
        <is>
          <t>Х</t>
        </is>
      </c>
      <c r="AJ19" s="80" t="inlineStr">
        <is>
          <t>Х</t>
        </is>
      </c>
      <c r="AK19" s="80" t="inlineStr">
        <is>
          <t>/</t>
        </is>
      </c>
      <c r="AL19" s="80" t="inlineStr">
        <is>
          <t>/</t>
        </is>
      </c>
      <c r="AM19" s="80" t="inlineStr">
        <is>
          <t>/</t>
        </is>
      </c>
      <c r="AN19" s="80" t="inlineStr">
        <is>
          <t>/</t>
        </is>
      </c>
      <c r="AO19" s="80" t="inlineStr">
        <is>
          <t>/</t>
        </is>
      </c>
      <c r="AP19" s="80" t="inlineStr">
        <is>
          <t>/</t>
        </is>
      </c>
      <c r="AQ19" s="80" t="inlineStr">
        <is>
          <t>/</t>
        </is>
      </c>
      <c r="AR19" s="80" t="inlineStr">
        <is>
          <t>/</t>
        </is>
      </c>
      <c r="AS19" s="79" t="inlineStr">
        <is>
          <t>//</t>
        </is>
      </c>
      <c r="AT19" s="82" t="inlineStr">
        <is>
          <t>//</t>
        </is>
      </c>
      <c r="AU19" s="83" t="n"/>
      <c r="AV19" s="79" t="n"/>
      <c r="AW19" s="79" t="n"/>
      <c r="AX19" s="79" t="n"/>
      <c r="AY19" s="79" t="n"/>
      <c r="AZ19" s="79" t="n"/>
      <c r="BA19" s="79" t="n"/>
      <c r="BB19" s="79" t="n"/>
      <c r="BC19" s="84" t="n"/>
      <c r="BD19" s="85" t="n">
        <v>24</v>
      </c>
      <c r="BE19" s="86" t="n">
        <v>6</v>
      </c>
      <c r="BF19" s="86" t="n">
        <v>2</v>
      </c>
      <c r="BG19" s="86" t="n">
        <v>8</v>
      </c>
      <c r="BH19" s="86" t="n">
        <v>2</v>
      </c>
      <c r="BI19" s="86" t="n">
        <v>2</v>
      </c>
      <c r="BJ19" s="87">
        <f>SUM(BD19:BI19)</f>
        <v/>
      </c>
      <c r="BK19" s="75" t="n"/>
      <c r="BL19" s="75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</row>
    <row r="20">
      <c r="A20" s="75" t="n"/>
      <c r="B20" s="88" t="n"/>
      <c r="C20" s="88" t="n"/>
      <c r="D20" s="88" t="n"/>
      <c r="E20" s="88" t="n"/>
      <c r="F20" s="88" t="n"/>
      <c r="G20" s="88" t="n"/>
      <c r="H20" s="88" t="n"/>
      <c r="I20" s="88" t="n"/>
      <c r="J20" s="88" t="n"/>
      <c r="K20" s="88" t="n"/>
      <c r="L20" s="88" t="n"/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9" t="n"/>
      <c r="AJ20" s="89" t="n"/>
      <c r="AK20" s="89" t="n"/>
      <c r="AL20" s="89" t="n"/>
      <c r="AM20" s="89" t="n"/>
      <c r="AN20" s="89" t="n"/>
      <c r="AO20" s="89" t="n"/>
      <c r="AP20" s="89" t="n"/>
      <c r="AQ20" s="89" t="n"/>
      <c r="AR20" s="89" t="n"/>
      <c r="AS20" s="89" t="n"/>
      <c r="AT20" s="89" t="n"/>
      <c r="AU20" s="88" t="n"/>
      <c r="AV20" s="88" t="n"/>
      <c r="AW20" s="88" t="n"/>
      <c r="AX20" s="88" t="n"/>
      <c r="AY20" s="88" t="n"/>
      <c r="AZ20" s="88" t="n"/>
      <c r="BA20" s="88" t="n"/>
      <c r="BB20" s="88" t="n"/>
      <c r="BC20" s="88" t="n"/>
      <c r="BD20" s="85">
        <f>SUM(BD19)</f>
        <v/>
      </c>
      <c r="BE20" s="86">
        <f>SUM(BE19)</f>
        <v/>
      </c>
      <c r="BF20" s="86">
        <f>SUM(BF19)</f>
        <v/>
      </c>
      <c r="BG20" s="86">
        <f>SUM(BG19)</f>
        <v/>
      </c>
      <c r="BH20" s="86">
        <f>SUM(BH19)</f>
        <v/>
      </c>
      <c r="BI20" s="86">
        <f>SUM(BI19)</f>
        <v/>
      </c>
      <c r="BJ20" s="87">
        <f>SUM(BJ19)</f>
        <v/>
      </c>
      <c r="BK20" s="75" t="n"/>
      <c r="BL20" s="75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</row>
    <row r="21">
      <c r="A21" s="90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93" t="n"/>
      <c r="I21" s="94" t="inlineStr">
        <is>
          <t>−</t>
        </is>
      </c>
      <c r="J21" s="91" t="inlineStr">
        <is>
          <t>теоретическое обучение</t>
        </is>
      </c>
      <c r="K21" s="91" t="n"/>
      <c r="L21" s="91" t="n"/>
      <c r="M21" s="91" t="n"/>
      <c r="N21" s="91" t="n"/>
      <c r="O21" s="91" t="n"/>
      <c r="P21" s="91" t="n"/>
      <c r="Q21" s="91" t="n"/>
      <c r="R21" s="92" t="n"/>
      <c r="S21" s="92" t="n"/>
      <c r="T21" s="90" t="n"/>
      <c r="U21" s="90" t="n"/>
      <c r="V21" s="90" t="n"/>
      <c r="W21" s="95" t="inlineStr">
        <is>
          <t>Х</t>
        </is>
      </c>
      <c r="X21" s="94" t="inlineStr">
        <is>
          <t>−</t>
        </is>
      </c>
      <c r="Y21" s="91" t="inlineStr">
        <is>
          <t>производственная практика</t>
        </is>
      </c>
      <c r="Z21" s="91" t="n"/>
      <c r="AA21" s="91" t="n"/>
      <c r="AB21" s="91" t="n"/>
      <c r="AC21" s="91" t="n"/>
      <c r="AD21" s="91" t="n"/>
      <c r="AE21" s="91" t="n"/>
      <c r="AF21" s="91" t="n"/>
      <c r="AG21" s="91" t="n"/>
      <c r="AH21" s="92" t="n"/>
      <c r="AI21" s="92" t="n"/>
      <c r="AJ21" s="92" t="n"/>
      <c r="AK21" s="90" t="n"/>
      <c r="AL21" s="90" t="n"/>
      <c r="AM21" s="90" t="n"/>
      <c r="AN21" s="96" t="inlineStr">
        <is>
          <t>//</t>
        </is>
      </c>
      <c r="AO21" s="94" t="inlineStr">
        <is>
          <t>−</t>
        </is>
      </c>
      <c r="AP21" s="91" t="inlineStr">
        <is>
          <t>итоговая аттестация</t>
        </is>
      </c>
      <c r="AQ21" s="91" t="n"/>
      <c r="AR21" s="91" t="n"/>
      <c r="AS21" s="97" t="n"/>
      <c r="AT21" s="97" t="n"/>
      <c r="AU21" s="97" t="n"/>
      <c r="AV21" s="97" t="n"/>
      <c r="AW21" s="90" t="n"/>
      <c r="AX21" s="92" t="n"/>
      <c r="AY21" s="92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</row>
    <row r="22">
      <c r="A22" s="90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0" t="n"/>
      <c r="U22" s="90" t="n"/>
      <c r="V22" s="90" t="n"/>
      <c r="W22" s="91" t="n"/>
      <c r="X22" s="91" t="n"/>
      <c r="Y22" s="91" t="n"/>
      <c r="Z22" s="91" t="n"/>
      <c r="AA22" s="91" t="n"/>
      <c r="AB22" s="91" t="n"/>
      <c r="AC22" s="91" t="n"/>
      <c r="AD22" s="91" t="n"/>
      <c r="AE22" s="91" t="n"/>
      <c r="AF22" s="91" t="n"/>
      <c r="AG22" s="91" t="n"/>
      <c r="AH22" s="91" t="n"/>
      <c r="AI22" s="91" t="n"/>
      <c r="AJ22" s="91" t="n"/>
      <c r="AK22" s="90" t="n"/>
      <c r="AL22" s="90" t="n"/>
      <c r="AM22" s="90" t="n"/>
      <c r="AN22" s="91" t="n"/>
      <c r="AO22" s="91" t="n"/>
      <c r="AP22" s="91" t="n"/>
      <c r="AQ22" s="91" t="n"/>
      <c r="AR22" s="91" t="n"/>
      <c r="AS22" s="91" t="n"/>
      <c r="AT22" s="91" t="n"/>
      <c r="AU22" s="91" t="n"/>
      <c r="AV22" s="91" t="n"/>
      <c r="AW22" s="92" t="n"/>
      <c r="AX22" s="92" t="n"/>
      <c r="AY22" s="92" t="n"/>
      <c r="AZ22" s="91" t="n"/>
      <c r="BA22" s="91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0" t="n"/>
      <c r="BN22" s="90" t="n"/>
      <c r="BO22" s="90" t="n"/>
      <c r="BP22" s="90" t="n"/>
      <c r="BQ22" s="90" t="n"/>
      <c r="BR22" s="90" t="n"/>
      <c r="BS22" s="90" t="n"/>
      <c r="BT22" s="1" t="n"/>
      <c r="BU22" s="1" t="n"/>
      <c r="BV22" s="1" t="n"/>
      <c r="BW22" s="1" t="n"/>
      <c r="BX22" s="1" t="n"/>
      <c r="BY22" s="1" t="n"/>
    </row>
    <row r="23">
      <c r="A23" s="90" t="n"/>
      <c r="B23" s="91" t="n"/>
      <c r="C23" s="91" t="n"/>
      <c r="D23" s="91" t="n"/>
      <c r="E23" s="91" t="n"/>
      <c r="F23" s="91" t="n"/>
      <c r="G23" s="92" t="n"/>
      <c r="H23" s="95" t="inlineStr">
        <is>
          <t>:</t>
        </is>
      </c>
      <c r="I23" s="94" t="inlineStr">
        <is>
          <t>−</t>
        </is>
      </c>
      <c r="J23" s="91" t="inlineStr">
        <is>
          <t>экзаменационная сессия</t>
        </is>
      </c>
      <c r="K23" s="91" t="n"/>
      <c r="L23" s="91" t="n"/>
      <c r="M23" s="91" t="n"/>
      <c r="N23" s="91" t="n"/>
      <c r="O23" s="91" t="n"/>
      <c r="P23" s="91" t="n"/>
      <c r="Q23" s="91" t="n"/>
      <c r="R23" s="92" t="n"/>
      <c r="S23" s="92" t="n"/>
      <c r="T23" s="90" t="n"/>
      <c r="U23" s="90" t="n"/>
      <c r="V23" s="90" t="n"/>
      <c r="W23" s="96" t="inlineStr">
        <is>
          <t>/</t>
        </is>
      </c>
      <c r="X23" s="94" t="inlineStr">
        <is>
          <t>−</t>
        </is>
      </c>
      <c r="Y23" s="91" t="inlineStr">
        <is>
          <t xml:space="preserve"> магистерская диссертация</t>
        </is>
      </c>
      <c r="Z23" s="91" t="n"/>
      <c r="AA23" s="91" t="n"/>
      <c r="AB23" s="97" t="n"/>
      <c r="AC23" s="97" t="n"/>
      <c r="AD23" s="97" t="n"/>
      <c r="AE23" s="97" t="n"/>
      <c r="AF23" s="92" t="n"/>
      <c r="AG23" s="92" t="n"/>
      <c r="AH23" s="92" t="n"/>
      <c r="AI23" s="92" t="n"/>
      <c r="AJ23" s="92" t="n"/>
      <c r="AK23" s="90" t="n"/>
      <c r="AL23" s="90" t="n"/>
      <c r="AM23" s="90" t="n"/>
      <c r="AN23" s="95" t="inlineStr">
        <is>
          <t>=</t>
        </is>
      </c>
      <c r="AO23" s="94" t="inlineStr">
        <is>
          <t>−</t>
        </is>
      </c>
      <c r="AP23" s="91" t="inlineStr">
        <is>
          <t>каникулы</t>
        </is>
      </c>
      <c r="AQ23" s="91" t="n"/>
      <c r="AR23" s="91" t="n"/>
      <c r="AS23" s="90" t="n"/>
      <c r="AT23" s="90" t="n"/>
      <c r="AU23" s="90" t="n"/>
      <c r="AV23" s="90" t="n"/>
      <c r="AW23" s="97" t="n"/>
      <c r="AX23" s="90" t="n"/>
      <c r="AY23" s="90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0" t="n"/>
      <c r="BN23" s="90" t="n"/>
      <c r="BO23" s="90" t="n"/>
      <c r="BP23" s="90" t="n"/>
      <c r="BQ23" s="90" t="n"/>
      <c r="BR23" s="90" t="n"/>
      <c r="BS23" s="90" t="n"/>
      <c r="BT23" s="1" t="n"/>
      <c r="BU23" s="1" t="n"/>
      <c r="BV23" s="1" t="n"/>
      <c r="BW23" s="1" t="n"/>
      <c r="BX23" s="1" t="n"/>
      <c r="BY23" s="1" t="n"/>
    </row>
    <row r="24">
      <c r="A24" s="98" t="n"/>
      <c r="B24" s="94" t="n"/>
      <c r="C24" s="94" t="n"/>
      <c r="D24" s="94" t="n"/>
      <c r="E24" s="94" t="n"/>
      <c r="F24" s="94" t="n"/>
      <c r="G24" s="94" t="n"/>
      <c r="H24" s="94" t="n"/>
      <c r="I24" s="94" t="n"/>
      <c r="J24" s="94" t="n"/>
      <c r="K24" s="94" t="n"/>
      <c r="L24" s="94" t="n"/>
      <c r="M24" s="94" t="n"/>
      <c r="N24" s="94" t="n"/>
      <c r="O24" s="94" t="n"/>
      <c r="P24" s="94" t="n"/>
      <c r="Q24" s="94" t="n"/>
      <c r="R24" s="94" t="n"/>
      <c r="S24" s="94" t="n"/>
      <c r="T24" s="94" t="n"/>
      <c r="U24" s="94" t="n"/>
      <c r="V24" s="94" t="n"/>
      <c r="W24" s="94" t="n"/>
      <c r="X24" s="94" t="n"/>
      <c r="Y24" s="94" t="n"/>
      <c r="Z24" s="94" t="n"/>
      <c r="AA24" s="94" t="n"/>
      <c r="AB24" s="94" t="n"/>
      <c r="AC24" s="94" t="n"/>
      <c r="AD24" s="94" t="n"/>
      <c r="AE24" s="94" t="n"/>
      <c r="AF24" s="94" t="n"/>
      <c r="AG24" s="94" t="n"/>
      <c r="AH24" s="94" t="n"/>
      <c r="AI24" s="94" t="n"/>
      <c r="AJ24" s="94" t="n"/>
      <c r="AK24" s="94" t="n"/>
      <c r="AL24" s="94" t="n"/>
      <c r="AM24" s="94" t="n"/>
      <c r="AN24" s="94" t="n"/>
      <c r="AO24" s="94" t="n"/>
      <c r="AP24" s="94" t="n"/>
      <c r="AQ24" s="94" t="n"/>
      <c r="AR24" s="94" t="n"/>
      <c r="AS24" s="94" t="n"/>
      <c r="AT24" s="94" t="n"/>
      <c r="AU24" s="94" t="n"/>
      <c r="AV24" s="94" t="n"/>
      <c r="AW24" s="94" t="n"/>
      <c r="AX24" s="94" t="n"/>
      <c r="AY24" s="94" t="n"/>
      <c r="AZ24" s="94" t="n"/>
      <c r="BA24" s="94" t="n"/>
      <c r="BB24" s="94" t="n"/>
      <c r="BC24" s="94" t="n"/>
      <c r="BD24" s="94" t="n"/>
      <c r="BE24" s="94" t="n"/>
      <c r="BF24" s="94" t="n"/>
      <c r="BG24" s="94" t="n"/>
      <c r="BH24" s="94" t="n"/>
      <c r="BI24" s="94" t="n"/>
      <c r="BJ24" s="94" t="n"/>
      <c r="BK24" s="94" t="n"/>
      <c r="BL24" s="94" t="n"/>
      <c r="BM24" s="94" t="n"/>
      <c r="BN24" s="94" t="n"/>
      <c r="BO24" s="94" t="n"/>
      <c r="BP24" s="94" t="n"/>
      <c r="BQ24" s="94" t="n"/>
      <c r="BR24" s="94" t="n"/>
      <c r="BS24" s="98" t="n"/>
      <c r="BT24" s="1" t="n"/>
      <c r="BU24" s="1" t="n"/>
      <c r="BV24" s="1" t="n"/>
      <c r="BW24" s="1" t="n"/>
      <c r="BX24" s="1" t="n"/>
      <c r="BY24" s="1" t="n"/>
    </row>
    <row r="25">
      <c r="A25" s="99" t="n"/>
      <c r="B25" s="20" t="inlineStr">
        <is>
          <t xml:space="preserve">III. План образовательного процесса </t>
        </is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99" t="n"/>
      <c r="BT25" s="1" t="n"/>
      <c r="BU25" s="1" t="n"/>
      <c r="BV25" s="1" t="n"/>
      <c r="BW25" s="1" t="n"/>
      <c r="BX25" s="1" t="n"/>
      <c r="BY25" s="1" t="n"/>
    </row>
    <row r="26">
      <c r="A26" s="25" t="n"/>
      <c r="B26" s="100" t="inlineStr">
        <is>
          <t>№
п/п</t>
        </is>
      </c>
      <c r="C26" s="101" t="n"/>
      <c r="D26" s="102" t="n"/>
      <c r="E26" s="103" t="inlineStr">
        <is>
          <t>Название модуля, учебной дисциплины, 
курсового проекта (курсовой работы)</t>
        </is>
      </c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4" t="n"/>
      <c r="AB26" s="105" t="inlineStr">
        <is>
          <t>Экзамены</t>
        </is>
      </c>
      <c r="AC26" s="53" t="n"/>
      <c r="AD26" s="106" t="inlineStr">
        <is>
          <t>Зачеты</t>
        </is>
      </c>
      <c r="AE26" s="53" t="n"/>
      <c r="AF26" s="107" t="inlineStr">
        <is>
          <t>Количество академических часов</t>
        </is>
      </c>
      <c r="AG26" s="108" t="n"/>
      <c r="AH26" s="108" t="n"/>
      <c r="AI26" s="108" t="n"/>
      <c r="AJ26" s="108" t="n"/>
      <c r="AK26" s="108" t="n"/>
      <c r="AL26" s="108" t="n"/>
      <c r="AM26" s="108" t="n"/>
      <c r="AN26" s="108" t="n"/>
      <c r="AO26" s="108" t="n"/>
      <c r="AP26" s="108" t="n"/>
      <c r="AQ26" s="108" t="n"/>
      <c r="AR26" s="109" t="n"/>
      <c r="AS26" s="76" t="inlineStr">
        <is>
          <t>Распределение по курсам и семестрам</t>
        </is>
      </c>
      <c r="AT26" s="108" t="n"/>
      <c r="AU26" s="108" t="n"/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9" t="n"/>
      <c r="BE26" s="103" t="inlineStr">
        <is>
          <t>Код компетенции</t>
        </is>
      </c>
      <c r="BF26" s="101" t="n"/>
      <c r="BG26" s="101" t="n"/>
      <c r="BH26" s="101" t="n"/>
      <c r="BI26" s="104" t="n"/>
      <c r="BJ26" s="110" t="inlineStr">
        <is>
          <t xml:space="preserve">Учебная дисциплина закреплена за кафедрой
Учебная дисциплина закреплена за кафедрой
</t>
        </is>
      </c>
      <c r="BK26" s="111" t="n"/>
      <c r="BL26" s="25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</row>
    <row r="27">
      <c r="A27" s="25" t="n"/>
      <c r="B27" s="112" t="n"/>
      <c r="C27" s="1" t="n"/>
      <c r="D27" s="113" t="n"/>
      <c r="E27" s="112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14" t="n"/>
      <c r="AB27" s="112" t="n"/>
      <c r="AC27" s="115" t="n"/>
      <c r="AD27" s="116" t="n"/>
      <c r="AE27" s="115" t="n"/>
      <c r="AF27" s="117" t="inlineStr">
        <is>
          <t>Всего</t>
        </is>
      </c>
      <c r="AG27" s="101" t="n"/>
      <c r="AH27" s="53" t="n"/>
      <c r="AI27" s="118" t="inlineStr">
        <is>
          <t>Аудиторных</t>
        </is>
      </c>
      <c r="AJ27" s="53" t="n"/>
      <c r="AK27" s="119" t="inlineStr">
        <is>
          <t>Из них</t>
        </is>
      </c>
      <c r="AL27" s="108" t="n"/>
      <c r="AM27" s="108" t="n"/>
      <c r="AN27" s="108" t="n"/>
      <c r="AO27" s="108" t="n"/>
      <c r="AP27" s="108" t="n"/>
      <c r="AQ27" s="108" t="n"/>
      <c r="AR27" s="109" t="n"/>
      <c r="AS27" s="120" t="inlineStr">
        <is>
          <t>I курс</t>
        </is>
      </c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9" t="n"/>
      <c r="BE27" s="112" t="n"/>
      <c r="BF27" s="1" t="n"/>
      <c r="BG27" s="1" t="n"/>
      <c r="BH27" s="1" t="n"/>
      <c r="BI27" s="114" t="n"/>
      <c r="BJ27" s="112" t="n"/>
      <c r="BK27" s="111" t="n"/>
      <c r="BL27" s="25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</row>
    <row r="28">
      <c r="A28" s="25" t="n"/>
      <c r="B28" s="112" t="n"/>
      <c r="C28" s="1" t="n"/>
      <c r="D28" s="113" t="n"/>
      <c r="E28" s="112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14" t="n"/>
      <c r="AB28" s="112" t="n"/>
      <c r="AC28" s="115" t="n"/>
      <c r="AD28" s="116" t="n"/>
      <c r="AE28" s="115" t="n"/>
      <c r="AF28" s="112" t="n"/>
      <c r="AG28" s="1" t="n"/>
      <c r="AH28" s="115" t="n"/>
      <c r="AI28" s="1" t="n"/>
      <c r="AJ28" s="115" t="n"/>
      <c r="AK28" s="121" t="inlineStr">
        <is>
          <t>Лекции</t>
        </is>
      </c>
      <c r="AL28" s="115" t="n"/>
      <c r="AM28" s="122" t="inlineStr">
        <is>
          <t>Лабораторные</t>
        </is>
      </c>
      <c r="AN28" s="115" t="n"/>
      <c r="AO28" s="122" t="inlineStr">
        <is>
          <t>Практические</t>
        </is>
      </c>
      <c r="AP28" s="115" t="n"/>
      <c r="AQ28" s="122" t="inlineStr">
        <is>
          <t>Семинарские</t>
        </is>
      </c>
      <c r="AR28" s="115" t="n"/>
      <c r="AS28" s="105" t="inlineStr">
        <is>
          <t>1 семестр,</t>
        </is>
      </c>
      <c r="AT28" s="123" t="n"/>
      <c r="AU28" s="123" t="n"/>
      <c r="AV28" s="123" t="n"/>
      <c r="AW28" s="123" t="n"/>
      <c r="AX28" s="124" t="n"/>
      <c r="AY28" s="106" t="inlineStr">
        <is>
          <t>2 семестр,</t>
        </is>
      </c>
      <c r="AZ28" s="123" t="n"/>
      <c r="BA28" s="123" t="n"/>
      <c r="BB28" s="123" t="n"/>
      <c r="BC28" s="123" t="n"/>
      <c r="BD28" s="124" t="n"/>
      <c r="BE28" s="112" t="n"/>
      <c r="BF28" s="1" t="n"/>
      <c r="BG28" s="1" t="n"/>
      <c r="BH28" s="1" t="n"/>
      <c r="BI28" s="114" t="n"/>
      <c r="BJ28" s="112" t="n"/>
      <c r="BK28" s="111" t="n"/>
      <c r="BL28" s="25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</row>
    <row r="29">
      <c r="A29" s="25" t="n"/>
      <c r="B29" s="112" t="n"/>
      <c r="C29" s="1" t="n"/>
      <c r="D29" s="113" t="n"/>
      <c r="E29" s="112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14" t="n"/>
      <c r="AB29" s="112" t="n"/>
      <c r="AC29" s="115" t="n"/>
      <c r="AD29" s="116" t="n"/>
      <c r="AE29" s="115" t="n"/>
      <c r="AF29" s="112" t="n"/>
      <c r="AG29" s="1" t="n"/>
      <c r="AH29" s="115" t="n"/>
      <c r="AI29" s="1" t="n"/>
      <c r="AJ29" s="115" t="n"/>
      <c r="AK29" s="1" t="n"/>
      <c r="AL29" s="115" t="n"/>
      <c r="AM29" s="116" t="n"/>
      <c r="AN29" s="115" t="n"/>
      <c r="AO29" s="116" t="n"/>
      <c r="AP29" s="115" t="n"/>
      <c r="AQ29" s="116" t="n"/>
      <c r="AR29" s="115" t="n"/>
      <c r="AS29" s="125" t="n">
        <v>15</v>
      </c>
      <c r="AT29" s="126" t="n"/>
      <c r="AU29" s="127" t="inlineStr">
        <is>
          <t>недель</t>
        </is>
      </c>
      <c r="AV29" s="126" t="n"/>
      <c r="AW29" s="126" t="n"/>
      <c r="AX29" s="128" t="n"/>
      <c r="AY29" s="129" t="n">
        <v>9</v>
      </c>
      <c r="AZ29" s="126" t="n"/>
      <c r="BA29" s="130" t="inlineStr">
        <is>
          <t>недель</t>
        </is>
      </c>
      <c r="BB29" s="131" t="n"/>
      <c r="BC29" s="131" t="n"/>
      <c r="BD29" s="132" t="n"/>
      <c r="BE29" s="112" t="n"/>
      <c r="BF29" s="1" t="n"/>
      <c r="BG29" s="1" t="n"/>
      <c r="BH29" s="1" t="n"/>
      <c r="BI29" s="114" t="n"/>
      <c r="BJ29" s="112" t="n"/>
      <c r="BK29" s="111" t="n"/>
      <c r="BL29" s="25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</row>
    <row r="30">
      <c r="A30" s="25" t="n"/>
      <c r="B30" s="133" t="n"/>
      <c r="C30" s="134" t="n"/>
      <c r="D30" s="135" t="n"/>
      <c r="E30" s="136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44" t="n"/>
      <c r="V30" s="44" t="n"/>
      <c r="W30" s="44" t="n"/>
      <c r="X30" s="44" t="n"/>
      <c r="Y30" s="44" t="n"/>
      <c r="Z30" s="44" t="n"/>
      <c r="AA30" s="137" t="n"/>
      <c r="AB30" s="138" t="n"/>
      <c r="AC30" s="139" t="n"/>
      <c r="AD30" s="140" t="n"/>
      <c r="AE30" s="139" t="n"/>
      <c r="AF30" s="133" t="n"/>
      <c r="AG30" s="134" t="n"/>
      <c r="AH30" s="141" t="n"/>
      <c r="AI30" s="134" t="n"/>
      <c r="AJ30" s="141" t="n"/>
      <c r="AK30" s="134" t="n"/>
      <c r="AL30" s="141" t="n"/>
      <c r="AM30" s="142" t="n"/>
      <c r="AN30" s="141" t="n"/>
      <c r="AO30" s="142" t="n"/>
      <c r="AP30" s="141" t="n"/>
      <c r="AQ30" s="142" t="n"/>
      <c r="AR30" s="141" t="n"/>
      <c r="AS30" s="143" t="inlineStr">
        <is>
          <t>Всего часов</t>
        </is>
      </c>
      <c r="AT30" s="144" t="n"/>
      <c r="AU30" s="145" t="inlineStr">
        <is>
          <t>Ауд. часов</t>
        </is>
      </c>
      <c r="AV30" s="144" t="n"/>
      <c r="AW30" s="145" t="inlineStr">
        <is>
          <t>Зач. единиц</t>
        </is>
      </c>
      <c r="AX30" s="144" t="n"/>
      <c r="AY30" s="145" t="inlineStr">
        <is>
          <t>Всего часов</t>
        </is>
      </c>
      <c r="AZ30" s="144" t="n"/>
      <c r="BA30" s="145" t="inlineStr">
        <is>
          <t>Ауд. часов</t>
        </is>
      </c>
      <c r="BB30" s="144" t="n"/>
      <c r="BC30" s="145" t="inlineStr">
        <is>
          <t>Зач. единиц</t>
        </is>
      </c>
      <c r="BD30" s="144" t="n"/>
      <c r="BE30" s="136" t="n"/>
      <c r="BF30" s="44" t="n"/>
      <c r="BG30" s="44" t="n"/>
      <c r="BH30" s="44" t="n"/>
      <c r="BI30" s="137" t="n"/>
      <c r="BJ30" s="112" t="n"/>
      <c r="BK30" s="111" t="n"/>
      <c r="BL30" s="25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</row>
    <row r="31">
      <c r="A31" s="146" t="n"/>
      <c r="B31" s="147" t="n">
        <v>1</v>
      </c>
      <c r="C31" s="108" t="n"/>
      <c r="D31" s="148" t="n"/>
      <c r="E31" s="149" t="inlineStr">
        <is>
          <t>Государственный компонент</t>
        </is>
      </c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08" t="n"/>
      <c r="AA31" s="148" t="n"/>
      <c r="AB31" s="150" t="n"/>
      <c r="AC31" s="109" t="n"/>
      <c r="AD31" s="151" t="n"/>
      <c r="AE31" s="148" t="n"/>
      <c r="AF31" s="152">
        <f>AF32+AF36</f>
        <v/>
      </c>
      <c r="AG31" s="108" t="n"/>
      <c r="AH31" s="109" t="n"/>
      <c r="AI31" s="153">
        <f>AI32+AI36</f>
        <v/>
      </c>
      <c r="AJ31" s="148" t="n"/>
      <c r="AK31" s="154">
        <f>SUM(AK32,AK36)</f>
        <v/>
      </c>
      <c r="AL31" s="109" t="n"/>
      <c r="AM31" s="155">
        <f>SUM(AM32,AM36)</f>
        <v/>
      </c>
      <c r="AN31" s="109" t="n"/>
      <c r="AO31" s="155">
        <f>SUM(AO32,AO36)</f>
        <v/>
      </c>
      <c r="AP31" s="109" t="n"/>
      <c r="AQ31" s="155">
        <f>SUM(AQ32,AQ36)</f>
        <v/>
      </c>
      <c r="AR31" s="109" t="n"/>
      <c r="AS31" s="156">
        <f>AS32+AS36</f>
        <v/>
      </c>
      <c r="AT31" s="109" t="n"/>
      <c r="AU31" s="154">
        <f>AU32+AU36</f>
        <v/>
      </c>
      <c r="AV31" s="109" t="n"/>
      <c r="AW31" s="154">
        <f>AW32+AW36</f>
        <v/>
      </c>
      <c r="AX31" s="109" t="n"/>
      <c r="AY31" s="154">
        <f>AY32+AY36</f>
        <v/>
      </c>
      <c r="AZ31" s="109" t="n"/>
      <c r="BA31" s="154">
        <f>BA32+BA36</f>
        <v/>
      </c>
      <c r="BB31" s="109" t="n"/>
      <c r="BC31" s="154">
        <f>BC32+BC36</f>
        <v/>
      </c>
      <c r="BD31" s="109" t="n"/>
      <c r="BE31" s="157" t="n"/>
      <c r="BF31" s="108" t="n"/>
      <c r="BG31" s="108" t="n"/>
      <c r="BH31" s="108" t="n"/>
      <c r="BI31" s="148" t="n"/>
      <c r="BJ31" s="158" t="n"/>
      <c r="BK31" s="159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  <c r="BY31" s="25" t="n"/>
    </row>
    <row r="32">
      <c r="A32" s="146" t="n"/>
      <c r="B32" s="160" t="inlineStr">
        <is>
          <t>1.1</t>
        </is>
      </c>
      <c r="C32" s="123" t="n"/>
      <c r="D32" s="161" t="n"/>
      <c r="E32" s="162" t="inlineStr">
        <is>
          <t>Модуль "Теория и методология исследований издательско-полиграфического комплекса и медиа"</t>
        </is>
      </c>
      <c r="F32" s="163" t="n"/>
      <c r="G32" s="163" t="n"/>
      <c r="H32" s="163" t="n"/>
      <c r="I32" s="163" t="n"/>
      <c r="J32" s="163" t="n"/>
      <c r="K32" s="163" t="n"/>
      <c r="L32" s="163" t="n"/>
      <c r="M32" s="163" t="n"/>
      <c r="N32" s="163" t="n"/>
      <c r="O32" s="163" t="n"/>
      <c r="P32" s="163" t="n"/>
      <c r="Q32" s="163" t="n"/>
      <c r="R32" s="163" t="n"/>
      <c r="S32" s="163" t="n"/>
      <c r="T32" s="163" t="n"/>
      <c r="U32" s="163" t="n"/>
      <c r="V32" s="163" t="n"/>
      <c r="W32" s="163" t="n"/>
      <c r="X32" s="163" t="n"/>
      <c r="Y32" s="163" t="n"/>
      <c r="Z32" s="163" t="n"/>
      <c r="AA32" s="164" t="n"/>
      <c r="AB32" s="165" t="n"/>
      <c r="AC32" s="124" t="n"/>
      <c r="AD32" s="166" t="n"/>
      <c r="AE32" s="161" t="n"/>
      <c r="AF32" s="167">
        <f>AS32+AY32</f>
        <v/>
      </c>
      <c r="AG32" s="123" t="n"/>
      <c r="AH32" s="124" t="n"/>
      <c r="AI32" s="168">
        <f>SUM(AK32:AR32)</f>
        <v/>
      </c>
      <c r="AJ32" s="124" t="n"/>
      <c r="AK32" s="168">
        <f>AK33+AK34+AK35</f>
        <v/>
      </c>
      <c r="AL32" s="124" t="n"/>
      <c r="AM32" s="168">
        <f>AM33+AM34+AM35</f>
        <v/>
      </c>
      <c r="AN32" s="124" t="n"/>
      <c r="AO32" s="168">
        <f>AO33+AO34+AO35</f>
        <v/>
      </c>
      <c r="AP32" s="124" t="n"/>
      <c r="AQ32" s="168">
        <f>AQ33+AQ34+AQ35</f>
        <v/>
      </c>
      <c r="AR32" s="124" t="n"/>
      <c r="AS32" s="169">
        <f>AS33+AS34+AS35</f>
        <v/>
      </c>
      <c r="AT32" s="124" t="n"/>
      <c r="AU32" s="170">
        <f>AU33+AU34+AU35</f>
        <v/>
      </c>
      <c r="AV32" s="124" t="n"/>
      <c r="AW32" s="170">
        <f>AW33+AW34+AW35</f>
        <v/>
      </c>
      <c r="AX32" s="124" t="n"/>
      <c r="AY32" s="170">
        <f>AY33+AY34+AY35</f>
        <v/>
      </c>
      <c r="AZ32" s="124" t="n"/>
      <c r="BA32" s="170">
        <f>BA33+BA34+BA35</f>
        <v/>
      </c>
      <c r="BB32" s="124" t="n"/>
      <c r="BC32" s="170">
        <f>BC33+BC34+BC35</f>
        <v/>
      </c>
      <c r="BD32" s="124" t="n"/>
      <c r="BE32" s="171" t="inlineStr">
        <is>
          <t>УК-1,5;               УПК-1,3</t>
        </is>
      </c>
      <c r="BF32" s="123" t="n"/>
      <c r="BG32" s="123" t="n"/>
      <c r="BH32" s="123" t="n"/>
      <c r="BI32" s="161" t="n"/>
      <c r="BJ32" s="172" t="n"/>
      <c r="BK32" s="173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  <c r="BY32" s="25" t="n"/>
    </row>
    <row r="33">
      <c r="A33" s="146" t="n"/>
      <c r="B33" s="174" t="inlineStr">
        <is>
          <t>1.1.1</t>
        </is>
      </c>
      <c r="C33" s="126" t="n"/>
      <c r="D33" s="175" t="n"/>
      <c r="E33" s="176" t="inlineStr">
        <is>
          <t>Методология историко-книговедческого исследования</t>
        </is>
      </c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2" t="n"/>
      <c r="AB33" s="177" t="n">
        <v>1</v>
      </c>
      <c r="AC33" s="128" t="n"/>
      <c r="AD33" s="93" t="n"/>
      <c r="AE33" s="128" t="n"/>
      <c r="AF33" s="178" t="n">
        <v>108</v>
      </c>
      <c r="AG33" s="131" t="n"/>
      <c r="AH33" s="179" t="n"/>
      <c r="AI33" s="180" t="n">
        <v>46</v>
      </c>
      <c r="AJ33" s="179" t="n"/>
      <c r="AK33" s="181" t="n">
        <v>24</v>
      </c>
      <c r="AL33" s="128" t="n"/>
      <c r="AM33" s="93" t="n"/>
      <c r="AN33" s="128" t="n"/>
      <c r="AO33" s="93" t="n">
        <v>22</v>
      </c>
      <c r="AP33" s="128" t="n"/>
      <c r="AQ33" s="93" t="n"/>
      <c r="AR33" s="128" t="n"/>
      <c r="AS33" s="177">
        <f>AW33*36</f>
        <v/>
      </c>
      <c r="AT33" s="128" t="n"/>
      <c r="AU33" s="93">
        <f>AI33</f>
        <v/>
      </c>
      <c r="AV33" s="128" t="n"/>
      <c r="AW33" s="93" t="n">
        <v>3</v>
      </c>
      <c r="AX33" s="128" t="n"/>
      <c r="AY33" s="93">
        <f>BC33*36</f>
        <v/>
      </c>
      <c r="AZ33" s="128" t="n"/>
      <c r="BA33" s="93" t="n"/>
      <c r="BB33" s="128" t="n"/>
      <c r="BC33" s="93" t="n"/>
      <c r="BD33" s="128" t="n"/>
      <c r="BE33" s="182" t="n"/>
      <c r="BF33" s="126" t="n"/>
      <c r="BG33" s="126" t="n"/>
      <c r="BH33" s="126" t="n"/>
      <c r="BI33" s="175" t="n"/>
      <c r="BJ33" s="172" t="inlineStr">
        <is>
          <t>РИТ</t>
        </is>
      </c>
      <c r="BK33" s="173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  <c r="BY33" s="25" t="n"/>
    </row>
    <row r="34">
      <c r="A34" s="146" t="n"/>
      <c r="B34" s="174" t="inlineStr">
        <is>
          <t>1.1.2</t>
        </is>
      </c>
      <c r="C34" s="126" t="n"/>
      <c r="D34" s="175" t="n"/>
      <c r="E34" s="176" t="inlineStr">
        <is>
          <t>Современное отечественное и зарубежное издательское дело</t>
        </is>
      </c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2" t="n"/>
      <c r="AB34" s="177" t="n"/>
      <c r="AC34" s="128" t="n"/>
      <c r="AD34" s="93" t="n">
        <v>2</v>
      </c>
      <c r="AE34" s="128" t="n"/>
      <c r="AF34" s="178" t="n">
        <v>108</v>
      </c>
      <c r="AG34" s="131" t="n"/>
      <c r="AH34" s="179" t="n"/>
      <c r="AI34" s="180" t="n">
        <v>42</v>
      </c>
      <c r="AJ34" s="179" t="n"/>
      <c r="AK34" s="181" t="n">
        <v>22</v>
      </c>
      <c r="AL34" s="128" t="n"/>
      <c r="AM34" s="93" t="n"/>
      <c r="AN34" s="128" t="n"/>
      <c r="AO34" s="93" t="n"/>
      <c r="AP34" s="128" t="n"/>
      <c r="AQ34" s="93" t="n">
        <v>20</v>
      </c>
      <c r="AR34" s="128" t="n"/>
      <c r="AS34" s="177" t="n"/>
      <c r="AT34" s="128" t="n"/>
      <c r="AU34" s="93" t="n"/>
      <c r="AV34" s="128" t="n"/>
      <c r="AW34" s="93" t="n"/>
      <c r="AX34" s="128" t="n"/>
      <c r="AY34" s="93" t="n">
        <v>108</v>
      </c>
      <c r="AZ34" s="128" t="n"/>
      <c r="BA34" s="93" t="n">
        <v>42</v>
      </c>
      <c r="BB34" s="128" t="n"/>
      <c r="BC34" s="93" t="n">
        <v>3</v>
      </c>
      <c r="BD34" s="128" t="n"/>
      <c r="BE34" s="182" t="n"/>
      <c r="BF34" s="126" t="n"/>
      <c r="BG34" s="126" t="n"/>
      <c r="BH34" s="126" t="n"/>
      <c r="BI34" s="175" t="n"/>
      <c r="BJ34" s="172" t="inlineStr">
        <is>
          <t>РИТ</t>
        </is>
      </c>
      <c r="BK34" s="173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  <c r="BY34" s="25" t="n"/>
    </row>
    <row r="35">
      <c r="A35" s="146" t="n"/>
      <c r="B35" s="174" t="inlineStr">
        <is>
          <t>1.1.3</t>
        </is>
      </c>
      <c r="C35" s="126" t="n"/>
      <c r="D35" s="175" t="n"/>
      <c r="E35" s="176" t="inlineStr">
        <is>
          <t>Информационная поддержка книгоиздания и чтения</t>
        </is>
      </c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2" t="n"/>
      <c r="AB35" s="177" t="n">
        <v>2</v>
      </c>
      <c r="AC35" s="128" t="n"/>
      <c r="AD35" s="93" t="n"/>
      <c r="AE35" s="128" t="n"/>
      <c r="AF35" s="178" t="n">
        <v>108</v>
      </c>
      <c r="AG35" s="131" t="n"/>
      <c r="AH35" s="179" t="n"/>
      <c r="AI35" s="180" t="n">
        <v>46</v>
      </c>
      <c r="AJ35" s="179" t="n"/>
      <c r="AK35" s="181" t="n">
        <v>24</v>
      </c>
      <c r="AL35" s="128" t="n"/>
      <c r="AM35" s="93" t="n"/>
      <c r="AN35" s="128" t="n"/>
      <c r="AO35" s="93" t="n">
        <v>22</v>
      </c>
      <c r="AP35" s="128" t="n"/>
      <c r="AQ35" s="93" t="n"/>
      <c r="AR35" s="128" t="n"/>
      <c r="AS35" s="177">
        <f>AW35*36</f>
        <v/>
      </c>
      <c r="AT35" s="128" t="n"/>
      <c r="AU35" s="93" t="n"/>
      <c r="AV35" s="128" t="n"/>
      <c r="AW35" s="93" t="n"/>
      <c r="AX35" s="128" t="n"/>
      <c r="AY35" s="93">
        <f>BC35*36</f>
        <v/>
      </c>
      <c r="AZ35" s="128" t="n"/>
      <c r="BA35" s="93">
        <f>AI35</f>
        <v/>
      </c>
      <c r="BB35" s="128" t="n"/>
      <c r="BC35" s="93" t="n">
        <v>3</v>
      </c>
      <c r="BD35" s="128" t="n"/>
      <c r="BE35" s="182" t="n"/>
      <c r="BF35" s="126" t="n"/>
      <c r="BG35" s="126" t="n"/>
      <c r="BH35" s="126" t="n"/>
      <c r="BI35" s="175" t="n"/>
      <c r="BJ35" s="172" t="inlineStr">
        <is>
          <t>РИТ</t>
        </is>
      </c>
      <c r="BK35" s="173" t="n"/>
      <c r="BL35" s="25" t="n"/>
      <c r="BM35" s="25" t="n"/>
      <c r="BN35" s="25" t="n"/>
      <c r="BO35" s="25" t="n"/>
      <c r="BP35" s="25" t="n"/>
      <c r="BQ35" s="25" t="n"/>
      <c r="BR35" s="25" t="n"/>
      <c r="BS35" s="25" t="n"/>
      <c r="BT35" s="25" t="n"/>
      <c r="BU35" s="25" t="n"/>
      <c r="BV35" s="25" t="n"/>
      <c r="BW35" s="25" t="n"/>
      <c r="BX35" s="25" t="n"/>
      <c r="BY35" s="25" t="n"/>
    </row>
    <row r="36">
      <c r="A36" s="146" t="n"/>
      <c r="B36" s="183" t="inlineStr">
        <is>
          <t>1.2</t>
        </is>
      </c>
      <c r="C36" s="126" t="n"/>
      <c r="D36" s="175" t="n"/>
      <c r="E36" s="184" t="inlineStr">
        <is>
          <t>Модуль "Научно-исследовательская работа"</t>
        </is>
      </c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2" t="n"/>
      <c r="AB36" s="177" t="n"/>
      <c r="AC36" s="128" t="n"/>
      <c r="AD36" s="93" t="n"/>
      <c r="AE36" s="128" t="n"/>
      <c r="AF36" s="185">
        <f>AS36+AY36</f>
        <v/>
      </c>
      <c r="AG36" s="131" t="n"/>
      <c r="AH36" s="179" t="n"/>
      <c r="AI36" s="186">
        <f>SUM(AK36:AR36)</f>
        <v/>
      </c>
      <c r="AJ36" s="179" t="n"/>
      <c r="AK36" s="187">
        <f>AK37+AK38</f>
        <v/>
      </c>
      <c r="AL36" s="128" t="n"/>
      <c r="AM36" s="187">
        <f>AM37+AM38</f>
        <v/>
      </c>
      <c r="AN36" s="128" t="n"/>
      <c r="AO36" s="187">
        <f>AO37+AO38</f>
        <v/>
      </c>
      <c r="AP36" s="128" t="n"/>
      <c r="AQ36" s="187">
        <f>AQ37+AQ38</f>
        <v/>
      </c>
      <c r="AR36" s="128" t="n"/>
      <c r="AS36" s="188">
        <f>AS37+AS38</f>
        <v/>
      </c>
      <c r="AT36" s="128" t="n"/>
      <c r="AU36" s="95">
        <f>AU37+AU38</f>
        <v/>
      </c>
      <c r="AV36" s="128" t="n"/>
      <c r="AW36" s="95">
        <f>AW37+AW38</f>
        <v/>
      </c>
      <c r="AX36" s="128" t="n"/>
      <c r="AY36" s="95">
        <f>AY37+AY38</f>
        <v/>
      </c>
      <c r="AZ36" s="128" t="n"/>
      <c r="BA36" s="95">
        <f>BA37+BA38</f>
        <v/>
      </c>
      <c r="BB36" s="128" t="n"/>
      <c r="BC36" s="95">
        <f>BC37+BC38</f>
        <v/>
      </c>
      <c r="BD36" s="128" t="n"/>
      <c r="BE36" s="182" t="n"/>
      <c r="BF36" s="126" t="n"/>
      <c r="BG36" s="126" t="n"/>
      <c r="BH36" s="126" t="n"/>
      <c r="BI36" s="175" t="n"/>
      <c r="BJ36" s="172" t="n"/>
      <c r="BK36" s="173" t="n"/>
      <c r="BL36" s="25" t="n"/>
      <c r="BM36" s="25" t="n"/>
      <c r="BN36" s="25" t="n"/>
      <c r="BO36" s="25" t="n"/>
      <c r="BP36" s="25" t="n"/>
      <c r="BQ36" s="25" t="n"/>
      <c r="BR36" s="25" t="n"/>
      <c r="BS36" s="25" t="n"/>
      <c r="BT36" s="25" t="n"/>
      <c r="BU36" s="25" t="n"/>
      <c r="BV36" s="25" t="n"/>
      <c r="BW36" s="25" t="n"/>
      <c r="BX36" s="25" t="n"/>
      <c r="BY36" s="25" t="n"/>
    </row>
    <row r="37">
      <c r="A37" s="146" t="n"/>
      <c r="B37" s="174" t="inlineStr">
        <is>
          <t>1.2.1</t>
        </is>
      </c>
      <c r="C37" s="126" t="n"/>
      <c r="D37" s="175" t="n"/>
      <c r="E37" s="176" t="inlineStr">
        <is>
          <t>Научно-исследовательский семинар</t>
        </is>
      </c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1" t="n"/>
      <c r="Z37" s="131" t="n"/>
      <c r="AA37" s="132" t="n"/>
      <c r="AB37" s="177" t="n"/>
      <c r="AC37" s="128" t="n"/>
      <c r="AD37" s="129" t="n">
        <v>1</v>
      </c>
      <c r="AE37" s="189" t="n">
        <v>2</v>
      </c>
      <c r="AF37" s="178">
        <f>AS37+AY37</f>
        <v/>
      </c>
      <c r="AG37" s="131" t="n"/>
      <c r="AH37" s="179" t="n"/>
      <c r="AI37" s="180">
        <f>SUM(AK37:AR37)</f>
        <v/>
      </c>
      <c r="AJ37" s="179" t="n"/>
      <c r="AK37" s="181" t="n"/>
      <c r="AL37" s="128" t="n"/>
      <c r="AM37" s="93" t="n"/>
      <c r="AN37" s="128" t="n"/>
      <c r="AO37" s="93" t="n"/>
      <c r="AP37" s="128" t="n"/>
      <c r="AQ37" s="93" t="n"/>
      <c r="AR37" s="128" t="n"/>
      <c r="AS37" s="177">
        <f>AW37*36</f>
        <v/>
      </c>
      <c r="AT37" s="128" t="n"/>
      <c r="AU37" s="93" t="n"/>
      <c r="AV37" s="128" t="n"/>
      <c r="AW37" s="93" t="n">
        <v>3</v>
      </c>
      <c r="AX37" s="128" t="n"/>
      <c r="AY37" s="93">
        <f>BC37*36</f>
        <v/>
      </c>
      <c r="AZ37" s="128" t="n"/>
      <c r="BA37" s="93" t="n"/>
      <c r="BB37" s="128" t="n"/>
      <c r="BC37" s="93" t="n">
        <v>3</v>
      </c>
      <c r="BD37" s="128" t="n"/>
      <c r="BE37" s="182" t="inlineStr">
        <is>
          <t>УК-1,4,5,6</t>
        </is>
      </c>
      <c r="BF37" s="126" t="n"/>
      <c r="BG37" s="126" t="n"/>
      <c r="BH37" s="126" t="n"/>
      <c r="BI37" s="175" t="n"/>
      <c r="BJ37" s="172" t="inlineStr">
        <is>
          <t>РИТ</t>
        </is>
      </c>
      <c r="BK37" s="173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  <c r="BY37" s="25" t="n"/>
    </row>
    <row r="38">
      <c r="A38" s="146" t="n"/>
      <c r="B38" s="190" t="inlineStr">
        <is>
          <t>1.2.2</t>
        </is>
      </c>
      <c r="C38" s="191" t="n"/>
      <c r="D38" s="192" t="n"/>
      <c r="E38" s="193" t="inlineStr">
        <is>
          <t>Информационно-коммуникационные технологии в научных исследованиях и производстве издательской продукции</t>
        </is>
      </c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4" t="n"/>
      <c r="W38" s="194" t="n"/>
      <c r="X38" s="194" t="n"/>
      <c r="Y38" s="194" t="n"/>
      <c r="Z38" s="194" t="n"/>
      <c r="AA38" s="195" t="n"/>
      <c r="AB38" s="196" t="n">
        <v>1</v>
      </c>
      <c r="AC38" s="197" t="n"/>
      <c r="AD38" s="198" t="n"/>
      <c r="AE38" s="197" t="n"/>
      <c r="AF38" s="199">
        <f>AS38+AY38</f>
        <v/>
      </c>
      <c r="AG38" s="191" t="n"/>
      <c r="AH38" s="197" t="n"/>
      <c r="AI38" s="200">
        <f>SUM(AK38:AR38)</f>
        <v/>
      </c>
      <c r="AJ38" s="197" t="n"/>
      <c r="AK38" s="200" t="n">
        <v>24</v>
      </c>
      <c r="AL38" s="197" t="n"/>
      <c r="AM38" s="198" t="n">
        <v>28</v>
      </c>
      <c r="AN38" s="197" t="n"/>
      <c r="AO38" s="198" t="n"/>
      <c r="AP38" s="197" t="n"/>
      <c r="AQ38" s="198" t="n"/>
      <c r="AR38" s="197" t="n"/>
      <c r="AS38" s="196">
        <f>AW38*36</f>
        <v/>
      </c>
      <c r="AT38" s="197" t="n"/>
      <c r="AU38" s="198">
        <f>AI38</f>
        <v/>
      </c>
      <c r="AV38" s="197" t="n"/>
      <c r="AW38" s="198" t="n">
        <v>3</v>
      </c>
      <c r="AX38" s="197" t="n"/>
      <c r="AY38" s="198">
        <f>BC38*36</f>
        <v/>
      </c>
      <c r="AZ38" s="197" t="n"/>
      <c r="BA38" s="198" t="n"/>
      <c r="BB38" s="197" t="n"/>
      <c r="BC38" s="198" t="n"/>
      <c r="BD38" s="197" t="n"/>
      <c r="BE38" s="201" t="inlineStr">
        <is>
          <t>УК-2,4,7,УПК-2</t>
        </is>
      </c>
      <c r="BF38" s="202" t="n"/>
      <c r="BG38" s="202" t="n"/>
      <c r="BH38" s="202" t="n"/>
      <c r="BI38" s="203" t="n"/>
      <c r="BJ38" s="172" t="inlineStr">
        <is>
          <t>РИТ</t>
        </is>
      </c>
      <c r="BK38" s="173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</row>
    <row r="39">
      <c r="A39" s="146" t="n"/>
      <c r="B39" s="147" t="inlineStr">
        <is>
          <t>2</t>
        </is>
      </c>
      <c r="C39" s="108" t="n"/>
      <c r="D39" s="148" t="n"/>
      <c r="E39" s="149" t="inlineStr">
        <is>
          <t>Компонент учреждения образования</t>
        </is>
      </c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08" t="n"/>
      <c r="Y39" s="108" t="n"/>
      <c r="Z39" s="108" t="n"/>
      <c r="AA39" s="148" t="n"/>
      <c r="AB39" s="204" t="n"/>
      <c r="AC39" s="109" t="n"/>
      <c r="AD39" s="151" t="n"/>
      <c r="AE39" s="148" t="n"/>
      <c r="AF39" s="152">
        <f>AF40+AF41+AF45+AF48</f>
        <v/>
      </c>
      <c r="AG39" s="108" t="n"/>
      <c r="AH39" s="109" t="n"/>
      <c r="AI39" s="154">
        <f>AI40+AI41+AI45+AI48</f>
        <v/>
      </c>
      <c r="AJ39" s="109" t="n"/>
      <c r="AK39" s="154">
        <f>AK40+AK41+AK45+AK48</f>
        <v/>
      </c>
      <c r="AL39" s="109" t="n"/>
      <c r="AM39" s="155">
        <f>AM40+AM41+AM45+AM48</f>
        <v/>
      </c>
      <c r="AN39" s="109" t="n"/>
      <c r="AO39" s="155">
        <f>AO40+AO41+AO45+AO48</f>
        <v/>
      </c>
      <c r="AP39" s="109" t="n"/>
      <c r="AQ39" s="155">
        <f>SUM(AQ40:AR51)</f>
        <v/>
      </c>
      <c r="AR39" s="109" t="n"/>
      <c r="AS39" s="156">
        <f>AS40+AS41+AS45</f>
        <v/>
      </c>
      <c r="AT39" s="109" t="n"/>
      <c r="AU39" s="155">
        <f>AU40+AU41+AU45</f>
        <v/>
      </c>
      <c r="AV39" s="109" t="n"/>
      <c r="AW39" s="155">
        <f>AW40+AW41+AW45</f>
        <v/>
      </c>
      <c r="AX39" s="109" t="n"/>
      <c r="AY39" s="155">
        <f>AY40+AY41+AY45+AY48</f>
        <v/>
      </c>
      <c r="AZ39" s="109" t="n"/>
      <c r="BA39" s="155">
        <f>BA40+BA41+BA45+BA48</f>
        <v/>
      </c>
      <c r="BB39" s="109" t="n"/>
      <c r="BC39" s="155">
        <f>BC40+BC41+BC45+BC48</f>
        <v/>
      </c>
      <c r="BD39" s="109" t="n"/>
      <c r="BE39" s="157" t="n"/>
      <c r="BF39" s="108" t="n"/>
      <c r="BG39" s="108" t="n"/>
      <c r="BH39" s="108" t="n"/>
      <c r="BI39" s="148" t="n"/>
      <c r="BJ39" s="158" t="n"/>
      <c r="BK39" s="159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</row>
    <row r="40">
      <c r="A40" s="146" t="n"/>
      <c r="B40" s="205" t="inlineStr">
        <is>
          <t>2.1</t>
        </is>
      </c>
      <c r="C40" s="206" t="n"/>
      <c r="D40" s="207" t="n"/>
      <c r="E40" s="162" t="inlineStr">
        <is>
          <t>Иностранный язык для делового и профессионального общения</t>
        </is>
      </c>
      <c r="F40" s="163" t="n"/>
      <c r="G40" s="163" t="n"/>
      <c r="H40" s="163" t="n"/>
      <c r="I40" s="163" t="n"/>
      <c r="J40" s="163" t="n"/>
      <c r="K40" s="163" t="n"/>
      <c r="L40" s="163" t="n"/>
      <c r="M40" s="163" t="n"/>
      <c r="N40" s="163" t="n"/>
      <c r="O40" s="163" t="n"/>
      <c r="P40" s="163" t="n"/>
      <c r="Q40" s="163" t="n"/>
      <c r="R40" s="163" t="n"/>
      <c r="S40" s="163" t="n"/>
      <c r="T40" s="163" t="n"/>
      <c r="U40" s="163" t="n"/>
      <c r="V40" s="163" t="n"/>
      <c r="W40" s="163" t="n"/>
      <c r="X40" s="163" t="n"/>
      <c r="Y40" s="163" t="n"/>
      <c r="Z40" s="163" t="n"/>
      <c r="AA40" s="164" t="n"/>
      <c r="AB40" s="208" t="n"/>
      <c r="AC40" s="139" t="n"/>
      <c r="AD40" s="209" t="n">
        <v>1</v>
      </c>
      <c r="AE40" s="139" t="n"/>
      <c r="AF40" s="210">
        <f>AS40+AY40</f>
        <v/>
      </c>
      <c r="AG40" s="206" t="n"/>
      <c r="AH40" s="139" t="n"/>
      <c r="AI40" s="211" t="n">
        <v>52</v>
      </c>
      <c r="AJ40" s="139" t="n"/>
      <c r="AK40" s="211" t="n"/>
      <c r="AL40" s="139" t="n"/>
      <c r="AM40" s="212" t="n"/>
      <c r="AN40" s="139" t="n"/>
      <c r="AO40" s="212" t="n">
        <v>52</v>
      </c>
      <c r="AP40" s="139" t="n"/>
      <c r="AQ40" s="212" t="n"/>
      <c r="AR40" s="139" t="n"/>
      <c r="AS40" s="213">
        <f>AW40*36</f>
        <v/>
      </c>
      <c r="AT40" s="139" t="n"/>
      <c r="AU40" s="212">
        <f>AO40</f>
        <v/>
      </c>
      <c r="AV40" s="139" t="n"/>
      <c r="AW40" s="212" t="n">
        <v>3</v>
      </c>
      <c r="AX40" s="139" t="n"/>
      <c r="AY40" s="214">
        <f>BC40*36</f>
        <v/>
      </c>
      <c r="AZ40" s="139" t="n"/>
      <c r="BA40" s="214" t="n"/>
      <c r="BB40" s="139" t="n"/>
      <c r="BC40" s="214" t="n"/>
      <c r="BD40" s="139" t="n"/>
      <c r="BE40" s="215" t="inlineStr">
        <is>
          <t>УК-3</t>
        </is>
      </c>
      <c r="BF40" s="123" t="n"/>
      <c r="BG40" s="123" t="n"/>
      <c r="BH40" s="123" t="n"/>
      <c r="BI40" s="161" t="n"/>
      <c r="BJ40" s="172" t="inlineStr">
        <is>
          <t>МКиТП</t>
        </is>
      </c>
      <c r="BK40" s="173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</row>
    <row r="41">
      <c r="A41" s="146" t="n"/>
      <c r="B41" s="216" t="inlineStr">
        <is>
          <t>2.2</t>
        </is>
      </c>
      <c r="C41" s="126" t="n"/>
      <c r="D41" s="175" t="n"/>
      <c r="E41" s="184" t="inlineStr">
        <is>
          <t>Модуль "Информационные системы и технологии обработки цифрового контента"</t>
        </is>
      </c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2" t="n"/>
      <c r="AB41" s="177" t="n"/>
      <c r="AC41" s="128" t="n"/>
      <c r="AD41" s="93" t="n"/>
      <c r="AE41" s="128" t="n"/>
      <c r="AF41" s="185">
        <f>AS41+AY41</f>
        <v/>
      </c>
      <c r="AG41" s="131" t="n"/>
      <c r="AH41" s="179" t="n"/>
      <c r="AI41" s="186">
        <f>SUM(AK41:AR41)</f>
        <v/>
      </c>
      <c r="AJ41" s="179" t="n"/>
      <c r="AK41" s="187">
        <f>AK42+AK43+AK44</f>
        <v/>
      </c>
      <c r="AL41" s="128" t="n"/>
      <c r="AM41" s="187">
        <f>AM42+AM43+AM44</f>
        <v/>
      </c>
      <c r="AN41" s="128" t="n"/>
      <c r="AO41" s="187">
        <f>AO42+AO43+AO44</f>
        <v/>
      </c>
      <c r="AP41" s="128" t="n"/>
      <c r="AQ41" s="187">
        <f>AQ42+AQ43+AQ44</f>
        <v/>
      </c>
      <c r="AR41" s="128" t="n"/>
      <c r="AS41" s="188">
        <f>AS42+AS43+AS44</f>
        <v/>
      </c>
      <c r="AT41" s="128" t="n"/>
      <c r="AU41" s="187">
        <f>AU42+AU43+AU44</f>
        <v/>
      </c>
      <c r="AV41" s="128" t="n"/>
      <c r="AW41" s="187">
        <f>AW42+AW43+AW44</f>
        <v/>
      </c>
      <c r="AX41" s="128" t="n"/>
      <c r="AY41" s="181">
        <f>AY42+AY43+AY44</f>
        <v/>
      </c>
      <c r="AZ41" s="128" t="n"/>
      <c r="BA41" s="181">
        <f>BA42+BA43+BA44</f>
        <v/>
      </c>
      <c r="BB41" s="128" t="n"/>
      <c r="BC41" s="181">
        <f>BC42+BC43+BC44</f>
        <v/>
      </c>
      <c r="BD41" s="128" t="n"/>
      <c r="BE41" s="182" t="n"/>
      <c r="BF41" s="126" t="n"/>
      <c r="BG41" s="126" t="n"/>
      <c r="BH41" s="126" t="n"/>
      <c r="BI41" s="175" t="n"/>
      <c r="BJ41" s="172" t="n"/>
      <c r="BK41" s="173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</row>
    <row r="42">
      <c r="A42" s="146" t="n"/>
      <c r="B42" s="217" t="inlineStr">
        <is>
          <t>2.2.1</t>
        </is>
      </c>
      <c r="C42" s="126" t="n"/>
      <c r="D42" s="175" t="n"/>
      <c r="E42" s="176" t="inlineStr">
        <is>
          <t>Вычислительные системы и комплексы в полиграфии</t>
        </is>
      </c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2" t="n"/>
      <c r="AB42" s="177" t="n"/>
      <c r="AC42" s="128" t="n"/>
      <c r="AD42" s="93" t="n">
        <v>1</v>
      </c>
      <c r="AE42" s="128" t="n"/>
      <c r="AF42" s="178">
        <f>AS42+AY42</f>
        <v/>
      </c>
      <c r="AG42" s="131" t="n"/>
      <c r="AH42" s="179" t="n"/>
      <c r="AI42" s="180">
        <f>SUM(AK42:AR42)</f>
        <v/>
      </c>
      <c r="AJ42" s="179" t="n"/>
      <c r="AK42" s="181" t="n">
        <v>22</v>
      </c>
      <c r="AL42" s="128" t="n"/>
      <c r="AM42" s="93" t="n"/>
      <c r="AN42" s="128" t="n"/>
      <c r="AO42" s="93" t="n">
        <v>22</v>
      </c>
      <c r="AP42" s="128" t="n"/>
      <c r="AQ42" s="93" t="n"/>
      <c r="AR42" s="128" t="n"/>
      <c r="AS42" s="177" t="n">
        <v>98</v>
      </c>
      <c r="AT42" s="128" t="n"/>
      <c r="AU42" s="93">
        <f>AI42</f>
        <v/>
      </c>
      <c r="AV42" s="128" t="n"/>
      <c r="AW42" s="93" t="n">
        <v>3</v>
      </c>
      <c r="AX42" s="128" t="n"/>
      <c r="AY42" s="93">
        <f>BC42*36</f>
        <v/>
      </c>
      <c r="AZ42" s="128" t="n"/>
      <c r="BA42" s="93" t="n"/>
      <c r="BB42" s="128" t="n"/>
      <c r="BC42" s="93" t="n"/>
      <c r="BD42" s="128" t="n"/>
      <c r="BE42" s="182" t="inlineStr">
        <is>
          <t>УК-1,2,6;СК-1</t>
        </is>
      </c>
      <c r="BF42" s="126" t="n"/>
      <c r="BG42" s="126" t="n"/>
      <c r="BH42" s="126" t="n"/>
      <c r="BI42" s="175" t="n"/>
      <c r="BJ42" s="172" t="inlineStr">
        <is>
          <t>ПОиСОИ</t>
        </is>
      </c>
      <c r="BK42" s="173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</row>
    <row r="43">
      <c r="A43" s="146" t="n"/>
      <c r="B43" s="217" t="inlineStr">
        <is>
          <t>2.2.2</t>
        </is>
      </c>
      <c r="C43" s="126" t="n"/>
      <c r="D43" s="175" t="n"/>
      <c r="E43" s="176" t="inlineStr">
        <is>
          <t>Аппаратно-программное и информационное обеспечение полиграфических производств</t>
        </is>
      </c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2" t="n"/>
      <c r="AB43" s="177" t="n">
        <v>1</v>
      </c>
      <c r="AC43" s="128" t="n"/>
      <c r="AD43" s="93" t="n"/>
      <c r="AE43" s="128" t="n"/>
      <c r="AF43" s="178">
        <f>AS43+AY43</f>
        <v/>
      </c>
      <c r="AG43" s="131" t="n"/>
      <c r="AH43" s="179" t="n"/>
      <c r="AI43" s="180">
        <f>AK43+AO43</f>
        <v/>
      </c>
      <c r="AJ43" s="179" t="n"/>
      <c r="AK43" s="181" t="n">
        <v>20</v>
      </c>
      <c r="AL43" s="128" t="n"/>
      <c r="AM43" s="93" t="n"/>
      <c r="AN43" s="128" t="n"/>
      <c r="AO43" s="93" t="n">
        <v>22</v>
      </c>
      <c r="AP43" s="128" t="n"/>
      <c r="AQ43" s="93" t="n"/>
      <c r="AR43" s="128" t="n"/>
      <c r="AS43" s="177" t="n">
        <v>108</v>
      </c>
      <c r="AT43" s="128" t="n"/>
      <c r="AU43" s="93">
        <f>AI43</f>
        <v/>
      </c>
      <c r="AV43" s="128" t="n"/>
      <c r="AW43" s="93" t="n">
        <v>3</v>
      </c>
      <c r="AX43" s="128" t="n"/>
      <c r="AY43" s="93" t="n"/>
      <c r="AZ43" s="128" t="n"/>
      <c r="BA43" s="93" t="n"/>
      <c r="BB43" s="128" t="n"/>
      <c r="BC43" s="93" t="n"/>
      <c r="BD43" s="128" t="n"/>
      <c r="BE43" s="182" t="inlineStr">
        <is>
          <t>УК-1,5 СК-2</t>
        </is>
      </c>
      <c r="BF43" s="126" t="n"/>
      <c r="BG43" s="126" t="n"/>
      <c r="BH43" s="126" t="n"/>
      <c r="BI43" s="175" t="n"/>
      <c r="BJ43" s="172" t="inlineStr">
        <is>
          <t>ПОиСОИ</t>
        </is>
      </c>
      <c r="BK43" s="173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1" t="n"/>
    </row>
    <row r="44">
      <c r="A44" s="146" t="n"/>
      <c r="B44" s="217" t="inlineStr">
        <is>
          <t>2.2.3</t>
        </is>
      </c>
      <c r="C44" s="126" t="n"/>
      <c r="D44" s="175" t="n"/>
      <c r="E44" s="176" t="inlineStr">
        <is>
          <t>Инструменты мультимедийного издателя</t>
        </is>
      </c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2" t="n"/>
      <c r="AB44" s="177" t="n"/>
      <c r="AC44" s="128" t="n"/>
      <c r="AD44" s="93" t="n">
        <v>1</v>
      </c>
      <c r="AE44" s="128" t="n"/>
      <c r="AF44" s="178">
        <f>AS44+AY44</f>
        <v/>
      </c>
      <c r="AG44" s="131" t="n"/>
      <c r="AH44" s="179" t="n"/>
      <c r="AI44" s="180">
        <f>AK44+AM44</f>
        <v/>
      </c>
      <c r="AJ44" s="179" t="n"/>
      <c r="AK44" s="181" t="n">
        <v>18</v>
      </c>
      <c r="AL44" s="128" t="n"/>
      <c r="AM44" s="93" t="n">
        <v>24</v>
      </c>
      <c r="AN44" s="128" t="n"/>
      <c r="AO44" s="93" t="n"/>
      <c r="AP44" s="128" t="n"/>
      <c r="AQ44" s="93" t="n"/>
      <c r="AR44" s="128" t="n"/>
      <c r="AS44" s="177" t="n">
        <v>98</v>
      </c>
      <c r="AT44" s="128" t="n"/>
      <c r="AU44" s="93">
        <f>AI44</f>
        <v/>
      </c>
      <c r="AV44" s="128" t="n"/>
      <c r="AW44" s="93" t="n">
        <v>3</v>
      </c>
      <c r="AX44" s="128" t="n"/>
      <c r="AY44" s="93" t="n"/>
      <c r="AZ44" s="128" t="n"/>
      <c r="BA44" s="93" t="n"/>
      <c r="BB44" s="128" t="n"/>
      <c r="BC44" s="93" t="n"/>
      <c r="BD44" s="128" t="n"/>
      <c r="BE44" s="182" t="inlineStr">
        <is>
          <t>УК-3,4 СК-3</t>
        </is>
      </c>
      <c r="BF44" s="126" t="n"/>
      <c r="BG44" s="126" t="n"/>
      <c r="BH44" s="126" t="n"/>
      <c r="BI44" s="175" t="n"/>
      <c r="BJ44" s="172" t="inlineStr">
        <is>
          <t>РИТ</t>
        </is>
      </c>
      <c r="BK44" s="173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</row>
    <row r="45">
      <c r="A45" s="146" t="n"/>
      <c r="B45" s="216" t="inlineStr">
        <is>
          <t>2.3</t>
        </is>
      </c>
      <c r="C45" s="126" t="n"/>
      <c r="D45" s="175" t="n"/>
      <c r="E45" s="184" t="inlineStr">
        <is>
          <t>Модуль "Технология создания издательско-полиграфической продукции"</t>
        </is>
      </c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2" t="n"/>
      <c r="AB45" s="188" t="n"/>
      <c r="AC45" s="128" t="n"/>
      <c r="AD45" s="95" t="n"/>
      <c r="AE45" s="128" t="n"/>
      <c r="AF45" s="185">
        <f>AS45+AY45</f>
        <v/>
      </c>
      <c r="AG45" s="131" t="n"/>
      <c r="AH45" s="179" t="n"/>
      <c r="AI45" s="186">
        <f>SUM(AK45:AR45)</f>
        <v/>
      </c>
      <c r="AJ45" s="179" t="n"/>
      <c r="AK45" s="187">
        <f>AK46+AK47</f>
        <v/>
      </c>
      <c r="AL45" s="128" t="n"/>
      <c r="AM45" s="187">
        <f>AM46+AM47</f>
        <v/>
      </c>
      <c r="AN45" s="128" t="n"/>
      <c r="AO45" s="187">
        <f>AO46+AO47</f>
        <v/>
      </c>
      <c r="AP45" s="128" t="n"/>
      <c r="AQ45" s="181">
        <f>AQ46+AQ47</f>
        <v/>
      </c>
      <c r="AR45" s="128" t="n"/>
      <c r="AS45" s="188">
        <f>AS46+AS47</f>
        <v/>
      </c>
      <c r="AT45" s="128" t="n"/>
      <c r="AU45" s="187">
        <f>AU46+AU47</f>
        <v/>
      </c>
      <c r="AV45" s="128" t="n"/>
      <c r="AW45" s="187">
        <f>AW46+AW47</f>
        <v/>
      </c>
      <c r="AX45" s="128" t="n"/>
      <c r="AY45" s="181">
        <f>AY46+AY47</f>
        <v/>
      </c>
      <c r="AZ45" s="128" t="n"/>
      <c r="BA45" s="181">
        <f>BA46+BA47</f>
        <v/>
      </c>
      <c r="BB45" s="128" t="n"/>
      <c r="BC45" s="181">
        <f>BC46+BC47</f>
        <v/>
      </c>
      <c r="BD45" s="128" t="n"/>
      <c r="BE45" s="182" t="inlineStr">
        <is>
          <t>
</t>
        </is>
      </c>
      <c r="BF45" s="126" t="n"/>
      <c r="BG45" s="126" t="n"/>
      <c r="BH45" s="126" t="n"/>
      <c r="BI45" s="175" t="n"/>
      <c r="BJ45" s="172" t="n"/>
      <c r="BK45" s="173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</row>
    <row r="46">
      <c r="A46" s="146" t="n"/>
      <c r="B46" s="217" t="inlineStr">
        <is>
          <t>2.3.1</t>
        </is>
      </c>
      <c r="C46" s="126" t="n"/>
      <c r="D46" s="175" t="n"/>
      <c r="E46" s="176" t="inlineStr">
        <is>
          <t>Интерактивные издания</t>
        </is>
      </c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2" t="n"/>
      <c r="AB46" s="177" t="n">
        <v>1</v>
      </c>
      <c r="AC46" s="128" t="n"/>
      <c r="AD46" s="93" t="n"/>
      <c r="AE46" s="128" t="n"/>
      <c r="AF46" s="178">
        <f>AS46+AY46</f>
        <v/>
      </c>
      <c r="AG46" s="131" t="n"/>
      <c r="AH46" s="179" t="n"/>
      <c r="AI46" s="180">
        <f>AK46+AM46</f>
        <v/>
      </c>
      <c r="AJ46" s="179" t="n"/>
      <c r="AK46" s="181" t="n">
        <v>22</v>
      </c>
      <c r="AL46" s="128" t="n"/>
      <c r="AM46" s="93" t="n">
        <v>22</v>
      </c>
      <c r="AN46" s="128" t="n"/>
      <c r="AO46" s="93" t="n"/>
      <c r="AP46" s="128" t="n"/>
      <c r="AQ46" s="93" t="n"/>
      <c r="AR46" s="128" t="n"/>
      <c r="AS46" s="177" t="n">
        <v>108</v>
      </c>
      <c r="AT46" s="128" t="n"/>
      <c r="AU46" s="93">
        <f>AI46</f>
        <v/>
      </c>
      <c r="AV46" s="128" t="n"/>
      <c r="AW46" s="93" t="n">
        <v>3</v>
      </c>
      <c r="AX46" s="128" t="n"/>
      <c r="AY46" s="93" t="n"/>
      <c r="AZ46" s="128" t="n"/>
      <c r="BA46" s="93" t="n"/>
      <c r="BB46" s="128" t="n"/>
      <c r="BC46" s="93" t="n"/>
      <c r="BD46" s="128" t="n"/>
      <c r="BE46" s="182" t="inlineStr">
        <is>
          <t>УК-2 СК-4</t>
        </is>
      </c>
      <c r="BF46" s="126" t="n"/>
      <c r="BG46" s="126" t="n"/>
      <c r="BH46" s="126" t="n"/>
      <c r="BI46" s="175" t="n"/>
      <c r="BJ46" s="172" t="inlineStr">
        <is>
          <t>РИТ</t>
        </is>
      </c>
      <c r="BK46" s="173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</row>
    <row r="47">
      <c r="A47" s="146" t="n"/>
      <c r="B47" s="217" t="inlineStr">
        <is>
          <t>2.3.2</t>
        </is>
      </c>
      <c r="C47" s="126" t="n"/>
      <c r="D47" s="175" t="n"/>
      <c r="E47" s="176" t="inlineStr">
        <is>
          <t>Структурная механика полиграфических материалов</t>
        </is>
      </c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2" t="n"/>
      <c r="AB47" s="177" t="n"/>
      <c r="AC47" s="128" t="n"/>
      <c r="AD47" s="93" t="n">
        <v>1</v>
      </c>
      <c r="AE47" s="128" t="n"/>
      <c r="AF47" s="178">
        <f>AS47+AY47</f>
        <v/>
      </c>
      <c r="AG47" s="131" t="n"/>
      <c r="AH47" s="179" t="n"/>
      <c r="AI47" s="180">
        <f>AK47+AM47</f>
        <v/>
      </c>
      <c r="AJ47" s="179" t="n"/>
      <c r="AK47" s="181" t="n">
        <v>22</v>
      </c>
      <c r="AL47" s="128" t="n"/>
      <c r="AM47" s="93" t="n">
        <v>22</v>
      </c>
      <c r="AN47" s="128" t="n"/>
      <c r="AO47" s="93" t="n"/>
      <c r="AP47" s="128" t="n"/>
      <c r="AQ47" s="93" t="n"/>
      <c r="AR47" s="128" t="n"/>
      <c r="AS47" s="177" t="n">
        <v>108</v>
      </c>
      <c r="AT47" s="128" t="n"/>
      <c r="AU47" s="93">
        <f>AI47</f>
        <v/>
      </c>
      <c r="AV47" s="128" t="n"/>
      <c r="AW47" s="93" t="n">
        <v>3</v>
      </c>
      <c r="AX47" s="128" t="n"/>
      <c r="AY47" s="93" t="n"/>
      <c r="AZ47" s="128" t="n"/>
      <c r="BA47" s="93" t="n"/>
      <c r="BB47" s="128" t="n"/>
      <c r="BC47" s="93" t="n"/>
      <c r="BD47" s="128" t="n"/>
      <c r="BE47" s="182" t="inlineStr">
        <is>
          <t>УК-2,6 СК-5</t>
        </is>
      </c>
      <c r="BF47" s="126" t="n"/>
      <c r="BG47" s="126" t="n"/>
      <c r="BH47" s="126" t="n"/>
      <c r="BI47" s="175" t="n"/>
      <c r="BJ47" s="172" t="inlineStr">
        <is>
          <t>ПП</t>
        </is>
      </c>
      <c r="BK47" s="173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</row>
    <row r="48">
      <c r="A48" s="146" t="n"/>
      <c r="B48" s="216" t="inlineStr">
        <is>
          <t>2.4</t>
        </is>
      </c>
      <c r="C48" s="126" t="n"/>
      <c r="D48" s="175" t="n"/>
      <c r="E48" s="184" t="inlineStr">
        <is>
          <t>Модуль "Управление издательско-полиграфической деятельностью"</t>
        </is>
      </c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2" t="n"/>
      <c r="AB48" s="188" t="n"/>
      <c r="AC48" s="128" t="n"/>
      <c r="AD48" s="95" t="n"/>
      <c r="AE48" s="128" t="n"/>
      <c r="AF48" s="185">
        <f>AS48+AY48</f>
        <v/>
      </c>
      <c r="AG48" s="131" t="n"/>
      <c r="AH48" s="179" t="n"/>
      <c r="AI48" s="186">
        <f>SUM(AK48:AR48)</f>
        <v/>
      </c>
      <c r="AJ48" s="179" t="n"/>
      <c r="AK48" s="187">
        <f>AK49+AK50+AK51</f>
        <v/>
      </c>
      <c r="AL48" s="128" t="n"/>
      <c r="AM48" s="187">
        <f>AM49+AM50+AM51</f>
        <v/>
      </c>
      <c r="AN48" s="128" t="n"/>
      <c r="AO48" s="187">
        <f>AO49+AO50+AO51</f>
        <v/>
      </c>
      <c r="AP48" s="128" t="n"/>
      <c r="AQ48" s="187">
        <f>AQ49+AQ50+AQ51</f>
        <v/>
      </c>
      <c r="AR48" s="128" t="n"/>
      <c r="AS48" s="188">
        <f>AW48*36</f>
        <v/>
      </c>
      <c r="AT48" s="128" t="n"/>
      <c r="AU48" s="95" t="n"/>
      <c r="AV48" s="128" t="n"/>
      <c r="AW48" s="95" t="n"/>
      <c r="AX48" s="128" t="n"/>
      <c r="AY48" s="95">
        <f>AY49+AY50+AY51</f>
        <v/>
      </c>
      <c r="AZ48" s="128" t="n"/>
      <c r="BA48" s="95">
        <f>BA49+BA50+BA51</f>
        <v/>
      </c>
      <c r="BB48" s="128" t="n"/>
      <c r="BC48" s="95">
        <f>BC49+BC50+BC51</f>
        <v/>
      </c>
      <c r="BD48" s="128" t="n"/>
      <c r="BE48" s="218" t="n"/>
      <c r="BF48" s="126" t="n"/>
      <c r="BG48" s="126" t="n"/>
      <c r="BH48" s="126" t="n"/>
      <c r="BI48" s="175" t="n"/>
      <c r="BJ48" s="219" t="n"/>
      <c r="BK48" s="220" t="n"/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  <c r="BY48" s="25" t="n"/>
    </row>
    <row r="49">
      <c r="A49" s="146" t="n"/>
      <c r="B49" s="217" t="inlineStr">
        <is>
          <t>2.4.1</t>
        </is>
      </c>
      <c r="C49" s="126" t="n"/>
      <c r="D49" s="175" t="n"/>
      <c r="E49" s="176" t="inlineStr">
        <is>
          <t>Имитационные модели организации и управления в полиграфической промышленности</t>
        </is>
      </c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2" t="n"/>
      <c r="AB49" s="177" t="n"/>
      <c r="AC49" s="128" t="n"/>
      <c r="AD49" s="93" t="n">
        <v>2</v>
      </c>
      <c r="AE49" s="128" t="n"/>
      <c r="AF49" s="178" t="n">
        <v>94</v>
      </c>
      <c r="AG49" s="131" t="n"/>
      <c r="AH49" s="179" t="n"/>
      <c r="AI49" s="180" t="n">
        <v>42</v>
      </c>
      <c r="AJ49" s="179" t="n"/>
      <c r="AK49" s="181" t="n">
        <v>20</v>
      </c>
      <c r="AL49" s="128" t="n"/>
      <c r="AM49" s="93" t="n">
        <v>22</v>
      </c>
      <c r="AN49" s="128" t="n"/>
      <c r="AO49" s="93" t="n"/>
      <c r="AP49" s="128" t="n"/>
      <c r="AQ49" s="93" t="n"/>
      <c r="AR49" s="128" t="n"/>
      <c r="AS49" s="177" t="n"/>
      <c r="AT49" s="128" t="n"/>
      <c r="AU49" s="93" t="n"/>
      <c r="AV49" s="128" t="n"/>
      <c r="AW49" s="93" t="n"/>
      <c r="AX49" s="128" t="n"/>
      <c r="AY49" s="93" t="n">
        <v>94</v>
      </c>
      <c r="AZ49" s="128" t="n"/>
      <c r="BA49" s="93" t="n">
        <v>42</v>
      </c>
      <c r="BB49" s="128" t="n"/>
      <c r="BC49" s="93" t="n">
        <v>3</v>
      </c>
      <c r="BD49" s="128" t="n"/>
      <c r="BE49" s="182" t="inlineStr">
        <is>
          <t>УК-1,5 СК-6</t>
        </is>
      </c>
      <c r="BF49" s="126" t="n"/>
      <c r="BG49" s="126" t="n"/>
      <c r="BH49" s="126" t="n"/>
      <c r="BI49" s="175" t="n"/>
      <c r="BJ49" s="172" t="inlineStr">
        <is>
          <t>ПП</t>
        </is>
      </c>
      <c r="BK49" s="173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</row>
    <row r="50">
      <c r="A50" s="146" t="n"/>
      <c r="B50" s="217" t="inlineStr">
        <is>
          <t>2.4.2</t>
        </is>
      </c>
      <c r="C50" s="126" t="n"/>
      <c r="D50" s="175" t="n"/>
      <c r="E50" s="176" t="inlineStr">
        <is>
          <t>Теория систем управления качеством полиграфической продукции</t>
        </is>
      </c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2" t="n"/>
      <c r="AB50" s="177" t="n">
        <v>2</v>
      </c>
      <c r="AC50" s="128" t="n"/>
      <c r="AD50" s="93" t="n"/>
      <c r="AE50" s="128" t="n"/>
      <c r="AF50" s="178">
        <f>AS50+AY50</f>
        <v/>
      </c>
      <c r="AG50" s="131" t="n"/>
      <c r="AH50" s="179" t="n"/>
      <c r="AI50" s="180" t="n">
        <v>44</v>
      </c>
      <c r="AJ50" s="179" t="n"/>
      <c r="AK50" s="181" t="n">
        <v>20</v>
      </c>
      <c r="AL50" s="128" t="n"/>
      <c r="AM50" s="93" t="n">
        <v>24</v>
      </c>
      <c r="AN50" s="128" t="n"/>
      <c r="AO50" s="93" t="n"/>
      <c r="AP50" s="128" t="n"/>
      <c r="AQ50" s="93" t="n"/>
      <c r="AR50" s="128" t="n"/>
      <c r="AS50" s="177" t="n"/>
      <c r="AT50" s="128" t="n"/>
      <c r="AU50" s="93" t="n"/>
      <c r="AV50" s="128" t="n"/>
      <c r="AW50" s="93" t="n"/>
      <c r="AX50" s="128" t="n"/>
      <c r="AY50" s="93" t="n">
        <v>98</v>
      </c>
      <c r="AZ50" s="128" t="n"/>
      <c r="BA50" s="93" t="n">
        <v>44</v>
      </c>
      <c r="BB50" s="128" t="n"/>
      <c r="BC50" s="93" t="n">
        <v>3</v>
      </c>
      <c r="BD50" s="128" t="n"/>
      <c r="BE50" s="182" t="inlineStr">
        <is>
          <t>УК-2,7 СК-7</t>
        </is>
      </c>
      <c r="BF50" s="126" t="n"/>
      <c r="BG50" s="126" t="n"/>
      <c r="BH50" s="126" t="n"/>
      <c r="BI50" s="175" t="n"/>
      <c r="BJ50" s="172" t="inlineStr">
        <is>
          <t>ПП</t>
        </is>
      </c>
      <c r="BK50" s="173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</row>
    <row r="51">
      <c r="A51" s="146" t="n"/>
      <c r="B51" s="217" t="inlineStr">
        <is>
          <t>2.4.3</t>
        </is>
      </c>
      <c r="C51" s="126" t="n"/>
      <c r="D51" s="175" t="n"/>
      <c r="E51" s="176" t="inlineStr">
        <is>
          <t>Статистическое моделирование технологических процессов полиграфических производств</t>
        </is>
      </c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2" t="n"/>
      <c r="AB51" s="177" t="n">
        <v>2</v>
      </c>
      <c r="AC51" s="128" t="n"/>
      <c r="AD51" s="93" t="n"/>
      <c r="AE51" s="128" t="n"/>
      <c r="AF51" s="178">
        <f>AS51+AY51</f>
        <v/>
      </c>
      <c r="AG51" s="131" t="n"/>
      <c r="AH51" s="179" t="n"/>
      <c r="AI51" s="180">
        <f>SUM(AK51:AR51)</f>
        <v/>
      </c>
      <c r="AJ51" s="179" t="n"/>
      <c r="AK51" s="181" t="n">
        <v>18</v>
      </c>
      <c r="AL51" s="128" t="n"/>
      <c r="AM51" s="93" t="n">
        <v>16</v>
      </c>
      <c r="AN51" s="128" t="n"/>
      <c r="AO51" s="93" t="n">
        <v>10</v>
      </c>
      <c r="AP51" s="128" t="n"/>
      <c r="AQ51" s="93" t="n"/>
      <c r="AR51" s="128" t="n"/>
      <c r="AS51" s="177">
        <f>AW51*36</f>
        <v/>
      </c>
      <c r="AT51" s="128" t="n"/>
      <c r="AU51" s="93" t="n"/>
      <c r="AV51" s="128" t="n"/>
      <c r="AW51" s="93" t="n"/>
      <c r="AX51" s="128" t="n"/>
      <c r="AY51" s="93" t="n">
        <v>98</v>
      </c>
      <c r="AZ51" s="128" t="n"/>
      <c r="BA51" s="93">
        <f>AI51</f>
        <v/>
      </c>
      <c r="BB51" s="128" t="n"/>
      <c r="BC51" s="93" t="n">
        <v>3</v>
      </c>
      <c r="BD51" s="128" t="n"/>
      <c r="BE51" s="182" t="inlineStr">
        <is>
          <t>УК-3,6 СК-8</t>
        </is>
      </c>
      <c r="BF51" s="126" t="n"/>
      <c r="BG51" s="126" t="n"/>
      <c r="BH51" s="126" t="n"/>
      <c r="BI51" s="175" t="n"/>
      <c r="BJ51" s="172" t="inlineStr">
        <is>
          <t>ПП</t>
        </is>
      </c>
      <c r="BK51" s="173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</row>
    <row r="52">
      <c r="A52" s="25" t="n"/>
      <c r="B52" s="216" t="inlineStr">
        <is>
          <t>2.5</t>
        </is>
      </c>
      <c r="C52" s="126" t="n"/>
      <c r="D52" s="175" t="n"/>
      <c r="E52" s="184" t="inlineStr">
        <is>
          <t>Дополнительные виды обучения</t>
        </is>
      </c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2" t="n"/>
      <c r="AB52" s="221" t="n"/>
      <c r="AC52" s="128" t="n"/>
      <c r="AD52" s="93" t="n"/>
      <c r="AE52" s="128" t="n"/>
      <c r="AF52" s="222" t="inlineStr">
        <is>
          <t>/338</t>
        </is>
      </c>
      <c r="AG52" s="131" t="n"/>
      <c r="AH52" s="179" t="n"/>
      <c r="AI52" s="186" t="inlineStr">
        <is>
          <t>/218</t>
        </is>
      </c>
      <c r="AJ52" s="179" t="n"/>
      <c r="AK52" s="187" t="inlineStr">
        <is>
          <t>/66</t>
        </is>
      </c>
      <c r="AL52" s="128" t="n"/>
      <c r="AM52" s="95" t="inlineStr">
        <is>
          <t>/24</t>
        </is>
      </c>
      <c r="AN52" s="128" t="n"/>
      <c r="AO52" s="95" t="inlineStr">
        <is>
          <t>/96</t>
        </is>
      </c>
      <c r="AP52" s="128" t="n"/>
      <c r="AQ52" s="95" t="inlineStr">
        <is>
          <t>/32</t>
        </is>
      </c>
      <c r="AR52" s="128" t="n"/>
      <c r="AS52" s="188" t="inlineStr">
        <is>
          <t>/190</t>
        </is>
      </c>
      <c r="AT52" s="128" t="n"/>
      <c r="AU52" s="95" t="inlineStr">
        <is>
          <t>/130</t>
        </is>
      </c>
      <c r="AV52" s="128" t="n"/>
      <c r="AW52" s="95" t="inlineStr">
        <is>
          <t>/2</t>
        </is>
      </c>
      <c r="AX52" s="128" t="n"/>
      <c r="AY52" s="95" t="inlineStr">
        <is>
          <t>/148</t>
        </is>
      </c>
      <c r="AZ52" s="128" t="n"/>
      <c r="BA52" s="95" t="inlineStr">
        <is>
          <t>/88</t>
        </is>
      </c>
      <c r="BB52" s="128" t="n"/>
      <c r="BC52" s="95" t="inlineStr">
        <is>
          <t>/7</t>
        </is>
      </c>
      <c r="BD52" s="128" t="n"/>
      <c r="BE52" s="182" t="n"/>
      <c r="BF52" s="126" t="n"/>
      <c r="BG52" s="126" t="n"/>
      <c r="BH52" s="126" t="n"/>
      <c r="BI52" s="175" t="n"/>
      <c r="BJ52" s="223" t="n"/>
      <c r="BK52" s="224" t="n"/>
      <c r="BL52" s="25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</row>
    <row r="53">
      <c r="A53" s="146" t="n"/>
      <c r="B53" s="217" t="inlineStr">
        <is>
          <t>2.5.1</t>
        </is>
      </c>
      <c r="C53" s="126" t="n"/>
      <c r="D53" s="175" t="n"/>
      <c r="E53" s="176" t="inlineStr">
        <is>
          <t>Философия и методология науки*</t>
        </is>
      </c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2" t="n"/>
      <c r="AB53" s="177" t="inlineStr">
        <is>
          <t>/2</t>
        </is>
      </c>
      <c r="AC53" s="128" t="n"/>
      <c r="AD53" s="93" t="n"/>
      <c r="AE53" s="128" t="n"/>
      <c r="AF53" s="225" t="inlineStr">
        <is>
          <t>/124</t>
        </is>
      </c>
      <c r="AG53" s="131" t="n"/>
      <c r="AH53" s="179" t="n"/>
      <c r="AI53" s="180" t="inlineStr">
        <is>
          <t>/72</t>
        </is>
      </c>
      <c r="AJ53" s="179" t="n"/>
      <c r="AK53" s="181" t="inlineStr">
        <is>
          <t>/40</t>
        </is>
      </c>
      <c r="AL53" s="128" t="n"/>
      <c r="AM53" s="93" t="n"/>
      <c r="AN53" s="128" t="n"/>
      <c r="AO53" s="93" t="n"/>
      <c r="AP53" s="128" t="n"/>
      <c r="AQ53" s="93" t="inlineStr">
        <is>
          <t>/32</t>
        </is>
      </c>
      <c r="AR53" s="128" t="n"/>
      <c r="AS53" s="177" t="inlineStr">
        <is>
          <t>/48</t>
        </is>
      </c>
      <c r="AT53" s="128" t="n"/>
      <c r="AU53" s="93" t="inlineStr">
        <is>
          <t>/32</t>
        </is>
      </c>
      <c r="AV53" s="128" t="n"/>
      <c r="AW53" s="93" t="n"/>
      <c r="AX53" s="128" t="n"/>
      <c r="AY53" s="93" t="inlineStr">
        <is>
          <t>/76</t>
        </is>
      </c>
      <c r="AZ53" s="128" t="n"/>
      <c r="BA53" s="93" t="inlineStr">
        <is>
          <t>/40</t>
        </is>
      </c>
      <c r="BB53" s="128" t="n"/>
      <c r="BC53" s="93" t="inlineStr">
        <is>
          <t>/3</t>
        </is>
      </c>
      <c r="BD53" s="128" t="n"/>
      <c r="BE53" s="182" t="inlineStr">
        <is>
          <t>УК-1</t>
        </is>
      </c>
      <c r="BF53" s="126" t="n"/>
      <c r="BG53" s="126" t="n"/>
      <c r="BH53" s="126" t="n"/>
      <c r="BI53" s="175" t="n"/>
      <c r="BJ53" s="172" t="inlineStr">
        <is>
          <t>ФиП</t>
        </is>
      </c>
      <c r="BK53" s="173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</row>
    <row r="54">
      <c r="A54" s="146" t="n"/>
      <c r="B54" s="217" t="inlineStr">
        <is>
          <t>2.5.2</t>
        </is>
      </c>
      <c r="C54" s="126" t="n"/>
      <c r="D54" s="175" t="n"/>
      <c r="E54" s="176" t="inlineStr">
        <is>
          <t>Иностранный язык*</t>
        </is>
      </c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2" t="n"/>
      <c r="AB54" s="177" t="inlineStr">
        <is>
          <t>/2</t>
        </is>
      </c>
      <c r="AC54" s="128" t="n"/>
      <c r="AD54" s="93" t="n"/>
      <c r="AE54" s="128" t="n"/>
      <c r="AF54" s="225" t="inlineStr">
        <is>
          <t>/142</t>
        </is>
      </c>
      <c r="AG54" s="131" t="n"/>
      <c r="AH54" s="179" t="n"/>
      <c r="AI54" s="180" t="inlineStr">
        <is>
          <t>/96</t>
        </is>
      </c>
      <c r="AJ54" s="179" t="n"/>
      <c r="AK54" s="181" t="n"/>
      <c r="AL54" s="128" t="n"/>
      <c r="AM54" s="93" t="n"/>
      <c r="AN54" s="128" t="n"/>
      <c r="AO54" s="93" t="inlineStr">
        <is>
          <t>/96</t>
        </is>
      </c>
      <c r="AP54" s="128" t="n"/>
      <c r="AQ54" s="93" t="n"/>
      <c r="AR54" s="128" t="n"/>
      <c r="AS54" s="177" t="inlineStr">
        <is>
          <t>/70</t>
        </is>
      </c>
      <c r="AT54" s="128" t="n"/>
      <c r="AU54" s="93" t="inlineStr">
        <is>
          <t>/48</t>
        </is>
      </c>
      <c r="AV54" s="128" t="n"/>
      <c r="AW54" s="93" t="n"/>
      <c r="AX54" s="128" t="n"/>
      <c r="AY54" s="93" t="inlineStr">
        <is>
          <t>/72</t>
        </is>
      </c>
      <c r="AZ54" s="128" t="n"/>
      <c r="BA54" s="93" t="inlineStr">
        <is>
          <t>/48</t>
        </is>
      </c>
      <c r="BB54" s="128" t="n"/>
      <c r="BC54" s="93" t="inlineStr">
        <is>
          <t>/4</t>
        </is>
      </c>
      <c r="BD54" s="128" t="n"/>
      <c r="BE54" s="182" t="inlineStr">
        <is>
          <t>УК-3</t>
        </is>
      </c>
      <c r="BF54" s="126" t="n"/>
      <c r="BG54" s="126" t="n"/>
      <c r="BH54" s="126" t="n"/>
      <c r="BI54" s="175" t="n"/>
      <c r="BJ54" s="172" t="inlineStr">
        <is>
          <t>МКиТП</t>
        </is>
      </c>
      <c r="BK54" s="173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</row>
    <row r="55">
      <c r="A55" s="146" t="n"/>
      <c r="B55" s="226" t="inlineStr">
        <is>
          <t>2.5.3</t>
        </is>
      </c>
      <c r="C55" s="191" t="n"/>
      <c r="D55" s="192" t="n"/>
      <c r="E55" s="193" t="inlineStr">
        <is>
          <t>Основы информационных технологий*</t>
        </is>
      </c>
      <c r="F55" s="194" t="n"/>
      <c r="G55" s="194" t="n"/>
      <c r="H55" s="194" t="n"/>
      <c r="I55" s="194" t="n"/>
      <c r="J55" s="194" t="n"/>
      <c r="K55" s="194" t="n"/>
      <c r="L55" s="194" t="n"/>
      <c r="M55" s="194" t="n"/>
      <c r="N55" s="194" t="n"/>
      <c r="O55" s="194" t="n"/>
      <c r="P55" s="194" t="n"/>
      <c r="Q55" s="194" t="n"/>
      <c r="R55" s="194" t="n"/>
      <c r="S55" s="194" t="n"/>
      <c r="T55" s="194" t="n"/>
      <c r="U55" s="194" t="n"/>
      <c r="V55" s="194" t="n"/>
      <c r="W55" s="194" t="n"/>
      <c r="X55" s="194" t="n"/>
      <c r="Y55" s="194" t="n"/>
      <c r="Z55" s="194" t="n"/>
      <c r="AA55" s="195" t="n"/>
      <c r="AB55" s="196" t="n"/>
      <c r="AC55" s="197" t="n"/>
      <c r="AD55" s="198" t="inlineStr">
        <is>
          <t>/1Д</t>
        </is>
      </c>
      <c r="AE55" s="197" t="n"/>
      <c r="AF55" s="227" t="inlineStr">
        <is>
          <t>/72</t>
        </is>
      </c>
      <c r="AG55" s="202" t="n"/>
      <c r="AH55" s="144" t="n"/>
      <c r="AI55" s="200" t="inlineStr">
        <is>
          <t>/50</t>
        </is>
      </c>
      <c r="AJ55" s="197" t="n"/>
      <c r="AK55" s="200" t="inlineStr">
        <is>
          <t>/26</t>
        </is>
      </c>
      <c r="AL55" s="197" t="n"/>
      <c r="AM55" s="198" t="inlineStr">
        <is>
          <t>/24</t>
        </is>
      </c>
      <c r="AN55" s="197" t="n"/>
      <c r="AO55" s="198" t="n"/>
      <c r="AP55" s="197" t="n"/>
      <c r="AQ55" s="198" t="n"/>
      <c r="AR55" s="197" t="n"/>
      <c r="AS55" s="227" t="inlineStr">
        <is>
          <t>/72</t>
        </is>
      </c>
      <c r="AT55" s="144" t="n"/>
      <c r="AU55" s="228" t="inlineStr">
        <is>
          <t>/50</t>
        </is>
      </c>
      <c r="AV55" s="144" t="n"/>
      <c r="AW55" s="228" t="inlineStr">
        <is>
          <t>/2</t>
        </is>
      </c>
      <c r="AX55" s="144" t="n"/>
      <c r="AY55" s="228" t="n"/>
      <c r="AZ55" s="144" t="n"/>
      <c r="BA55" s="228" t="n"/>
      <c r="BB55" s="144" t="n"/>
      <c r="BC55" s="228" t="n"/>
      <c r="BD55" s="144" t="n"/>
      <c r="BE55" s="229" t="inlineStr">
        <is>
          <t>УК-2</t>
        </is>
      </c>
      <c r="BF55" s="202" t="n"/>
      <c r="BG55" s="202" t="n"/>
      <c r="BH55" s="202" t="n"/>
      <c r="BI55" s="203" t="n"/>
      <c r="BJ55" s="172" t="inlineStr">
        <is>
          <t>ИСиТ</t>
        </is>
      </c>
      <c r="BK55" s="173" t="n"/>
      <c r="BL55" s="25" t="n"/>
      <c r="BM55" s="25" t="n"/>
      <c r="BN55" s="25" t="n"/>
      <c r="BO55" s="25" t="n"/>
      <c r="BP55" s="25" t="n"/>
      <c r="BQ55" s="25" t="n"/>
      <c r="BR55" s="25" t="n"/>
      <c r="BS55" s="25" t="n"/>
      <c r="BT55" s="25" t="n"/>
      <c r="BU55" s="25" t="n"/>
      <c r="BV55" s="25" t="n"/>
      <c r="BW55" s="25" t="n"/>
      <c r="BX55" s="25" t="n"/>
      <c r="BY55" s="25" t="n"/>
    </row>
    <row r="56">
      <c r="A56" s="146" t="n"/>
      <c r="B56" s="230" t="inlineStr">
        <is>
          <t>Количество часов учебных занятий</t>
        </is>
      </c>
      <c r="C56" s="163" t="n"/>
      <c r="D56" s="163" t="n"/>
      <c r="E56" s="163" t="n"/>
      <c r="F56" s="163" t="n"/>
      <c r="G56" s="163" t="n"/>
      <c r="H56" s="163" t="n"/>
      <c r="I56" s="163" t="n"/>
      <c r="J56" s="163" t="n"/>
      <c r="K56" s="163" t="n"/>
      <c r="L56" s="163" t="n"/>
      <c r="M56" s="163" t="n"/>
      <c r="N56" s="163" t="n"/>
      <c r="O56" s="163" t="n"/>
      <c r="P56" s="163" t="n"/>
      <c r="Q56" s="163" t="n"/>
      <c r="R56" s="163" t="n"/>
      <c r="S56" s="163" t="n"/>
      <c r="T56" s="163" t="n"/>
      <c r="U56" s="163" t="n"/>
      <c r="V56" s="163" t="n"/>
      <c r="W56" s="163" t="n"/>
      <c r="X56" s="163" t="n"/>
      <c r="Y56" s="163" t="n"/>
      <c r="Z56" s="163" t="n"/>
      <c r="AA56" s="163" t="n"/>
      <c r="AB56" s="163" t="n"/>
      <c r="AC56" s="163" t="n"/>
      <c r="AD56" s="163" t="n"/>
      <c r="AE56" s="231" t="n"/>
      <c r="AF56" s="232">
        <f>AF31+AF39</f>
        <v/>
      </c>
      <c r="AG56" s="123" t="n"/>
      <c r="AH56" s="124" t="n"/>
      <c r="AI56" s="232">
        <f>AI31+AI39</f>
        <v/>
      </c>
      <c r="AJ56" s="124" t="n"/>
      <c r="AK56" s="232">
        <f>AK31+AK39</f>
        <v/>
      </c>
      <c r="AL56" s="124" t="n"/>
      <c r="AM56" s="232">
        <f>AM31+AM39</f>
        <v/>
      </c>
      <c r="AN56" s="124" t="n"/>
      <c r="AO56" s="232">
        <f>AO31+AO39</f>
        <v/>
      </c>
      <c r="AP56" s="124" t="n"/>
      <c r="AQ56" s="232">
        <f>AQ31+AQ39</f>
        <v/>
      </c>
      <c r="AR56" s="124" t="n"/>
      <c r="AS56" s="232">
        <f>AS31+AS39</f>
        <v/>
      </c>
      <c r="AT56" s="124" t="n"/>
      <c r="AU56" s="232">
        <f>AU31+AU39</f>
        <v/>
      </c>
      <c r="AV56" s="124" t="n"/>
      <c r="AW56" s="232">
        <f>AW31+AW39</f>
        <v/>
      </c>
      <c r="AX56" s="124" t="n"/>
      <c r="AY56" s="232">
        <f>AY31+AY39</f>
        <v/>
      </c>
      <c r="AZ56" s="124" t="n"/>
      <c r="BA56" s="232">
        <f>BA31+BA39</f>
        <v/>
      </c>
      <c r="BB56" s="124" t="n"/>
      <c r="BC56" s="232">
        <f>BC31+BC39</f>
        <v/>
      </c>
      <c r="BD56" s="124" t="n"/>
      <c r="BE56" s="233" t="n"/>
      <c r="BF56" s="101" t="n"/>
      <c r="BG56" s="101" t="n"/>
      <c r="BH56" s="101" t="n"/>
      <c r="BI56" s="104" t="n"/>
      <c r="BJ56" s="158" t="n"/>
      <c r="BK56" s="159" t="n"/>
      <c r="BL56" s="25" t="n"/>
      <c r="BM56" s="25" t="n"/>
      <c r="BN56" s="25" t="n"/>
      <c r="BO56" s="25" t="n"/>
      <c r="BP56" s="25" t="n"/>
      <c r="BQ56" s="25" t="n"/>
      <c r="BR56" s="25" t="n"/>
      <c r="BS56" s="25" t="n"/>
      <c r="BT56" s="25" t="n"/>
      <c r="BU56" s="25" t="n"/>
      <c r="BV56" s="25" t="n"/>
      <c r="BW56" s="25" t="n"/>
      <c r="BX56" s="25" t="n"/>
      <c r="BY56" s="25" t="n"/>
    </row>
    <row r="57">
      <c r="A57" s="146" t="n"/>
      <c r="B57" s="234" t="inlineStr">
        <is>
          <t>Количество часов учебных занятий в неделю</t>
        </is>
      </c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79" t="n"/>
      <c r="AF57" s="235" t="n"/>
      <c r="AG57" s="126" t="n"/>
      <c r="AH57" s="128" t="n"/>
      <c r="AI57" s="235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6">
        <f>AU56/AS29</f>
        <v/>
      </c>
      <c r="AT57" s="131" t="n"/>
      <c r="AU57" s="131" t="n"/>
      <c r="AV57" s="131" t="n"/>
      <c r="AW57" s="131" t="n"/>
      <c r="AX57" s="179" t="n"/>
      <c r="AY57" s="237">
        <f>BA56/AY29</f>
        <v/>
      </c>
      <c r="AZ57" s="131" t="n"/>
      <c r="BA57" s="131" t="n"/>
      <c r="BB57" s="131" t="n"/>
      <c r="BC57" s="131" t="n"/>
      <c r="BD57" s="132" t="n"/>
      <c r="BE57" s="112" t="n"/>
      <c r="BF57" s="1" t="n"/>
      <c r="BG57" s="1" t="n"/>
      <c r="BH57" s="1" t="n"/>
      <c r="BI57" s="114" t="n"/>
      <c r="BJ57" s="158" t="n"/>
      <c r="BK57" s="159" t="n"/>
      <c r="BL57" s="25" t="n"/>
      <c r="BM57" s="25" t="n"/>
      <c r="BN57" s="25" t="n"/>
      <c r="BO57" s="25" t="n"/>
      <c r="BP57" s="25" t="n"/>
      <c r="BQ57" s="25" t="n"/>
      <c r="BR57" s="25" t="n"/>
      <c r="BS57" s="25" t="n"/>
      <c r="BT57" s="25" t="n"/>
      <c r="BU57" s="25" t="n"/>
      <c r="BV57" s="25" t="n"/>
      <c r="BW57" s="25" t="n"/>
      <c r="BX57" s="25" t="n"/>
      <c r="BY57" s="25" t="n"/>
    </row>
    <row r="58">
      <c r="A58" s="146" t="n"/>
      <c r="B58" s="234" t="inlineStr">
        <is>
          <t>Количество экзаменов</t>
        </is>
      </c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79" t="n"/>
      <c r="AF58" s="235">
        <f>AS58+AY58</f>
        <v/>
      </c>
      <c r="AG58" s="126" t="n"/>
      <c r="AH58" s="128" t="n"/>
      <c r="AI58" s="235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>
        <f>COUNTIF(AB31:AC51,1)</f>
        <v/>
      </c>
      <c r="AT58" s="126" t="n"/>
      <c r="AU58" s="126" t="n"/>
      <c r="AV58" s="126" t="n"/>
      <c r="AW58" s="126" t="n"/>
      <c r="AX58" s="128" t="n"/>
      <c r="AY58" s="235">
        <f>COUNTIF(AB31:AC51,2)</f>
        <v/>
      </c>
      <c r="AZ58" s="126" t="n"/>
      <c r="BA58" s="126" t="n"/>
      <c r="BB58" s="126" t="n"/>
      <c r="BC58" s="126" t="n"/>
      <c r="BD58" s="128" t="n"/>
      <c r="BE58" s="112" t="n"/>
      <c r="BF58" s="1" t="n"/>
      <c r="BG58" s="1" t="n"/>
      <c r="BH58" s="1" t="n"/>
      <c r="BI58" s="114" t="n"/>
      <c r="BJ58" s="158" t="n"/>
      <c r="BK58" s="159" t="n"/>
      <c r="BL58" s="25" t="n"/>
      <c r="BM58" s="25" t="n"/>
      <c r="BN58" s="25" t="n"/>
      <c r="BO58" s="25" t="n"/>
      <c r="BP58" s="25" t="n"/>
      <c r="BQ58" s="25" t="n"/>
      <c r="BR58" s="25" t="n"/>
      <c r="BS58" s="25" t="n"/>
      <c r="BT58" s="25" t="n"/>
      <c r="BU58" s="25" t="n"/>
      <c r="BV58" s="25" t="n"/>
      <c r="BW58" s="25" t="n"/>
      <c r="BX58" s="25" t="n"/>
      <c r="BY58" s="25" t="n"/>
    </row>
    <row r="59">
      <c r="A59" s="238" t="n"/>
      <c r="B59" s="239" t="inlineStr">
        <is>
          <t>Количество зачетов</t>
        </is>
      </c>
      <c r="C59" s="194" t="n"/>
      <c r="D59" s="194" t="n"/>
      <c r="E59" s="194" t="n"/>
      <c r="F59" s="194" t="n"/>
      <c r="G59" s="194" t="n"/>
      <c r="H59" s="194" t="n"/>
      <c r="I59" s="194" t="n"/>
      <c r="J59" s="194" t="n"/>
      <c r="K59" s="194" t="n"/>
      <c r="L59" s="194" t="n"/>
      <c r="M59" s="194" t="n"/>
      <c r="N59" s="194" t="n"/>
      <c r="O59" s="194" t="n"/>
      <c r="P59" s="194" t="n"/>
      <c r="Q59" s="194" t="n"/>
      <c r="R59" s="194" t="n"/>
      <c r="S59" s="194" t="n"/>
      <c r="T59" s="194" t="n"/>
      <c r="U59" s="194" t="n"/>
      <c r="V59" s="194" t="n"/>
      <c r="W59" s="194" t="n"/>
      <c r="X59" s="194" t="n"/>
      <c r="Y59" s="194" t="n"/>
      <c r="Z59" s="194" t="n"/>
      <c r="AA59" s="194" t="n"/>
      <c r="AB59" s="194" t="n"/>
      <c r="AC59" s="194" t="n"/>
      <c r="AD59" s="194" t="n"/>
      <c r="AE59" s="240" t="n"/>
      <c r="AF59" s="241">
        <f>AS59+AY59</f>
        <v/>
      </c>
      <c r="AG59" s="202" t="n"/>
      <c r="AH59" s="144" t="n"/>
      <c r="AI59" s="241" t="n"/>
      <c r="AJ59" s="144" t="n"/>
      <c r="AK59" s="241" t="n"/>
      <c r="AL59" s="144" t="n"/>
      <c r="AM59" s="241" t="n"/>
      <c r="AN59" s="144" t="n"/>
      <c r="AO59" s="241" t="n"/>
      <c r="AP59" s="144" t="n"/>
      <c r="AQ59" s="241" t="n"/>
      <c r="AR59" s="144" t="n"/>
      <c r="AS59" s="241">
        <f>COUNTIF(AD31:AE51,1)</f>
        <v/>
      </c>
      <c r="AT59" s="202" t="n"/>
      <c r="AU59" s="202" t="n"/>
      <c r="AV59" s="202" t="n"/>
      <c r="AW59" s="202" t="n"/>
      <c r="AX59" s="144" t="n"/>
      <c r="AY59" s="241">
        <f>COUNTIF(AD31:AE51,2)</f>
        <v/>
      </c>
      <c r="AZ59" s="202" t="n"/>
      <c r="BA59" s="202" t="n"/>
      <c r="BB59" s="202" t="n"/>
      <c r="BC59" s="202" t="n"/>
      <c r="BD59" s="144" t="n"/>
      <c r="BE59" s="136" t="n"/>
      <c r="BF59" s="44" t="n"/>
      <c r="BG59" s="44" t="n"/>
      <c r="BH59" s="44" t="n"/>
      <c r="BI59" s="137" t="n"/>
      <c r="BJ59" s="158" t="n"/>
      <c r="BK59" s="159" t="n"/>
      <c r="BL59" s="25" t="n"/>
      <c r="BM59" s="25" t="n"/>
      <c r="BN59" s="25" t="n"/>
      <c r="BO59" s="25" t="n"/>
      <c r="BP59" s="25" t="n"/>
      <c r="BQ59" s="25" t="n"/>
      <c r="BR59" s="25" t="n"/>
      <c r="BS59" s="25" t="n"/>
      <c r="BT59" s="25" t="n"/>
      <c r="BU59" s="25" t="n"/>
      <c r="BV59" s="25" t="n"/>
      <c r="BW59" s="25" t="n"/>
      <c r="BX59" s="25" t="n"/>
      <c r="BY59" s="25" t="n"/>
    </row>
    <row r="60">
      <c r="A60" s="242" t="n"/>
      <c r="B60" s="90" t="n"/>
      <c r="C60" s="90" t="n"/>
      <c r="D60" s="90" t="n"/>
      <c r="E60" s="90" t="n"/>
      <c r="F60" s="90" t="n"/>
      <c r="G60" s="90" t="n"/>
      <c r="H60" s="90" t="n"/>
      <c r="I60" s="90" t="n"/>
      <c r="J60" s="90" t="n"/>
      <c r="K60" s="90" t="n"/>
      <c r="L60" s="90" t="n"/>
      <c r="M60" s="90" t="n"/>
      <c r="N60" s="90" t="n"/>
      <c r="O60" s="90" t="n"/>
      <c r="P60" s="90" t="n"/>
      <c r="Q60" s="90" t="n"/>
      <c r="R60" s="90" t="n"/>
      <c r="S60" s="90" t="n"/>
      <c r="T60" s="90" t="n"/>
      <c r="U60" s="90" t="n"/>
      <c r="V60" s="90" t="n"/>
      <c r="W60" s="90" t="n"/>
      <c r="X60" s="90" t="n"/>
      <c r="Y60" s="90" t="n"/>
      <c r="Z60" s="90" t="n"/>
      <c r="AA60" s="90" t="n"/>
      <c r="AB60" s="90" t="n"/>
      <c r="AC60" s="90" t="n"/>
      <c r="AD60" s="90" t="n"/>
      <c r="AE60" s="90" t="n"/>
      <c r="AF60" s="90" t="n"/>
      <c r="AG60" s="90" t="n"/>
      <c r="AH60" s="90" t="n"/>
      <c r="AI60" s="90" t="n"/>
      <c r="AJ60" s="90" t="n"/>
      <c r="AK60" s="90" t="n"/>
      <c r="AL60" s="90" t="n"/>
      <c r="AM60" s="90" t="n"/>
      <c r="AN60" s="90" t="n"/>
      <c r="AO60" s="90" t="n"/>
      <c r="AP60" s="90" t="n"/>
      <c r="AQ60" s="90" t="n"/>
      <c r="AR60" s="90" t="n"/>
      <c r="AS60" s="90" t="n"/>
      <c r="AT60" s="90" t="n"/>
      <c r="AU60" s="90" t="n"/>
      <c r="AV60" s="90" t="n"/>
      <c r="AW60" s="90" t="n"/>
      <c r="AX60" s="90" t="n"/>
      <c r="AY60" s="90" t="n"/>
      <c r="AZ60" s="90" t="n"/>
      <c r="BA60" s="90" t="n"/>
      <c r="BB60" s="90" t="n"/>
      <c r="BC60" s="90" t="n"/>
      <c r="BD60" s="90" t="n"/>
      <c r="BE60" s="90" t="n"/>
      <c r="BF60" s="90" t="n"/>
      <c r="BG60" s="90" t="n"/>
      <c r="BH60" s="90" t="n"/>
      <c r="BI60" s="90" t="n"/>
      <c r="BJ60" s="243" t="n"/>
      <c r="BK60" s="243" t="n"/>
      <c r="BL60" s="243" t="n"/>
      <c r="BM60" s="243" t="n"/>
      <c r="BN60" s="243" t="n"/>
      <c r="BO60" s="243" t="n"/>
      <c r="BP60" s="243" t="n"/>
      <c r="BQ60" s="242" t="n"/>
      <c r="BR60" s="242" t="n"/>
      <c r="BS60" s="242" t="n"/>
      <c r="BT60" s="1" t="n"/>
      <c r="BU60" s="1" t="n"/>
      <c r="BV60" s="1" t="n"/>
      <c r="BW60" s="1" t="n"/>
      <c r="BX60" s="1" t="n"/>
      <c r="BY60" s="1" t="n"/>
    </row>
    <row r="61">
      <c r="A61" s="244" t="n"/>
      <c r="B61" s="103" t="inlineStr">
        <is>
          <t xml:space="preserve">IV. Производственная практика </t>
        </is>
      </c>
      <c r="C61" s="108" t="n"/>
      <c r="D61" s="108" t="n"/>
      <c r="E61" s="108" t="n"/>
      <c r="F61" s="108" t="n"/>
      <c r="G61" s="108" t="n"/>
      <c r="H61" s="108" t="n"/>
      <c r="I61" s="108" t="n"/>
      <c r="J61" s="108" t="n"/>
      <c r="K61" s="108" t="n"/>
      <c r="L61" s="108" t="n"/>
      <c r="M61" s="108" t="n"/>
      <c r="N61" s="108" t="n"/>
      <c r="O61" s="108" t="n"/>
      <c r="P61" s="108" t="n"/>
      <c r="Q61" s="108" t="n"/>
      <c r="R61" s="108" t="n"/>
      <c r="S61" s="108" t="n"/>
      <c r="T61" s="108" t="n"/>
      <c r="U61" s="108" t="n"/>
      <c r="V61" s="108" t="n"/>
      <c r="W61" s="108" t="n"/>
      <c r="X61" s="108" t="n"/>
      <c r="Y61" s="108" t="n"/>
      <c r="Z61" s="148" t="n"/>
      <c r="AA61" s="103" t="inlineStr">
        <is>
          <t>V. Магистерская диссертация</t>
        </is>
      </c>
      <c r="AB61" s="108" t="n"/>
      <c r="AC61" s="108" t="n"/>
      <c r="AD61" s="108" t="n"/>
      <c r="AE61" s="108" t="n"/>
      <c r="AF61" s="108" t="n"/>
      <c r="AG61" s="108" t="n"/>
      <c r="AH61" s="108" t="n"/>
      <c r="AI61" s="108" t="n"/>
      <c r="AJ61" s="108" t="n"/>
      <c r="AK61" s="108" t="n"/>
      <c r="AL61" s="108" t="n"/>
      <c r="AM61" s="108" t="n"/>
      <c r="AN61" s="108" t="n"/>
      <c r="AO61" s="108" t="n"/>
      <c r="AP61" s="108" t="n"/>
      <c r="AQ61" s="108" t="n"/>
      <c r="AR61" s="108" t="n"/>
      <c r="AS61" s="108" t="n"/>
      <c r="AT61" s="148" t="n"/>
      <c r="AU61" s="103" t="inlineStr">
        <is>
          <t>VI. Итоговая аттестация</t>
        </is>
      </c>
      <c r="AV61" s="108" t="n"/>
      <c r="AW61" s="108" t="n"/>
      <c r="AX61" s="108" t="n"/>
      <c r="AY61" s="108" t="n"/>
      <c r="AZ61" s="108" t="n"/>
      <c r="BA61" s="108" t="n"/>
      <c r="BB61" s="108" t="n"/>
      <c r="BC61" s="108" t="n"/>
      <c r="BD61" s="108" t="n"/>
      <c r="BE61" s="108" t="n"/>
      <c r="BF61" s="108" t="n"/>
      <c r="BG61" s="108" t="n"/>
      <c r="BH61" s="108" t="n"/>
      <c r="BI61" s="148" t="n"/>
      <c r="BJ61" s="245" t="n"/>
      <c r="BK61" s="246" t="n"/>
      <c r="BL61" s="244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</row>
    <row r="62">
      <c r="A62" s="247" t="n"/>
      <c r="B62" s="120" t="inlineStr">
        <is>
          <t>Название практики</t>
        </is>
      </c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9" t="n"/>
      <c r="L62" s="248" t="inlineStr">
        <is>
          <t>Семестр</t>
        </is>
      </c>
      <c r="M62" s="44" t="n"/>
      <c r="N62" s="44" t="n"/>
      <c r="O62" s="249" t="n"/>
      <c r="P62" s="248" t="inlineStr">
        <is>
          <t>Недель</t>
        </is>
      </c>
      <c r="Q62" s="44" t="n"/>
      <c r="R62" s="44" t="n"/>
      <c r="S62" s="249" t="n"/>
      <c r="T62" s="248" t="inlineStr">
        <is>
          <t>Зачетных единиц</t>
        </is>
      </c>
      <c r="U62" s="44" t="n"/>
      <c r="V62" s="44" t="n"/>
      <c r="W62" s="44" t="n"/>
      <c r="X62" s="44" t="n"/>
      <c r="Y62" s="44" t="n"/>
      <c r="Z62" s="249" t="n"/>
      <c r="AA62" s="120" t="inlineStr">
        <is>
          <t>Семестр</t>
        </is>
      </c>
      <c r="AB62" s="108" t="n"/>
      <c r="AC62" s="108" t="n"/>
      <c r="AD62" s="108" t="n"/>
      <c r="AE62" s="108" t="n"/>
      <c r="AF62" s="109" t="n"/>
      <c r="AG62" s="250" t="inlineStr">
        <is>
          <t>Недель</t>
        </is>
      </c>
      <c r="AH62" s="108" t="n"/>
      <c r="AI62" s="108" t="n"/>
      <c r="AJ62" s="108" t="n"/>
      <c r="AK62" s="108" t="n"/>
      <c r="AL62" s="109" t="n"/>
      <c r="AM62" s="248" t="inlineStr">
        <is>
          <t>Зачетных единиц</t>
        </is>
      </c>
      <c r="AN62" s="44" t="n"/>
      <c r="AO62" s="44" t="n"/>
      <c r="AP62" s="44" t="n"/>
      <c r="AQ62" s="44" t="n"/>
      <c r="AR62" s="44" t="n"/>
      <c r="AS62" s="44" t="n"/>
      <c r="AT62" s="249" t="n"/>
      <c r="AU62" s="251" t="inlineStr">
        <is>
          <t>Защита магистерской диссертации</t>
        </is>
      </c>
      <c r="AV62" s="101" t="n"/>
      <c r="AW62" s="101" t="n"/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252" t="n"/>
      <c r="BK62" s="253" t="n"/>
      <c r="BL62" s="247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</row>
    <row r="63">
      <c r="A63" s="247" t="n"/>
      <c r="B63" s="120" t="inlineStr">
        <is>
          <t>Научно-исследовательская</t>
        </is>
      </c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9" t="n"/>
      <c r="L63" s="248" t="n">
        <v>2</v>
      </c>
      <c r="M63" s="44" t="n"/>
      <c r="N63" s="44" t="n"/>
      <c r="O63" s="249" t="n"/>
      <c r="P63" s="248" t="n">
        <v>2</v>
      </c>
      <c r="Q63" s="44" t="n"/>
      <c r="R63" s="44" t="n"/>
      <c r="S63" s="249" t="n"/>
      <c r="T63" s="248">
        <f>P63*1.5</f>
        <v/>
      </c>
      <c r="U63" s="44" t="n"/>
      <c r="V63" s="44" t="n"/>
      <c r="W63" s="44" t="n"/>
      <c r="X63" s="44" t="n"/>
      <c r="Y63" s="44" t="n"/>
      <c r="Z63" s="249" t="n"/>
      <c r="AA63" s="120" t="n">
        <v>2</v>
      </c>
      <c r="AB63" s="108" t="n"/>
      <c r="AC63" s="108" t="n"/>
      <c r="AD63" s="108" t="n"/>
      <c r="AE63" s="108" t="n"/>
      <c r="AF63" s="109" t="n"/>
      <c r="AG63" s="250" t="n">
        <v>8</v>
      </c>
      <c r="AH63" s="108" t="n"/>
      <c r="AI63" s="108" t="n"/>
      <c r="AJ63" s="108" t="n"/>
      <c r="AK63" s="108" t="n"/>
      <c r="AL63" s="109" t="n"/>
      <c r="AM63" s="248">
        <f>AG63*1.5</f>
        <v/>
      </c>
      <c r="AN63" s="44" t="n"/>
      <c r="AO63" s="44" t="n"/>
      <c r="AP63" s="44" t="n"/>
      <c r="AQ63" s="44" t="n"/>
      <c r="AR63" s="44" t="n"/>
      <c r="AS63" s="44" t="n"/>
      <c r="AT63" s="249" t="n"/>
      <c r="AU63" s="136" t="n"/>
      <c r="AV63" s="44" t="n"/>
      <c r="AW63" s="44" t="n"/>
      <c r="AX63" s="44" t="n"/>
      <c r="AY63" s="44" t="n"/>
      <c r="AZ63" s="44" t="n"/>
      <c r="BA63" s="44" t="n"/>
      <c r="BB63" s="44" t="n"/>
      <c r="BC63" s="44" t="n"/>
      <c r="BD63" s="44" t="n"/>
      <c r="BE63" s="44" t="n"/>
      <c r="BF63" s="44" t="n"/>
      <c r="BG63" s="44" t="n"/>
      <c r="BH63" s="44" t="n"/>
      <c r="BI63" s="137" t="n"/>
      <c r="BJ63" s="252" t="n"/>
      <c r="BK63" s="253" t="n"/>
      <c r="BL63" s="247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</row>
    <row r="64">
      <c r="A64" s="243" t="n"/>
      <c r="B64" s="243" t="n"/>
      <c r="C64" s="243" t="n"/>
      <c r="D64" s="243" t="n"/>
      <c r="E64" s="243" t="n"/>
      <c r="F64" s="243" t="n"/>
      <c r="G64" s="243" t="n"/>
      <c r="H64" s="243" t="n"/>
      <c r="I64" s="243" t="n"/>
      <c r="J64" s="243" t="n"/>
      <c r="K64" s="243" t="n"/>
      <c r="L64" s="243" t="n"/>
      <c r="M64" s="243" t="n"/>
      <c r="N64" s="243" t="n"/>
      <c r="O64" s="243" t="n"/>
      <c r="P64" s="243" t="n"/>
      <c r="Q64" s="243" t="n"/>
      <c r="R64" s="243" t="n"/>
      <c r="S64" s="243" t="n"/>
      <c r="T64" s="243" t="n"/>
      <c r="U64" s="243" t="n"/>
      <c r="V64" s="243" t="n"/>
      <c r="W64" s="243" t="n"/>
      <c r="X64" s="243" t="n"/>
      <c r="Y64" s="243" t="n"/>
      <c r="Z64" s="243" t="n"/>
      <c r="AA64" s="243" t="n"/>
      <c r="AB64" s="243" t="n"/>
      <c r="AC64" s="243" t="n"/>
      <c r="AD64" s="243" t="n"/>
      <c r="AE64" s="243" t="n"/>
      <c r="AF64" s="243" t="n"/>
      <c r="AG64" s="243" t="n"/>
      <c r="AH64" s="243" t="n"/>
      <c r="AI64" s="243" t="n"/>
      <c r="AJ64" s="243" t="n"/>
      <c r="AK64" s="243" t="n"/>
      <c r="AL64" s="243" t="n"/>
      <c r="AM64" s="243" t="n"/>
      <c r="AN64" s="243" t="n"/>
      <c r="AO64" s="243" t="n"/>
      <c r="AP64" s="243" t="n"/>
      <c r="AQ64" s="243" t="n"/>
      <c r="AR64" s="243" t="n"/>
      <c r="AS64" s="243" t="n"/>
      <c r="AT64" s="243" t="n"/>
      <c r="AU64" s="243" t="n"/>
      <c r="AV64" s="243" t="n"/>
      <c r="AW64" s="243" t="n"/>
      <c r="AX64" s="243" t="n"/>
      <c r="AY64" s="243" t="n"/>
      <c r="AZ64" s="243" t="n"/>
      <c r="BA64" s="243" t="n"/>
      <c r="BB64" s="243" t="n"/>
      <c r="BC64" s="243" t="n"/>
      <c r="BD64" s="243" t="n"/>
      <c r="BE64" s="243" t="n"/>
      <c r="BF64" s="243" t="n"/>
      <c r="BG64" s="243" t="n"/>
      <c r="BH64" s="243" t="n"/>
      <c r="BI64" s="243" t="n"/>
      <c r="BJ64" s="243" t="n"/>
      <c r="BK64" s="243" t="n"/>
      <c r="BL64" s="243" t="n"/>
      <c r="BM64" s="243" t="n"/>
      <c r="BN64" s="243" t="n"/>
      <c r="BO64" s="243" t="n"/>
      <c r="BP64" s="243" t="n"/>
      <c r="BQ64" s="243" t="n"/>
      <c r="BR64" s="243" t="n"/>
      <c r="BS64" s="243" t="n"/>
      <c r="BT64" s="1" t="n"/>
      <c r="BU64" s="1" t="n"/>
      <c r="BV64" s="1" t="n"/>
      <c r="BW64" s="1" t="n"/>
      <c r="BX64" s="1" t="n"/>
      <c r="BY64" s="1" t="n"/>
    </row>
    <row r="65">
      <c r="A65" s="99" t="n"/>
      <c r="B65" s="43" t="inlineStr">
        <is>
          <t>VII. Матрица компетенций</t>
        </is>
      </c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44" t="n"/>
      <c r="N65" s="44" t="n"/>
      <c r="O65" s="44" t="n"/>
      <c r="P65" s="44" t="n"/>
      <c r="Q65" s="44" t="n"/>
      <c r="R65" s="44" t="n"/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  <c r="AH65" s="44" t="n"/>
      <c r="AI65" s="44" t="n"/>
      <c r="AJ65" s="44" t="n"/>
      <c r="AK65" s="44" t="n"/>
      <c r="AL65" s="44" t="n"/>
      <c r="AM65" s="44" t="n"/>
      <c r="AN65" s="44" t="n"/>
      <c r="AO65" s="44" t="n"/>
      <c r="AP65" s="44" t="n"/>
      <c r="AQ65" s="44" t="n"/>
      <c r="AR65" s="44" t="n"/>
      <c r="AS65" s="44" t="n"/>
      <c r="AT65" s="44" t="n"/>
      <c r="AU65" s="44" t="n"/>
      <c r="AV65" s="44" t="n"/>
      <c r="AW65" s="44" t="n"/>
      <c r="AX65" s="44" t="n"/>
      <c r="AY65" s="44" t="n"/>
      <c r="AZ65" s="44" t="n"/>
      <c r="BA65" s="44" t="n"/>
      <c r="BB65" s="44" t="n"/>
      <c r="BC65" s="44" t="n"/>
      <c r="BD65" s="44" t="n"/>
      <c r="BE65" s="44" t="n"/>
      <c r="BF65" s="44" t="n"/>
      <c r="BG65" s="44" t="n"/>
      <c r="BH65" s="44" t="n"/>
      <c r="BI65" s="19" t="n"/>
      <c r="BJ65" s="19" t="n"/>
      <c r="BK65" s="19" t="n"/>
      <c r="BL65" s="19" t="n"/>
      <c r="BM65" s="19" t="n"/>
      <c r="BN65" s="19" t="n"/>
      <c r="BO65" s="19" t="n"/>
      <c r="BP65" s="19" t="n"/>
      <c r="BQ65" s="19" t="n"/>
      <c r="BR65" s="19" t="n"/>
      <c r="BS65" s="99" t="n"/>
      <c r="BT65" s="1" t="n"/>
      <c r="BU65" s="1" t="n"/>
      <c r="BV65" s="1" t="n"/>
      <c r="BW65" s="1" t="n"/>
      <c r="BX65" s="1" t="n"/>
      <c r="BY65" s="1" t="n"/>
    </row>
    <row r="66">
      <c r="A66" s="254" t="n"/>
      <c r="B66" s="103" t="inlineStr">
        <is>
          <t>Код компетенции</t>
        </is>
      </c>
      <c r="C66" s="108" t="n"/>
      <c r="D66" s="108" t="n"/>
      <c r="E66" s="108" t="n"/>
      <c r="F66" s="108" t="n"/>
      <c r="G66" s="108" t="n"/>
      <c r="H66" s="148" t="n"/>
      <c r="I66" s="103" t="inlineStr">
        <is>
          <t>Наименование компетенции</t>
        </is>
      </c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8" t="n"/>
      <c r="AF66" s="108" t="n"/>
      <c r="AG66" s="108" t="n"/>
      <c r="AH66" s="108" t="n"/>
      <c r="AI66" s="108" t="n"/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8" t="n"/>
      <c r="AY66" s="108" t="n"/>
      <c r="AZ66" s="108" t="n"/>
      <c r="BA66" s="108" t="n"/>
      <c r="BB66" s="108" t="n"/>
      <c r="BC66" s="108" t="n"/>
      <c r="BD66" s="148" t="n"/>
      <c r="BE66" s="103" t="inlineStr">
        <is>
          <t>Код модуля, учебной дисциплины</t>
        </is>
      </c>
      <c r="BF66" s="108" t="n"/>
      <c r="BG66" s="108" t="n"/>
      <c r="BH66" s="108" t="n"/>
      <c r="BI66" s="148" t="n"/>
      <c r="BJ66" s="255" t="n"/>
      <c r="BK66" s="28" t="n"/>
      <c r="BL66" s="254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</row>
    <row r="67">
      <c r="A67" s="243" t="n"/>
      <c r="B67" s="256" t="inlineStr">
        <is>
          <t>УК-1</t>
        </is>
      </c>
      <c r="C67" s="163" t="n"/>
      <c r="D67" s="163" t="n"/>
      <c r="E67" s="163" t="n"/>
      <c r="F67" s="163" t="n"/>
      <c r="G67" s="163" t="n"/>
      <c r="H67" s="164" t="n"/>
      <c r="I67" s="257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67" s="163" t="n"/>
      <c r="K67" s="163" t="n"/>
      <c r="L67" s="163" t="n"/>
      <c r="M67" s="163" t="n"/>
      <c r="N67" s="163" t="n"/>
      <c r="O67" s="163" t="n"/>
      <c r="P67" s="163" t="n"/>
      <c r="Q67" s="163" t="n"/>
      <c r="R67" s="163" t="n"/>
      <c r="S67" s="163" t="n"/>
      <c r="T67" s="163" t="n"/>
      <c r="U67" s="163" t="n"/>
      <c r="V67" s="163" t="n"/>
      <c r="W67" s="163" t="n"/>
      <c r="X67" s="163" t="n"/>
      <c r="Y67" s="163" t="n"/>
      <c r="Z67" s="163" t="n"/>
      <c r="AA67" s="163" t="n"/>
      <c r="AB67" s="163" t="n"/>
      <c r="AC67" s="163" t="n"/>
      <c r="AD67" s="163" t="n"/>
      <c r="AE67" s="163" t="n"/>
      <c r="AF67" s="163" t="n"/>
      <c r="AG67" s="163" t="n"/>
      <c r="AH67" s="163" t="n"/>
      <c r="AI67" s="163" t="n"/>
      <c r="AJ67" s="163" t="n"/>
      <c r="AK67" s="163" t="n"/>
      <c r="AL67" s="163" t="n"/>
      <c r="AM67" s="163" t="n"/>
      <c r="AN67" s="163" t="n"/>
      <c r="AO67" s="163" t="n"/>
      <c r="AP67" s="163" t="n"/>
      <c r="AQ67" s="163" t="n"/>
      <c r="AR67" s="163" t="n"/>
      <c r="AS67" s="163" t="n"/>
      <c r="AT67" s="163" t="n"/>
      <c r="AU67" s="163" t="n"/>
      <c r="AV67" s="163" t="n"/>
      <c r="AW67" s="163" t="n"/>
      <c r="AX67" s="163" t="n"/>
      <c r="AY67" s="163" t="n"/>
      <c r="AZ67" s="163" t="n"/>
      <c r="BA67" s="163" t="n"/>
      <c r="BB67" s="163" t="n"/>
      <c r="BC67" s="163" t="n"/>
      <c r="BD67" s="164" t="n"/>
      <c r="BE67" s="258" t="inlineStr">
        <is>
          <t xml:space="preserve">1.1, 1.2.1, 2.2.1, 2.2.2, 2.4.1, 2.5.1 </t>
        </is>
      </c>
      <c r="BF67" s="163" t="n"/>
      <c r="BG67" s="163" t="n"/>
      <c r="BH67" s="163" t="n"/>
      <c r="BI67" s="164" t="n"/>
      <c r="BJ67" s="259" t="n"/>
      <c r="BK67" s="260" t="n"/>
      <c r="BL67" s="243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</row>
    <row r="68">
      <c r="A68" s="243" t="n"/>
      <c r="B68" s="261" t="inlineStr">
        <is>
          <t>УК-2</t>
        </is>
      </c>
      <c r="C68" s="131" t="n"/>
      <c r="D68" s="131" t="n"/>
      <c r="E68" s="131" t="n"/>
      <c r="F68" s="131" t="n"/>
      <c r="G68" s="131" t="n"/>
      <c r="H68" s="132" t="n"/>
      <c r="I68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31" t="n"/>
      <c r="X68" s="131" t="n"/>
      <c r="Y68" s="131" t="n"/>
      <c r="Z68" s="131" t="n"/>
      <c r="AA68" s="131" t="n"/>
      <c r="AB68" s="131" t="n"/>
      <c r="AC68" s="131" t="n"/>
      <c r="AD68" s="131" t="n"/>
      <c r="AE68" s="131" t="n"/>
      <c r="AF68" s="131" t="n"/>
      <c r="AG68" s="131" t="n"/>
      <c r="AH68" s="131" t="n"/>
      <c r="AI68" s="131" t="n"/>
      <c r="AJ68" s="131" t="n"/>
      <c r="AK68" s="131" t="n"/>
      <c r="AL68" s="131" t="n"/>
      <c r="AM68" s="131" t="n"/>
      <c r="AN68" s="131" t="n"/>
      <c r="AO68" s="131" t="n"/>
      <c r="AP68" s="131" t="n"/>
      <c r="AQ68" s="131" t="n"/>
      <c r="AR68" s="131" t="n"/>
      <c r="AS68" s="131" t="n"/>
      <c r="AT68" s="131" t="n"/>
      <c r="AU68" s="131" t="n"/>
      <c r="AV68" s="131" t="n"/>
      <c r="AW68" s="131" t="n"/>
      <c r="AX68" s="131" t="n"/>
      <c r="AY68" s="131" t="n"/>
      <c r="AZ68" s="131" t="n"/>
      <c r="BA68" s="131" t="n"/>
      <c r="BB68" s="131" t="n"/>
      <c r="BC68" s="131" t="n"/>
      <c r="BD68" s="132" t="n"/>
      <c r="BE68" s="262" t="inlineStr">
        <is>
          <t>1.2.2, 2.2.1, 2.3.1, 2.3.2, 2.4.2, 2.5.3</t>
        </is>
      </c>
      <c r="BF68" s="131" t="n"/>
      <c r="BG68" s="131" t="n"/>
      <c r="BH68" s="131" t="n"/>
      <c r="BI68" s="132" t="n"/>
      <c r="BJ68" s="259" t="n"/>
      <c r="BK68" s="260" t="n"/>
      <c r="BL68" s="243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</row>
    <row r="69">
      <c r="A69" s="243" t="n"/>
      <c r="B69" s="261" t="inlineStr">
        <is>
          <t>УК-3</t>
        </is>
      </c>
      <c r="C69" s="131" t="n"/>
      <c r="D69" s="131" t="n"/>
      <c r="E69" s="131" t="n"/>
      <c r="F69" s="131" t="n"/>
      <c r="G69" s="131" t="n"/>
      <c r="H69" s="132" t="n"/>
      <c r="I69" s="176" t="inlineStr">
        <is>
          <t>Осуществлять коммуникации на иностранном языке в  академической,  научной  и  профессиональной  среде  для  реализации  научно-исследовательской и инновационной деятельности</t>
        </is>
      </c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31" t="n"/>
      <c r="X69" s="131" t="n"/>
      <c r="Y69" s="131" t="n"/>
      <c r="Z69" s="131" t="n"/>
      <c r="AA69" s="131" t="n"/>
      <c r="AB69" s="131" t="n"/>
      <c r="AC69" s="131" t="n"/>
      <c r="AD69" s="131" t="n"/>
      <c r="AE69" s="131" t="n"/>
      <c r="AF69" s="131" t="n"/>
      <c r="AG69" s="131" t="n"/>
      <c r="AH69" s="131" t="n"/>
      <c r="AI69" s="131" t="n"/>
      <c r="AJ69" s="131" t="n"/>
      <c r="AK69" s="131" t="n"/>
      <c r="AL69" s="131" t="n"/>
      <c r="AM69" s="131" t="n"/>
      <c r="AN69" s="131" t="n"/>
      <c r="AO69" s="131" t="n"/>
      <c r="AP69" s="131" t="n"/>
      <c r="AQ69" s="131" t="n"/>
      <c r="AR69" s="131" t="n"/>
      <c r="AS69" s="131" t="n"/>
      <c r="AT69" s="131" t="n"/>
      <c r="AU69" s="131" t="n"/>
      <c r="AV69" s="131" t="n"/>
      <c r="AW69" s="131" t="n"/>
      <c r="AX69" s="131" t="n"/>
      <c r="AY69" s="131" t="n"/>
      <c r="AZ69" s="131" t="n"/>
      <c r="BA69" s="131" t="n"/>
      <c r="BB69" s="131" t="n"/>
      <c r="BC69" s="131" t="n"/>
      <c r="BD69" s="132" t="n"/>
      <c r="BE69" s="262" t="inlineStr">
        <is>
          <t>2.1, 2.2.3, 2.4.3, 2.5.2</t>
        </is>
      </c>
      <c r="BF69" s="131" t="n"/>
      <c r="BG69" s="131" t="n"/>
      <c r="BH69" s="131" t="n"/>
      <c r="BI69" s="132" t="n"/>
      <c r="BJ69" s="259" t="n"/>
      <c r="BK69" s="260" t="n"/>
      <c r="BL69" s="243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</row>
    <row r="70">
      <c r="A70" s="243" t="n"/>
      <c r="B70" s="261" t="inlineStr">
        <is>
          <t>УК-4</t>
        </is>
      </c>
      <c r="C70" s="131" t="n"/>
      <c r="D70" s="131" t="n"/>
      <c r="E70" s="131" t="n"/>
      <c r="F70" s="131" t="n"/>
      <c r="G70" s="131" t="n"/>
      <c r="H70" s="132" t="n"/>
      <c r="I70" s="176" t="inlineStr">
        <is>
          <t>Обеспечивать коммуникацию, проявлять лидерские навыки, быть способным к командообразованию и разработке стратегических целей и задач</t>
        </is>
      </c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131" t="n"/>
      <c r="AG70" s="131" t="n"/>
      <c r="AH70" s="131" t="n"/>
      <c r="AI70" s="131" t="n"/>
      <c r="AJ70" s="131" t="n"/>
      <c r="AK70" s="131" t="n"/>
      <c r="AL70" s="131" t="n"/>
      <c r="AM70" s="131" t="n"/>
      <c r="AN70" s="131" t="n"/>
      <c r="AO70" s="131" t="n"/>
      <c r="AP70" s="131" t="n"/>
      <c r="AQ70" s="131" t="n"/>
      <c r="AR70" s="131" t="n"/>
      <c r="AS70" s="131" t="n"/>
      <c r="AT70" s="131" t="n"/>
      <c r="AU70" s="131" t="n"/>
      <c r="AV70" s="131" t="n"/>
      <c r="AW70" s="131" t="n"/>
      <c r="AX70" s="131" t="n"/>
      <c r="AY70" s="131" t="n"/>
      <c r="AZ70" s="131" t="n"/>
      <c r="BA70" s="131" t="n"/>
      <c r="BB70" s="131" t="n"/>
      <c r="BC70" s="131" t="n"/>
      <c r="BD70" s="132" t="n"/>
      <c r="BE70" s="262" t="inlineStr">
        <is>
          <t>1.2.1,1.2.2,2.2.3</t>
        </is>
      </c>
      <c r="BF70" s="131" t="n"/>
      <c r="BG70" s="131" t="n"/>
      <c r="BH70" s="131" t="n"/>
      <c r="BI70" s="132" t="n"/>
      <c r="BJ70" s="259" t="n"/>
      <c r="BK70" s="260" t="n"/>
      <c r="BL70" s="243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</row>
    <row r="71">
      <c r="A71" s="243" t="n"/>
      <c r="B71" s="261" t="inlineStr">
        <is>
          <t>УК-5</t>
        </is>
      </c>
      <c r="C71" s="131" t="n"/>
      <c r="D71" s="131" t="n"/>
      <c r="E71" s="131" t="n"/>
      <c r="F71" s="131" t="n"/>
      <c r="G71" s="131" t="n"/>
      <c r="H71" s="132" t="n"/>
      <c r="I71" s="176" t="inlineStr">
        <is>
          <t>Развивать инновационную восприимчивость и способность к инновационной деятельности</t>
        </is>
      </c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2" t="n"/>
      <c r="BE71" s="262" t="inlineStr">
        <is>
          <t>1.1, 1.2.1, 2.2.2, 2.4.1</t>
        </is>
      </c>
      <c r="BF71" s="131" t="n"/>
      <c r="BG71" s="131" t="n"/>
      <c r="BH71" s="131" t="n"/>
      <c r="BI71" s="132" t="n"/>
      <c r="BJ71" s="259" t="n"/>
      <c r="BK71" s="260" t="n"/>
      <c r="BL71" s="243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</row>
    <row r="72">
      <c r="A72" s="243" t="n"/>
      <c r="B72" s="261" t="inlineStr">
        <is>
          <t>УК-6</t>
        </is>
      </c>
      <c r="C72" s="131" t="n"/>
      <c r="D72" s="131" t="n"/>
      <c r="E72" s="131" t="n"/>
      <c r="F72" s="131" t="n"/>
      <c r="G72" s="131" t="n"/>
      <c r="H72" s="132" t="n"/>
      <c r="I72" s="176" t="inlineStr">
        <is>
          <t>Быть способным к прогнозировнию условий реализации профессиональной деятельности и решению профессиональных задач в условиях неопределенности</t>
        </is>
      </c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2" t="n"/>
      <c r="BE72" s="262" t="inlineStr">
        <is>
          <t>1.2.1, 2.2.1, 2.3.2, 2.4.3</t>
        </is>
      </c>
      <c r="BF72" s="131" t="n"/>
      <c r="BG72" s="131" t="n"/>
      <c r="BH72" s="131" t="n"/>
      <c r="BI72" s="132" t="n"/>
      <c r="BJ72" s="259" t="n"/>
      <c r="BK72" s="260" t="n"/>
      <c r="BL72" s="243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</row>
    <row r="73">
      <c r="A73" s="243" t="n"/>
      <c r="B73" s="261" t="inlineStr">
        <is>
          <t>УК-7</t>
        </is>
      </c>
      <c r="C73" s="131" t="n"/>
      <c r="D73" s="131" t="n"/>
      <c r="E73" s="131" t="n"/>
      <c r="F73" s="131" t="n"/>
      <c r="G73" s="131" t="n"/>
      <c r="H73" s="132" t="n"/>
      <c r="I73" s="176" t="inlineStr">
        <is>
          <t>Применять психолого-педагогические методы и информационно-коммуникационные технологии в образовании и управлении</t>
        </is>
      </c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2" t="n"/>
      <c r="BE73" s="262" t="inlineStr">
        <is>
          <t>1.2.2, 2.4.2</t>
        </is>
      </c>
      <c r="BF73" s="131" t="n"/>
      <c r="BG73" s="131" t="n"/>
      <c r="BH73" s="131" t="n"/>
      <c r="BI73" s="132" t="n"/>
      <c r="BJ73" s="259" t="n"/>
      <c r="BK73" s="260" t="n"/>
      <c r="BL73" s="243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</row>
    <row r="74">
      <c r="A74" s="243" t="n"/>
      <c r="B74" s="261" t="inlineStr">
        <is>
          <t>УПК-1</t>
        </is>
      </c>
      <c r="C74" s="131" t="n"/>
      <c r="D74" s="131" t="n"/>
      <c r="E74" s="131" t="n"/>
      <c r="F74" s="131" t="n"/>
      <c r="G74" s="131" t="n"/>
      <c r="H74" s="132" t="n"/>
      <c r="I74" s="176" t="inlineStr">
        <is>
          <t xml:space="preserve">Владеть методологией и актуальным инструментарием количественных и качественных исследований издательского дела, медиа и коммуникаций </t>
        </is>
      </c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2" t="n"/>
      <c r="BE74" s="262" t="inlineStr">
        <is>
          <t>1.1</t>
        </is>
      </c>
      <c r="BF74" s="131" t="n"/>
      <c r="BG74" s="131" t="n"/>
      <c r="BH74" s="131" t="n"/>
      <c r="BI74" s="132" t="n"/>
      <c r="BJ74" s="259" t="n"/>
      <c r="BK74" s="260" t="n"/>
      <c r="BL74" s="243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</row>
    <row r="75">
      <c r="A75" s="243" t="n"/>
      <c r="B75" s="261" t="inlineStr">
        <is>
          <t>УПК-2</t>
        </is>
      </c>
      <c r="C75" s="131" t="n"/>
      <c r="D75" s="131" t="n"/>
      <c r="E75" s="131" t="n"/>
      <c r="F75" s="131" t="n"/>
      <c r="G75" s="131" t="n"/>
      <c r="H75" s="132" t="n"/>
      <c r="I75" s="176" t="inlineStr">
        <is>
          <t xml:space="preserve">Применять междисциплинарные подходы для решения профессиональных задач на основе знаний из смежных с издательским делом областей научно-практической деятельности </t>
        </is>
      </c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2" t="n"/>
      <c r="BE75" s="262" t="inlineStr">
        <is>
          <t>1.2.2</t>
        </is>
      </c>
      <c r="BF75" s="131" t="n"/>
      <c r="BG75" s="131" t="n"/>
      <c r="BH75" s="131" t="n"/>
      <c r="BI75" s="132" t="n"/>
      <c r="BJ75" s="259" t="n"/>
      <c r="BK75" s="260" t="n"/>
      <c r="BL75" s="243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</row>
    <row r="76">
      <c r="A76" s="243" t="n"/>
      <c r="B76" s="261" t="inlineStr">
        <is>
          <t>УПК-3</t>
        </is>
      </c>
      <c r="C76" s="131" t="n"/>
      <c r="D76" s="131" t="n"/>
      <c r="E76" s="131" t="n"/>
      <c r="F76" s="131" t="n"/>
      <c r="G76" s="131" t="n"/>
      <c r="H76" s="132" t="n"/>
      <c r="I76" s="176" t="inlineStr">
        <is>
          <t>Управлять деятельностью издательско-полиграфического комплекса, медиаресурса</t>
        </is>
      </c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2" t="n"/>
      <c r="BE76" s="262" t="inlineStr">
        <is>
          <t>1.1</t>
        </is>
      </c>
      <c r="BF76" s="131" t="n"/>
      <c r="BG76" s="131" t="n"/>
      <c r="BH76" s="131" t="n"/>
      <c r="BI76" s="132" t="n"/>
      <c r="BJ76" s="259" t="n"/>
      <c r="BK76" s="260" t="n"/>
      <c r="BL76" s="243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</row>
    <row r="77">
      <c r="A77" s="243" t="n"/>
      <c r="B77" s="261" t="inlineStr">
        <is>
          <t>СК-1</t>
        </is>
      </c>
      <c r="C77" s="131" t="n"/>
      <c r="D77" s="131" t="n"/>
      <c r="E77" s="131" t="n"/>
      <c r="F77" s="131" t="n"/>
      <c r="G77" s="131" t="n"/>
      <c r="H77" s="132" t="n"/>
      <c r="I77" s="176" t="inlineStr">
        <is>
          <t>Владеть современными подходами к работе электронно-вычислительных машин и перефирийного оборудования</t>
        </is>
      </c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2" t="n"/>
      <c r="BE77" s="262" t="inlineStr">
        <is>
          <t>2.2.1</t>
        </is>
      </c>
      <c r="BF77" s="131" t="n"/>
      <c r="BG77" s="131" t="n"/>
      <c r="BH77" s="131" t="n"/>
      <c r="BI77" s="132" t="n"/>
      <c r="BJ77" s="259" t="n"/>
      <c r="BK77" s="260" t="n"/>
      <c r="BL77" s="243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</row>
    <row r="78">
      <c r="A78" s="243" t="n"/>
      <c r="B78" s="261" t="inlineStr">
        <is>
          <t>СК-2</t>
        </is>
      </c>
      <c r="C78" s="131" t="n"/>
      <c r="D78" s="131" t="n"/>
      <c r="E78" s="131" t="n"/>
      <c r="F78" s="131" t="n"/>
      <c r="G78" s="131" t="n"/>
      <c r="H78" s="132" t="n"/>
      <c r="I78" s="176" t="inlineStr">
        <is>
          <t>Владеть современным аппаратно-программным и информационным обеспечением полиграфических производств</t>
        </is>
      </c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2" t="n"/>
      <c r="BE78" s="262" t="inlineStr">
        <is>
          <t>2.2.2</t>
        </is>
      </c>
      <c r="BF78" s="131" t="n"/>
      <c r="BG78" s="131" t="n"/>
      <c r="BH78" s="131" t="n"/>
      <c r="BI78" s="132" t="n"/>
      <c r="BJ78" s="259" t="n"/>
      <c r="BK78" s="260" t="n"/>
      <c r="BL78" s="243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</row>
    <row r="79">
      <c r="A79" s="243" t="n"/>
      <c r="B79" s="261" t="inlineStr">
        <is>
          <t>СК-3</t>
        </is>
      </c>
      <c r="C79" s="131" t="n"/>
      <c r="D79" s="131" t="n"/>
      <c r="E79" s="131" t="n"/>
      <c r="F79" s="131" t="n"/>
      <c r="G79" s="131" t="n"/>
      <c r="H79" s="132" t="n"/>
      <c r="I79" s="176" t="inlineStr">
        <is>
          <t>Управлять мультимедийной редакцией СМИ, организовав производство контента и его дистрибуцию целевым аудиторным группам</t>
        </is>
      </c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2" t="n"/>
      <c r="BE79" s="262" t="inlineStr">
        <is>
          <t>2.2.3</t>
        </is>
      </c>
      <c r="BF79" s="131" t="n"/>
      <c r="BG79" s="131" t="n"/>
      <c r="BH79" s="131" t="n"/>
      <c r="BI79" s="132" t="n"/>
      <c r="BJ79" s="259" t="n"/>
      <c r="BK79" s="260" t="n"/>
      <c r="BL79" s="243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</row>
    <row r="80">
      <c r="A80" s="243" t="n"/>
      <c r="B80" s="261" t="inlineStr">
        <is>
          <t>СК-4</t>
        </is>
      </c>
      <c r="C80" s="131" t="n"/>
      <c r="D80" s="131" t="n"/>
      <c r="E80" s="131" t="n"/>
      <c r="F80" s="131" t="n"/>
      <c r="G80" s="131" t="n"/>
      <c r="H80" s="132" t="n"/>
      <c r="I80" s="176" t="inlineStr">
        <is>
          <t>Владеть технологией создания и продвжения интерактивных изданий</t>
        </is>
      </c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2" t="n"/>
      <c r="BE80" s="262" t="inlineStr">
        <is>
          <t>2.3.1</t>
        </is>
      </c>
      <c r="BF80" s="131" t="n"/>
      <c r="BG80" s="131" t="n"/>
      <c r="BH80" s="131" t="n"/>
      <c r="BI80" s="132" t="n"/>
      <c r="BJ80" s="259" t="n"/>
      <c r="BK80" s="260" t="n"/>
      <c r="BL80" s="243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</row>
    <row r="81">
      <c r="A81" s="243" t="n"/>
      <c r="B81" s="261" t="inlineStr">
        <is>
          <t>СК-5</t>
        </is>
      </c>
      <c r="C81" s="131" t="n"/>
      <c r="D81" s="131" t="n"/>
      <c r="E81" s="131" t="n"/>
      <c r="F81" s="131" t="n"/>
      <c r="G81" s="131" t="n"/>
      <c r="H81" s="132" t="n"/>
      <c r="I81" s="176" t="inlineStr">
        <is>
          <t>Применять методы экспериментального исследования для определения параметров структуры полиграфических материалов</t>
        </is>
      </c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2" t="n"/>
      <c r="BE81" s="262" t="inlineStr">
        <is>
          <t>2.3.2</t>
        </is>
      </c>
      <c r="BF81" s="131" t="n"/>
      <c r="BG81" s="131" t="n"/>
      <c r="BH81" s="131" t="n"/>
      <c r="BI81" s="132" t="n"/>
      <c r="BJ81" s="259" t="n"/>
      <c r="BK81" s="260" t="n"/>
      <c r="BL81" s="243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</row>
    <row r="82">
      <c r="A82" s="243" t="n"/>
      <c r="B82" s="261" t="inlineStr">
        <is>
          <t>СК-6</t>
        </is>
      </c>
      <c r="C82" s="131" t="n"/>
      <c r="D82" s="131" t="n"/>
      <c r="E82" s="131" t="n"/>
      <c r="F82" s="131" t="n"/>
      <c r="G82" s="131" t="n"/>
      <c r="H82" s="132" t="n"/>
      <c r="I82" s="176" t="inlineStr">
        <is>
          <t>Обладать знаниями и методологией создания и функционирования имитационных моделей процессов организации и управления производством и  применять их в практической деятельности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2" t="n"/>
      <c r="BE82" s="262" t="inlineStr">
        <is>
          <t>2.4.1</t>
        </is>
      </c>
      <c r="BF82" s="131" t="n"/>
      <c r="BG82" s="131" t="n"/>
      <c r="BH82" s="131" t="n"/>
      <c r="BI82" s="132" t="n"/>
      <c r="BJ82" s="259" t="n"/>
      <c r="BK82" s="260" t="n"/>
      <c r="BL82" s="243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</row>
    <row r="83">
      <c r="A83" s="243" t="n"/>
      <c r="B83" s="261" t="inlineStr">
        <is>
          <t>СК-7</t>
        </is>
      </c>
      <c r="C83" s="131" t="n"/>
      <c r="D83" s="131" t="n"/>
      <c r="E83" s="131" t="n"/>
      <c r="F83" s="131" t="n"/>
      <c r="G83" s="131" t="n"/>
      <c r="H83" s="132" t="n"/>
      <c r="I83" s="176" t="inlineStr">
        <is>
          <t>Обладать навыками построения систем управления качеством полиграфической продукции на основе существующих методов защиты информации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2" t="n"/>
      <c r="BE83" s="262" t="inlineStr">
        <is>
          <t>2.4.2</t>
        </is>
      </c>
      <c r="BF83" s="131" t="n"/>
      <c r="BG83" s="131" t="n"/>
      <c r="BH83" s="131" t="n"/>
      <c r="BI83" s="132" t="n"/>
      <c r="BJ83" s="259" t="n"/>
      <c r="BK83" s="260" t="n"/>
      <c r="BL83" s="243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</row>
    <row r="84">
      <c r="A84" s="243" t="n"/>
      <c r="B84" s="263" t="inlineStr">
        <is>
          <t>СК-8</t>
        </is>
      </c>
      <c r="C84" s="194" t="n"/>
      <c r="D84" s="194" t="n"/>
      <c r="E84" s="194" t="n"/>
      <c r="F84" s="194" t="n"/>
      <c r="G84" s="194" t="n"/>
      <c r="H84" s="195" t="n"/>
      <c r="I84" s="193" t="inlineStr">
        <is>
          <t>Создавать математические модели объекта исследования и решать задачи с использованием программных продуктов</t>
        </is>
      </c>
      <c r="J84" s="194" t="n"/>
      <c r="K84" s="194" t="n"/>
      <c r="L84" s="194" t="n"/>
      <c r="M84" s="194" t="n"/>
      <c r="N84" s="194" t="n"/>
      <c r="O84" s="194" t="n"/>
      <c r="P84" s="194" t="n"/>
      <c r="Q84" s="194" t="n"/>
      <c r="R84" s="194" t="n"/>
      <c r="S84" s="194" t="n"/>
      <c r="T84" s="194" t="n"/>
      <c r="U84" s="194" t="n"/>
      <c r="V84" s="194" t="n"/>
      <c r="W84" s="194" t="n"/>
      <c r="X84" s="194" t="n"/>
      <c r="Y84" s="194" t="n"/>
      <c r="Z84" s="194" t="n"/>
      <c r="AA84" s="194" t="n"/>
      <c r="AB84" s="194" t="n"/>
      <c r="AC84" s="194" t="n"/>
      <c r="AD84" s="194" t="n"/>
      <c r="AE84" s="194" t="n"/>
      <c r="AF84" s="194" t="n"/>
      <c r="AG84" s="194" t="n"/>
      <c r="AH84" s="194" t="n"/>
      <c r="AI84" s="194" t="n"/>
      <c r="AJ84" s="194" t="n"/>
      <c r="AK84" s="194" t="n"/>
      <c r="AL84" s="194" t="n"/>
      <c r="AM84" s="194" t="n"/>
      <c r="AN84" s="194" t="n"/>
      <c r="AO84" s="194" t="n"/>
      <c r="AP84" s="194" t="n"/>
      <c r="AQ84" s="194" t="n"/>
      <c r="AR84" s="194" t="n"/>
      <c r="AS84" s="194" t="n"/>
      <c r="AT84" s="194" t="n"/>
      <c r="AU84" s="194" t="n"/>
      <c r="AV84" s="194" t="n"/>
      <c r="AW84" s="194" t="n"/>
      <c r="AX84" s="194" t="n"/>
      <c r="AY84" s="194" t="n"/>
      <c r="AZ84" s="194" t="n"/>
      <c r="BA84" s="194" t="n"/>
      <c r="BB84" s="194" t="n"/>
      <c r="BC84" s="194" t="n"/>
      <c r="BD84" s="195" t="n"/>
      <c r="BE84" s="264" t="inlineStr">
        <is>
          <t>2.4.3</t>
        </is>
      </c>
      <c r="BF84" s="194" t="n"/>
      <c r="BG84" s="194" t="n"/>
      <c r="BH84" s="194" t="n"/>
      <c r="BI84" s="195" t="n"/>
      <c r="BJ84" s="259" t="n"/>
      <c r="BK84" s="260" t="n"/>
      <c r="BL84" s="243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</row>
    <row r="85">
      <c r="A85" s="243" t="n"/>
      <c r="B85" s="243" t="n"/>
      <c r="C85" s="243" t="n"/>
      <c r="D85" s="243" t="n"/>
      <c r="E85" s="243" t="n"/>
      <c r="F85" s="243" t="n"/>
      <c r="G85" s="243" t="n"/>
      <c r="H85" s="243" t="n"/>
      <c r="I85" s="243" t="n"/>
      <c r="J85" s="243" t="n"/>
      <c r="K85" s="243" t="n"/>
      <c r="L85" s="243" t="n"/>
      <c r="M85" s="243" t="n"/>
      <c r="N85" s="243" t="n"/>
      <c r="O85" s="243" t="n"/>
      <c r="P85" s="243" t="n"/>
      <c r="Q85" s="243" t="n"/>
      <c r="R85" s="243" t="n"/>
      <c r="S85" s="243" t="n"/>
      <c r="T85" s="243" t="n"/>
      <c r="U85" s="243" t="n"/>
      <c r="V85" s="243" t="n"/>
      <c r="W85" s="243" t="n"/>
      <c r="X85" s="243" t="n"/>
      <c r="Y85" s="243" t="n"/>
      <c r="Z85" s="243" t="n"/>
      <c r="AA85" s="243" t="n"/>
      <c r="AB85" s="243" t="n"/>
      <c r="AC85" s="243" t="n"/>
      <c r="AD85" s="243" t="n"/>
      <c r="AE85" s="243" t="n"/>
      <c r="AF85" s="243" t="n"/>
      <c r="AG85" s="243" t="n"/>
      <c r="AH85" s="243" t="n"/>
      <c r="AI85" s="243" t="n"/>
      <c r="AJ85" s="243" t="n"/>
      <c r="AK85" s="243" t="n"/>
      <c r="AL85" s="243" t="n"/>
      <c r="AM85" s="243" t="n"/>
      <c r="AN85" s="243" t="n"/>
      <c r="AO85" s="243" t="n"/>
      <c r="AP85" s="243" t="n"/>
      <c r="AQ85" s="243" t="n"/>
      <c r="AR85" s="243" t="n"/>
      <c r="AS85" s="243" t="n"/>
      <c r="AT85" s="243" t="n"/>
      <c r="AU85" s="243" t="n"/>
      <c r="AV85" s="243" t="n"/>
      <c r="AW85" s="243" t="n"/>
      <c r="AX85" s="243" t="n"/>
      <c r="AY85" s="243" t="n"/>
      <c r="AZ85" s="243" t="n"/>
      <c r="BA85" s="243" t="n"/>
      <c r="BB85" s="243" t="n"/>
      <c r="BC85" s="243" t="n"/>
      <c r="BD85" s="243" t="n"/>
      <c r="BE85" s="243" t="n"/>
      <c r="BF85" s="243" t="n"/>
      <c r="BG85" s="243" t="n"/>
      <c r="BH85" s="243" t="n"/>
      <c r="BI85" s="243" t="n"/>
      <c r="BJ85" s="243" t="n"/>
      <c r="BK85" s="243" t="n"/>
      <c r="BL85" s="243" t="n"/>
      <c r="BM85" s="243" t="n"/>
      <c r="BN85" s="243" t="n"/>
      <c r="BO85" s="243" t="n"/>
      <c r="BP85" s="243" t="n"/>
      <c r="BQ85" s="243" t="n"/>
      <c r="BR85" s="243" t="n"/>
      <c r="BS85" s="243" t="n"/>
      <c r="BT85" s="1" t="n"/>
      <c r="BU85" s="1" t="n"/>
      <c r="BV85" s="1" t="n"/>
      <c r="BW85" s="1" t="n"/>
      <c r="BX85" s="1" t="n"/>
      <c r="BY85" s="1" t="n"/>
    </row>
    <row r="86">
      <c r="A86" s="265" t="n"/>
      <c r="B86" s="265" t="n"/>
      <c r="C86" s="24" t="inlineStr">
        <is>
          <t xml:space="preserve">Учебный план углубленного высшего образования по специальности 7-06-0211-02  "Издательско-полиграфическая деятельность"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7-06-02-014/пр. </t>
        </is>
      </c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/>
      <c r="AM86" s="1" t="n"/>
      <c r="AN86" s="1" t="n"/>
      <c r="AO86" s="1" t="n"/>
      <c r="AP86" s="1" t="n"/>
      <c r="AQ86" s="1" t="n"/>
      <c r="AR86" s="1" t="n"/>
      <c r="AS86" s="1" t="n"/>
      <c r="AT86" s="1" t="n"/>
      <c r="AU86" s="1" t="n"/>
      <c r="AV86" s="1" t="n"/>
      <c r="AW86" s="1" t="n"/>
      <c r="AX86" s="1" t="n"/>
      <c r="AY86" s="1" t="n"/>
      <c r="AZ86" s="1" t="n"/>
      <c r="BA86" s="1" t="n"/>
      <c r="BB86" s="1" t="n"/>
      <c r="BC86" s="1" t="n"/>
      <c r="BD86" s="1" t="n"/>
      <c r="BE86" s="1" t="n"/>
      <c r="BF86" s="1" t="n"/>
      <c r="BG86" s="1" t="n"/>
      <c r="BH86" s="1" t="n"/>
      <c r="BI86" s="23" t="n"/>
      <c r="BJ86" s="23" t="n"/>
      <c r="BK86" s="23" t="n"/>
      <c r="BL86" s="23" t="n"/>
      <c r="BM86" s="266" t="n"/>
      <c r="BN86" s="266" t="n"/>
      <c r="BO86" s="266" t="n"/>
      <c r="BP86" s="267" t="n"/>
      <c r="BQ86" s="4" t="n"/>
      <c r="BR86" s="4" t="n"/>
      <c r="BS86" s="265" t="n"/>
      <c r="BT86" s="1" t="n"/>
      <c r="BU86" s="1" t="n"/>
      <c r="BV86" s="1" t="n"/>
      <c r="BW86" s="1" t="n"/>
      <c r="BX86" s="1" t="n"/>
      <c r="BY86" s="1" t="n"/>
    </row>
    <row r="87">
      <c r="A87" s="268" t="n"/>
      <c r="B87" s="268" t="n"/>
      <c r="C87" s="269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268" t="n"/>
      <c r="BT87" s="1" t="n"/>
      <c r="BU87" s="1" t="n"/>
      <c r="BV87" s="1" t="n"/>
      <c r="BW87" s="1" t="n"/>
      <c r="BX87" s="1" t="n"/>
      <c r="BY87" s="1" t="n"/>
    </row>
    <row r="88">
      <c r="A88" s="270" t="n"/>
      <c r="B88" s="270" t="n"/>
      <c r="C88" s="2" t="inlineStr">
        <is>
          <t>*</t>
        </is>
      </c>
      <c r="D88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23" t="n"/>
      <c r="BJ88" s="23" t="n"/>
      <c r="BK88" s="23" t="n"/>
      <c r="BL88" s="23" t="n"/>
      <c r="BM88" s="270" t="n"/>
      <c r="BN88" s="270" t="n"/>
      <c r="BO88" s="270" t="n"/>
      <c r="BP88" s="270" t="n"/>
      <c r="BQ88" s="270" t="n"/>
      <c r="BR88" s="270" t="n"/>
      <c r="BS88" s="270" t="n"/>
      <c r="BT88" s="1" t="n"/>
      <c r="BU88" s="1" t="n"/>
      <c r="BV88" s="1" t="n"/>
      <c r="BW88" s="1" t="n"/>
      <c r="BX88" s="1" t="n"/>
      <c r="BY88" s="1" t="n"/>
    </row>
    <row r="89">
      <c r="A89" s="270" t="n"/>
      <c r="B89" s="270" t="n"/>
      <c r="C89" s="2" t="inlineStr">
        <is>
          <t>д</t>
        </is>
      </c>
      <c r="D89" s="23" t="inlineStr">
        <is>
          <t>Дифференцированный зачет.</t>
        </is>
      </c>
      <c r="E89" s="23" t="n"/>
      <c r="F89" s="23" t="n"/>
      <c r="G89" s="23" t="n"/>
      <c r="H89" s="23" t="n"/>
      <c r="I89" s="23" t="n"/>
      <c r="J89" s="23" t="n"/>
      <c r="K89" s="23" t="n"/>
      <c r="L89" s="23" t="n"/>
      <c r="M89" s="23" t="n"/>
      <c r="N89" s="23" t="n"/>
      <c r="O89" s="23" t="n"/>
      <c r="P89" s="23" t="n"/>
      <c r="Q89" s="23" t="n"/>
      <c r="R89" s="23" t="n"/>
      <c r="S89" s="23" t="n"/>
      <c r="T89" s="23" t="n"/>
      <c r="U89" s="23" t="n"/>
      <c r="V89" s="23" t="n"/>
      <c r="W89" s="23" t="n"/>
      <c r="X89" s="23" t="n"/>
      <c r="Y89" s="23" t="n"/>
      <c r="Z89" s="23" t="n"/>
      <c r="AA89" s="23" t="n"/>
      <c r="AB89" s="23" t="n"/>
      <c r="AC89" s="23" t="n"/>
      <c r="AD89" s="23" t="n"/>
      <c r="AE89" s="23" t="n"/>
      <c r="AF89" s="23" t="n"/>
      <c r="AG89" s="23" t="n"/>
      <c r="AH89" s="23" t="n"/>
      <c r="AI89" s="23" t="n"/>
      <c r="AJ89" s="23" t="n"/>
      <c r="AK89" s="23" t="n"/>
      <c r="AL89" s="23" t="n"/>
      <c r="AM89" s="23" t="n"/>
      <c r="AN89" s="23" t="n"/>
      <c r="AO89" s="23" t="n"/>
      <c r="AP89" s="23" t="n"/>
      <c r="AQ89" s="23" t="n"/>
      <c r="AR89" s="23" t="n"/>
      <c r="AS89" s="23" t="n"/>
      <c r="AT89" s="23" t="n"/>
      <c r="AU89" s="23" t="n"/>
      <c r="AV89" s="23" t="n"/>
      <c r="AW89" s="23" t="n"/>
      <c r="AX89" s="23" t="n"/>
      <c r="AY89" s="23" t="n"/>
      <c r="AZ89" s="23" t="n"/>
      <c r="BA89" s="23" t="n"/>
      <c r="BB89" s="23" t="n"/>
      <c r="BC89" s="23" t="n"/>
      <c r="BD89" s="23" t="n"/>
      <c r="BE89" s="23" t="n"/>
      <c r="BF89" s="23" t="n"/>
      <c r="BG89" s="23" t="n"/>
      <c r="BH89" s="23" t="n"/>
      <c r="BI89" s="23" t="n"/>
      <c r="BJ89" s="23" t="n"/>
      <c r="BK89" s="23" t="n"/>
      <c r="BL89" s="23" t="n"/>
      <c r="BM89" s="270" t="n"/>
      <c r="BN89" s="270" t="n"/>
      <c r="BO89" s="270" t="n"/>
      <c r="BP89" s="270" t="n"/>
      <c r="BQ89" s="270" t="n"/>
      <c r="BR89" s="270" t="n"/>
      <c r="BS89" s="270" t="n"/>
      <c r="BT89" s="1" t="n"/>
      <c r="BU89" s="1" t="n"/>
      <c r="BV89" s="1" t="n"/>
      <c r="BW89" s="1" t="n"/>
      <c r="BX89" s="1" t="n"/>
      <c r="BY89" s="1" t="n"/>
    </row>
    <row r="90">
      <c r="A90" s="270" t="n"/>
      <c r="B90" s="270" t="n"/>
      <c r="C90" s="271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  <c r="AH90" s="4" t="n"/>
      <c r="AI90" s="4" t="n"/>
      <c r="AJ90" s="4" t="n"/>
      <c r="AK90" s="4" t="n"/>
      <c r="AL90" s="4" t="n"/>
      <c r="AM90" s="4" t="n"/>
      <c r="AN90" s="4" t="n"/>
      <c r="AO90" s="4" t="n"/>
      <c r="AP90" s="4" t="n"/>
      <c r="AQ90" s="4" t="n"/>
      <c r="AR90" s="4" t="n"/>
      <c r="AS90" s="4" t="n"/>
      <c r="AT90" s="4" t="n"/>
      <c r="AU90" s="4" t="n"/>
      <c r="AV90" s="4" t="n"/>
      <c r="AW90" s="4" t="n"/>
      <c r="AX90" s="4" t="n"/>
      <c r="AY90" s="4" t="n"/>
      <c r="AZ90" s="4" t="n"/>
      <c r="BA90" s="4" t="n"/>
      <c r="BB90" s="4" t="n"/>
      <c r="BC90" s="4" t="n"/>
      <c r="BD90" s="4" t="n"/>
      <c r="BE90" s="4" t="n"/>
      <c r="BF90" s="4" t="n"/>
      <c r="BG90" s="4" t="n"/>
      <c r="BH90" s="4" t="n"/>
      <c r="BI90" s="4" t="n"/>
      <c r="BJ90" s="4" t="n"/>
      <c r="BK90" s="4" t="n"/>
      <c r="BL90" s="4" t="n"/>
      <c r="BM90" s="270" t="n"/>
      <c r="BN90" s="270" t="n"/>
      <c r="BO90" s="270" t="n"/>
      <c r="BP90" s="270" t="n"/>
      <c r="BQ90" s="270" t="n"/>
      <c r="BR90" s="270" t="n"/>
      <c r="BS90" s="270" t="n"/>
      <c r="BT90" s="1" t="n"/>
      <c r="BU90" s="1" t="n"/>
      <c r="BV90" s="1" t="n"/>
      <c r="BW90" s="1" t="n"/>
      <c r="BX90" s="1" t="n"/>
      <c r="BY90" s="1" t="n"/>
    </row>
    <row r="91">
      <c r="A91" s="268" t="n"/>
      <c r="B91" s="268" t="n"/>
      <c r="C91" s="268" t="n"/>
      <c r="D91" s="3" t="inlineStr">
        <is>
          <t>Проректор по учебной работе</t>
        </is>
      </c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272" t="n"/>
      <c r="AD91" s="273" t="n"/>
      <c r="AE91" s="273" t="n"/>
      <c r="AF91" s="273" t="n"/>
      <c r="AG91" s="273" t="n"/>
      <c r="AH91" s="273" t="n"/>
      <c r="AI91" s="273" t="n"/>
      <c r="AJ91" s="272" t="n"/>
      <c r="AK91" s="41" t="n"/>
      <c r="AL91" s="41" t="n"/>
      <c r="AM91" s="41" t="n"/>
      <c r="AN91" s="41" t="n"/>
      <c r="AO91" s="41" t="n"/>
      <c r="AP91" s="3" t="n"/>
      <c r="AQ91" s="41" t="inlineStr">
        <is>
          <t>А.А. Сакович</t>
        </is>
      </c>
      <c r="AR91" s="3" t="n"/>
      <c r="AS91" s="274" t="n"/>
      <c r="AT91" s="274" t="n"/>
      <c r="AU91" s="274" t="n"/>
      <c r="AV91" s="274" t="n"/>
      <c r="AW91" s="3" t="n"/>
      <c r="AX91" s="3" t="n"/>
      <c r="AY91" s="268" t="n"/>
      <c r="AZ91" s="268" t="n"/>
      <c r="BA91" s="268" t="n"/>
      <c r="BB91" s="268" t="n"/>
      <c r="BC91" s="268" t="n"/>
      <c r="BD91" s="268" t="n"/>
      <c r="BE91" s="268" t="n"/>
      <c r="BF91" s="268" t="n"/>
      <c r="BG91" s="268" t="n"/>
      <c r="BH91" s="268" t="n"/>
      <c r="BI91" s="268" t="n"/>
      <c r="BJ91" s="268" t="n"/>
      <c r="BK91" s="268" t="n"/>
      <c r="BL91" s="268" t="n"/>
      <c r="BM91" s="268" t="n"/>
      <c r="BN91" s="268" t="n"/>
      <c r="BO91" s="268" t="n"/>
      <c r="BP91" s="268" t="n"/>
      <c r="BQ91" s="268" t="n"/>
      <c r="BR91" s="268" t="n"/>
      <c r="BS91" s="268" t="n"/>
      <c r="BT91" s="268" t="n"/>
      <c r="BU91" s="1" t="n"/>
      <c r="BV91" s="1" t="n"/>
      <c r="BW91" s="1" t="n"/>
      <c r="BX91" s="1" t="n"/>
      <c r="BY91" s="1" t="n"/>
    </row>
    <row r="92">
      <c r="A92" s="270" t="n"/>
      <c r="B92" s="270" t="n"/>
      <c r="C92" s="270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41" t="n"/>
      <c r="AD92" s="3" t="n"/>
      <c r="AE92" s="3" t="n"/>
      <c r="AF92" s="3" t="n"/>
      <c r="AG92" s="3" t="n"/>
      <c r="AH92" s="3" t="n"/>
      <c r="AI92" s="3" t="n"/>
      <c r="AJ92" s="41" t="n"/>
      <c r="AK92" s="41" t="n"/>
      <c r="AL92" s="41" t="n"/>
      <c r="AM92" s="41" t="n"/>
      <c r="AN92" s="41" t="n"/>
      <c r="AO92" s="41" t="n"/>
      <c r="AP92" s="3" t="n"/>
      <c r="AQ92" s="41" t="n"/>
      <c r="AR92" s="3" t="n"/>
      <c r="AS92" s="274" t="n"/>
      <c r="AT92" s="274" t="n"/>
      <c r="AU92" s="274" t="n"/>
      <c r="AV92" s="274" t="n"/>
      <c r="AW92" s="3" t="n"/>
      <c r="AX92" s="3" t="n"/>
      <c r="AY92" s="267" t="n"/>
      <c r="AZ92" s="267" t="n"/>
      <c r="BA92" s="267" t="n"/>
      <c r="BB92" s="275" t="n"/>
      <c r="BC92" s="275" t="n"/>
      <c r="BD92" s="275" t="n"/>
      <c r="BE92" s="275" t="n"/>
      <c r="BF92" s="275" t="n"/>
      <c r="BG92" s="275" t="n"/>
      <c r="BH92" s="275" t="n"/>
      <c r="BI92" s="275" t="n"/>
      <c r="BJ92" s="275" t="n"/>
      <c r="BK92" s="270" t="n"/>
      <c r="BL92" s="270" t="n"/>
      <c r="BM92" s="270" t="n"/>
      <c r="BN92" s="270" t="n"/>
      <c r="BO92" s="270" t="n"/>
      <c r="BP92" s="270" t="n"/>
      <c r="BQ92" s="270" t="n"/>
      <c r="BR92" s="270" t="n"/>
      <c r="BS92" s="270" t="n"/>
      <c r="BT92" s="270" t="n"/>
      <c r="BU92" s="1" t="n"/>
      <c r="BV92" s="1" t="n"/>
      <c r="BW92" s="1" t="n"/>
      <c r="BX92" s="1" t="n"/>
      <c r="BY92" s="1" t="n"/>
    </row>
    <row r="93">
      <c r="A93" s="270" t="n"/>
      <c r="B93" s="270" t="n"/>
      <c r="C93" s="270" t="n"/>
      <c r="D93" s="276" t="n"/>
      <c r="E93" s="276" t="n"/>
      <c r="F93" s="276" t="n"/>
      <c r="G93" s="276" t="n"/>
      <c r="H93" s="277" t="inlineStr">
        <is>
          <t>20___</t>
        </is>
      </c>
      <c r="I93" s="278" t="n"/>
      <c r="J93" s="41" t="n"/>
      <c r="K93" s="41" t="n"/>
      <c r="L93" s="279" t="n"/>
      <c r="M93" s="274" t="n"/>
      <c r="N93" s="274" t="n"/>
      <c r="O93" s="274" t="n"/>
      <c r="P93" s="274" t="n"/>
      <c r="Q93" s="274" t="n"/>
      <c r="R93" s="274" t="n"/>
      <c r="S93" s="274" t="n"/>
      <c r="T93" s="274" t="n"/>
      <c r="U93" s="274" t="n"/>
      <c r="V93" s="274" t="n"/>
      <c r="W93" s="274" t="n"/>
      <c r="X93" s="274" t="n"/>
      <c r="Y93" s="274" t="n"/>
      <c r="Z93" s="274" t="n"/>
      <c r="AA93" s="274" t="n"/>
      <c r="AB93" s="41" t="n"/>
      <c r="AC93" s="41" t="n"/>
      <c r="AD93" s="41" t="n"/>
      <c r="AE93" s="41" t="n"/>
      <c r="AF93" s="41" t="n"/>
      <c r="AG93" s="41" t="n"/>
      <c r="AH93" s="41" t="n"/>
      <c r="AI93" s="41" t="n"/>
      <c r="AJ93" s="41" t="n"/>
      <c r="AK93" s="41" t="n"/>
      <c r="AL93" s="41" t="n"/>
      <c r="AM93" s="41" t="n"/>
      <c r="AN93" s="41" t="n"/>
      <c r="AO93" s="41" t="n"/>
      <c r="AP93" s="41" t="n"/>
      <c r="AQ93" s="41" t="n"/>
      <c r="AR93" s="41" t="n"/>
      <c r="AS93" s="41" t="n"/>
      <c r="AT93" s="41" t="n"/>
      <c r="AU93" s="41" t="n"/>
      <c r="AV93" s="41" t="n"/>
      <c r="AW93" s="41" t="n"/>
      <c r="AX93" s="41" t="n"/>
      <c r="AY93" s="4" t="n"/>
      <c r="AZ93" s="4" t="n"/>
      <c r="BA93" s="4" t="n"/>
      <c r="BB93" s="270" t="n"/>
      <c r="BC93" s="270" t="n"/>
      <c r="BD93" s="270" t="n"/>
      <c r="BE93" s="270" t="n"/>
      <c r="BF93" s="270" t="n"/>
      <c r="BG93" s="270" t="n"/>
      <c r="BH93" s="270" t="n"/>
      <c r="BI93" s="270" t="n"/>
      <c r="BJ93" s="270" t="n"/>
      <c r="BK93" s="270" t="n"/>
      <c r="BL93" s="270" t="n"/>
      <c r="BM93" s="270" t="n"/>
      <c r="BN93" s="270" t="n"/>
      <c r="BO93" s="270" t="n"/>
      <c r="BP93" s="270" t="n"/>
      <c r="BQ93" s="270" t="n"/>
      <c r="BR93" s="270" t="n"/>
      <c r="BS93" s="270" t="n"/>
      <c r="BT93" s="270" t="n"/>
      <c r="BU93" s="1" t="n"/>
      <c r="BV93" s="1" t="n"/>
      <c r="BW93" s="1" t="n"/>
      <c r="BX93" s="1" t="n"/>
      <c r="BY93" s="1" t="n"/>
    </row>
    <row r="94">
      <c r="A94" s="270" t="n"/>
      <c r="B94" s="270" t="n"/>
      <c r="C94" s="270" t="n"/>
      <c r="D94" s="41" t="n"/>
      <c r="E94" s="41" t="n"/>
      <c r="F94" s="41" t="n"/>
      <c r="G94" s="41" t="n"/>
      <c r="H94" s="41" t="n"/>
      <c r="I94" s="41" t="n"/>
      <c r="J94" s="41" t="n"/>
      <c r="K94" s="41" t="n"/>
      <c r="L94" s="41" t="n"/>
      <c r="M94" s="41" t="n"/>
      <c r="N94" s="41" t="n"/>
      <c r="O94" s="41" t="n"/>
      <c r="P94" s="41" t="n"/>
      <c r="Q94" s="41" t="n"/>
      <c r="R94" s="41" t="n"/>
      <c r="S94" s="41" t="n"/>
      <c r="T94" s="41" t="n"/>
      <c r="U94" s="41" t="n"/>
      <c r="V94" s="41" t="n"/>
      <c r="W94" s="41" t="n"/>
      <c r="X94" s="41" t="n"/>
      <c r="Y94" s="41" t="n"/>
      <c r="Z94" s="41" t="n"/>
      <c r="AA94" s="41" t="n"/>
      <c r="AB94" s="41" t="n"/>
      <c r="AC94" s="41" t="n"/>
      <c r="AD94" s="41" t="n"/>
      <c r="AE94" s="41" t="n"/>
      <c r="AF94" s="41" t="n"/>
      <c r="AG94" s="41" t="n"/>
      <c r="AH94" s="41" t="n"/>
      <c r="AI94" s="41" t="n"/>
      <c r="AJ94" s="41" t="n"/>
      <c r="AK94" s="41" t="n"/>
      <c r="AL94" s="41" t="n"/>
      <c r="AM94" s="41" t="n"/>
      <c r="AN94" s="41" t="n"/>
      <c r="AO94" s="41" t="n"/>
      <c r="AP94" s="41" t="n"/>
      <c r="AQ94" s="41" t="n"/>
      <c r="AR94" s="41" t="n"/>
      <c r="AS94" s="41" t="n"/>
      <c r="AT94" s="41" t="n"/>
      <c r="AU94" s="41" t="n"/>
      <c r="AV94" s="41" t="n"/>
      <c r="AW94" s="41" t="n"/>
      <c r="AX94" s="41" t="n"/>
      <c r="AY94" s="4" t="n"/>
      <c r="AZ94" s="4" t="n"/>
      <c r="BA94" s="4" t="n"/>
      <c r="BB94" s="270" t="n"/>
      <c r="BC94" s="270" t="n"/>
      <c r="BD94" s="270" t="n"/>
      <c r="BE94" s="270" t="n"/>
      <c r="BF94" s="270" t="n"/>
      <c r="BG94" s="270" t="n"/>
      <c r="BH94" s="270" t="n"/>
      <c r="BI94" s="270" t="n"/>
      <c r="BJ94" s="270" t="n"/>
      <c r="BK94" s="270" t="n"/>
      <c r="BL94" s="270" t="n"/>
      <c r="BM94" s="270" t="n"/>
      <c r="BN94" s="270" t="n"/>
      <c r="BO94" s="270" t="n"/>
      <c r="BP94" s="270" t="n"/>
      <c r="BQ94" s="270" t="n"/>
      <c r="BR94" s="270" t="n"/>
      <c r="BS94" s="270" t="n"/>
      <c r="BT94" s="270" t="n"/>
      <c r="BU94" s="1" t="n"/>
      <c r="BV94" s="1" t="n"/>
      <c r="BW94" s="1" t="n"/>
      <c r="BX94" s="1" t="n"/>
      <c r="BY94" s="1" t="n"/>
    </row>
    <row r="95">
      <c r="A95" s="270" t="n"/>
      <c r="B95" s="270" t="n"/>
      <c r="C95" s="270" t="n"/>
      <c r="D95" s="274" t="inlineStr">
        <is>
          <t>Декан факультета принттехнологий и медиакоммуникаций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3" t="n"/>
      <c r="AB95" s="3" t="n"/>
      <c r="AC95" s="276" t="n"/>
      <c r="AD95" s="276" t="n"/>
      <c r="AE95" s="276" t="n"/>
      <c r="AF95" s="276" t="n"/>
      <c r="AG95" s="276" t="n"/>
      <c r="AH95" s="276" t="n"/>
      <c r="AI95" s="280" t="n"/>
      <c r="AJ95" s="280" t="n"/>
      <c r="AK95" s="41" t="n"/>
      <c r="AL95" s="41" t="n"/>
      <c r="AM95" s="41" t="n"/>
      <c r="AN95" s="41" t="n"/>
      <c r="AO95" s="3" t="n"/>
      <c r="AP95" s="41" t="n"/>
      <c r="AQ95" s="41" t="inlineStr">
        <is>
          <t>Т.А.Долгова</t>
        </is>
      </c>
      <c r="AR95" s="274" t="n"/>
      <c r="AS95" s="274" t="n"/>
      <c r="AT95" s="274" t="n"/>
      <c r="AU95" s="274" t="n"/>
      <c r="AV95" s="3" t="n"/>
      <c r="AW95" s="3" t="n"/>
      <c r="AX95" s="3" t="n"/>
      <c r="AY95" s="265" t="n"/>
      <c r="AZ95" s="4" t="n"/>
      <c r="BA95" s="4" t="n"/>
      <c r="BB95" s="270" t="n"/>
      <c r="BC95" s="270" t="n"/>
      <c r="BD95" s="270" t="n"/>
      <c r="BE95" s="270" t="n"/>
      <c r="BF95" s="270" t="n"/>
      <c r="BG95" s="270" t="n"/>
      <c r="BH95" s="270" t="n"/>
      <c r="BI95" s="270" t="n"/>
      <c r="BJ95" s="270" t="n"/>
      <c r="BK95" s="270" t="n"/>
      <c r="BL95" s="270" t="n"/>
      <c r="BM95" s="270" t="n"/>
      <c r="BN95" s="270" t="n"/>
      <c r="BO95" s="270" t="n"/>
      <c r="BP95" s="270" t="n"/>
      <c r="BQ95" s="270" t="n"/>
      <c r="BR95" s="270" t="n"/>
      <c r="BS95" s="270" t="n"/>
      <c r="BT95" s="270" t="n"/>
      <c r="BU95" s="1" t="n"/>
      <c r="BV95" s="1" t="n"/>
      <c r="BW95" s="1" t="n"/>
      <c r="BX95" s="1" t="n"/>
      <c r="BY95" s="1" t="n"/>
    </row>
    <row r="96">
      <c r="A96" s="270" t="n"/>
      <c r="B96" s="270" t="n"/>
      <c r="C96" s="270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265" t="n"/>
      <c r="AZ96" s="4" t="n"/>
      <c r="BA96" s="4" t="n"/>
      <c r="BB96" s="270" t="n"/>
      <c r="BC96" s="270" t="n"/>
      <c r="BD96" s="270" t="n"/>
      <c r="BE96" s="270" t="n"/>
      <c r="BF96" s="270" t="n"/>
      <c r="BG96" s="270" t="n"/>
      <c r="BH96" s="270" t="n"/>
      <c r="BI96" s="270" t="n"/>
      <c r="BJ96" s="270" t="n"/>
      <c r="BK96" s="270" t="n"/>
      <c r="BL96" s="270" t="n"/>
      <c r="BM96" s="270" t="n"/>
      <c r="BN96" s="270" t="n"/>
      <c r="BO96" s="270" t="n"/>
      <c r="BP96" s="270" t="n"/>
      <c r="BQ96" s="270" t="n"/>
      <c r="BR96" s="270" t="n"/>
      <c r="BS96" s="270" t="n"/>
      <c r="BT96" s="270" t="n"/>
      <c r="BU96" s="1" t="n"/>
      <c r="BV96" s="1" t="n"/>
      <c r="BW96" s="1" t="n"/>
      <c r="BX96" s="1" t="n"/>
      <c r="BY96" s="1" t="n"/>
    </row>
    <row r="97">
      <c r="A97" s="270" t="n"/>
      <c r="B97" s="270" t="n"/>
      <c r="C97" s="270" t="n"/>
      <c r="D97" s="276" t="n"/>
      <c r="E97" s="276" t="n"/>
      <c r="F97" s="276" t="n"/>
      <c r="G97" s="276" t="n"/>
      <c r="H97" s="277" t="inlineStr">
        <is>
          <t>20___</t>
        </is>
      </c>
      <c r="I97" s="278" t="n"/>
      <c r="J97" s="41" t="n"/>
      <c r="K97" s="41" t="n"/>
      <c r="L97" s="279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274" t="n"/>
      <c r="AB97" s="3" t="n"/>
      <c r="AC97" s="3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1" t="n"/>
      <c r="AY97" s="4" t="n"/>
      <c r="AZ97" s="4" t="n"/>
      <c r="BA97" s="4" t="n"/>
      <c r="BB97" s="270" t="n"/>
      <c r="BC97" s="270" t="n"/>
      <c r="BD97" s="270" t="n"/>
      <c r="BE97" s="270" t="n"/>
      <c r="BF97" s="270" t="n"/>
      <c r="BG97" s="270" t="n"/>
      <c r="BH97" s="270" t="n"/>
      <c r="BI97" s="270" t="n"/>
      <c r="BJ97" s="270" t="n"/>
      <c r="BK97" s="270" t="n"/>
      <c r="BL97" s="270" t="n"/>
      <c r="BM97" s="270" t="n"/>
      <c r="BN97" s="270" t="n"/>
      <c r="BO97" s="270" t="n"/>
      <c r="BP97" s="270" t="n"/>
      <c r="BQ97" s="270" t="n"/>
      <c r="BR97" s="270" t="n"/>
      <c r="BS97" s="270" t="n"/>
      <c r="BT97" s="270" t="n"/>
      <c r="BU97" s="1" t="n"/>
      <c r="BV97" s="1" t="n"/>
      <c r="BW97" s="1" t="n"/>
      <c r="BX97" s="1" t="n"/>
      <c r="BY97" s="1" t="n"/>
    </row>
    <row r="98">
      <c r="A98" s="270" t="n"/>
      <c r="B98" s="270" t="n"/>
      <c r="C98" s="270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1" t="n"/>
      <c r="AY98" s="4" t="n"/>
      <c r="AZ98" s="4" t="n"/>
      <c r="BA98" s="4" t="n"/>
      <c r="BB98" s="270" t="n"/>
      <c r="BC98" s="270" t="n"/>
      <c r="BD98" s="270" t="n"/>
      <c r="BE98" s="270" t="n"/>
      <c r="BF98" s="270" t="n"/>
      <c r="BG98" s="270" t="n"/>
      <c r="BH98" s="270" t="n"/>
      <c r="BI98" s="270" t="n"/>
      <c r="BJ98" s="270" t="n"/>
      <c r="BK98" s="270" t="n"/>
      <c r="BL98" s="270" t="n"/>
      <c r="BM98" s="270" t="n"/>
      <c r="BN98" s="270" t="n"/>
      <c r="BO98" s="270" t="n"/>
      <c r="BP98" s="270" t="n"/>
      <c r="BQ98" s="270" t="n"/>
      <c r="BR98" s="270" t="n"/>
      <c r="BS98" s="270" t="n"/>
      <c r="BT98" s="270" t="n"/>
      <c r="BU98" s="1" t="n"/>
      <c r="BV98" s="1" t="n"/>
      <c r="BW98" s="1" t="n"/>
      <c r="BX98" s="1" t="n"/>
      <c r="BY98" s="1" t="n"/>
    </row>
    <row r="99">
      <c r="A99" s="270" t="n"/>
      <c r="B99" s="270" t="n"/>
      <c r="C99" s="270" t="n"/>
      <c r="D99" s="274" t="inlineStr">
        <is>
          <t>Заведующий кафедрой полиграфических производств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3" t="n"/>
      <c r="Z99" s="3" t="n"/>
      <c r="AA99" s="3" t="n"/>
      <c r="AB99" s="3" t="n"/>
      <c r="AC99" s="272" t="n"/>
      <c r="AD99" s="273" t="n"/>
      <c r="AE99" s="273" t="n"/>
      <c r="AF99" s="273" t="n"/>
      <c r="AG99" s="273" t="n"/>
      <c r="AH99" s="273" t="n"/>
      <c r="AI99" s="273" t="n"/>
      <c r="AJ99" s="272" t="n"/>
      <c r="AK99" s="41" t="n"/>
      <c r="AL99" s="41" t="n"/>
      <c r="AM99" s="41" t="n"/>
      <c r="AN99" s="41" t="n"/>
      <c r="AO99" s="41" t="n"/>
      <c r="AP99" s="3" t="n"/>
      <c r="AQ99" s="41" t="inlineStr">
        <is>
          <t>И.Г.Громыко</t>
        </is>
      </c>
      <c r="AR99" s="274" t="n"/>
      <c r="AS99" s="274" t="n"/>
      <c r="AT99" s="274" t="n"/>
      <c r="AU99" s="274" t="n"/>
      <c r="AV99" s="3" t="n"/>
      <c r="AW99" s="3" t="n"/>
      <c r="AX99" s="3" t="n"/>
      <c r="AY99" s="4" t="n"/>
      <c r="AZ99" s="4" t="n"/>
      <c r="BA99" s="4" t="n"/>
      <c r="BB99" s="270" t="n"/>
      <c r="BC99" s="270" t="n"/>
      <c r="BD99" s="270" t="n"/>
      <c r="BE99" s="270" t="n"/>
      <c r="BF99" s="270" t="n"/>
      <c r="BG99" s="270" t="n"/>
      <c r="BH99" s="270" t="n"/>
      <c r="BI99" s="270" t="n"/>
      <c r="BJ99" s="270" t="n"/>
      <c r="BK99" s="270" t="n"/>
      <c r="BL99" s="270" t="n"/>
      <c r="BM99" s="270" t="n"/>
      <c r="BN99" s="270" t="n"/>
      <c r="BO99" s="270" t="n"/>
      <c r="BP99" s="270" t="n"/>
      <c r="BQ99" s="270" t="n"/>
      <c r="BR99" s="270" t="n"/>
      <c r="BS99" s="270" t="n"/>
      <c r="BT99" s="270" t="n"/>
      <c r="BU99" s="1" t="n"/>
      <c r="BV99" s="1" t="n"/>
      <c r="BW99" s="1" t="n"/>
      <c r="BX99" s="1" t="n"/>
      <c r="BY99" s="1" t="n"/>
    </row>
    <row r="100">
      <c r="A100" s="270" t="n"/>
      <c r="B100" s="270" t="n"/>
      <c r="C100" s="270" t="n"/>
      <c r="D100" s="3" t="n"/>
      <c r="E100" s="2" t="n"/>
      <c r="F100" s="2" t="n"/>
      <c r="G100" s="2" t="n"/>
      <c r="H100" s="2" t="n"/>
      <c r="I100" s="2" t="n"/>
      <c r="J100" s="2" t="n"/>
      <c r="K100" s="2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41" t="n"/>
      <c r="AD100" s="3" t="n"/>
      <c r="AE100" s="3" t="n"/>
      <c r="AF100" s="3" t="n"/>
      <c r="AG100" s="3" t="n"/>
      <c r="AH100" s="3" t="n"/>
      <c r="AI100" s="3" t="n"/>
      <c r="AJ100" s="41" t="n"/>
      <c r="AK100" s="41" t="n"/>
      <c r="AL100" s="41" t="n"/>
      <c r="AM100" s="41" t="n"/>
      <c r="AN100" s="41" t="n"/>
      <c r="AO100" s="41" t="n"/>
      <c r="AP100" s="3" t="n"/>
      <c r="AQ100" s="3" t="n"/>
      <c r="AR100" s="274" t="n"/>
      <c r="AS100" s="274" t="n"/>
      <c r="AT100" s="274" t="n"/>
      <c r="AU100" s="274" t="n"/>
      <c r="AV100" s="3" t="n"/>
      <c r="AW100" s="3" t="n"/>
      <c r="AX100" s="3" t="n"/>
      <c r="AY100" s="265" t="n"/>
      <c r="AZ100" s="4" t="n"/>
      <c r="BA100" s="4" t="n"/>
      <c r="BB100" s="270" t="n"/>
      <c r="BC100" s="270" t="n"/>
      <c r="BD100" s="270" t="n"/>
      <c r="BE100" s="270" t="n"/>
      <c r="BF100" s="270" t="n"/>
      <c r="BG100" s="270" t="n"/>
      <c r="BH100" s="270" t="n"/>
      <c r="BI100" s="270" t="n"/>
      <c r="BJ100" s="270" t="n"/>
      <c r="BK100" s="270" t="n"/>
      <c r="BL100" s="270" t="n"/>
      <c r="BM100" s="270" t="n"/>
      <c r="BN100" s="270" t="n"/>
      <c r="BO100" s="270" t="n"/>
      <c r="BP100" s="270" t="n"/>
      <c r="BQ100" s="270" t="n"/>
      <c r="BR100" s="270" t="n"/>
      <c r="BS100" s="270" t="n"/>
      <c r="BT100" s="270" t="n"/>
      <c r="BU100" s="1" t="n"/>
      <c r="BV100" s="1" t="n"/>
      <c r="BW100" s="1" t="n"/>
      <c r="BX100" s="1" t="n"/>
      <c r="BY100" s="1" t="n"/>
    </row>
    <row r="101">
      <c r="A101" s="270" t="n"/>
      <c r="B101" s="270" t="n"/>
      <c r="C101" s="270" t="n"/>
      <c r="D101" s="276" t="n"/>
      <c r="E101" s="276" t="n"/>
      <c r="F101" s="276" t="n"/>
      <c r="G101" s="276" t="n"/>
      <c r="H101" s="277" t="inlineStr">
        <is>
          <t>20___</t>
        </is>
      </c>
      <c r="I101" s="278" t="n"/>
      <c r="J101" s="41" t="n"/>
      <c r="K101" s="41" t="n"/>
      <c r="L101" s="279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265" t="n"/>
      <c r="AZ101" s="4" t="n"/>
      <c r="BA101" s="265" t="n"/>
      <c r="BB101" s="270" t="n"/>
      <c r="BC101" s="270" t="n"/>
      <c r="BD101" s="270" t="n"/>
      <c r="BE101" s="270" t="n"/>
      <c r="BF101" s="270" t="n"/>
      <c r="BG101" s="270" t="n"/>
      <c r="BH101" s="270" t="n"/>
      <c r="BI101" s="270" t="n"/>
      <c r="BJ101" s="270" t="n"/>
      <c r="BK101" s="270" t="n"/>
      <c r="BL101" s="270" t="n"/>
      <c r="BM101" s="270" t="n"/>
      <c r="BN101" s="270" t="n"/>
      <c r="BO101" s="270" t="n"/>
      <c r="BP101" s="270" t="n"/>
      <c r="BQ101" s="270" t="n"/>
      <c r="BR101" s="270" t="n"/>
      <c r="BS101" s="270" t="n"/>
      <c r="BT101" s="270" t="n"/>
      <c r="BU101" s="1" t="n"/>
      <c r="BV101" s="1" t="n"/>
      <c r="BW101" s="1" t="n"/>
      <c r="BX101" s="1" t="n"/>
      <c r="BY101" s="1" t="n"/>
    </row>
    <row r="102">
      <c r="A102" s="270" t="n"/>
      <c r="B102" s="270" t="n"/>
      <c r="C102" s="270" t="n"/>
      <c r="D102" s="3" t="n"/>
      <c r="E102" s="3" t="n"/>
      <c r="F102" s="3" t="n"/>
      <c r="G102" s="3" t="n"/>
      <c r="H102" s="277" t="n"/>
      <c r="I102" s="278" t="n"/>
      <c r="J102" s="41" t="n"/>
      <c r="K102" s="41" t="n"/>
      <c r="L102" s="279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274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265" t="n"/>
      <c r="AZ102" s="4" t="n"/>
      <c r="BA102" s="265" t="n"/>
      <c r="BB102" s="270" t="n"/>
      <c r="BC102" s="270" t="n"/>
      <c r="BD102" s="270" t="n"/>
      <c r="BE102" s="270" t="n"/>
      <c r="BF102" s="270" t="n"/>
      <c r="BG102" s="270" t="n"/>
      <c r="BH102" s="270" t="n"/>
      <c r="BI102" s="270" t="n"/>
      <c r="BJ102" s="270" t="n"/>
      <c r="BK102" s="270" t="n"/>
      <c r="BL102" s="270" t="n"/>
      <c r="BM102" s="270" t="n"/>
      <c r="BN102" s="270" t="n"/>
      <c r="BO102" s="270" t="n"/>
      <c r="BP102" s="270" t="n"/>
      <c r="BQ102" s="270" t="n"/>
      <c r="BR102" s="270" t="n"/>
      <c r="BS102" s="270" t="n"/>
      <c r="BT102" s="270" t="n"/>
      <c r="BU102" s="1" t="n"/>
      <c r="BV102" s="1" t="n"/>
      <c r="BW102" s="1" t="n"/>
      <c r="BX102" s="1" t="n"/>
      <c r="BY102" s="1" t="n"/>
    </row>
    <row r="103">
      <c r="A103" s="270" t="n"/>
      <c r="B103" s="270" t="n"/>
      <c r="C103" s="270" t="n"/>
      <c r="D103" s="274" t="inlineStr">
        <is>
          <t>Заведующий кафедрой редакционно-издательских технологий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3" t="n"/>
      <c r="Z103" s="3" t="n"/>
      <c r="AA103" s="3" t="n"/>
      <c r="AB103" s="3" t="n"/>
      <c r="AC103" s="272" t="n"/>
      <c r="AD103" s="273" t="n"/>
      <c r="AE103" s="273" t="n"/>
      <c r="AF103" s="273" t="n"/>
      <c r="AG103" s="273" t="n"/>
      <c r="AH103" s="273" t="n"/>
      <c r="AI103" s="273" t="n"/>
      <c r="AJ103" s="272" t="n"/>
      <c r="AK103" s="41" t="n"/>
      <c r="AL103" s="41" t="n"/>
      <c r="AM103" s="41" t="n"/>
      <c r="AN103" s="41" t="n"/>
      <c r="AO103" s="41" t="n"/>
      <c r="AP103" s="3" t="n"/>
      <c r="AQ103" s="41" t="inlineStr">
        <is>
          <t>И.В.Куликович</t>
        </is>
      </c>
      <c r="AR103" s="274" t="n"/>
      <c r="AS103" s="274" t="n"/>
      <c r="AT103" s="274" t="n"/>
      <c r="AU103" s="274" t="n"/>
      <c r="AV103" s="3" t="n"/>
      <c r="AW103" s="3" t="n"/>
      <c r="AX103" s="3" t="n"/>
      <c r="AY103" s="265" t="n"/>
      <c r="AZ103" s="4" t="n"/>
      <c r="BA103" s="265" t="n"/>
      <c r="BB103" s="270" t="n"/>
      <c r="BC103" s="270" t="n"/>
      <c r="BD103" s="270" t="n"/>
      <c r="BE103" s="270" t="n"/>
      <c r="BF103" s="270" t="n"/>
      <c r="BG103" s="270" t="n"/>
      <c r="BH103" s="270" t="n"/>
      <c r="BI103" s="270" t="n"/>
      <c r="BJ103" s="270" t="n"/>
      <c r="BK103" s="270" t="n"/>
      <c r="BL103" s="270" t="n"/>
      <c r="BM103" s="270" t="n"/>
      <c r="BN103" s="270" t="n"/>
      <c r="BO103" s="270" t="n"/>
      <c r="BP103" s="270" t="n"/>
      <c r="BQ103" s="270" t="n"/>
      <c r="BR103" s="270" t="n"/>
      <c r="BS103" s="270" t="n"/>
      <c r="BT103" s="270" t="n"/>
      <c r="BU103" s="1" t="n"/>
      <c r="BV103" s="1" t="n"/>
      <c r="BW103" s="1" t="n"/>
      <c r="BX103" s="1" t="n"/>
      <c r="BY103" s="1" t="n"/>
    </row>
    <row r="104">
      <c r="A104" s="270" t="n"/>
      <c r="B104" s="270" t="n"/>
      <c r="C104" s="270" t="n"/>
      <c r="D104" s="3" t="n"/>
      <c r="E104" s="2" t="n"/>
      <c r="F104" s="2" t="n"/>
      <c r="G104" s="2" t="n"/>
      <c r="H104" s="2" t="n"/>
      <c r="I104" s="2" t="n"/>
      <c r="J104" s="2" t="n"/>
      <c r="K104" s="2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41" t="n"/>
      <c r="AD104" s="3" t="n"/>
      <c r="AE104" s="3" t="n"/>
      <c r="AF104" s="3" t="n"/>
      <c r="AG104" s="3" t="n"/>
      <c r="AH104" s="3" t="n"/>
      <c r="AI104" s="3" t="n"/>
      <c r="AJ104" s="41" t="n"/>
      <c r="AK104" s="41" t="n"/>
      <c r="AL104" s="41" t="n"/>
      <c r="AM104" s="41" t="n"/>
      <c r="AN104" s="41" t="n"/>
      <c r="AO104" s="41" t="n"/>
      <c r="AP104" s="3" t="n"/>
      <c r="AQ104" s="3" t="n"/>
      <c r="AR104" s="274" t="n"/>
      <c r="AS104" s="274" t="n"/>
      <c r="AT104" s="274" t="n"/>
      <c r="AU104" s="274" t="n"/>
      <c r="AV104" s="3" t="n"/>
      <c r="AW104" s="3" t="n"/>
      <c r="AX104" s="3" t="n"/>
      <c r="AY104" s="265" t="n"/>
      <c r="AZ104" s="4" t="n"/>
      <c r="BA104" s="265" t="n"/>
      <c r="BB104" s="270" t="n"/>
      <c r="BC104" s="270" t="n"/>
      <c r="BD104" s="270" t="n"/>
      <c r="BE104" s="270" t="n"/>
      <c r="BF104" s="270" t="n"/>
      <c r="BG104" s="270" t="n"/>
      <c r="BH104" s="270" t="n"/>
      <c r="BI104" s="270" t="n"/>
      <c r="BJ104" s="270" t="n"/>
      <c r="BK104" s="270" t="n"/>
      <c r="BL104" s="270" t="n"/>
      <c r="BM104" s="270" t="n"/>
      <c r="BN104" s="270" t="n"/>
      <c r="BO104" s="270" t="n"/>
      <c r="BP104" s="270" t="n"/>
      <c r="BQ104" s="270" t="n"/>
      <c r="BR104" s="270" t="n"/>
      <c r="BS104" s="270" t="n"/>
      <c r="BT104" s="270" t="n"/>
      <c r="BU104" s="1" t="n"/>
      <c r="BV104" s="1" t="n"/>
      <c r="BW104" s="1" t="n"/>
      <c r="BX104" s="1" t="n"/>
      <c r="BY104" s="1" t="n"/>
    </row>
    <row r="105">
      <c r="A105" s="270" t="n"/>
      <c r="B105" s="270" t="n"/>
      <c r="C105" s="270" t="n"/>
      <c r="D105" s="276" t="n"/>
      <c r="E105" s="276" t="n"/>
      <c r="F105" s="276" t="n"/>
      <c r="G105" s="276" t="n"/>
      <c r="H105" s="277" t="inlineStr">
        <is>
          <t>20___</t>
        </is>
      </c>
      <c r="I105" s="278" t="n"/>
      <c r="J105" s="41" t="n"/>
      <c r="K105" s="41" t="n"/>
      <c r="L105" s="279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265" t="n"/>
      <c r="AZ105" s="4" t="n"/>
      <c r="BA105" s="265" t="n"/>
      <c r="BB105" s="270" t="n"/>
      <c r="BC105" s="270" t="n"/>
      <c r="BD105" s="270" t="n"/>
      <c r="BE105" s="270" t="n"/>
      <c r="BF105" s="270" t="n"/>
      <c r="BG105" s="270" t="n"/>
      <c r="BH105" s="270" t="n"/>
      <c r="BI105" s="270" t="n"/>
      <c r="BJ105" s="270" t="n"/>
      <c r="BK105" s="270" t="n"/>
      <c r="BL105" s="270" t="n"/>
      <c r="BM105" s="270" t="n"/>
      <c r="BN105" s="270" t="n"/>
      <c r="BO105" s="270" t="n"/>
      <c r="BP105" s="270" t="n"/>
      <c r="BQ105" s="270" t="n"/>
      <c r="BR105" s="270" t="n"/>
      <c r="BS105" s="270" t="n"/>
      <c r="BT105" s="270" t="n"/>
      <c r="BU105" s="1" t="n"/>
      <c r="BV105" s="1" t="n"/>
      <c r="BW105" s="1" t="n"/>
      <c r="BX105" s="1" t="n"/>
      <c r="BY105" s="1" t="n"/>
    </row>
    <row r="106">
      <c r="A106" s="270" t="n"/>
      <c r="B106" s="270" t="n"/>
      <c r="C106" s="270" t="n"/>
      <c r="D106" s="3" t="n"/>
      <c r="E106" s="3" t="n"/>
      <c r="F106" s="3" t="n"/>
      <c r="G106" s="3" t="n"/>
      <c r="H106" s="277" t="n"/>
      <c r="I106" s="278" t="n"/>
      <c r="J106" s="41" t="n"/>
      <c r="K106" s="41" t="n"/>
      <c r="L106" s="279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274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265" t="n"/>
      <c r="AZ106" s="4" t="n"/>
      <c r="BA106" s="265" t="n"/>
      <c r="BB106" s="270" t="n"/>
      <c r="BC106" s="270" t="n"/>
      <c r="BD106" s="270" t="n"/>
      <c r="BE106" s="270" t="n"/>
      <c r="BF106" s="270" t="n"/>
      <c r="BG106" s="270" t="n"/>
      <c r="BH106" s="270" t="n"/>
      <c r="BI106" s="270" t="n"/>
      <c r="BJ106" s="270" t="n"/>
      <c r="BK106" s="270" t="n"/>
      <c r="BL106" s="270" t="n"/>
      <c r="BM106" s="270" t="n"/>
      <c r="BN106" s="270" t="n"/>
      <c r="BO106" s="270" t="n"/>
      <c r="BP106" s="270" t="n"/>
      <c r="BQ106" s="270" t="n"/>
      <c r="BR106" s="270" t="n"/>
      <c r="BS106" s="270" t="n"/>
      <c r="BT106" s="270" t="n"/>
      <c r="BU106" s="1" t="n"/>
      <c r="BV106" s="1" t="n"/>
      <c r="BW106" s="1" t="n"/>
      <c r="BX106" s="1" t="n"/>
      <c r="BY106" s="1" t="n"/>
    </row>
    <row r="107">
      <c r="A107" s="270" t="n"/>
      <c r="B107" s="270" t="n"/>
      <c r="C107" s="270" t="n"/>
      <c r="D107" s="274" t="inlineStr">
        <is>
          <t>Заведующий кафедрой полиграфического оборудования и систем обработки информации</t>
        </is>
      </c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3" t="n"/>
      <c r="AC107" s="272" t="n"/>
      <c r="AD107" s="273" t="n"/>
      <c r="AE107" s="273" t="n"/>
      <c r="AF107" s="273" t="n"/>
      <c r="AG107" s="273" t="n"/>
      <c r="AH107" s="273" t="n"/>
      <c r="AI107" s="273" t="n"/>
      <c r="AJ107" s="272" t="n"/>
      <c r="AK107" s="41" t="n"/>
      <c r="AL107" s="41" t="n"/>
      <c r="AM107" s="41" t="n"/>
      <c r="AN107" s="41" t="n"/>
      <c r="AO107" s="41" t="n"/>
      <c r="AP107" s="3" t="n"/>
      <c r="AQ107" s="41" t="inlineStr">
        <is>
          <t>С.К.Грудо</t>
        </is>
      </c>
      <c r="AR107" s="274" t="n"/>
      <c r="AS107" s="274" t="n"/>
      <c r="AT107" s="274" t="n"/>
      <c r="AU107" s="274" t="n"/>
      <c r="AV107" s="3" t="n"/>
      <c r="AW107" s="3" t="n"/>
      <c r="AX107" s="3" t="n"/>
      <c r="AY107" s="265" t="n"/>
      <c r="AZ107" s="4" t="n"/>
      <c r="BA107" s="265" t="n"/>
      <c r="BB107" s="270" t="n"/>
      <c r="BC107" s="270" t="n"/>
      <c r="BD107" s="270" t="n"/>
      <c r="BE107" s="270" t="n"/>
      <c r="BF107" s="270" t="n"/>
      <c r="BG107" s="270" t="n"/>
      <c r="BH107" s="270" t="n"/>
      <c r="BI107" s="270" t="n"/>
      <c r="BJ107" s="270" t="n"/>
      <c r="BK107" s="270" t="n"/>
      <c r="BL107" s="270" t="n"/>
      <c r="BM107" s="270" t="n"/>
      <c r="BN107" s="270" t="n"/>
      <c r="BO107" s="270" t="n"/>
      <c r="BP107" s="270" t="n"/>
      <c r="BQ107" s="270" t="n"/>
      <c r="BR107" s="270" t="n"/>
      <c r="BS107" s="270" t="n"/>
      <c r="BT107" s="270" t="n"/>
      <c r="BU107" s="1" t="n"/>
      <c r="BV107" s="1" t="n"/>
      <c r="BW107" s="1" t="n"/>
      <c r="BX107" s="1" t="n"/>
      <c r="BY107" s="1" t="n"/>
    </row>
    <row r="108">
      <c r="A108" s="270" t="n"/>
      <c r="B108" s="270" t="n"/>
      <c r="C108" s="270" t="n"/>
      <c r="D108" s="3" t="n"/>
      <c r="E108" s="2" t="n"/>
      <c r="F108" s="2" t="n"/>
      <c r="G108" s="2" t="n"/>
      <c r="H108" s="2" t="n"/>
      <c r="I108" s="2" t="n"/>
      <c r="J108" s="2" t="n"/>
      <c r="K108" s="2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41" t="n"/>
      <c r="AD108" s="3" t="n"/>
      <c r="AE108" s="3" t="n"/>
      <c r="AF108" s="3" t="n"/>
      <c r="AG108" s="3" t="n"/>
      <c r="AH108" s="3" t="n"/>
      <c r="AI108" s="3" t="n"/>
      <c r="AJ108" s="41" t="n"/>
      <c r="AK108" s="41" t="n"/>
      <c r="AL108" s="41" t="n"/>
      <c r="AM108" s="41" t="n"/>
      <c r="AN108" s="41" t="n"/>
      <c r="AO108" s="41" t="n"/>
      <c r="AP108" s="3" t="n"/>
      <c r="AQ108" s="3" t="n"/>
      <c r="AR108" s="274" t="n"/>
      <c r="AS108" s="274" t="n"/>
      <c r="AT108" s="274" t="n"/>
      <c r="AU108" s="274" t="n"/>
      <c r="AV108" s="3" t="n"/>
      <c r="AW108" s="3" t="n"/>
      <c r="AX108" s="3" t="n"/>
      <c r="AY108" s="265" t="n"/>
      <c r="AZ108" s="4" t="n"/>
      <c r="BA108" s="265" t="n"/>
      <c r="BB108" s="270" t="n"/>
      <c r="BC108" s="270" t="n"/>
      <c r="BD108" s="270" t="n"/>
      <c r="BE108" s="270" t="n"/>
      <c r="BF108" s="270" t="n"/>
      <c r="BG108" s="270" t="n"/>
      <c r="BH108" s="270" t="n"/>
      <c r="BI108" s="270" t="n"/>
      <c r="BJ108" s="270" t="n"/>
      <c r="BK108" s="270" t="n"/>
      <c r="BL108" s="270" t="n"/>
      <c r="BM108" s="270" t="n"/>
      <c r="BN108" s="270" t="n"/>
      <c r="BO108" s="270" t="n"/>
      <c r="BP108" s="270" t="n"/>
      <c r="BQ108" s="270" t="n"/>
      <c r="BR108" s="270" t="n"/>
      <c r="BS108" s="270" t="n"/>
      <c r="BT108" s="270" t="n"/>
      <c r="BU108" s="1" t="n"/>
      <c r="BV108" s="1" t="n"/>
      <c r="BW108" s="1" t="n"/>
      <c r="BX108" s="1" t="n"/>
      <c r="BY108" s="1" t="n"/>
    </row>
    <row r="109">
      <c r="A109" s="270" t="n"/>
      <c r="B109" s="270" t="n"/>
      <c r="C109" s="270" t="n"/>
      <c r="D109" s="276" t="n"/>
      <c r="E109" s="276" t="n"/>
      <c r="F109" s="276" t="n"/>
      <c r="G109" s="276" t="n"/>
      <c r="H109" s="277" t="inlineStr">
        <is>
          <t>20___</t>
        </is>
      </c>
      <c r="I109" s="278" t="n"/>
      <c r="J109" s="41" t="n"/>
      <c r="K109" s="41" t="n"/>
      <c r="L109" s="279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265" t="n"/>
      <c r="AZ109" s="4" t="n"/>
      <c r="BA109" s="265" t="n"/>
      <c r="BB109" s="270" t="n"/>
      <c r="BC109" s="270" t="n"/>
      <c r="BD109" s="270" t="n"/>
      <c r="BE109" s="270" t="n"/>
      <c r="BF109" s="270" t="n"/>
      <c r="BG109" s="270" t="n"/>
      <c r="BH109" s="270" t="n"/>
      <c r="BI109" s="270" t="n"/>
      <c r="BJ109" s="270" t="n"/>
      <c r="BK109" s="270" t="n"/>
      <c r="BL109" s="270" t="n"/>
      <c r="BM109" s="270" t="n"/>
      <c r="BN109" s="270" t="n"/>
      <c r="BO109" s="270" t="n"/>
      <c r="BP109" s="270" t="n"/>
      <c r="BQ109" s="270" t="n"/>
      <c r="BR109" s="270" t="n"/>
      <c r="BS109" s="270" t="n"/>
      <c r="BT109" s="270" t="n"/>
      <c r="BU109" s="1" t="n"/>
      <c r="BV109" s="1" t="n"/>
      <c r="BW109" s="1" t="n"/>
      <c r="BX109" s="1" t="n"/>
      <c r="BY109" s="1" t="n"/>
    </row>
    <row r="110">
      <c r="A110" s="270" t="n"/>
      <c r="B110" s="270" t="n"/>
      <c r="C110" s="270" t="n"/>
      <c r="D110" s="3" t="n"/>
      <c r="E110" s="3" t="n"/>
      <c r="F110" s="3" t="n"/>
      <c r="G110" s="3" t="n"/>
      <c r="H110" s="277" t="n"/>
      <c r="I110" s="278" t="n"/>
      <c r="J110" s="41" t="n"/>
      <c r="K110" s="41" t="n"/>
      <c r="L110" s="279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274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265" t="n"/>
      <c r="AZ110" s="4" t="n"/>
      <c r="BA110" s="265" t="n"/>
      <c r="BB110" s="270" t="n"/>
      <c r="BC110" s="270" t="n"/>
      <c r="BD110" s="270" t="n"/>
      <c r="BE110" s="270" t="n"/>
      <c r="BF110" s="270" t="n"/>
      <c r="BG110" s="270" t="n"/>
      <c r="BH110" s="270" t="n"/>
      <c r="BI110" s="270" t="n"/>
      <c r="BJ110" s="270" t="n"/>
      <c r="BK110" s="270" t="n"/>
      <c r="BL110" s="270" t="n"/>
      <c r="BM110" s="270" t="n"/>
      <c r="BN110" s="270" t="n"/>
      <c r="BO110" s="270" t="n"/>
      <c r="BP110" s="270" t="n"/>
      <c r="BQ110" s="270" t="n"/>
      <c r="BR110" s="270" t="n"/>
      <c r="BS110" s="270" t="n"/>
      <c r="BT110" s="270" t="n"/>
      <c r="BU110" s="1" t="n"/>
      <c r="BV110" s="1" t="n"/>
      <c r="BW110" s="1" t="n"/>
      <c r="BX110" s="1" t="n"/>
      <c r="BY110" s="1" t="n"/>
    </row>
    <row r="111">
      <c r="A111" s="270" t="n"/>
      <c r="B111" s="270" t="n"/>
      <c r="C111" s="270" t="n"/>
      <c r="D111" s="281" t="inlineStr">
        <is>
          <t>Рекомендован к утверждению научно-методическим советом БГТУ</t>
        </is>
      </c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265" t="n"/>
      <c r="AZ111" s="4" t="n"/>
      <c r="BA111" s="4" t="n"/>
      <c r="BB111" s="270" t="n"/>
      <c r="BC111" s="270" t="n"/>
      <c r="BD111" s="270" t="n"/>
      <c r="BE111" s="270" t="n"/>
      <c r="BF111" s="270" t="n"/>
      <c r="BG111" s="270" t="n"/>
      <c r="BH111" s="270" t="n"/>
      <c r="BI111" s="270" t="n"/>
      <c r="BJ111" s="270" t="n"/>
      <c r="BK111" s="270" t="n"/>
      <c r="BL111" s="270" t="n"/>
      <c r="BM111" s="270" t="n"/>
      <c r="BN111" s="270" t="n"/>
      <c r="BO111" s="270" t="n"/>
      <c r="BP111" s="270" t="n"/>
      <c r="BQ111" s="270" t="n"/>
      <c r="BR111" s="270" t="n"/>
      <c r="BS111" s="270" t="n"/>
      <c r="BT111" s="270" t="n"/>
      <c r="BU111" s="1" t="n"/>
      <c r="BV111" s="1" t="n"/>
      <c r="BW111" s="1" t="n"/>
      <c r="BX111" s="1" t="n"/>
      <c r="BY111" s="1" t="n"/>
    </row>
    <row r="112">
      <c r="A112" s="270" t="n"/>
      <c r="B112" s="270" t="n"/>
      <c r="C112" s="270" t="n"/>
      <c r="D112" s="282" t="inlineStr">
        <is>
          <t>Протокол № 6 от 28.04.2023</t>
        </is>
      </c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265" t="n"/>
      <c r="AZ112" s="4" t="n"/>
      <c r="BA112" s="265" t="n"/>
      <c r="BB112" s="270" t="n"/>
      <c r="BC112" s="270" t="n"/>
      <c r="BD112" s="270" t="n"/>
      <c r="BE112" s="270" t="n"/>
      <c r="BF112" s="270" t="n"/>
      <c r="BG112" s="270" t="n"/>
      <c r="BH112" s="270" t="n"/>
      <c r="BI112" s="270" t="n"/>
      <c r="BJ112" s="270" t="n"/>
      <c r="BK112" s="270" t="n"/>
      <c r="BL112" s="270" t="n"/>
      <c r="BM112" s="270" t="n"/>
      <c r="BN112" s="270" t="n"/>
      <c r="BO112" s="270" t="n"/>
      <c r="BP112" s="270" t="n"/>
      <c r="BQ112" s="270" t="n"/>
      <c r="BR112" s="270" t="n"/>
      <c r="BS112" s="270" t="n"/>
      <c r="BT112" s="270" t="n"/>
      <c r="BU112" s="1" t="n"/>
      <c r="BV112" s="1" t="n"/>
      <c r="BW112" s="1" t="n"/>
      <c r="BX112" s="1" t="n"/>
      <c r="BY112" s="1" t="n"/>
    </row>
    <row r="113">
      <c r="A113" s="270" t="n"/>
      <c r="B113" s="270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70" t="n"/>
      <c r="AY113" s="270" t="n"/>
      <c r="AZ113" s="270" t="n"/>
      <c r="BA113" s="270" t="n"/>
      <c r="BB113" s="270" t="n"/>
      <c r="BC113" s="270" t="n"/>
      <c r="BD113" s="270" t="n"/>
      <c r="BE113" s="270" t="n"/>
      <c r="BF113" s="270" t="n"/>
      <c r="BG113" s="270" t="n"/>
      <c r="BH113" s="270" t="n"/>
      <c r="BI113" s="270" t="n"/>
      <c r="BJ113" s="270" t="n"/>
      <c r="BK113" s="270" t="n"/>
      <c r="BL113" s="270" t="n"/>
      <c r="BM113" s="270" t="n"/>
      <c r="BN113" s="270" t="n"/>
      <c r="BO113" s="270" t="n"/>
      <c r="BP113" s="270" t="n"/>
      <c r="BQ113" s="270" t="n"/>
      <c r="BR113" s="270" t="n"/>
      <c r="BS113" s="270" t="n"/>
      <c r="BT113" s="1" t="n"/>
      <c r="BU113" s="1" t="n"/>
      <c r="BV113" s="1" t="n"/>
      <c r="BW113" s="1" t="n"/>
      <c r="BX113" s="1" t="n"/>
      <c r="BY113" s="1" t="n"/>
    </row>
    <row r="114">
      <c r="A114" s="270" t="n"/>
      <c r="B114" s="270" t="n"/>
      <c r="C114" s="283" t="n"/>
      <c r="D114" s="283" t="n"/>
      <c r="E114" s="283" t="n"/>
      <c r="F114" s="283" t="n"/>
      <c r="G114" s="283" t="n"/>
      <c r="H114" s="283" t="n"/>
      <c r="I114" s="283" t="n"/>
      <c r="J114" s="283" t="n"/>
      <c r="K114" s="283" t="n"/>
      <c r="L114" s="283" t="n"/>
      <c r="M114" s="283" t="n"/>
      <c r="N114" s="283" t="n"/>
      <c r="O114" s="283" t="n"/>
      <c r="P114" s="283" t="n"/>
      <c r="Q114" s="283" t="n"/>
      <c r="R114" s="283" t="n"/>
      <c r="S114" s="283" t="n"/>
      <c r="T114" s="283" t="n"/>
      <c r="U114" s="283" t="n"/>
      <c r="V114" s="283" t="n"/>
      <c r="W114" s="283" t="n"/>
      <c r="X114" s="283" t="n"/>
      <c r="Y114" s="283" t="n"/>
      <c r="Z114" s="283" t="n"/>
      <c r="AA114" s="283" t="n"/>
      <c r="AB114" s="270" t="n"/>
      <c r="AC114" s="270" t="n"/>
      <c r="AD114" s="270" t="n"/>
      <c r="AE114" s="270" t="n"/>
      <c r="AF114" s="270" t="n"/>
      <c r="AG114" s="270" t="n"/>
      <c r="AH114" s="270" t="n"/>
      <c r="AI114" s="270" t="n"/>
      <c r="AJ114" s="270" t="n"/>
      <c r="AK114" s="270" t="n"/>
      <c r="AL114" s="270" t="n"/>
      <c r="AM114" s="270" t="n"/>
      <c r="AN114" s="270" t="n"/>
      <c r="AO114" s="270" t="n"/>
      <c r="AP114" s="270" t="n"/>
      <c r="AQ114" s="270" t="n"/>
      <c r="AR114" s="270" t="n"/>
      <c r="AS114" s="270" t="n"/>
      <c r="AT114" s="270" t="n"/>
      <c r="AU114" s="270" t="n"/>
      <c r="AV114" s="270" t="n"/>
      <c r="AW114" s="270" t="n"/>
      <c r="AX114" s="270" t="n"/>
      <c r="AY114" s="270" t="n"/>
      <c r="AZ114" s="270" t="n"/>
      <c r="BA114" s="270" t="n"/>
      <c r="BB114" s="270" t="n"/>
      <c r="BC114" s="270" t="n"/>
      <c r="BD114" s="270" t="n"/>
      <c r="BE114" s="270" t="n"/>
      <c r="BF114" s="270" t="n"/>
      <c r="BG114" s="270" t="n"/>
      <c r="BH114" s="270" t="n"/>
      <c r="BI114" s="270" t="n"/>
      <c r="BJ114" s="270" t="n"/>
      <c r="BK114" s="270" t="n"/>
      <c r="BL114" s="270" t="n"/>
      <c r="BM114" s="270" t="n"/>
      <c r="BN114" s="270" t="n"/>
      <c r="BO114" s="270" t="n"/>
      <c r="BP114" s="270" t="n"/>
      <c r="BQ114" s="270" t="n"/>
      <c r="BR114" s="270" t="n"/>
      <c r="BS114" s="270" t="n"/>
      <c r="BT114" s="1" t="n"/>
      <c r="BU114" s="1" t="n"/>
      <c r="BV114" s="1" t="n"/>
      <c r="BW114" s="1" t="n"/>
      <c r="BX114" s="1" t="n"/>
      <c r="BY114" s="1" t="n"/>
    </row>
    <row r="115">
      <c r="A115" s="270" t="n"/>
      <c r="B115" s="270" t="n"/>
      <c r="C115" s="265" t="n"/>
      <c r="D115" s="283" t="n"/>
      <c r="E115" s="283" t="n"/>
      <c r="F115" s="283" t="n"/>
      <c r="G115" s="283" t="n"/>
      <c r="H115" s="283" t="n"/>
      <c r="I115" s="283" t="n"/>
      <c r="J115" s="283" t="n"/>
      <c r="K115" s="283" t="n"/>
      <c r="L115" s="283" t="n"/>
      <c r="M115" s="283" t="n"/>
      <c r="N115" s="283" t="n"/>
      <c r="O115" s="283" t="n"/>
      <c r="P115" s="283" t="n"/>
      <c r="Q115" s="283" t="n"/>
      <c r="R115" s="283" t="n"/>
      <c r="S115" s="283" t="n"/>
      <c r="T115" s="283" t="n"/>
      <c r="U115" s="283" t="n"/>
      <c r="V115" s="283" t="n"/>
      <c r="W115" s="283" t="n"/>
      <c r="X115" s="283" t="n"/>
      <c r="Y115" s="283" t="n"/>
      <c r="Z115" s="283" t="n"/>
      <c r="AA115" s="283" t="n"/>
      <c r="AB115" s="270" t="n"/>
      <c r="AC115" s="270" t="n"/>
      <c r="AD115" s="270" t="n"/>
      <c r="AE115" s="270" t="n"/>
      <c r="AF115" s="270" t="n"/>
      <c r="AG115" s="270" t="n"/>
      <c r="AH115" s="270" t="n"/>
      <c r="AI115" s="270" t="n"/>
      <c r="AJ115" s="270" t="n"/>
      <c r="AK115" s="270" t="n"/>
      <c r="AL115" s="270" t="n"/>
      <c r="AM115" s="270" t="n"/>
      <c r="AN115" s="270" t="n"/>
      <c r="AO115" s="270" t="n"/>
      <c r="AP115" s="270" t="n"/>
      <c r="AQ115" s="270" t="n"/>
      <c r="AR115" s="270" t="n"/>
      <c r="AS115" s="270" t="n"/>
      <c r="AT115" s="270" t="n"/>
      <c r="AU115" s="270" t="n"/>
      <c r="AV115" s="270" t="n"/>
      <c r="AW115" s="270" t="n"/>
      <c r="AX115" s="270" t="n"/>
      <c r="AY115" s="270" t="n"/>
      <c r="AZ115" s="270" t="n"/>
      <c r="BA115" s="270" t="n"/>
      <c r="BB115" s="270" t="n"/>
      <c r="BC115" s="270" t="n"/>
      <c r="BD115" s="270" t="n"/>
      <c r="BE115" s="270" t="n"/>
      <c r="BF115" s="270" t="n"/>
      <c r="BG115" s="270" t="n"/>
      <c r="BH115" s="270" t="n"/>
      <c r="BI115" s="270" t="n"/>
      <c r="BJ115" s="270" t="n"/>
      <c r="BK115" s="270" t="n"/>
      <c r="BL115" s="270" t="n"/>
      <c r="BM115" s="270" t="n"/>
      <c r="BN115" s="270" t="n"/>
      <c r="BO115" s="270" t="n"/>
      <c r="BP115" s="270" t="n"/>
      <c r="BQ115" s="270" t="n"/>
      <c r="BR115" s="270" t="n"/>
      <c r="BS115" s="270" t="n"/>
      <c r="BT115" s="1" t="n"/>
      <c r="BU115" s="1" t="n"/>
      <c r="BV115" s="1" t="n"/>
      <c r="BW115" s="1" t="n"/>
      <c r="BX115" s="1" t="n"/>
      <c r="BY115" s="1" t="n"/>
    </row>
    <row r="116">
      <c r="A116" s="270" t="n"/>
      <c r="B116" s="270" t="n"/>
      <c r="C116" s="265" t="n"/>
      <c r="D116" s="283" t="n"/>
      <c r="E116" s="283" t="n"/>
      <c r="F116" s="283" t="n"/>
      <c r="G116" s="283" t="n"/>
      <c r="H116" s="283" t="n"/>
      <c r="I116" s="283" t="n"/>
      <c r="J116" s="283" t="n"/>
      <c r="K116" s="283" t="n"/>
      <c r="L116" s="283" t="n"/>
      <c r="M116" s="283" t="n"/>
      <c r="N116" s="283" t="n"/>
      <c r="O116" s="283" t="n"/>
      <c r="P116" s="283" t="n"/>
      <c r="Q116" s="283" t="n"/>
      <c r="R116" s="283" t="n"/>
      <c r="S116" s="283" t="n"/>
      <c r="T116" s="283" t="n"/>
      <c r="U116" s="283" t="n"/>
      <c r="V116" s="283" t="n"/>
      <c r="W116" s="283" t="n"/>
      <c r="X116" s="283" t="n"/>
      <c r="Y116" s="283" t="n"/>
      <c r="Z116" s="283" t="n"/>
      <c r="AA116" s="283" t="n"/>
      <c r="AB116" s="270" t="n"/>
      <c r="AC116" s="270" t="n"/>
      <c r="AD116" s="270" t="n"/>
      <c r="AE116" s="270" t="n"/>
      <c r="AF116" s="270" t="n"/>
      <c r="AG116" s="270" t="n"/>
      <c r="AH116" s="270" t="n"/>
      <c r="AI116" s="270" t="n"/>
      <c r="AJ116" s="270" t="n"/>
      <c r="AK116" s="270" t="n"/>
      <c r="AL116" s="270" t="n"/>
      <c r="AM116" s="270" t="n"/>
      <c r="AN116" s="270" t="n"/>
      <c r="AO116" s="270" t="n"/>
      <c r="AP116" s="270" t="n"/>
      <c r="AQ116" s="270" t="n"/>
      <c r="AR116" s="270" t="n"/>
      <c r="AS116" s="270" t="n"/>
      <c r="AT116" s="270" t="n"/>
      <c r="AU116" s="270" t="n"/>
      <c r="AV116" s="270" t="n"/>
      <c r="AW116" s="270" t="n"/>
      <c r="AX116" s="270" t="n"/>
      <c r="AY116" s="270" t="n"/>
      <c r="AZ116" s="270" t="n"/>
      <c r="BA116" s="270" t="n"/>
      <c r="BB116" s="270" t="n"/>
      <c r="BC116" s="270" t="n"/>
      <c r="BD116" s="270" t="n"/>
      <c r="BE116" s="270" t="n"/>
      <c r="BF116" s="270" t="n"/>
      <c r="BG116" s="270" t="n"/>
      <c r="BH116" s="270" t="n"/>
      <c r="BI116" s="270" t="n"/>
      <c r="BJ116" s="270" t="n"/>
      <c r="BK116" s="270" t="n"/>
      <c r="BL116" s="270" t="n"/>
      <c r="BM116" s="270" t="n"/>
      <c r="BN116" s="270" t="n"/>
      <c r="BO116" s="270" t="n"/>
      <c r="BP116" s="270" t="n"/>
      <c r="BQ116" s="270" t="n"/>
      <c r="BR116" s="270" t="n"/>
      <c r="BS116" s="270" t="n"/>
      <c r="BT116" s="1" t="n"/>
      <c r="BU116" s="1" t="n"/>
      <c r="BV116" s="1" t="n"/>
      <c r="BW116" s="1" t="n"/>
      <c r="BX116" s="1" t="n"/>
      <c r="BY116" s="1" t="n"/>
    </row>
    <row r="117">
      <c r="A117" s="270" t="n"/>
      <c r="B117" s="270" t="n"/>
      <c r="C117" s="265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70" t="n"/>
      <c r="Z117" s="270" t="n"/>
      <c r="AA117" s="270" t="n"/>
      <c r="AB117" s="270" t="n"/>
      <c r="AC117" s="270" t="n"/>
      <c r="AD117" s="270" t="n"/>
      <c r="AE117" s="270" t="n"/>
      <c r="AF117" s="270" t="n"/>
      <c r="AG117" s="270" t="n"/>
      <c r="AH117" s="270" t="n"/>
      <c r="AI117" s="270" t="n"/>
      <c r="AJ117" s="270" t="n"/>
      <c r="AK117" s="270" t="n"/>
      <c r="AL117" s="270" t="n"/>
      <c r="AM117" s="270" t="n"/>
      <c r="AN117" s="270" t="n"/>
      <c r="AO117" s="270" t="n"/>
      <c r="AP117" s="270" t="n"/>
      <c r="AQ117" s="270" t="n"/>
      <c r="AR117" s="270" t="n"/>
      <c r="AS117" s="270" t="n"/>
      <c r="AT117" s="270" t="n"/>
      <c r="AU117" s="270" t="n"/>
      <c r="AV117" s="270" t="n"/>
      <c r="AW117" s="270" t="n"/>
      <c r="AX117" s="270" t="n"/>
      <c r="AY117" s="270" t="n"/>
      <c r="AZ117" s="270" t="n"/>
      <c r="BA117" s="270" t="n"/>
      <c r="BB117" s="270" t="n"/>
      <c r="BC117" s="270" t="n"/>
      <c r="BD117" s="270" t="n"/>
      <c r="BE117" s="270" t="n"/>
      <c r="BF117" s="270" t="n"/>
      <c r="BG117" s="270" t="n"/>
      <c r="BH117" s="270" t="n"/>
      <c r="BI117" s="270" t="n"/>
      <c r="BJ117" s="270" t="n"/>
      <c r="BK117" s="270" t="n"/>
      <c r="BL117" s="270" t="n"/>
      <c r="BM117" s="270" t="n"/>
      <c r="BN117" s="270" t="n"/>
      <c r="BO117" s="270" t="n"/>
      <c r="BP117" s="270" t="n"/>
      <c r="BQ117" s="270" t="n"/>
      <c r="BR117" s="270" t="n"/>
      <c r="BS117" s="270" t="n"/>
      <c r="BT117" s="1" t="n"/>
      <c r="BU117" s="1" t="n"/>
      <c r="BV117" s="1" t="n"/>
      <c r="BW117" s="1" t="n"/>
      <c r="BX117" s="1" t="n"/>
      <c r="BY117" s="1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Y12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4" t="n"/>
      <c r="BU2" s="4" t="n"/>
      <c r="BV2" s="4" t="n"/>
      <c r="BW2" s="4" t="n"/>
      <c r="BX2" s="1" t="n"/>
      <c r="BY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4" t="n"/>
      <c r="BU3" s="4" t="n"/>
      <c r="BV3" s="4" t="n"/>
      <c r="BW3" s="4" t="n"/>
      <c r="BX3" s="1" t="n"/>
      <c r="BY3" s="1" t="n"/>
    </row>
    <row r="4">
      <c r="A4" s="10" t="n"/>
      <c r="B4" s="1" t="n"/>
      <c r="C4" s="1" t="n"/>
      <c r="D4" s="1" t="n"/>
      <c r="E4" s="1" t="n"/>
      <c r="F4" s="1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284" t="n"/>
      <c r="S4" s="31" t="n"/>
      <c r="T4" s="31" t="n"/>
      <c r="U4" s="31" t="n"/>
      <c r="V4" s="16" t="n"/>
      <c r="W4" s="31" t="n"/>
      <c r="X4" s="31" t="n"/>
      <c r="Y4" s="31" t="n"/>
      <c r="Z4" s="31" t="n"/>
      <c r="AA4" s="31" t="n"/>
      <c r="AB4" s="10" t="n"/>
      <c r="AC4" s="285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286" t="n"/>
      <c r="BV4" s="286" t="n"/>
      <c r="BW4" s="286" t="n"/>
      <c r="BX4" s="1" t="n"/>
      <c r="BY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287" t="n"/>
      <c r="T5" s="287" t="n"/>
      <c r="U5" s="287" t="n"/>
      <c r="V5" s="287" t="n"/>
      <c r="W5" s="287" t="n"/>
      <c r="X5" s="287" t="n"/>
      <c r="Y5" s="287" t="n"/>
      <c r="Z5" s="287" t="n"/>
      <c r="AA5" s="287" t="n"/>
      <c r="AB5" s="287" t="n"/>
      <c r="AC5" s="287" t="inlineStr">
        <is>
          <t>УЧЕБНЫЙ ПЛАН</t>
        </is>
      </c>
      <c r="AD5" s="287" t="n"/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87" t="n"/>
      <c r="AS5" s="287" t="n"/>
      <c r="AT5" s="287" t="n"/>
      <c r="AU5" s="287" t="n"/>
      <c r="AV5" s="287" t="n"/>
      <c r="AW5" s="287" t="n"/>
      <c r="AX5" s="287" t="n"/>
      <c r="AY5" s="287" t="n"/>
      <c r="AZ5" s="1" t="n"/>
      <c r="BA5" s="18" t="n"/>
      <c r="BB5" s="18" t="n"/>
      <c r="BC5" s="18" t="n"/>
      <c r="BD5" s="18" t="n"/>
      <c r="BE5" s="18" t="n"/>
      <c r="BF5" s="18" t="n"/>
      <c r="BG5" s="18" t="n"/>
      <c r="BH5" s="288" t="n"/>
      <c r="BI5" s="288" t="n"/>
      <c r="BJ5" s="18" t="n"/>
      <c r="BK5" s="18" t="n"/>
      <c r="BL5" s="18" t="n"/>
      <c r="BM5" s="18" t="n"/>
      <c r="BN5" s="18" t="n"/>
      <c r="BO5" s="1" t="n"/>
      <c r="BP5" s="1" t="n"/>
      <c r="BQ5" s="18" t="n"/>
      <c r="BR5" s="289" t="n"/>
      <c r="BS5" s="1" t="n"/>
      <c r="BT5" s="254" t="n"/>
      <c r="BU5" s="254" t="n"/>
      <c r="BV5" s="1" t="n"/>
      <c r="BW5" s="1" t="n"/>
      <c r="BX5" s="1" t="n"/>
      <c r="BY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18" t="inlineStr">
        <is>
          <t>Степень: Магистр</t>
        </is>
      </c>
      <c r="AZ6" s="21" t="n"/>
      <c r="BA6" s="21" t="n"/>
      <c r="BB6" s="21" t="n"/>
      <c r="BC6" s="21" t="n"/>
      <c r="BD6" s="21" t="n"/>
      <c r="BE6" s="21" t="n"/>
      <c r="BF6" s="21" t="n"/>
      <c r="BG6" s="288" t="n"/>
      <c r="BH6" s="288" t="n"/>
      <c r="BI6" s="21" t="n"/>
      <c r="BJ6" s="21" t="n"/>
      <c r="BK6" s="21" t="n"/>
      <c r="BL6" s="21" t="n"/>
      <c r="BM6" s="21" t="n"/>
      <c r="BN6" s="1" t="n"/>
      <c r="BO6" s="1" t="n"/>
      <c r="BP6" s="1" t="n"/>
      <c r="BQ6" s="21" t="n"/>
      <c r="BR6" s="21" t="n"/>
      <c r="BS6" s="1" t="n"/>
      <c r="BT6" s="6" t="n"/>
      <c r="BU6" s="6" t="n"/>
      <c r="BV6" s="1" t="n"/>
      <c r="BW6" s="1" t="n"/>
      <c r="BX6" s="1" t="n"/>
      <c r="BY6" s="1" t="n"/>
    </row>
    <row r="7">
      <c r="A7" s="10" t="n"/>
      <c r="B7" s="1" t="n"/>
      <c r="C7" s="1" t="n"/>
      <c r="D7" s="1" t="n"/>
      <c r="E7" s="1" t="n"/>
      <c r="F7" s="1" t="n"/>
      <c r="G7" s="284" t="inlineStr">
        <is>
          <t>И.В.Войтовым</t>
        </is>
      </c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1" t="n"/>
      <c r="T7" s="3" t="n"/>
      <c r="U7" s="19" t="inlineStr">
        <is>
          <t>Специальность:</t>
        </is>
      </c>
      <c r="V7" s="19" t="n"/>
      <c r="W7" s="19" t="n"/>
      <c r="X7" s="19" t="n"/>
      <c r="Y7" s="19" t="n"/>
      <c r="Z7" s="19" t="n"/>
      <c r="AA7" s="19" t="n"/>
      <c r="AB7" s="19" t="n"/>
      <c r="AC7" s="290" t="n"/>
      <c r="AD7" s="19" t="n"/>
      <c r="AE7" s="19" t="n"/>
      <c r="AF7" s="20" t="inlineStr">
        <is>
          <t>7-06-0211-02 Издательско-полиграфическая деятельность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3" t="n"/>
      <c r="AY7" s="291" t="inlineStr">
        <is>
          <t xml:space="preserve">Срок обучения: </t>
        </is>
      </c>
      <c r="AZ7" s="23" t="n"/>
      <c r="BA7" s="23" t="n"/>
      <c r="BB7" s="23" t="n"/>
      <c r="BC7" s="23" t="n"/>
      <c r="BD7" s="23" t="n"/>
      <c r="BE7" s="1" t="n"/>
      <c r="BF7" s="24" t="inlineStr">
        <is>
          <t>1,5 года</t>
        </is>
      </c>
      <c r="BG7" s="288" t="n"/>
      <c r="BH7" s="288" t="n"/>
      <c r="BI7" s="24" t="n"/>
      <c r="BJ7" s="24" t="n"/>
      <c r="BK7" s="24" t="n"/>
      <c r="BL7" s="24" t="n"/>
      <c r="BM7" s="24" t="n"/>
      <c r="BN7" s="1" t="n"/>
      <c r="BO7" s="1" t="n"/>
      <c r="BP7" s="1" t="n"/>
      <c r="BQ7" s="24" t="n"/>
      <c r="BR7" s="24" t="n"/>
      <c r="BS7" s="1" t="n"/>
      <c r="BT7" s="266" t="n"/>
      <c r="BU7" s="266" t="n"/>
      <c r="BV7" s="1" t="n"/>
      <c r="BW7" s="1" t="n"/>
      <c r="BX7" s="292" t="n"/>
      <c r="BY7" s="1" t="n"/>
    </row>
    <row r="8">
      <c r="A8" s="25" t="n"/>
      <c r="B8" s="1" t="n"/>
      <c r="C8" s="1" t="n"/>
      <c r="D8" s="1" t="n"/>
      <c r="E8" s="1" t="n"/>
      <c r="F8" s="1" t="n"/>
      <c r="G8" s="284" t="inlineStr">
        <is>
          <t>03.05.2023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293" t="n"/>
      <c r="T8" s="1" t="n"/>
      <c r="U8" s="1" t="n"/>
      <c r="V8" s="1" t="n"/>
      <c r="W8" s="1" t="n"/>
      <c r="X8" s="1" t="n"/>
      <c r="Y8" s="1" t="n"/>
      <c r="Z8" s="293" t="n"/>
      <c r="AA8" s="275" t="n"/>
      <c r="AB8" s="275" t="n"/>
      <c r="AC8" s="275" t="n"/>
      <c r="AD8" s="275" t="n"/>
      <c r="AE8" s="275" t="n"/>
      <c r="AF8" s="275" t="n"/>
      <c r="AG8" s="275" t="n"/>
      <c r="AH8" s="275" t="n"/>
      <c r="AI8" s="275" t="n"/>
      <c r="AJ8" s="275" t="n"/>
      <c r="AK8" s="275" t="n"/>
      <c r="AL8" s="275" t="n"/>
      <c r="AM8" s="275" t="n"/>
      <c r="AN8" s="275" t="n"/>
      <c r="AO8" s="275" t="n"/>
      <c r="AP8" s="275" t="n"/>
      <c r="AQ8" s="275" t="n"/>
      <c r="AR8" s="275" t="n"/>
      <c r="AS8" s="275" t="n"/>
      <c r="AT8" s="275" t="n"/>
      <c r="AU8" s="275" t="n"/>
      <c r="AV8" s="275" t="n"/>
      <c r="AW8" s="275" t="n"/>
      <c r="AX8" s="275" t="n"/>
      <c r="AY8" s="18" t="inlineStr">
        <is>
          <t xml:space="preserve">Форма получения образования: заочная </t>
        </is>
      </c>
      <c r="AZ8" s="18" t="n"/>
      <c r="BA8" s="18" t="n"/>
      <c r="BB8" s="18" t="n"/>
      <c r="BC8" s="18" t="n"/>
      <c r="BD8" s="18" t="n"/>
      <c r="BE8" s="18" t="n"/>
      <c r="BF8" s="18" t="n"/>
      <c r="BG8" s="288" t="n"/>
      <c r="BH8" s="288" t="n"/>
      <c r="BI8" s="18" t="n"/>
      <c r="BJ8" s="18" t="n"/>
      <c r="BK8" s="18" t="n"/>
      <c r="BL8" s="18" t="n"/>
      <c r="BM8" s="18" t="n"/>
      <c r="BN8" s="1" t="n"/>
      <c r="BO8" s="1" t="n"/>
      <c r="BP8" s="1" t="n"/>
      <c r="BQ8" s="18" t="n"/>
      <c r="BR8" s="18" t="n"/>
      <c r="BS8" s="1" t="n"/>
      <c r="BT8" s="294" t="n"/>
      <c r="BU8" s="294" t="n"/>
      <c r="BV8" s="1" t="n"/>
      <c r="BW8" s="1" t="n"/>
      <c r="BX8" s="1" t="n"/>
      <c r="BY8" s="1" t="n"/>
    </row>
    <row r="9">
      <c r="A9" s="25" t="n"/>
      <c r="B9" s="1" t="n"/>
      <c r="C9" s="1" t="n"/>
      <c r="D9" s="1" t="n"/>
      <c r="E9" s="1" t="n"/>
      <c r="F9" s="1" t="n"/>
      <c r="G9" s="3" t="inlineStr">
        <is>
          <t>Регистрационный №06-02-002/уч.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31" t="n"/>
      <c r="T9" s="31" t="n"/>
      <c r="U9" s="31" t="n"/>
      <c r="V9" s="31" t="n"/>
      <c r="W9" s="31" t="n"/>
      <c r="X9" s="31" t="n"/>
      <c r="Y9" s="31" t="n"/>
      <c r="Z9" s="31" t="n"/>
      <c r="AA9" s="31" t="n"/>
      <c r="AB9" s="9" t="n"/>
      <c r="AC9" s="31" t="n"/>
      <c r="AD9" s="31" t="n"/>
      <c r="AE9" s="31" t="n"/>
      <c r="AF9" s="31" t="n"/>
      <c r="AG9" s="31" t="n"/>
      <c r="AH9" s="16" t="n"/>
      <c r="AI9" s="31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295" t="n"/>
      <c r="BE9" s="296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1" t="n"/>
      <c r="BO9" s="1" t="n"/>
      <c r="BP9" s="1" t="n"/>
      <c r="BQ9" s="296" t="n"/>
      <c r="BR9" s="297" t="n"/>
      <c r="BS9" s="298" t="n"/>
      <c r="BT9" s="298" t="n"/>
      <c r="BU9" s="298" t="n"/>
      <c r="BV9" s="298" t="n"/>
      <c r="BW9" s="298" t="n"/>
      <c r="BX9" s="1" t="n"/>
      <c r="BY9" s="1" t="n"/>
    </row>
    <row r="10">
      <c r="A10" s="32" t="n"/>
      <c r="B10" s="224" t="n"/>
      <c r="C10" s="299" t="n"/>
      <c r="D10" s="299" t="n"/>
      <c r="E10" s="299" t="n"/>
      <c r="F10" s="299" t="n"/>
      <c r="G10" s="299" t="n"/>
      <c r="H10" s="299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24" t="n"/>
      <c r="AB10" s="243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224" t="n"/>
      <c r="BT10" s="224" t="n"/>
      <c r="BU10" s="224" t="n"/>
      <c r="BV10" s="224" t="n"/>
      <c r="BW10" s="224" t="n"/>
      <c r="BX10" s="1" t="n"/>
      <c r="BY10" s="1" t="n"/>
    </row>
    <row r="11">
      <c r="A11" s="99" t="n"/>
      <c r="B11" s="19" t="n"/>
      <c r="C11" s="19" t="n"/>
      <c r="D11" s="19" t="n"/>
      <c r="E11" s="19" t="n"/>
      <c r="F11" s="19" t="n"/>
      <c r="G11" s="19" t="n"/>
      <c r="H11" s="19" t="n"/>
      <c r="I11" s="19" t="inlineStr">
        <is>
          <t>I. График образовательного процесса</t>
        </is>
      </c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19" t="n"/>
      <c r="AM11" s="42" t="n"/>
      <c r="AN11" s="42" t="n"/>
      <c r="AO11" s="42" t="n"/>
      <c r="AP11" s="42" t="n"/>
      <c r="AQ11" s="42" t="n"/>
      <c r="AR11" s="42" t="n"/>
      <c r="AS11" s="42" t="n"/>
      <c r="AT11" s="42" t="n"/>
      <c r="AU11" s="46" t="n"/>
      <c r="AV11" s="41" t="n"/>
      <c r="AW11" s="41" t="n"/>
      <c r="AX11" s="46" t="n"/>
      <c r="AY11" s="46" t="n"/>
      <c r="AZ11" s="46" t="n"/>
      <c r="BA11" s="46" t="n"/>
      <c r="BB11" s="46" t="n"/>
      <c r="BC11" s="46" t="n"/>
      <c r="BD11" s="46" t="n"/>
      <c r="BE11" s="46" t="n"/>
      <c r="BF11" s="46" t="n"/>
      <c r="BG11" s="46" t="n"/>
      <c r="BH11" s="46" t="n"/>
      <c r="BI11" s="46" t="n"/>
      <c r="BJ11" s="46" t="n"/>
      <c r="BK11" s="46" t="n"/>
      <c r="BL11" s="46" t="n"/>
      <c r="BM11" s="46" t="n"/>
      <c r="BN11" s="46" t="n"/>
      <c r="BO11" s="46" t="n"/>
      <c r="BP11" s="46" t="inlineStr">
        <is>
          <t>II. Сводные данные по бюджету времени (в неделях)</t>
        </is>
      </c>
      <c r="BQ11" s="46" t="n"/>
      <c r="BR11" s="46" t="n"/>
      <c r="BS11" s="46" t="n"/>
      <c r="BT11" s="46" t="n"/>
      <c r="BU11" s="46" t="n"/>
      <c r="BV11" s="46" t="n"/>
      <c r="BW11" s="46" t="n"/>
      <c r="BX11" s="1" t="n"/>
      <c r="BY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2" t="n"/>
      <c r="H12" s="49" t="inlineStr">
        <is>
          <t>октябрь</t>
        </is>
      </c>
      <c r="I12" s="50" t="n"/>
      <c r="J12" s="51" t="n"/>
      <c r="K12" s="302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302" t="n"/>
      <c r="U12" s="49" t="inlineStr">
        <is>
          <t>январь</t>
        </is>
      </c>
      <c r="V12" s="50" t="n"/>
      <c r="W12" s="51" t="n"/>
      <c r="X12" s="52" t="n"/>
      <c r="Y12" s="53" t="n"/>
      <c r="Z12" s="303" t="n"/>
      <c r="AA12" s="49" t="inlineStr">
        <is>
          <t>февраль</t>
        </is>
      </c>
      <c r="AB12" s="50" t="n"/>
      <c r="AC12" s="51" t="n"/>
      <c r="AD12" s="304" t="n"/>
      <c r="AE12" s="49" t="inlineStr">
        <is>
          <t>март</t>
        </is>
      </c>
      <c r="AF12" s="50" t="n"/>
      <c r="AG12" s="50" t="n"/>
      <c r="AH12" s="51" t="n"/>
      <c r="AI12" s="304" t="n"/>
      <c r="AJ12" s="49" t="inlineStr">
        <is>
          <t>апрель</t>
        </is>
      </c>
      <c r="AK12" s="50" t="n"/>
      <c r="AL12" s="51" t="n"/>
      <c r="AM12" s="304" t="n"/>
      <c r="AN12" s="49" t="inlineStr">
        <is>
          <t>май</t>
        </is>
      </c>
      <c r="AO12" s="50" t="n"/>
      <c r="AP12" s="50" t="n"/>
      <c r="AQ12" s="51" t="n"/>
      <c r="AR12" s="49" t="inlineStr">
        <is>
          <t>июнь</t>
        </is>
      </c>
      <c r="AS12" s="50" t="n"/>
      <c r="AT12" s="50" t="n"/>
      <c r="AU12" s="51" t="n"/>
      <c r="AV12" s="52" t="n"/>
      <c r="AW12" s="49" t="inlineStr">
        <is>
          <t>июль</t>
        </is>
      </c>
      <c r="AX12" s="50" t="n"/>
      <c r="AY12" s="51" t="n"/>
      <c r="AZ12" s="302" t="n"/>
      <c r="BA12" s="49" t="inlineStr">
        <is>
          <t>август</t>
        </is>
      </c>
      <c r="BB12" s="50" t="n"/>
      <c r="BC12" s="50" t="n"/>
      <c r="BD12" s="51" t="n"/>
      <c r="BE12" s="56" t="inlineStr">
        <is>
          <t>Самостоятельная работа по изучению дисциплин учебного плана</t>
        </is>
      </c>
      <c r="BF12" s="53" t="n"/>
      <c r="BG12" s="57" t="inlineStr">
        <is>
          <t>Установочная сессия</t>
        </is>
      </c>
      <c r="BH12" s="53" t="n"/>
      <c r="BI12" s="305" t="inlineStr">
        <is>
          <t>Лабораторно-экзаменационная сессия</t>
        </is>
      </c>
      <c r="BJ12" s="53" t="n"/>
      <c r="BK12" s="57" t="inlineStr">
        <is>
          <t>Производственные практики</t>
        </is>
      </c>
      <c r="BL12" s="53" t="n"/>
      <c r="BM12" s="57" t="inlineStr">
        <is>
          <t>Магистерская диссертация</t>
        </is>
      </c>
      <c r="BN12" s="53" t="n"/>
      <c r="BO12" s="57" t="inlineStr">
        <is>
          <t>Итоговая аттестация</t>
        </is>
      </c>
      <c r="BP12" s="53" t="n"/>
      <c r="BQ12" s="306" t="inlineStr">
        <is>
          <t>Всего</t>
        </is>
      </c>
      <c r="BR12" s="53" t="n"/>
      <c r="BS12" s="32" t="n"/>
      <c r="BT12" s="32" t="n"/>
      <c r="BU12" s="32" t="n"/>
      <c r="BV12" s="32" t="n"/>
      <c r="BW12" s="1" t="n"/>
      <c r="BX12" s="1" t="n"/>
      <c r="BY12" s="1" t="n"/>
    </row>
    <row r="13">
      <c r="A13" s="32" t="n"/>
      <c r="B13" s="307" t="n"/>
      <c r="C13" s="308" t="n">
        <v>1</v>
      </c>
      <c r="D13" s="309" t="n">
        <v>8</v>
      </c>
      <c r="E13" s="309" t="n">
        <v>15</v>
      </c>
      <c r="F13" s="309" t="n">
        <v>22</v>
      </c>
      <c r="G13" s="310" t="n">
        <v>29</v>
      </c>
      <c r="H13" s="309" t="n">
        <v>6</v>
      </c>
      <c r="I13" s="309" t="n">
        <v>13</v>
      </c>
      <c r="J13" s="309" t="n">
        <v>20</v>
      </c>
      <c r="K13" s="311" t="n">
        <v>27</v>
      </c>
      <c r="L13" s="309" t="n">
        <v>3</v>
      </c>
      <c r="M13" s="309" t="n">
        <v>10</v>
      </c>
      <c r="N13" s="309" t="n">
        <v>17</v>
      </c>
      <c r="O13" s="309" t="n">
        <v>24</v>
      </c>
      <c r="P13" s="309" t="n">
        <v>1</v>
      </c>
      <c r="Q13" s="309" t="n">
        <v>8</v>
      </c>
      <c r="R13" s="309" t="n">
        <v>15</v>
      </c>
      <c r="S13" s="309" t="n">
        <v>22</v>
      </c>
      <c r="T13" s="311" t="n">
        <v>29</v>
      </c>
      <c r="U13" s="309" t="n">
        <v>5</v>
      </c>
      <c r="V13" s="309" t="n">
        <v>12</v>
      </c>
      <c r="W13" s="309" t="n">
        <v>19</v>
      </c>
      <c r="X13" s="311" t="n">
        <v>26</v>
      </c>
      <c r="Y13" s="141" t="n"/>
      <c r="Z13" s="312" t="n"/>
      <c r="AA13" s="309" t="n">
        <v>2</v>
      </c>
      <c r="AB13" s="309" t="n">
        <v>9</v>
      </c>
      <c r="AC13" s="309" t="n">
        <v>16</v>
      </c>
      <c r="AD13" s="310" t="n">
        <v>23</v>
      </c>
      <c r="AE13" s="309" t="n">
        <v>2</v>
      </c>
      <c r="AF13" s="309" t="n">
        <v>9</v>
      </c>
      <c r="AG13" s="309" t="n">
        <v>16</v>
      </c>
      <c r="AH13" s="309" t="n">
        <v>23</v>
      </c>
      <c r="AI13" s="310" t="n">
        <v>30</v>
      </c>
      <c r="AJ13" s="309" t="n">
        <v>6</v>
      </c>
      <c r="AK13" s="309" t="n">
        <v>13</v>
      </c>
      <c r="AL13" s="309" t="n">
        <v>20</v>
      </c>
      <c r="AM13" s="310" t="n">
        <v>27</v>
      </c>
      <c r="AN13" s="309" t="n">
        <v>4</v>
      </c>
      <c r="AO13" s="309" t="n">
        <v>11</v>
      </c>
      <c r="AP13" s="309" t="n">
        <v>18</v>
      </c>
      <c r="AQ13" s="309" t="n">
        <v>25</v>
      </c>
      <c r="AR13" s="309" t="n">
        <v>1</v>
      </c>
      <c r="AS13" s="309" t="n">
        <v>8</v>
      </c>
      <c r="AT13" s="309" t="n">
        <v>15</v>
      </c>
      <c r="AU13" s="309" t="n">
        <v>22</v>
      </c>
      <c r="AV13" s="311" t="n">
        <v>29</v>
      </c>
      <c r="AW13" s="309" t="n">
        <v>6</v>
      </c>
      <c r="AX13" s="309" t="n">
        <v>13</v>
      </c>
      <c r="AY13" s="309" t="n">
        <v>20</v>
      </c>
      <c r="AZ13" s="311" t="n">
        <v>27</v>
      </c>
      <c r="BA13" s="313" t="n">
        <v>3</v>
      </c>
      <c r="BB13" s="313" t="n">
        <v>10</v>
      </c>
      <c r="BC13" s="313" t="n">
        <v>17</v>
      </c>
      <c r="BD13" s="314" t="n">
        <v>24</v>
      </c>
      <c r="BE13" s="112" t="n"/>
      <c r="BF13" s="115" t="n"/>
      <c r="BG13" s="116" t="n"/>
      <c r="BH13" s="115" t="n"/>
      <c r="BI13" s="116" t="n"/>
      <c r="BJ13" s="115" t="n"/>
      <c r="BK13" s="116" t="n"/>
      <c r="BL13" s="115" t="n"/>
      <c r="BM13" s="116" t="n"/>
      <c r="BN13" s="115" t="n"/>
      <c r="BO13" s="116" t="n"/>
      <c r="BP13" s="115" t="n"/>
      <c r="BQ13" s="116" t="n"/>
      <c r="BR13" s="115" t="n"/>
      <c r="BS13" s="32" t="n"/>
      <c r="BT13" s="32" t="n"/>
      <c r="BU13" s="32" t="n"/>
      <c r="BV13" s="32" t="n"/>
      <c r="BW13" s="1" t="n"/>
      <c r="BX13" s="1" t="n"/>
      <c r="BY13" s="1" t="n"/>
    </row>
    <row r="14">
      <c r="A14" s="32" t="n"/>
      <c r="B14" s="307" t="n"/>
      <c r="C14" s="315" t="n">
        <v>7</v>
      </c>
      <c r="D14" s="316" t="n">
        <v>14</v>
      </c>
      <c r="E14" s="316" t="n">
        <v>21</v>
      </c>
      <c r="F14" s="316" t="n">
        <v>28</v>
      </c>
      <c r="G14" s="316" t="n">
        <v>5</v>
      </c>
      <c r="H14" s="316" t="n">
        <v>12</v>
      </c>
      <c r="I14" s="316" t="n">
        <v>19</v>
      </c>
      <c r="J14" s="316" t="n">
        <v>26</v>
      </c>
      <c r="K14" s="316" t="n">
        <v>2</v>
      </c>
      <c r="L14" s="316" t="n">
        <v>9</v>
      </c>
      <c r="M14" s="316" t="n">
        <v>16</v>
      </c>
      <c r="N14" s="316" t="n">
        <v>23</v>
      </c>
      <c r="O14" s="316" t="n">
        <v>30</v>
      </c>
      <c r="P14" s="316" t="n">
        <v>7</v>
      </c>
      <c r="Q14" s="316" t="n">
        <v>14</v>
      </c>
      <c r="R14" s="316" t="n">
        <v>21</v>
      </c>
      <c r="S14" s="316" t="n">
        <v>28</v>
      </c>
      <c r="T14" s="316" t="n">
        <v>4</v>
      </c>
      <c r="U14" s="316" t="n">
        <v>11</v>
      </c>
      <c r="V14" s="316" t="n">
        <v>18</v>
      </c>
      <c r="W14" s="316" t="n">
        <v>25</v>
      </c>
      <c r="X14" s="316" t="n">
        <v>1</v>
      </c>
      <c r="Y14" s="317" t="n"/>
      <c r="Z14" s="318" t="n"/>
      <c r="AA14" s="316" t="n">
        <v>8</v>
      </c>
      <c r="AB14" s="316" t="n">
        <v>15</v>
      </c>
      <c r="AC14" s="316" t="n">
        <v>22</v>
      </c>
      <c r="AD14" s="316" t="n">
        <v>1</v>
      </c>
      <c r="AE14" s="316" t="n">
        <v>8</v>
      </c>
      <c r="AF14" s="316" t="n">
        <v>15</v>
      </c>
      <c r="AG14" s="316" t="n">
        <v>22</v>
      </c>
      <c r="AH14" s="316" t="n">
        <v>29</v>
      </c>
      <c r="AI14" s="316" t="n">
        <v>5</v>
      </c>
      <c r="AJ14" s="316" t="n">
        <v>12</v>
      </c>
      <c r="AK14" s="316" t="n">
        <v>19</v>
      </c>
      <c r="AL14" s="316" t="n">
        <v>26</v>
      </c>
      <c r="AM14" s="316" t="n">
        <v>3</v>
      </c>
      <c r="AN14" s="316" t="n">
        <v>10</v>
      </c>
      <c r="AO14" s="316" t="n">
        <v>17</v>
      </c>
      <c r="AP14" s="316" t="n">
        <v>24</v>
      </c>
      <c r="AQ14" s="316" t="n">
        <v>31</v>
      </c>
      <c r="AR14" s="316" t="n">
        <v>7</v>
      </c>
      <c r="AS14" s="316" t="n">
        <v>14</v>
      </c>
      <c r="AT14" s="316" t="n">
        <v>21</v>
      </c>
      <c r="AU14" s="316" t="n">
        <v>28</v>
      </c>
      <c r="AV14" s="316" t="n">
        <v>5</v>
      </c>
      <c r="AW14" s="316" t="n">
        <v>12</v>
      </c>
      <c r="AX14" s="316" t="n">
        <v>19</v>
      </c>
      <c r="AY14" s="316" t="n">
        <v>26</v>
      </c>
      <c r="AZ14" s="316" t="n">
        <v>2</v>
      </c>
      <c r="BA14" s="310" t="n">
        <v>9</v>
      </c>
      <c r="BB14" s="310" t="n">
        <v>16</v>
      </c>
      <c r="BC14" s="310" t="n">
        <v>23</v>
      </c>
      <c r="BD14" s="319" t="n">
        <v>31</v>
      </c>
      <c r="BE14" s="112" t="n"/>
      <c r="BF14" s="115" t="n"/>
      <c r="BG14" s="116" t="n"/>
      <c r="BH14" s="115" t="n"/>
      <c r="BI14" s="116" t="n"/>
      <c r="BJ14" s="115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32" t="n"/>
      <c r="BT14" s="32" t="n"/>
      <c r="BU14" s="32" t="n"/>
      <c r="BV14" s="32" t="n"/>
      <c r="BW14" s="1" t="n"/>
      <c r="BX14" s="1" t="n"/>
      <c r="BY14" s="1" t="n"/>
    </row>
    <row r="15">
      <c r="A15" s="32" t="n"/>
      <c r="B15" s="320" t="n"/>
      <c r="C15" s="321" t="n">
        <v>1</v>
      </c>
      <c r="D15" s="322" t="n">
        <v>2</v>
      </c>
      <c r="E15" s="322" t="n">
        <v>3</v>
      </c>
      <c r="F15" s="322" t="n">
        <v>4</v>
      </c>
      <c r="G15" s="322" t="n">
        <v>5</v>
      </c>
      <c r="H15" s="322" t="n">
        <v>6</v>
      </c>
      <c r="I15" s="322" t="n">
        <v>7</v>
      </c>
      <c r="J15" s="322" t="n">
        <v>8</v>
      </c>
      <c r="K15" s="322" t="n">
        <v>9</v>
      </c>
      <c r="L15" s="322" t="n">
        <v>10</v>
      </c>
      <c r="M15" s="322" t="n">
        <v>11</v>
      </c>
      <c r="N15" s="322" t="n">
        <v>12</v>
      </c>
      <c r="O15" s="322" t="n">
        <v>13</v>
      </c>
      <c r="P15" s="322" t="n">
        <v>14</v>
      </c>
      <c r="Q15" s="322" t="n">
        <v>15</v>
      </c>
      <c r="R15" s="322" t="n">
        <v>16</v>
      </c>
      <c r="S15" s="322" t="n">
        <v>17</v>
      </c>
      <c r="T15" s="322" t="n">
        <v>18</v>
      </c>
      <c r="U15" s="322" t="n">
        <v>19</v>
      </c>
      <c r="V15" s="322" t="n">
        <v>20</v>
      </c>
      <c r="W15" s="322" t="n">
        <v>21</v>
      </c>
      <c r="X15" s="322" t="n">
        <v>22</v>
      </c>
      <c r="Y15" s="70" t="n"/>
      <c r="Z15" s="323" t="n"/>
      <c r="AA15" s="322" t="n">
        <v>23</v>
      </c>
      <c r="AB15" s="322" t="n">
        <v>24</v>
      </c>
      <c r="AC15" s="322" t="n">
        <v>25</v>
      </c>
      <c r="AD15" s="322" t="n">
        <v>26</v>
      </c>
      <c r="AE15" s="322" t="n">
        <v>27</v>
      </c>
      <c r="AF15" s="322" t="n">
        <v>28</v>
      </c>
      <c r="AG15" s="322" t="n">
        <v>29</v>
      </c>
      <c r="AH15" s="322" t="n">
        <v>30</v>
      </c>
      <c r="AI15" s="322" t="n">
        <v>31</v>
      </c>
      <c r="AJ15" s="322" t="n">
        <v>32</v>
      </c>
      <c r="AK15" s="322" t="n">
        <v>33</v>
      </c>
      <c r="AL15" s="322" t="n">
        <v>34</v>
      </c>
      <c r="AM15" s="322" t="n">
        <v>35</v>
      </c>
      <c r="AN15" s="322" t="n">
        <v>36</v>
      </c>
      <c r="AO15" s="322" t="n">
        <v>37</v>
      </c>
      <c r="AP15" s="322" t="n">
        <v>38</v>
      </c>
      <c r="AQ15" s="322" t="n">
        <v>39</v>
      </c>
      <c r="AR15" s="322" t="n">
        <v>40</v>
      </c>
      <c r="AS15" s="322" t="n">
        <v>41</v>
      </c>
      <c r="AT15" s="322" t="n">
        <v>42</v>
      </c>
      <c r="AU15" s="322" t="n">
        <v>43</v>
      </c>
      <c r="AV15" s="322" t="n">
        <v>44</v>
      </c>
      <c r="AW15" s="322" t="n">
        <v>45</v>
      </c>
      <c r="AX15" s="322" t="n">
        <v>46</v>
      </c>
      <c r="AY15" s="322" t="n">
        <v>47</v>
      </c>
      <c r="AZ15" s="322" t="n">
        <v>48</v>
      </c>
      <c r="BA15" s="322" t="n">
        <v>49</v>
      </c>
      <c r="BB15" s="322" t="n">
        <v>50</v>
      </c>
      <c r="BC15" s="322" t="n">
        <v>51</v>
      </c>
      <c r="BD15" s="324" t="n">
        <v>52</v>
      </c>
      <c r="BE15" s="136" t="n"/>
      <c r="BF15" s="249" t="n"/>
      <c r="BG15" s="325" t="n"/>
      <c r="BH15" s="249" t="n"/>
      <c r="BI15" s="325" t="n"/>
      <c r="BJ15" s="249" t="n"/>
      <c r="BK15" s="325" t="n"/>
      <c r="BL15" s="249" t="n"/>
      <c r="BM15" s="325" t="n"/>
      <c r="BN15" s="249" t="n"/>
      <c r="BO15" s="325" t="n"/>
      <c r="BP15" s="249" t="n"/>
      <c r="BQ15" s="325" t="n"/>
      <c r="BR15" s="249" t="n"/>
      <c r="BS15" s="32" t="n"/>
      <c r="BT15" s="32" t="n"/>
      <c r="BU15" s="32" t="n"/>
      <c r="BV15" s="32" t="n"/>
      <c r="BW15" s="1" t="n"/>
      <c r="BX15" s="1" t="n"/>
      <c r="BY15" s="1" t="n"/>
    </row>
    <row r="16">
      <c r="A16" s="75" t="n"/>
      <c r="B16" s="326" t="inlineStr">
        <is>
          <t>I</t>
        </is>
      </c>
      <c r="C16" s="327" t="n"/>
      <c r="D16" s="328" t="inlineStr">
        <is>
          <t>+</t>
        </is>
      </c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7" t="n"/>
      <c r="U16" s="329" t="n"/>
      <c r="V16" s="329" t="inlineStr">
        <is>
          <t>:</t>
        </is>
      </c>
      <c r="W16" s="329" t="inlineStr">
        <is>
          <t>:</t>
        </is>
      </c>
      <c r="X16" s="330" t="n"/>
      <c r="Y16" s="124" t="n"/>
      <c r="Z16" s="331" t="n"/>
      <c r="AA16" s="329" t="n"/>
      <c r="AB16" s="332" t="n"/>
      <c r="AC16" s="333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32" t="n"/>
      <c r="AQ16" s="329" t="n"/>
      <c r="AR16" s="329" t="inlineStr">
        <is>
          <t>:</t>
        </is>
      </c>
      <c r="AS16" s="329" t="inlineStr">
        <is>
          <t>:</t>
        </is>
      </c>
      <c r="AT16" s="329" t="n"/>
      <c r="AU16" s="329" t="n"/>
      <c r="AV16" s="334" t="n"/>
      <c r="AW16" s="329" t="n"/>
      <c r="AX16" s="329" t="n"/>
      <c r="AY16" s="329" t="n"/>
      <c r="AZ16" s="329" t="n"/>
      <c r="BA16" s="329" t="n"/>
      <c r="BB16" s="329" t="n"/>
      <c r="BC16" s="329" t="n"/>
      <c r="BD16" s="329" t="n"/>
      <c r="BE16" s="335" t="n">
        <v>47</v>
      </c>
      <c r="BF16" s="124" t="n"/>
      <c r="BG16" s="329" t="n">
        <v>1</v>
      </c>
      <c r="BH16" s="139" t="n"/>
      <c r="BI16" s="330" t="n">
        <v>4</v>
      </c>
      <c r="BJ16" s="124" t="n"/>
      <c r="BK16" s="330" t="n"/>
      <c r="BL16" s="124" t="n"/>
      <c r="BM16" s="330" t="n"/>
      <c r="BN16" s="124" t="n"/>
      <c r="BO16" s="330" t="n"/>
      <c r="BP16" s="124" t="n"/>
      <c r="BQ16" s="330">
        <f>BE16+BG16+BI16+BK16+BM16+BO16</f>
        <v/>
      </c>
      <c r="BR16" s="124" t="n"/>
      <c r="BS16" s="88" t="n"/>
      <c r="BT16" s="1" t="n"/>
      <c r="BU16" s="88" t="n"/>
      <c r="BV16" s="1" t="n"/>
      <c r="BW16" s="1" t="n"/>
      <c r="BX16" s="1" t="n"/>
      <c r="BY16" s="1" t="n"/>
    </row>
    <row r="17">
      <c r="A17" s="75" t="n"/>
      <c r="B17" s="336" t="inlineStr">
        <is>
          <t>II</t>
        </is>
      </c>
      <c r="C17" s="337" t="n"/>
      <c r="D17" s="337" t="n"/>
      <c r="E17" s="337" t="n"/>
      <c r="F17" s="337" t="n"/>
      <c r="G17" s="337" t="n"/>
      <c r="H17" s="337" t="n"/>
      <c r="I17" s="337" t="n"/>
      <c r="J17" s="337" t="n"/>
      <c r="K17" s="338" t="inlineStr">
        <is>
          <t>Х</t>
        </is>
      </c>
      <c r="L17" s="338" t="inlineStr">
        <is>
          <t>Х</t>
        </is>
      </c>
      <c r="M17" s="339" t="inlineStr">
        <is>
          <t>:</t>
        </is>
      </c>
      <c r="N17" s="339" t="inlineStr">
        <is>
          <t>:</t>
        </is>
      </c>
      <c r="O17" s="340" t="inlineStr">
        <is>
          <t>/</t>
        </is>
      </c>
      <c r="P17" s="340" t="inlineStr">
        <is>
          <t>/</t>
        </is>
      </c>
      <c r="Q17" s="340" t="inlineStr">
        <is>
          <t>/</t>
        </is>
      </c>
      <c r="R17" s="340" t="inlineStr">
        <is>
          <t>/</t>
        </is>
      </c>
      <c r="S17" s="340" t="inlineStr">
        <is>
          <t>/</t>
        </is>
      </c>
      <c r="T17" s="340" t="inlineStr">
        <is>
          <t>/</t>
        </is>
      </c>
      <c r="U17" s="340" t="inlineStr">
        <is>
          <t>/</t>
        </is>
      </c>
      <c r="V17" s="340" t="inlineStr">
        <is>
          <t>/</t>
        </is>
      </c>
      <c r="W17" s="338" t="inlineStr">
        <is>
          <t>//</t>
        </is>
      </c>
      <c r="X17" s="341" t="inlineStr">
        <is>
          <t>//</t>
        </is>
      </c>
      <c r="Y17" s="342" t="n"/>
      <c r="Z17" s="343" t="n"/>
      <c r="AA17" s="344" t="n"/>
      <c r="AB17" s="202" t="n"/>
      <c r="AC17" s="202" t="n"/>
      <c r="AD17" s="202" t="n"/>
      <c r="AE17" s="202" t="n"/>
      <c r="AF17" s="202" t="n"/>
      <c r="AG17" s="202" t="n"/>
      <c r="AH17" s="202" t="n"/>
      <c r="AI17" s="202" t="n"/>
      <c r="AJ17" s="202" t="n"/>
      <c r="AK17" s="202" t="n"/>
      <c r="AL17" s="202" t="n"/>
      <c r="AM17" s="202" t="n"/>
      <c r="AN17" s="202" t="n"/>
      <c r="AO17" s="202" t="n"/>
      <c r="AP17" s="202" t="n"/>
      <c r="AQ17" s="202" t="n"/>
      <c r="AR17" s="202" t="n"/>
      <c r="AS17" s="202" t="n"/>
      <c r="AT17" s="202" t="n"/>
      <c r="AU17" s="202" t="n"/>
      <c r="AV17" s="202" t="n"/>
      <c r="AW17" s="202" t="n"/>
      <c r="AX17" s="202" t="n"/>
      <c r="AY17" s="202" t="n"/>
      <c r="AZ17" s="202" t="n"/>
      <c r="BA17" s="202" t="n"/>
      <c r="BB17" s="202" t="n"/>
      <c r="BC17" s="202" t="n"/>
      <c r="BD17" s="144" t="n"/>
      <c r="BE17" s="345" t="n">
        <v>8</v>
      </c>
      <c r="BF17" s="240" t="n"/>
      <c r="BG17" s="338" t="n"/>
      <c r="BH17" s="240" t="n"/>
      <c r="BI17" s="344" t="n">
        <v>2</v>
      </c>
      <c r="BJ17" s="144" t="n"/>
      <c r="BK17" s="344" t="n">
        <v>2</v>
      </c>
      <c r="BL17" s="144" t="n"/>
      <c r="BM17" s="339" t="n">
        <v>8</v>
      </c>
      <c r="BN17" s="249" t="n"/>
      <c r="BO17" s="344" t="n">
        <v>2</v>
      </c>
      <c r="BP17" s="144" t="n"/>
      <c r="BQ17" s="80">
        <f>BE17+BG17+BI17+BK17+BM17+BO17</f>
        <v/>
      </c>
      <c r="BR17" s="109" t="n"/>
      <c r="BS17" s="88" t="n"/>
      <c r="BT17" s="88" t="n"/>
      <c r="BU17" s="88" t="n"/>
      <c r="BV17" s="88" t="n"/>
      <c r="BW17" s="1" t="n"/>
      <c r="BX17" s="1" t="n"/>
      <c r="BY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7" t="n"/>
      <c r="AA18" s="346" t="n"/>
      <c r="AB18" s="346" t="n"/>
      <c r="AC18" s="283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348">
        <f>BE16+BE17</f>
        <v/>
      </c>
      <c r="BF18" s="349" t="n"/>
      <c r="BG18" s="348">
        <f>BG16+BG17</f>
        <v/>
      </c>
      <c r="BH18" s="349" t="n"/>
      <c r="BI18" s="348">
        <f>BI16+BI17</f>
        <v/>
      </c>
      <c r="BJ18" s="349" t="n"/>
      <c r="BK18" s="348">
        <f>BK16+BK17</f>
        <v/>
      </c>
      <c r="BL18" s="349" t="n"/>
      <c r="BM18" s="348">
        <f>BM16+BM17</f>
        <v/>
      </c>
      <c r="BN18" s="349" t="n"/>
      <c r="BO18" s="348">
        <f>BO16+BO17</f>
        <v/>
      </c>
      <c r="BP18" s="349" t="n"/>
      <c r="BQ18" s="348">
        <f>BQ16+BQ17</f>
        <v/>
      </c>
      <c r="BR18" s="349" t="n"/>
      <c r="BS18" s="88" t="n"/>
      <c r="BT18" s="1" t="n"/>
      <c r="BU18" s="88" t="n"/>
      <c r="BV18" s="1" t="n"/>
      <c r="BW18" s="1" t="n"/>
      <c r="BX18" s="1" t="n"/>
      <c r="BY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352" t="inlineStr">
        <is>
          <t>Х</t>
        </is>
      </c>
      <c r="AE19" s="94" t="inlineStr">
        <is>
          <t>−</t>
        </is>
      </c>
      <c r="AF19" s="91" t="inlineStr">
        <is>
          <t>производственная практика</t>
        </is>
      </c>
      <c r="AG19" s="90" t="n"/>
      <c r="AH19" s="90" t="n"/>
      <c r="AI19" s="90" t="n"/>
      <c r="AJ19" s="90" t="n"/>
      <c r="AK19" s="90" t="n"/>
      <c r="AL19" s="92" t="n"/>
      <c r="AM19" s="92" t="n"/>
      <c r="AN19" s="92" t="n"/>
      <c r="AO19" s="92" t="n"/>
      <c r="AP19" s="1" t="n"/>
      <c r="AQ19" s="1" t="n"/>
      <c r="AR19" s="1" t="n"/>
      <c r="AS19" s="353" t="inlineStr">
        <is>
          <t>//</t>
        </is>
      </c>
      <c r="AT19" s="94" t="inlineStr">
        <is>
          <t>−</t>
        </is>
      </c>
      <c r="AU19" s="91" t="inlineStr">
        <is>
          <t>итоговая аттестация</t>
        </is>
      </c>
      <c r="AV19" s="91" t="n"/>
      <c r="AW19" s="91" t="n"/>
      <c r="AX19" s="91" t="n"/>
      <c r="AY19" s="91" t="n"/>
      <c r="AZ19" s="91" t="n"/>
      <c r="BA19" s="92" t="n"/>
      <c r="BB19" s="92" t="n"/>
      <c r="BC19" s="92" t="n"/>
      <c r="BD19" s="91" t="n"/>
      <c r="BE19" s="91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97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4" t="n"/>
      <c r="AE20" s="94" t="n"/>
      <c r="AF20" s="91" t="n"/>
      <c r="AG20" s="90" t="n"/>
      <c r="AH20" s="90" t="n"/>
      <c r="AI20" s="90" t="n"/>
      <c r="AJ20" s="90" t="n"/>
      <c r="AK20" s="90" t="n"/>
      <c r="AL20" s="92" t="n"/>
      <c r="AM20" s="92" t="n"/>
      <c r="AN20" s="92" t="n"/>
      <c r="AO20" s="92" t="n"/>
      <c r="AP20" s="1" t="n"/>
      <c r="AQ20" s="1" t="n"/>
      <c r="AR20" s="1" t="n"/>
      <c r="AS20" s="354" t="n"/>
      <c r="AT20" s="94" t="n"/>
      <c r="AU20" s="91" t="n"/>
      <c r="AV20" s="91" t="n"/>
      <c r="AW20" s="91" t="n"/>
      <c r="AX20" s="91" t="n"/>
      <c r="AY20" s="91" t="n"/>
      <c r="AZ20" s="91" t="n"/>
      <c r="BA20" s="92" t="n"/>
      <c r="BB20" s="92" t="n"/>
      <c r="BC20" s="92" t="n"/>
      <c r="BD20" s="91" t="n"/>
      <c r="BE20" s="91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97" t="n"/>
      <c r="BY20" s="97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1" t="n"/>
      <c r="AC21" s="1" t="n"/>
      <c r="AD21" s="91" t="n"/>
      <c r="AE21" s="91" t="n"/>
      <c r="AF21" s="91" t="n"/>
      <c r="AG21" s="90" t="n"/>
      <c r="AH21" s="90" t="n"/>
      <c r="AI21" s="90" t="n"/>
      <c r="AJ21" s="90" t="n"/>
      <c r="AK21" s="90" t="n"/>
      <c r="AL21" s="91" t="n"/>
      <c r="AM21" s="91" t="n"/>
      <c r="AN21" s="92" t="n"/>
      <c r="AO21" s="92" t="n"/>
      <c r="AP21" s="1" t="n"/>
      <c r="AQ21" s="1" t="n"/>
      <c r="AR21" s="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2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1" t="n"/>
      <c r="BX21" s="91" t="n"/>
      <c r="BY21" s="9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92" t="n"/>
      <c r="AB22" s="1" t="n"/>
      <c r="AC22" s="1" t="n"/>
      <c r="AD22" s="353" t="inlineStr">
        <is>
          <t>/</t>
        </is>
      </c>
      <c r="AE22" s="94" t="inlineStr">
        <is>
          <t>−</t>
        </is>
      </c>
      <c r="AF22" s="91" t="inlineStr">
        <is>
          <t>магистерская диссертация</t>
        </is>
      </c>
      <c r="AG22" s="90" t="n"/>
      <c r="AH22" s="90" t="n"/>
      <c r="AI22" s="90" t="n"/>
      <c r="AJ22" s="90" t="n"/>
      <c r="AK22" s="90" t="n"/>
      <c r="AL22" s="92" t="n"/>
      <c r="AM22" s="92" t="n"/>
      <c r="AN22" s="92" t="n"/>
      <c r="AO22" s="92" t="n"/>
      <c r="AP22" s="1" t="n"/>
      <c r="AQ22" s="1" t="n"/>
      <c r="AR22" s="1" t="n"/>
      <c r="AS22" s="352" t="inlineStr">
        <is>
          <t>+</t>
        </is>
      </c>
      <c r="AT22" s="94" t="inlineStr">
        <is>
          <t>−</t>
        </is>
      </c>
      <c r="AU22" s="91" t="inlineStr">
        <is>
          <t>установочная сессия (УС)</t>
        </is>
      </c>
      <c r="AV22" s="97" t="n"/>
      <c r="AW22" s="97" t="n"/>
      <c r="AX22" s="97" t="n"/>
      <c r="AY22" s="92" t="n"/>
      <c r="AZ22" s="90" t="n"/>
      <c r="BA22" s="90" t="n"/>
      <c r="BB22" s="92" t="n"/>
      <c r="BC22" s="92" t="n"/>
      <c r="BD22" s="91" t="n"/>
      <c r="BE22" s="91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90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2" t="n"/>
      <c r="AJ23" s="92" t="n"/>
      <c r="AK23" s="92" t="n"/>
      <c r="AL23" s="92" t="n"/>
      <c r="AM23" s="92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91" t="n"/>
      <c r="BX23" s="91" t="n"/>
      <c r="BY23" s="9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356" t="n"/>
      <c r="BW24" s="356" t="n"/>
      <c r="BX24" s="1" t="n"/>
      <c r="BY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6" t="n"/>
      <c r="AD25" s="355" t="n"/>
      <c r="AE25" s="355" t="n"/>
      <c r="AF25" s="355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5" t="n"/>
      <c r="AW25" s="356" t="n"/>
      <c r="AX25" s="356" t="n"/>
      <c r="AY25" s="356" t="n"/>
      <c r="AZ25" s="356" t="n"/>
      <c r="BA25" s="356" t="n"/>
      <c r="BB25" s="355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356" t="n"/>
      <c r="BX25" s="1" t="n"/>
      <c r="BY25" s="1" t="n"/>
    </row>
    <row r="26">
      <c r="A26" s="282" t="n"/>
      <c r="B26" s="43" t="inlineStr">
        <is>
          <t>III. План образовательного процесса</t>
        </is>
      </c>
      <c r="C26" s="44" t="n"/>
      <c r="D26" s="44" t="n"/>
      <c r="E26" s="44" t="n"/>
      <c r="F26" s="44" t="n"/>
      <c r="G26" s="44" t="n"/>
      <c r="H26" s="44" t="n"/>
      <c r="I26" s="44" t="n"/>
      <c r="J26" s="44" t="n"/>
      <c r="K26" s="44" t="n"/>
      <c r="L26" s="44" t="n"/>
      <c r="M26" s="44" t="n"/>
      <c r="N26" s="44" t="n"/>
      <c r="O26" s="44" t="n"/>
      <c r="P26" s="44" t="n"/>
      <c r="Q26" s="44" t="n"/>
      <c r="R26" s="44" t="n"/>
      <c r="S26" s="44" t="n"/>
      <c r="T26" s="44" t="n"/>
      <c r="U26" s="4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  <c r="AH26" s="44" t="n"/>
      <c r="AI26" s="44" t="n"/>
      <c r="AJ26" s="44" t="n"/>
      <c r="AK26" s="44" t="n"/>
      <c r="AL26" s="44" t="n"/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44" t="n"/>
      <c r="BI26" s="44" t="n"/>
      <c r="BJ26" s="44" t="n"/>
      <c r="BK26" s="44" t="n"/>
      <c r="BL26" s="44" t="n"/>
      <c r="BM26" s="44" t="n"/>
      <c r="BN26" s="44" t="n"/>
      <c r="BO26" s="44" t="n"/>
      <c r="BP26" s="44" t="n"/>
      <c r="BQ26" s="44" t="n"/>
      <c r="BR26" s="44" t="n"/>
      <c r="BS26" s="19" t="n"/>
      <c r="BT26" s="19" t="n"/>
      <c r="BU26" s="19" t="n"/>
      <c r="BV26" s="19" t="n"/>
      <c r="BW26" s="19" t="n"/>
      <c r="BX26" s="1" t="n"/>
      <c r="BY26" s="1" t="n"/>
    </row>
    <row r="27">
      <c r="A27" s="355" t="n"/>
      <c r="B27" s="103" t="inlineStr">
        <is>
          <t>№ п/п</t>
        </is>
      </c>
      <c r="C27" s="104" t="n"/>
      <c r="D27" s="357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103" t="inlineStr">
        <is>
          <t>№ рег. 
в БГТУ</t>
        </is>
      </c>
      <c r="AA27" s="251" t="inlineStr">
        <is>
          <t>Экзамены</t>
        </is>
      </c>
      <c r="AB27" s="104" t="n"/>
      <c r="AC27" s="251" t="inlineStr">
        <is>
          <t>Зачеты</t>
        </is>
      </c>
      <c r="AD27" s="104" t="n"/>
      <c r="AE27" s="103" t="inlineStr">
        <is>
          <t>Количество академических часов</t>
        </is>
      </c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148" t="n"/>
      <c r="AU27" s="103" t="inlineStr">
        <is>
          <t>Распределение по курсам и УС, ЛЭС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48" t="n"/>
      <c r="BO27" s="358" t="inlineStr">
        <is>
          <t>Код компетенции</t>
        </is>
      </c>
      <c r="BP27" s="101" t="n"/>
      <c r="BQ27" s="101" t="n"/>
      <c r="BR27" s="104" t="n"/>
      <c r="BS27" s="1" t="n"/>
      <c r="BT27" s="1" t="n"/>
      <c r="BU27" s="1" t="n"/>
      <c r="BV27" s="1" t="n"/>
      <c r="BW27" s="1" t="n"/>
      <c r="BX27" s="1" t="n"/>
      <c r="BY27" s="1" t="n"/>
    </row>
    <row r="28">
      <c r="A28" s="355" t="n"/>
      <c r="B28" s="112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120" t="inlineStr">
        <is>
          <t>Всего</t>
        </is>
      </c>
      <c r="AF28" s="53" t="n"/>
      <c r="AG28" s="359" t="inlineStr">
        <is>
          <t xml:space="preserve">Аудиторных: дневная форма получения образования </t>
        </is>
      </c>
      <c r="AH28" s="101" t="n"/>
      <c r="AI28" s="53" t="n"/>
      <c r="AJ28" s="360" t="inlineStr">
        <is>
          <t xml:space="preserve">Аудиторных: заочная форма получения образования </t>
        </is>
      </c>
      <c r="AK28" s="101" t="n"/>
      <c r="AL28" s="53" t="n"/>
      <c r="AM28" s="361" t="inlineStr">
        <is>
          <t>Из них</t>
        </is>
      </c>
      <c r="AN28" s="44" t="n"/>
      <c r="AO28" s="44" t="n"/>
      <c r="AP28" s="44" t="n"/>
      <c r="AQ28" s="44" t="n"/>
      <c r="AR28" s="44" t="n"/>
      <c r="AS28" s="44" t="n"/>
      <c r="AT28" s="349" t="n"/>
      <c r="AU28" s="362" t="inlineStr">
        <is>
          <t>I курс</t>
        </is>
      </c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44" t="n"/>
      <c r="BE28" s="44" t="n"/>
      <c r="BF28" s="44" t="n"/>
      <c r="BG28" s="44" t="n"/>
      <c r="BH28" s="137" t="n"/>
      <c r="BI28" s="103" t="inlineStr">
        <is>
          <t>II курс</t>
        </is>
      </c>
      <c r="BJ28" s="108" t="n"/>
      <c r="BK28" s="108" t="n"/>
      <c r="BL28" s="108" t="n"/>
      <c r="BM28" s="108" t="n"/>
      <c r="BN28" s="148" t="n"/>
      <c r="BO28" s="112" t="n"/>
      <c r="BP28" s="1" t="n"/>
      <c r="BQ28" s="1" t="n"/>
      <c r="BR28" s="114" t="n"/>
      <c r="BS28" s="1" t="n"/>
      <c r="BT28" s="1" t="n"/>
      <c r="BU28" s="1" t="n"/>
      <c r="BV28" s="1" t="n"/>
      <c r="BW28" s="1" t="n"/>
      <c r="BX28" s="1" t="n"/>
      <c r="BY28" s="1" t="n"/>
    </row>
    <row r="29">
      <c r="A29" s="355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5" t="n"/>
      <c r="AG29" s="112" t="n"/>
      <c r="AH29" s="1" t="n"/>
      <c r="AI29" s="115" t="n"/>
      <c r="AJ29" s="1" t="n"/>
      <c r="AK29" s="1" t="n"/>
      <c r="AL29" s="115" t="n"/>
      <c r="AM29" s="214" t="inlineStr">
        <is>
          <t>Лекции</t>
        </is>
      </c>
      <c r="AN29" s="115" t="n"/>
      <c r="AO29" s="214" t="inlineStr">
        <is>
          <t>Лабораторные</t>
        </is>
      </c>
      <c r="AP29" s="115" t="n"/>
      <c r="AQ29" s="214" t="inlineStr">
        <is>
          <t>Практические</t>
        </is>
      </c>
      <c r="AR29" s="115" t="n"/>
      <c r="AS29" s="214" t="inlineStr">
        <is>
          <t>Семинарские</t>
        </is>
      </c>
      <c r="AT29" s="115" t="n"/>
      <c r="AU29" s="363" t="inlineStr">
        <is>
          <t>УС      1 нед</t>
        </is>
      </c>
      <c r="AV29" s="104" t="n"/>
      <c r="AW29" s="105" t="inlineStr">
        <is>
          <t>1 ЛЭС,</t>
        </is>
      </c>
      <c r="AX29" s="123" t="n"/>
      <c r="AY29" s="123" t="n"/>
      <c r="AZ29" s="123" t="n"/>
      <c r="BA29" s="123" t="n"/>
      <c r="BB29" s="124" t="n"/>
      <c r="BC29" s="364" t="inlineStr">
        <is>
          <t>2 ЛЭС,</t>
        </is>
      </c>
      <c r="BD29" s="123" t="n"/>
      <c r="BE29" s="123" t="n"/>
      <c r="BF29" s="123" t="n"/>
      <c r="BG29" s="123" t="n"/>
      <c r="BH29" s="124" t="n"/>
      <c r="BI29" s="365" t="inlineStr">
        <is>
          <t>3 ЛЭС,</t>
        </is>
      </c>
      <c r="BJ29" s="206" t="n"/>
      <c r="BK29" s="206" t="n"/>
      <c r="BL29" s="206" t="n"/>
      <c r="BM29" s="206" t="n"/>
      <c r="BN29" s="139" t="n"/>
      <c r="BO29" s="112" t="n"/>
      <c r="BP29" s="1" t="n"/>
      <c r="BQ29" s="1" t="n"/>
      <c r="BR29" s="114" t="n"/>
      <c r="BS29" s="1" t="n"/>
      <c r="BT29" s="1" t="n"/>
      <c r="BU29" s="1" t="n"/>
      <c r="BV29" s="1" t="n"/>
      <c r="BW29" s="1" t="n"/>
      <c r="BX29" s="1" t="n"/>
      <c r="BY29" s="1" t="n"/>
    </row>
    <row r="30">
      <c r="A30" s="355" t="n"/>
      <c r="B30" s="112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5" t="n"/>
      <c r="AG30" s="112" t="n"/>
      <c r="AH30" s="1" t="n"/>
      <c r="AI30" s="115" t="n"/>
      <c r="AJ30" s="1" t="n"/>
      <c r="AK30" s="1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138" t="n"/>
      <c r="AV30" s="207" t="n"/>
      <c r="AW30" s="366" t="n">
        <v>2</v>
      </c>
      <c r="AX30" s="131" t="n"/>
      <c r="AY30" s="130" t="inlineStr">
        <is>
          <t>недели</t>
        </is>
      </c>
      <c r="AZ30" s="131" t="n"/>
      <c r="BA30" s="131" t="n"/>
      <c r="BB30" s="132" t="n"/>
      <c r="BC30" s="367" t="n">
        <v>2</v>
      </c>
      <c r="BD30" s="131" t="n"/>
      <c r="BE30" s="130" t="inlineStr">
        <is>
          <t>недели</t>
        </is>
      </c>
      <c r="BF30" s="131" t="n"/>
      <c r="BG30" s="131" t="n"/>
      <c r="BH30" s="132" t="n"/>
      <c r="BI30" s="366" t="n">
        <v>2</v>
      </c>
      <c r="BJ30" s="131" t="n"/>
      <c r="BK30" s="181" t="inlineStr">
        <is>
          <t>недели</t>
        </is>
      </c>
      <c r="BL30" s="126" t="n"/>
      <c r="BM30" s="126" t="n"/>
      <c r="BN30" s="128" t="n"/>
      <c r="BO30" s="112" t="n"/>
      <c r="BP30" s="1" t="n"/>
      <c r="BQ30" s="1" t="n"/>
      <c r="BR30" s="114" t="n"/>
      <c r="BS30" s="1" t="n"/>
      <c r="BT30" s="1" t="n"/>
      <c r="BU30" s="1" t="n"/>
      <c r="BV30" s="1" t="n"/>
      <c r="BW30" s="1" t="n"/>
      <c r="BX30" s="1" t="n"/>
      <c r="BY30" s="1" t="n"/>
    </row>
    <row r="31">
      <c r="A31" s="355" t="n"/>
      <c r="B31" s="136" t="n"/>
      <c r="C31" s="137" t="n"/>
      <c r="D31" s="44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137" t="n"/>
      <c r="Z31" s="368" t="n"/>
      <c r="AA31" s="136" t="n"/>
      <c r="AB31" s="137" t="n"/>
      <c r="AC31" s="136" t="n"/>
      <c r="AD31" s="137" t="n"/>
      <c r="AE31" s="136" t="n"/>
      <c r="AF31" s="249" t="n"/>
      <c r="AG31" s="136" t="n"/>
      <c r="AH31" s="44" t="n"/>
      <c r="AI31" s="249" t="n"/>
      <c r="AJ31" s="44" t="n"/>
      <c r="AK31" s="44" t="n"/>
      <c r="AL31" s="24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143" t="inlineStr">
        <is>
          <t>Ауд. часов</t>
        </is>
      </c>
      <c r="AV31" s="144" t="n"/>
      <c r="AW31" s="369" t="inlineStr">
        <is>
          <t>Всего часов</t>
        </is>
      </c>
      <c r="AX31" s="240" t="n"/>
      <c r="AY31" s="370" t="inlineStr">
        <is>
          <t>Ауд. часов</t>
        </is>
      </c>
      <c r="AZ31" s="240" t="n"/>
      <c r="BA31" s="370" t="inlineStr">
        <is>
          <t>Зач. единиц</t>
        </is>
      </c>
      <c r="BB31" s="240" t="n"/>
      <c r="BC31" s="371" t="inlineStr">
        <is>
          <t>Всего часов</t>
        </is>
      </c>
      <c r="BD31" s="144" t="n"/>
      <c r="BE31" s="370" t="inlineStr">
        <is>
          <t>Ауд. часов</t>
        </is>
      </c>
      <c r="BF31" s="240" t="n"/>
      <c r="BG31" s="370" t="inlineStr">
        <is>
          <t>Зач. единиц</t>
        </is>
      </c>
      <c r="BH31" s="240" t="n"/>
      <c r="BI31" s="372" t="inlineStr">
        <is>
          <t>Всего часов</t>
        </is>
      </c>
      <c r="BJ31" s="144" t="n"/>
      <c r="BK31" s="372" t="inlineStr">
        <is>
          <t>Ауд. часов</t>
        </is>
      </c>
      <c r="BL31" s="144" t="n"/>
      <c r="BM31" s="372" t="inlineStr">
        <is>
          <t>Зач. единиц</t>
        </is>
      </c>
      <c r="BN31" s="144" t="n"/>
      <c r="BO31" s="373" t="n"/>
      <c r="BP31" s="374" t="n"/>
      <c r="BQ31" s="374" t="n"/>
      <c r="BR31" s="375" t="n"/>
      <c r="BS31" s="1" t="n"/>
      <c r="BT31" s="1" t="n"/>
      <c r="BU31" s="1" t="n"/>
      <c r="BV31" s="1" t="n"/>
      <c r="BW31" s="1" t="n"/>
      <c r="BX31" s="1" t="n"/>
      <c r="BY31" s="1" t="n"/>
    </row>
    <row r="32">
      <c r="A32" s="355" t="n"/>
      <c r="B32" s="376" t="n">
        <v>1</v>
      </c>
      <c r="C32" s="148" t="n"/>
      <c r="D32" s="377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378" t="n"/>
      <c r="AA32" s="379" t="n"/>
      <c r="AB32" s="148" t="n"/>
      <c r="AC32" s="377" t="n"/>
      <c r="AD32" s="148" t="n"/>
      <c r="AE32" s="380">
        <f>AE33+AE37</f>
        <v/>
      </c>
      <c r="AF32" s="109" t="n"/>
      <c r="AG32" s="380">
        <f>AG33+AG37</f>
        <v/>
      </c>
      <c r="AH32" s="108" t="n"/>
      <c r="AI32" s="109" t="n"/>
      <c r="AJ32" s="381">
        <f>AJ33+AJ37</f>
        <v/>
      </c>
      <c r="AK32" s="108" t="n"/>
      <c r="AL32" s="109" t="n"/>
      <c r="AM32" s="382">
        <f>AM33+AM37</f>
        <v/>
      </c>
      <c r="AN32" s="109" t="n"/>
      <c r="AO32" s="382">
        <f>AO37</f>
        <v/>
      </c>
      <c r="AP32" s="109" t="n"/>
      <c r="AQ32" s="382">
        <f>AQ33</f>
        <v/>
      </c>
      <c r="AR32" s="109" t="n"/>
      <c r="AS32" s="382">
        <f>AS33</f>
        <v/>
      </c>
      <c r="AT32" s="109" t="n"/>
      <c r="AU32" s="376" t="n"/>
      <c r="AV32" s="148" t="n"/>
      <c r="AW32" s="380">
        <f>AW33+AW37</f>
        <v/>
      </c>
      <c r="AX32" s="109" t="n"/>
      <c r="AY32" s="382">
        <f>AY33+AY37</f>
        <v/>
      </c>
      <c r="AZ32" s="109" t="n"/>
      <c r="BA32" s="382" t="n">
        <v>8</v>
      </c>
      <c r="BB32" s="109" t="n"/>
      <c r="BC32" s="381">
        <f>BC33+BC37</f>
        <v/>
      </c>
      <c r="BD32" s="109" t="n"/>
      <c r="BE32" s="382">
        <f>BE33</f>
        <v/>
      </c>
      <c r="BF32" s="109" t="n"/>
      <c r="BG32" s="382">
        <f>BG33+BG37</f>
        <v/>
      </c>
      <c r="BH32" s="109" t="n"/>
      <c r="BI32" s="382" t="n">
        <v>72</v>
      </c>
      <c r="BJ32" s="109" t="n"/>
      <c r="BK32" s="382" t="n"/>
      <c r="BL32" s="109" t="n"/>
      <c r="BM32" s="382" t="n">
        <v>2</v>
      </c>
      <c r="BN32" s="109" t="n"/>
      <c r="BO32" s="383" t="n"/>
      <c r="BP32" s="108" t="n"/>
      <c r="BQ32" s="108" t="n"/>
      <c r="BR32" s="148" t="n"/>
      <c r="BS32" s="1" t="n"/>
      <c r="BT32" s="1" t="n"/>
      <c r="BU32" s="1" t="n"/>
      <c r="BV32" s="1" t="n"/>
      <c r="BW32" s="1" t="n"/>
      <c r="BX32" s="1" t="n"/>
      <c r="BY32" s="1" t="n"/>
    </row>
    <row r="33">
      <c r="A33" s="355" t="n"/>
      <c r="B33" s="384" t="inlineStr">
        <is>
          <t>1.1</t>
        </is>
      </c>
      <c r="C33" s="164" t="n"/>
      <c r="D33" s="385" t="inlineStr">
        <is>
          <t>Модуль "Теория и методология исследований издательско-полиграфического комплекса и медиа"</t>
        </is>
      </c>
      <c r="E33" s="163" t="n"/>
      <c r="F33" s="163" t="n"/>
      <c r="G33" s="163" t="n"/>
      <c r="H33" s="163" t="n"/>
      <c r="I33" s="163" t="n"/>
      <c r="J33" s="163" t="n"/>
      <c r="K33" s="163" t="n"/>
      <c r="L33" s="163" t="n"/>
      <c r="M33" s="163" t="n"/>
      <c r="N33" s="163" t="n"/>
      <c r="O33" s="163" t="n"/>
      <c r="P33" s="163" t="n"/>
      <c r="Q33" s="163" t="n"/>
      <c r="R33" s="163" t="n"/>
      <c r="S33" s="163" t="n"/>
      <c r="T33" s="163" t="n"/>
      <c r="U33" s="163" t="n"/>
      <c r="V33" s="163" t="n"/>
      <c r="W33" s="163" t="n"/>
      <c r="X33" s="163" t="n"/>
      <c r="Y33" s="164" t="n"/>
      <c r="Z33" s="386" t="n"/>
      <c r="AA33" s="387" t="n"/>
      <c r="AB33" s="161" t="n"/>
      <c r="AC33" s="388" t="n"/>
      <c r="AD33" s="161" t="n"/>
      <c r="AE33" s="169">
        <f>SUM(AE34:AF36)</f>
        <v/>
      </c>
      <c r="AF33" s="124" t="n"/>
      <c r="AG33" s="169">
        <f>SUM(AG34:AI36)</f>
        <v/>
      </c>
      <c r="AH33" s="123" t="n"/>
      <c r="AI33" s="124" t="n"/>
      <c r="AJ33" s="168">
        <f>SUM(AJ34:AL36)</f>
        <v/>
      </c>
      <c r="AK33" s="123" t="n"/>
      <c r="AL33" s="124" t="n"/>
      <c r="AM33" s="212">
        <f>SUM(AM34:AN36)</f>
        <v/>
      </c>
      <c r="AN33" s="139" t="n"/>
      <c r="AO33" s="212" t="n"/>
      <c r="AP33" s="139" t="n"/>
      <c r="AQ33" s="212">
        <f>SUM(AQ34:AR36)</f>
        <v/>
      </c>
      <c r="AR33" s="139" t="n"/>
      <c r="AS33" s="212">
        <f>AS34+AS35+AS36</f>
        <v/>
      </c>
      <c r="AT33" s="139" t="n"/>
      <c r="AU33" s="358" t="n"/>
      <c r="AV33" s="164" t="n"/>
      <c r="AW33" s="389" t="n">
        <v>108</v>
      </c>
      <c r="AX33" s="231" t="n"/>
      <c r="AY33" s="212" t="n">
        <v>12</v>
      </c>
      <c r="AZ33" s="139" t="n"/>
      <c r="BA33" s="212" t="n">
        <v>3</v>
      </c>
      <c r="BB33" s="139" t="n"/>
      <c r="BC33" s="211" t="n">
        <v>216</v>
      </c>
      <c r="BD33" s="139" t="n"/>
      <c r="BE33" s="212">
        <f>BE34+BE35+BE36</f>
        <v/>
      </c>
      <c r="BF33" s="139" t="n"/>
      <c r="BG33" s="212" t="n">
        <v>6</v>
      </c>
      <c r="BH33" s="139" t="n"/>
      <c r="BI33" s="212" t="n"/>
      <c r="BJ33" s="139" t="n"/>
      <c r="BK33" s="212" t="n"/>
      <c r="BL33" s="139" t="n"/>
      <c r="BM33" s="212" t="n"/>
      <c r="BN33" s="139" t="n"/>
      <c r="BO33" s="390" t="inlineStr">
        <is>
          <t>УК-1,5                УПК-1,3</t>
        </is>
      </c>
      <c r="BP33" s="206" t="n"/>
      <c r="BQ33" s="206" t="n"/>
      <c r="BR33" s="207" t="n"/>
      <c r="BS33" s="1" t="n"/>
      <c r="BT33" s="1" t="n"/>
      <c r="BU33" s="1" t="n"/>
      <c r="BV33" s="1" t="n"/>
      <c r="BW33" s="1" t="n"/>
      <c r="BX33" s="1" t="n"/>
      <c r="BY33" s="1" t="n"/>
    </row>
    <row r="34">
      <c r="A34" s="355" t="n"/>
      <c r="B34" s="391" t="inlineStr">
        <is>
          <t>1.1.1</t>
        </is>
      </c>
      <c r="C34" s="132" t="n"/>
      <c r="D34" s="392" t="inlineStr">
        <is>
          <t>Методология историко-книговедческого исследования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393" t="inlineStr">
        <is>
          <t>2017/2023</t>
        </is>
      </c>
      <c r="AA34" s="394" t="n">
        <v>1</v>
      </c>
      <c r="AB34" s="132" t="n"/>
      <c r="AC34" s="395" t="n"/>
      <c r="AD34" s="175" t="n"/>
      <c r="AE34" s="396" t="n">
        <v>108</v>
      </c>
      <c r="AF34" s="179" t="n"/>
      <c r="AG34" s="394" t="n">
        <v>46</v>
      </c>
      <c r="AH34" s="131" t="n"/>
      <c r="AI34" s="132" t="n"/>
      <c r="AJ34" s="397" t="n">
        <v>12</v>
      </c>
      <c r="AK34" s="131" t="n"/>
      <c r="AL34" s="179" t="n"/>
      <c r="AM34" s="398" t="n">
        <v>6</v>
      </c>
      <c r="AN34" s="179" t="n"/>
      <c r="AO34" s="398" t="n"/>
      <c r="AP34" s="179" t="n"/>
      <c r="AQ34" s="398" t="n">
        <v>6</v>
      </c>
      <c r="AR34" s="179" t="n"/>
      <c r="AS34" s="398" t="n"/>
      <c r="AT34" s="179" t="n"/>
      <c r="AU34" s="394" t="n"/>
      <c r="AV34" s="132" t="n"/>
      <c r="AW34" s="399" t="n">
        <v>108</v>
      </c>
      <c r="AX34" s="179" t="n"/>
      <c r="AY34" s="398" t="n">
        <v>12</v>
      </c>
      <c r="AZ34" s="179" t="n"/>
      <c r="BA34" s="398" t="n">
        <v>3</v>
      </c>
      <c r="BB34" s="179" t="n"/>
      <c r="BC34" s="397" t="n"/>
      <c r="BD34" s="179" t="n"/>
      <c r="BE34" s="398" t="n"/>
      <c r="BF34" s="179" t="n"/>
      <c r="BG34" s="398" t="n"/>
      <c r="BH34" s="179" t="n"/>
      <c r="BI34" s="398" t="n"/>
      <c r="BJ34" s="179" t="n"/>
      <c r="BK34" s="398" t="n"/>
      <c r="BL34" s="179" t="n"/>
      <c r="BM34" s="398" t="n"/>
      <c r="BN34" s="179" t="n"/>
      <c r="BO34" s="394" t="n"/>
      <c r="BP34" s="131" t="n"/>
      <c r="BQ34" s="131" t="n"/>
      <c r="BR34" s="132" t="n"/>
      <c r="BS34" s="1" t="n"/>
      <c r="BT34" s="1" t="n"/>
      <c r="BU34" s="1" t="n"/>
      <c r="BV34" s="1" t="n"/>
      <c r="BW34" s="1" t="n"/>
      <c r="BX34" s="1" t="n"/>
      <c r="BY34" s="1" t="n"/>
    </row>
    <row r="35">
      <c r="A35" s="355" t="n"/>
      <c r="B35" s="391" t="inlineStr">
        <is>
          <t>1.1.2</t>
        </is>
      </c>
      <c r="C35" s="132" t="n"/>
      <c r="D35" s="400" t="inlineStr">
        <is>
          <t>Современное отечественное и зарубежное издательское дело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401" t="inlineStr">
        <is>
          <t>2018/2023</t>
        </is>
      </c>
      <c r="AA35" s="394" t="n"/>
      <c r="AB35" s="132" t="n"/>
      <c r="AC35" s="395" t="n">
        <v>2</v>
      </c>
      <c r="AD35" s="175" t="n"/>
      <c r="AE35" s="396" t="n">
        <v>108</v>
      </c>
      <c r="AF35" s="179" t="n"/>
      <c r="AG35" s="394" t="n">
        <v>42</v>
      </c>
      <c r="AH35" s="131" t="n"/>
      <c r="AI35" s="132" t="n"/>
      <c r="AJ35" s="397">
        <f>AM35+AO35+AQ35+AS35</f>
        <v/>
      </c>
      <c r="AK35" s="131" t="n"/>
      <c r="AL35" s="179" t="n"/>
      <c r="AM35" s="398" t="n">
        <v>6</v>
      </c>
      <c r="AN35" s="179" t="n"/>
      <c r="AO35" s="398" t="n"/>
      <c r="AP35" s="179" t="n"/>
      <c r="AQ35" s="398" t="n"/>
      <c r="AR35" s="179" t="n"/>
      <c r="AS35" s="398" t="n">
        <v>4</v>
      </c>
      <c r="AT35" s="179" t="n"/>
      <c r="AU35" s="394" t="n"/>
      <c r="AV35" s="132" t="n"/>
      <c r="AW35" s="399" t="n"/>
      <c r="AX35" s="179" t="n"/>
      <c r="AY35" s="398" t="n"/>
      <c r="AZ35" s="179" t="n"/>
      <c r="BA35" s="398" t="n"/>
      <c r="BB35" s="179" t="n"/>
      <c r="BC35" s="397" t="n">
        <v>108</v>
      </c>
      <c r="BD35" s="179" t="n"/>
      <c r="BE35" s="398">
        <f>AJ35</f>
        <v/>
      </c>
      <c r="BF35" s="179" t="n"/>
      <c r="BG35" s="398" t="n">
        <v>3</v>
      </c>
      <c r="BH35" s="179" t="n"/>
      <c r="BI35" s="398" t="n"/>
      <c r="BJ35" s="179" t="n"/>
      <c r="BK35" s="398" t="n"/>
      <c r="BL35" s="179" t="n"/>
      <c r="BM35" s="398" t="n"/>
      <c r="BN35" s="179" t="n"/>
      <c r="BO35" s="394" t="n"/>
      <c r="BP35" s="131" t="n"/>
      <c r="BQ35" s="131" t="n"/>
      <c r="BR35" s="132" t="n"/>
      <c r="BS35" s="1" t="n"/>
      <c r="BT35" s="1" t="n"/>
      <c r="BU35" s="1" t="n"/>
      <c r="BV35" s="1" t="n"/>
      <c r="BW35" s="1" t="n"/>
      <c r="BX35" s="1" t="n"/>
      <c r="BY35" s="1" t="n"/>
    </row>
    <row r="36">
      <c r="A36" s="355" t="n"/>
      <c r="B36" s="391" t="inlineStr">
        <is>
          <t>1.1.3</t>
        </is>
      </c>
      <c r="C36" s="132" t="n"/>
      <c r="D36" s="392" t="inlineStr">
        <is>
          <t>Информационная поддержка книгоиздания и чтения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393" t="inlineStr">
        <is>
          <t>2019/2023</t>
        </is>
      </c>
      <c r="AA36" s="394" t="n">
        <v>2</v>
      </c>
      <c r="AB36" s="132" t="n"/>
      <c r="AC36" s="395" t="n"/>
      <c r="AD36" s="175" t="n"/>
      <c r="AE36" s="396" t="n">
        <v>108</v>
      </c>
      <c r="AF36" s="179" t="n"/>
      <c r="AG36" s="394" t="n">
        <v>46</v>
      </c>
      <c r="AH36" s="131" t="n"/>
      <c r="AI36" s="132" t="n"/>
      <c r="AJ36" s="397" t="n">
        <v>12</v>
      </c>
      <c r="AK36" s="131" t="n"/>
      <c r="AL36" s="179" t="n"/>
      <c r="AM36" s="398" t="n">
        <v>6</v>
      </c>
      <c r="AN36" s="179" t="n"/>
      <c r="AO36" s="398" t="n"/>
      <c r="AP36" s="179" t="n"/>
      <c r="AQ36" s="398" t="n">
        <v>6</v>
      </c>
      <c r="AR36" s="179" t="n"/>
      <c r="AS36" s="398" t="n"/>
      <c r="AT36" s="179" t="n"/>
      <c r="AU36" s="394" t="n"/>
      <c r="AV36" s="132" t="n"/>
      <c r="AW36" s="399" t="n"/>
      <c r="AX36" s="179" t="n"/>
      <c r="AY36" s="398" t="n"/>
      <c r="AZ36" s="179" t="n"/>
      <c r="BA36" s="398" t="n"/>
      <c r="BB36" s="179" t="n"/>
      <c r="BC36" s="397" t="n">
        <v>108</v>
      </c>
      <c r="BD36" s="179" t="n"/>
      <c r="BE36" s="398" t="n">
        <v>12</v>
      </c>
      <c r="BF36" s="179" t="n"/>
      <c r="BG36" s="398" t="n">
        <v>3</v>
      </c>
      <c r="BH36" s="179" t="n"/>
      <c r="BI36" s="398" t="n"/>
      <c r="BJ36" s="179" t="n"/>
      <c r="BK36" s="398" t="n"/>
      <c r="BL36" s="179" t="n"/>
      <c r="BM36" s="398" t="n"/>
      <c r="BN36" s="179" t="n"/>
      <c r="BO36" s="394" t="n"/>
      <c r="BP36" s="131" t="n"/>
      <c r="BQ36" s="131" t="n"/>
      <c r="BR36" s="132" t="n"/>
      <c r="BS36" s="1" t="n"/>
      <c r="BT36" s="1" t="n"/>
      <c r="BU36" s="1" t="n"/>
      <c r="BV36" s="1" t="n"/>
      <c r="BW36" s="1" t="n"/>
      <c r="BX36" s="1" t="n"/>
      <c r="BY36" s="1" t="n"/>
    </row>
    <row r="37">
      <c r="A37" s="355" t="n"/>
      <c r="B37" s="402" t="inlineStr">
        <is>
          <t>1.2</t>
        </is>
      </c>
      <c r="C37" s="132" t="n"/>
      <c r="D37" s="403" t="inlineStr">
        <is>
          <t>Модуль "Научно-исследовадельская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404" t="n"/>
      <c r="AA37" s="405" t="n"/>
      <c r="AB37" s="132" t="n"/>
      <c r="AC37" s="406" t="n"/>
      <c r="AD37" s="175" t="n"/>
      <c r="AE37" s="222" t="n">
        <v>324</v>
      </c>
      <c r="AF37" s="179" t="n"/>
      <c r="AG37" s="222" t="n">
        <v>52</v>
      </c>
      <c r="AH37" s="131" t="n"/>
      <c r="AI37" s="179" t="n"/>
      <c r="AJ37" s="186">
        <f>AJ38+AJ39</f>
        <v/>
      </c>
      <c r="AK37" s="131" t="n"/>
      <c r="AL37" s="179" t="n"/>
      <c r="AM37" s="352">
        <f>AM38+AM39</f>
        <v/>
      </c>
      <c r="AN37" s="179" t="n"/>
      <c r="AO37" s="352">
        <f>AO38+AO39</f>
        <v/>
      </c>
      <c r="AP37" s="179" t="n"/>
      <c r="AQ37" s="352" t="n"/>
      <c r="AR37" s="179" t="n"/>
      <c r="AS37" s="352" t="n"/>
      <c r="AT37" s="179" t="n"/>
      <c r="AU37" s="405" t="n"/>
      <c r="AV37" s="132" t="n"/>
      <c r="AW37" s="407" t="n">
        <v>180</v>
      </c>
      <c r="AX37" s="179" t="n"/>
      <c r="AY37" s="352">
        <f>AY38+AY39</f>
        <v/>
      </c>
      <c r="AZ37" s="179" t="n"/>
      <c r="BA37" s="352" t="n">
        <v>5</v>
      </c>
      <c r="BB37" s="179" t="n"/>
      <c r="BC37" s="186" t="n">
        <v>72</v>
      </c>
      <c r="BD37" s="179" t="n"/>
      <c r="BE37" s="352" t="n"/>
      <c r="BF37" s="179" t="n"/>
      <c r="BG37" s="352" t="n">
        <v>2</v>
      </c>
      <c r="BH37" s="179" t="n"/>
      <c r="BI37" s="352" t="n">
        <v>72</v>
      </c>
      <c r="BJ37" s="179" t="n"/>
      <c r="BK37" s="352" t="n"/>
      <c r="BL37" s="179" t="n"/>
      <c r="BM37" s="352" t="n">
        <v>2</v>
      </c>
      <c r="BN37" s="179" t="n"/>
      <c r="BO37" s="405" t="n"/>
      <c r="BP37" s="131" t="n"/>
      <c r="BQ37" s="131" t="n"/>
      <c r="BR37" s="132" t="n"/>
      <c r="BS37" s="1" t="n"/>
      <c r="BT37" s="1" t="n"/>
      <c r="BU37" s="1" t="n"/>
      <c r="BV37" s="1" t="n"/>
      <c r="BW37" s="1" t="n"/>
      <c r="BX37" s="1" t="n"/>
      <c r="BY37" s="1" t="n"/>
    </row>
    <row r="38">
      <c r="A38" s="355" t="n"/>
      <c r="B38" s="391" t="inlineStr">
        <is>
          <t>1.2.1</t>
        </is>
      </c>
      <c r="C38" s="132" t="n"/>
      <c r="D38" s="400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408" t="inlineStr">
        <is>
          <t>2088/2024</t>
        </is>
      </c>
      <c r="AA38" s="394" t="n"/>
      <c r="AB38" s="132" t="n"/>
      <c r="AC38" s="394" t="inlineStr">
        <is>
          <t xml:space="preserve">1,2,3 </t>
        </is>
      </c>
      <c r="AD38" s="132" t="n"/>
      <c r="AE38" s="396" t="n">
        <v>216</v>
      </c>
      <c r="AF38" s="179" t="n"/>
      <c r="AG38" s="396" t="n"/>
      <c r="AH38" s="131" t="n"/>
      <c r="AI38" s="179" t="n"/>
      <c r="AJ38" s="397" t="n"/>
      <c r="AK38" s="131" t="n"/>
      <c r="AL38" s="179" t="n"/>
      <c r="AM38" s="398" t="n"/>
      <c r="AN38" s="179" t="n"/>
      <c r="AO38" s="398" t="n"/>
      <c r="AP38" s="179" t="n"/>
      <c r="AQ38" s="398" t="n"/>
      <c r="AR38" s="179" t="n"/>
      <c r="AS38" s="398" t="n"/>
      <c r="AT38" s="179" t="n"/>
      <c r="AU38" s="394" t="n"/>
      <c r="AV38" s="132" t="n"/>
      <c r="AW38" s="399" t="n">
        <v>72</v>
      </c>
      <c r="AX38" s="179" t="n"/>
      <c r="AY38" s="398" t="n"/>
      <c r="AZ38" s="179" t="n"/>
      <c r="BA38" s="398" t="n">
        <v>2</v>
      </c>
      <c r="BB38" s="179" t="n"/>
      <c r="BC38" s="397" t="n">
        <v>72</v>
      </c>
      <c r="BD38" s="179" t="n"/>
      <c r="BE38" s="398" t="n"/>
      <c r="BF38" s="179" t="n"/>
      <c r="BG38" s="398" t="n">
        <v>2</v>
      </c>
      <c r="BH38" s="179" t="n"/>
      <c r="BI38" s="398" t="n">
        <v>72</v>
      </c>
      <c r="BJ38" s="179" t="n"/>
      <c r="BK38" s="398" t="n"/>
      <c r="BL38" s="179" t="n"/>
      <c r="BM38" s="398" t="n">
        <v>2</v>
      </c>
      <c r="BN38" s="179" t="n"/>
      <c r="BO38" s="409" t="inlineStr">
        <is>
          <t>УК-1,4,5,6</t>
        </is>
      </c>
      <c r="BP38" s="131" t="n"/>
      <c r="BQ38" s="131" t="n"/>
      <c r="BR38" s="132" t="n"/>
      <c r="BS38" s="1" t="n"/>
      <c r="BT38" s="1" t="n"/>
      <c r="BU38" s="1" t="n"/>
      <c r="BV38" s="1" t="n"/>
      <c r="BW38" s="1" t="n"/>
      <c r="BX38" s="1" t="n"/>
      <c r="BY38" s="1" t="n"/>
    </row>
    <row r="39">
      <c r="A39" s="355" t="n"/>
      <c r="B39" s="391" t="inlineStr">
        <is>
          <t>1.2.2</t>
        </is>
      </c>
      <c r="C39" s="132" t="n"/>
      <c r="D39" s="400" t="inlineStr">
        <is>
          <t xml:space="preserve">Информационно-коммуникационные технологиии в научных исследованиях и производстве издательской продукции 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2" t="n"/>
      <c r="Z39" s="401" t="inlineStr">
        <is>
          <t>2057/2024</t>
        </is>
      </c>
      <c r="AA39" s="394" t="n">
        <v>1</v>
      </c>
      <c r="AB39" s="132" t="n"/>
      <c r="AC39" s="395" t="n"/>
      <c r="AD39" s="175" t="n"/>
      <c r="AE39" s="396" t="n">
        <v>108</v>
      </c>
      <c r="AF39" s="179" t="n"/>
      <c r="AG39" s="396" t="n">
        <v>52</v>
      </c>
      <c r="AH39" s="131" t="n"/>
      <c r="AI39" s="179" t="n"/>
      <c r="AJ39" s="397">
        <f>AM39+AO39</f>
        <v/>
      </c>
      <c r="AK39" s="131" t="n"/>
      <c r="AL39" s="179" t="n"/>
      <c r="AM39" s="398" t="n">
        <v>6</v>
      </c>
      <c r="AN39" s="179" t="n"/>
      <c r="AO39" s="398" t="n">
        <v>8</v>
      </c>
      <c r="AP39" s="179" t="n"/>
      <c r="AQ39" s="398" t="n"/>
      <c r="AR39" s="179" t="n"/>
      <c r="AS39" s="398" t="n"/>
      <c r="AT39" s="179" t="n"/>
      <c r="AU39" s="394" t="n"/>
      <c r="AV39" s="132" t="n"/>
      <c r="AW39" s="399" t="n">
        <v>108</v>
      </c>
      <c r="AX39" s="179" t="n"/>
      <c r="AY39" s="398">
        <f>AJ39</f>
        <v/>
      </c>
      <c r="AZ39" s="179" t="n"/>
      <c r="BA39" s="398" t="n">
        <v>3</v>
      </c>
      <c r="BB39" s="179" t="n"/>
      <c r="BC39" s="397" t="n"/>
      <c r="BD39" s="179" t="n"/>
      <c r="BE39" s="398" t="n"/>
      <c r="BF39" s="179" t="n"/>
      <c r="BG39" s="398" t="n"/>
      <c r="BH39" s="179" t="n"/>
      <c r="BI39" s="398" t="n"/>
      <c r="BJ39" s="179" t="n"/>
      <c r="BK39" s="398" t="n"/>
      <c r="BL39" s="179" t="n"/>
      <c r="BM39" s="398" t="n"/>
      <c r="BN39" s="179" t="n"/>
      <c r="BO39" s="410" t="inlineStr">
        <is>
          <t>УК-2,4,7              УПК-2</t>
        </is>
      </c>
      <c r="BP39" s="411" t="n"/>
      <c r="BQ39" s="411" t="n"/>
      <c r="BR39" s="412" t="n"/>
      <c r="BS39" s="1" t="n"/>
      <c r="BT39" s="1" t="n"/>
      <c r="BU39" s="1" t="n"/>
      <c r="BV39" s="1" t="n"/>
      <c r="BW39" s="1" t="n"/>
      <c r="BX39" s="1" t="n"/>
      <c r="BY39" s="1" t="n"/>
    </row>
    <row r="40">
      <c r="A40" s="355" t="n"/>
      <c r="B40" s="376" t="n">
        <v>2</v>
      </c>
      <c r="C40" s="148" t="n"/>
      <c r="D40" s="377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378" t="n"/>
      <c r="AA40" s="376" t="n"/>
      <c r="AB40" s="148" t="n"/>
      <c r="AC40" s="383" t="n"/>
      <c r="AD40" s="148" t="n"/>
      <c r="AE40" s="380">
        <f>AE41+AE42+AE46+AE49</f>
        <v/>
      </c>
      <c r="AF40" s="109" t="n"/>
      <c r="AG40" s="380">
        <f>AG41+AG42+AG46+AG49</f>
        <v/>
      </c>
      <c r="AH40" s="108" t="n"/>
      <c r="AI40" s="109" t="n"/>
      <c r="AJ40" s="381">
        <f>AJ41+AJ42+AJ46+AJ49</f>
        <v/>
      </c>
      <c r="AK40" s="108" t="n"/>
      <c r="AL40" s="109" t="n"/>
      <c r="AM40" s="382">
        <f>AM42+AM46+AM49</f>
        <v/>
      </c>
      <c r="AN40" s="109" t="n"/>
      <c r="AO40" s="382">
        <f>AO42+AO46+AO49</f>
        <v/>
      </c>
      <c r="AP40" s="109" t="n"/>
      <c r="AQ40" s="382">
        <f>AQ41+AQ42+AQ49</f>
        <v/>
      </c>
      <c r="AR40" s="109" t="n"/>
      <c r="AS40" s="382" t="n"/>
      <c r="AT40" s="109" t="n"/>
      <c r="AU40" s="376" t="n"/>
      <c r="AV40" s="148" t="n"/>
      <c r="AW40" s="380">
        <f>AW41+AW42+AW46+AW49</f>
        <v/>
      </c>
      <c r="AX40" s="109" t="n"/>
      <c r="AY40" s="382">
        <f>AY41+AY42+AY46+AY49</f>
        <v/>
      </c>
      <c r="AZ40" s="109" t="n"/>
      <c r="BA40" s="382">
        <f>BA41+BA42+BA46+BA49</f>
        <v/>
      </c>
      <c r="BB40" s="109" t="n"/>
      <c r="BC40" s="381">
        <f>BC46+BC49+BC42</f>
        <v/>
      </c>
      <c r="BD40" s="109" t="n"/>
      <c r="BE40" s="382">
        <f>BE46+BE49+BE42</f>
        <v/>
      </c>
      <c r="BF40" s="109" t="n"/>
      <c r="BG40" s="382" t="n">
        <v>6</v>
      </c>
      <c r="BH40" s="109" t="n"/>
      <c r="BI40" s="382">
        <f>BI42+BI46+BI49</f>
        <v/>
      </c>
      <c r="BJ40" s="109" t="n"/>
      <c r="BK40" s="382">
        <f>BK42+BK46+BK49</f>
        <v/>
      </c>
      <c r="BL40" s="109" t="n"/>
      <c r="BM40" s="382">
        <f>BM42+BM46+BM49</f>
        <v/>
      </c>
      <c r="BN40" s="109" t="n"/>
      <c r="BO40" s="376" t="n"/>
      <c r="BP40" s="108" t="n"/>
      <c r="BQ40" s="108" t="n"/>
      <c r="BR40" s="148" t="n"/>
      <c r="BS40" s="1" t="n"/>
      <c r="BT40" s="1" t="n"/>
      <c r="BU40" s="1" t="n"/>
      <c r="BV40" s="1" t="n"/>
      <c r="BW40" s="1" t="n"/>
      <c r="BX40" s="1" t="n"/>
      <c r="BY40" s="1" t="n"/>
    </row>
    <row r="41">
      <c r="A41" s="355" t="n"/>
      <c r="B41" s="413" t="inlineStr">
        <is>
          <t>2.1</t>
        </is>
      </c>
      <c r="C41" s="164" t="n"/>
      <c r="D41" s="414" t="inlineStr">
        <is>
          <t>Иностранный язык для делового и профессионального общения</t>
        </is>
      </c>
      <c r="E41" s="163" t="n"/>
      <c r="F41" s="163" t="n"/>
      <c r="G41" s="163" t="n"/>
      <c r="H41" s="163" t="n"/>
      <c r="I41" s="163" t="n"/>
      <c r="J41" s="163" t="n"/>
      <c r="K41" s="163" t="n"/>
      <c r="L41" s="163" t="n"/>
      <c r="M41" s="163" t="n"/>
      <c r="N41" s="163" t="n"/>
      <c r="O41" s="163" t="n"/>
      <c r="P41" s="163" t="n"/>
      <c r="Q41" s="163" t="n"/>
      <c r="R41" s="163" t="n"/>
      <c r="S41" s="163" t="n"/>
      <c r="T41" s="163" t="n"/>
      <c r="U41" s="163" t="n"/>
      <c r="V41" s="163" t="n"/>
      <c r="W41" s="163" t="n"/>
      <c r="X41" s="163" t="n"/>
      <c r="Y41" s="164" t="n"/>
      <c r="Z41" s="415" t="inlineStr">
        <is>
          <t>2022/2023</t>
        </is>
      </c>
      <c r="AA41" s="416" t="n"/>
      <c r="AB41" s="161" t="n"/>
      <c r="AC41" s="417" t="n">
        <v>1</v>
      </c>
      <c r="AD41" s="161" t="n"/>
      <c r="AE41" s="418" t="n">
        <v>108</v>
      </c>
      <c r="AF41" s="124" t="n"/>
      <c r="AG41" s="418" t="n">
        <v>52</v>
      </c>
      <c r="AH41" s="123" t="n"/>
      <c r="AI41" s="124" t="n"/>
      <c r="AJ41" s="419" t="n">
        <v>16</v>
      </c>
      <c r="AK41" s="123" t="n"/>
      <c r="AL41" s="124" t="n"/>
      <c r="AM41" s="420" t="n"/>
      <c r="AN41" s="139" t="n"/>
      <c r="AO41" s="420" t="n"/>
      <c r="AP41" s="139" t="n"/>
      <c r="AQ41" s="420" t="n">
        <v>16</v>
      </c>
      <c r="AR41" s="139" t="n"/>
      <c r="AS41" s="421" t="n"/>
      <c r="AT41" s="139" t="n"/>
      <c r="AU41" s="422" t="n"/>
      <c r="AV41" s="164" t="n"/>
      <c r="AW41" s="423" t="n">
        <v>108</v>
      </c>
      <c r="AX41" s="231" t="n"/>
      <c r="AY41" s="420" t="n">
        <v>16</v>
      </c>
      <c r="AZ41" s="139" t="n"/>
      <c r="BA41" s="420" t="n">
        <v>3</v>
      </c>
      <c r="BB41" s="139" t="n"/>
      <c r="BC41" s="424" t="n"/>
      <c r="BD41" s="139" t="n"/>
      <c r="BE41" s="421" t="n"/>
      <c r="BF41" s="139" t="n"/>
      <c r="BG41" s="421" t="n"/>
      <c r="BH41" s="139" t="n"/>
      <c r="BI41" s="421" t="n"/>
      <c r="BJ41" s="139" t="n"/>
      <c r="BK41" s="421" t="n"/>
      <c r="BL41" s="139" t="n"/>
      <c r="BM41" s="421" t="n"/>
      <c r="BN41" s="139" t="n"/>
      <c r="BO41" s="425" t="inlineStr">
        <is>
          <t>УК-3</t>
        </is>
      </c>
      <c r="BP41" s="206" t="n"/>
      <c r="BQ41" s="206" t="n"/>
      <c r="BR41" s="207" t="n"/>
      <c r="BS41" s="1" t="n"/>
      <c r="BT41" s="1" t="n"/>
      <c r="BU41" s="1" t="n"/>
      <c r="BV41" s="1" t="n"/>
      <c r="BW41" s="1" t="n"/>
      <c r="BX41" s="1" t="n"/>
      <c r="BY41" s="1" t="n"/>
    </row>
    <row r="42">
      <c r="A42" s="355" t="n"/>
      <c r="B42" s="402" t="inlineStr">
        <is>
          <t>2.2</t>
        </is>
      </c>
      <c r="C42" s="132" t="n"/>
      <c r="D42" s="403" t="inlineStr">
        <is>
          <t>Модуль "Информационные системы и технологии обработки цифрового контента"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404" t="n"/>
      <c r="AA42" s="405" t="n"/>
      <c r="AB42" s="132" t="n"/>
      <c r="AC42" s="406" t="n"/>
      <c r="AD42" s="175" t="n"/>
      <c r="AE42" s="222">
        <f>SUM(AE43:AF45)</f>
        <v/>
      </c>
      <c r="AF42" s="179" t="n"/>
      <c r="AG42" s="222">
        <f>SUM(AG43:AI45)</f>
        <v/>
      </c>
      <c r="AH42" s="131" t="n"/>
      <c r="AI42" s="179" t="n"/>
      <c r="AJ42" s="186">
        <f>SUM(AJ43:AL45)</f>
        <v/>
      </c>
      <c r="AK42" s="131" t="n"/>
      <c r="AL42" s="179" t="n"/>
      <c r="AM42" s="352">
        <f>AM43+AM44+AM45</f>
        <v/>
      </c>
      <c r="AN42" s="179" t="n"/>
      <c r="AO42" s="352">
        <f>AO43+AO44+AO45</f>
        <v/>
      </c>
      <c r="AP42" s="179" t="n"/>
      <c r="AQ42" s="352">
        <f>AQ43+AQ44</f>
        <v/>
      </c>
      <c r="AR42" s="179" t="n"/>
      <c r="AS42" s="352" t="n"/>
      <c r="AT42" s="179" t="n"/>
      <c r="AU42" s="405" t="n"/>
      <c r="AV42" s="132" t="n"/>
      <c r="AW42" s="407" t="n">
        <v>108</v>
      </c>
      <c r="AX42" s="179" t="n"/>
      <c r="AY42" s="352" t="n">
        <v>10</v>
      </c>
      <c r="AZ42" s="179" t="n"/>
      <c r="BA42" s="352" t="n">
        <v>3</v>
      </c>
      <c r="BB42" s="179" t="n"/>
      <c r="BC42" s="186">
        <f>BC43+BC44+BC45</f>
        <v/>
      </c>
      <c r="BD42" s="179" t="n"/>
      <c r="BE42" s="352">
        <f>BE43+BE44+BE45</f>
        <v/>
      </c>
      <c r="BF42" s="179" t="n"/>
      <c r="BG42" s="352">
        <f>BG43+BG44+BG45</f>
        <v/>
      </c>
      <c r="BH42" s="179" t="n"/>
      <c r="BI42" s="186" t="n">
        <v>98</v>
      </c>
      <c r="BJ42" s="179" t="n"/>
      <c r="BK42" s="352" t="n">
        <v>12</v>
      </c>
      <c r="BL42" s="179" t="n"/>
      <c r="BM42" s="352" t="n">
        <v>3</v>
      </c>
      <c r="BN42" s="179" t="n"/>
      <c r="BO42" s="405" t="n"/>
      <c r="BP42" s="131" t="n"/>
      <c r="BQ42" s="131" t="n"/>
      <c r="BR42" s="132" t="n"/>
      <c r="BS42" s="1" t="n"/>
      <c r="BT42" s="1" t="n"/>
      <c r="BU42" s="1" t="n"/>
      <c r="BV42" s="1" t="n"/>
      <c r="BW42" s="1" t="n"/>
      <c r="BX42" s="1" t="n"/>
      <c r="BY42" s="1" t="n"/>
    </row>
    <row r="43">
      <c r="A43" s="355" t="n"/>
      <c r="B43" s="391" t="inlineStr">
        <is>
          <t>2.2.1</t>
        </is>
      </c>
      <c r="C43" s="132" t="n"/>
      <c r="D43" s="392" t="inlineStr">
        <is>
          <t>Вычислительные системы и комплексы в полиграфии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393" t="inlineStr">
        <is>
          <t>2023/2023</t>
        </is>
      </c>
      <c r="AA43" s="394" t="n"/>
      <c r="AB43" s="132" t="n"/>
      <c r="AC43" s="395" t="n">
        <v>3</v>
      </c>
      <c r="AD43" s="175" t="n"/>
      <c r="AE43" s="396" t="n">
        <v>98</v>
      </c>
      <c r="AF43" s="179" t="n"/>
      <c r="AG43" s="396" t="n">
        <v>44</v>
      </c>
      <c r="AH43" s="131" t="n"/>
      <c r="AI43" s="179" t="n"/>
      <c r="AJ43" s="397" t="n">
        <v>12</v>
      </c>
      <c r="AK43" s="131" t="n"/>
      <c r="AL43" s="179" t="n"/>
      <c r="AM43" s="398" t="n">
        <v>6</v>
      </c>
      <c r="AN43" s="179" t="n"/>
      <c r="AO43" s="398" t="n"/>
      <c r="AP43" s="179" t="n"/>
      <c r="AQ43" s="398" t="n">
        <v>6</v>
      </c>
      <c r="AR43" s="179" t="n"/>
      <c r="AS43" s="398" t="n"/>
      <c r="AT43" s="179" t="n"/>
      <c r="AU43" s="394" t="n"/>
      <c r="AV43" s="132" t="n"/>
      <c r="AW43" s="399" t="n"/>
      <c r="AX43" s="179" t="n"/>
      <c r="AY43" s="398" t="n"/>
      <c r="AZ43" s="179" t="n"/>
      <c r="BA43" s="398" t="n"/>
      <c r="BB43" s="179" t="n"/>
      <c r="BC43" s="397" t="n"/>
      <c r="BD43" s="179" t="n"/>
      <c r="BE43" s="398" t="n"/>
      <c r="BF43" s="179" t="n"/>
      <c r="BG43" s="398" t="n"/>
      <c r="BH43" s="179" t="n"/>
      <c r="BI43" s="398" t="n">
        <v>98</v>
      </c>
      <c r="BJ43" s="179" t="n"/>
      <c r="BK43" s="398" t="n">
        <v>12</v>
      </c>
      <c r="BL43" s="179" t="n"/>
      <c r="BM43" s="398" t="n">
        <v>3</v>
      </c>
      <c r="BN43" s="179" t="n"/>
      <c r="BO43" s="426" t="inlineStr">
        <is>
          <t>УК-1,2,6,СК-1</t>
        </is>
      </c>
      <c r="BP43" s="131" t="n"/>
      <c r="BQ43" s="131" t="n"/>
      <c r="BR43" s="132" t="n"/>
      <c r="BS43" s="1" t="n"/>
      <c r="BT43" s="1" t="n"/>
      <c r="BU43" s="1" t="n"/>
      <c r="BV43" s="1" t="n"/>
      <c r="BW43" s="1" t="n"/>
      <c r="BX43" s="1" t="n"/>
      <c r="BY43" s="1" t="n"/>
    </row>
    <row r="44">
      <c r="A44" s="355" t="n"/>
      <c r="B44" s="391" t="inlineStr">
        <is>
          <t>2.2.2</t>
        </is>
      </c>
      <c r="C44" s="132" t="n"/>
      <c r="D44" s="400" t="inlineStr">
        <is>
          <t>Аппаратно-програмное и информационное обеспечение полиграфических производств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401" t="inlineStr">
        <is>
          <t>2021/2023</t>
        </is>
      </c>
      <c r="AA44" s="394" t="n">
        <v>1</v>
      </c>
      <c r="AB44" s="132" t="n"/>
      <c r="AC44" s="395" t="n"/>
      <c r="AD44" s="175" t="n"/>
      <c r="AE44" s="396" t="n">
        <v>108</v>
      </c>
      <c r="AF44" s="179" t="n"/>
      <c r="AG44" s="396" t="n">
        <v>42</v>
      </c>
      <c r="AH44" s="131" t="n"/>
      <c r="AI44" s="179" t="n"/>
      <c r="AJ44" s="397">
        <f>AM44+AO44+AQ44</f>
        <v/>
      </c>
      <c r="AK44" s="131" t="n"/>
      <c r="AL44" s="179" t="n"/>
      <c r="AM44" s="398" t="n">
        <v>6</v>
      </c>
      <c r="AN44" s="179" t="n"/>
      <c r="AO44" s="398" t="n"/>
      <c r="AP44" s="179" t="n"/>
      <c r="AQ44" s="398" t="n">
        <v>4</v>
      </c>
      <c r="AR44" s="179" t="n"/>
      <c r="AS44" s="398" t="n"/>
      <c r="AT44" s="179" t="n"/>
      <c r="AU44" s="394" t="n"/>
      <c r="AV44" s="132" t="n"/>
      <c r="AW44" s="399" t="n">
        <v>108</v>
      </c>
      <c r="AX44" s="179" t="n"/>
      <c r="AY44" s="398" t="n">
        <v>10</v>
      </c>
      <c r="AZ44" s="179" t="n"/>
      <c r="BA44" s="398" t="n">
        <v>3</v>
      </c>
      <c r="BB44" s="179" t="n"/>
      <c r="BC44" s="397" t="n"/>
      <c r="BD44" s="179" t="n"/>
      <c r="BE44" s="398" t="n"/>
      <c r="BF44" s="179" t="n"/>
      <c r="BG44" s="398" t="n"/>
      <c r="BH44" s="179" t="n"/>
      <c r="BI44" s="398" t="n"/>
      <c r="BJ44" s="179" t="n"/>
      <c r="BK44" s="398" t="n"/>
      <c r="BL44" s="179" t="n"/>
      <c r="BM44" s="398" t="n"/>
      <c r="BN44" s="179" t="n"/>
      <c r="BO44" s="427" t="inlineStr">
        <is>
          <t>УК-1,5,   СК-2</t>
        </is>
      </c>
      <c r="BP44" s="131" t="n"/>
      <c r="BQ44" s="131" t="n"/>
      <c r="BR44" s="132" t="n"/>
      <c r="BS44" s="1" t="n"/>
      <c r="BT44" s="1" t="n"/>
      <c r="BU44" s="1" t="n"/>
      <c r="BV44" s="1" t="n"/>
      <c r="BW44" s="1" t="n"/>
      <c r="BX44" s="1" t="n"/>
      <c r="BY44" s="1" t="n"/>
    </row>
    <row r="45">
      <c r="A45" s="355" t="n"/>
      <c r="B45" s="391" t="inlineStr">
        <is>
          <t>2.2.3</t>
        </is>
      </c>
      <c r="C45" s="132" t="n"/>
      <c r="D45" s="400" t="inlineStr">
        <is>
          <t>Инструменты мультимедийного издателя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401" t="inlineStr">
        <is>
          <t>2069/2024</t>
        </is>
      </c>
      <c r="AA45" s="394" t="n"/>
      <c r="AB45" s="132" t="n"/>
      <c r="AC45" s="395" t="n">
        <v>2</v>
      </c>
      <c r="AD45" s="175" t="n"/>
      <c r="AE45" s="396" t="n">
        <v>98</v>
      </c>
      <c r="AF45" s="179" t="n"/>
      <c r="AG45" s="396" t="n">
        <v>42</v>
      </c>
      <c r="AH45" s="131" t="n"/>
      <c r="AI45" s="179" t="n"/>
      <c r="AJ45" s="397">
        <f>AM45+AO45+AQ45</f>
        <v/>
      </c>
      <c r="AK45" s="131" t="n"/>
      <c r="AL45" s="179" t="n"/>
      <c r="AM45" s="398" t="n">
        <v>6</v>
      </c>
      <c r="AN45" s="179" t="n"/>
      <c r="AO45" s="398" t="n">
        <v>4</v>
      </c>
      <c r="AP45" s="179" t="n"/>
      <c r="AQ45" s="398" t="n"/>
      <c r="AR45" s="179" t="n"/>
      <c r="AS45" s="398" t="n"/>
      <c r="AT45" s="179" t="n"/>
      <c r="AU45" s="394" t="n"/>
      <c r="AV45" s="132" t="n"/>
      <c r="AW45" s="399" t="n"/>
      <c r="AX45" s="179" t="n"/>
      <c r="AY45" s="398" t="n"/>
      <c r="AZ45" s="179" t="n"/>
      <c r="BA45" s="398" t="n"/>
      <c r="BB45" s="179" t="n"/>
      <c r="BC45" s="397" t="n">
        <v>98</v>
      </c>
      <c r="BD45" s="179" t="n"/>
      <c r="BE45" s="398">
        <f>AJ45</f>
        <v/>
      </c>
      <c r="BF45" s="179" t="n"/>
      <c r="BG45" s="398" t="n">
        <v>3</v>
      </c>
      <c r="BH45" s="179" t="n"/>
      <c r="BI45" s="398" t="n"/>
      <c r="BJ45" s="179" t="n"/>
      <c r="BK45" s="398" t="n"/>
      <c r="BL45" s="179" t="n"/>
      <c r="BM45" s="398" t="n"/>
      <c r="BN45" s="179" t="n"/>
      <c r="BO45" s="426" t="inlineStr">
        <is>
          <t>УК-3,4 СК-3</t>
        </is>
      </c>
      <c r="BP45" s="131" t="n"/>
      <c r="BQ45" s="131" t="n"/>
      <c r="BR45" s="132" t="n"/>
      <c r="BS45" s="1" t="n"/>
      <c r="BT45" s="1" t="n"/>
      <c r="BU45" s="1" t="n"/>
      <c r="BV45" s="1" t="n"/>
      <c r="BW45" s="1" t="n"/>
      <c r="BX45" s="1" t="n"/>
      <c r="BY45" s="1" t="n"/>
    </row>
    <row r="46">
      <c r="A46" s="355" t="n"/>
      <c r="B46" s="402" t="inlineStr">
        <is>
          <t>2.3</t>
        </is>
      </c>
      <c r="C46" s="132" t="n"/>
      <c r="D46" s="403" t="inlineStr">
        <is>
          <t>Модуль "Технология  создания издательско-полиграфической продукции"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404" t="n"/>
      <c r="AA46" s="405" t="n"/>
      <c r="AB46" s="132" t="n"/>
      <c r="AC46" s="406" t="n"/>
      <c r="AD46" s="175" t="n"/>
      <c r="AE46" s="222" t="n">
        <v>216</v>
      </c>
      <c r="AF46" s="179" t="n"/>
      <c r="AG46" s="222">
        <f>AG47+AG48</f>
        <v/>
      </c>
      <c r="AH46" s="131" t="n"/>
      <c r="AI46" s="179" t="n"/>
      <c r="AJ46" s="186">
        <f>AJ47+AJ48</f>
        <v/>
      </c>
      <c r="AK46" s="131" t="n"/>
      <c r="AL46" s="179" t="n"/>
      <c r="AM46" s="352">
        <f>AM47+AM48</f>
        <v/>
      </c>
      <c r="AN46" s="179" t="n"/>
      <c r="AO46" s="352">
        <f>AO47+AO48</f>
        <v/>
      </c>
      <c r="AP46" s="179" t="n"/>
      <c r="AQ46" s="352" t="n"/>
      <c r="AR46" s="179" t="n"/>
      <c r="AS46" s="352" t="n"/>
      <c r="AT46" s="179" t="n"/>
      <c r="AU46" s="405" t="n"/>
      <c r="AV46" s="132" t="n"/>
      <c r="AW46" s="407" t="n">
        <v>108</v>
      </c>
      <c r="AX46" s="179" t="n"/>
      <c r="AY46" s="352">
        <f>AY48</f>
        <v/>
      </c>
      <c r="AZ46" s="179" t="n"/>
      <c r="BA46" s="352" t="n">
        <v>3</v>
      </c>
      <c r="BB46" s="179" t="n"/>
      <c r="BC46" s="186" t="n"/>
      <c r="BD46" s="179" t="n"/>
      <c r="BE46" s="352" t="n"/>
      <c r="BF46" s="179" t="n"/>
      <c r="BG46" s="352" t="n"/>
      <c r="BH46" s="179" t="n"/>
      <c r="BI46" s="352" t="n">
        <v>108</v>
      </c>
      <c r="BJ46" s="179" t="n"/>
      <c r="BK46" s="352" t="n">
        <v>12</v>
      </c>
      <c r="BL46" s="179" t="n"/>
      <c r="BM46" s="352" t="n">
        <v>3</v>
      </c>
      <c r="BN46" s="179" t="n"/>
      <c r="BO46" s="405" t="n"/>
      <c r="BP46" s="131" t="n"/>
      <c r="BQ46" s="131" t="n"/>
      <c r="BR46" s="132" t="n"/>
      <c r="BS46" s="1" t="n"/>
      <c r="BT46" s="1" t="n"/>
      <c r="BU46" s="1" t="n"/>
      <c r="BV46" s="1" t="n"/>
      <c r="BW46" s="1" t="n"/>
      <c r="BX46" s="1" t="n"/>
      <c r="BY46" s="1" t="n"/>
    </row>
    <row r="47">
      <c r="A47" s="355" t="n"/>
      <c r="B47" s="391" t="inlineStr">
        <is>
          <t>2.3.1</t>
        </is>
      </c>
      <c r="C47" s="132" t="n"/>
      <c r="D47" s="400" t="inlineStr">
        <is>
          <t>Интерактивные издания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401" t="inlineStr">
        <is>
          <t>2055/2024</t>
        </is>
      </c>
      <c r="AA47" s="394" t="n">
        <v>3</v>
      </c>
      <c r="AB47" s="132" t="n"/>
      <c r="AC47" s="395" t="n"/>
      <c r="AD47" s="175" t="n"/>
      <c r="AE47" s="396" t="n">
        <v>108</v>
      </c>
      <c r="AF47" s="179" t="n"/>
      <c r="AG47" s="396" t="n">
        <v>44</v>
      </c>
      <c r="AH47" s="131" t="n"/>
      <c r="AI47" s="179" t="n"/>
      <c r="AJ47" s="397" t="n">
        <v>12</v>
      </c>
      <c r="AK47" s="131" t="n"/>
      <c r="AL47" s="179" t="n"/>
      <c r="AM47" s="398" t="n">
        <v>6</v>
      </c>
      <c r="AN47" s="179" t="n"/>
      <c r="AO47" s="398" t="n">
        <v>6</v>
      </c>
      <c r="AP47" s="179" t="n"/>
      <c r="AQ47" s="398" t="n"/>
      <c r="AR47" s="179" t="n"/>
      <c r="AS47" s="398" t="n"/>
      <c r="AT47" s="179" t="n"/>
      <c r="AU47" s="394" t="n"/>
      <c r="AV47" s="132" t="n"/>
      <c r="AW47" s="399" t="n"/>
      <c r="AX47" s="179" t="n"/>
      <c r="AY47" s="398" t="n"/>
      <c r="AZ47" s="179" t="n"/>
      <c r="BA47" s="398" t="n"/>
      <c r="BB47" s="179" t="n"/>
      <c r="BC47" s="397" t="n"/>
      <c r="BD47" s="179" t="n"/>
      <c r="BE47" s="398" t="n"/>
      <c r="BF47" s="179" t="n"/>
      <c r="BG47" s="398" t="n"/>
      <c r="BH47" s="179" t="n"/>
      <c r="BI47" s="398" t="n">
        <v>108</v>
      </c>
      <c r="BJ47" s="179" t="n"/>
      <c r="BK47" s="398" t="n">
        <v>12</v>
      </c>
      <c r="BL47" s="179" t="n"/>
      <c r="BM47" s="398" t="n">
        <v>3</v>
      </c>
      <c r="BN47" s="179" t="n"/>
      <c r="BO47" s="427" t="inlineStr">
        <is>
          <t>УК-2,СК-4</t>
        </is>
      </c>
      <c r="BP47" s="131" t="n"/>
      <c r="BQ47" s="131" t="n"/>
      <c r="BR47" s="132" t="n"/>
      <c r="BS47" s="1" t="n"/>
      <c r="BT47" s="1" t="n"/>
      <c r="BU47" s="1" t="n"/>
      <c r="BV47" s="1" t="n"/>
      <c r="BW47" s="1" t="n"/>
      <c r="BX47" s="1" t="n"/>
      <c r="BY47" s="1" t="n"/>
    </row>
    <row r="48">
      <c r="A48" s="355" t="n"/>
      <c r="B48" s="391" t="inlineStr">
        <is>
          <t>2.3.2</t>
        </is>
      </c>
      <c r="C48" s="132" t="n"/>
      <c r="D48" s="400" t="inlineStr">
        <is>
          <t>Структурная механика полиграфических материалов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401" t="inlineStr">
        <is>
          <t>2090.1/2024</t>
        </is>
      </c>
      <c r="AA48" s="394" t="n"/>
      <c r="AB48" s="132" t="n"/>
      <c r="AC48" s="395" t="n">
        <v>1</v>
      </c>
      <c r="AD48" s="175" t="n"/>
      <c r="AE48" s="396" t="n">
        <v>108</v>
      </c>
      <c r="AF48" s="179" t="n"/>
      <c r="AG48" s="396" t="n">
        <v>44</v>
      </c>
      <c r="AH48" s="131" t="n"/>
      <c r="AI48" s="179" t="n"/>
      <c r="AJ48" s="397" t="n">
        <v>12</v>
      </c>
      <c r="AK48" s="131" t="n"/>
      <c r="AL48" s="179" t="n"/>
      <c r="AM48" s="398" t="n">
        <v>6</v>
      </c>
      <c r="AN48" s="179" t="n"/>
      <c r="AO48" s="398" t="n">
        <v>6</v>
      </c>
      <c r="AP48" s="179" t="n"/>
      <c r="AQ48" s="398" t="n"/>
      <c r="AR48" s="179" t="n"/>
      <c r="AS48" s="398" t="n"/>
      <c r="AT48" s="179" t="n"/>
      <c r="AU48" s="394" t="n"/>
      <c r="AV48" s="132" t="n"/>
      <c r="AW48" s="399" t="n">
        <v>108</v>
      </c>
      <c r="AX48" s="179" t="n"/>
      <c r="AY48" s="398" t="n">
        <v>12</v>
      </c>
      <c r="AZ48" s="179" t="n"/>
      <c r="BA48" s="398" t="n">
        <v>3</v>
      </c>
      <c r="BB48" s="179" t="n"/>
      <c r="BC48" s="397" t="n"/>
      <c r="BD48" s="179" t="n"/>
      <c r="BE48" s="398" t="n"/>
      <c r="BF48" s="179" t="n"/>
      <c r="BG48" s="398" t="n"/>
      <c r="BH48" s="179" t="n"/>
      <c r="BI48" s="398" t="n"/>
      <c r="BJ48" s="179" t="n"/>
      <c r="BK48" s="398" t="n"/>
      <c r="BL48" s="179" t="n"/>
      <c r="BM48" s="398" t="n"/>
      <c r="BN48" s="179" t="n"/>
      <c r="BO48" s="409" t="inlineStr">
        <is>
          <t>УК-2,6;СК-5</t>
        </is>
      </c>
      <c r="BP48" s="131" t="n"/>
      <c r="BQ48" s="131" t="n"/>
      <c r="BR48" s="132" t="n"/>
      <c r="BS48" s="1" t="n"/>
      <c r="BT48" s="1" t="n"/>
      <c r="BU48" s="1" t="n"/>
      <c r="BV48" s="1" t="n"/>
      <c r="BW48" s="1" t="n"/>
      <c r="BX48" s="1" t="n"/>
      <c r="BY48" s="1" t="n"/>
    </row>
    <row r="49">
      <c r="A49" s="355" t="n"/>
      <c r="B49" s="402" t="inlineStr">
        <is>
          <t>2.4</t>
        </is>
      </c>
      <c r="C49" s="132" t="n"/>
      <c r="D49" s="403" t="inlineStr">
        <is>
          <t>Модуль "Управление идательско-полиграфичекой деятельностью"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404" t="n"/>
      <c r="AA49" s="405" t="n"/>
      <c r="AB49" s="132" t="n"/>
      <c r="AC49" s="406" t="n"/>
      <c r="AD49" s="175" t="n"/>
      <c r="AE49" s="222">
        <f>SUM(AE50:AF52)</f>
        <v/>
      </c>
      <c r="AF49" s="179" t="n"/>
      <c r="AG49" s="222">
        <f>SUM(AG50:AI52)</f>
        <v/>
      </c>
      <c r="AH49" s="131" t="n"/>
      <c r="AI49" s="179" t="n"/>
      <c r="AJ49" s="186">
        <f>AJ50+AJ51+AJ52</f>
        <v/>
      </c>
      <c r="AK49" s="131" t="n"/>
      <c r="AL49" s="179" t="n"/>
      <c r="AM49" s="352" t="n">
        <v>18</v>
      </c>
      <c r="AN49" s="179" t="n"/>
      <c r="AO49" s="352">
        <f>AO50+AO51+AO52</f>
        <v/>
      </c>
      <c r="AP49" s="179" t="n"/>
      <c r="AQ49" s="352" t="n">
        <v>2</v>
      </c>
      <c r="AR49" s="179" t="n"/>
      <c r="AS49" s="352" t="n"/>
      <c r="AT49" s="179" t="n"/>
      <c r="AU49" s="405" t="n"/>
      <c r="AV49" s="132" t="n"/>
      <c r="AW49" s="407" t="n"/>
      <c r="AX49" s="179" t="n"/>
      <c r="AY49" s="352" t="n"/>
      <c r="AZ49" s="179" t="n"/>
      <c r="BA49" s="352" t="n"/>
      <c r="BB49" s="179" t="n"/>
      <c r="BC49" s="186" t="n">
        <v>98</v>
      </c>
      <c r="BD49" s="179" t="n"/>
      <c r="BE49" s="352" t="n">
        <v>12</v>
      </c>
      <c r="BF49" s="179" t="n"/>
      <c r="BG49" s="352" t="n">
        <v>3</v>
      </c>
      <c r="BH49" s="179" t="n"/>
      <c r="BI49" s="352">
        <f>BI50+BI52</f>
        <v/>
      </c>
      <c r="BJ49" s="179" t="n"/>
      <c r="BK49" s="352">
        <f>BK50+BK52</f>
        <v/>
      </c>
      <c r="BL49" s="179" t="n"/>
      <c r="BM49" s="352">
        <f>BM50+BM52</f>
        <v/>
      </c>
      <c r="BN49" s="179" t="n"/>
      <c r="BO49" s="405" t="n"/>
      <c r="BP49" s="131" t="n"/>
      <c r="BQ49" s="131" t="n"/>
      <c r="BR49" s="132" t="n"/>
      <c r="BS49" s="1" t="n"/>
      <c r="BT49" s="1" t="n"/>
      <c r="BU49" s="1" t="n"/>
      <c r="BV49" s="1" t="n"/>
      <c r="BW49" s="1" t="n"/>
      <c r="BX49" s="1" t="n"/>
      <c r="BY49" s="1" t="n"/>
    </row>
    <row r="50">
      <c r="A50" s="355" t="n"/>
      <c r="B50" s="391" t="inlineStr">
        <is>
          <t>2.4.1</t>
        </is>
      </c>
      <c r="C50" s="132" t="n"/>
      <c r="D50" s="400" t="inlineStr">
        <is>
          <t>Имитационные модели организации и управления в полиграфической промышленности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401" t="inlineStr">
        <is>
          <t>2092/2024</t>
        </is>
      </c>
      <c r="AA50" s="394" t="n"/>
      <c r="AB50" s="132" t="n"/>
      <c r="AC50" s="395" t="n">
        <v>3</v>
      </c>
      <c r="AD50" s="175" t="n"/>
      <c r="AE50" s="396" t="n">
        <v>94</v>
      </c>
      <c r="AF50" s="179" t="n"/>
      <c r="AG50" s="396" t="n">
        <v>42</v>
      </c>
      <c r="AH50" s="131" t="n"/>
      <c r="AI50" s="179" t="n"/>
      <c r="AJ50" s="397">
        <f>AM50+AO50</f>
        <v/>
      </c>
      <c r="AK50" s="131" t="n"/>
      <c r="AL50" s="179" t="n"/>
      <c r="AM50" s="428" t="n">
        <v>6</v>
      </c>
      <c r="AN50" s="429" t="n"/>
      <c r="AO50" s="428" t="n">
        <v>4</v>
      </c>
      <c r="AP50" s="429" t="n"/>
      <c r="AQ50" s="428" t="n"/>
      <c r="AR50" s="429" t="n"/>
      <c r="AS50" s="430" t="n"/>
      <c r="AT50" s="132" t="n"/>
      <c r="AU50" s="394" t="n"/>
      <c r="AV50" s="132" t="n"/>
      <c r="AW50" s="399" t="n"/>
      <c r="AX50" s="179" t="n"/>
      <c r="AY50" s="398" t="n"/>
      <c r="AZ50" s="179" t="n"/>
      <c r="BA50" s="430" t="n"/>
      <c r="BB50" s="132" t="n"/>
      <c r="BC50" s="397" t="n"/>
      <c r="BD50" s="179" t="n"/>
      <c r="BE50" s="398" t="n"/>
      <c r="BF50" s="179" t="n"/>
      <c r="BG50" s="430" t="n"/>
      <c r="BH50" s="132" t="n"/>
      <c r="BI50" s="428" t="n">
        <v>94</v>
      </c>
      <c r="BJ50" s="429" t="n"/>
      <c r="BK50" s="428">
        <f>AJ50</f>
        <v/>
      </c>
      <c r="BL50" s="429" t="n"/>
      <c r="BM50" s="430" t="n">
        <v>3</v>
      </c>
      <c r="BN50" s="132" t="n"/>
      <c r="BO50" s="409" t="inlineStr">
        <is>
          <t>УК-1,5;СК-6</t>
        </is>
      </c>
      <c r="BP50" s="131" t="n"/>
      <c r="BQ50" s="131" t="n"/>
      <c r="BR50" s="132" t="n"/>
      <c r="BS50" s="1" t="n"/>
      <c r="BT50" s="1" t="n"/>
      <c r="BU50" s="1" t="n"/>
      <c r="BV50" s="1" t="n"/>
      <c r="BW50" s="1" t="n"/>
      <c r="BX50" s="1" t="n"/>
      <c r="BY50" s="1" t="n"/>
    </row>
    <row r="51">
      <c r="A51" s="355" t="n"/>
      <c r="B51" s="391" t="inlineStr">
        <is>
          <t>2.4.2</t>
        </is>
      </c>
      <c r="C51" s="132" t="n"/>
      <c r="D51" s="400" t="inlineStr">
        <is>
          <t>Теория систем управления качеством полиграфической продукции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401" t="inlineStr">
        <is>
          <t>2089.1/2024</t>
        </is>
      </c>
      <c r="AA51" s="394" t="n">
        <v>2</v>
      </c>
      <c r="AB51" s="132" t="n"/>
      <c r="AC51" s="395" t="n"/>
      <c r="AD51" s="175" t="n"/>
      <c r="AE51" s="396" t="n">
        <v>98</v>
      </c>
      <c r="AF51" s="179" t="n"/>
      <c r="AG51" s="396" t="n">
        <v>44</v>
      </c>
      <c r="AH51" s="131" t="n"/>
      <c r="AI51" s="179" t="n"/>
      <c r="AJ51" s="397" t="n">
        <v>12</v>
      </c>
      <c r="AK51" s="131" t="n"/>
      <c r="AL51" s="179" t="n"/>
      <c r="AM51" s="398" t="n">
        <v>6</v>
      </c>
      <c r="AN51" s="179" t="n"/>
      <c r="AO51" s="398" t="n">
        <v>6</v>
      </c>
      <c r="AP51" s="179" t="n"/>
      <c r="AQ51" s="398" t="n"/>
      <c r="AR51" s="179" t="n"/>
      <c r="AS51" s="398" t="n"/>
      <c r="AT51" s="179" t="n"/>
      <c r="AU51" s="394" t="n"/>
      <c r="AV51" s="132" t="n"/>
      <c r="AW51" s="399" t="n"/>
      <c r="AX51" s="179" t="n"/>
      <c r="AY51" s="398" t="n"/>
      <c r="AZ51" s="179" t="n"/>
      <c r="BA51" s="398" t="n"/>
      <c r="BB51" s="179" t="n"/>
      <c r="BC51" s="397" t="n">
        <v>98</v>
      </c>
      <c r="BD51" s="179" t="n"/>
      <c r="BE51" s="398" t="n">
        <v>12</v>
      </c>
      <c r="BF51" s="179" t="n"/>
      <c r="BG51" s="398" t="n">
        <v>3</v>
      </c>
      <c r="BH51" s="179" t="n"/>
      <c r="BI51" s="398" t="n"/>
      <c r="BJ51" s="179" t="n"/>
      <c r="BK51" s="398" t="n"/>
      <c r="BL51" s="179" t="n"/>
      <c r="BM51" s="398" t="n"/>
      <c r="BN51" s="179" t="n"/>
      <c r="BO51" s="409" t="inlineStr">
        <is>
          <t>УК-2,7;СК-7</t>
        </is>
      </c>
      <c r="BP51" s="131" t="n"/>
      <c r="BQ51" s="131" t="n"/>
      <c r="BR51" s="132" t="n"/>
      <c r="BS51" s="1" t="n"/>
      <c r="BT51" s="1" t="n"/>
      <c r="BU51" s="1" t="n"/>
      <c r="BV51" s="1" t="n"/>
      <c r="BW51" s="1" t="n"/>
      <c r="BX51" s="1" t="n"/>
      <c r="BY51" s="1" t="n"/>
    </row>
    <row r="52">
      <c r="A52" s="355" t="n"/>
      <c r="B52" s="391" t="inlineStr">
        <is>
          <t>2.4.3</t>
        </is>
      </c>
      <c r="C52" s="132" t="n"/>
      <c r="D52" s="400" t="inlineStr">
        <is>
          <t>Статистическое моделирование технологических процессов полиграфических производств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431" t="inlineStr">
        <is>
          <t>2091.1/2024</t>
        </is>
      </c>
      <c r="AA52" s="394" t="n">
        <v>3</v>
      </c>
      <c r="AB52" s="132" t="n"/>
      <c r="AC52" s="394" t="n"/>
      <c r="AD52" s="132" t="n"/>
      <c r="AE52" s="432" t="n">
        <v>98</v>
      </c>
      <c r="AF52" s="131" t="n"/>
      <c r="AG52" s="394" t="n">
        <v>44</v>
      </c>
      <c r="AH52" s="131" t="n"/>
      <c r="AI52" s="132" t="n"/>
      <c r="AJ52" s="397" t="n">
        <v>12</v>
      </c>
      <c r="AK52" s="131" t="n"/>
      <c r="AL52" s="179" t="n"/>
      <c r="AM52" s="398" t="n">
        <v>6</v>
      </c>
      <c r="AN52" s="179" t="n"/>
      <c r="AO52" s="398" t="n">
        <v>4</v>
      </c>
      <c r="AP52" s="179" t="n"/>
      <c r="AQ52" s="398" t="n">
        <v>2</v>
      </c>
      <c r="AR52" s="179" t="n"/>
      <c r="AS52" s="430" t="n"/>
      <c r="AT52" s="132" t="n"/>
      <c r="AU52" s="432" t="n"/>
      <c r="AV52" s="433" t="n"/>
      <c r="AW52" s="432" t="n"/>
      <c r="AX52" s="397" t="n"/>
      <c r="AY52" s="398" t="n"/>
      <c r="AZ52" s="179" t="n"/>
      <c r="BA52" s="430" t="n"/>
      <c r="BB52" s="132" t="n"/>
      <c r="BC52" s="397" t="n"/>
      <c r="BD52" s="179" t="n"/>
      <c r="BE52" s="398" t="n"/>
      <c r="BF52" s="179" t="n"/>
      <c r="BG52" s="430" t="n"/>
      <c r="BH52" s="132" t="n"/>
      <c r="BI52" s="399" t="n">
        <v>98</v>
      </c>
      <c r="BJ52" s="179" t="n"/>
      <c r="BK52" s="398" t="n">
        <v>12</v>
      </c>
      <c r="BL52" s="179" t="n"/>
      <c r="BM52" s="430" t="n">
        <v>3</v>
      </c>
      <c r="BN52" s="132" t="n"/>
      <c r="BO52" s="434" t="inlineStr">
        <is>
          <t>УК-3,6; СК-8</t>
        </is>
      </c>
      <c r="BP52" s="131" t="n"/>
      <c r="BQ52" s="131" t="n"/>
      <c r="BR52" s="132" t="n"/>
      <c r="BS52" s="1" t="n"/>
      <c r="BT52" s="1" t="n"/>
      <c r="BU52" s="1" t="n"/>
      <c r="BV52" s="1" t="n"/>
      <c r="BW52" s="1" t="n"/>
      <c r="BX52" s="1" t="n"/>
      <c r="BY52" s="1" t="n"/>
    </row>
    <row r="53">
      <c r="A53" s="435" t="n"/>
      <c r="B53" s="402" t="inlineStr">
        <is>
          <t>2.5</t>
        </is>
      </c>
      <c r="C53" s="132" t="n"/>
      <c r="D53" s="403" t="inlineStr">
        <is>
          <t>Дополнительные виды обучения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404" t="n"/>
      <c r="AA53" s="176" t="n"/>
      <c r="AB53" s="132" t="n"/>
      <c r="AC53" s="436" t="n"/>
      <c r="AD53" s="175" t="n"/>
      <c r="AE53" s="437" t="inlineStr">
        <is>
          <t>/</t>
        </is>
      </c>
      <c r="AF53" s="438" t="n">
        <v>338</v>
      </c>
      <c r="AG53" s="437" t="inlineStr">
        <is>
          <t>/</t>
        </is>
      </c>
      <c r="AH53" s="439" t="n">
        <v>218</v>
      </c>
      <c r="AI53" s="132" t="n"/>
      <c r="AJ53" s="438" t="inlineStr">
        <is>
          <t>/</t>
        </is>
      </c>
      <c r="AK53" s="440">
        <f>AK54+AK55+AK56</f>
        <v/>
      </c>
      <c r="AL53" s="128" t="n"/>
      <c r="AM53" s="441" t="inlineStr">
        <is>
          <t>/</t>
        </is>
      </c>
      <c r="AN53" s="442">
        <f>AN54+AN55+AN56</f>
        <v/>
      </c>
      <c r="AO53" s="441" t="inlineStr">
        <is>
          <t>/</t>
        </is>
      </c>
      <c r="AP53" s="442">
        <f>AP54+AP55+AP56</f>
        <v/>
      </c>
      <c r="AQ53" s="441" t="inlineStr">
        <is>
          <t>/</t>
        </is>
      </c>
      <c r="AR53" s="442">
        <f>AR54+AR55+AR56</f>
        <v/>
      </c>
      <c r="AS53" s="441" t="inlineStr">
        <is>
          <t>/</t>
        </is>
      </c>
      <c r="AT53" s="442" t="n">
        <v>10</v>
      </c>
      <c r="AU53" s="443" t="n"/>
      <c r="AV53" s="444" t="n"/>
      <c r="AW53" s="445" t="inlineStr">
        <is>
          <t>/</t>
        </is>
      </c>
      <c r="AX53" s="446">
        <f>AX54+AX55</f>
        <v/>
      </c>
      <c r="AY53" s="441" t="inlineStr">
        <is>
          <t>/</t>
        </is>
      </c>
      <c r="AZ53" s="446">
        <f>AZ54+AZ55</f>
        <v/>
      </c>
      <c r="BA53" s="447" t="n"/>
      <c r="BB53" s="444" t="n"/>
      <c r="BC53" s="438" t="inlineStr">
        <is>
          <t>/</t>
        </is>
      </c>
      <c r="BD53" s="448">
        <f>BD54+BD55+BD56</f>
        <v/>
      </c>
      <c r="BE53" s="447" t="inlineStr">
        <is>
          <t>/</t>
        </is>
      </c>
      <c r="BF53" s="448">
        <f>BF54+BF55</f>
        <v/>
      </c>
      <c r="BG53" s="447" t="inlineStr">
        <is>
          <t>/</t>
        </is>
      </c>
      <c r="BH53" s="439" t="n">
        <v>7</v>
      </c>
      <c r="BI53" s="445" t="inlineStr">
        <is>
          <t>/</t>
        </is>
      </c>
      <c r="BJ53" s="440" t="n">
        <v>72</v>
      </c>
      <c r="BK53" s="447" t="inlineStr">
        <is>
          <t>/</t>
        </is>
      </c>
      <c r="BL53" s="440" t="n">
        <v>14</v>
      </c>
      <c r="BM53" s="447" t="inlineStr">
        <is>
          <t>/</t>
        </is>
      </c>
      <c r="BN53" s="449" t="n">
        <v>2</v>
      </c>
      <c r="BO53" s="261" t="n"/>
      <c r="BP53" s="131" t="n"/>
      <c r="BQ53" s="131" t="n"/>
      <c r="BR53" s="132" t="n"/>
      <c r="BS53" s="1" t="n"/>
      <c r="BT53" s="1" t="n"/>
      <c r="BU53" s="1" t="n"/>
      <c r="BV53" s="1" t="n"/>
      <c r="BW53" s="1" t="n"/>
      <c r="BX53" s="1" t="n"/>
      <c r="BY53" s="1" t="n"/>
    </row>
    <row r="54">
      <c r="A54" s="435" t="n"/>
      <c r="B54" s="391" t="inlineStr">
        <is>
          <t>2.5.1</t>
        </is>
      </c>
      <c r="C54" s="132" t="n"/>
      <c r="D54" s="400" t="inlineStr">
        <is>
          <t>Философия и методология науки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1" t="inlineStr">
        <is>
          <t>2094.1/2024</t>
        </is>
      </c>
      <c r="AA54" s="432" t="inlineStr">
        <is>
          <t>/</t>
        </is>
      </c>
      <c r="AB54" s="450" t="n">
        <v>2</v>
      </c>
      <c r="AC54" s="451" t="n"/>
      <c r="AD54" s="452" t="n"/>
      <c r="AE54" s="453" t="inlineStr">
        <is>
          <t>/</t>
        </is>
      </c>
      <c r="AF54" s="454" t="n">
        <v>124</v>
      </c>
      <c r="AG54" s="453" t="inlineStr">
        <is>
          <t>/</t>
        </is>
      </c>
      <c r="AH54" s="455" t="n">
        <v>72</v>
      </c>
      <c r="AI54" s="132" t="n"/>
      <c r="AJ54" s="454" t="inlineStr">
        <is>
          <t>/</t>
        </is>
      </c>
      <c r="AK54" s="456" t="n">
        <v>20</v>
      </c>
      <c r="AL54" s="128" t="n"/>
      <c r="AM54" s="457" t="inlineStr">
        <is>
          <t>/</t>
        </is>
      </c>
      <c r="AN54" s="458" t="n">
        <v>10</v>
      </c>
      <c r="AO54" s="457" t="n"/>
      <c r="AP54" s="458" t="n"/>
      <c r="AQ54" s="459" t="n"/>
      <c r="AR54" s="458" t="n"/>
      <c r="AS54" s="457" t="inlineStr">
        <is>
          <t>/</t>
        </is>
      </c>
      <c r="AT54" s="460" t="n">
        <v>10</v>
      </c>
      <c r="AU54" s="461" t="n"/>
      <c r="AV54" s="462" t="n"/>
      <c r="AW54" s="453" t="inlineStr">
        <is>
          <t>/</t>
        </is>
      </c>
      <c r="AX54" s="463" t="n">
        <v>62</v>
      </c>
      <c r="AY54" s="457" t="inlineStr">
        <is>
          <t>/</t>
        </is>
      </c>
      <c r="AZ54" s="463" t="n">
        <v>10</v>
      </c>
      <c r="BA54" s="457" t="n"/>
      <c r="BB54" s="462" t="n"/>
      <c r="BC54" s="454" t="inlineStr">
        <is>
          <t>/</t>
        </is>
      </c>
      <c r="BD54" s="464" t="n">
        <v>62</v>
      </c>
      <c r="BE54" s="457" t="inlineStr">
        <is>
          <t>/</t>
        </is>
      </c>
      <c r="BF54" s="464" t="n">
        <v>10</v>
      </c>
      <c r="BG54" s="457" t="inlineStr">
        <is>
          <t>/</t>
        </is>
      </c>
      <c r="BH54" s="455" t="n">
        <v>3</v>
      </c>
      <c r="BI54" s="453" t="n"/>
      <c r="BJ54" s="456" t="n"/>
      <c r="BK54" s="457" t="n"/>
      <c r="BL54" s="456" t="n"/>
      <c r="BM54" s="457" t="n"/>
      <c r="BN54" s="465" t="n"/>
      <c r="BO54" s="394" t="inlineStr">
        <is>
          <t>УК-1</t>
        </is>
      </c>
      <c r="BP54" s="131" t="n"/>
      <c r="BQ54" s="131" t="n"/>
      <c r="BR54" s="132" t="n"/>
      <c r="BS54" s="1" t="n"/>
      <c r="BT54" s="1" t="n"/>
      <c r="BU54" s="1" t="n"/>
      <c r="BV54" s="1" t="n"/>
      <c r="BW54" s="1" t="n"/>
      <c r="BX54" s="1" t="n"/>
      <c r="BY54" s="1" t="n"/>
    </row>
    <row r="55">
      <c r="A55" s="435" t="n"/>
      <c r="B55" s="391" t="inlineStr">
        <is>
          <t>2.5.2</t>
        </is>
      </c>
      <c r="C55" s="132" t="n"/>
      <c r="D55" s="400" t="inlineStr">
        <is>
          <t>Иностранный язык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401" t="inlineStr">
        <is>
          <t>2095/2024</t>
        </is>
      </c>
      <c r="AA55" s="432" t="inlineStr">
        <is>
          <t>/</t>
        </is>
      </c>
      <c r="AB55" s="450" t="n">
        <v>2</v>
      </c>
      <c r="AC55" s="451" t="n"/>
      <c r="AD55" s="452" t="n"/>
      <c r="AE55" s="453" t="inlineStr">
        <is>
          <t>/</t>
        </is>
      </c>
      <c r="AF55" s="454" t="n">
        <v>142</v>
      </c>
      <c r="AG55" s="453" t="inlineStr">
        <is>
          <t>/</t>
        </is>
      </c>
      <c r="AH55" s="455" t="n">
        <v>96</v>
      </c>
      <c r="AI55" s="132" t="n"/>
      <c r="AJ55" s="454" t="inlineStr">
        <is>
          <t>/</t>
        </is>
      </c>
      <c r="AK55" s="456" t="n">
        <v>26</v>
      </c>
      <c r="AL55" s="128" t="n"/>
      <c r="AM55" s="457" t="n"/>
      <c r="AN55" s="458" t="n"/>
      <c r="AO55" s="457" t="n"/>
      <c r="AP55" s="458" t="n"/>
      <c r="AQ55" s="466" t="inlineStr">
        <is>
          <t>/</t>
        </is>
      </c>
      <c r="AR55" s="458" t="n">
        <v>26</v>
      </c>
      <c r="AS55" s="466" t="n"/>
      <c r="AT55" s="460" t="n"/>
      <c r="AU55" s="461" t="n"/>
      <c r="AV55" s="462" t="n"/>
      <c r="AW55" s="453" t="inlineStr">
        <is>
          <t>/</t>
        </is>
      </c>
      <c r="AX55" s="463" t="n">
        <v>70</v>
      </c>
      <c r="AY55" s="457" t="inlineStr">
        <is>
          <t>/</t>
        </is>
      </c>
      <c r="AZ55" s="463" t="n">
        <v>10</v>
      </c>
      <c r="BA55" s="457" t="n"/>
      <c r="BB55" s="462" t="n"/>
      <c r="BC55" s="454" t="inlineStr">
        <is>
          <t>/</t>
        </is>
      </c>
      <c r="BD55" s="464" t="n">
        <v>72</v>
      </c>
      <c r="BE55" s="457" t="inlineStr">
        <is>
          <t>/</t>
        </is>
      </c>
      <c r="BF55" s="464" t="n">
        <v>16</v>
      </c>
      <c r="BG55" s="457" t="inlineStr">
        <is>
          <t>/</t>
        </is>
      </c>
      <c r="BH55" s="455" t="n">
        <v>4</v>
      </c>
      <c r="BI55" s="453" t="n"/>
      <c r="BJ55" s="456" t="n"/>
      <c r="BK55" s="457" t="n"/>
      <c r="BL55" s="456" t="n"/>
      <c r="BM55" s="457" t="n"/>
      <c r="BN55" s="465" t="n"/>
      <c r="BO55" s="394" t="inlineStr">
        <is>
          <t>УК-3</t>
        </is>
      </c>
      <c r="BP55" s="131" t="n"/>
      <c r="BQ55" s="131" t="n"/>
      <c r="BR55" s="132" t="n"/>
      <c r="BS55" s="1" t="n"/>
      <c r="BT55" s="1" t="n"/>
      <c r="BU55" s="1" t="n"/>
      <c r="BV55" s="1" t="n"/>
      <c r="BW55" s="1" t="n"/>
      <c r="BX55" s="1" t="n"/>
      <c r="BY55" s="1" t="n"/>
    </row>
    <row r="56">
      <c r="A56" s="435" t="n"/>
      <c r="B56" s="467" t="inlineStr">
        <is>
          <t>2.5.3</t>
        </is>
      </c>
      <c r="C56" s="195" t="n"/>
      <c r="D56" s="468" t="inlineStr">
        <is>
          <t>Основы информационных технологий  *</t>
        </is>
      </c>
      <c r="E56" s="194" t="n"/>
      <c r="F56" s="194" t="n"/>
      <c r="G56" s="194" t="n"/>
      <c r="H56" s="194" t="n"/>
      <c r="I56" s="194" t="n"/>
      <c r="J56" s="194" t="n"/>
      <c r="K56" s="194" t="n"/>
      <c r="L56" s="194" t="n"/>
      <c r="M56" s="194" t="n"/>
      <c r="N56" s="194" t="n"/>
      <c r="O56" s="194" t="n"/>
      <c r="P56" s="194" t="n"/>
      <c r="Q56" s="194" t="n"/>
      <c r="R56" s="194" t="n"/>
      <c r="S56" s="194" t="n"/>
      <c r="T56" s="194" t="n"/>
      <c r="U56" s="194" t="n"/>
      <c r="V56" s="194" t="n"/>
      <c r="W56" s="194" t="n"/>
      <c r="X56" s="194" t="n"/>
      <c r="Y56" s="195" t="n"/>
      <c r="Z56" s="469" t="inlineStr">
        <is>
          <t>2093/2024</t>
        </is>
      </c>
      <c r="AA56" s="470" t="n"/>
      <c r="AB56" s="471" t="n"/>
      <c r="AC56" s="472" t="inlineStr">
        <is>
          <t>/</t>
        </is>
      </c>
      <c r="AD56" s="471" t="inlineStr">
        <is>
          <t>3д</t>
        </is>
      </c>
      <c r="AE56" s="473" t="inlineStr">
        <is>
          <t>/</t>
        </is>
      </c>
      <c r="AF56" s="474" t="n">
        <v>72</v>
      </c>
      <c r="AG56" s="473" t="inlineStr">
        <is>
          <t>/</t>
        </is>
      </c>
      <c r="AH56" s="475" t="n">
        <v>50</v>
      </c>
      <c r="AI56" s="195" t="n"/>
      <c r="AJ56" s="474" t="inlineStr">
        <is>
          <t>/</t>
        </is>
      </c>
      <c r="AK56" s="476" t="n">
        <v>14</v>
      </c>
      <c r="AL56" s="240" t="n"/>
      <c r="AM56" s="477" t="inlineStr">
        <is>
          <t>/</t>
        </is>
      </c>
      <c r="AN56" s="478" t="n">
        <v>8</v>
      </c>
      <c r="AO56" s="477" t="inlineStr">
        <is>
          <t>/</t>
        </is>
      </c>
      <c r="AP56" s="478" t="n">
        <v>6</v>
      </c>
      <c r="AQ56" s="479" t="n"/>
      <c r="AR56" s="478" t="n"/>
      <c r="AS56" s="479" t="n"/>
      <c r="AT56" s="480" t="n"/>
      <c r="AU56" s="481" t="n"/>
      <c r="AV56" s="482" t="n"/>
      <c r="AW56" s="473" t="n"/>
      <c r="AX56" s="478" t="n"/>
      <c r="AY56" s="477" t="n"/>
      <c r="AZ56" s="478" t="n"/>
      <c r="BA56" s="477" t="n"/>
      <c r="BB56" s="482" t="n"/>
      <c r="BC56" s="483" t="n"/>
      <c r="BD56" s="478" t="n"/>
      <c r="BE56" s="479" t="n"/>
      <c r="BF56" s="478" t="n"/>
      <c r="BG56" s="479" t="n"/>
      <c r="BH56" s="482" t="n"/>
      <c r="BI56" s="473" t="inlineStr">
        <is>
          <t>/</t>
        </is>
      </c>
      <c r="BJ56" s="484" t="n">
        <v>72</v>
      </c>
      <c r="BK56" s="477" t="inlineStr">
        <is>
          <t>/</t>
        </is>
      </c>
      <c r="BL56" s="484" t="n">
        <v>14</v>
      </c>
      <c r="BM56" s="477" t="inlineStr">
        <is>
          <t>/</t>
        </is>
      </c>
      <c r="BN56" s="475" t="n">
        <v>2</v>
      </c>
      <c r="BO56" s="485" t="inlineStr">
        <is>
          <t>УК-2</t>
        </is>
      </c>
      <c r="BP56" s="194" t="n"/>
      <c r="BQ56" s="194" t="n"/>
      <c r="BR56" s="195" t="n"/>
      <c r="BS56" s="1" t="n"/>
      <c r="BT56" s="1" t="n"/>
      <c r="BU56" s="1" t="n"/>
      <c r="BV56" s="1" t="n"/>
      <c r="BW56" s="1" t="n"/>
      <c r="BX56" s="1" t="n"/>
      <c r="BY56" s="1" t="n"/>
    </row>
    <row r="57">
      <c r="A57" s="355" t="n"/>
      <c r="B57" s="486" t="n"/>
      <c r="C57" s="91" t="n"/>
      <c r="D57" s="91" t="n"/>
      <c r="E57" s="91" t="n"/>
      <c r="F57" s="91" t="n"/>
      <c r="G57" s="91" t="n"/>
      <c r="H57" s="91" t="n"/>
      <c r="I57" s="91" t="n"/>
      <c r="J57" s="91" t="n"/>
      <c r="K57" s="91" t="n"/>
      <c r="L57" s="91" t="n"/>
      <c r="M57" s="91" t="n"/>
      <c r="N57" s="91" t="n"/>
      <c r="O57" s="91" t="n"/>
      <c r="P57" s="91" t="n"/>
      <c r="Q57" s="91" t="n"/>
      <c r="R57" s="91" t="n"/>
      <c r="S57" s="91" t="n"/>
      <c r="T57" s="91" t="n"/>
      <c r="U57" s="91" t="n"/>
      <c r="V57" s="91" t="n"/>
      <c r="W57" s="91" t="n"/>
      <c r="X57" s="91" t="n"/>
      <c r="Y57" s="91" t="n"/>
      <c r="Z57" s="91" t="n"/>
      <c r="AA57" s="91" t="n"/>
      <c r="AB57" s="91" t="n"/>
      <c r="AC57" s="91" t="n"/>
      <c r="AD57" s="91" t="n"/>
      <c r="AE57" s="91" t="n"/>
      <c r="AF57" s="91" t="n"/>
      <c r="AG57" s="91" t="n"/>
      <c r="AH57" s="91" t="n"/>
      <c r="AI57" s="91" t="n"/>
      <c r="AJ57" s="91" t="n"/>
      <c r="AK57" s="91" t="n"/>
      <c r="AL57" s="91" t="n"/>
      <c r="AM57" s="91" t="n"/>
      <c r="AN57" s="91" t="n"/>
      <c r="AO57" s="91" t="n"/>
      <c r="AP57" s="91" t="n"/>
      <c r="AQ57" s="91" t="n"/>
      <c r="AR57" s="91" t="n"/>
      <c r="AS57" s="91" t="n"/>
      <c r="AT57" s="91" t="n"/>
      <c r="AU57" s="91" t="n"/>
      <c r="AV57" s="91" t="n"/>
      <c r="AW57" s="91" t="n"/>
      <c r="AX57" s="91" t="n"/>
      <c r="AY57" s="91" t="n"/>
      <c r="AZ57" s="91" t="n"/>
      <c r="BA57" s="91" t="n"/>
      <c r="BB57" s="91" t="n"/>
      <c r="BC57" s="91" t="n"/>
      <c r="BD57" s="91" t="n"/>
      <c r="BE57" s="91" t="n"/>
      <c r="BF57" s="91" t="n"/>
      <c r="BG57" s="91" t="n"/>
      <c r="BH57" s="91" t="n"/>
      <c r="BI57" s="91" t="n"/>
      <c r="BJ57" s="91" t="n"/>
      <c r="BK57" s="91" t="n"/>
      <c r="BL57" s="91" t="n"/>
      <c r="BM57" s="91" t="n"/>
      <c r="BN57" s="91" t="n"/>
      <c r="BO57" s="92" t="n"/>
      <c r="BP57" s="92" t="n"/>
      <c r="BQ57" s="92" t="n"/>
      <c r="BR57" s="487" t="n"/>
      <c r="BS57" s="1" t="n"/>
      <c r="BT57" s="1" t="n"/>
      <c r="BU57" s="1" t="n"/>
      <c r="BV57" s="1" t="n"/>
      <c r="BW57" s="1" t="n"/>
      <c r="BX57" s="1" t="n"/>
      <c r="BY57" s="1" t="n"/>
    </row>
    <row r="58">
      <c r="A58" s="355" t="n"/>
      <c r="B58" s="488" t="inlineStr">
        <is>
          <t>Количество часов учебных занятий</t>
        </is>
      </c>
      <c r="C58" s="489" t="n"/>
      <c r="D58" s="489" t="n"/>
      <c r="E58" s="489" t="n"/>
      <c r="F58" s="489" t="n"/>
      <c r="G58" s="489" t="n"/>
      <c r="H58" s="489" t="n"/>
      <c r="I58" s="489" t="n"/>
      <c r="J58" s="489" t="n"/>
      <c r="K58" s="489" t="n"/>
      <c r="L58" s="489" t="n"/>
      <c r="M58" s="489" t="n"/>
      <c r="N58" s="489" t="n"/>
      <c r="O58" s="489" t="n"/>
      <c r="P58" s="489" t="n"/>
      <c r="Q58" s="489" t="n"/>
      <c r="R58" s="489" t="n"/>
      <c r="S58" s="489" t="n"/>
      <c r="T58" s="489" t="n"/>
      <c r="U58" s="489" t="n"/>
      <c r="V58" s="489" t="n"/>
      <c r="W58" s="489" t="n"/>
      <c r="X58" s="489" t="n"/>
      <c r="Y58" s="489" t="n"/>
      <c r="Z58" s="490" t="n"/>
      <c r="AA58" s="489" t="n"/>
      <c r="AB58" s="489" t="n"/>
      <c r="AC58" s="489" t="n"/>
      <c r="AD58" s="489" t="n"/>
      <c r="AE58" s="491">
        <f>AE32+AE40</f>
        <v/>
      </c>
      <c r="AF58" s="231" t="n"/>
      <c r="AG58" s="170">
        <f>AG32+AG40</f>
        <v/>
      </c>
      <c r="AH58" s="123" t="n"/>
      <c r="AI58" s="124" t="n"/>
      <c r="AJ58" s="170">
        <f>AJ32+AJ40</f>
        <v/>
      </c>
      <c r="AK58" s="123" t="n"/>
      <c r="AL58" s="124" t="n"/>
      <c r="AM58" s="170">
        <f>AM32+AM40</f>
        <v/>
      </c>
      <c r="AN58" s="124" t="n"/>
      <c r="AO58" s="170">
        <f>AO32+AO40</f>
        <v/>
      </c>
      <c r="AP58" s="124" t="n"/>
      <c r="AQ58" s="170">
        <f>AQ32+AQ40</f>
        <v/>
      </c>
      <c r="AR58" s="124" t="n"/>
      <c r="AS58" s="170">
        <f>AS32+AS40</f>
        <v/>
      </c>
      <c r="AT58" s="124" t="n"/>
      <c r="AU58" s="170" t="n"/>
      <c r="AV58" s="124" t="n"/>
      <c r="AW58" s="170">
        <f>AW32+AW40</f>
        <v/>
      </c>
      <c r="AX58" s="124" t="n"/>
      <c r="AY58" s="170">
        <f>AY32+AY40</f>
        <v/>
      </c>
      <c r="AZ58" s="124" t="n"/>
      <c r="BA58" s="170">
        <f>BA32+BA40</f>
        <v/>
      </c>
      <c r="BB58" s="124" t="n"/>
      <c r="BC58" s="170">
        <f>BC32+BC40</f>
        <v/>
      </c>
      <c r="BD58" s="124" t="n"/>
      <c r="BE58" s="170">
        <f>BE32+BE40</f>
        <v/>
      </c>
      <c r="BF58" s="124" t="n"/>
      <c r="BG58" s="170">
        <f>BG32+BG40</f>
        <v/>
      </c>
      <c r="BH58" s="124" t="n"/>
      <c r="BI58" s="170">
        <f>BI32+BI40</f>
        <v/>
      </c>
      <c r="BJ58" s="124" t="n"/>
      <c r="BK58" s="170">
        <f>BK32+BK40</f>
        <v/>
      </c>
      <c r="BL58" s="124" t="n"/>
      <c r="BM58" s="170">
        <f>BM32+BM40</f>
        <v/>
      </c>
      <c r="BN58" s="124" t="n"/>
      <c r="BO58" s="492" t="n"/>
      <c r="BP58" s="101" t="n"/>
      <c r="BQ58" s="101" t="n"/>
      <c r="BR58" s="104" t="n"/>
      <c r="BS58" s="1" t="n"/>
      <c r="BT58" s="1" t="n"/>
      <c r="BU58" s="1" t="n"/>
      <c r="BV58" s="1" t="n"/>
      <c r="BW58" s="1" t="n"/>
      <c r="BX58" s="1" t="n"/>
      <c r="BY58" s="1" t="n"/>
    </row>
    <row r="59">
      <c r="A59" s="355" t="n"/>
      <c r="B59" s="493" t="inlineStr">
        <is>
          <t>Количество часов учебных занятий в неделю</t>
        </is>
      </c>
      <c r="C59" s="404" t="n"/>
      <c r="D59" s="404" t="n"/>
      <c r="E59" s="404" t="n"/>
      <c r="F59" s="404" t="n"/>
      <c r="G59" s="404" t="n"/>
      <c r="H59" s="404" t="n"/>
      <c r="I59" s="404" t="n"/>
      <c r="J59" s="404" t="n"/>
      <c r="K59" s="404" t="n"/>
      <c r="L59" s="404" t="n"/>
      <c r="M59" s="404" t="n"/>
      <c r="N59" s="404" t="n"/>
      <c r="O59" s="404" t="n"/>
      <c r="P59" s="404" t="n"/>
      <c r="Q59" s="404" t="n"/>
      <c r="R59" s="404" t="n"/>
      <c r="S59" s="404" t="n"/>
      <c r="T59" s="404" t="n"/>
      <c r="U59" s="404" t="n"/>
      <c r="V59" s="404" t="n"/>
      <c r="W59" s="404" t="n"/>
      <c r="X59" s="404" t="n"/>
      <c r="Y59" s="404" t="n"/>
      <c r="Z59" s="404" t="n"/>
      <c r="AA59" s="404" t="n"/>
      <c r="AB59" s="404" t="n"/>
      <c r="AC59" s="404" t="n"/>
      <c r="AD59" s="404" t="n"/>
      <c r="AE59" s="352" t="n"/>
      <c r="AF59" s="179" t="n"/>
      <c r="AG59" s="352" t="n"/>
      <c r="AH59" s="131" t="n"/>
      <c r="AI59" s="179" t="n"/>
      <c r="AJ59" s="350" t="n"/>
      <c r="AK59" s="131" t="n"/>
      <c r="AL59" s="179" t="n"/>
      <c r="AM59" s="350" t="n"/>
      <c r="AN59" s="179" t="n"/>
      <c r="AO59" s="350" t="n"/>
      <c r="AP59" s="179" t="n"/>
      <c r="AQ59" s="494" t="n">
        <v>0</v>
      </c>
      <c r="AR59" s="179" t="n"/>
      <c r="AS59" s="352" t="n"/>
      <c r="AT59" s="179" t="n"/>
      <c r="AU59" s="350" t="n"/>
      <c r="AV59" s="179" t="n"/>
      <c r="AW59" s="352">
        <f>AY58/AW30</f>
        <v/>
      </c>
      <c r="AX59" s="131" t="n"/>
      <c r="AY59" s="131" t="n"/>
      <c r="AZ59" s="131" t="n"/>
      <c r="BA59" s="131" t="n"/>
      <c r="BB59" s="179" t="n"/>
      <c r="BC59" s="352">
        <f>BE58/BC30</f>
        <v/>
      </c>
      <c r="BD59" s="131" t="n"/>
      <c r="BE59" s="131" t="n"/>
      <c r="BF59" s="131" t="n"/>
      <c r="BG59" s="131" t="n"/>
      <c r="BH59" s="179" t="n"/>
      <c r="BI59" s="352">
        <f>BK58/BI30</f>
        <v/>
      </c>
      <c r="BJ59" s="131" t="n"/>
      <c r="BK59" s="131" t="n"/>
      <c r="BL59" s="131" t="n"/>
      <c r="BM59" s="131" t="n"/>
      <c r="BN59" s="179" t="n"/>
      <c r="BO59" s="112" t="n"/>
      <c r="BP59" s="1" t="n"/>
      <c r="BQ59" s="1" t="n"/>
      <c r="BR59" s="114" t="n"/>
      <c r="BS59" s="1" t="n"/>
      <c r="BT59" s="1" t="n"/>
      <c r="BU59" s="1" t="n"/>
      <c r="BV59" s="1" t="n"/>
      <c r="BW59" s="1" t="n"/>
      <c r="BX59" s="1" t="n"/>
      <c r="BY59" s="1" t="n"/>
    </row>
    <row r="60">
      <c r="A60" s="355" t="n"/>
      <c r="B60" s="493" t="inlineStr">
        <is>
          <t>Количество экзаменов</t>
        </is>
      </c>
      <c r="C60" s="404" t="n"/>
      <c r="D60" s="404" t="n"/>
      <c r="E60" s="404" t="n"/>
      <c r="F60" s="404" t="n"/>
      <c r="G60" s="404" t="n"/>
      <c r="H60" s="404" t="n"/>
      <c r="I60" s="404" t="n"/>
      <c r="J60" s="404" t="n"/>
      <c r="K60" s="404" t="n"/>
      <c r="L60" s="404" t="n"/>
      <c r="M60" s="404" t="n"/>
      <c r="N60" s="404" t="n"/>
      <c r="O60" s="404" t="n"/>
      <c r="P60" s="404" t="n"/>
      <c r="Q60" s="404" t="n"/>
      <c r="R60" s="404" t="n"/>
      <c r="S60" s="404" t="n"/>
      <c r="T60" s="404" t="n"/>
      <c r="U60" s="404" t="n"/>
      <c r="V60" s="404" t="n"/>
      <c r="W60" s="404" t="n"/>
      <c r="X60" s="404" t="n"/>
      <c r="Y60" s="404" t="n"/>
      <c r="Z60" s="404" t="n"/>
      <c r="AA60" s="404" t="n"/>
      <c r="AB60" s="404" t="n"/>
      <c r="AC60" s="404" t="n"/>
      <c r="AD60" s="404" t="n"/>
      <c r="AE60" s="352">
        <f>AW60+BC60+BI60</f>
        <v/>
      </c>
      <c r="AF60" s="179" t="n"/>
      <c r="AG60" s="495" t="n"/>
      <c r="AH60" s="131" t="n"/>
      <c r="AI60" s="179" t="n"/>
      <c r="AJ60" s="496" t="n"/>
      <c r="AK60" s="131" t="n"/>
      <c r="AL60" s="179" t="n"/>
      <c r="AM60" s="350" t="n"/>
      <c r="AN60" s="179" t="n"/>
      <c r="AO60" s="350" t="n"/>
      <c r="AP60" s="179" t="n"/>
      <c r="AQ60" s="350" t="n"/>
      <c r="AR60" s="179" t="n"/>
      <c r="AS60" s="350" t="n"/>
      <c r="AT60" s="179" t="n"/>
      <c r="AU60" s="350" t="n"/>
      <c r="AV60" s="179" t="n"/>
      <c r="AW60" s="352">
        <f>COUNTIF(AA33:AB52,1)</f>
        <v/>
      </c>
      <c r="AX60" s="131" t="n"/>
      <c r="AY60" s="131" t="n"/>
      <c r="AZ60" s="131" t="n"/>
      <c r="BA60" s="131" t="n"/>
      <c r="BB60" s="179" t="n"/>
      <c r="BC60" s="352">
        <f>COUNTIF(AA33:AB52,2)</f>
        <v/>
      </c>
      <c r="BD60" s="131" t="n"/>
      <c r="BE60" s="131" t="n"/>
      <c r="BF60" s="131" t="n"/>
      <c r="BG60" s="131" t="n"/>
      <c r="BH60" s="179" t="n"/>
      <c r="BI60" s="352">
        <f>COUNTIF(AA33:AB52,3)</f>
        <v/>
      </c>
      <c r="BJ60" s="131" t="n"/>
      <c r="BK60" s="131" t="n"/>
      <c r="BL60" s="131" t="n"/>
      <c r="BM60" s="131" t="n"/>
      <c r="BN60" s="179" t="n"/>
      <c r="BO60" s="112" t="n"/>
      <c r="BP60" s="1" t="n"/>
      <c r="BQ60" s="1" t="n"/>
      <c r="BR60" s="114" t="n"/>
      <c r="BS60" s="1" t="n"/>
      <c r="BT60" s="1" t="n"/>
      <c r="BU60" s="1" t="n"/>
      <c r="BV60" s="1" t="n"/>
      <c r="BW60" s="1" t="n"/>
      <c r="BX60" s="1" t="n"/>
      <c r="BY60" s="1" t="n"/>
    </row>
    <row r="61">
      <c r="A61" s="355" t="n"/>
      <c r="B61" s="497" t="inlineStr">
        <is>
          <t>Количество зачетов</t>
        </is>
      </c>
      <c r="C61" s="498" t="n"/>
      <c r="D61" s="498" t="n"/>
      <c r="E61" s="498" t="n"/>
      <c r="F61" s="498" t="n"/>
      <c r="G61" s="498" t="n"/>
      <c r="H61" s="498" t="n"/>
      <c r="I61" s="498" t="n"/>
      <c r="J61" s="498" t="n"/>
      <c r="K61" s="498" t="n"/>
      <c r="L61" s="498" t="n"/>
      <c r="M61" s="498" t="n"/>
      <c r="N61" s="498" t="n"/>
      <c r="O61" s="498" t="n"/>
      <c r="P61" s="498" t="n"/>
      <c r="Q61" s="498" t="n"/>
      <c r="R61" s="498" t="n"/>
      <c r="S61" s="498" t="n"/>
      <c r="T61" s="498" t="n"/>
      <c r="U61" s="498" t="n"/>
      <c r="V61" s="498" t="n"/>
      <c r="W61" s="498" t="n"/>
      <c r="X61" s="498" t="n"/>
      <c r="Y61" s="498" t="n"/>
      <c r="Z61" s="498" t="n"/>
      <c r="AA61" s="498" t="n"/>
      <c r="AB61" s="498" t="n"/>
      <c r="AC61" s="498" t="n"/>
      <c r="AD61" s="498" t="n"/>
      <c r="AE61" s="499">
        <f>AW61+BC61+BI61</f>
        <v/>
      </c>
      <c r="AF61" s="144" t="n"/>
      <c r="AG61" s="500" t="n"/>
      <c r="AH61" s="194" t="n"/>
      <c r="AI61" s="240" t="n"/>
      <c r="AJ61" s="501" t="n"/>
      <c r="AK61" s="194" t="n"/>
      <c r="AL61" s="240" t="n"/>
      <c r="AM61" s="228" t="n"/>
      <c r="AN61" s="144" t="n"/>
      <c r="AO61" s="228" t="n"/>
      <c r="AP61" s="144" t="n"/>
      <c r="AQ61" s="228" t="n"/>
      <c r="AR61" s="144" t="n"/>
      <c r="AS61" s="228" t="n"/>
      <c r="AT61" s="144" t="n"/>
      <c r="AU61" s="502" t="n"/>
      <c r="AV61" s="240" t="n"/>
      <c r="AW61" s="503" t="n">
        <v>3</v>
      </c>
      <c r="AX61" s="194" t="n"/>
      <c r="AY61" s="194" t="n"/>
      <c r="AZ61" s="194" t="n"/>
      <c r="BA61" s="194" t="n"/>
      <c r="BB61" s="240" t="n"/>
      <c r="BC61" s="503" t="n">
        <v>3</v>
      </c>
      <c r="BD61" s="194" t="n"/>
      <c r="BE61" s="194" t="n"/>
      <c r="BF61" s="194" t="n"/>
      <c r="BG61" s="194" t="n"/>
      <c r="BH61" s="240" t="n"/>
      <c r="BI61" s="503" t="n">
        <v>3</v>
      </c>
      <c r="BJ61" s="194" t="n"/>
      <c r="BK61" s="194" t="n"/>
      <c r="BL61" s="194" t="n"/>
      <c r="BM61" s="194" t="n"/>
      <c r="BN61" s="240" t="n"/>
      <c r="BO61" s="136" t="n"/>
      <c r="BP61" s="44" t="n"/>
      <c r="BQ61" s="44" t="n"/>
      <c r="BR61" s="137" t="n"/>
      <c r="BS61" s="1" t="n"/>
      <c r="BT61" s="1" t="n"/>
      <c r="BU61" s="1" t="n"/>
      <c r="BV61" s="1" t="n"/>
      <c r="BW61" s="1" t="n"/>
      <c r="BX61" s="1" t="n"/>
      <c r="BY61" s="1" t="n"/>
    </row>
    <row r="62">
      <c r="A62" s="504" t="n"/>
      <c r="B62" s="505" t="inlineStr">
        <is>
          <t>IV. Производственная практика</t>
        </is>
      </c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8" t="n"/>
      <c r="N62" s="108" t="n"/>
      <c r="O62" s="108" t="n"/>
      <c r="P62" s="108" t="n"/>
      <c r="Q62" s="108" t="n"/>
      <c r="R62" s="108" t="n"/>
      <c r="S62" s="108" t="n"/>
      <c r="T62" s="108" t="n"/>
      <c r="U62" s="108" t="n"/>
      <c r="V62" s="108" t="n"/>
      <c r="W62" s="108" t="n"/>
      <c r="X62" s="108" t="n"/>
      <c r="Y62" s="108" t="n"/>
      <c r="Z62" s="108" t="n"/>
      <c r="AA62" s="108" t="n"/>
      <c r="AB62" s="108" t="n"/>
      <c r="AC62" s="108" t="n"/>
      <c r="AD62" s="108" t="n"/>
      <c r="AE62" s="109" t="n"/>
      <c r="AF62" s="506" t="inlineStr">
        <is>
          <t>V. Магистерская диссертация</t>
        </is>
      </c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08" t="n"/>
      <c r="AV62" s="108" t="n"/>
      <c r="AW62" s="108" t="n"/>
      <c r="AX62" s="148" t="n"/>
      <c r="AY62" s="103" t="inlineStr">
        <is>
          <t xml:space="preserve">VI. Итоговая аттестация </t>
        </is>
      </c>
      <c r="AZ62" s="108" t="n"/>
      <c r="BA62" s="108" t="n"/>
      <c r="BB62" s="108" t="n"/>
      <c r="BC62" s="108" t="n"/>
      <c r="BD62" s="108" t="n"/>
      <c r="BE62" s="108" t="n"/>
      <c r="BF62" s="108" t="n"/>
      <c r="BG62" s="108" t="n"/>
      <c r="BH62" s="108" t="n"/>
      <c r="BI62" s="108" t="n"/>
      <c r="BJ62" s="108" t="n"/>
      <c r="BK62" s="108" t="n"/>
      <c r="BL62" s="108" t="n"/>
      <c r="BM62" s="108" t="n"/>
      <c r="BN62" s="108" t="n"/>
      <c r="BO62" s="108" t="n"/>
      <c r="BP62" s="108" t="n"/>
      <c r="BQ62" s="108" t="n"/>
      <c r="BR62" s="148" t="n"/>
      <c r="BS62" s="1" t="n"/>
      <c r="BT62" s="1" t="n"/>
      <c r="BU62" s="1" t="n"/>
      <c r="BV62" s="1" t="n"/>
      <c r="BW62" s="1" t="n"/>
      <c r="BX62" s="1" t="n"/>
      <c r="BY62" s="1" t="n"/>
    </row>
    <row r="63">
      <c r="A63" s="355" t="n"/>
      <c r="B63" s="120" t="inlineStr">
        <is>
          <t>Название практики</t>
        </is>
      </c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8" t="n"/>
      <c r="N63" s="109" t="n"/>
      <c r="O63" s="250" t="inlineStr">
        <is>
          <t>Семестр</t>
        </is>
      </c>
      <c r="P63" s="108" t="n"/>
      <c r="Q63" s="108" t="n"/>
      <c r="R63" s="109" t="n"/>
      <c r="S63" s="250" t="inlineStr">
        <is>
          <t>Недель</t>
        </is>
      </c>
      <c r="T63" s="108" t="n"/>
      <c r="U63" s="109" t="n"/>
      <c r="V63" s="250" t="inlineStr">
        <is>
          <t>Зачетных единиц</t>
        </is>
      </c>
      <c r="W63" s="108" t="n"/>
      <c r="X63" s="108" t="n"/>
      <c r="Y63" s="108" t="n"/>
      <c r="Z63" s="108" t="n"/>
      <c r="AA63" s="108" t="n"/>
      <c r="AB63" s="108" t="n"/>
      <c r="AC63" s="108" t="n"/>
      <c r="AD63" s="108" t="n"/>
      <c r="AE63" s="109" t="n"/>
      <c r="AF63" s="507" t="inlineStr">
        <is>
          <t>Семестр</t>
        </is>
      </c>
      <c r="AG63" s="108" t="n"/>
      <c r="AH63" s="108" t="n"/>
      <c r="AI63" s="108" t="n"/>
      <c r="AJ63" s="108" t="n"/>
      <c r="AK63" s="108" t="n"/>
      <c r="AL63" s="108" t="n"/>
      <c r="AM63" s="250" t="inlineStr">
        <is>
          <t>Недель</t>
        </is>
      </c>
      <c r="AN63" s="108" t="n"/>
      <c r="AO63" s="108" t="n"/>
      <c r="AP63" s="109" t="n"/>
      <c r="AQ63" s="508" t="inlineStr">
        <is>
          <t>Зачетных единиц</t>
        </is>
      </c>
      <c r="AR63" s="108" t="n"/>
      <c r="AS63" s="108" t="n"/>
      <c r="AT63" s="108" t="n"/>
      <c r="AU63" s="108" t="n"/>
      <c r="AV63" s="108" t="n"/>
      <c r="AW63" s="108" t="n"/>
      <c r="AX63" s="148" t="n"/>
      <c r="AY63" s="251" t="inlineStr">
        <is>
          <t>Защита магистерской диссертации</t>
        </is>
      </c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1" t="n"/>
      <c r="BJ63" s="101" t="n"/>
      <c r="BK63" s="101" t="n"/>
      <c r="BL63" s="101" t="n"/>
      <c r="BM63" s="101" t="n"/>
      <c r="BN63" s="101" t="n"/>
      <c r="BO63" s="101" t="n"/>
      <c r="BP63" s="101" t="n"/>
      <c r="BQ63" s="101" t="n"/>
      <c r="BR63" s="104" t="n"/>
      <c r="BS63" s="1" t="n"/>
      <c r="BT63" s="1" t="n"/>
      <c r="BU63" s="1" t="n"/>
      <c r="BV63" s="1" t="n"/>
      <c r="BW63" s="1" t="n"/>
      <c r="BX63" s="1" t="n"/>
      <c r="BY63" s="1" t="n"/>
    </row>
    <row r="64">
      <c r="A64" s="355" t="n"/>
      <c r="B64" s="120" t="inlineStr">
        <is>
          <t>Научно-исследовательская</t>
        </is>
      </c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9" t="n"/>
      <c r="O64" s="250" t="n">
        <v>3</v>
      </c>
      <c r="P64" s="108" t="n"/>
      <c r="Q64" s="108" t="n"/>
      <c r="R64" s="109" t="n"/>
      <c r="S64" s="250" t="n">
        <v>2</v>
      </c>
      <c r="T64" s="108" t="n"/>
      <c r="U64" s="109" t="n"/>
      <c r="V64" s="250" t="n">
        <v>3</v>
      </c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109" t="n"/>
      <c r="AF64" s="507" t="n">
        <v>3</v>
      </c>
      <c r="AG64" s="108" t="n"/>
      <c r="AH64" s="108" t="n"/>
      <c r="AI64" s="108" t="n"/>
      <c r="AJ64" s="108" t="n"/>
      <c r="AK64" s="108" t="n"/>
      <c r="AL64" s="108" t="n"/>
      <c r="AM64" s="248" t="n">
        <v>8</v>
      </c>
      <c r="AN64" s="44" t="n"/>
      <c r="AO64" s="44" t="n"/>
      <c r="AP64" s="249" t="n"/>
      <c r="AQ64" s="508" t="n">
        <v>12</v>
      </c>
      <c r="AR64" s="108" t="n"/>
      <c r="AS64" s="108" t="n"/>
      <c r="AT64" s="108" t="n"/>
      <c r="AU64" s="108" t="n"/>
      <c r="AV64" s="108" t="n"/>
      <c r="AW64" s="108" t="n"/>
      <c r="AX64" s="148" t="n"/>
      <c r="AY64" s="136" t="n"/>
      <c r="AZ64" s="44" t="n"/>
      <c r="BA64" s="44" t="n"/>
      <c r="BB64" s="44" t="n"/>
      <c r="BC64" s="44" t="n"/>
      <c r="BD64" s="44" t="n"/>
      <c r="BE64" s="44" t="n"/>
      <c r="BF64" s="44" t="n"/>
      <c r="BG64" s="44" t="n"/>
      <c r="BH64" s="44" t="n"/>
      <c r="BI64" s="44" t="n"/>
      <c r="BJ64" s="44" t="n"/>
      <c r="BK64" s="44" t="n"/>
      <c r="BL64" s="44" t="n"/>
      <c r="BM64" s="44" t="n"/>
      <c r="BN64" s="44" t="n"/>
      <c r="BO64" s="44" t="n"/>
      <c r="BP64" s="44" t="n"/>
      <c r="BQ64" s="44" t="n"/>
      <c r="BR64" s="137" t="n"/>
      <c r="BS64" s="1" t="n"/>
      <c r="BT64" s="1" t="n"/>
      <c r="BU64" s="1" t="n"/>
      <c r="BV64" s="1" t="n"/>
      <c r="BW64" s="1" t="n"/>
      <c r="BX64" s="1" t="n"/>
      <c r="BY64" s="1" t="n"/>
    </row>
    <row r="65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  <c r="AJ65" s="10" t="n"/>
      <c r="AK65" s="10" t="n"/>
      <c r="AL65" s="10" t="n"/>
      <c r="AM65" s="10" t="n"/>
      <c r="AN65" s="10" t="n"/>
      <c r="AO65" s="10" t="n"/>
      <c r="AP65" s="10" t="n"/>
      <c r="AQ65" s="10" t="n"/>
      <c r="AR65" s="10" t="n"/>
      <c r="AS65" s="10" t="n"/>
      <c r="AT65" s="10" t="n"/>
      <c r="AU65" s="10" t="n"/>
      <c r="AV65" s="10" t="n"/>
      <c r="AW65" s="10" t="n"/>
      <c r="AX65" s="10" t="n"/>
      <c r="AY65" s="10" t="n"/>
      <c r="AZ65" s="10" t="n"/>
      <c r="BA65" s="10" t="n"/>
      <c r="BB65" s="10" t="n"/>
      <c r="BC65" s="10" t="n"/>
      <c r="BD65" s="10" t="n"/>
      <c r="BE65" s="10" t="n"/>
      <c r="BF65" s="10" t="n"/>
      <c r="BG65" s="10" t="n"/>
      <c r="BH65" s="10" t="n"/>
      <c r="BI65" s="10" t="n"/>
      <c r="BJ65" s="10" t="n"/>
      <c r="BK65" s="10" t="n"/>
      <c r="BL65" s="10" t="n"/>
      <c r="BM65" s="10" t="n"/>
      <c r="BN65" s="10" t="n"/>
      <c r="BO65" s="509" t="n"/>
      <c r="BP65" s="509" t="n"/>
      <c r="BQ65" s="509" t="n"/>
      <c r="BR65" s="10" t="n"/>
      <c r="BS65" s="10" t="n"/>
      <c r="BT65" s="10" t="n"/>
      <c r="BU65" s="10" t="n"/>
      <c r="BV65" s="10" t="n"/>
      <c r="BW65" s="10" t="n"/>
      <c r="BX65" s="1" t="n"/>
      <c r="BY65" s="1" t="n"/>
    </row>
    <row r="66">
      <c r="A66" s="41" t="n"/>
      <c r="B66" s="20" t="inlineStr">
        <is>
          <t>VII. Матрица компетенций</t>
        </is>
      </c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41" t="n"/>
      <c r="BS66" s="41" t="n"/>
      <c r="BT66" s="41" t="n"/>
      <c r="BU66" s="41" t="n"/>
      <c r="BV66" s="41" t="n"/>
      <c r="BW66" s="41" t="n"/>
      <c r="BX66" s="1" t="n"/>
      <c r="BY66" s="1" t="n"/>
    </row>
    <row r="67">
      <c r="A67" s="90" t="n"/>
      <c r="B67" s="510" t="inlineStr">
        <is>
          <t>Код компетенции</t>
        </is>
      </c>
      <c r="C67" s="108" t="n"/>
      <c r="D67" s="108" t="n"/>
      <c r="E67" s="108" t="n"/>
      <c r="F67" s="108" t="n"/>
      <c r="G67" s="148" t="n"/>
      <c r="H67" s="511" t="inlineStr">
        <is>
          <t>Наименование компетенции</t>
        </is>
      </c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8" t="n"/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08" t="n"/>
      <c r="AZ67" s="108" t="n"/>
      <c r="BA67" s="108" t="n"/>
      <c r="BB67" s="108" t="n"/>
      <c r="BC67" s="108" t="n"/>
      <c r="BD67" s="108" t="n"/>
      <c r="BE67" s="108" t="n"/>
      <c r="BF67" s="108" t="n"/>
      <c r="BG67" s="108" t="n"/>
      <c r="BH67" s="108" t="n"/>
      <c r="BI67" s="108" t="n"/>
      <c r="BJ67" s="108" t="n"/>
      <c r="BK67" s="148" t="n"/>
      <c r="BL67" s="512" t="inlineStr">
        <is>
          <t>Код модуля, учебной дисциплины</t>
        </is>
      </c>
      <c r="BM67" s="108" t="n"/>
      <c r="BN67" s="108" t="n"/>
      <c r="BO67" s="108" t="n"/>
      <c r="BP67" s="108" t="n"/>
      <c r="BQ67" s="108" t="n"/>
      <c r="BR67" s="148" t="n"/>
      <c r="BS67" s="1" t="n"/>
      <c r="BT67" s="1" t="n"/>
      <c r="BU67" s="1" t="n"/>
      <c r="BV67" s="1" t="n"/>
      <c r="BW67" s="1" t="n"/>
      <c r="BX67" s="1" t="n"/>
      <c r="BY67" s="1" t="n"/>
    </row>
    <row r="68">
      <c r="A68" s="90" t="n"/>
      <c r="B68" s="513" t="inlineStr">
        <is>
          <t>УК-1</t>
        </is>
      </c>
      <c r="C68" s="206" t="n"/>
      <c r="D68" s="206" t="n"/>
      <c r="E68" s="206" t="n"/>
      <c r="F68" s="206" t="n"/>
      <c r="G68" s="207" t="n"/>
      <c r="H68" s="257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68" s="163" t="n"/>
      <c r="J68" s="163" t="n"/>
      <c r="K68" s="163" t="n"/>
      <c r="L68" s="163" t="n"/>
      <c r="M68" s="163" t="n"/>
      <c r="N68" s="163" t="n"/>
      <c r="O68" s="163" t="n"/>
      <c r="P68" s="163" t="n"/>
      <c r="Q68" s="163" t="n"/>
      <c r="R68" s="163" t="n"/>
      <c r="S68" s="163" t="n"/>
      <c r="T68" s="163" t="n"/>
      <c r="U68" s="163" t="n"/>
      <c r="V68" s="163" t="n"/>
      <c r="W68" s="163" t="n"/>
      <c r="X68" s="163" t="n"/>
      <c r="Y68" s="163" t="n"/>
      <c r="Z68" s="163" t="n"/>
      <c r="AA68" s="163" t="n"/>
      <c r="AB68" s="163" t="n"/>
      <c r="AC68" s="163" t="n"/>
      <c r="AD68" s="163" t="n"/>
      <c r="AE68" s="163" t="n"/>
      <c r="AF68" s="163" t="n"/>
      <c r="AG68" s="163" t="n"/>
      <c r="AH68" s="163" t="n"/>
      <c r="AI68" s="163" t="n"/>
      <c r="AJ68" s="163" t="n"/>
      <c r="AK68" s="163" t="n"/>
      <c r="AL68" s="163" t="n"/>
      <c r="AM68" s="163" t="n"/>
      <c r="AN68" s="163" t="n"/>
      <c r="AO68" s="163" t="n"/>
      <c r="AP68" s="163" t="n"/>
      <c r="AQ68" s="163" t="n"/>
      <c r="AR68" s="163" t="n"/>
      <c r="AS68" s="163" t="n"/>
      <c r="AT68" s="163" t="n"/>
      <c r="AU68" s="163" t="n"/>
      <c r="AV68" s="163" t="n"/>
      <c r="AW68" s="163" t="n"/>
      <c r="AX68" s="163" t="n"/>
      <c r="AY68" s="163" t="n"/>
      <c r="AZ68" s="163" t="n"/>
      <c r="BA68" s="163" t="n"/>
      <c r="BB68" s="163" t="n"/>
      <c r="BC68" s="163" t="n"/>
      <c r="BD68" s="163" t="n"/>
      <c r="BE68" s="163" t="n"/>
      <c r="BF68" s="163" t="n"/>
      <c r="BG68" s="163" t="n"/>
      <c r="BH68" s="163" t="n"/>
      <c r="BI68" s="163" t="n"/>
      <c r="BJ68" s="163" t="n"/>
      <c r="BK68" s="164" t="n"/>
      <c r="BL68" s="258" t="inlineStr">
        <is>
          <t xml:space="preserve"> 1.1, 1.2.1, 2.2.1, 2.2.2, 2.4.1, 2.5.1</t>
        </is>
      </c>
      <c r="BM68" s="163" t="n"/>
      <c r="BN68" s="163" t="n"/>
      <c r="BO68" s="163" t="n"/>
      <c r="BP68" s="163" t="n"/>
      <c r="BQ68" s="163" t="n"/>
      <c r="BR68" s="164" t="n"/>
      <c r="BS68" s="1" t="n"/>
      <c r="BT68" s="1" t="n"/>
      <c r="BU68" s="1" t="n"/>
      <c r="BV68" s="1" t="n"/>
      <c r="BW68" s="1" t="n"/>
      <c r="BX68" s="1" t="n"/>
      <c r="BY68" s="1" t="n"/>
    </row>
    <row r="69">
      <c r="A69" s="90" t="n"/>
      <c r="B69" s="261" t="inlineStr">
        <is>
          <t>УК-2</t>
        </is>
      </c>
      <c r="C69" s="131" t="n"/>
      <c r="D69" s="131" t="n"/>
      <c r="E69" s="131" t="n"/>
      <c r="F69" s="131" t="n"/>
      <c r="G69" s="132" t="n"/>
      <c r="H69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31" t="n"/>
      <c r="X69" s="131" t="n"/>
      <c r="Y69" s="131" t="n"/>
      <c r="Z69" s="131" t="n"/>
      <c r="AA69" s="131" t="n"/>
      <c r="AB69" s="131" t="n"/>
      <c r="AC69" s="131" t="n"/>
      <c r="AD69" s="131" t="n"/>
      <c r="AE69" s="131" t="n"/>
      <c r="AF69" s="131" t="n"/>
      <c r="AG69" s="131" t="n"/>
      <c r="AH69" s="131" t="n"/>
      <c r="AI69" s="131" t="n"/>
      <c r="AJ69" s="131" t="n"/>
      <c r="AK69" s="131" t="n"/>
      <c r="AL69" s="131" t="n"/>
      <c r="AM69" s="131" t="n"/>
      <c r="AN69" s="131" t="n"/>
      <c r="AO69" s="131" t="n"/>
      <c r="AP69" s="131" t="n"/>
      <c r="AQ69" s="131" t="n"/>
      <c r="AR69" s="131" t="n"/>
      <c r="AS69" s="131" t="n"/>
      <c r="AT69" s="131" t="n"/>
      <c r="AU69" s="131" t="n"/>
      <c r="AV69" s="131" t="n"/>
      <c r="AW69" s="131" t="n"/>
      <c r="AX69" s="131" t="n"/>
      <c r="AY69" s="131" t="n"/>
      <c r="AZ69" s="131" t="n"/>
      <c r="BA69" s="131" t="n"/>
      <c r="BB69" s="131" t="n"/>
      <c r="BC69" s="131" t="n"/>
      <c r="BD69" s="131" t="n"/>
      <c r="BE69" s="131" t="n"/>
      <c r="BF69" s="131" t="n"/>
      <c r="BG69" s="131" t="n"/>
      <c r="BH69" s="131" t="n"/>
      <c r="BI69" s="131" t="n"/>
      <c r="BJ69" s="131" t="n"/>
      <c r="BK69" s="132" t="n"/>
      <c r="BL69" s="262" t="inlineStr">
        <is>
          <t>1.2.2, 2.2.1, 2.3.1, 2.3.2, 2.4.2, 2.5.3</t>
        </is>
      </c>
      <c r="BM69" s="131" t="n"/>
      <c r="BN69" s="131" t="n"/>
      <c r="BO69" s="131" t="n"/>
      <c r="BP69" s="131" t="n"/>
      <c r="BQ69" s="131" t="n"/>
      <c r="BR69" s="132" t="n"/>
      <c r="BS69" s="1" t="n"/>
      <c r="BT69" s="1" t="n"/>
      <c r="BU69" s="1" t="n"/>
      <c r="BV69" s="1" t="n"/>
      <c r="BW69" s="1" t="n"/>
      <c r="BX69" s="1" t="n"/>
      <c r="BY69" s="1" t="n"/>
    </row>
    <row r="70">
      <c r="A70" s="90" t="n"/>
      <c r="B70" s="261" t="inlineStr">
        <is>
          <t>УК-3</t>
        </is>
      </c>
      <c r="C70" s="131" t="n"/>
      <c r="D70" s="131" t="n"/>
      <c r="E70" s="131" t="n"/>
      <c r="F70" s="131" t="n"/>
      <c r="G70" s="132" t="n"/>
      <c r="H70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131" t="n"/>
      <c r="AG70" s="131" t="n"/>
      <c r="AH70" s="131" t="n"/>
      <c r="AI70" s="131" t="n"/>
      <c r="AJ70" s="131" t="n"/>
      <c r="AK70" s="131" t="n"/>
      <c r="AL70" s="131" t="n"/>
      <c r="AM70" s="131" t="n"/>
      <c r="AN70" s="131" t="n"/>
      <c r="AO70" s="131" t="n"/>
      <c r="AP70" s="131" t="n"/>
      <c r="AQ70" s="131" t="n"/>
      <c r="AR70" s="131" t="n"/>
      <c r="AS70" s="131" t="n"/>
      <c r="AT70" s="131" t="n"/>
      <c r="AU70" s="131" t="n"/>
      <c r="AV70" s="131" t="n"/>
      <c r="AW70" s="131" t="n"/>
      <c r="AX70" s="131" t="n"/>
      <c r="AY70" s="131" t="n"/>
      <c r="AZ70" s="131" t="n"/>
      <c r="BA70" s="131" t="n"/>
      <c r="BB70" s="131" t="n"/>
      <c r="BC70" s="131" t="n"/>
      <c r="BD70" s="131" t="n"/>
      <c r="BE70" s="131" t="n"/>
      <c r="BF70" s="131" t="n"/>
      <c r="BG70" s="131" t="n"/>
      <c r="BH70" s="131" t="n"/>
      <c r="BI70" s="131" t="n"/>
      <c r="BJ70" s="131" t="n"/>
      <c r="BK70" s="132" t="n"/>
      <c r="BL70" s="262" t="inlineStr">
        <is>
          <t>2.1, 2.2.3, 2.4.3, 2.5.2</t>
        </is>
      </c>
      <c r="BM70" s="131" t="n"/>
      <c r="BN70" s="131" t="n"/>
      <c r="BO70" s="131" t="n"/>
      <c r="BP70" s="131" t="n"/>
      <c r="BQ70" s="131" t="n"/>
      <c r="BR70" s="132" t="n"/>
      <c r="BS70" s="1" t="n"/>
      <c r="BT70" s="1" t="n"/>
      <c r="BU70" s="1" t="n"/>
      <c r="BV70" s="1" t="n"/>
      <c r="BW70" s="1" t="n"/>
      <c r="BX70" s="1" t="n"/>
      <c r="BY70" s="1" t="n"/>
    </row>
    <row r="71">
      <c r="A71" s="90" t="n"/>
      <c r="B71" s="261" t="inlineStr">
        <is>
          <t>УК-4</t>
        </is>
      </c>
      <c r="C71" s="131" t="n"/>
      <c r="D71" s="131" t="n"/>
      <c r="E71" s="131" t="n"/>
      <c r="F71" s="131" t="n"/>
      <c r="G71" s="132" t="n"/>
      <c r="H71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1" t="n"/>
      <c r="BE71" s="131" t="n"/>
      <c r="BF71" s="131" t="n"/>
      <c r="BG71" s="131" t="n"/>
      <c r="BH71" s="131" t="n"/>
      <c r="BI71" s="131" t="n"/>
      <c r="BJ71" s="131" t="n"/>
      <c r="BK71" s="132" t="n"/>
      <c r="BL71" s="262" t="inlineStr">
        <is>
          <t>1.2.1, 1.2.2, 2.2.3</t>
        </is>
      </c>
      <c r="BM71" s="131" t="n"/>
      <c r="BN71" s="131" t="n"/>
      <c r="BO71" s="131" t="n"/>
      <c r="BP71" s="131" t="n"/>
      <c r="BQ71" s="131" t="n"/>
      <c r="BR71" s="132" t="n"/>
      <c r="BS71" s="1" t="n"/>
      <c r="BT71" s="1" t="n"/>
      <c r="BU71" s="1" t="n"/>
      <c r="BV71" s="1" t="n"/>
      <c r="BW71" s="1" t="n"/>
      <c r="BX71" s="1" t="n"/>
      <c r="BY71" s="1" t="n"/>
    </row>
    <row r="72">
      <c r="A72" s="90" t="n"/>
      <c r="B72" s="261" t="inlineStr">
        <is>
          <t>УК-5</t>
        </is>
      </c>
      <c r="C72" s="131" t="n"/>
      <c r="D72" s="131" t="n"/>
      <c r="E72" s="131" t="n"/>
      <c r="F72" s="131" t="n"/>
      <c r="G72" s="132" t="n"/>
      <c r="H72" s="176" t="inlineStr">
        <is>
          <t>Развивать инновационную восприимчивость и способность к инновационной деятельности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1" t="n"/>
      <c r="BI72" s="131" t="n"/>
      <c r="BJ72" s="131" t="n"/>
      <c r="BK72" s="132" t="n"/>
      <c r="BL72" s="262" t="inlineStr">
        <is>
          <t>1.1, 1.2.1, 2.2.2, 2.4.1</t>
        </is>
      </c>
      <c r="BM72" s="131" t="n"/>
      <c r="BN72" s="131" t="n"/>
      <c r="BO72" s="131" t="n"/>
      <c r="BP72" s="131" t="n"/>
      <c r="BQ72" s="131" t="n"/>
      <c r="BR72" s="132" t="n"/>
      <c r="BS72" s="1" t="n"/>
      <c r="BT72" s="1" t="n"/>
      <c r="BU72" s="1" t="n"/>
      <c r="BV72" s="1" t="n"/>
      <c r="BW72" s="1" t="n"/>
      <c r="BX72" s="1" t="n"/>
      <c r="BY72" s="1" t="n"/>
    </row>
    <row r="73">
      <c r="A73" s="90" t="n"/>
      <c r="B73" s="261" t="inlineStr">
        <is>
          <t>УК-6</t>
        </is>
      </c>
      <c r="C73" s="131" t="n"/>
      <c r="D73" s="131" t="n"/>
      <c r="E73" s="131" t="n"/>
      <c r="F73" s="131" t="n"/>
      <c r="G73" s="132" t="n"/>
      <c r="H73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1" t="n"/>
      <c r="BJ73" s="131" t="n"/>
      <c r="BK73" s="132" t="n"/>
      <c r="BL73" s="262" t="inlineStr">
        <is>
          <t>1.2.1, 2.2.1, 2.3.2, 2.4.3</t>
        </is>
      </c>
      <c r="BM73" s="131" t="n"/>
      <c r="BN73" s="131" t="n"/>
      <c r="BO73" s="131" t="n"/>
      <c r="BP73" s="131" t="n"/>
      <c r="BQ73" s="131" t="n"/>
      <c r="BR73" s="132" t="n"/>
      <c r="BS73" s="1" t="n"/>
      <c r="BT73" s="1" t="n"/>
      <c r="BU73" s="1" t="n"/>
      <c r="BV73" s="1" t="n"/>
      <c r="BW73" s="1" t="n"/>
      <c r="BX73" s="1" t="n"/>
      <c r="BY73" s="1" t="n"/>
    </row>
    <row r="74">
      <c r="A74" s="90" t="n"/>
      <c r="B74" s="261" t="inlineStr">
        <is>
          <t>УК-7</t>
        </is>
      </c>
      <c r="C74" s="131" t="n"/>
      <c r="D74" s="131" t="n"/>
      <c r="E74" s="131" t="n"/>
      <c r="F74" s="131" t="n"/>
      <c r="G74" s="132" t="n"/>
      <c r="H74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1" t="n"/>
      <c r="BJ74" s="131" t="n"/>
      <c r="BK74" s="132" t="n"/>
      <c r="BL74" s="262" t="inlineStr">
        <is>
          <t>1.2.2, 2.4.2</t>
        </is>
      </c>
      <c r="BM74" s="131" t="n"/>
      <c r="BN74" s="131" t="n"/>
      <c r="BO74" s="131" t="n"/>
      <c r="BP74" s="131" t="n"/>
      <c r="BQ74" s="131" t="n"/>
      <c r="BR74" s="132" t="n"/>
      <c r="BS74" s="1" t="n"/>
      <c r="BT74" s="1" t="n"/>
      <c r="BU74" s="1" t="n"/>
      <c r="BV74" s="1" t="n"/>
      <c r="BW74" s="1" t="n"/>
      <c r="BX74" s="1" t="n"/>
      <c r="BY74" s="1" t="n"/>
    </row>
    <row r="75">
      <c r="A75" s="514" t="n"/>
      <c r="B75" s="261" t="inlineStr">
        <is>
          <t>УПК-1</t>
        </is>
      </c>
      <c r="C75" s="131" t="n"/>
      <c r="D75" s="131" t="n"/>
      <c r="E75" s="131" t="n"/>
      <c r="F75" s="131" t="n"/>
      <c r="G75" s="132" t="n"/>
      <c r="H75" s="176" t="inlineStr">
        <is>
          <t xml:space="preserve">Владеть методологией и актуальным инструментарием количественных и качественных исследований издательского дела, медиа и коммуникаций 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1" t="n"/>
      <c r="BJ75" s="131" t="n"/>
      <c r="BK75" s="132" t="n"/>
      <c r="BL75" s="262" t="inlineStr">
        <is>
          <t>1.1</t>
        </is>
      </c>
      <c r="BM75" s="131" t="n"/>
      <c r="BN75" s="131" t="n"/>
      <c r="BO75" s="131" t="n"/>
      <c r="BP75" s="131" t="n"/>
      <c r="BQ75" s="131" t="n"/>
      <c r="BR75" s="132" t="n"/>
      <c r="BS75" s="1" t="n"/>
      <c r="BT75" s="1" t="n"/>
      <c r="BU75" s="1" t="n"/>
      <c r="BV75" s="1" t="n"/>
      <c r="BW75" s="1" t="n"/>
      <c r="BX75" s="1" t="n"/>
      <c r="BY75" s="1" t="n"/>
    </row>
    <row r="76">
      <c r="A76" s="514" t="n"/>
      <c r="B76" s="261" t="inlineStr">
        <is>
          <t>УПК-2</t>
        </is>
      </c>
      <c r="C76" s="131" t="n"/>
      <c r="D76" s="131" t="n"/>
      <c r="E76" s="131" t="n"/>
      <c r="F76" s="131" t="n"/>
      <c r="G76" s="132" t="n"/>
      <c r="H76" s="176" t="inlineStr">
        <is>
          <t xml:space="preserve">Применять междисциплинарные подходы для решения профессиональных задач на основе знаний из смежных с издательским делом областей научно-практической деятельности 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1" t="n"/>
      <c r="BJ76" s="131" t="n"/>
      <c r="BK76" s="132" t="n"/>
      <c r="BL76" s="262" t="inlineStr">
        <is>
          <t>1.2.2</t>
        </is>
      </c>
      <c r="BM76" s="131" t="n"/>
      <c r="BN76" s="131" t="n"/>
      <c r="BO76" s="131" t="n"/>
      <c r="BP76" s="131" t="n"/>
      <c r="BQ76" s="131" t="n"/>
      <c r="BR76" s="132" t="n"/>
      <c r="BS76" s="1" t="n"/>
      <c r="BT76" s="1" t="n"/>
      <c r="BU76" s="1" t="n"/>
      <c r="BV76" s="1" t="n"/>
      <c r="BW76" s="1" t="n"/>
      <c r="BX76" s="1" t="n"/>
      <c r="BY76" s="1" t="n"/>
    </row>
    <row r="77">
      <c r="A77" s="515" t="n"/>
      <c r="B77" s="261" t="inlineStr">
        <is>
          <t>УПК-3</t>
        </is>
      </c>
      <c r="C77" s="131" t="n"/>
      <c r="D77" s="131" t="n"/>
      <c r="E77" s="131" t="n"/>
      <c r="F77" s="131" t="n"/>
      <c r="G77" s="132" t="n"/>
      <c r="H77" s="176" t="inlineStr">
        <is>
          <t>Управлять деятельностью издательско-полиграфического комплекса, медиаресурса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1" t="n"/>
      <c r="BK77" s="132" t="n"/>
      <c r="BL77" s="262" t="inlineStr">
        <is>
          <t>1.1</t>
        </is>
      </c>
      <c r="BM77" s="131" t="n"/>
      <c r="BN77" s="131" t="n"/>
      <c r="BO77" s="131" t="n"/>
      <c r="BP77" s="131" t="n"/>
      <c r="BQ77" s="131" t="n"/>
      <c r="BR77" s="132" t="n"/>
      <c r="BS77" s="1" t="n"/>
      <c r="BT77" s="1" t="n"/>
      <c r="BU77" s="1" t="n"/>
      <c r="BV77" s="1" t="n"/>
      <c r="BW77" s="1" t="n"/>
      <c r="BX77" s="1" t="n"/>
      <c r="BY77" s="1" t="n"/>
    </row>
    <row r="78">
      <c r="A78" s="514" t="n"/>
      <c r="B78" s="261" t="inlineStr">
        <is>
          <t>СК-1</t>
        </is>
      </c>
      <c r="C78" s="131" t="n"/>
      <c r="D78" s="131" t="n"/>
      <c r="E78" s="131" t="n"/>
      <c r="F78" s="131" t="n"/>
      <c r="G78" s="132" t="n"/>
      <c r="H78" s="176" t="inlineStr">
        <is>
          <t>Владеть современными подходами к работе электронно-вычислительных машин и перефирийного оборудования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1" t="n"/>
      <c r="BK78" s="132" t="n"/>
      <c r="BL78" s="262" t="inlineStr">
        <is>
          <t>2.2.1</t>
        </is>
      </c>
      <c r="BM78" s="131" t="n"/>
      <c r="BN78" s="131" t="n"/>
      <c r="BO78" s="131" t="n"/>
      <c r="BP78" s="131" t="n"/>
      <c r="BQ78" s="131" t="n"/>
      <c r="BR78" s="132" t="n"/>
      <c r="BS78" s="1" t="n"/>
      <c r="BT78" s="1" t="n"/>
      <c r="BU78" s="1" t="n"/>
      <c r="BV78" s="1" t="n"/>
      <c r="BW78" s="1" t="n"/>
      <c r="BX78" s="1" t="n"/>
      <c r="BY78" s="1" t="n"/>
    </row>
    <row r="79">
      <c r="A79" s="514" t="n"/>
      <c r="B79" s="261" t="inlineStr">
        <is>
          <t>СК-2</t>
        </is>
      </c>
      <c r="C79" s="131" t="n"/>
      <c r="D79" s="131" t="n"/>
      <c r="E79" s="131" t="n"/>
      <c r="F79" s="131" t="n"/>
      <c r="G79" s="132" t="n"/>
      <c r="H79" s="176" t="inlineStr">
        <is>
          <t>Владеть современным аппаратно-программным и информационным обеспечением полиграфических производств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1" t="n"/>
      <c r="BK79" s="132" t="n"/>
      <c r="BL79" s="262" t="inlineStr">
        <is>
          <t>2.2.2</t>
        </is>
      </c>
      <c r="BM79" s="131" t="n"/>
      <c r="BN79" s="131" t="n"/>
      <c r="BO79" s="131" t="n"/>
      <c r="BP79" s="131" t="n"/>
      <c r="BQ79" s="131" t="n"/>
      <c r="BR79" s="132" t="n"/>
      <c r="BS79" s="1" t="n"/>
      <c r="BT79" s="1" t="n"/>
      <c r="BU79" s="1" t="n"/>
      <c r="BV79" s="1" t="n"/>
      <c r="BW79" s="1" t="n"/>
      <c r="BX79" s="1" t="n"/>
      <c r="BY79" s="1" t="n"/>
    </row>
    <row r="80">
      <c r="A80" s="515" t="n"/>
      <c r="B80" s="261" t="inlineStr">
        <is>
          <t>СК-3</t>
        </is>
      </c>
      <c r="C80" s="131" t="n"/>
      <c r="D80" s="131" t="n"/>
      <c r="E80" s="131" t="n"/>
      <c r="F80" s="131" t="n"/>
      <c r="G80" s="132" t="n"/>
      <c r="H80" s="176" t="inlineStr">
        <is>
          <t>Управлять мультимедийной редакцией СМИ, организовав производство контента и его дистрибуцию целевым аудиторным группам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2" t="n"/>
      <c r="BL80" s="262" t="inlineStr">
        <is>
          <t>2.2.3</t>
        </is>
      </c>
      <c r="BM80" s="131" t="n"/>
      <c r="BN80" s="131" t="n"/>
      <c r="BO80" s="131" t="n"/>
      <c r="BP80" s="131" t="n"/>
      <c r="BQ80" s="131" t="n"/>
      <c r="BR80" s="132" t="n"/>
      <c r="BS80" s="1" t="n"/>
      <c r="BT80" s="1" t="n"/>
      <c r="BU80" s="1" t="n"/>
      <c r="BV80" s="1" t="n"/>
      <c r="BW80" s="1" t="n"/>
      <c r="BX80" s="1" t="n"/>
      <c r="BY80" s="1" t="n"/>
    </row>
    <row r="81">
      <c r="A81" s="515" t="n"/>
      <c r="B81" s="261" t="inlineStr">
        <is>
          <t>СК-4</t>
        </is>
      </c>
      <c r="C81" s="131" t="n"/>
      <c r="D81" s="131" t="n"/>
      <c r="E81" s="131" t="n"/>
      <c r="F81" s="131" t="n"/>
      <c r="G81" s="132" t="n"/>
      <c r="H81" s="176" t="inlineStr">
        <is>
          <t>Владеть технологией создания и продвжения интерактивных изданий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2" t="n"/>
      <c r="BL81" s="262" t="inlineStr">
        <is>
          <t>2.3.1</t>
        </is>
      </c>
      <c r="BM81" s="131" t="n"/>
      <c r="BN81" s="131" t="n"/>
      <c r="BO81" s="131" t="n"/>
      <c r="BP81" s="131" t="n"/>
      <c r="BQ81" s="131" t="n"/>
      <c r="BR81" s="132" t="n"/>
      <c r="BS81" s="1" t="n"/>
      <c r="BT81" s="1" t="n"/>
      <c r="BU81" s="1" t="n"/>
      <c r="BV81" s="1" t="n"/>
      <c r="BW81" s="1" t="n"/>
      <c r="BX81" s="1" t="n"/>
      <c r="BY81" s="1" t="n"/>
    </row>
    <row r="82">
      <c r="A82" s="515" t="n"/>
      <c r="B82" s="261" t="inlineStr">
        <is>
          <t>СК-5</t>
        </is>
      </c>
      <c r="C82" s="131" t="n"/>
      <c r="D82" s="131" t="n"/>
      <c r="E82" s="131" t="n"/>
      <c r="F82" s="131" t="n"/>
      <c r="G82" s="132" t="n"/>
      <c r="H82" s="176" t="inlineStr">
        <is>
          <t>Применять методы экспериментального исследования для определения параметров структуры полиграфических материалов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2" t="n"/>
      <c r="BL82" s="262" t="inlineStr">
        <is>
          <t>2.3.2</t>
        </is>
      </c>
      <c r="BM82" s="131" t="n"/>
      <c r="BN82" s="131" t="n"/>
      <c r="BO82" s="131" t="n"/>
      <c r="BP82" s="131" t="n"/>
      <c r="BQ82" s="131" t="n"/>
      <c r="BR82" s="132" t="n"/>
      <c r="BS82" s="1" t="n"/>
      <c r="BT82" s="1" t="n"/>
      <c r="BU82" s="1" t="n"/>
      <c r="BV82" s="1" t="n"/>
      <c r="BW82" s="1" t="n"/>
      <c r="BX82" s="1" t="n"/>
      <c r="BY82" s="1" t="n"/>
    </row>
    <row r="83">
      <c r="A83" s="514" t="n"/>
      <c r="B83" s="261" t="inlineStr">
        <is>
          <t>СК-6</t>
        </is>
      </c>
      <c r="C83" s="131" t="n"/>
      <c r="D83" s="131" t="n"/>
      <c r="E83" s="131" t="n"/>
      <c r="F83" s="131" t="n"/>
      <c r="G83" s="132" t="n"/>
      <c r="H83" s="176" t="inlineStr">
        <is>
          <t>Обладать знаниями и методологией создания и функционирования имитационных моделей процессов организации и управления производством и  применять их в практической деятельности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2" t="n"/>
      <c r="BL83" s="262" t="inlineStr">
        <is>
          <t>2.4.1</t>
        </is>
      </c>
      <c r="BM83" s="131" t="n"/>
      <c r="BN83" s="131" t="n"/>
      <c r="BO83" s="131" t="n"/>
      <c r="BP83" s="131" t="n"/>
      <c r="BQ83" s="131" t="n"/>
      <c r="BR83" s="132" t="n"/>
      <c r="BS83" s="1" t="n"/>
      <c r="BT83" s="1" t="n"/>
      <c r="BU83" s="1" t="n"/>
      <c r="BV83" s="1" t="n"/>
      <c r="BW83" s="1" t="n"/>
      <c r="BX83" s="1" t="n"/>
      <c r="BY83" s="1" t="n"/>
    </row>
    <row r="84">
      <c r="A84" s="514" t="n"/>
      <c r="B84" s="261" t="inlineStr">
        <is>
          <t>СК-7</t>
        </is>
      </c>
      <c r="C84" s="131" t="n"/>
      <c r="D84" s="131" t="n"/>
      <c r="E84" s="131" t="n"/>
      <c r="F84" s="131" t="n"/>
      <c r="G84" s="132" t="n"/>
      <c r="H84" s="176" t="inlineStr">
        <is>
          <t>Обладать навыками построения систем управления качеством полиграфической продукции на основе существующих методов защиты информации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2" t="n"/>
      <c r="BL84" s="262" t="inlineStr">
        <is>
          <t>2.4.2</t>
        </is>
      </c>
      <c r="BM84" s="131" t="n"/>
      <c r="BN84" s="131" t="n"/>
      <c r="BO84" s="131" t="n"/>
      <c r="BP84" s="131" t="n"/>
      <c r="BQ84" s="131" t="n"/>
      <c r="BR84" s="132" t="n"/>
      <c r="BS84" s="1" t="n"/>
      <c r="BT84" s="1" t="n"/>
      <c r="BU84" s="1" t="n"/>
      <c r="BV84" s="1" t="n"/>
      <c r="BW84" s="1" t="n"/>
      <c r="BX84" s="1" t="n"/>
      <c r="BY84" s="1" t="n"/>
    </row>
    <row r="85">
      <c r="A85" s="514" t="n"/>
      <c r="B85" s="263" t="inlineStr">
        <is>
          <t>СК-8</t>
        </is>
      </c>
      <c r="C85" s="194" t="n"/>
      <c r="D85" s="194" t="n"/>
      <c r="E85" s="194" t="n"/>
      <c r="F85" s="194" t="n"/>
      <c r="G85" s="195" t="n"/>
      <c r="H85" s="193" t="inlineStr">
        <is>
          <t>Создавать математические модели объекта исследования и решать задачи с использованием программных продуктов</t>
        </is>
      </c>
      <c r="I85" s="194" t="n"/>
      <c r="J85" s="194" t="n"/>
      <c r="K85" s="194" t="n"/>
      <c r="L85" s="194" t="n"/>
      <c r="M85" s="194" t="n"/>
      <c r="N85" s="194" t="n"/>
      <c r="O85" s="194" t="n"/>
      <c r="P85" s="194" t="n"/>
      <c r="Q85" s="194" t="n"/>
      <c r="R85" s="194" t="n"/>
      <c r="S85" s="194" t="n"/>
      <c r="T85" s="194" t="n"/>
      <c r="U85" s="194" t="n"/>
      <c r="V85" s="194" t="n"/>
      <c r="W85" s="194" t="n"/>
      <c r="X85" s="194" t="n"/>
      <c r="Y85" s="194" t="n"/>
      <c r="Z85" s="194" t="n"/>
      <c r="AA85" s="194" t="n"/>
      <c r="AB85" s="194" t="n"/>
      <c r="AC85" s="194" t="n"/>
      <c r="AD85" s="194" t="n"/>
      <c r="AE85" s="194" t="n"/>
      <c r="AF85" s="194" t="n"/>
      <c r="AG85" s="194" t="n"/>
      <c r="AH85" s="194" t="n"/>
      <c r="AI85" s="194" t="n"/>
      <c r="AJ85" s="194" t="n"/>
      <c r="AK85" s="194" t="n"/>
      <c r="AL85" s="194" t="n"/>
      <c r="AM85" s="194" t="n"/>
      <c r="AN85" s="194" t="n"/>
      <c r="AO85" s="194" t="n"/>
      <c r="AP85" s="194" t="n"/>
      <c r="AQ85" s="194" t="n"/>
      <c r="AR85" s="194" t="n"/>
      <c r="AS85" s="194" t="n"/>
      <c r="AT85" s="194" t="n"/>
      <c r="AU85" s="194" t="n"/>
      <c r="AV85" s="194" t="n"/>
      <c r="AW85" s="194" t="n"/>
      <c r="AX85" s="194" t="n"/>
      <c r="AY85" s="194" t="n"/>
      <c r="AZ85" s="194" t="n"/>
      <c r="BA85" s="194" t="n"/>
      <c r="BB85" s="194" t="n"/>
      <c r="BC85" s="194" t="n"/>
      <c r="BD85" s="194" t="n"/>
      <c r="BE85" s="194" t="n"/>
      <c r="BF85" s="194" t="n"/>
      <c r="BG85" s="194" t="n"/>
      <c r="BH85" s="194" t="n"/>
      <c r="BI85" s="194" t="n"/>
      <c r="BJ85" s="194" t="n"/>
      <c r="BK85" s="195" t="n"/>
      <c r="BL85" s="264" t="inlineStr">
        <is>
          <t>2.4.3</t>
        </is>
      </c>
      <c r="BM85" s="194" t="n"/>
      <c r="BN85" s="194" t="n"/>
      <c r="BO85" s="194" t="n"/>
      <c r="BP85" s="194" t="n"/>
      <c r="BQ85" s="194" t="n"/>
      <c r="BR85" s="195" t="n"/>
      <c r="BS85" s="1" t="n"/>
      <c r="BT85" s="1" t="n"/>
      <c r="BU85" s="1" t="n"/>
      <c r="BV85" s="1" t="n"/>
      <c r="BW85" s="1" t="n"/>
      <c r="BX85" s="1" t="n"/>
      <c r="BY85" s="1" t="n"/>
    </row>
    <row r="86">
      <c r="A86" s="243" t="n"/>
      <c r="B86" s="516" t="n"/>
      <c r="C86" s="516" t="n"/>
      <c r="D86" s="516" t="n"/>
      <c r="E86" s="517" t="n"/>
      <c r="F86" s="517" t="n"/>
      <c r="G86" s="517" t="n"/>
      <c r="H86" s="517" t="n"/>
      <c r="I86" s="517" t="n"/>
      <c r="J86" s="517" t="n"/>
      <c r="K86" s="517" t="n"/>
      <c r="L86" s="517" t="n"/>
      <c r="M86" s="517" t="n"/>
      <c r="N86" s="517" t="n"/>
      <c r="O86" s="517" t="n"/>
      <c r="P86" s="517" t="n"/>
      <c r="Q86" s="517" t="n"/>
      <c r="R86" s="517" t="n"/>
      <c r="S86" s="517" t="n"/>
      <c r="T86" s="517" t="n"/>
      <c r="U86" s="517" t="n"/>
      <c r="V86" s="517" t="n"/>
      <c r="W86" s="517" t="n"/>
      <c r="X86" s="517" t="n"/>
      <c r="Y86" s="517" t="n"/>
      <c r="Z86" s="517" t="n"/>
      <c r="AA86" s="517" t="n"/>
      <c r="AB86" s="517" t="n"/>
      <c r="AC86" s="517" t="n"/>
      <c r="AD86" s="517" t="n"/>
      <c r="AE86" s="517" t="n"/>
      <c r="AF86" s="517" t="n"/>
      <c r="AG86" s="517" t="n"/>
      <c r="AH86" s="517" t="n"/>
      <c r="AI86" s="517" t="n"/>
      <c r="AJ86" s="517" t="n"/>
      <c r="AK86" s="517" t="n"/>
      <c r="AL86" s="517" t="n"/>
      <c r="AM86" s="517" t="n"/>
      <c r="AN86" s="517" t="n"/>
      <c r="AO86" s="517" t="n"/>
      <c r="AP86" s="517" t="n"/>
      <c r="AQ86" s="517" t="n"/>
      <c r="AR86" s="517" t="n"/>
      <c r="AS86" s="517" t="n"/>
      <c r="AT86" s="517" t="n"/>
      <c r="AU86" s="517" t="n"/>
      <c r="AV86" s="517" t="n"/>
      <c r="AW86" s="517" t="n"/>
      <c r="AX86" s="517" t="n"/>
      <c r="AY86" s="517" t="n"/>
      <c r="AZ86" s="517" t="n"/>
      <c r="BA86" s="517" t="n"/>
      <c r="BB86" s="517" t="n"/>
      <c r="BC86" s="517" t="n"/>
      <c r="BD86" s="517" t="n"/>
      <c r="BE86" s="517" t="n"/>
      <c r="BF86" s="517" t="n"/>
      <c r="BG86" s="517" t="n"/>
      <c r="BH86" s="260" t="n"/>
      <c r="BI86" s="260" t="n"/>
      <c r="BJ86" s="260" t="n"/>
      <c r="BK86" s="260" t="n"/>
      <c r="BL86" s="260" t="n"/>
      <c r="BM86" s="260" t="n"/>
      <c r="BN86" s="260" t="n"/>
      <c r="BO86" s="260" t="n"/>
      <c r="BP86" s="243" t="n"/>
      <c r="BQ86" s="243" t="n"/>
      <c r="BR86" s="243" t="n"/>
      <c r="BS86" s="243" t="n"/>
      <c r="BT86" s="243" t="n"/>
      <c r="BU86" s="243" t="n"/>
      <c r="BV86" s="243" t="n"/>
      <c r="BW86" s="243" t="n"/>
      <c r="BX86" s="1" t="n"/>
      <c r="BY86" s="1" t="n"/>
    </row>
    <row r="87">
      <c r="A87" s="90" t="n"/>
      <c r="B87" s="90" t="n"/>
      <c r="C87" s="1" t="n"/>
      <c r="D87" s="24" t="inlineStr">
        <is>
          <t xml:space="preserve">Учебный план углубленного высшего образования по специальности 7-06-0211-02  "Издательско-полиграфическая деятельность"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7-06-02-014/пр. </t>
        </is>
      </c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23" t="n"/>
      <c r="BP87" s="244" t="n"/>
      <c r="BQ87" s="244" t="n"/>
      <c r="BR87" s="244" t="n"/>
      <c r="BS87" s="244" t="n"/>
      <c r="BT87" s="244" t="n"/>
      <c r="BU87" s="244" t="n"/>
      <c r="BV87" s="244" t="n"/>
      <c r="BW87" s="90" t="n"/>
      <c r="BX87" s="1" t="n"/>
      <c r="BY87" s="1" t="n"/>
    </row>
    <row r="88">
      <c r="A88" s="90" t="n"/>
      <c r="B88" s="90" t="n"/>
      <c r="C88" s="518" t="n"/>
      <c r="D88" s="90" t="n"/>
      <c r="E88" s="90" t="n"/>
      <c r="F88" s="90" t="n"/>
      <c r="G88" s="90" t="n"/>
      <c r="H88" s="90" t="n"/>
      <c r="I88" s="90" t="n"/>
      <c r="J88" s="90" t="n"/>
      <c r="K88" s="90" t="n"/>
      <c r="L88" s="90" t="n"/>
      <c r="M88" s="90" t="n"/>
      <c r="N88" s="90" t="n"/>
      <c r="O88" s="90" t="n"/>
      <c r="P88" s="90" t="n"/>
      <c r="Q88" s="90" t="n"/>
      <c r="R88" s="90" t="n"/>
      <c r="S88" s="90" t="n"/>
      <c r="T88" s="90" t="n"/>
      <c r="U88" s="90" t="n"/>
      <c r="V88" s="90" t="n"/>
      <c r="W88" s="90" t="n"/>
      <c r="X88" s="90" t="n"/>
      <c r="Y88" s="90" t="n"/>
      <c r="Z88" s="90" t="n"/>
      <c r="AA88" s="90" t="n"/>
      <c r="AB88" s="90" t="n"/>
      <c r="AC88" s="90" t="n"/>
      <c r="AD88" s="90" t="n"/>
      <c r="AE88" s="90" t="n"/>
      <c r="AF88" s="90" t="n"/>
      <c r="AG88" s="90" t="n"/>
      <c r="AH88" s="90" t="n"/>
      <c r="AI88" s="90" t="n"/>
      <c r="AJ88" s="90" t="n"/>
      <c r="AK88" s="90" t="n"/>
      <c r="AL88" s="90" t="n"/>
      <c r="AM88" s="90" t="n"/>
      <c r="AN88" s="90" t="n"/>
      <c r="AO88" s="90" t="n"/>
      <c r="AP88" s="90" t="n"/>
      <c r="AQ88" s="90" t="n"/>
      <c r="AR88" s="90" t="n"/>
      <c r="AS88" s="90" t="n"/>
      <c r="AT88" s="90" t="n"/>
      <c r="AU88" s="90" t="n"/>
      <c r="AV88" s="90" t="n"/>
      <c r="AW88" s="90" t="n"/>
      <c r="AX88" s="90" t="n"/>
      <c r="AY88" s="90" t="n"/>
      <c r="AZ88" s="90" t="n"/>
      <c r="BA88" s="90" t="n"/>
      <c r="BB88" s="90" t="n"/>
      <c r="BC88" s="90" t="n"/>
      <c r="BD88" s="90" t="n"/>
      <c r="BE88" s="90" t="n"/>
      <c r="BF88" s="90" t="n"/>
      <c r="BG88" s="90" t="n"/>
      <c r="BH88" s="90" t="n"/>
      <c r="BI88" s="90" t="n"/>
      <c r="BJ88" s="90" t="n"/>
      <c r="BK88" s="90" t="n"/>
      <c r="BL88" s="90" t="n"/>
      <c r="BM88" s="90" t="n"/>
      <c r="BN88" s="90" t="n"/>
      <c r="BO88" s="90" t="n"/>
      <c r="BP88" s="90" t="n"/>
      <c r="BQ88" s="90" t="n"/>
      <c r="BR88" s="90" t="n"/>
      <c r="BS88" s="90" t="n"/>
      <c r="BT88" s="90" t="n"/>
      <c r="BU88" s="90" t="n"/>
      <c r="BV88" s="90" t="n"/>
      <c r="BW88" s="90" t="n"/>
      <c r="BX88" s="1" t="n"/>
      <c r="BY88" s="1" t="n"/>
    </row>
    <row r="89">
      <c r="A89" s="90" t="n"/>
      <c r="B89" s="518" t="n"/>
      <c r="C89" s="519" t="inlineStr">
        <is>
          <t>*</t>
        </is>
      </c>
      <c r="D89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90" t="n"/>
      <c r="BS89" s="90" t="n"/>
      <c r="BT89" s="90" t="n"/>
      <c r="BU89" s="90" t="n"/>
      <c r="BV89" s="90" t="n"/>
      <c r="BW89" s="90" t="n"/>
      <c r="BX89" s="1" t="n"/>
      <c r="BY89" s="1" t="n"/>
    </row>
    <row r="90">
      <c r="A90" s="247" t="n"/>
      <c r="B90" s="520" t="n"/>
      <c r="C90" s="521" t="n"/>
      <c r="D90" s="29" t="n"/>
      <c r="E90" s="29" t="n"/>
      <c r="F90" s="29" t="n"/>
      <c r="G90" s="29" t="n"/>
      <c r="H90" s="29" t="n"/>
      <c r="I90" s="29" t="n"/>
      <c r="J90" s="29" t="n"/>
      <c r="K90" s="29" t="n"/>
      <c r="L90" s="29" t="n"/>
      <c r="M90" s="29" t="n"/>
      <c r="N90" s="29" t="n"/>
      <c r="O90" s="29" t="n"/>
      <c r="P90" s="29" t="n"/>
      <c r="Q90" s="29" t="n"/>
      <c r="R90" s="29" t="n"/>
      <c r="S90" s="29" t="n"/>
      <c r="T90" s="29" t="n"/>
      <c r="U90" s="29" t="n"/>
      <c r="V90" s="29" t="n"/>
      <c r="W90" s="29" t="n"/>
      <c r="X90" s="29" t="n"/>
      <c r="Y90" s="29" t="n"/>
      <c r="Z90" s="29" t="n"/>
      <c r="AA90" s="29" t="n"/>
      <c r="AB90" s="29" t="n"/>
      <c r="AC90" s="29" t="n"/>
      <c r="AD90" s="29" t="n"/>
      <c r="AE90" s="29" t="n"/>
      <c r="AF90" s="29" t="n"/>
      <c r="AG90" s="29" t="n"/>
      <c r="AH90" s="29" t="n"/>
      <c r="AI90" s="29" t="n"/>
      <c r="AJ90" s="29" t="n"/>
      <c r="AK90" s="29" t="n"/>
      <c r="AL90" s="29" t="n"/>
      <c r="AM90" s="29" t="n"/>
      <c r="AN90" s="29" t="n"/>
      <c r="AO90" s="29" t="n"/>
      <c r="AP90" s="29" t="n"/>
      <c r="AQ90" s="29" t="n"/>
      <c r="AR90" s="29" t="n"/>
      <c r="AS90" s="29" t="n"/>
      <c r="AT90" s="29" t="n"/>
      <c r="AU90" s="29" t="n"/>
      <c r="AV90" s="29" t="n"/>
      <c r="AW90" s="29" t="n"/>
      <c r="AX90" s="29" t="n"/>
      <c r="AY90" s="29" t="n"/>
      <c r="AZ90" s="29" t="n"/>
      <c r="BA90" s="29" t="n"/>
      <c r="BB90" s="29" t="n"/>
      <c r="BC90" s="29" t="n"/>
      <c r="BD90" s="29" t="n"/>
      <c r="BE90" s="29" t="n"/>
      <c r="BF90" s="29" t="n"/>
      <c r="BG90" s="29" t="n"/>
      <c r="BH90" s="29" t="n"/>
      <c r="BI90" s="29" t="n"/>
      <c r="BJ90" s="29" t="n"/>
      <c r="BK90" s="29" t="n"/>
      <c r="BL90" s="29" t="n"/>
      <c r="BM90" s="29" t="n"/>
      <c r="BN90" s="29" t="n"/>
      <c r="BO90" s="29" t="n"/>
      <c r="BP90" s="29" t="n"/>
      <c r="BQ90" s="29" t="n"/>
      <c r="BR90" s="247" t="n"/>
      <c r="BS90" s="247" t="n"/>
      <c r="BT90" s="247" t="n"/>
      <c r="BU90" s="247" t="n"/>
      <c r="BV90" s="247" t="n"/>
      <c r="BW90" s="247" t="n"/>
      <c r="BX90" s="1" t="n"/>
      <c r="BY90" s="1" t="n"/>
    </row>
    <row r="91">
      <c r="A91" s="90" t="n"/>
      <c r="B91" s="518" t="n"/>
      <c r="C91" s="519" t="inlineStr">
        <is>
          <t>д</t>
        </is>
      </c>
      <c r="D91" s="29" t="inlineStr">
        <is>
          <t>Дифференцированный зачет.</t>
        </is>
      </c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90" t="n"/>
      <c r="BS91" s="90" t="n"/>
      <c r="BT91" s="90" t="n"/>
      <c r="BU91" s="90" t="n"/>
      <c r="BV91" s="90" t="n"/>
      <c r="BW91" s="90" t="n"/>
      <c r="BX91" s="1" t="n"/>
      <c r="BY91" s="1" t="n"/>
    </row>
    <row r="92">
      <c r="A92" s="1" t="n"/>
      <c r="B92" s="243" t="n"/>
      <c r="C92" s="243" t="n"/>
      <c r="D92" s="243" t="n"/>
      <c r="E92" s="243" t="n"/>
      <c r="F92" s="243" t="n"/>
      <c r="G92" s="243" t="n"/>
      <c r="H92" s="243" t="n"/>
      <c r="I92" s="243" t="n"/>
      <c r="J92" s="243" t="n"/>
      <c r="K92" s="243" t="n"/>
      <c r="L92" s="243" t="n"/>
      <c r="M92" s="243" t="n"/>
      <c r="N92" s="243" t="n"/>
      <c r="O92" s="243" t="n"/>
      <c r="P92" s="243" t="n"/>
      <c r="Q92" s="243" t="n"/>
      <c r="R92" s="243" t="n"/>
      <c r="S92" s="243" t="n"/>
      <c r="T92" s="243" t="n"/>
      <c r="U92" s="243" t="n"/>
      <c r="V92" s="243" t="n"/>
      <c r="W92" s="243" t="n"/>
      <c r="X92" s="243" t="n"/>
      <c r="Y92" s="243" t="n"/>
      <c r="Z92" s="243" t="n"/>
      <c r="AA92" s="243" t="n"/>
      <c r="AB92" s="243" t="n"/>
      <c r="AC92" s="243" t="n"/>
      <c r="AD92" s="243" t="n"/>
      <c r="AE92" s="243" t="n"/>
      <c r="AF92" s="243" t="n"/>
      <c r="AG92" s="243" t="n"/>
      <c r="AH92" s="243" t="n"/>
      <c r="AI92" s="243" t="n"/>
      <c r="AJ92" s="243" t="n"/>
      <c r="AK92" s="243" t="n"/>
      <c r="AL92" s="243" t="n"/>
      <c r="AM92" s="243" t="n"/>
      <c r="AN92" s="243" t="n"/>
      <c r="AO92" s="243" t="n"/>
      <c r="AP92" s="243" t="n"/>
      <c r="AQ92" s="243" t="n"/>
      <c r="AR92" s="243" t="n"/>
      <c r="AS92" s="243" t="n"/>
      <c r="AT92" s="243" t="n"/>
      <c r="AU92" s="243" t="n"/>
      <c r="AV92" s="243" t="n"/>
      <c r="AW92" s="243" t="n"/>
      <c r="AX92" s="243" t="n"/>
      <c r="AY92" s="243" t="n"/>
      <c r="AZ92" s="243" t="n"/>
      <c r="BA92" s="243" t="n"/>
      <c r="BB92" s="243" t="n"/>
      <c r="BC92" s="243" t="n"/>
      <c r="BD92" s="243" t="n"/>
      <c r="BE92" s="243" t="n"/>
      <c r="BF92" s="243" t="n"/>
      <c r="BG92" s="243" t="n"/>
      <c r="BH92" s="243" t="n"/>
      <c r="BI92" s="243" t="n"/>
      <c r="BJ92" s="243" t="n"/>
      <c r="BK92" s="243" t="n"/>
      <c r="BL92" s="243" t="n"/>
      <c r="BM92" s="243" t="n"/>
      <c r="BN92" s="243" t="n"/>
      <c r="BO92" s="243" t="n"/>
      <c r="BP92" s="243" t="n"/>
      <c r="BQ92" s="243" t="n"/>
      <c r="BR92" s="243" t="n"/>
      <c r="BS92" s="243" t="n"/>
      <c r="BT92" s="243" t="n"/>
      <c r="BU92" s="243" t="n"/>
      <c r="BV92" s="243" t="n"/>
      <c r="BW92" s="243" t="n"/>
      <c r="BX92" s="243" t="n"/>
      <c r="BY92" s="1" t="n"/>
    </row>
    <row r="93">
      <c r="A93" s="1" t="n"/>
      <c r="B93" s="3" t="n"/>
      <c r="C93" s="3" t="inlineStr">
        <is>
          <t>Проректор по учебной работе</t>
        </is>
      </c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272" t="n"/>
      <c r="AE93" s="273" t="n"/>
      <c r="AF93" s="273" t="n"/>
      <c r="AG93" s="273" t="n"/>
      <c r="AH93" s="273" t="n"/>
      <c r="AI93" s="273" t="n"/>
      <c r="AJ93" s="273" t="n"/>
      <c r="AK93" s="272" t="n"/>
      <c r="AL93" s="41" t="n"/>
      <c r="AM93" s="41" t="n"/>
      <c r="AN93" s="41" t="n"/>
      <c r="AO93" s="41" t="n"/>
      <c r="AP93" s="41" t="n"/>
      <c r="AQ93" s="3" t="n"/>
      <c r="AR93" s="41" t="inlineStr">
        <is>
          <t>А.А. Сакович</t>
        </is>
      </c>
      <c r="AS93" s="3" t="n"/>
      <c r="AT93" s="274" t="n"/>
      <c r="AU93" s="274" t="n"/>
      <c r="AV93" s="274" t="n"/>
      <c r="AW93" s="274" t="n"/>
      <c r="AX93" s="3" t="n"/>
      <c r="AY93" s="3" t="n"/>
      <c r="AZ93" s="3" t="n"/>
      <c r="BA93" s="3" t="n"/>
      <c r="BB93" s="3" t="n"/>
      <c r="BC93" s="3" t="n"/>
      <c r="BD93" s="3" t="n"/>
      <c r="BE93" s="3" t="n"/>
      <c r="BF93" s="3" t="n"/>
      <c r="BG93" s="3" t="n"/>
      <c r="BH93" s="3" t="n"/>
      <c r="BI93" s="3" t="n"/>
      <c r="BJ93" s="3" t="n"/>
      <c r="BK93" s="3" t="n"/>
      <c r="BL93" s="3" t="n"/>
      <c r="BM93" s="3" t="n"/>
      <c r="BN93" s="3" t="n"/>
      <c r="BO93" s="3" t="n"/>
      <c r="BP93" s="3" t="n"/>
      <c r="BQ93" s="3" t="n"/>
      <c r="BR93" s="3" t="n"/>
      <c r="BS93" s="3" t="n"/>
      <c r="BT93" s="3" t="n"/>
      <c r="BU93" s="3" t="n"/>
      <c r="BV93" s="3" t="n"/>
      <c r="BW93" s="3" t="n"/>
      <c r="BX93" s="3" t="n"/>
      <c r="BY93" s="3" t="n"/>
    </row>
    <row r="94">
      <c r="A94" s="1" t="n"/>
      <c r="B94" s="90" t="n"/>
      <c r="C94" s="276" t="n"/>
      <c r="D94" s="276" t="n"/>
      <c r="E94" s="276" t="n"/>
      <c r="F94" s="276" t="n"/>
      <c r="G94" s="277" t="inlineStr">
        <is>
          <t>20___</t>
        </is>
      </c>
      <c r="H94" s="278" t="n"/>
      <c r="I94" s="41" t="n"/>
      <c r="J94" s="41" t="n"/>
      <c r="K94" s="279" t="n"/>
      <c r="L94" s="274" t="n"/>
      <c r="M94" s="274" t="n"/>
      <c r="N94" s="274" t="n"/>
      <c r="O94" s="274" t="n"/>
      <c r="P94" s="274" t="n"/>
      <c r="Q94" s="274" t="n"/>
      <c r="R94" s="274" t="n"/>
      <c r="S94" s="274" t="n"/>
      <c r="T94" s="274" t="n"/>
      <c r="U94" s="274" t="n"/>
      <c r="V94" s="274" t="n"/>
      <c r="W94" s="274" t="n"/>
      <c r="X94" s="274" t="n"/>
      <c r="Y94" s="274" t="n"/>
      <c r="Z94" s="274" t="n"/>
      <c r="AA94" s="274" t="n"/>
      <c r="AB94" s="41" t="n"/>
      <c r="AC94" s="41" t="n"/>
      <c r="AD94" s="41" t="n"/>
      <c r="AE94" s="41" t="n"/>
      <c r="AF94" s="41" t="n"/>
      <c r="AG94" s="41" t="n"/>
      <c r="AH94" s="41" t="n"/>
      <c r="AI94" s="41" t="n"/>
      <c r="AJ94" s="41" t="n"/>
      <c r="AK94" s="41" t="n"/>
      <c r="AL94" s="41" t="n"/>
      <c r="AM94" s="41" t="n"/>
      <c r="AN94" s="41" t="n"/>
      <c r="AO94" s="41" t="n"/>
      <c r="AP94" s="41" t="n"/>
      <c r="AQ94" s="41" t="n"/>
      <c r="AR94" s="41" t="n"/>
      <c r="AS94" s="41" t="n"/>
      <c r="AT94" s="41" t="n"/>
      <c r="AU94" s="41" t="n"/>
      <c r="AV94" s="41" t="n"/>
      <c r="AW94" s="41" t="n"/>
      <c r="AX94" s="41" t="n"/>
      <c r="AY94" s="41" t="n"/>
      <c r="AZ94" s="91" t="n"/>
      <c r="BA94" s="244" t="n"/>
      <c r="BB94" s="244" t="n"/>
      <c r="BC94" s="244" t="n"/>
      <c r="BD94" s="244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90" t="n"/>
      <c r="BN94" s="90" t="n"/>
      <c r="BO94" s="90" t="n"/>
      <c r="BP94" s="90" t="n"/>
      <c r="BQ94" s="90" t="n"/>
      <c r="BR94" s="90" t="n"/>
      <c r="BS94" s="90" t="n"/>
      <c r="BT94" s="90" t="n"/>
      <c r="BU94" s="90" t="n"/>
      <c r="BV94" s="90" t="n"/>
      <c r="BW94" s="90" t="n"/>
      <c r="BX94" s="90" t="n"/>
      <c r="BY94" s="1" t="n"/>
    </row>
    <row r="95">
      <c r="A95" s="1" t="n"/>
      <c r="B95" s="90" t="n"/>
      <c r="C95" s="3" t="n"/>
      <c r="D95" s="3" t="n"/>
      <c r="E95" s="3" t="n"/>
      <c r="F95" s="3" t="n"/>
      <c r="G95" s="277" t="n"/>
      <c r="H95" s="278" t="n"/>
      <c r="I95" s="41" t="n"/>
      <c r="J95" s="41" t="n"/>
      <c r="K95" s="279" t="n"/>
      <c r="L95" s="274" t="n"/>
      <c r="M95" s="274" t="n"/>
      <c r="N95" s="274" t="n"/>
      <c r="O95" s="274" t="n"/>
      <c r="P95" s="274" t="n"/>
      <c r="Q95" s="274" t="n"/>
      <c r="R95" s="274" t="n"/>
      <c r="S95" s="274" t="n"/>
      <c r="T95" s="274" t="n"/>
      <c r="U95" s="274" t="n"/>
      <c r="V95" s="274" t="n"/>
      <c r="W95" s="274" t="n"/>
      <c r="X95" s="274" t="n"/>
      <c r="Y95" s="274" t="n"/>
      <c r="Z95" s="274" t="n"/>
      <c r="AA95" s="274" t="n"/>
      <c r="AB95" s="41" t="n"/>
      <c r="AC95" s="41" t="n"/>
      <c r="AD95" s="41" t="n"/>
      <c r="AE95" s="41" t="n"/>
      <c r="AF95" s="41" t="n"/>
      <c r="AG95" s="41" t="n"/>
      <c r="AH95" s="41" t="n"/>
      <c r="AI95" s="41" t="n"/>
      <c r="AJ95" s="41" t="n"/>
      <c r="AK95" s="41" t="n"/>
      <c r="AL95" s="41" t="n"/>
      <c r="AM95" s="41" t="n"/>
      <c r="AN95" s="41" t="n"/>
      <c r="AO95" s="41" t="n"/>
      <c r="AP95" s="41" t="n"/>
      <c r="AQ95" s="41" t="n"/>
      <c r="AR95" s="41" t="n"/>
      <c r="AS95" s="41" t="n"/>
      <c r="AT95" s="41" t="n"/>
      <c r="AU95" s="41" t="n"/>
      <c r="AV95" s="41" t="n"/>
      <c r="AW95" s="41" t="n"/>
      <c r="AX95" s="41" t="n"/>
      <c r="AY95" s="41" t="n"/>
      <c r="AZ95" s="91" t="n"/>
      <c r="BA95" s="244" t="n"/>
      <c r="BB95" s="244" t="n"/>
      <c r="BC95" s="244" t="n"/>
      <c r="BD95" s="244" t="n"/>
      <c r="BE95" s="90" t="n"/>
      <c r="BF95" s="90" t="n"/>
      <c r="BG95" s="90" t="n"/>
      <c r="BH95" s="90" t="n"/>
      <c r="BI95" s="90" t="n"/>
      <c r="BJ95" s="90" t="n"/>
      <c r="BK95" s="90" t="n"/>
      <c r="BL95" s="90" t="n"/>
      <c r="BM95" s="90" t="n"/>
      <c r="BN95" s="90" t="n"/>
      <c r="BO95" s="90" t="n"/>
      <c r="BP95" s="90" t="n"/>
      <c r="BQ95" s="90" t="n"/>
      <c r="BR95" s="90" t="n"/>
      <c r="BS95" s="90" t="n"/>
      <c r="BT95" s="90" t="n"/>
      <c r="BU95" s="90" t="n"/>
      <c r="BV95" s="90" t="n"/>
      <c r="BW95" s="90" t="n"/>
      <c r="BX95" s="90" t="n"/>
      <c r="BY95" s="1" t="n"/>
    </row>
    <row r="96">
      <c r="A96" s="1" t="n"/>
      <c r="B96" s="90" t="n"/>
      <c r="C96" s="274" t="inlineStr">
        <is>
          <t>Декан факультета принттехнологий и медиакоммуникаций</t>
        </is>
      </c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274" t="n"/>
      <c r="AA96" s="3" t="n"/>
      <c r="AB96" s="3" t="n"/>
      <c r="AC96" s="1" t="n"/>
      <c r="AD96" s="276" t="n"/>
      <c r="AE96" s="276" t="n"/>
      <c r="AF96" s="276" t="n"/>
      <c r="AG96" s="276" t="n"/>
      <c r="AH96" s="276" t="n"/>
      <c r="AI96" s="276" t="n"/>
      <c r="AJ96" s="280" t="n"/>
      <c r="AK96" s="280" t="n"/>
      <c r="AL96" s="41" t="n"/>
      <c r="AM96" s="41" t="n"/>
      <c r="AN96" s="41" t="n"/>
      <c r="AO96" s="41" t="n"/>
      <c r="AP96" s="3" t="n"/>
      <c r="AQ96" s="41" t="n"/>
      <c r="AR96" s="41" t="inlineStr">
        <is>
          <t>Т.А.Долгова</t>
        </is>
      </c>
      <c r="AS96" s="274" t="n"/>
      <c r="AT96" s="274" t="n"/>
      <c r="AU96" s="274" t="n"/>
      <c r="AV96" s="274" t="n"/>
      <c r="AW96" s="3" t="n"/>
      <c r="AX96" s="3" t="n"/>
      <c r="AY96" s="41" t="n"/>
      <c r="AZ96" s="91" t="n"/>
      <c r="BA96" s="244" t="n"/>
      <c r="BB96" s="244" t="n"/>
      <c r="BC96" s="244" t="n"/>
      <c r="BD96" s="244" t="n"/>
      <c r="BE96" s="90" t="n"/>
      <c r="BF96" s="90" t="n"/>
      <c r="BG96" s="90" t="n"/>
      <c r="BH96" s="90" t="n"/>
      <c r="BI96" s="90" t="n"/>
      <c r="BJ96" s="90" t="n"/>
      <c r="BK96" s="90" t="n"/>
      <c r="BL96" s="90" t="n"/>
      <c r="BM96" s="90" t="n"/>
      <c r="BN96" s="90" t="n"/>
      <c r="BO96" s="90" t="n"/>
      <c r="BP96" s="90" t="n"/>
      <c r="BQ96" s="90" t="n"/>
      <c r="BR96" s="90" t="n"/>
      <c r="BS96" s="90" t="n"/>
      <c r="BT96" s="90" t="n"/>
      <c r="BU96" s="90" t="n"/>
      <c r="BV96" s="90" t="n"/>
      <c r="BW96" s="90" t="n"/>
      <c r="BX96" s="90" t="n"/>
      <c r="BY96" s="1" t="n"/>
    </row>
    <row r="97">
      <c r="A97" s="1" t="n"/>
      <c r="B97" s="90" t="n"/>
      <c r="C97" s="276" t="n"/>
      <c r="D97" s="276" t="n"/>
      <c r="E97" s="276" t="n"/>
      <c r="F97" s="276" t="n"/>
      <c r="G97" s="277" t="inlineStr">
        <is>
          <t>20___</t>
        </is>
      </c>
      <c r="H97" s="278" t="n"/>
      <c r="I97" s="41" t="n"/>
      <c r="J97" s="41" t="n"/>
      <c r="K97" s="274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3" t="n"/>
      <c r="AB97" s="3" t="n"/>
      <c r="AC97" s="1" t="n"/>
      <c r="AD97" s="3" t="n"/>
      <c r="AE97" s="3" t="n"/>
      <c r="AF97" s="3" t="n"/>
      <c r="AG97" s="3" t="n"/>
      <c r="AH97" s="3" t="n"/>
      <c r="AI97" s="3" t="n"/>
      <c r="AJ97" s="41" t="n"/>
      <c r="AK97" s="41" t="n"/>
      <c r="AL97" s="41" t="n"/>
      <c r="AM97" s="41" t="n"/>
      <c r="AN97" s="41" t="n"/>
      <c r="AO97" s="41" t="n"/>
      <c r="AP97" s="3" t="n"/>
      <c r="AQ97" s="41" t="n"/>
      <c r="AR97" s="41" t="n"/>
      <c r="AS97" s="274" t="n"/>
      <c r="AT97" s="274" t="n"/>
      <c r="AU97" s="274" t="n"/>
      <c r="AV97" s="274" t="n"/>
      <c r="AW97" s="3" t="n"/>
      <c r="AX97" s="3" t="n"/>
      <c r="AY97" s="41" t="n"/>
      <c r="AZ97" s="91" t="n"/>
      <c r="BA97" s="244" t="n"/>
      <c r="BB97" s="244" t="n"/>
      <c r="BC97" s="244" t="n"/>
      <c r="BD97" s="244" t="n"/>
      <c r="BE97" s="90" t="n"/>
      <c r="BF97" s="90" t="n"/>
      <c r="BG97" s="90" t="n"/>
      <c r="BH97" s="90" t="n"/>
      <c r="BI97" s="90" t="n"/>
      <c r="BJ97" s="90" t="n"/>
      <c r="BK97" s="90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90" t="n"/>
      <c r="BU97" s="90" t="n"/>
      <c r="BV97" s="90" t="n"/>
      <c r="BW97" s="90" t="n"/>
      <c r="BX97" s="90" t="n"/>
      <c r="BY97" s="1" t="n"/>
    </row>
    <row r="98">
      <c r="A98" s="1" t="n"/>
      <c r="B98" s="90" t="n"/>
      <c r="C98" s="274" t="n"/>
      <c r="D98" s="274" t="n"/>
      <c r="E98" s="274" t="n"/>
      <c r="F98" s="274" t="n"/>
      <c r="G98" s="274" t="n"/>
      <c r="H98" s="274" t="n"/>
      <c r="I98" s="274" t="n"/>
      <c r="J98" s="274" t="n"/>
      <c r="K98" s="274" t="n"/>
      <c r="L98" s="274" t="n"/>
      <c r="M98" s="274" t="n"/>
      <c r="N98" s="274" t="n"/>
      <c r="O98" s="274" t="n"/>
      <c r="P98" s="274" t="n"/>
      <c r="Q98" s="274" t="n"/>
      <c r="R98" s="274" t="n"/>
      <c r="S98" s="274" t="n"/>
      <c r="T98" s="274" t="n"/>
      <c r="U98" s="274" t="n"/>
      <c r="V98" s="274" t="n"/>
      <c r="W98" s="274" t="n"/>
      <c r="X98" s="274" t="n"/>
      <c r="Y98" s="274" t="n"/>
      <c r="Z98" s="274" t="n"/>
      <c r="AA98" s="3" t="n"/>
      <c r="AB98" s="3" t="n"/>
      <c r="AC98" s="1" t="n"/>
      <c r="AD98" s="3" t="n"/>
      <c r="AE98" s="3" t="n"/>
      <c r="AF98" s="3" t="n"/>
      <c r="AG98" s="3" t="n"/>
      <c r="AH98" s="3" t="n"/>
      <c r="AI98" s="3" t="n"/>
      <c r="AJ98" s="41" t="n"/>
      <c r="AK98" s="41" t="n"/>
      <c r="AL98" s="41" t="n"/>
      <c r="AM98" s="41" t="n"/>
      <c r="AN98" s="41" t="n"/>
      <c r="AO98" s="41" t="n"/>
      <c r="AP98" s="3" t="n"/>
      <c r="AQ98" s="41" t="n"/>
      <c r="AR98" s="41" t="n"/>
      <c r="AS98" s="274" t="n"/>
      <c r="AT98" s="274" t="n"/>
      <c r="AU98" s="274" t="n"/>
      <c r="AV98" s="274" t="n"/>
      <c r="AW98" s="3" t="n"/>
      <c r="AX98" s="3" t="n"/>
      <c r="AY98" s="41" t="n"/>
      <c r="AZ98" s="91" t="n"/>
      <c r="BA98" s="244" t="n"/>
      <c r="BB98" s="244" t="n"/>
      <c r="BC98" s="244" t="n"/>
      <c r="BD98" s="244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90" t="n"/>
      <c r="BU98" s="90" t="n"/>
      <c r="BV98" s="90" t="n"/>
      <c r="BW98" s="90" t="n"/>
      <c r="BX98" s="90" t="n"/>
      <c r="BY98" s="1" t="n"/>
    </row>
    <row r="99">
      <c r="A99" s="1" t="n"/>
      <c r="B99" s="90" t="n"/>
      <c r="C99" s="3" t="inlineStr">
        <is>
          <t>Декан факультета заочного образования</t>
        </is>
      </c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1" t="n"/>
      <c r="AD99" s="276" t="n"/>
      <c r="AE99" s="276" t="n"/>
      <c r="AF99" s="276" t="n"/>
      <c r="AG99" s="276" t="n"/>
      <c r="AH99" s="276" t="n"/>
      <c r="AI99" s="276" t="n"/>
      <c r="AJ99" s="280" t="n"/>
      <c r="AK99" s="280" t="n"/>
      <c r="AL99" s="41" t="n"/>
      <c r="AM99" s="41" t="n"/>
      <c r="AN99" s="41" t="n"/>
      <c r="AO99" s="41" t="n"/>
      <c r="AP99" s="3" t="n"/>
      <c r="AQ99" s="41" t="n"/>
      <c r="AR99" s="3" t="inlineStr">
        <is>
          <t>С.А.Прохорчик</t>
        </is>
      </c>
      <c r="AS99" s="274" t="n"/>
      <c r="AT99" s="274" t="n"/>
      <c r="AU99" s="274" t="n"/>
      <c r="AV99" s="274" t="n"/>
      <c r="AW99" s="3" t="n"/>
      <c r="AX99" s="3" t="n"/>
      <c r="AY99" s="3" t="n"/>
      <c r="AZ99" s="91" t="n"/>
      <c r="BA99" s="244" t="n"/>
      <c r="BB99" s="244" t="n"/>
      <c r="BC99" s="244" t="n"/>
      <c r="BD99" s="244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90" t="n"/>
      <c r="BT99" s="90" t="n"/>
      <c r="BU99" s="90" t="n"/>
      <c r="BV99" s="90" t="n"/>
      <c r="BW99" s="90" t="n"/>
      <c r="BX99" s="90" t="n"/>
      <c r="BY99" s="1" t="n"/>
    </row>
    <row r="100">
      <c r="A100" s="1" t="n"/>
      <c r="B100" s="90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244" t="n"/>
      <c r="AZ100" s="91" t="n"/>
      <c r="BA100" s="244" t="n"/>
      <c r="BB100" s="244" t="n"/>
      <c r="BC100" s="244" t="n"/>
      <c r="BD100" s="244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90" t="n"/>
      <c r="BU100" s="90" t="n"/>
      <c r="BV100" s="90" t="n"/>
      <c r="BW100" s="90" t="n"/>
      <c r="BX100" s="90" t="n"/>
      <c r="BY100" s="1" t="n"/>
    </row>
    <row r="101">
      <c r="A101" s="1" t="n"/>
      <c r="B101" s="90" t="n"/>
      <c r="C101" s="276" t="n"/>
      <c r="D101" s="276" t="n"/>
      <c r="E101" s="276" t="n"/>
      <c r="F101" s="276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3" t="n"/>
      <c r="AC101" s="3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91" t="n"/>
      <c r="AZ101" s="91" t="n"/>
      <c r="BA101" s="244" t="n"/>
      <c r="BB101" s="244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90" t="n"/>
      <c r="BU101" s="90" t="n"/>
      <c r="BV101" s="90" t="n"/>
      <c r="BW101" s="90" t="n"/>
      <c r="BX101" s="90" t="n"/>
      <c r="BY101" s="1" t="n"/>
    </row>
    <row r="102">
      <c r="A102" s="1" t="n"/>
      <c r="B102" s="90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41" t="n"/>
      <c r="AZ102" s="91" t="n"/>
      <c r="BA102" s="244" t="n"/>
      <c r="BB102" s="244" t="n"/>
      <c r="BC102" s="244" t="n"/>
      <c r="BD102" s="244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  <c r="BS102" s="90" t="n"/>
      <c r="BT102" s="90" t="n"/>
      <c r="BU102" s="90" t="n"/>
      <c r="BV102" s="90" t="n"/>
      <c r="BW102" s="90" t="n"/>
      <c r="BX102" s="90" t="n"/>
      <c r="BY102" s="1" t="n"/>
    </row>
    <row r="103">
      <c r="A103" s="1" t="n"/>
      <c r="B103" s="270" t="n"/>
      <c r="C103" s="274" t="inlineStr">
        <is>
          <t>Заведующий кафедрой полиграфических производств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272" t="n"/>
      <c r="AE103" s="273" t="n"/>
      <c r="AF103" s="273" t="n"/>
      <c r="AG103" s="273" t="n"/>
      <c r="AH103" s="273" t="n"/>
      <c r="AI103" s="273" t="n"/>
      <c r="AJ103" s="273" t="n"/>
      <c r="AK103" s="272" t="n"/>
      <c r="AL103" s="41" t="n"/>
      <c r="AM103" s="41" t="n"/>
      <c r="AN103" s="41" t="n"/>
      <c r="AO103" s="41" t="n"/>
      <c r="AP103" s="41" t="n"/>
      <c r="AQ103" s="3" t="n"/>
      <c r="AR103" s="41" t="inlineStr">
        <is>
          <t>И.Г.Громыко</t>
        </is>
      </c>
      <c r="AS103" s="274" t="n"/>
      <c r="AT103" s="274" t="n"/>
      <c r="AU103" s="274" t="n"/>
      <c r="AV103" s="274" t="n"/>
      <c r="AW103" s="3" t="n"/>
      <c r="AX103" s="3" t="n"/>
      <c r="AY103" s="3" t="n"/>
      <c r="AZ103" s="4" t="n"/>
      <c r="BA103" s="4" t="n"/>
      <c r="BB103" s="4" t="n"/>
      <c r="BC103" s="270" t="n"/>
      <c r="BD103" s="270" t="n"/>
      <c r="BE103" s="270" t="n"/>
      <c r="BF103" s="270" t="n"/>
      <c r="BG103" s="270" t="n"/>
      <c r="BH103" s="270" t="n"/>
      <c r="BI103" s="270" t="n"/>
      <c r="BJ103" s="270" t="n"/>
      <c r="BK103" s="270" t="n"/>
      <c r="BL103" s="270" t="n"/>
      <c r="BM103" s="270" t="n"/>
      <c r="BN103" s="270" t="n"/>
      <c r="BO103" s="270" t="n"/>
      <c r="BP103" s="270" t="n"/>
      <c r="BQ103" s="270" t="n"/>
      <c r="BR103" s="270" t="n"/>
      <c r="BS103" s="270" t="n"/>
      <c r="BT103" s="1" t="n"/>
      <c r="BU103" s="1" t="n"/>
      <c r="BV103" s="1" t="n"/>
      <c r="BW103" s="1" t="n"/>
      <c r="BX103" s="1" t="n"/>
      <c r="BY103" s="1" t="n"/>
    </row>
    <row r="104">
      <c r="A104" s="1" t="n"/>
      <c r="B104" s="270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41" t="n"/>
      <c r="AE104" s="3" t="n"/>
      <c r="AF104" s="3" t="n"/>
      <c r="AG104" s="3" t="n"/>
      <c r="AH104" s="3" t="n"/>
      <c r="AI104" s="3" t="n"/>
      <c r="AJ104" s="3" t="n"/>
      <c r="AK104" s="41" t="n"/>
      <c r="AL104" s="41" t="n"/>
      <c r="AM104" s="41" t="n"/>
      <c r="AN104" s="41" t="n"/>
      <c r="AO104" s="41" t="n"/>
      <c r="AP104" s="41" t="n"/>
      <c r="AQ104" s="3" t="n"/>
      <c r="AR104" s="3" t="n"/>
      <c r="AS104" s="274" t="n"/>
      <c r="AT104" s="274" t="n"/>
      <c r="AU104" s="274" t="n"/>
      <c r="AV104" s="274" t="n"/>
      <c r="AW104" s="3" t="n"/>
      <c r="AX104" s="3" t="n"/>
      <c r="AY104" s="3" t="n"/>
      <c r="AZ104" s="265" t="n"/>
      <c r="BA104" s="4" t="n"/>
      <c r="BB104" s="4" t="n"/>
      <c r="BC104" s="270" t="n"/>
      <c r="BD104" s="270" t="n"/>
      <c r="BE104" s="270" t="n"/>
      <c r="BF104" s="270" t="n"/>
      <c r="BG104" s="270" t="n"/>
      <c r="BH104" s="270" t="n"/>
      <c r="BI104" s="270" t="n"/>
      <c r="BJ104" s="270" t="n"/>
      <c r="BK104" s="270" t="n"/>
      <c r="BL104" s="270" t="n"/>
      <c r="BM104" s="270" t="n"/>
      <c r="BN104" s="270" t="n"/>
      <c r="BO104" s="270" t="n"/>
      <c r="BP104" s="270" t="n"/>
      <c r="BQ104" s="270" t="n"/>
      <c r="BR104" s="270" t="n"/>
      <c r="BS104" s="270" t="n"/>
      <c r="BT104" s="1" t="n"/>
      <c r="BU104" s="1" t="n"/>
      <c r="BV104" s="1" t="n"/>
      <c r="BW104" s="1" t="n"/>
      <c r="BX104" s="1" t="n"/>
      <c r="BY104" s="1" t="n"/>
    </row>
    <row r="105">
      <c r="A105" s="1" t="n"/>
      <c r="B105" s="270" t="n"/>
      <c r="C105" s="276" t="n"/>
      <c r="D105" s="276" t="n"/>
      <c r="E105" s="276" t="n"/>
      <c r="F105" s="276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1" t="n"/>
      <c r="Y105" s="274" t="n"/>
      <c r="Z105" s="274" t="n"/>
      <c r="AA105" s="274" t="n"/>
      <c r="AB105" s="274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265" t="n"/>
      <c r="BA105" s="4" t="n"/>
      <c r="BB105" s="265" t="n"/>
      <c r="BC105" s="270" t="n"/>
      <c r="BD105" s="270" t="n"/>
      <c r="BE105" s="270" t="n"/>
      <c r="BF105" s="270" t="n"/>
      <c r="BG105" s="270" t="n"/>
      <c r="BH105" s="270" t="n"/>
      <c r="BI105" s="270" t="n"/>
      <c r="BJ105" s="270" t="n"/>
      <c r="BK105" s="270" t="n"/>
      <c r="BL105" s="270" t="n"/>
      <c r="BM105" s="270" t="n"/>
      <c r="BN105" s="270" t="n"/>
      <c r="BO105" s="270" t="n"/>
      <c r="BP105" s="270" t="n"/>
      <c r="BQ105" s="270" t="n"/>
      <c r="BR105" s="270" t="n"/>
      <c r="BS105" s="270" t="n"/>
      <c r="BT105" s="1" t="n"/>
      <c r="BU105" s="1" t="n"/>
      <c r="BV105" s="1" t="n"/>
      <c r="BW105" s="1" t="n"/>
      <c r="BX105" s="1" t="n"/>
      <c r="BY105" s="1" t="n"/>
    </row>
    <row r="106">
      <c r="A106" s="1" t="n"/>
      <c r="B106" s="270" t="n"/>
      <c r="C106" s="3" t="n"/>
      <c r="D106" s="3" t="n"/>
      <c r="E106" s="3" t="n"/>
      <c r="F106" s="3" t="n"/>
      <c r="G106" s="277" t="n"/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1" t="n"/>
      <c r="Y106" s="274" t="n"/>
      <c r="Z106" s="274" t="n"/>
      <c r="AA106" s="274" t="n"/>
      <c r="AB106" s="274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265" t="n"/>
      <c r="BA106" s="4" t="n"/>
      <c r="BB106" s="265" t="n"/>
      <c r="BC106" s="270" t="n"/>
      <c r="BD106" s="270" t="n"/>
      <c r="BE106" s="270" t="n"/>
      <c r="BF106" s="270" t="n"/>
      <c r="BG106" s="270" t="n"/>
      <c r="BH106" s="270" t="n"/>
      <c r="BI106" s="270" t="n"/>
      <c r="BJ106" s="270" t="n"/>
      <c r="BK106" s="270" t="n"/>
      <c r="BL106" s="270" t="n"/>
      <c r="BM106" s="270" t="n"/>
      <c r="BN106" s="270" t="n"/>
      <c r="BO106" s="270" t="n"/>
      <c r="BP106" s="270" t="n"/>
      <c r="BQ106" s="270" t="n"/>
      <c r="BR106" s="270" t="n"/>
      <c r="BS106" s="270" t="n"/>
      <c r="BT106" s="1" t="n"/>
      <c r="BU106" s="1" t="n"/>
      <c r="BV106" s="1" t="n"/>
      <c r="BW106" s="1" t="n"/>
      <c r="BX106" s="1" t="n"/>
      <c r="BY106" s="1" t="n"/>
    </row>
    <row r="107">
      <c r="A107" s="1" t="n"/>
      <c r="B107" s="270" t="n"/>
      <c r="C107" s="274" t="inlineStr">
        <is>
          <t>Заведующий кафедрой редакционно-издательских технологий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274" t="n"/>
      <c r="X107" s="1" t="n"/>
      <c r="Y107" s="3" t="n"/>
      <c r="Z107" s="3" t="n"/>
      <c r="AA107" s="3" t="n"/>
      <c r="AB107" s="3" t="n"/>
      <c r="AC107" s="3" t="n"/>
      <c r="AD107" s="272" t="n"/>
      <c r="AE107" s="273" t="n"/>
      <c r="AF107" s="273" t="n"/>
      <c r="AG107" s="273" t="n"/>
      <c r="AH107" s="273" t="n"/>
      <c r="AI107" s="273" t="n"/>
      <c r="AJ107" s="273" t="n"/>
      <c r="AK107" s="272" t="n"/>
      <c r="AL107" s="41" t="n"/>
      <c r="AM107" s="41" t="n"/>
      <c r="AN107" s="41" t="n"/>
      <c r="AO107" s="41" t="n"/>
      <c r="AP107" s="41" t="n"/>
      <c r="AQ107" s="3" t="n"/>
      <c r="AR107" s="41" t="inlineStr">
        <is>
          <t>И.В.Куликович</t>
        </is>
      </c>
      <c r="AS107" s="274" t="n"/>
      <c r="AT107" s="274" t="n"/>
      <c r="AU107" s="274" t="n"/>
      <c r="AV107" s="274" t="n"/>
      <c r="AW107" s="3" t="n"/>
      <c r="AX107" s="3" t="n"/>
      <c r="AY107" s="3" t="n"/>
      <c r="AZ107" s="265" t="n"/>
      <c r="BA107" s="4" t="n"/>
      <c r="BB107" s="265" t="n"/>
      <c r="BC107" s="270" t="n"/>
      <c r="BD107" s="270" t="n"/>
      <c r="BE107" s="270" t="n"/>
      <c r="BF107" s="270" t="n"/>
      <c r="BG107" s="270" t="n"/>
      <c r="BH107" s="270" t="n"/>
      <c r="BI107" s="270" t="n"/>
      <c r="BJ107" s="270" t="n"/>
      <c r="BK107" s="270" t="n"/>
      <c r="BL107" s="270" t="n"/>
      <c r="BM107" s="270" t="n"/>
      <c r="BN107" s="270" t="n"/>
      <c r="BO107" s="270" t="n"/>
      <c r="BP107" s="270" t="n"/>
      <c r="BQ107" s="270" t="n"/>
      <c r="BR107" s="270" t="n"/>
      <c r="BS107" s="270" t="n"/>
      <c r="BT107" s="1" t="n"/>
      <c r="BU107" s="1" t="n"/>
      <c r="BV107" s="1" t="n"/>
      <c r="BW107" s="1" t="n"/>
      <c r="BX107" s="1" t="n"/>
      <c r="BY107" s="1" t="n"/>
    </row>
    <row r="108">
      <c r="A108" s="1" t="n"/>
      <c r="B108" s="270" t="n"/>
      <c r="C108" s="3" t="n"/>
      <c r="D108" s="2" t="n"/>
      <c r="E108" s="2" t="n"/>
      <c r="F108" s="2" t="n"/>
      <c r="G108" s="2" t="n"/>
      <c r="H108" s="2" t="n"/>
      <c r="I108" s="2" t="n"/>
      <c r="J108" s="2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1" t="n"/>
      <c r="Y108" s="3" t="n"/>
      <c r="Z108" s="3" t="n"/>
      <c r="AA108" s="3" t="n"/>
      <c r="AB108" s="3" t="n"/>
      <c r="AC108" s="3" t="n"/>
      <c r="AD108" s="41" t="n"/>
      <c r="AE108" s="3" t="n"/>
      <c r="AF108" s="3" t="n"/>
      <c r="AG108" s="3" t="n"/>
      <c r="AH108" s="3" t="n"/>
      <c r="AI108" s="3" t="n"/>
      <c r="AJ108" s="3" t="n"/>
      <c r="AK108" s="41" t="n"/>
      <c r="AL108" s="41" t="n"/>
      <c r="AM108" s="41" t="n"/>
      <c r="AN108" s="41" t="n"/>
      <c r="AO108" s="41" t="n"/>
      <c r="AP108" s="41" t="n"/>
      <c r="AQ108" s="3" t="n"/>
      <c r="AR108" s="3" t="n"/>
      <c r="AS108" s="274" t="n"/>
      <c r="AT108" s="274" t="n"/>
      <c r="AU108" s="274" t="n"/>
      <c r="AV108" s="274" t="n"/>
      <c r="AW108" s="3" t="n"/>
      <c r="AX108" s="3" t="n"/>
      <c r="AY108" s="3" t="n"/>
      <c r="AZ108" s="265" t="n"/>
      <c r="BA108" s="4" t="n"/>
      <c r="BB108" s="265" t="n"/>
      <c r="BC108" s="270" t="n"/>
      <c r="BD108" s="270" t="n"/>
      <c r="BE108" s="270" t="n"/>
      <c r="BF108" s="270" t="n"/>
      <c r="BG108" s="270" t="n"/>
      <c r="BH108" s="270" t="n"/>
      <c r="BI108" s="270" t="n"/>
      <c r="BJ108" s="270" t="n"/>
      <c r="BK108" s="270" t="n"/>
      <c r="BL108" s="270" t="n"/>
      <c r="BM108" s="270" t="n"/>
      <c r="BN108" s="270" t="n"/>
      <c r="BO108" s="270" t="n"/>
      <c r="BP108" s="270" t="n"/>
      <c r="BQ108" s="270" t="n"/>
      <c r="BR108" s="270" t="n"/>
      <c r="BS108" s="270" t="n"/>
      <c r="BT108" s="1" t="n"/>
      <c r="BU108" s="1" t="n"/>
      <c r="BV108" s="1" t="n"/>
      <c r="BW108" s="1" t="n"/>
      <c r="BX108" s="1" t="n"/>
      <c r="BY108" s="1" t="n"/>
    </row>
    <row r="109">
      <c r="A109" s="1" t="n"/>
      <c r="B109" s="270" t="n"/>
      <c r="C109" s="276" t="n"/>
      <c r="D109" s="276" t="n"/>
      <c r="E109" s="276" t="n"/>
      <c r="F109" s="276" t="n"/>
      <c r="G109" s="277" t="inlineStr">
        <is>
          <t>20___</t>
        </is>
      </c>
      <c r="H109" s="278" t="n"/>
      <c r="I109" s="41" t="n"/>
      <c r="J109" s="4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1" t="n"/>
      <c r="Y109" s="274" t="n"/>
      <c r="Z109" s="274" t="n"/>
      <c r="AA109" s="274" t="n"/>
      <c r="AB109" s="274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265" t="n"/>
      <c r="BA109" s="4" t="n"/>
      <c r="BB109" s="265" t="n"/>
      <c r="BC109" s="270" t="n"/>
      <c r="BD109" s="270" t="n"/>
      <c r="BE109" s="270" t="n"/>
      <c r="BF109" s="270" t="n"/>
      <c r="BG109" s="270" t="n"/>
      <c r="BH109" s="270" t="n"/>
      <c r="BI109" s="270" t="n"/>
      <c r="BJ109" s="270" t="n"/>
      <c r="BK109" s="270" t="n"/>
      <c r="BL109" s="270" t="n"/>
      <c r="BM109" s="270" t="n"/>
      <c r="BN109" s="270" t="n"/>
      <c r="BO109" s="270" t="n"/>
      <c r="BP109" s="270" t="n"/>
      <c r="BQ109" s="270" t="n"/>
      <c r="BR109" s="270" t="n"/>
      <c r="BS109" s="270" t="n"/>
      <c r="BT109" s="1" t="n"/>
      <c r="BU109" s="1" t="n"/>
      <c r="BV109" s="1" t="n"/>
      <c r="BW109" s="1" t="n"/>
      <c r="BX109" s="1" t="n"/>
      <c r="BY109" s="1" t="n"/>
    </row>
    <row r="110">
      <c r="A110" s="1" t="n"/>
      <c r="B110" s="270" t="n"/>
      <c r="C110" s="3" t="n"/>
      <c r="D110" s="3" t="n"/>
      <c r="E110" s="3" t="n"/>
      <c r="F110" s="3" t="n"/>
      <c r="G110" s="277" t="n"/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1" t="n"/>
      <c r="Y110" s="274" t="n"/>
      <c r="Z110" s="274" t="n"/>
      <c r="AA110" s="274" t="n"/>
      <c r="AB110" s="274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265" t="n"/>
      <c r="BA110" s="4" t="n"/>
      <c r="BB110" s="265" t="n"/>
      <c r="BC110" s="270" t="n"/>
      <c r="BD110" s="270" t="n"/>
      <c r="BE110" s="270" t="n"/>
      <c r="BF110" s="270" t="n"/>
      <c r="BG110" s="270" t="n"/>
      <c r="BH110" s="270" t="n"/>
      <c r="BI110" s="270" t="n"/>
      <c r="BJ110" s="270" t="n"/>
      <c r="BK110" s="270" t="n"/>
      <c r="BL110" s="270" t="n"/>
      <c r="BM110" s="270" t="n"/>
      <c r="BN110" s="270" t="n"/>
      <c r="BO110" s="270" t="n"/>
      <c r="BP110" s="270" t="n"/>
      <c r="BQ110" s="270" t="n"/>
      <c r="BR110" s="270" t="n"/>
      <c r="BS110" s="270" t="n"/>
      <c r="BT110" s="1" t="n"/>
      <c r="BU110" s="1" t="n"/>
      <c r="BV110" s="1" t="n"/>
      <c r="BW110" s="1" t="n"/>
      <c r="BX110" s="1" t="n"/>
      <c r="BY110" s="1" t="n"/>
    </row>
    <row r="111">
      <c r="A111" s="1" t="n"/>
      <c r="B111" s="270" t="n"/>
      <c r="C111" s="274" t="inlineStr">
        <is>
          <t>Заведующий кафедрой полиграфического оборудования и систем обработки информации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3" t="n"/>
      <c r="AD111" s="272" t="n"/>
      <c r="AE111" s="273" t="n"/>
      <c r="AF111" s="273" t="n"/>
      <c r="AG111" s="273" t="n"/>
      <c r="AH111" s="273" t="n"/>
      <c r="AI111" s="273" t="n"/>
      <c r="AJ111" s="273" t="n"/>
      <c r="AK111" s="272" t="n"/>
      <c r="AL111" s="41" t="n"/>
      <c r="AM111" s="41" t="n"/>
      <c r="AN111" s="41" t="n"/>
      <c r="AO111" s="41" t="n"/>
      <c r="AP111" s="41" t="n"/>
      <c r="AQ111" s="3" t="n"/>
      <c r="AR111" s="41" t="inlineStr">
        <is>
          <t>С.К.Грудо</t>
        </is>
      </c>
      <c r="AS111" s="274" t="n"/>
      <c r="AT111" s="274" t="n"/>
      <c r="AU111" s="274" t="n"/>
      <c r="AV111" s="274" t="n"/>
      <c r="AW111" s="3" t="n"/>
      <c r="AX111" s="3" t="n"/>
      <c r="AY111" s="3" t="n"/>
      <c r="AZ111" s="265" t="n"/>
      <c r="BA111" s="4" t="n"/>
      <c r="BB111" s="265" t="n"/>
      <c r="BC111" s="270" t="n"/>
      <c r="BD111" s="270" t="n"/>
      <c r="BE111" s="270" t="n"/>
      <c r="BF111" s="270" t="n"/>
      <c r="BG111" s="270" t="n"/>
      <c r="BH111" s="270" t="n"/>
      <c r="BI111" s="270" t="n"/>
      <c r="BJ111" s="270" t="n"/>
      <c r="BK111" s="270" t="n"/>
      <c r="BL111" s="270" t="n"/>
      <c r="BM111" s="270" t="n"/>
      <c r="BN111" s="270" t="n"/>
      <c r="BO111" s="270" t="n"/>
      <c r="BP111" s="270" t="n"/>
      <c r="BQ111" s="270" t="n"/>
      <c r="BR111" s="270" t="n"/>
      <c r="BS111" s="270" t="n"/>
      <c r="BT111" s="1" t="n"/>
      <c r="BU111" s="1" t="n"/>
      <c r="BV111" s="1" t="n"/>
      <c r="BW111" s="1" t="n"/>
      <c r="BX111" s="1" t="n"/>
      <c r="BY111" s="1" t="n"/>
    </row>
    <row r="112">
      <c r="A112" s="1" t="n"/>
      <c r="B112" s="270" t="n"/>
      <c r="C112" s="3" t="n"/>
      <c r="D112" s="2" t="n"/>
      <c r="E112" s="2" t="n"/>
      <c r="F112" s="2" t="n"/>
      <c r="G112" s="2" t="n"/>
      <c r="H112" s="2" t="n"/>
      <c r="I112" s="2" t="n"/>
      <c r="J112" s="2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1" t="n"/>
      <c r="Y112" s="3" t="n"/>
      <c r="Z112" s="3" t="n"/>
      <c r="AA112" s="3" t="n"/>
      <c r="AB112" s="3" t="n"/>
      <c r="AC112" s="3" t="n"/>
      <c r="AD112" s="41" t="n"/>
      <c r="AE112" s="3" t="n"/>
      <c r="AF112" s="3" t="n"/>
      <c r="AG112" s="3" t="n"/>
      <c r="AH112" s="3" t="n"/>
      <c r="AI112" s="3" t="n"/>
      <c r="AJ112" s="3" t="n"/>
      <c r="AK112" s="41" t="n"/>
      <c r="AL112" s="41" t="n"/>
      <c r="AM112" s="41" t="n"/>
      <c r="AN112" s="41" t="n"/>
      <c r="AO112" s="41" t="n"/>
      <c r="AP112" s="41" t="n"/>
      <c r="AQ112" s="3" t="n"/>
      <c r="AR112" s="3" t="n"/>
      <c r="AS112" s="274" t="n"/>
      <c r="AT112" s="274" t="n"/>
      <c r="AU112" s="274" t="n"/>
      <c r="AV112" s="274" t="n"/>
      <c r="AW112" s="3" t="n"/>
      <c r="AX112" s="3" t="n"/>
      <c r="AY112" s="3" t="n"/>
      <c r="AZ112" s="265" t="n"/>
      <c r="BA112" s="4" t="n"/>
      <c r="BB112" s="265" t="n"/>
      <c r="BC112" s="270" t="n"/>
      <c r="BD112" s="270" t="n"/>
      <c r="BE112" s="270" t="n"/>
      <c r="BF112" s="270" t="n"/>
      <c r="BG112" s="270" t="n"/>
      <c r="BH112" s="270" t="n"/>
      <c r="BI112" s="270" t="n"/>
      <c r="BJ112" s="270" t="n"/>
      <c r="BK112" s="270" t="n"/>
      <c r="BL112" s="270" t="n"/>
      <c r="BM112" s="270" t="n"/>
      <c r="BN112" s="270" t="n"/>
      <c r="BO112" s="270" t="n"/>
      <c r="BP112" s="270" t="n"/>
      <c r="BQ112" s="270" t="n"/>
      <c r="BR112" s="270" t="n"/>
      <c r="BS112" s="270" t="n"/>
      <c r="BT112" s="1" t="n"/>
      <c r="BU112" s="1" t="n"/>
      <c r="BV112" s="1" t="n"/>
      <c r="BW112" s="1" t="n"/>
      <c r="BX112" s="1" t="n"/>
      <c r="BY112" s="1" t="n"/>
    </row>
    <row r="113">
      <c r="A113" s="1" t="n"/>
      <c r="B113" s="270" t="n"/>
      <c r="C113" s="276" t="n"/>
      <c r="D113" s="276" t="n"/>
      <c r="E113" s="276" t="n"/>
      <c r="F113" s="276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1" t="n"/>
      <c r="Y113" s="274" t="n"/>
      <c r="Z113" s="274" t="n"/>
      <c r="AA113" s="274" t="n"/>
      <c r="AB113" s="274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41" t="n"/>
      <c r="AZ113" s="265" t="n"/>
      <c r="BA113" s="4" t="n"/>
      <c r="BB113" s="265" t="n"/>
      <c r="BC113" s="270" t="n"/>
      <c r="BD113" s="270" t="n"/>
      <c r="BE113" s="270" t="n"/>
      <c r="BF113" s="270" t="n"/>
      <c r="BG113" s="270" t="n"/>
      <c r="BH113" s="270" t="n"/>
      <c r="BI113" s="270" t="n"/>
      <c r="BJ113" s="270" t="n"/>
      <c r="BK113" s="270" t="n"/>
      <c r="BL113" s="270" t="n"/>
      <c r="BM113" s="270" t="n"/>
      <c r="BN113" s="270" t="n"/>
      <c r="BO113" s="270" t="n"/>
      <c r="BP113" s="270" t="n"/>
      <c r="BQ113" s="270" t="n"/>
      <c r="BR113" s="270" t="n"/>
      <c r="BS113" s="270" t="n"/>
      <c r="BT113" s="1" t="n"/>
      <c r="BU113" s="1" t="n"/>
      <c r="BV113" s="1" t="n"/>
      <c r="BW113" s="1" t="n"/>
      <c r="BX113" s="1" t="n"/>
      <c r="BY113" s="1" t="n"/>
    </row>
    <row r="114">
      <c r="A114" s="1" t="n"/>
      <c r="B114" s="90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41" t="n"/>
      <c r="AJ114" s="41" t="n"/>
      <c r="AK114" s="41" t="n"/>
      <c r="AL114" s="41" t="n"/>
      <c r="AM114" s="41" t="n"/>
      <c r="AN114" s="41" t="n"/>
      <c r="AO114" s="3" t="n"/>
      <c r="AP114" s="41" t="n"/>
      <c r="AQ114" s="3" t="n"/>
      <c r="AR114" s="274" t="n"/>
      <c r="AS114" s="274" t="n"/>
      <c r="AT114" s="274" t="n"/>
      <c r="AU114" s="274" t="n"/>
      <c r="AV114" s="3" t="n"/>
      <c r="AW114" s="3" t="n"/>
      <c r="AX114" s="3" t="n"/>
      <c r="AY114" s="90" t="n"/>
      <c r="AZ114" s="91" t="n"/>
      <c r="BA114" s="244" t="n"/>
      <c r="BB114" s="91" t="n"/>
      <c r="BC114" s="244" t="n"/>
      <c r="BD114" s="244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1" t="n"/>
    </row>
    <row r="115">
      <c r="A115" s="1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356" t="n"/>
      <c r="BA115" s="356" t="n"/>
      <c r="BB115" s="356" t="n"/>
      <c r="BC115" s="356" t="n"/>
      <c r="BD115" s="356" t="n"/>
      <c r="BE115" s="356" t="n"/>
      <c r="BF115" s="356" t="n"/>
      <c r="BG115" s="356" t="n"/>
      <c r="BH115" s="356" t="n"/>
      <c r="BI115" s="356" t="n"/>
      <c r="BJ115" s="356" t="n"/>
      <c r="BK115" s="356" t="n"/>
      <c r="BL115" s="356" t="n"/>
      <c r="BM115" s="356" t="n"/>
      <c r="BN115" s="356" t="n"/>
      <c r="BO115" s="356" t="n"/>
      <c r="BP115" s="356" t="n"/>
      <c r="BQ115" s="356" t="n"/>
      <c r="BR115" s="356" t="n"/>
      <c r="BS115" s="356" t="n"/>
      <c r="BT115" s="356" t="n"/>
      <c r="BU115" s="356" t="n"/>
      <c r="BV115" s="356" t="n"/>
      <c r="BW115" s="356" t="n"/>
      <c r="BX115" s="356" t="n"/>
      <c r="BY115" s="1" t="n"/>
    </row>
    <row r="116">
      <c r="A116" s="1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356" t="n"/>
      <c r="BA116" s="522" t="n"/>
      <c r="BB116" s="522" t="n"/>
      <c r="BC116" s="522" t="n"/>
      <c r="BD116" s="522" t="n"/>
      <c r="BE116" s="522" t="n"/>
      <c r="BF116" s="522" t="n"/>
      <c r="BG116" s="522" t="n"/>
      <c r="BH116" s="522" t="n"/>
      <c r="BI116" s="522" t="n"/>
      <c r="BJ116" s="522" t="n"/>
      <c r="BK116" s="522" t="n"/>
      <c r="BL116" s="522" t="n"/>
      <c r="BM116" s="522" t="n"/>
      <c r="BN116" s="522" t="n"/>
      <c r="BO116" s="522" t="n"/>
      <c r="BP116" s="522" t="n"/>
      <c r="BQ116" s="522" t="n"/>
      <c r="BR116" s="522" t="n"/>
      <c r="BS116" s="522" t="n"/>
      <c r="BT116" s="522" t="n"/>
      <c r="BU116" s="522" t="n"/>
      <c r="BV116" s="522" t="n"/>
      <c r="BW116" s="522" t="n"/>
      <c r="BX116" s="522" t="n"/>
      <c r="BY116" s="1" t="n"/>
    </row>
    <row r="117">
      <c r="A117" s="1" t="n"/>
      <c r="B117" s="90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283" t="n"/>
      <c r="AB117" s="283" t="n"/>
      <c r="AC117" s="283" t="n"/>
      <c r="AD117" s="283" t="n"/>
      <c r="AE117" s="283" t="n"/>
      <c r="AF117" s="283" t="n"/>
      <c r="AG117" s="283" t="n"/>
      <c r="AH117" s="283" t="n"/>
      <c r="AI117" s="283" t="n"/>
      <c r="AJ117" s="283" t="n"/>
      <c r="AK117" s="283" t="n"/>
      <c r="AL117" s="283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283" t="n"/>
      <c r="AZ117" s="523" t="n"/>
      <c r="BA117" s="523" t="n"/>
      <c r="BB117" s="523" t="n"/>
      <c r="BC117" s="523" t="n"/>
      <c r="BD117" s="523" t="n"/>
      <c r="BE117" s="523" t="n"/>
      <c r="BF117" s="523" t="n"/>
      <c r="BG117" s="523" t="n"/>
      <c r="BH117" s="523" t="n"/>
      <c r="BI117" s="523" t="n"/>
      <c r="BJ117" s="523" t="n"/>
      <c r="BK117" s="523" t="n"/>
      <c r="BL117" s="523" t="n"/>
      <c r="BM117" s="523" t="n"/>
      <c r="BN117" s="523" t="n"/>
      <c r="BO117" s="523" t="n"/>
      <c r="BP117" s="523" t="n"/>
      <c r="BQ117" s="523" t="n"/>
      <c r="BR117" s="523" t="n"/>
      <c r="BS117" s="523" t="n"/>
      <c r="BT117" s="523" t="n"/>
      <c r="BU117" s="523" t="n"/>
      <c r="BV117" s="523" t="n"/>
      <c r="BW117" s="523" t="n"/>
      <c r="BX117" s="523" t="n"/>
      <c r="BY117" s="1" t="n"/>
    </row>
    <row r="118">
      <c r="A118" s="1" t="n"/>
      <c r="B118" s="355" t="n"/>
      <c r="C118" s="356" t="n"/>
      <c r="D118" s="356" t="n"/>
      <c r="E118" s="356" t="n"/>
      <c r="F118" s="356" t="n"/>
      <c r="G118" s="356" t="n"/>
      <c r="H118" s="356" t="n"/>
      <c r="I118" s="356" t="n"/>
      <c r="J118" s="356" t="n"/>
      <c r="K118" s="356" t="n"/>
      <c r="L118" s="356" t="n"/>
      <c r="M118" s="356" t="n"/>
      <c r="N118" s="356" t="n"/>
      <c r="O118" s="356" t="n"/>
      <c r="P118" s="356" t="n"/>
      <c r="Q118" s="356" t="n"/>
      <c r="R118" s="356" t="n"/>
      <c r="S118" s="356" t="n"/>
      <c r="T118" s="356" t="n"/>
      <c r="U118" s="356" t="n"/>
      <c r="V118" s="356" t="n"/>
      <c r="W118" s="356" t="n"/>
      <c r="X118" s="356" t="n"/>
      <c r="Y118" s="356" t="n"/>
      <c r="Z118" s="356" t="n"/>
      <c r="AA118" s="356" t="n"/>
      <c r="AB118" s="356" t="n"/>
      <c r="AC118" s="356" t="n"/>
      <c r="AD118" s="356" t="n"/>
      <c r="AE118" s="356" t="n"/>
      <c r="AF118" s="356" t="n"/>
      <c r="AG118" s="356" t="n"/>
      <c r="AH118" s="356" t="n"/>
      <c r="AI118" s="356" t="n"/>
      <c r="AJ118" s="356" t="n"/>
      <c r="AK118" s="356" t="n"/>
      <c r="AL118" s="356" t="n"/>
      <c r="AM118" s="356" t="n"/>
      <c r="AN118" s="356" t="n"/>
      <c r="AO118" s="356" t="n"/>
      <c r="AP118" s="356" t="n"/>
      <c r="AQ118" s="356" t="n"/>
      <c r="AR118" s="356" t="n"/>
      <c r="AS118" s="356" t="n"/>
      <c r="AT118" s="356" t="n"/>
      <c r="AU118" s="356" t="n"/>
      <c r="AV118" s="356" t="n"/>
      <c r="AW118" s="356" t="n"/>
      <c r="AX118" s="356" t="n"/>
      <c r="AY118" s="356" t="n"/>
      <c r="AZ118" s="243" t="n"/>
      <c r="BA118" s="243" t="n"/>
      <c r="BB118" s="243" t="n"/>
      <c r="BC118" s="243" t="n"/>
      <c r="BD118" s="243" t="n"/>
      <c r="BE118" s="243" t="n"/>
      <c r="BF118" s="243" t="n"/>
      <c r="BG118" s="243" t="n"/>
      <c r="BH118" s="243" t="n"/>
      <c r="BI118" s="243" t="n"/>
      <c r="BJ118" s="243" t="n"/>
      <c r="BK118" s="243" t="n"/>
      <c r="BL118" s="243" t="n"/>
      <c r="BM118" s="243" t="n"/>
      <c r="BN118" s="243" t="n"/>
      <c r="BO118" s="243" t="n"/>
      <c r="BP118" s="243" t="n"/>
      <c r="BQ118" s="243" t="n"/>
      <c r="BR118" s="243" t="n"/>
      <c r="BS118" s="243" t="n"/>
      <c r="BT118" s="243" t="n"/>
      <c r="BU118" s="243" t="n"/>
      <c r="BV118" s="243" t="n"/>
      <c r="BW118" s="243" t="n"/>
      <c r="BX118" s="243" t="n"/>
      <c r="BY118" s="1" t="n"/>
    </row>
    <row r="119">
      <c r="A119" s="524" t="n"/>
      <c r="B119" s="356" t="n"/>
      <c r="C119" s="356" t="n"/>
      <c r="D119" s="356" t="n"/>
      <c r="E119" s="356" t="n"/>
      <c r="F119" s="356" t="n"/>
      <c r="G119" s="355" t="n"/>
      <c r="H119" s="516" t="n"/>
      <c r="I119" s="516" t="n"/>
      <c r="J119" s="516" t="n"/>
      <c r="K119" s="516" t="n"/>
      <c r="L119" s="516" t="n"/>
      <c r="M119" s="516" t="n"/>
      <c r="N119" s="516" t="n"/>
      <c r="O119" s="516" t="n"/>
      <c r="P119" s="516" t="n"/>
      <c r="Q119" s="516" t="n"/>
      <c r="R119" s="516" t="n"/>
      <c r="S119" s="51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5" t="n"/>
      <c r="AD119" s="355" t="n"/>
      <c r="AE119" s="516" t="n"/>
      <c r="AF119" s="51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5" t="n"/>
      <c r="AQ119" s="355" t="n"/>
      <c r="AR119" s="260" t="n"/>
      <c r="AS119" s="516" t="n"/>
      <c r="AT119" s="356" t="n"/>
      <c r="AU119" s="356" t="n"/>
      <c r="AV119" s="356" t="n"/>
      <c r="AW119" s="356" t="n"/>
      <c r="AX119" s="356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</row>
    <row r="120">
      <c r="A120" s="523" t="n"/>
      <c r="B120" s="525" t="n"/>
      <c r="C120" s="525" t="n"/>
      <c r="D120" s="525" t="n"/>
      <c r="E120" s="525" t="n"/>
      <c r="F120" s="525" t="n"/>
      <c r="G120" s="525" t="n"/>
      <c r="H120" s="525" t="n"/>
      <c r="I120" s="525" t="n"/>
      <c r="J120" s="523" t="n"/>
      <c r="K120" s="523" t="n"/>
      <c r="L120" s="523" t="n"/>
      <c r="M120" s="523" t="n"/>
      <c r="N120" s="523" t="n"/>
      <c r="O120" s="523" t="n"/>
      <c r="P120" s="523" t="n"/>
      <c r="Q120" s="523" t="n"/>
      <c r="R120" s="523" t="n"/>
      <c r="S120" s="523" t="n"/>
      <c r="T120" s="523" t="n"/>
      <c r="U120" s="523" t="n"/>
      <c r="V120" s="523" t="n"/>
      <c r="W120" s="523" t="n"/>
      <c r="X120" s="523" t="n"/>
      <c r="Y120" s="523" t="n"/>
      <c r="Z120" s="523" t="n"/>
      <c r="AA120" s="523" t="n"/>
      <c r="AB120" s="523" t="n"/>
      <c r="AC120" s="523" t="n"/>
      <c r="AD120" s="523" t="n"/>
      <c r="AE120" s="523" t="n"/>
      <c r="AF120" s="523" t="n"/>
      <c r="AG120" s="523" t="n"/>
      <c r="AH120" s="523" t="n"/>
      <c r="AI120" s="523" t="n"/>
      <c r="AJ120" s="523" t="n"/>
      <c r="AK120" s="523" t="n"/>
      <c r="AL120" s="523" t="n"/>
      <c r="AM120" s="523" t="n"/>
      <c r="AN120" s="523" t="n"/>
      <c r="AO120" s="523" t="n"/>
      <c r="AP120" s="523" t="n"/>
      <c r="AQ120" s="523" t="n"/>
      <c r="AR120" s="523" t="n"/>
      <c r="AS120" s="523" t="n"/>
      <c r="AT120" s="523" t="n"/>
      <c r="AU120" s="523" t="n"/>
      <c r="AV120" s="523" t="n"/>
      <c r="AW120" s="523" t="n"/>
      <c r="AX120" s="523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</row>
    <row r="121">
      <c r="A121" s="242" t="n"/>
      <c r="B121" s="242" t="n"/>
      <c r="C121" s="242" t="n"/>
      <c r="D121" s="242" t="n"/>
      <c r="E121" s="242" t="n"/>
      <c r="F121" s="242" t="n"/>
      <c r="G121" s="242" t="n"/>
      <c r="H121" s="242" t="n"/>
      <c r="I121" s="242" t="n"/>
      <c r="J121" s="242" t="n"/>
      <c r="K121" s="242" t="n"/>
      <c r="L121" s="242" t="n"/>
      <c r="M121" s="242" t="n"/>
      <c r="N121" s="242" t="n"/>
      <c r="O121" s="242" t="n"/>
      <c r="P121" s="242" t="n"/>
      <c r="Q121" s="242" t="n"/>
      <c r="R121" s="242" t="n"/>
      <c r="S121" s="242" t="n"/>
      <c r="T121" s="242" t="n"/>
      <c r="U121" s="242" t="n"/>
      <c r="V121" s="242" t="n"/>
      <c r="W121" s="242" t="n"/>
      <c r="X121" s="242" t="n"/>
      <c r="Y121" s="242" t="n"/>
      <c r="Z121" s="242" t="n"/>
      <c r="AA121" s="242" t="n"/>
      <c r="AB121" s="242" t="n"/>
      <c r="AC121" s="242" t="n"/>
      <c r="AD121" s="242" t="n"/>
      <c r="AE121" s="242" t="n"/>
      <c r="AF121" s="242" t="n"/>
      <c r="AG121" s="242" t="n"/>
      <c r="AH121" s="242" t="n"/>
      <c r="AI121" s="242" t="n"/>
      <c r="AJ121" s="242" t="n"/>
      <c r="AK121" s="242" t="n"/>
      <c r="AL121" s="242" t="n"/>
      <c r="AM121" s="242" t="n"/>
      <c r="AN121" s="242" t="n"/>
      <c r="AO121" s="242" t="n"/>
      <c r="AP121" s="242" t="n"/>
      <c r="AQ121" s="242" t="n"/>
      <c r="AR121" s="242" t="n"/>
      <c r="AS121" s="242" t="n"/>
      <c r="AT121" s="242" t="n"/>
      <c r="AU121" s="242" t="n"/>
      <c r="AV121" s="242" t="n"/>
      <c r="AW121" s="242" t="n"/>
      <c r="AX121" s="242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</row>
    <row r="122">
      <c r="A122" s="243" t="n"/>
      <c r="B122" s="243" t="n"/>
      <c r="C122" s="243" t="n"/>
      <c r="D122" s="243" t="n"/>
      <c r="E122" s="243" t="n"/>
      <c r="F122" s="243" t="n"/>
      <c r="G122" s="243" t="n"/>
      <c r="H122" s="243" t="n"/>
      <c r="I122" s="243" t="n"/>
      <c r="J122" s="243" t="n"/>
      <c r="K122" s="243" t="n"/>
      <c r="L122" s="243" t="n"/>
      <c r="M122" s="243" t="n"/>
      <c r="N122" s="243" t="n"/>
      <c r="O122" s="243" t="n"/>
      <c r="P122" s="243" t="n"/>
      <c r="Q122" s="243" t="n"/>
      <c r="R122" s="243" t="n"/>
      <c r="S122" s="243" t="n"/>
      <c r="T122" s="243" t="n"/>
      <c r="U122" s="243" t="n"/>
      <c r="V122" s="243" t="n"/>
      <c r="W122" s="243" t="n"/>
      <c r="X122" s="243" t="n"/>
      <c r="Y122" s="243" t="n"/>
      <c r="Z122" s="243" t="n"/>
      <c r="AA122" s="243" t="n"/>
      <c r="AB122" s="243" t="n"/>
      <c r="AC122" s="243" t="n"/>
      <c r="AD122" s="243" t="n"/>
      <c r="AE122" s="243" t="n"/>
      <c r="AF122" s="243" t="n"/>
      <c r="AG122" s="243" t="n"/>
      <c r="AH122" s="243" t="n"/>
      <c r="AI122" s="243" t="n"/>
      <c r="AJ122" s="243" t="n"/>
      <c r="AK122" s="243" t="n"/>
      <c r="AL122" s="243" t="n"/>
      <c r="AM122" s="243" t="n"/>
      <c r="AN122" s="243" t="n"/>
      <c r="AO122" s="243" t="n"/>
      <c r="AP122" s="243" t="n"/>
      <c r="AQ122" s="243" t="n"/>
      <c r="AR122" s="243" t="n"/>
      <c r="AS122" s="243" t="n"/>
      <c r="AT122" s="243" t="n"/>
      <c r="AU122" s="243" t="n"/>
      <c r="AV122" s="243" t="n"/>
      <c r="AW122" s="243" t="n"/>
      <c r="AX122" s="243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F12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6" t="n"/>
      <c r="BL2" s="3" t="n"/>
      <c r="BM2" s="3" t="n"/>
      <c r="BN2" s="3" t="n"/>
      <c r="BO2" s="4" t="n"/>
      <c r="BP2" s="4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6" t="n"/>
      <c r="BL3" s="3" t="n"/>
      <c r="BM3" s="3" t="n"/>
      <c r="BN3" s="3" t="n"/>
      <c r="BO3" s="3" t="n"/>
      <c r="BP3" s="4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0" t="n"/>
      <c r="B4" s="1" t="n"/>
      <c r="C4" s="1" t="n"/>
      <c r="D4" s="1" t="n"/>
      <c r="E4" s="1" t="n"/>
      <c r="F4" s="1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52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0" t="n"/>
      <c r="B5" s="1" t="n"/>
      <c r="C5" s="1" t="n"/>
      <c r="D5" s="1" t="n"/>
      <c r="E5" s="284" t="inlineStr">
        <is>
          <t>УТВЕРЖДЕНО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99" t="n"/>
      <c r="P5" s="99" t="n"/>
      <c r="Q5" s="1" t="n"/>
      <c r="R5" s="1" t="n"/>
      <c r="S5" s="99" t="n"/>
      <c r="T5" s="99" t="n"/>
      <c r="U5" s="99" t="n"/>
      <c r="V5" s="527" t="inlineStr">
        <is>
          <t>УЧЕБНЫЙ ПЛАН</t>
        </is>
      </c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528" t="n"/>
      <c r="AU5" s="1" t="n"/>
      <c r="AV5" s="1" t="n"/>
      <c r="AW5" s="1" t="n"/>
      <c r="AX5" s="18" t="n"/>
      <c r="AY5" s="18" t="n"/>
      <c r="AZ5" s="18" t="n"/>
      <c r="BA5" s="18" t="n"/>
      <c r="BB5" s="18" t="n"/>
      <c r="BC5" s="529" t="n"/>
      <c r="BD5" s="529" t="n"/>
      <c r="BE5" s="529" t="n"/>
      <c r="BF5" s="18" t="n"/>
      <c r="BG5" s="1" t="n"/>
      <c r="BH5" s="1" t="n"/>
      <c r="BI5" s="1" t="n"/>
      <c r="BJ5" s="1" t="n"/>
      <c r="BK5" s="530" t="n"/>
      <c r="BL5" s="97" t="n"/>
      <c r="BM5" s="97" t="n"/>
      <c r="BN5" s="97" t="n"/>
      <c r="BO5" s="97" t="n"/>
      <c r="BP5" s="97" t="n"/>
      <c r="BQ5" s="254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0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31" t="n"/>
      <c r="P6" s="31" t="n"/>
      <c r="Q6" s="1" t="n"/>
      <c r="R6" s="1" t="n"/>
      <c r="S6" s="531" t="n"/>
      <c r="T6" s="531" t="n"/>
      <c r="U6" s="531" t="n"/>
      <c r="V6" s="531" t="n"/>
      <c r="W6" s="531" t="n"/>
      <c r="X6" s="531" t="n"/>
      <c r="Y6" s="531" t="n"/>
      <c r="Z6" s="531" t="n"/>
      <c r="AA6" s="532" t="n"/>
      <c r="AB6" s="533" t="n"/>
      <c r="AC6" s="533" t="n"/>
      <c r="AD6" s="533" t="n"/>
      <c r="AE6" s="533" t="n"/>
      <c r="AF6" s="533" t="n"/>
      <c r="AG6" s="533" t="n"/>
      <c r="AH6" s="533" t="n"/>
      <c r="AI6" s="533" t="n"/>
      <c r="AJ6" s="533" t="n"/>
      <c r="AK6" s="533" t="n"/>
      <c r="AL6" s="533" t="n"/>
      <c r="AM6" s="533" t="n"/>
      <c r="AN6" s="533" t="n"/>
      <c r="AO6" s="533" t="n"/>
      <c r="AP6" s="533" t="n"/>
      <c r="AQ6" s="533" t="n"/>
      <c r="AR6" s="533" t="n"/>
      <c r="AS6" s="533" t="n"/>
      <c r="AT6" s="533" t="n"/>
      <c r="AU6" s="10" t="n"/>
      <c r="AV6" s="10" t="n"/>
      <c r="AW6" s="18" t="inlineStr">
        <is>
          <t>Степень: Магистр</t>
        </is>
      </c>
      <c r="AX6" s="21" t="n"/>
      <c r="AY6" s="21" t="n"/>
      <c r="AZ6" s="21" t="n"/>
      <c r="BA6" s="21" t="n"/>
      <c r="BB6" s="21" t="n"/>
      <c r="BC6" s="529" t="n"/>
      <c r="BD6" s="529" t="n"/>
      <c r="BE6" s="529" t="n"/>
      <c r="BF6" s="21" t="n"/>
      <c r="BG6" s="10" t="n"/>
      <c r="BH6" s="10" t="n"/>
      <c r="BI6" s="10" t="n"/>
      <c r="BJ6" s="1" t="n"/>
      <c r="BK6" s="530" t="n"/>
      <c r="BL6" s="94" t="n"/>
      <c r="BM6" s="94" t="n"/>
      <c r="BN6" s="94" t="n"/>
      <c r="BO6" s="94" t="n"/>
      <c r="BP6" s="94" t="n"/>
      <c r="BQ6" s="6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10" t="n"/>
      <c r="B7" s="1" t="n"/>
      <c r="C7" s="1" t="n"/>
      <c r="D7" s="1" t="n"/>
      <c r="E7" s="284" t="inlineStr">
        <is>
          <t>И.В. Войтовым</t>
        </is>
      </c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31" t="n"/>
      <c r="P7" s="31" t="n"/>
      <c r="Q7" s="1" t="n"/>
      <c r="R7" s="1" t="n"/>
      <c r="S7" s="1" t="n"/>
      <c r="T7" s="534" t="n"/>
      <c r="U7" s="1" t="n"/>
      <c r="V7" s="535" t="inlineStr">
        <is>
          <t>Специальность:</t>
        </is>
      </c>
      <c r="W7" s="535" t="n"/>
      <c r="X7" s="535" t="n"/>
      <c r="Y7" s="535" t="n"/>
      <c r="Z7" s="535" t="n"/>
      <c r="AA7" s="535" t="n"/>
      <c r="AB7" s="536" t="n"/>
      <c r="AC7" s="535" t="n"/>
      <c r="AD7" s="535" t="n"/>
      <c r="AE7" s="537" t="inlineStr">
        <is>
          <t>7-06-0311-01 Экономика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534" t="n"/>
      <c r="AU7" s="10" t="n"/>
      <c r="AV7" s="10" t="n"/>
      <c r="AW7" s="23" t="inlineStr">
        <is>
          <t xml:space="preserve">Срок обучения: </t>
        </is>
      </c>
      <c r="AX7" s="23" t="n"/>
      <c r="AY7" s="23" t="n"/>
      <c r="AZ7" s="23" t="n"/>
      <c r="BA7" s="23" t="n"/>
      <c r="BB7" s="23" t="n"/>
      <c r="BC7" s="30" t="inlineStr">
        <is>
          <t>1 год</t>
        </is>
      </c>
      <c r="BD7" s="30" t="n"/>
      <c r="BE7" s="529" t="n"/>
      <c r="BF7" s="24" t="n"/>
      <c r="BG7" s="10" t="n"/>
      <c r="BH7" s="10" t="n"/>
      <c r="BI7" s="10" t="n"/>
      <c r="BJ7" s="1" t="n"/>
      <c r="BK7" s="530" t="n"/>
      <c r="BL7" s="91" t="n"/>
      <c r="BM7" s="91" t="n"/>
      <c r="BN7" s="91" t="n"/>
      <c r="BO7" s="91" t="n"/>
      <c r="BP7" s="91" t="n"/>
      <c r="BQ7" s="266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25" t="n"/>
      <c r="B8" s="1" t="n"/>
      <c r="C8" s="1" t="n"/>
      <c r="D8" s="1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31" t="n"/>
      <c r="P8" s="31" t="n"/>
      <c r="Q8" s="1" t="n"/>
      <c r="R8" s="1" t="n"/>
      <c r="S8" s="538" t="n"/>
      <c r="T8" s="539" t="n"/>
      <c r="U8" s="539" t="n"/>
      <c r="V8" s="539" t="n"/>
      <c r="W8" s="539" t="n"/>
      <c r="X8" s="539" t="n"/>
      <c r="Y8" s="539" t="n"/>
      <c r="Z8" s="540" t="n"/>
      <c r="AA8" s="540" t="n"/>
      <c r="AB8" s="540" t="n"/>
      <c r="AC8" s="540" t="n"/>
      <c r="AD8" s="540" t="n"/>
      <c r="AE8" s="540" t="n"/>
      <c r="AF8" s="540" t="n"/>
      <c r="AG8" s="540" t="n"/>
      <c r="AH8" s="540" t="n"/>
      <c r="AI8" s="540" t="n"/>
      <c r="AJ8" s="540" t="n"/>
      <c r="AK8" s="540" t="n"/>
      <c r="AL8" s="540" t="n"/>
      <c r="AM8" s="541" t="n"/>
      <c r="AN8" s="541" t="n"/>
      <c r="AO8" s="541" t="n"/>
      <c r="AP8" s="541" t="n"/>
      <c r="AQ8" s="541" t="n"/>
      <c r="AR8" s="541" t="n"/>
      <c r="AS8" s="541" t="n"/>
      <c r="AT8" s="541" t="n"/>
      <c r="AU8" s="25" t="n"/>
      <c r="AV8" s="25" t="n"/>
      <c r="AW8" s="29" t="n"/>
      <c r="AX8" s="29" t="n"/>
      <c r="AY8" s="29" t="n"/>
      <c r="AZ8" s="29" t="n"/>
      <c r="BA8" s="29" t="n"/>
      <c r="BB8" s="29" t="n"/>
      <c r="BC8" s="30" t="n"/>
      <c r="BD8" s="30" t="n"/>
      <c r="BE8" s="30" t="n"/>
      <c r="BF8" s="30" t="n"/>
      <c r="BG8" s="25" t="n"/>
      <c r="BH8" s="25" t="n"/>
      <c r="BI8" s="25" t="n"/>
      <c r="BJ8" s="1" t="n"/>
      <c r="BK8" s="16" t="n"/>
      <c r="BL8" s="91" t="n"/>
      <c r="BM8" s="351" t="n"/>
      <c r="BN8" s="90" t="n"/>
      <c r="BO8" s="351" t="n"/>
      <c r="BP8" s="351" t="n"/>
      <c r="BQ8" s="275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25" t="n"/>
      <c r="B9" s="1" t="n"/>
      <c r="C9" s="1" t="n"/>
      <c r="D9" s="1" t="n"/>
      <c r="E9" s="284" t="inlineStr">
        <is>
          <t>03.05.2023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31" t="n"/>
      <c r="P9" s="31" t="n"/>
      <c r="Q9" s="1" t="n"/>
      <c r="R9" s="1" t="n"/>
      <c r="S9" s="542" t="n"/>
      <c r="T9" s="1" t="n"/>
      <c r="U9" s="1" t="n"/>
      <c r="V9" s="1" t="n"/>
      <c r="W9" s="1" t="n"/>
      <c r="X9" s="1" t="n"/>
      <c r="Y9" s="1" t="n"/>
      <c r="Z9" s="540" t="n"/>
      <c r="AA9" s="540" t="n"/>
      <c r="AB9" s="540" t="n"/>
      <c r="AC9" s="540" t="n"/>
      <c r="AD9" s="540" t="n"/>
      <c r="AE9" s="540" t="n"/>
      <c r="AF9" s="540" t="n"/>
      <c r="AG9" s="540" t="n"/>
      <c r="AH9" s="540" t="n"/>
      <c r="AI9" s="540" t="n"/>
      <c r="AJ9" s="540" t="n"/>
      <c r="AK9" s="540" t="n"/>
      <c r="AL9" s="540" t="n"/>
      <c r="AM9" s="540" t="n"/>
      <c r="AN9" s="540" t="n"/>
      <c r="AO9" s="540" t="n"/>
      <c r="AP9" s="540" t="n"/>
      <c r="AQ9" s="540" t="n"/>
      <c r="AR9" s="540" t="n"/>
      <c r="AS9" s="540" t="n"/>
      <c r="AT9" s="540" t="n"/>
      <c r="AU9" s="25" t="n"/>
      <c r="AV9" s="25" t="n"/>
      <c r="AW9" s="18" t="inlineStr">
        <is>
          <t xml:space="preserve">Форма получения образования: </t>
        </is>
      </c>
      <c r="AX9" s="18" t="n"/>
      <c r="AY9" s="18" t="n"/>
      <c r="AZ9" s="18" t="n"/>
      <c r="BA9" s="18" t="n"/>
      <c r="BB9" s="18" t="n"/>
      <c r="BC9" s="30" t="n"/>
      <c r="BD9" s="30" t="n"/>
      <c r="BE9" s="30" t="n"/>
      <c r="BF9" s="18" t="n"/>
      <c r="BG9" s="25" t="n"/>
      <c r="BH9" s="25" t="n"/>
      <c r="BI9" s="25" t="n"/>
      <c r="BJ9" s="1" t="n"/>
      <c r="BK9" s="16" t="n"/>
      <c r="BL9" s="97" t="n"/>
      <c r="BM9" s="97" t="n"/>
      <c r="BN9" s="97" t="n"/>
      <c r="BO9" s="97" t="n"/>
      <c r="BP9" s="97" t="n"/>
      <c r="BQ9" s="294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25" t="n"/>
      <c r="B10" s="1" t="n"/>
      <c r="C10" s="1" t="n"/>
      <c r="D10" s="1" t="n"/>
      <c r="E10" s="3" t="inlineStr">
        <is>
          <t>Регистрационный № 06-03-003/уч.</t>
        </is>
      </c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31" t="n"/>
      <c r="P10" s="31" t="n"/>
      <c r="Q10" s="1" t="n"/>
      <c r="R10" s="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5" t="n"/>
      <c r="AV10" s="25" t="n"/>
      <c r="AW10" s="37" t="inlineStr">
        <is>
          <t>очная (дневная)</t>
        </is>
      </c>
      <c r="AX10" s="37" t="n"/>
      <c r="AY10" s="37" t="n"/>
      <c r="AZ10" s="37" t="n"/>
      <c r="BA10" s="30" t="n"/>
      <c r="BB10" s="30" t="n"/>
      <c r="BC10" s="30" t="n"/>
      <c r="BD10" s="30" t="n"/>
      <c r="BE10" s="30" t="n"/>
      <c r="BF10" s="30" t="n"/>
      <c r="BG10" s="25" t="n"/>
      <c r="BH10" s="25" t="n"/>
      <c r="BI10" s="25" t="n"/>
      <c r="BJ10" s="1" t="n"/>
      <c r="BK10" s="16" t="n"/>
      <c r="BL10" s="296" t="n"/>
      <c r="BM10" s="296" t="n"/>
      <c r="BN10" s="296" t="n"/>
      <c r="BO10" s="296" t="n"/>
      <c r="BP10" s="296" t="n"/>
      <c r="BQ10" s="296" t="n"/>
      <c r="BR10" s="296" t="n"/>
      <c r="BS10" s="296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32" t="n"/>
      <c r="B11" s="1" t="n"/>
      <c r="C11" s="1" t="n"/>
      <c r="D11" s="1" t="n"/>
      <c r="E11" s="224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1" t="n"/>
      <c r="R11" s="1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32" t="n"/>
      <c r="BD11" s="32" t="n"/>
      <c r="BE11" s="32" t="n"/>
      <c r="BF11" s="224" t="n"/>
      <c r="BG11" s="224" t="n"/>
      <c r="BH11" s="224" t="n"/>
      <c r="BI11" s="224" t="n"/>
      <c r="BJ11" s="224" t="n"/>
      <c r="BK11" s="36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99" t="n"/>
      <c r="B12" s="19" t="n"/>
      <c r="C12" s="543" t="n"/>
      <c r="D12" s="544" t="n"/>
      <c r="E12" s="544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545" t="inlineStr">
        <is>
          <t>II. Сводные данные по бюджету времени (в неделях)</t>
        </is>
      </c>
      <c r="AD12" s="544" t="n"/>
      <c r="AE12" s="544" t="n"/>
      <c r="AF12" s="544" t="n"/>
      <c r="AG12" s="544" t="n"/>
      <c r="AH12" s="544" t="n"/>
      <c r="AI12" s="544" t="n"/>
      <c r="AJ12" s="544" t="n"/>
      <c r="AK12" s="544" t="n"/>
      <c r="AL12" s="544" t="n"/>
      <c r="AM12" s="544" t="n"/>
      <c r="AN12" s="544" t="n"/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544" t="n"/>
      <c r="BJ12" s="46" t="n"/>
      <c r="BK12" s="38" t="n"/>
      <c r="BL12" s="46" t="n"/>
      <c r="BM12" s="46" t="n"/>
      <c r="BN12" s="46" t="n"/>
      <c r="BO12" s="1" t="n"/>
      <c r="BP12" s="46" t="n"/>
      <c r="BQ12" s="46" t="n"/>
      <c r="BR12" s="46" t="n"/>
      <c r="BS12" s="46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32" t="n"/>
      <c r="B13" s="300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47" t="n"/>
      <c r="H13" s="548" t="inlineStr">
        <is>
          <t>октябрь</t>
        </is>
      </c>
      <c r="I13" s="123" t="n"/>
      <c r="J13" s="124" t="n"/>
      <c r="K13" s="549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549" t="n"/>
      <c r="U13" s="548" t="inlineStr">
        <is>
          <t>январь</t>
        </is>
      </c>
      <c r="V13" s="123" t="n"/>
      <c r="W13" s="124" t="n"/>
      <c r="X13" s="550" t="n"/>
      <c r="Y13" s="548" t="inlineStr">
        <is>
          <t>февраль</t>
        </is>
      </c>
      <c r="Z13" s="123" t="n"/>
      <c r="AA13" s="124" t="n"/>
      <c r="AB13" s="550" t="n"/>
      <c r="AC13" s="548" t="inlineStr">
        <is>
          <t>март</t>
        </is>
      </c>
      <c r="AD13" s="123" t="n"/>
      <c r="AE13" s="123" t="n"/>
      <c r="AF13" s="124" t="n"/>
      <c r="AG13" s="550" t="n"/>
      <c r="AH13" s="548" t="inlineStr">
        <is>
          <t>апрель</t>
        </is>
      </c>
      <c r="AI13" s="123" t="n"/>
      <c r="AJ13" s="124" t="n"/>
      <c r="AK13" s="550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51" t="n"/>
      <c r="AU13" s="552" t="n"/>
      <c r="AV13" s="548" t="inlineStr">
        <is>
          <t>июль</t>
        </is>
      </c>
      <c r="AW13" s="123" t="n"/>
      <c r="AX13" s="124" t="n"/>
      <c r="AY13" s="549" t="n"/>
      <c r="AZ13" s="553" t="inlineStr">
        <is>
          <t>август</t>
        </is>
      </c>
      <c r="BA13" s="123" t="n"/>
      <c r="BB13" s="123" t="n"/>
      <c r="BC13" s="161" t="n"/>
      <c r="BD13" s="554" t="inlineStr">
        <is>
          <t>Теоретическое обучение</t>
        </is>
      </c>
      <c r="BE13" s="555" t="inlineStr">
        <is>
          <t>Экзаменационные сессии</t>
        </is>
      </c>
      <c r="BF13" s="555" t="inlineStr">
        <is>
          <t>Производственные практики</t>
        </is>
      </c>
      <c r="BG13" s="555" t="inlineStr">
        <is>
          <t>Магистерская диссертация</t>
        </is>
      </c>
      <c r="BH13" s="555" t="inlineStr">
        <is>
          <t>Итоговая аттестация</t>
        </is>
      </c>
      <c r="BI13" s="556" t="inlineStr">
        <is>
          <t>Каникулы</t>
        </is>
      </c>
      <c r="BJ13" s="557" t="inlineStr">
        <is>
          <t>Всего</t>
        </is>
      </c>
      <c r="BK13" s="16" t="n"/>
      <c r="BL13" s="253" t="n"/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32" t="n"/>
      <c r="B14" s="307" t="n"/>
      <c r="C14" s="558" t="n">
        <v>1</v>
      </c>
      <c r="D14" s="310" t="n">
        <v>8</v>
      </c>
      <c r="E14" s="310" t="n">
        <v>15</v>
      </c>
      <c r="F14" s="310" t="n">
        <v>22</v>
      </c>
      <c r="G14" s="311" t="n">
        <v>29</v>
      </c>
      <c r="H14" s="310" t="n">
        <v>6</v>
      </c>
      <c r="I14" s="310" t="n">
        <v>13</v>
      </c>
      <c r="J14" s="310" t="n">
        <v>20</v>
      </c>
      <c r="K14" s="311" t="n">
        <v>27</v>
      </c>
      <c r="L14" s="310" t="n">
        <v>3</v>
      </c>
      <c r="M14" s="310" t="n">
        <v>10</v>
      </c>
      <c r="N14" s="310" t="n">
        <v>17</v>
      </c>
      <c r="O14" s="310" t="n">
        <v>24</v>
      </c>
      <c r="P14" s="310" t="n">
        <v>1</v>
      </c>
      <c r="Q14" s="310" t="n">
        <v>8</v>
      </c>
      <c r="R14" s="310" t="n">
        <v>15</v>
      </c>
      <c r="S14" s="310" t="n">
        <v>22</v>
      </c>
      <c r="T14" s="311" t="n">
        <v>29</v>
      </c>
      <c r="U14" s="310" t="n">
        <v>5</v>
      </c>
      <c r="V14" s="310" t="n">
        <v>12</v>
      </c>
      <c r="W14" s="310" t="n">
        <v>19</v>
      </c>
      <c r="X14" s="311" t="n">
        <v>26</v>
      </c>
      <c r="Y14" s="310" t="n">
        <v>2</v>
      </c>
      <c r="Z14" s="310" t="n">
        <v>9</v>
      </c>
      <c r="AA14" s="310" t="n">
        <v>16</v>
      </c>
      <c r="AB14" s="311" t="n">
        <v>23</v>
      </c>
      <c r="AC14" s="310" t="n">
        <v>2</v>
      </c>
      <c r="AD14" s="310" t="n">
        <v>9</v>
      </c>
      <c r="AE14" s="310" t="n">
        <v>16</v>
      </c>
      <c r="AF14" s="310" t="n">
        <v>23</v>
      </c>
      <c r="AG14" s="311" t="n">
        <v>30</v>
      </c>
      <c r="AH14" s="310" t="n">
        <v>6</v>
      </c>
      <c r="AI14" s="310" t="n">
        <v>13</v>
      </c>
      <c r="AJ14" s="310" t="n">
        <v>20</v>
      </c>
      <c r="AK14" s="311" t="n">
        <v>27</v>
      </c>
      <c r="AL14" s="310" t="n">
        <v>4</v>
      </c>
      <c r="AM14" s="310" t="n">
        <v>11</v>
      </c>
      <c r="AN14" s="310" t="n">
        <v>18</v>
      </c>
      <c r="AO14" s="310" t="n">
        <v>25</v>
      </c>
      <c r="AP14" s="310" t="n">
        <v>1</v>
      </c>
      <c r="AQ14" s="310" t="n">
        <v>8</v>
      </c>
      <c r="AR14" s="310" t="n">
        <v>15</v>
      </c>
      <c r="AS14" s="310" t="n">
        <v>22</v>
      </c>
      <c r="AT14" s="311" t="n">
        <v>29</v>
      </c>
      <c r="AU14" s="141" t="n"/>
      <c r="AV14" s="310" t="n">
        <v>6</v>
      </c>
      <c r="AW14" s="310" t="n">
        <v>13</v>
      </c>
      <c r="AX14" s="310" t="n">
        <v>20</v>
      </c>
      <c r="AY14" s="311" t="n">
        <v>27</v>
      </c>
      <c r="AZ14" s="559" t="n">
        <v>3</v>
      </c>
      <c r="BA14" s="559" t="n">
        <v>10</v>
      </c>
      <c r="BB14" s="559" t="n">
        <v>17</v>
      </c>
      <c r="BC14" s="560" t="n">
        <v>24</v>
      </c>
      <c r="BD14" s="112" t="n"/>
      <c r="BE14" s="561" t="n"/>
      <c r="BF14" s="561" t="n"/>
      <c r="BG14" s="561" t="n"/>
      <c r="BH14" s="561" t="n"/>
      <c r="BI14" s="562" t="n"/>
      <c r="BJ14" s="563" t="n"/>
      <c r="BK14" s="16" t="n"/>
      <c r="BL14" s="25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2" t="n"/>
      <c r="B15" s="307" t="n"/>
      <c r="C15" s="564" t="n">
        <v>7</v>
      </c>
      <c r="D15" s="565" t="n">
        <v>14</v>
      </c>
      <c r="E15" s="565" t="n">
        <v>21</v>
      </c>
      <c r="F15" s="565" t="n">
        <v>28</v>
      </c>
      <c r="G15" s="565" t="n">
        <v>5</v>
      </c>
      <c r="H15" s="565" t="n">
        <v>12</v>
      </c>
      <c r="I15" s="565" t="n">
        <v>19</v>
      </c>
      <c r="J15" s="565" t="n">
        <v>26</v>
      </c>
      <c r="K15" s="565" t="n">
        <v>2</v>
      </c>
      <c r="L15" s="565" t="n">
        <v>9</v>
      </c>
      <c r="M15" s="565" t="n">
        <v>16</v>
      </c>
      <c r="N15" s="565" t="n">
        <v>23</v>
      </c>
      <c r="O15" s="565" t="n">
        <v>30</v>
      </c>
      <c r="P15" s="565" t="n">
        <v>7</v>
      </c>
      <c r="Q15" s="565" t="n">
        <v>14</v>
      </c>
      <c r="R15" s="565" t="n">
        <v>21</v>
      </c>
      <c r="S15" s="565" t="n">
        <v>28</v>
      </c>
      <c r="T15" s="565" t="n">
        <v>4</v>
      </c>
      <c r="U15" s="565" t="n">
        <v>11</v>
      </c>
      <c r="V15" s="565" t="n">
        <v>18</v>
      </c>
      <c r="W15" s="565" t="n">
        <v>25</v>
      </c>
      <c r="X15" s="565" t="n">
        <v>1</v>
      </c>
      <c r="Y15" s="565" t="n">
        <v>8</v>
      </c>
      <c r="Z15" s="565" t="n">
        <v>15</v>
      </c>
      <c r="AA15" s="565" t="n">
        <v>22</v>
      </c>
      <c r="AB15" s="565" t="n">
        <v>1</v>
      </c>
      <c r="AC15" s="565" t="n">
        <v>8</v>
      </c>
      <c r="AD15" s="565" t="n">
        <v>15</v>
      </c>
      <c r="AE15" s="565" t="n">
        <v>22</v>
      </c>
      <c r="AF15" s="565" t="n">
        <v>29</v>
      </c>
      <c r="AG15" s="565" t="n">
        <v>5</v>
      </c>
      <c r="AH15" s="565" t="n">
        <v>12</v>
      </c>
      <c r="AI15" s="565" t="n">
        <v>19</v>
      </c>
      <c r="AJ15" s="565" t="n">
        <v>26</v>
      </c>
      <c r="AK15" s="565" t="n">
        <v>3</v>
      </c>
      <c r="AL15" s="565" t="n">
        <v>10</v>
      </c>
      <c r="AM15" s="565" t="n">
        <v>17</v>
      </c>
      <c r="AN15" s="565" t="n">
        <v>24</v>
      </c>
      <c r="AO15" s="565" t="n">
        <v>31</v>
      </c>
      <c r="AP15" s="565" t="n">
        <v>7</v>
      </c>
      <c r="AQ15" s="565" t="n">
        <v>14</v>
      </c>
      <c r="AR15" s="565" t="n">
        <v>21</v>
      </c>
      <c r="AS15" s="565" t="n">
        <v>28</v>
      </c>
      <c r="AT15" s="565" t="n">
        <v>5</v>
      </c>
      <c r="AU15" s="566" t="n"/>
      <c r="AV15" s="565" t="n">
        <v>12</v>
      </c>
      <c r="AW15" s="565" t="n">
        <v>19</v>
      </c>
      <c r="AX15" s="565" t="n">
        <v>26</v>
      </c>
      <c r="AY15" s="565" t="n">
        <v>2</v>
      </c>
      <c r="AZ15" s="567" t="n">
        <v>9</v>
      </c>
      <c r="BA15" s="567" t="n">
        <v>16</v>
      </c>
      <c r="BB15" s="567" t="n">
        <v>23</v>
      </c>
      <c r="BC15" s="568" t="n">
        <v>31</v>
      </c>
      <c r="BD15" s="112" t="n"/>
      <c r="BE15" s="561" t="n"/>
      <c r="BF15" s="561" t="n"/>
      <c r="BG15" s="561" t="n"/>
      <c r="BH15" s="561" t="n"/>
      <c r="BI15" s="562" t="n"/>
      <c r="BJ15" s="563" t="n"/>
      <c r="BK15" s="16" t="n"/>
      <c r="BL15" s="253" t="n"/>
      <c r="BM15" s="32" t="n"/>
      <c r="BN15" s="32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32" t="n"/>
      <c r="B16" s="320" t="n"/>
      <c r="C16" s="569" t="n">
        <v>1</v>
      </c>
      <c r="D16" s="569" t="n">
        <v>2</v>
      </c>
      <c r="E16" s="569" t="n">
        <v>3</v>
      </c>
      <c r="F16" s="569" t="n">
        <v>4</v>
      </c>
      <c r="G16" s="569" t="n">
        <v>5</v>
      </c>
      <c r="H16" s="569" t="n">
        <v>6</v>
      </c>
      <c r="I16" s="569" t="n">
        <v>7</v>
      </c>
      <c r="J16" s="569" t="n">
        <v>8</v>
      </c>
      <c r="K16" s="569" t="n">
        <v>9</v>
      </c>
      <c r="L16" s="569" t="n">
        <v>10</v>
      </c>
      <c r="M16" s="569" t="n">
        <v>11</v>
      </c>
      <c r="N16" s="569" t="n">
        <v>12</v>
      </c>
      <c r="O16" s="569" t="n">
        <v>13</v>
      </c>
      <c r="P16" s="569" t="n">
        <v>14</v>
      </c>
      <c r="Q16" s="569" t="n">
        <v>15</v>
      </c>
      <c r="R16" s="569" t="n">
        <v>16</v>
      </c>
      <c r="S16" s="569" t="n">
        <v>17</v>
      </c>
      <c r="T16" s="569" t="n">
        <v>18</v>
      </c>
      <c r="U16" s="569" t="n">
        <v>19</v>
      </c>
      <c r="V16" s="569" t="n">
        <v>20</v>
      </c>
      <c r="W16" s="569" t="n">
        <v>21</v>
      </c>
      <c r="X16" s="569" t="n">
        <v>22</v>
      </c>
      <c r="Y16" s="569" t="n">
        <v>23</v>
      </c>
      <c r="Z16" s="569" t="n">
        <v>24</v>
      </c>
      <c r="AA16" s="569" t="n">
        <v>25</v>
      </c>
      <c r="AB16" s="569" t="n">
        <v>26</v>
      </c>
      <c r="AC16" s="569" t="n">
        <v>27</v>
      </c>
      <c r="AD16" s="569" t="n">
        <v>28</v>
      </c>
      <c r="AE16" s="569" t="n">
        <v>29</v>
      </c>
      <c r="AF16" s="569" t="n">
        <v>30</v>
      </c>
      <c r="AG16" s="569" t="n">
        <v>31</v>
      </c>
      <c r="AH16" s="569" t="n">
        <v>32</v>
      </c>
      <c r="AI16" s="569" t="n">
        <v>33</v>
      </c>
      <c r="AJ16" s="569" t="n">
        <v>34</v>
      </c>
      <c r="AK16" s="569" t="n">
        <v>35</v>
      </c>
      <c r="AL16" s="569" t="n">
        <v>36</v>
      </c>
      <c r="AM16" s="569" t="n">
        <v>37</v>
      </c>
      <c r="AN16" s="569" t="n">
        <v>38</v>
      </c>
      <c r="AO16" s="569" t="n">
        <v>39</v>
      </c>
      <c r="AP16" s="569" t="n">
        <v>40</v>
      </c>
      <c r="AQ16" s="569" t="n">
        <v>41</v>
      </c>
      <c r="AR16" s="569" t="n">
        <v>42</v>
      </c>
      <c r="AS16" s="569" t="n">
        <v>43</v>
      </c>
      <c r="AT16" s="570" t="n">
        <v>44</v>
      </c>
      <c r="AU16" s="571" t="n"/>
      <c r="AV16" s="569" t="n">
        <v>45</v>
      </c>
      <c r="AW16" s="569" t="n">
        <v>46</v>
      </c>
      <c r="AX16" s="569" t="n">
        <v>47</v>
      </c>
      <c r="AY16" s="569" t="n">
        <v>48</v>
      </c>
      <c r="AZ16" s="569" t="n">
        <v>49</v>
      </c>
      <c r="BA16" s="569" t="n">
        <v>50</v>
      </c>
      <c r="BB16" s="569" t="n">
        <v>51</v>
      </c>
      <c r="BC16" s="572" t="n">
        <v>52</v>
      </c>
      <c r="BD16" s="138" t="n"/>
      <c r="BE16" s="573" t="n"/>
      <c r="BF16" s="573" t="n"/>
      <c r="BG16" s="573" t="n"/>
      <c r="BH16" s="573" t="n"/>
      <c r="BI16" s="574" t="n"/>
      <c r="BJ16" s="575" t="n"/>
      <c r="BK16" s="16" t="n"/>
      <c r="BL16" s="253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75" t="n"/>
      <c r="B17" s="576" t="inlineStr">
        <is>
          <t>I</t>
        </is>
      </c>
      <c r="C17" s="577" t="n"/>
      <c r="D17" s="578" t="n"/>
      <c r="E17" s="578" t="n"/>
      <c r="F17" s="578" t="n"/>
      <c r="G17" s="578" t="n"/>
      <c r="H17" s="578" t="n"/>
      <c r="I17" s="579" t="inlineStr">
        <is>
          <t>15</t>
        </is>
      </c>
      <c r="J17" s="578" t="n"/>
      <c r="K17" s="578" t="n"/>
      <c r="L17" s="578" t="n"/>
      <c r="M17" s="578" t="n"/>
      <c r="N17" s="578" t="n"/>
      <c r="O17" s="578" t="n"/>
      <c r="P17" s="578" t="n"/>
      <c r="Q17" s="578" t="n"/>
      <c r="R17" s="579" t="inlineStr">
        <is>
          <t>:</t>
        </is>
      </c>
      <c r="S17" s="579" t="inlineStr">
        <is>
          <t>:</t>
        </is>
      </c>
      <c r="T17" s="580" t="inlineStr">
        <is>
          <t>:</t>
        </is>
      </c>
      <c r="U17" s="580" t="inlineStr">
        <is>
          <t>=</t>
        </is>
      </c>
      <c r="V17" s="580" t="inlineStr">
        <is>
          <t>=</t>
        </is>
      </c>
      <c r="W17" s="580" t="n"/>
      <c r="X17" s="580" t="n"/>
      <c r="Y17" s="580" t="n"/>
      <c r="Z17" s="581" t="n"/>
      <c r="AA17" s="579" t="inlineStr">
        <is>
          <t>9</t>
        </is>
      </c>
      <c r="AB17" s="581" t="n"/>
      <c r="AC17" s="581" t="n"/>
      <c r="AD17" s="581" t="n"/>
      <c r="AE17" s="581" t="n"/>
      <c r="AF17" s="579" t="inlineStr">
        <is>
          <t>:</t>
        </is>
      </c>
      <c r="AG17" s="579" t="inlineStr">
        <is>
          <t>:</t>
        </is>
      </c>
      <c r="AH17" s="579" t="inlineStr">
        <is>
          <t>:</t>
        </is>
      </c>
      <c r="AI17" s="580" t="inlineStr">
        <is>
          <t>Х</t>
        </is>
      </c>
      <c r="AJ17" s="580" t="inlineStr">
        <is>
          <t>Х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80" t="inlineStr">
        <is>
          <t>/</t>
        </is>
      </c>
      <c r="AS17" s="579" t="inlineStr">
        <is>
          <t>//</t>
        </is>
      </c>
      <c r="AT17" s="582" t="inlineStr">
        <is>
          <t>//</t>
        </is>
      </c>
      <c r="AU17" s="583" t="n"/>
      <c r="AV17" s="584" t="n"/>
      <c r="AW17" s="585" t="n"/>
      <c r="AX17" s="585" t="n"/>
      <c r="AY17" s="585" t="n"/>
      <c r="AZ17" s="585" t="n"/>
      <c r="BA17" s="585" t="n"/>
      <c r="BB17" s="585" t="n"/>
      <c r="BC17" s="586" t="n"/>
      <c r="BD17" s="587">
        <f>I17+AA17</f>
        <v/>
      </c>
      <c r="BE17" s="588" t="n">
        <v>6</v>
      </c>
      <c r="BF17" s="588" t="n">
        <v>2</v>
      </c>
      <c r="BG17" s="588" t="n">
        <v>8</v>
      </c>
      <c r="BH17" s="588" t="n">
        <v>2</v>
      </c>
      <c r="BI17" s="589" t="n">
        <v>2</v>
      </c>
      <c r="BJ17" s="590">
        <f>BD17+BE17+BF17+BG17+BH17+BI17</f>
        <v/>
      </c>
      <c r="BK17" s="591" t="n"/>
      <c r="BL17" s="115" t="n"/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75" t="n"/>
      <c r="AB18" s="346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587" t="inlineStr">
        <is>
          <t>24</t>
        </is>
      </c>
      <c r="BE18" s="576" t="n">
        <v>6</v>
      </c>
      <c r="BF18" s="576" t="n">
        <v>2</v>
      </c>
      <c r="BG18" s="576" t="n">
        <v>8</v>
      </c>
      <c r="BH18" s="576" t="n">
        <v>2</v>
      </c>
      <c r="BI18" s="576" t="n">
        <v>2</v>
      </c>
      <c r="BJ18" s="576" t="n">
        <v>44</v>
      </c>
      <c r="BK18" s="36" t="n"/>
      <c r="BL18" s="346" t="n"/>
      <c r="BM18" s="346" t="n"/>
      <c r="BN18" s="88" t="n"/>
      <c r="BO18" s="1" t="n"/>
      <c r="BP18" s="88" t="n"/>
      <c r="BQ18" s="1" t="n"/>
      <c r="BR18" s="8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1" t="n"/>
      <c r="U19" s="1" t="n"/>
      <c r="V19" s="1" t="n"/>
      <c r="W19" s="1" t="n"/>
      <c r="X19" s="1" t="n"/>
      <c r="Y19" s="1" t="n"/>
      <c r="Z19" s="95" t="inlineStr">
        <is>
          <t>Х</t>
        </is>
      </c>
      <c r="AA19" s="94" t="inlineStr">
        <is>
          <t>−</t>
        </is>
      </c>
      <c r="AB19" s="91" t="inlineStr">
        <is>
          <t>производственная практика</t>
        </is>
      </c>
      <c r="AC19" s="90" t="n"/>
      <c r="AD19" s="90" t="n"/>
      <c r="AE19" s="90" t="n"/>
      <c r="AF19" s="90" t="n"/>
      <c r="AG19" s="90" t="n"/>
      <c r="AH19" s="92" t="n"/>
      <c r="AI19" s="92" t="n"/>
      <c r="AJ19" s="92" t="n"/>
      <c r="AK19" s="92" t="n"/>
      <c r="AL19" s="1" t="n"/>
      <c r="AM19" s="1" t="n"/>
      <c r="AN19" s="1" t="n"/>
      <c r="AO19" s="1" t="n"/>
      <c r="AP19" s="1" t="n"/>
      <c r="AQ19" s="96" t="inlineStr">
        <is>
          <t>//</t>
        </is>
      </c>
      <c r="AR19" s="94" t="inlineStr">
        <is>
          <t>−</t>
        </is>
      </c>
      <c r="AS19" s="91" t="inlineStr">
        <is>
          <t>итоговая аттестация</t>
        </is>
      </c>
      <c r="AT19" s="91" t="n"/>
      <c r="AU19" s="91" t="n"/>
      <c r="AV19" s="91" t="n"/>
      <c r="AW19" s="91" t="n"/>
      <c r="AX19" s="91" t="n"/>
      <c r="AY19" s="92" t="n"/>
      <c r="AZ19" s="92" t="n"/>
      <c r="BA19" s="97" t="n"/>
      <c r="BB19" s="97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592" t="n"/>
      <c r="BL19" s="97" t="n"/>
      <c r="BM19" s="97" t="n"/>
      <c r="BN19" s="97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1" t="n"/>
      <c r="U20" s="1" t="n"/>
      <c r="V20" s="1" t="n"/>
      <c r="W20" s="1" t="n"/>
      <c r="X20" s="1" t="n"/>
      <c r="Y20" s="1" t="n"/>
      <c r="Z20" s="91" t="n"/>
      <c r="AA20" s="91" t="n"/>
      <c r="AB20" s="91" t="n"/>
      <c r="AC20" s="90" t="n"/>
      <c r="AD20" s="90" t="n"/>
      <c r="AE20" s="90" t="n"/>
      <c r="AF20" s="90" t="n"/>
      <c r="AG20" s="90" t="n"/>
      <c r="AH20" s="91" t="n"/>
      <c r="AI20" s="91" t="n"/>
      <c r="AJ20" s="92" t="n"/>
      <c r="AK20" s="92" t="n"/>
      <c r="AL20" s="1" t="n"/>
      <c r="AM20" s="1" t="n"/>
      <c r="AN20" s="1" t="n"/>
      <c r="AO20" s="1" t="n"/>
      <c r="AP20" s="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inlineStr">
        <is>
          <t> </t>
        </is>
      </c>
      <c r="BD20" s="91" t="n"/>
      <c r="BE20" s="91" t="n"/>
      <c r="BF20" s="91" t="n"/>
      <c r="BG20" s="91" t="n"/>
      <c r="BH20" s="91" t="n"/>
      <c r="BI20" s="91" t="n"/>
      <c r="BJ20" s="91" t="n"/>
      <c r="BK20" s="593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2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1" t="n"/>
      <c r="U21" s="1" t="n"/>
      <c r="V21" s="1" t="n"/>
      <c r="W21" s="1" t="n"/>
      <c r="X21" s="1" t="n"/>
      <c r="Y21" s="1" t="n"/>
      <c r="Z21" s="96" t="inlineStr">
        <is>
          <t>/</t>
        </is>
      </c>
      <c r="AA21" s="94" t="inlineStr">
        <is>
          <t>−</t>
        </is>
      </c>
      <c r="AB21" s="91" t="inlineStr">
        <is>
          <t>магистерская диссертация</t>
        </is>
      </c>
      <c r="AC21" s="90" t="n"/>
      <c r="AD21" s="90" t="n"/>
      <c r="AE21" s="90" t="n"/>
      <c r="AF21" s="90" t="n"/>
      <c r="AG21" s="90" t="n"/>
      <c r="AH21" s="92" t="n"/>
      <c r="AI21" s="92" t="n"/>
      <c r="AJ21" s="92" t="n"/>
      <c r="AK21" s="92" t="n"/>
      <c r="AL21" s="1" t="n"/>
      <c r="AM21" s="1" t="n"/>
      <c r="AN21" s="1" t="n"/>
      <c r="AO21" s="1" t="n"/>
      <c r="AP21" s="1" t="n"/>
      <c r="AQ21" s="95" t="inlineStr">
        <is>
          <t>=</t>
        </is>
      </c>
      <c r="AR21" s="94" t="inlineStr">
        <is>
          <t>−</t>
        </is>
      </c>
      <c r="AS21" s="91" t="inlineStr">
        <is>
          <t>каникулы</t>
        </is>
      </c>
      <c r="AT21" s="97" t="n"/>
      <c r="AU21" s="97" t="n"/>
      <c r="AV21" s="97" t="n"/>
      <c r="AW21" s="92" t="n"/>
      <c r="AX21" s="90" t="n"/>
      <c r="AY21" s="90" t="n"/>
      <c r="AZ21" s="92" t="n"/>
      <c r="BA21" s="90" t="n"/>
      <c r="BB21" s="90" t="n"/>
      <c r="BC21" s="90" t="n"/>
      <c r="BD21" s="90" t="n"/>
      <c r="BE21" s="90" t="n"/>
      <c r="BF21" s="90" t="n"/>
      <c r="BG21" s="90" t="n"/>
      <c r="BH21" s="90" t="n"/>
      <c r="BI21" s="90" t="n"/>
      <c r="BJ21" s="90" t="n"/>
      <c r="BK21" s="16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593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593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355" t="n"/>
      <c r="AE24" s="355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593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282" t="n"/>
      <c r="B25" s="543" t="inlineStr">
        <is>
          <t>III. План образовательного процесса</t>
        </is>
      </c>
      <c r="C25" s="544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4" t="n"/>
      <c r="P25" s="544" t="n"/>
      <c r="Q25" s="544" t="n"/>
      <c r="R25" s="544" t="n"/>
      <c r="S25" s="544" t="n"/>
      <c r="T25" s="544" t="n"/>
      <c r="U25" s="544" t="n"/>
      <c r="V25" s="544" t="n"/>
      <c r="W25" s="544" t="n"/>
      <c r="X25" s="544" t="n"/>
      <c r="Y25" s="544" t="n"/>
      <c r="Z25" s="544" t="n"/>
      <c r="AA25" s="544" t="n"/>
      <c r="AB25" s="544" t="n"/>
      <c r="AC25" s="544" t="n"/>
      <c r="AD25" s="544" t="n"/>
      <c r="AE25" s="544" t="n"/>
      <c r="AF25" s="544" t="n"/>
      <c r="AG25" s="544" t="n"/>
      <c r="AH25" s="544" t="n"/>
      <c r="AI25" s="544" t="n"/>
      <c r="AJ25" s="544" t="n"/>
      <c r="AK25" s="544" t="n"/>
      <c r="AL25" s="544" t="n"/>
      <c r="AM25" s="544" t="n"/>
      <c r="AN25" s="544" t="n"/>
      <c r="AO25" s="544" t="n"/>
      <c r="AP25" s="544" t="n"/>
      <c r="AQ25" s="544" t="n"/>
      <c r="AR25" s="544" t="n"/>
      <c r="AS25" s="544" t="n"/>
      <c r="AT25" s="544" t="n"/>
      <c r="AU25" s="544" t="n"/>
      <c r="AV25" s="544" t="n"/>
      <c r="AW25" s="544" t="n"/>
      <c r="AX25" s="544" t="n"/>
      <c r="AY25" s="544" t="n"/>
      <c r="AZ25" s="544" t="n"/>
      <c r="BA25" s="544" t="n"/>
      <c r="BB25" s="544" t="n"/>
      <c r="BC25" s="544" t="n"/>
      <c r="BD25" s="544" t="n"/>
      <c r="BE25" s="544" t="n"/>
      <c r="BF25" s="544" t="n"/>
      <c r="BG25" s="544" t="n"/>
      <c r="BH25" s="544" t="n"/>
      <c r="BI25" s="544" t="n"/>
      <c r="BJ25" s="19" t="n"/>
      <c r="BK25" s="36" t="n"/>
      <c r="BL25" s="19" t="n"/>
      <c r="BM25" s="19" t="n"/>
      <c r="BN25" s="19" t="n"/>
      <c r="BO25" s="19" t="n"/>
      <c r="BP25" s="19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355" t="n"/>
      <c r="B26" s="594" t="inlineStr">
        <is>
          <t>№ п/п</t>
        </is>
      </c>
      <c r="C26" s="104" t="n"/>
      <c r="D26" s="595" t="inlineStr">
        <is>
          <t>Название модуля, учебной дисциплины, курсового проекта  (курсовой работы)</t>
        </is>
      </c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4" t="n"/>
      <c r="AC26" s="596" t="inlineStr">
        <is>
          <t>Экзамены</t>
        </is>
      </c>
      <c r="AD26" s="101" t="n"/>
      <c r="AE26" s="104" t="n"/>
      <c r="AF26" s="596" t="inlineStr">
        <is>
          <t>Зачеты</t>
        </is>
      </c>
      <c r="AG26" s="101" t="n"/>
      <c r="AH26" s="104" t="n"/>
      <c r="AI26" s="597" t="inlineStr">
        <is>
          <t>Количество академических часов</t>
        </is>
      </c>
      <c r="AJ26" s="585" t="n"/>
      <c r="AK26" s="585" t="n"/>
      <c r="AL26" s="585" t="n"/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598" t="inlineStr">
        <is>
          <t>Распределение по курсам и семестрам</t>
        </is>
      </c>
      <c r="AV26" s="585" t="n"/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5" t="n"/>
      <c r="BF26" s="586" t="n"/>
      <c r="BG26" s="594" t="inlineStr">
        <is>
          <t>Код компетенции</t>
        </is>
      </c>
      <c r="BH26" s="101" t="n"/>
      <c r="BI26" s="101" t="n"/>
      <c r="BJ26" s="104" t="n"/>
      <c r="BK26" s="599" t="inlineStr">
        <is>
          <t>Учебная дисциплина закреплена за кафедрой</t>
        </is>
      </c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355" t="n"/>
      <c r="B27" s="112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14" t="n"/>
      <c r="AC27" s="112" t="n"/>
      <c r="AD27" s="1" t="n"/>
      <c r="AE27" s="114" t="n"/>
      <c r="AF27" s="112" t="n"/>
      <c r="AG27" s="1" t="n"/>
      <c r="AH27" s="114" t="n"/>
      <c r="AI27" s="600" t="inlineStr">
        <is>
          <t>Всего</t>
        </is>
      </c>
      <c r="AJ27" s="115" t="n"/>
      <c r="AK27" s="214" t="inlineStr">
        <is>
          <t>Аудиторных</t>
        </is>
      </c>
      <c r="AL27" s="115" t="n"/>
      <c r="AM27" s="601" t="inlineStr">
        <is>
          <t>Из них</t>
        </is>
      </c>
      <c r="AN27" s="585" t="n"/>
      <c r="AO27" s="585" t="n"/>
      <c r="AP27" s="585" t="n"/>
      <c r="AQ27" s="585" t="n"/>
      <c r="AR27" s="585" t="n"/>
      <c r="AS27" s="585" t="n"/>
      <c r="AT27" s="586" t="n"/>
      <c r="AU27" s="602" t="inlineStr">
        <is>
          <t>I курс</t>
        </is>
      </c>
      <c r="AV27" s="544" t="n"/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603" t="n"/>
      <c r="BG27" s="112" t="n"/>
      <c r="BH27" s="1" t="n"/>
      <c r="BI27" s="1" t="n"/>
      <c r="BJ27" s="114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355" t="n"/>
      <c r="B28" s="112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14" t="n"/>
      <c r="AC28" s="112" t="n"/>
      <c r="AD28" s="1" t="n"/>
      <c r="AE28" s="114" t="n"/>
      <c r="AF28" s="112" t="n"/>
      <c r="AG28" s="1" t="n"/>
      <c r="AH28" s="114" t="n"/>
      <c r="AI28" s="1" t="n"/>
      <c r="AJ28" s="115" t="n"/>
      <c r="AK28" s="116" t="n"/>
      <c r="AL28" s="115" t="n"/>
      <c r="AM28" s="604" t="inlineStr">
        <is>
          <t>Лекции</t>
        </is>
      </c>
      <c r="AN28" s="552" t="n"/>
      <c r="AO28" s="214" t="inlineStr">
        <is>
          <t>Лабораторные</t>
        </is>
      </c>
      <c r="AP28" s="115" t="n"/>
      <c r="AQ28" s="214" t="inlineStr">
        <is>
          <t>Практические</t>
        </is>
      </c>
      <c r="AR28" s="115" t="n"/>
      <c r="AS28" s="214" t="inlineStr">
        <is>
          <t>Семинарские</t>
        </is>
      </c>
      <c r="AT28" s="115" t="n"/>
      <c r="AU28" s="365" t="inlineStr">
        <is>
          <t>1 семестр,</t>
        </is>
      </c>
      <c r="AV28" s="206" t="n"/>
      <c r="AW28" s="206" t="n"/>
      <c r="AX28" s="206" t="n"/>
      <c r="AY28" s="206" t="n"/>
      <c r="AZ28" s="139" t="n"/>
      <c r="BA28" s="214" t="inlineStr">
        <is>
          <t>2 семестр,</t>
        </is>
      </c>
      <c r="BB28" s="206" t="n"/>
      <c r="BC28" s="206" t="n"/>
      <c r="BD28" s="206" t="n"/>
      <c r="BE28" s="206" t="n"/>
      <c r="BF28" s="139" t="n"/>
      <c r="BG28" s="112" t="n"/>
      <c r="BH28" s="1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355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14" t="n"/>
      <c r="AC29" s="112" t="n"/>
      <c r="AD29" s="1" t="n"/>
      <c r="AE29" s="114" t="n"/>
      <c r="AF29" s="112" t="n"/>
      <c r="AG29" s="1" t="n"/>
      <c r="AH29" s="114" t="n"/>
      <c r="AI29" s="1" t="n"/>
      <c r="AJ29" s="115" t="n"/>
      <c r="AK29" s="116" t="n"/>
      <c r="AL29" s="115" t="n"/>
      <c r="AM29" s="561" t="n"/>
      <c r="AN29" s="115" t="n"/>
      <c r="AO29" s="116" t="n"/>
      <c r="AP29" s="115" t="n"/>
      <c r="AQ29" s="116" t="n"/>
      <c r="AR29" s="115" t="n"/>
      <c r="AS29" s="116" t="n"/>
      <c r="AT29" s="115" t="n"/>
      <c r="AU29" s="125" t="n">
        <v>15</v>
      </c>
      <c r="AV29" s="126" t="n"/>
      <c r="AW29" s="181" t="inlineStr">
        <is>
          <t>недель</t>
        </is>
      </c>
      <c r="AX29" s="126" t="n"/>
      <c r="AY29" s="126" t="n"/>
      <c r="AZ29" s="128" t="n"/>
      <c r="BA29" s="129" t="n">
        <v>9</v>
      </c>
      <c r="BB29" s="126" t="n"/>
      <c r="BC29" s="605" t="inlineStr">
        <is>
          <t>недель</t>
        </is>
      </c>
      <c r="BD29" s="126" t="n"/>
      <c r="BE29" s="126" t="n"/>
      <c r="BF29" s="126" t="n"/>
      <c r="BG29" s="112" t="n"/>
      <c r="BH29" s="1" t="n"/>
      <c r="BI29" s="1" t="n"/>
      <c r="BJ29" s="114" t="n"/>
      <c r="BK29" s="112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355" t="n"/>
      <c r="B30" s="606" t="n"/>
      <c r="C30" s="607" t="n"/>
      <c r="D30" s="544" t="n"/>
      <c r="E30" s="544" t="n"/>
      <c r="F30" s="544" t="n"/>
      <c r="G30" s="544" t="n"/>
      <c r="H30" s="544" t="n"/>
      <c r="I30" s="544" t="n"/>
      <c r="J30" s="544" t="n"/>
      <c r="K30" s="544" t="n"/>
      <c r="L30" s="544" t="n"/>
      <c r="M30" s="544" t="n"/>
      <c r="N30" s="544" t="n"/>
      <c r="O30" s="544" t="n"/>
      <c r="P30" s="544" t="n"/>
      <c r="Q30" s="544" t="n"/>
      <c r="R30" s="544" t="n"/>
      <c r="S30" s="544" t="n"/>
      <c r="T30" s="544" t="n"/>
      <c r="U30" s="544" t="n"/>
      <c r="V30" s="544" t="n"/>
      <c r="W30" s="544" t="n"/>
      <c r="X30" s="544" t="n"/>
      <c r="Y30" s="544" t="n"/>
      <c r="Z30" s="544" t="n"/>
      <c r="AA30" s="544" t="n"/>
      <c r="AB30" s="607" t="n"/>
      <c r="AC30" s="606" t="n"/>
      <c r="AD30" s="544" t="n"/>
      <c r="AE30" s="607" t="n"/>
      <c r="AF30" s="606" t="n"/>
      <c r="AG30" s="544" t="n"/>
      <c r="AH30" s="607" t="n"/>
      <c r="AI30" s="206" t="n"/>
      <c r="AJ30" s="139" t="n"/>
      <c r="AK30" s="140" t="n"/>
      <c r="AL30" s="139" t="n"/>
      <c r="AM30" s="608" t="n"/>
      <c r="AN30" s="609" t="n"/>
      <c r="AO30" s="140" t="n"/>
      <c r="AP30" s="139" t="n"/>
      <c r="AQ30" s="140" t="n"/>
      <c r="AR30" s="139" t="n"/>
      <c r="AS30" s="140" t="n"/>
      <c r="AT30" s="139" t="n"/>
      <c r="AU30" s="610" t="inlineStr">
        <is>
          <t>Всего часов</t>
        </is>
      </c>
      <c r="AV30" s="197" t="n"/>
      <c r="AW30" s="611" t="inlineStr">
        <is>
          <t>Ауд. часов</t>
        </is>
      </c>
      <c r="AX30" s="197" t="n"/>
      <c r="AY30" s="611" t="inlineStr">
        <is>
          <t>Зач. единиц</t>
        </is>
      </c>
      <c r="AZ30" s="197" t="n"/>
      <c r="BA30" s="611" t="inlineStr">
        <is>
          <t>Всего часов</t>
        </is>
      </c>
      <c r="BB30" s="197" t="n"/>
      <c r="BC30" s="611" t="inlineStr">
        <is>
          <t>Ауд. часов</t>
        </is>
      </c>
      <c r="BD30" s="197" t="n"/>
      <c r="BE30" s="611" t="inlineStr">
        <is>
          <t>Зач. единиц</t>
        </is>
      </c>
      <c r="BF30" s="197" t="n"/>
      <c r="BG30" s="606" t="n"/>
      <c r="BH30" s="544" t="n"/>
      <c r="BI30" s="544" t="n"/>
      <c r="BJ30" s="607" t="n"/>
      <c r="BK30" s="112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355" t="n"/>
      <c r="B31" s="612" t="n">
        <v>1</v>
      </c>
      <c r="C31" s="613" t="n"/>
      <c r="D31" s="614" t="inlineStr">
        <is>
          <t>Государственный компонент</t>
        </is>
      </c>
      <c r="E31" s="585" t="n"/>
      <c r="F31" s="585" t="n"/>
      <c r="G31" s="585" t="n"/>
      <c r="H31" s="585" t="n"/>
      <c r="I31" s="585" t="n"/>
      <c r="J31" s="585" t="n"/>
      <c r="K31" s="585" t="n"/>
      <c r="L31" s="585" t="n"/>
      <c r="M31" s="585" t="n"/>
      <c r="N31" s="585" t="n"/>
      <c r="O31" s="585" t="n"/>
      <c r="P31" s="585" t="n"/>
      <c r="Q31" s="585" t="n"/>
      <c r="R31" s="585" t="n"/>
      <c r="S31" s="585" t="n"/>
      <c r="T31" s="585" t="n"/>
      <c r="U31" s="585" t="n"/>
      <c r="V31" s="585" t="n"/>
      <c r="W31" s="585" t="n"/>
      <c r="X31" s="585" t="n"/>
      <c r="Y31" s="585" t="n"/>
      <c r="Z31" s="585" t="n"/>
      <c r="AA31" s="585" t="n"/>
      <c r="AB31" s="586" t="n"/>
      <c r="AC31" s="615" t="n"/>
      <c r="AD31" s="585" t="n"/>
      <c r="AE31" s="586" t="n"/>
      <c r="AF31" s="615" t="n"/>
      <c r="AG31" s="585" t="n"/>
      <c r="AH31" s="586" t="n"/>
      <c r="AI31" s="616" t="n">
        <v>700</v>
      </c>
      <c r="AJ31" s="613" t="n"/>
      <c r="AK31" s="617" t="n">
        <v>212</v>
      </c>
      <c r="AL31" s="613" t="n"/>
      <c r="AM31" s="617" t="n">
        <v>104</v>
      </c>
      <c r="AN31" s="613" t="n"/>
      <c r="AO31" s="617" t="n">
        <v>24</v>
      </c>
      <c r="AP31" s="613" t="n"/>
      <c r="AQ31" s="617" t="n">
        <v>36</v>
      </c>
      <c r="AR31" s="613" t="n"/>
      <c r="AS31" s="617" t="n">
        <v>48</v>
      </c>
      <c r="AT31" s="613" t="n"/>
      <c r="AU31" s="612">
        <f>AU32+AU37+AU40+AU36</f>
        <v/>
      </c>
      <c r="AV31" s="613" t="n"/>
      <c r="AW31" s="617">
        <f>AW32+AW37+AW40+AW36</f>
        <v/>
      </c>
      <c r="AX31" s="613" t="n"/>
      <c r="AY31" s="617">
        <f>AY32+AY37+AY40+AY36</f>
        <v/>
      </c>
      <c r="AZ31" s="613" t="n"/>
      <c r="BA31" s="617">
        <f>BA32+BA37+BA40+BA36</f>
        <v/>
      </c>
      <c r="BB31" s="613" t="n"/>
      <c r="BC31" s="617">
        <f>BC32+BC37+BC40+BC36</f>
        <v/>
      </c>
      <c r="BD31" s="613" t="n"/>
      <c r="BE31" s="617">
        <f>BE32+BE37+BE40+BE36</f>
        <v/>
      </c>
      <c r="BF31" s="613" t="n"/>
      <c r="BG31" s="615" t="n"/>
      <c r="BH31" s="585" t="n"/>
      <c r="BI31" s="585" t="n"/>
      <c r="BJ31" s="586" t="n"/>
      <c r="BK31" s="618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355" t="n"/>
      <c r="B32" s="619" t="inlineStr">
        <is>
          <t>1.1</t>
        </is>
      </c>
      <c r="C32" s="139" t="n"/>
      <c r="D32" s="620" t="inlineStr">
        <is>
          <t>Модуль "Теоретическая экономика  "</t>
        </is>
      </c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61" t="n"/>
      <c r="AC32" s="387" t="n"/>
      <c r="AD32" s="123" t="n"/>
      <c r="AE32" s="161" t="n"/>
      <c r="AF32" s="387" t="n"/>
      <c r="AG32" s="123" t="n"/>
      <c r="AH32" s="161" t="n"/>
      <c r="AI32" s="211" t="n">
        <v>318</v>
      </c>
      <c r="AJ32" s="139" t="n"/>
      <c r="AK32" s="212" t="n">
        <v>134</v>
      </c>
      <c r="AL32" s="139" t="n"/>
      <c r="AM32" s="621" t="n">
        <v>68</v>
      </c>
      <c r="AN32" s="622" t="n"/>
      <c r="AO32" s="212" t="n"/>
      <c r="AP32" s="139" t="n"/>
      <c r="AQ32" s="212" t="n">
        <v>18</v>
      </c>
      <c r="AR32" s="139" t="n"/>
      <c r="AS32" s="212" t="n">
        <v>48</v>
      </c>
      <c r="AT32" s="139" t="n"/>
      <c r="AU32" s="213">
        <f>SUM(AU33:AV35)</f>
        <v/>
      </c>
      <c r="AV32" s="139" t="n"/>
      <c r="AW32" s="212">
        <f>SUM(AW33:AX35)</f>
        <v/>
      </c>
      <c r="AX32" s="139" t="n"/>
      <c r="AY32" s="212">
        <f>SUM(AY33:AZ35)</f>
        <v/>
      </c>
      <c r="AZ32" s="139" t="n"/>
      <c r="BA32" s="212">
        <f>SUM(BA33:BB35)</f>
        <v/>
      </c>
      <c r="BB32" s="139" t="n"/>
      <c r="BC32" s="212">
        <f>SUM(BC33:BD35)</f>
        <v/>
      </c>
      <c r="BD32" s="139" t="n"/>
      <c r="BE32" s="212">
        <f>SUM(BE33:BF35)</f>
        <v/>
      </c>
      <c r="BF32" s="139" t="n"/>
      <c r="BG32" s="171" t="inlineStr">
        <is>
          <t>УК-6</t>
        </is>
      </c>
      <c r="BH32" s="123" t="n"/>
      <c r="BI32" s="123" t="n"/>
      <c r="BJ32" s="161" t="n"/>
      <c r="BK32" s="618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355" t="n"/>
      <c r="B33" s="623" t="inlineStr">
        <is>
          <t>1.1.1</t>
        </is>
      </c>
      <c r="C33" s="179" t="n"/>
      <c r="D33" s="176" t="inlineStr">
        <is>
          <t>Микроэкономический анализ и политика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2" t="n"/>
      <c r="AC33" s="261" t="n">
        <v>1</v>
      </c>
      <c r="AD33" s="131" t="n"/>
      <c r="AE33" s="132" t="n"/>
      <c r="AF33" s="261" t="n"/>
      <c r="AG33" s="131" t="n"/>
      <c r="AH33" s="132" t="n"/>
      <c r="AI33" s="181" t="n">
        <v>102</v>
      </c>
      <c r="AJ33" s="128" t="n"/>
      <c r="AK33" s="93" t="n">
        <v>50</v>
      </c>
      <c r="AL33" s="128" t="n"/>
      <c r="AM33" s="350" t="n">
        <v>26</v>
      </c>
      <c r="AN33" s="179" t="n"/>
      <c r="AO33" s="93" t="n"/>
      <c r="AP33" s="128" t="n"/>
      <c r="AQ33" s="93" t="n"/>
      <c r="AR33" s="128" t="n"/>
      <c r="AS33" s="93" t="n">
        <v>24</v>
      </c>
      <c r="AT33" s="128" t="n"/>
      <c r="AU33" s="177" t="n">
        <v>102</v>
      </c>
      <c r="AV33" s="128" t="n"/>
      <c r="AW33" s="93" t="n">
        <v>50</v>
      </c>
      <c r="AX33" s="128" t="n"/>
      <c r="AY33" s="93" t="n">
        <v>3</v>
      </c>
      <c r="AZ33" s="128" t="n"/>
      <c r="BA33" s="93" t="n"/>
      <c r="BB33" s="128" t="n"/>
      <c r="BC33" s="93" t="n"/>
      <c r="BD33" s="128" t="n"/>
      <c r="BE33" s="93" t="n"/>
      <c r="BF33" s="128" t="n"/>
      <c r="BG33" s="261" t="inlineStr">
        <is>
          <t>УПК-1</t>
        </is>
      </c>
      <c r="BH33" s="131" t="n"/>
      <c r="BI33" s="131" t="n"/>
      <c r="BJ33" s="132" t="n"/>
      <c r="BK33" s="618" t="inlineStr">
        <is>
          <t>ЭТиМ</t>
        </is>
      </c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355" t="n"/>
      <c r="B34" s="623" t="inlineStr">
        <is>
          <t>1.1.2</t>
        </is>
      </c>
      <c r="C34" s="179" t="n"/>
      <c r="D34" s="176" t="inlineStr">
        <is>
          <t>Макроэкономический анализ и политика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2" t="n"/>
      <c r="AC34" s="261" t="n">
        <v>2</v>
      </c>
      <c r="AD34" s="131" t="n"/>
      <c r="AE34" s="132" t="n"/>
      <c r="AF34" s="261" t="n"/>
      <c r="AG34" s="131" t="n"/>
      <c r="AH34" s="132" t="n"/>
      <c r="AI34" s="181" t="n">
        <v>108</v>
      </c>
      <c r="AJ34" s="128" t="n"/>
      <c r="AK34" s="93" t="n">
        <v>48</v>
      </c>
      <c r="AL34" s="128" t="n"/>
      <c r="AM34" s="350" t="n">
        <v>24</v>
      </c>
      <c r="AN34" s="179" t="n"/>
      <c r="AO34" s="93" t="n"/>
      <c r="AP34" s="128" t="n"/>
      <c r="AQ34" s="93" t="n"/>
      <c r="AR34" s="128" t="n"/>
      <c r="AS34" s="93" t="n">
        <v>24</v>
      </c>
      <c r="AT34" s="128" t="n"/>
      <c r="AU34" s="177" t="n"/>
      <c r="AV34" s="128" t="n"/>
      <c r="AW34" s="93" t="n"/>
      <c r="AX34" s="128" t="n"/>
      <c r="AY34" s="93" t="n"/>
      <c r="AZ34" s="128" t="n"/>
      <c r="BA34" s="93" t="n">
        <v>108</v>
      </c>
      <c r="BB34" s="128" t="n"/>
      <c r="BC34" s="93" t="n">
        <v>48</v>
      </c>
      <c r="BD34" s="128" t="n"/>
      <c r="BE34" s="93" t="n">
        <v>3</v>
      </c>
      <c r="BF34" s="128" t="n"/>
      <c r="BG34" s="261" t="inlineStr">
        <is>
          <t>УПК-2</t>
        </is>
      </c>
      <c r="BH34" s="131" t="n"/>
      <c r="BI34" s="131" t="n"/>
      <c r="BJ34" s="132" t="n"/>
      <c r="BK34" s="618" t="inlineStr">
        <is>
          <t>ЭТиМ</t>
        </is>
      </c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355" t="n"/>
      <c r="B35" s="623" t="inlineStr">
        <is>
          <t>1.1.3</t>
        </is>
      </c>
      <c r="C35" s="179" t="n"/>
      <c r="D35" s="176" t="inlineStr">
        <is>
          <t>Прогнозирование национальной экономики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2" t="n"/>
      <c r="AC35" s="261" t="n"/>
      <c r="AD35" s="131" t="n"/>
      <c r="AE35" s="132" t="n"/>
      <c r="AF35" s="261" t="n">
        <v>2</v>
      </c>
      <c r="AG35" s="131" t="n"/>
      <c r="AH35" s="132" t="n"/>
      <c r="AI35" s="181" t="n">
        <v>108</v>
      </c>
      <c r="AJ35" s="128" t="n"/>
      <c r="AK35" s="93" t="n">
        <v>36</v>
      </c>
      <c r="AL35" s="128" t="n"/>
      <c r="AM35" s="350" t="n">
        <v>18</v>
      </c>
      <c r="AN35" s="179" t="n"/>
      <c r="AO35" s="93" t="n"/>
      <c r="AP35" s="128" t="n"/>
      <c r="AQ35" s="93" t="n">
        <v>18</v>
      </c>
      <c r="AR35" s="128" t="n"/>
      <c r="AS35" s="93" t="n"/>
      <c r="AT35" s="128" t="n"/>
      <c r="AU35" s="177" t="n"/>
      <c r="AV35" s="128" t="n"/>
      <c r="AW35" s="93" t="n"/>
      <c r="AX35" s="128" t="n"/>
      <c r="AY35" s="93" t="n"/>
      <c r="AZ35" s="128" t="n"/>
      <c r="BA35" s="93" t="n">
        <v>108</v>
      </c>
      <c r="BB35" s="128" t="n"/>
      <c r="BC35" s="93" t="n">
        <v>36</v>
      </c>
      <c r="BD35" s="128" t="n"/>
      <c r="BE35" s="93" t="n">
        <v>3</v>
      </c>
      <c r="BF35" s="128" t="n"/>
      <c r="BG35" s="261" t="inlineStr">
        <is>
          <t>УПК-3</t>
        </is>
      </c>
      <c r="BH35" s="131" t="n"/>
      <c r="BI35" s="131" t="n"/>
      <c r="BJ35" s="132" t="n"/>
      <c r="BK35" s="618" t="inlineStr">
        <is>
          <t>ЭиУП</t>
        </is>
      </c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355" t="n"/>
      <c r="B36" s="624" t="inlineStr">
        <is>
          <t>1.2</t>
        </is>
      </c>
      <c r="C36" s="179" t="n"/>
      <c r="D36" s="184" t="inlineStr">
        <is>
          <t>Инновационное развитие организации (предприятия)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2" t="n"/>
      <c r="AC36" s="405" t="n"/>
      <c r="AD36" s="131" t="n"/>
      <c r="AE36" s="132" t="n"/>
      <c r="AF36" s="261" t="n">
        <v>1</v>
      </c>
      <c r="AG36" s="131" t="n"/>
      <c r="AH36" s="132" t="n"/>
      <c r="AI36" s="187" t="n">
        <v>102</v>
      </c>
      <c r="AJ36" s="128" t="n"/>
      <c r="AK36" s="95" t="n">
        <v>36</v>
      </c>
      <c r="AL36" s="128" t="n"/>
      <c r="AM36" s="352" t="n">
        <v>18</v>
      </c>
      <c r="AN36" s="179" t="n"/>
      <c r="AO36" s="95" t="n"/>
      <c r="AP36" s="128" t="n"/>
      <c r="AQ36" s="95" t="n">
        <v>18</v>
      </c>
      <c r="AR36" s="128" t="n"/>
      <c r="AS36" s="95" t="n"/>
      <c r="AT36" s="128" t="n"/>
      <c r="AU36" s="625" t="n">
        <v>102</v>
      </c>
      <c r="AV36" s="197" t="n"/>
      <c r="AW36" s="626">
        <f>$AK36</f>
        <v/>
      </c>
      <c r="AX36" s="197" t="n"/>
      <c r="AY36" s="626" t="n">
        <v>3</v>
      </c>
      <c r="AZ36" s="197" t="n"/>
      <c r="BA36" s="198">
        <f>BE36*36</f>
        <v/>
      </c>
      <c r="BB36" s="197" t="n"/>
      <c r="BC36" s="198" t="n"/>
      <c r="BD36" s="197" t="n"/>
      <c r="BE36" s="198" t="n"/>
      <c r="BF36" s="197" t="n"/>
      <c r="BG36" s="627" t="inlineStr">
        <is>
          <t>УК-4,5, УПК-4</t>
        </is>
      </c>
      <c r="BH36" s="131" t="n"/>
      <c r="BI36" s="131" t="n"/>
      <c r="BJ36" s="132" t="n"/>
      <c r="BK36" s="618" t="inlineStr">
        <is>
          <t>ЭиУП</t>
        </is>
      </c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355" t="n"/>
      <c r="B37" s="624" t="inlineStr">
        <is>
          <t>1.3</t>
        </is>
      </c>
      <c r="C37" s="179" t="n"/>
      <c r="D37" s="184" t="inlineStr">
        <is>
          <t>Модуль 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1" t="n"/>
      <c r="Z37" s="131" t="n"/>
      <c r="AA37" s="131" t="n"/>
      <c r="AB37" s="132" t="n"/>
      <c r="AC37" s="405" t="n"/>
      <c r="AD37" s="131" t="n"/>
      <c r="AE37" s="132" t="n"/>
      <c r="AF37" s="405" t="n"/>
      <c r="AG37" s="131" t="n"/>
      <c r="AH37" s="132" t="n"/>
      <c r="AI37" s="187" t="n">
        <v>180</v>
      </c>
      <c r="AJ37" s="128" t="n"/>
      <c r="AK37" s="95" t="n"/>
      <c r="AL37" s="128" t="n"/>
      <c r="AM37" s="352" t="n"/>
      <c r="AN37" s="179" t="n"/>
      <c r="AO37" s="95" t="n"/>
      <c r="AP37" s="128" t="n"/>
      <c r="AQ37" s="95" t="n"/>
      <c r="AR37" s="128" t="n"/>
      <c r="AS37" s="95" t="n"/>
      <c r="AT37" s="128" t="n"/>
      <c r="AU37" s="188">
        <f>SUM(AU38:AV39)</f>
        <v/>
      </c>
      <c r="AV37" s="128" t="n"/>
      <c r="AW37" s="95">
        <f>SUM(AW38:AX39)</f>
        <v/>
      </c>
      <c r="AX37" s="128" t="n"/>
      <c r="AY37" s="95">
        <f>SUM(AY38:AZ39)</f>
        <v/>
      </c>
      <c r="AZ37" s="128" t="n"/>
      <c r="BA37" s="95">
        <f>SUM(BA38:BB39)</f>
        <v/>
      </c>
      <c r="BB37" s="128" t="n"/>
      <c r="BC37" s="95">
        <f>SUM(BC38:BD39)</f>
        <v/>
      </c>
      <c r="BD37" s="128" t="n"/>
      <c r="BE37" s="95">
        <f>SUM(BE38:BF39)</f>
        <v/>
      </c>
      <c r="BF37" s="128" t="n"/>
      <c r="BG37" s="261" t="inlineStr">
        <is>
          <t>УК-1,4,5</t>
        </is>
      </c>
      <c r="BH37" s="131" t="n"/>
      <c r="BI37" s="131" t="n"/>
      <c r="BJ37" s="132" t="n"/>
      <c r="BK37" s="618" t="n"/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355" t="n"/>
      <c r="B38" s="623" t="inlineStr">
        <is>
          <t>1.3.1</t>
        </is>
      </c>
      <c r="C38" s="179" t="n"/>
      <c r="D38" s="176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1" t="n"/>
      <c r="Z38" s="131" t="n"/>
      <c r="AA38" s="131" t="n"/>
      <c r="AB38" s="132" t="n"/>
      <c r="AC38" s="261" t="n"/>
      <c r="AD38" s="131" t="n"/>
      <c r="AE38" s="132" t="n"/>
      <c r="AF38" s="261" t="n">
        <v>1</v>
      </c>
      <c r="AG38" s="131" t="n"/>
      <c r="AH38" s="132" t="n"/>
      <c r="AI38" s="181" t="n">
        <v>90</v>
      </c>
      <c r="AJ38" s="128" t="n"/>
      <c r="AK38" s="93" t="n"/>
      <c r="AL38" s="128" t="n"/>
      <c r="AM38" s="350" t="n"/>
      <c r="AN38" s="179" t="n"/>
      <c r="AO38" s="93" t="n"/>
      <c r="AP38" s="128" t="n"/>
      <c r="AQ38" s="93" t="n"/>
      <c r="AR38" s="128" t="n"/>
      <c r="AS38" s="93" t="n"/>
      <c r="AT38" s="128" t="n"/>
      <c r="AU38" s="177" t="n">
        <v>90</v>
      </c>
      <c r="AV38" s="128" t="n"/>
      <c r="AW38" s="93" t="n"/>
      <c r="AX38" s="128" t="n"/>
      <c r="AY38" s="93" t="n">
        <v>3</v>
      </c>
      <c r="AZ38" s="128" t="n"/>
      <c r="BA38" s="93">
        <f>BE38*36</f>
        <v/>
      </c>
      <c r="BB38" s="128" t="n"/>
      <c r="BC38" s="93" t="n"/>
      <c r="BD38" s="128" t="n"/>
      <c r="BE38" s="93" t="n"/>
      <c r="BF38" s="128" t="n"/>
      <c r="BG38" s="261" t="n"/>
      <c r="BH38" s="131" t="n"/>
      <c r="BI38" s="131" t="n"/>
      <c r="BJ38" s="132" t="n"/>
      <c r="BK38" s="618" t="inlineStr">
        <is>
          <t>ЭиУП</t>
        </is>
      </c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355" t="n"/>
      <c r="B39" s="623" t="inlineStr">
        <is>
          <t>1.3.2</t>
        </is>
      </c>
      <c r="C39" s="179" t="n"/>
      <c r="D39" s="176" t="inlineStr">
        <is>
          <t>Курсовая работа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1" t="n"/>
      <c r="Z39" s="131" t="n"/>
      <c r="AA39" s="131" t="n"/>
      <c r="AB39" s="132" t="n"/>
      <c r="AC39" s="261" t="n"/>
      <c r="AD39" s="131" t="n"/>
      <c r="AE39" s="132" t="n"/>
      <c r="AF39" s="261" t="n"/>
      <c r="AG39" s="131" t="n"/>
      <c r="AH39" s="132" t="n"/>
      <c r="AI39" s="181" t="n">
        <v>90</v>
      </c>
      <c r="AJ39" s="128" t="n"/>
      <c r="AK39" s="93" t="n"/>
      <c r="AL39" s="128" t="n"/>
      <c r="AM39" s="350" t="n"/>
      <c r="AN39" s="179" t="n"/>
      <c r="AO39" s="93" t="n"/>
      <c r="AP39" s="128" t="n"/>
      <c r="AQ39" s="93" t="n"/>
      <c r="AR39" s="128" t="n"/>
      <c r="AS39" s="93" t="n"/>
      <c r="AT39" s="128" t="n"/>
      <c r="AU39" s="177">
        <f>AY39*36</f>
        <v/>
      </c>
      <c r="AV39" s="128" t="n"/>
      <c r="AW39" s="93" t="n"/>
      <c r="AX39" s="128" t="n"/>
      <c r="AY39" s="93" t="n"/>
      <c r="AZ39" s="128" t="n"/>
      <c r="BA39" s="93" t="n">
        <v>90</v>
      </c>
      <c r="BB39" s="128" t="n"/>
      <c r="BC39" s="93" t="n"/>
      <c r="BD39" s="128" t="n"/>
      <c r="BE39" s="93" t="n">
        <v>3</v>
      </c>
      <c r="BF39" s="128" t="n"/>
      <c r="BG39" s="261" t="n"/>
      <c r="BH39" s="131" t="n"/>
      <c r="BI39" s="131" t="n"/>
      <c r="BJ39" s="132" t="n"/>
      <c r="BK39" s="618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355" t="n"/>
      <c r="B40" s="628" t="inlineStr">
        <is>
          <t>1.4</t>
        </is>
      </c>
      <c r="C40" s="197" t="n"/>
      <c r="D40" s="629" t="inlineStr">
        <is>
          <t>Технологии интеллектуального анализа данных</t>
        </is>
      </c>
      <c r="E40" s="194" t="n"/>
      <c r="F40" s="194" t="n"/>
      <c r="G40" s="194" t="n"/>
      <c r="H40" s="194" t="n"/>
      <c r="I40" s="194" t="n"/>
      <c r="J40" s="194" t="n"/>
      <c r="K40" s="194" t="n"/>
      <c r="L40" s="194" t="n"/>
      <c r="M40" s="194" t="n"/>
      <c r="N40" s="194" t="n"/>
      <c r="O40" s="194" t="n"/>
      <c r="P40" s="194" t="n"/>
      <c r="Q40" s="194" t="n"/>
      <c r="R40" s="194" t="n"/>
      <c r="S40" s="194" t="n"/>
      <c r="T40" s="194" t="n"/>
      <c r="U40" s="194" t="n"/>
      <c r="V40" s="194" t="n"/>
      <c r="W40" s="194" t="n"/>
      <c r="X40" s="194" t="n"/>
      <c r="Y40" s="194" t="n"/>
      <c r="Z40" s="194" t="n"/>
      <c r="AA40" s="194" t="n"/>
      <c r="AB40" s="195" t="n"/>
      <c r="AC40" s="263" t="n"/>
      <c r="AD40" s="194" t="n"/>
      <c r="AE40" s="195" t="n"/>
      <c r="AF40" s="263" t="n">
        <v>1</v>
      </c>
      <c r="AG40" s="194" t="n"/>
      <c r="AH40" s="195" t="n"/>
      <c r="AI40" s="630" t="n">
        <v>100</v>
      </c>
      <c r="AJ40" s="197" t="n"/>
      <c r="AK40" s="626" t="n">
        <v>42</v>
      </c>
      <c r="AL40" s="197" t="n"/>
      <c r="AM40" s="631" t="n">
        <v>18</v>
      </c>
      <c r="AN40" s="240" t="n"/>
      <c r="AO40" s="626" t="n">
        <v>24</v>
      </c>
      <c r="AP40" s="197" t="n"/>
      <c r="AQ40" s="626" t="n"/>
      <c r="AR40" s="197" t="n"/>
      <c r="AS40" s="626" t="n"/>
      <c r="AT40" s="197" t="n"/>
      <c r="AU40" s="625" t="n">
        <v>100</v>
      </c>
      <c r="AV40" s="197" t="n"/>
      <c r="AW40" s="626">
        <f>$AK40</f>
        <v/>
      </c>
      <c r="AX40" s="197" t="n"/>
      <c r="AY40" s="626" t="n">
        <v>3</v>
      </c>
      <c r="AZ40" s="197" t="n"/>
      <c r="BA40" s="198">
        <f>BE40*36</f>
        <v/>
      </c>
      <c r="BB40" s="197" t="n"/>
      <c r="BC40" s="198" t="n"/>
      <c r="BD40" s="197" t="n"/>
      <c r="BE40" s="198" t="n"/>
      <c r="BF40" s="197" t="n"/>
      <c r="BG40" s="263" t="inlineStr">
        <is>
          <t>УПК-5</t>
        </is>
      </c>
      <c r="BH40" s="194" t="n"/>
      <c r="BI40" s="194" t="n"/>
      <c r="BJ40" s="195" t="n"/>
      <c r="BK40" s="618" t="inlineStr">
        <is>
          <t>ОПиЭН</t>
        </is>
      </c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355" t="n"/>
      <c r="B41" s="612" t="n">
        <v>2</v>
      </c>
      <c r="C41" s="613" t="n"/>
      <c r="D41" s="614" t="inlineStr">
        <is>
          <t>Компонент учреждения образования</t>
        </is>
      </c>
      <c r="E41" s="585" t="n"/>
      <c r="F41" s="585" t="n"/>
      <c r="G41" s="585" t="n"/>
      <c r="H41" s="585" t="n"/>
      <c r="I41" s="585" t="n"/>
      <c r="J41" s="585" t="n"/>
      <c r="K41" s="585" t="n"/>
      <c r="L41" s="585" t="n"/>
      <c r="M41" s="585" t="n"/>
      <c r="N41" s="585" t="n"/>
      <c r="O41" s="585" t="n"/>
      <c r="P41" s="585" t="n"/>
      <c r="Q41" s="585" t="n"/>
      <c r="R41" s="585" t="n"/>
      <c r="S41" s="585" t="n"/>
      <c r="T41" s="585" t="n"/>
      <c r="U41" s="585" t="n"/>
      <c r="V41" s="585" t="n"/>
      <c r="W41" s="585" t="n"/>
      <c r="X41" s="585" t="n"/>
      <c r="Y41" s="585" t="n"/>
      <c r="Z41" s="585" t="n"/>
      <c r="AA41" s="585" t="n"/>
      <c r="AB41" s="586" t="n"/>
      <c r="AC41" s="615" t="n"/>
      <c r="AD41" s="585" t="n"/>
      <c r="AE41" s="586" t="n"/>
      <c r="AF41" s="615" t="n"/>
      <c r="AG41" s="585" t="n"/>
      <c r="AH41" s="586" t="n"/>
      <c r="AI41" s="616">
        <f>AI42+AI43+AI47+AI50</f>
        <v/>
      </c>
      <c r="AJ41" s="613" t="n"/>
      <c r="AK41" s="616">
        <f>AK42+AK43+AK47+AK50</f>
        <v/>
      </c>
      <c r="AL41" s="613" t="n"/>
      <c r="AM41" s="616">
        <f>AM42+AM43+AM47+AM50</f>
        <v/>
      </c>
      <c r="AN41" s="613" t="n"/>
      <c r="AO41" s="616">
        <f>AO42+AO43+AO47+AO50</f>
        <v/>
      </c>
      <c r="AP41" s="613" t="n"/>
      <c r="AQ41" s="616">
        <f>AQ42+AQ43+AQ47+AQ50</f>
        <v/>
      </c>
      <c r="AR41" s="613" t="n"/>
      <c r="AS41" s="617">
        <f>AS42+AS43+AS47+AS50</f>
        <v/>
      </c>
      <c r="AT41" s="613" t="n"/>
      <c r="AU41" s="616">
        <f>AU42+AU43+AU47+AU50</f>
        <v/>
      </c>
      <c r="AV41" s="613" t="n"/>
      <c r="AW41" s="616">
        <f>AW42+AW43+AW47+AW50</f>
        <v/>
      </c>
      <c r="AX41" s="613" t="n"/>
      <c r="AY41" s="616">
        <f>AY42+AY43+AY47+AY50</f>
        <v/>
      </c>
      <c r="AZ41" s="613" t="n"/>
      <c r="BA41" s="616">
        <f>BA42+BA43+BA47+BA50</f>
        <v/>
      </c>
      <c r="BB41" s="613" t="n"/>
      <c r="BC41" s="616">
        <f>BC42+BC43+BC47+BC50</f>
        <v/>
      </c>
      <c r="BD41" s="613" t="n"/>
      <c r="BE41" s="616">
        <f>BE42+BE43+BE47+BE50</f>
        <v/>
      </c>
      <c r="BF41" s="613" t="n"/>
      <c r="BG41" s="615" t="n"/>
      <c r="BH41" s="585" t="n"/>
      <c r="BI41" s="585" t="n"/>
      <c r="BJ41" s="586" t="n"/>
      <c r="BK41" s="618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</row>
    <row r="42">
      <c r="A42" s="355" t="n"/>
      <c r="B42" s="619" t="inlineStr">
        <is>
          <t>2.1</t>
        </is>
      </c>
      <c r="C42" s="139" t="n"/>
      <c r="D42" s="632" t="inlineStr">
        <is>
          <t>Иностранный язык для делового и профессионального общения</t>
        </is>
      </c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23" t="n"/>
      <c r="V42" s="123" t="n"/>
      <c r="W42" s="123" t="n"/>
      <c r="X42" s="123" t="n"/>
      <c r="Y42" s="123" t="n"/>
      <c r="Z42" s="123" t="n"/>
      <c r="AA42" s="123" t="n"/>
      <c r="AB42" s="161" t="n"/>
      <c r="AC42" s="633" t="n"/>
      <c r="AD42" s="123" t="n"/>
      <c r="AE42" s="161" t="n"/>
      <c r="AF42" s="171" t="n">
        <v>1</v>
      </c>
      <c r="AG42" s="123" t="n"/>
      <c r="AH42" s="161" t="n"/>
      <c r="AI42" s="211" t="n">
        <v>108</v>
      </c>
      <c r="AJ42" s="139" t="n"/>
      <c r="AK42" s="212" t="n">
        <v>52</v>
      </c>
      <c r="AL42" s="139" t="n"/>
      <c r="AM42" s="621" t="n"/>
      <c r="AN42" s="622" t="n"/>
      <c r="AO42" s="212" t="n"/>
      <c r="AP42" s="139" t="n"/>
      <c r="AQ42" s="212" t="n">
        <v>52</v>
      </c>
      <c r="AR42" s="139" t="n"/>
      <c r="AS42" s="214" t="n"/>
      <c r="AT42" s="139" t="n"/>
      <c r="AU42" s="213">
        <f>AY42*36</f>
        <v/>
      </c>
      <c r="AV42" s="139" t="n"/>
      <c r="AW42" s="212">
        <f>AK42</f>
        <v/>
      </c>
      <c r="AX42" s="139" t="n"/>
      <c r="AY42" s="212" t="n">
        <v>3</v>
      </c>
      <c r="AZ42" s="139" t="n"/>
      <c r="BA42" s="214">
        <f>BE42*36</f>
        <v/>
      </c>
      <c r="BB42" s="139" t="n"/>
      <c r="BC42" s="214" t="n"/>
      <c r="BD42" s="139" t="n"/>
      <c r="BE42" s="214" t="n"/>
      <c r="BF42" s="139" t="n"/>
      <c r="BG42" s="171" t="inlineStr">
        <is>
          <t>УК-3</t>
        </is>
      </c>
      <c r="BH42" s="123" t="n"/>
      <c r="BI42" s="123" t="n"/>
      <c r="BJ42" s="161" t="n"/>
      <c r="BK42" s="618" t="inlineStr">
        <is>
          <t>МКиТП</t>
        </is>
      </c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355" t="n"/>
      <c r="B43" s="624" t="inlineStr">
        <is>
          <t>2.2</t>
        </is>
      </c>
      <c r="C43" s="179" t="n"/>
      <c r="D43" s="184" t="inlineStr">
        <is>
          <t xml:space="preserve">Модуль  "Управление бизнес-процессами" 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2" t="n"/>
      <c r="AC43" s="405" t="n"/>
      <c r="AD43" s="131" t="n"/>
      <c r="AE43" s="132" t="n"/>
      <c r="AF43" s="405" t="n"/>
      <c r="AG43" s="131" t="n"/>
      <c r="AH43" s="132" t="n"/>
      <c r="AI43" s="187">
        <f>AI44+AI45+AI46</f>
        <v/>
      </c>
      <c r="AJ43" s="128" t="n"/>
      <c r="AK43" s="187">
        <f>AK44+AK45+AK46</f>
        <v/>
      </c>
      <c r="AL43" s="128" t="n"/>
      <c r="AM43" s="187">
        <f>AM44+AM45+AM46</f>
        <v/>
      </c>
      <c r="AN43" s="128" t="n"/>
      <c r="AO43" s="187">
        <f>AO44+AO45+AO46</f>
        <v/>
      </c>
      <c r="AP43" s="128" t="n"/>
      <c r="AQ43" s="187">
        <f>AQ44+AQ45+AQ46</f>
        <v/>
      </c>
      <c r="AR43" s="128" t="n"/>
      <c r="AS43" s="187">
        <f>AS44+AS45+AS46</f>
        <v/>
      </c>
      <c r="AT43" s="128" t="n"/>
      <c r="AU43" s="188">
        <f>SUM(AU44:AV46)</f>
        <v/>
      </c>
      <c r="AV43" s="128" t="n"/>
      <c r="AW43" s="95">
        <f>SUM(AW44:AX46)</f>
        <v/>
      </c>
      <c r="AX43" s="128" t="n"/>
      <c r="AY43" s="95">
        <f>SUM(AY44:AZ46)</f>
        <v/>
      </c>
      <c r="AZ43" s="128" t="n"/>
      <c r="BA43" s="95">
        <f>SUM(BA44:BB46)</f>
        <v/>
      </c>
      <c r="BB43" s="128" t="n"/>
      <c r="BC43" s="95">
        <f>SUM(BC44:BD46)</f>
        <v/>
      </c>
      <c r="BD43" s="128" t="n"/>
      <c r="BE43" s="95">
        <f>SUM(BE44:BF46)</f>
        <v/>
      </c>
      <c r="BF43" s="128" t="n"/>
      <c r="BG43" s="405" t="n"/>
      <c r="BH43" s="131" t="n"/>
      <c r="BI43" s="131" t="n"/>
      <c r="BJ43" s="132" t="n"/>
      <c r="BK43" s="618" t="n"/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</row>
    <row r="44">
      <c r="A44" s="355" t="n"/>
      <c r="B44" s="623" t="inlineStr">
        <is>
          <t>2.2.1</t>
        </is>
      </c>
      <c r="C44" s="179" t="n"/>
      <c r="D44" s="176" t="inlineStr">
        <is>
          <t xml:space="preserve">Проектное управление 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2" t="n"/>
      <c r="AC44" s="261" t="n">
        <v>1</v>
      </c>
      <c r="AD44" s="131" t="n"/>
      <c r="AE44" s="132" t="n"/>
      <c r="AF44" s="261" t="n"/>
      <c r="AG44" s="131" t="n"/>
      <c r="AH44" s="132" t="n"/>
      <c r="AI44" s="181" t="n">
        <v>90</v>
      </c>
      <c r="AJ44" s="128" t="n"/>
      <c r="AK44" s="93" t="n">
        <v>40</v>
      </c>
      <c r="AL44" s="128" t="n"/>
      <c r="AM44" s="350" t="n">
        <v>20</v>
      </c>
      <c r="AN44" s="179" t="n"/>
      <c r="AO44" s="93" t="n"/>
      <c r="AP44" s="128" t="n"/>
      <c r="AQ44" s="93" t="n">
        <v>10</v>
      </c>
      <c r="AR44" s="128" t="n"/>
      <c r="AS44" s="93" t="n">
        <v>10</v>
      </c>
      <c r="AT44" s="128" t="n"/>
      <c r="AU44" s="177">
        <f>AI44</f>
        <v/>
      </c>
      <c r="AV44" s="128" t="n"/>
      <c r="AW44" s="93">
        <f>AK44</f>
        <v/>
      </c>
      <c r="AX44" s="128" t="n"/>
      <c r="AY44" s="93" t="n">
        <v>3</v>
      </c>
      <c r="AZ44" s="128" t="n"/>
      <c r="BA44" s="93">
        <f>BE44*36</f>
        <v/>
      </c>
      <c r="BB44" s="128" t="n"/>
      <c r="BC44" s="93" t="n"/>
      <c r="BD44" s="128" t="n"/>
      <c r="BE44" s="93" t="n"/>
      <c r="BF44" s="128" t="n"/>
      <c r="BG44" s="261" t="inlineStr">
        <is>
          <t>СК-1, УК-4-7</t>
        </is>
      </c>
      <c r="BH44" s="131" t="n"/>
      <c r="BI44" s="131" t="n"/>
      <c r="BJ44" s="132" t="n"/>
      <c r="BK44" s="618" t="inlineStr">
        <is>
          <t>ОПиЭН</t>
        </is>
      </c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</row>
    <row r="45">
      <c r="A45" s="355" t="n"/>
      <c r="B45" s="623" t="inlineStr">
        <is>
          <t>2.2.2</t>
        </is>
      </c>
      <c r="C45" s="179" t="n"/>
      <c r="D45" s="176" t="inlineStr">
        <is>
          <t>Моделирование и оптимизация бизнес-процессов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2" t="n"/>
      <c r="AC45" s="261" t="n">
        <v>1</v>
      </c>
      <c r="AD45" s="131" t="n"/>
      <c r="AE45" s="132" t="n"/>
      <c r="AF45" s="261" t="n"/>
      <c r="AG45" s="131" t="n"/>
      <c r="AH45" s="132" t="n"/>
      <c r="AI45" s="181" t="n">
        <v>126</v>
      </c>
      <c r="AJ45" s="128" t="n"/>
      <c r="AK45" s="93" t="n">
        <v>46</v>
      </c>
      <c r="AL45" s="128" t="n"/>
      <c r="AM45" s="350" t="n">
        <v>18</v>
      </c>
      <c r="AN45" s="179" t="n"/>
      <c r="AO45" s="93" t="n"/>
      <c r="AP45" s="128" t="n"/>
      <c r="AQ45" s="93" t="n">
        <v>28</v>
      </c>
      <c r="AR45" s="128" t="n"/>
      <c r="AS45" s="93" t="n"/>
      <c r="AT45" s="128" t="n"/>
      <c r="AU45" s="177">
        <f>AI45</f>
        <v/>
      </c>
      <c r="AV45" s="128" t="n"/>
      <c r="AW45" s="93" t="n">
        <v>46</v>
      </c>
      <c r="AX45" s="128" t="n"/>
      <c r="AY45" s="93" t="n">
        <v>3</v>
      </c>
      <c r="AZ45" s="128" t="n"/>
      <c r="BA45" s="93">
        <f>BE45*36</f>
        <v/>
      </c>
      <c r="BB45" s="128" t="n"/>
      <c r="BC45" s="93" t="n"/>
      <c r="BD45" s="128" t="n"/>
      <c r="BE45" s="93" t="n"/>
      <c r="BF45" s="128" t="n"/>
      <c r="BG45" s="261" t="inlineStr">
        <is>
          <t>СК-2</t>
        </is>
      </c>
      <c r="BH45" s="131" t="n"/>
      <c r="BI45" s="131" t="n"/>
      <c r="BJ45" s="132" t="n"/>
      <c r="BK45" s="618" t="inlineStr">
        <is>
          <t>ЭиУП</t>
        </is>
      </c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</row>
    <row r="46">
      <c r="A46" s="355" t="n"/>
      <c r="B46" s="623" t="inlineStr">
        <is>
          <t>2.2.3</t>
        </is>
      </c>
      <c r="C46" s="179" t="n"/>
      <c r="D46" s="176" t="inlineStr">
        <is>
          <t>Бухгалтерский учет, анализ и аудит в системе управления бизнесом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2" t="n"/>
      <c r="AC46" s="261" t="n"/>
      <c r="AD46" s="131" t="n"/>
      <c r="AE46" s="132" t="n"/>
      <c r="AF46" s="261" t="n">
        <v>2</v>
      </c>
      <c r="AG46" s="131" t="n"/>
      <c r="AH46" s="132" t="n"/>
      <c r="AI46" s="181" t="n">
        <v>96</v>
      </c>
      <c r="AJ46" s="128" t="n"/>
      <c r="AK46" s="93" t="n">
        <v>40</v>
      </c>
      <c r="AL46" s="128" t="n"/>
      <c r="AM46" s="350" t="n">
        <v>16</v>
      </c>
      <c r="AN46" s="179" t="n"/>
      <c r="AO46" s="93" t="n">
        <v>8</v>
      </c>
      <c r="AP46" s="128" t="n"/>
      <c r="AQ46" s="93" t="n">
        <v>16</v>
      </c>
      <c r="AR46" s="128" t="n"/>
      <c r="AS46" s="93" t="n"/>
      <c r="AT46" s="128" t="n"/>
      <c r="AU46" s="177">
        <f>AY46*36</f>
        <v/>
      </c>
      <c r="AV46" s="128" t="n"/>
      <c r="AW46" s="93" t="n"/>
      <c r="AX46" s="128" t="n"/>
      <c r="AY46" s="93" t="n"/>
      <c r="AZ46" s="128" t="n"/>
      <c r="BA46" s="93">
        <f>AI46</f>
        <v/>
      </c>
      <c r="BB46" s="128" t="n"/>
      <c r="BC46" s="93">
        <f>AK46</f>
        <v/>
      </c>
      <c r="BD46" s="128" t="n"/>
      <c r="BE46" s="93" t="n">
        <v>3</v>
      </c>
      <c r="BF46" s="128" t="n"/>
      <c r="BG46" s="261" t="inlineStr">
        <is>
          <t>СК-3</t>
        </is>
      </c>
      <c r="BH46" s="131" t="n"/>
      <c r="BI46" s="131" t="n"/>
      <c r="BJ46" s="132" t="n"/>
      <c r="BK46" s="618" t="inlineStr">
        <is>
          <t>ЭиУП</t>
        </is>
      </c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</row>
    <row r="47">
      <c r="A47" s="355" t="n"/>
      <c r="B47" s="624" t="inlineStr">
        <is>
          <t>2.3</t>
        </is>
      </c>
      <c r="C47" s="179" t="n"/>
      <c r="D47" s="184" t="inlineStr">
        <is>
          <t xml:space="preserve">Модуль "Экономическая политика организации" 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2" t="n"/>
      <c r="AC47" s="405" t="n"/>
      <c r="AD47" s="131" t="n"/>
      <c r="AE47" s="132" t="n"/>
      <c r="AF47" s="405" t="n"/>
      <c r="AG47" s="131" t="n"/>
      <c r="AH47" s="132" t="n"/>
      <c r="AI47" s="187">
        <f>AI48+AI49</f>
        <v/>
      </c>
      <c r="AJ47" s="128" t="n"/>
      <c r="AK47" s="187">
        <f>AK48+AK49</f>
        <v/>
      </c>
      <c r="AL47" s="128" t="n"/>
      <c r="AM47" s="187">
        <f>AM48+AM49</f>
        <v/>
      </c>
      <c r="AN47" s="128" t="n"/>
      <c r="AO47" s="187">
        <f>AO48+AO49</f>
        <v/>
      </c>
      <c r="AP47" s="128" t="n"/>
      <c r="AQ47" s="187">
        <f>AQ48+AQ49</f>
        <v/>
      </c>
      <c r="AR47" s="128" t="n"/>
      <c r="AS47" s="95" t="n"/>
      <c r="AT47" s="128" t="n"/>
      <c r="AU47" s="188">
        <f>SUM(AU48:AV49)</f>
        <v/>
      </c>
      <c r="AV47" s="128" t="n"/>
      <c r="AW47" s="95">
        <f>SUM(AW48:AX49)</f>
        <v/>
      </c>
      <c r="AX47" s="128" t="n"/>
      <c r="AY47" s="95">
        <f>SUM(AY48:AZ49)</f>
        <v/>
      </c>
      <c r="AZ47" s="128" t="n"/>
      <c r="BA47" s="95">
        <f>SUM(BA48:BB49)</f>
        <v/>
      </c>
      <c r="BB47" s="128" t="n"/>
      <c r="BC47" s="95">
        <f>SUM(BC48:BD49)</f>
        <v/>
      </c>
      <c r="BD47" s="128" t="n"/>
      <c r="BE47" s="95">
        <f>SUM(BE48:BF49)</f>
        <v/>
      </c>
      <c r="BF47" s="128" t="n"/>
      <c r="BG47" s="405" t="n"/>
      <c r="BH47" s="131" t="n"/>
      <c r="BI47" s="131" t="n"/>
      <c r="BJ47" s="132" t="n"/>
      <c r="BK47" s="618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</row>
    <row r="48">
      <c r="A48" s="355" t="n"/>
      <c r="B48" s="623" t="inlineStr">
        <is>
          <t>2.3.1</t>
        </is>
      </c>
      <c r="C48" s="179" t="n"/>
      <c r="D48" s="176" t="inlineStr">
        <is>
          <t>Политика доходов и заработной платы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2" t="n"/>
      <c r="AC48" s="261" t="n">
        <v>1</v>
      </c>
      <c r="AD48" s="131" t="n"/>
      <c r="AE48" s="132" t="n"/>
      <c r="AF48" s="261" t="n"/>
      <c r="AG48" s="131" t="n"/>
      <c r="AH48" s="132" t="n"/>
      <c r="AI48" s="181" t="n">
        <v>118</v>
      </c>
      <c r="AJ48" s="128" t="n"/>
      <c r="AK48" s="93">
        <f>AM48+AO48+AQ48+AS48</f>
        <v/>
      </c>
      <c r="AL48" s="128" t="n"/>
      <c r="AM48" s="350" t="n">
        <v>26</v>
      </c>
      <c r="AN48" s="179" t="n"/>
      <c r="AO48" s="93" t="n"/>
      <c r="AP48" s="128" t="n"/>
      <c r="AQ48" s="93" t="n">
        <v>24</v>
      </c>
      <c r="AR48" s="128" t="n"/>
      <c r="AS48" s="93" t="n"/>
      <c r="AT48" s="128" t="n"/>
      <c r="AU48" s="177">
        <f>AI48</f>
        <v/>
      </c>
      <c r="AV48" s="128" t="n"/>
      <c r="AW48" s="93">
        <f>AK48</f>
        <v/>
      </c>
      <c r="AX48" s="128" t="n"/>
      <c r="AY48" s="93" t="n">
        <v>3</v>
      </c>
      <c r="AZ48" s="128" t="n"/>
      <c r="BA48" s="93">
        <f>BE48*36</f>
        <v/>
      </c>
      <c r="BB48" s="128" t="n"/>
      <c r="BC48" s="93" t="n"/>
      <c r="BD48" s="128" t="n"/>
      <c r="BE48" s="93" t="n"/>
      <c r="BF48" s="128" t="n"/>
      <c r="BG48" s="261" t="inlineStr">
        <is>
          <t>СК-4</t>
        </is>
      </c>
      <c r="BH48" s="131" t="n"/>
      <c r="BI48" s="131" t="n"/>
      <c r="BJ48" s="132" t="n"/>
      <c r="BK48" s="618" t="inlineStr">
        <is>
          <t>ЭиУП</t>
        </is>
      </c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</row>
    <row r="49">
      <c r="A49" s="355" t="n"/>
      <c r="B49" s="226" t="inlineStr">
        <is>
          <t>2.3.2</t>
        </is>
      </c>
      <c r="C49" s="192" t="n"/>
      <c r="D49" s="176" t="inlineStr">
        <is>
          <t>Организация внешнеэкономической деятельности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2" t="n"/>
      <c r="AC49" s="261" t="n">
        <v>2</v>
      </c>
      <c r="AD49" s="131" t="n"/>
      <c r="AE49" s="132" t="n"/>
      <c r="AF49" s="261" t="n"/>
      <c r="AG49" s="131" t="n"/>
      <c r="AH49" s="132" t="n"/>
      <c r="AI49" s="181" t="n">
        <v>112</v>
      </c>
      <c r="AJ49" s="128" t="n"/>
      <c r="AK49" s="93" t="n">
        <v>50</v>
      </c>
      <c r="AL49" s="128" t="n"/>
      <c r="AM49" s="350" t="n">
        <v>26</v>
      </c>
      <c r="AN49" s="179" t="n"/>
      <c r="AO49" s="93" t="n"/>
      <c r="AP49" s="128" t="n"/>
      <c r="AQ49" s="93" t="n">
        <v>24</v>
      </c>
      <c r="AR49" s="128" t="n"/>
      <c r="AS49" s="93" t="n"/>
      <c r="AT49" s="128" t="n"/>
      <c r="AU49" s="177">
        <f>AY49*36</f>
        <v/>
      </c>
      <c r="AV49" s="128" t="n"/>
      <c r="AW49" s="93" t="n"/>
      <c r="AX49" s="128" t="n"/>
      <c r="AY49" s="93" t="n"/>
      <c r="AZ49" s="128" t="n"/>
      <c r="BA49" s="93">
        <f>AI49</f>
        <v/>
      </c>
      <c r="BB49" s="128" t="n"/>
      <c r="BC49" s="93">
        <f>AK49</f>
        <v/>
      </c>
      <c r="BD49" s="128" t="n"/>
      <c r="BE49" s="93" t="n">
        <v>3</v>
      </c>
      <c r="BF49" s="128" t="n"/>
      <c r="BG49" s="261" t="inlineStr">
        <is>
          <t>СК-5</t>
        </is>
      </c>
      <c r="BH49" s="131" t="n"/>
      <c r="BI49" s="131" t="n"/>
      <c r="BJ49" s="132" t="n"/>
      <c r="BK49" s="618" t="inlineStr">
        <is>
          <t>ЭиУП</t>
        </is>
      </c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</row>
    <row r="50">
      <c r="A50" s="355" t="n"/>
      <c r="B50" s="624" t="inlineStr">
        <is>
          <t>2.4</t>
        </is>
      </c>
      <c r="C50" s="179" t="n"/>
      <c r="D50" s="184" t="inlineStr">
        <is>
          <t>Модули по выбору магистранта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2" t="n"/>
      <c r="AC50" s="405" t="n"/>
      <c r="AD50" s="131" t="n"/>
      <c r="AE50" s="132" t="n"/>
      <c r="AF50" s="405" t="n"/>
      <c r="AG50" s="131" t="n"/>
      <c r="AH50" s="132" t="n"/>
      <c r="AI50" s="187">
        <f>AI51</f>
        <v/>
      </c>
      <c r="AJ50" s="128" t="n"/>
      <c r="AK50" s="187">
        <f>AK51</f>
        <v/>
      </c>
      <c r="AL50" s="128" t="n"/>
      <c r="AM50" s="187">
        <f>AM51</f>
        <v/>
      </c>
      <c r="AN50" s="128" t="n"/>
      <c r="AO50" s="187">
        <f>AO51</f>
        <v/>
      </c>
      <c r="AP50" s="128" t="n"/>
      <c r="AQ50" s="187">
        <f>AQ51</f>
        <v/>
      </c>
      <c r="AR50" s="128" t="n"/>
      <c r="AS50" s="187">
        <f>AS51</f>
        <v/>
      </c>
      <c r="AT50" s="128" t="n"/>
      <c r="AU50" s="187">
        <f>AU51</f>
        <v/>
      </c>
      <c r="AV50" s="128" t="n"/>
      <c r="AW50" s="187">
        <f>AW51</f>
        <v/>
      </c>
      <c r="AX50" s="128" t="n"/>
      <c r="AY50" s="187">
        <f>AY51</f>
        <v/>
      </c>
      <c r="AZ50" s="128" t="n"/>
      <c r="BA50" s="187">
        <f>BA51</f>
        <v/>
      </c>
      <c r="BB50" s="128" t="n"/>
      <c r="BC50" s="187">
        <f>BC51</f>
        <v/>
      </c>
      <c r="BD50" s="128" t="n"/>
      <c r="BE50" s="187">
        <f>BE51</f>
        <v/>
      </c>
      <c r="BF50" s="128" t="n"/>
      <c r="BG50" s="405" t="n"/>
      <c r="BH50" s="131" t="n"/>
      <c r="BI50" s="131" t="n"/>
      <c r="BJ50" s="132" t="n"/>
      <c r="BK50" s="618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</row>
    <row r="51">
      <c r="A51" s="355" t="n"/>
      <c r="B51" s="624" t="inlineStr">
        <is>
          <t>2.4.1</t>
        </is>
      </c>
      <c r="C51" s="179" t="n"/>
      <c r="D51" s="184" t="inlineStr">
        <is>
          <t>Модуль "Маркетинг и ценообразование"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2" t="n"/>
      <c r="AC51" s="405" t="n"/>
      <c r="AD51" s="131" t="n"/>
      <c r="AE51" s="132" t="n"/>
      <c r="AF51" s="405" t="n"/>
      <c r="AG51" s="131" t="n"/>
      <c r="AH51" s="132" t="n"/>
      <c r="AI51" s="187">
        <f>AI52+AI53</f>
        <v/>
      </c>
      <c r="AJ51" s="128" t="n"/>
      <c r="AK51" s="187">
        <f>AK52+AK53</f>
        <v/>
      </c>
      <c r="AL51" s="128" t="n"/>
      <c r="AM51" s="187">
        <f>AM52+AM53</f>
        <v/>
      </c>
      <c r="AN51" s="128" t="n"/>
      <c r="AO51" s="187">
        <f>AO52+AO53</f>
        <v/>
      </c>
      <c r="AP51" s="128" t="n"/>
      <c r="AQ51" s="187">
        <f>AQ52+AQ53</f>
        <v/>
      </c>
      <c r="AR51" s="128" t="n"/>
      <c r="AS51" s="95" t="n"/>
      <c r="AT51" s="128" t="n"/>
      <c r="AU51" s="188">
        <f>SUM(AU52:AV53)</f>
        <v/>
      </c>
      <c r="AV51" s="128" t="n"/>
      <c r="AW51" s="95">
        <f>SUM(AW52:AX53)</f>
        <v/>
      </c>
      <c r="AX51" s="128" t="n"/>
      <c r="AY51" s="95">
        <f>SUM(AY52:AZ53)</f>
        <v/>
      </c>
      <c r="AZ51" s="128" t="n"/>
      <c r="BA51" s="95">
        <f>SUM(BA52:BB53)</f>
        <v/>
      </c>
      <c r="BB51" s="128" t="n"/>
      <c r="BC51" s="95">
        <f>SUM(BC52:BD53)</f>
        <v/>
      </c>
      <c r="BD51" s="128" t="n"/>
      <c r="BE51" s="95">
        <f>SUM(BE52:BF53)</f>
        <v/>
      </c>
      <c r="BF51" s="128" t="n"/>
      <c r="BG51" s="405" t="n"/>
      <c r="BH51" s="131" t="n"/>
      <c r="BI51" s="131" t="n"/>
      <c r="BJ51" s="132" t="n"/>
      <c r="BK51" s="618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</row>
    <row r="52">
      <c r="A52" s="355" t="n"/>
      <c r="B52" s="623" t="inlineStr">
        <is>
          <t>2.4.1.1</t>
        </is>
      </c>
      <c r="C52" s="179" t="n"/>
      <c r="D52" s="176" t="inlineStr">
        <is>
          <t>Маркетинговый анализ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2" t="n"/>
      <c r="AC52" s="261" t="n"/>
      <c r="AD52" s="131" t="n"/>
      <c r="AE52" s="132" t="n"/>
      <c r="AF52" s="261" t="n">
        <v>1</v>
      </c>
      <c r="AG52" s="131" t="n"/>
      <c r="AH52" s="132" t="n"/>
      <c r="AI52" s="181" t="n">
        <v>120</v>
      </c>
      <c r="AJ52" s="128" t="n"/>
      <c r="AK52" s="93">
        <f>AM52+AO52+AQ52+AS52</f>
        <v/>
      </c>
      <c r="AL52" s="128" t="n"/>
      <c r="AM52" s="350" t="n">
        <v>26</v>
      </c>
      <c r="AN52" s="179" t="n"/>
      <c r="AO52" s="93" t="n"/>
      <c r="AP52" s="128" t="n"/>
      <c r="AQ52" s="93" t="n">
        <v>22</v>
      </c>
      <c r="AR52" s="128" t="n"/>
      <c r="AS52" s="93" t="n"/>
      <c r="AT52" s="128" t="n"/>
      <c r="AU52" s="177">
        <f>AI52</f>
        <v/>
      </c>
      <c r="AV52" s="128" t="n"/>
      <c r="AW52" s="93">
        <f>AK52</f>
        <v/>
      </c>
      <c r="AX52" s="128" t="n"/>
      <c r="AY52" s="93" t="n">
        <v>3</v>
      </c>
      <c r="AZ52" s="128" t="n"/>
      <c r="BA52" s="93">
        <f>BE52*36</f>
        <v/>
      </c>
      <c r="BB52" s="128" t="n"/>
      <c r="BC52" s="93" t="n"/>
      <c r="BD52" s="128" t="n"/>
      <c r="BE52" s="93" t="n"/>
      <c r="BF52" s="128" t="n"/>
      <c r="BG52" s="261" t="inlineStr">
        <is>
          <t>СК-6</t>
        </is>
      </c>
      <c r="BH52" s="131" t="n"/>
      <c r="BI52" s="131" t="n"/>
      <c r="BJ52" s="132" t="n"/>
      <c r="BK52" s="618" t="inlineStr">
        <is>
          <t>ЭТиМ</t>
        </is>
      </c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</row>
    <row r="53">
      <c r="A53" s="355" t="n"/>
      <c r="B53" s="226" t="inlineStr">
        <is>
          <t>2.4.1.2</t>
        </is>
      </c>
      <c r="C53" s="192" t="n"/>
      <c r="D53" s="176" t="inlineStr">
        <is>
          <t>Управление ценами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2" t="n"/>
      <c r="AC53" s="261" t="n"/>
      <c r="AD53" s="131" t="n"/>
      <c r="AE53" s="132" t="n"/>
      <c r="AF53" s="261" t="n">
        <v>2</v>
      </c>
      <c r="AG53" s="131" t="n"/>
      <c r="AH53" s="132" t="n"/>
      <c r="AI53" s="181" t="n">
        <v>96</v>
      </c>
      <c r="AJ53" s="128" t="n"/>
      <c r="AK53" s="93" t="n">
        <v>40</v>
      </c>
      <c r="AL53" s="128" t="n"/>
      <c r="AM53" s="350" t="n">
        <v>20</v>
      </c>
      <c r="AN53" s="179" t="n"/>
      <c r="AO53" s="93" t="n"/>
      <c r="AP53" s="128" t="n"/>
      <c r="AQ53" s="93" t="n">
        <v>20</v>
      </c>
      <c r="AR53" s="128" t="n"/>
      <c r="AS53" s="93" t="n"/>
      <c r="AT53" s="128" t="n"/>
      <c r="AU53" s="177">
        <f>AY53*36</f>
        <v/>
      </c>
      <c r="AV53" s="128" t="n"/>
      <c r="AW53" s="93" t="n"/>
      <c r="AX53" s="128" t="n"/>
      <c r="AY53" s="93" t="n"/>
      <c r="AZ53" s="128" t="n"/>
      <c r="BA53" s="93">
        <f>AI53</f>
        <v/>
      </c>
      <c r="BB53" s="128" t="n"/>
      <c r="BC53" s="93">
        <f>AK53</f>
        <v/>
      </c>
      <c r="BD53" s="128" t="n"/>
      <c r="BE53" s="93" t="n">
        <v>3</v>
      </c>
      <c r="BF53" s="128" t="n"/>
      <c r="BG53" s="261" t="inlineStr">
        <is>
          <t>СК-7</t>
        </is>
      </c>
      <c r="BH53" s="131" t="n"/>
      <c r="BI53" s="131" t="n"/>
      <c r="BJ53" s="132" t="n"/>
      <c r="BK53" s="618" t="inlineStr">
        <is>
          <t>ЭиУП</t>
        </is>
      </c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</row>
    <row r="54">
      <c r="A54" s="355" t="n"/>
      <c r="B54" s="624" t="inlineStr">
        <is>
          <t>2.4.2</t>
        </is>
      </c>
      <c r="C54" s="179" t="n"/>
      <c r="D54" s="184" t="inlineStr">
        <is>
          <t>Модуль "Эффективное управление организацией"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2" t="n"/>
      <c r="AC54" s="405" t="n"/>
      <c r="AD54" s="131" t="n"/>
      <c r="AE54" s="132" t="n"/>
      <c r="AF54" s="405" t="n"/>
      <c r="AG54" s="131" t="n"/>
      <c r="AH54" s="132" t="n"/>
      <c r="AI54" s="187">
        <f>AI55+AI56</f>
        <v/>
      </c>
      <c r="AJ54" s="128" t="n"/>
      <c r="AK54" s="187">
        <f>AK55+AK56</f>
        <v/>
      </c>
      <c r="AL54" s="128" t="n"/>
      <c r="AM54" s="187">
        <f>AM55+AM56</f>
        <v/>
      </c>
      <c r="AN54" s="128" t="n"/>
      <c r="AO54" s="187">
        <f>AO55+AO56</f>
        <v/>
      </c>
      <c r="AP54" s="128" t="n"/>
      <c r="AQ54" s="187">
        <f>AQ55+AQ56</f>
        <v/>
      </c>
      <c r="AR54" s="128" t="n"/>
      <c r="AS54" s="187">
        <f>AS55+AS56</f>
        <v/>
      </c>
      <c r="AT54" s="128" t="n"/>
      <c r="AU54" s="188">
        <f>SUM(AU55:AV56)</f>
        <v/>
      </c>
      <c r="AV54" s="128" t="n"/>
      <c r="AW54" s="95">
        <f>SUM(AW55:AX56)</f>
        <v/>
      </c>
      <c r="AX54" s="128" t="n"/>
      <c r="AY54" s="95">
        <f>SUM(AY55:AZ56)</f>
        <v/>
      </c>
      <c r="AZ54" s="128" t="n"/>
      <c r="BA54" s="95">
        <f>SUM(BA55:BB56)</f>
        <v/>
      </c>
      <c r="BB54" s="128" t="n"/>
      <c r="BC54" s="95">
        <f>SUM(BC55:BD56)</f>
        <v/>
      </c>
      <c r="BD54" s="128" t="n"/>
      <c r="BE54" s="95">
        <f>SUM(BE55:BF56)</f>
        <v/>
      </c>
      <c r="BF54" s="128" t="n"/>
      <c r="BG54" s="405" t="n"/>
      <c r="BH54" s="131" t="n"/>
      <c r="BI54" s="131" t="n"/>
      <c r="BJ54" s="132" t="n"/>
      <c r="BK54" s="618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</row>
    <row r="55">
      <c r="A55" s="355" t="n"/>
      <c r="B55" s="623" t="inlineStr">
        <is>
          <t>2.4.2.1</t>
        </is>
      </c>
      <c r="C55" s="179" t="n"/>
      <c r="D55" s="176" t="inlineStr">
        <is>
          <t>Налоговый менеджмент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2" t="n"/>
      <c r="AC55" s="261" t="n"/>
      <c r="AD55" s="131" t="n"/>
      <c r="AE55" s="132" t="n"/>
      <c r="AF55" s="261" t="n">
        <v>1</v>
      </c>
      <c r="AG55" s="131" t="n"/>
      <c r="AH55" s="132" t="n"/>
      <c r="AI55" s="181" t="n">
        <v>120</v>
      </c>
      <c r="AJ55" s="128" t="n"/>
      <c r="AK55" s="93">
        <f>AM55+AO55+AQ55</f>
        <v/>
      </c>
      <c r="AL55" s="128" t="n"/>
      <c r="AM55" s="350" t="n">
        <v>26</v>
      </c>
      <c r="AN55" s="179" t="n"/>
      <c r="AO55" s="93" t="n"/>
      <c r="AP55" s="128" t="n"/>
      <c r="AQ55" s="93" t="n">
        <v>22</v>
      </c>
      <c r="AR55" s="128" t="n"/>
      <c r="AS55" s="93" t="n"/>
      <c r="AT55" s="128" t="n"/>
      <c r="AU55" s="177">
        <f>AI55</f>
        <v/>
      </c>
      <c r="AV55" s="128" t="n"/>
      <c r="AW55" s="93">
        <f>AK55</f>
        <v/>
      </c>
      <c r="AX55" s="128" t="n"/>
      <c r="AY55" s="93" t="n">
        <v>3</v>
      </c>
      <c r="AZ55" s="128" t="n"/>
      <c r="BA55" s="93">
        <f>BE55*36</f>
        <v/>
      </c>
      <c r="BB55" s="128" t="n"/>
      <c r="BC55" s="93" t="n"/>
      <c r="BD55" s="128" t="n"/>
      <c r="BE55" s="93" t="n"/>
      <c r="BF55" s="128" t="n"/>
      <c r="BG55" s="261" t="inlineStr">
        <is>
          <t>СК-8</t>
        </is>
      </c>
      <c r="BH55" s="131" t="n"/>
      <c r="BI55" s="131" t="n"/>
      <c r="BJ55" s="132" t="n"/>
      <c r="BK55" s="618" t="inlineStr">
        <is>
          <t>ЭиУП</t>
        </is>
      </c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355" t="n"/>
      <c r="B56" s="226" t="inlineStr">
        <is>
          <t>2.4.2.2</t>
        </is>
      </c>
      <c r="C56" s="192" t="n"/>
      <c r="D56" s="176" t="inlineStr">
        <is>
          <t>Управление инвестициями в инновационной деятельности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2" t="n"/>
      <c r="AC56" s="261" t="n"/>
      <c r="AD56" s="131" t="n"/>
      <c r="AE56" s="132" t="n"/>
      <c r="AF56" s="261" t="n">
        <v>2</v>
      </c>
      <c r="AG56" s="131" t="n"/>
      <c r="AH56" s="132" t="n"/>
      <c r="AI56" s="181" t="n">
        <v>96</v>
      </c>
      <c r="AJ56" s="128" t="n"/>
      <c r="AK56" s="93" t="n">
        <v>40</v>
      </c>
      <c r="AL56" s="128" t="n"/>
      <c r="AM56" s="350" t="n">
        <v>20</v>
      </c>
      <c r="AN56" s="179" t="n"/>
      <c r="AO56" s="93" t="n"/>
      <c r="AP56" s="128" t="n"/>
      <c r="AQ56" s="93" t="n">
        <v>20</v>
      </c>
      <c r="AR56" s="128" t="n"/>
      <c r="AS56" s="93" t="n"/>
      <c r="AT56" s="128" t="n"/>
      <c r="AU56" s="177">
        <f>AY56*36</f>
        <v/>
      </c>
      <c r="AV56" s="128" t="n"/>
      <c r="AW56" s="93" t="n"/>
      <c r="AX56" s="128" t="n"/>
      <c r="AY56" s="93" t="n"/>
      <c r="AZ56" s="128" t="n"/>
      <c r="BA56" s="93">
        <f>AI56</f>
        <v/>
      </c>
      <c r="BB56" s="128" t="n"/>
      <c r="BC56" s="93">
        <f>AK56</f>
        <v/>
      </c>
      <c r="BD56" s="128" t="n"/>
      <c r="BE56" s="93" t="n">
        <v>3</v>
      </c>
      <c r="BF56" s="128" t="n"/>
      <c r="BG56" s="261" t="inlineStr">
        <is>
          <t>СК-9</t>
        </is>
      </c>
      <c r="BH56" s="131" t="n"/>
      <c r="BI56" s="131" t="n"/>
      <c r="BJ56" s="132" t="n"/>
      <c r="BK56" s="618" t="inlineStr">
        <is>
          <t>ЭиУП</t>
        </is>
      </c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</row>
    <row r="57">
      <c r="A57" s="355" t="n"/>
      <c r="B57" s="624" t="inlineStr">
        <is>
          <t>2.5</t>
        </is>
      </c>
      <c r="C57" s="179" t="n"/>
      <c r="D57" s="403" t="inlineStr">
        <is>
          <t>Дополнительные виды обучения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2" t="n"/>
      <c r="AC57" s="261" t="n"/>
      <c r="AD57" s="131" t="n"/>
      <c r="AE57" s="132" t="n"/>
      <c r="AF57" s="261" t="n"/>
      <c r="AG57" s="131" t="n"/>
      <c r="AH57" s="132" t="n"/>
      <c r="AI57" s="634" t="inlineStr">
        <is>
          <t>/</t>
        </is>
      </c>
      <c r="AJ57" s="440">
        <f>SUM(AJ58:AJ60)</f>
        <v/>
      </c>
      <c r="AK57" s="635" t="inlineStr">
        <is>
          <t>/</t>
        </is>
      </c>
      <c r="AL57" s="440">
        <f>SUM(AL58:AL60)</f>
        <v/>
      </c>
      <c r="AM57" s="636" t="inlineStr">
        <is>
          <t>/</t>
        </is>
      </c>
      <c r="AN57" s="440">
        <f>SUM(AN58:AN60)</f>
        <v/>
      </c>
      <c r="AO57" s="636" t="inlineStr">
        <is>
          <t>/</t>
        </is>
      </c>
      <c r="AP57" s="440">
        <f>SUM(AP58:AP60)</f>
        <v/>
      </c>
      <c r="AQ57" s="636" t="inlineStr">
        <is>
          <t>/</t>
        </is>
      </c>
      <c r="AR57" s="440">
        <f>SUM(AR58:AR60)</f>
        <v/>
      </c>
      <c r="AS57" s="636" t="inlineStr">
        <is>
          <t>/</t>
        </is>
      </c>
      <c r="AT57" s="637">
        <f>SUM(AT58:AT60)</f>
        <v/>
      </c>
      <c r="AU57" s="638" t="inlineStr">
        <is>
          <t>/</t>
        </is>
      </c>
      <c r="AV57" s="440">
        <f>SUM(AV58:AV60)</f>
        <v/>
      </c>
      <c r="AW57" s="636" t="inlineStr">
        <is>
          <t>/</t>
        </is>
      </c>
      <c r="AX57" s="440">
        <f>SUM(AX58:AX60)</f>
        <v/>
      </c>
      <c r="AY57" s="636" t="inlineStr">
        <is>
          <t>/</t>
        </is>
      </c>
      <c r="AZ57" s="440">
        <f>SUM(AZ58:AZ60)</f>
        <v/>
      </c>
      <c r="BA57" s="636" t="inlineStr">
        <is>
          <t>/</t>
        </is>
      </c>
      <c r="BB57" s="440">
        <f>SUM(BB58:BB60)</f>
        <v/>
      </c>
      <c r="BC57" s="636" t="inlineStr">
        <is>
          <t>/</t>
        </is>
      </c>
      <c r="BD57" s="440">
        <f>SUM(BD58:BD60)</f>
        <v/>
      </c>
      <c r="BE57" s="636" t="inlineStr">
        <is>
          <t>/</t>
        </is>
      </c>
      <c r="BF57" s="438">
        <f>SUM(BF58:BF60)</f>
        <v/>
      </c>
      <c r="BG57" s="261" t="n"/>
      <c r="BH57" s="131" t="n"/>
      <c r="BI57" s="131" t="n"/>
      <c r="BJ57" s="132" t="n"/>
      <c r="BK57" s="618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</row>
    <row r="58">
      <c r="A58" s="355" t="n"/>
      <c r="B58" s="623" t="inlineStr">
        <is>
          <t>2.5.1</t>
        </is>
      </c>
      <c r="C58" s="179" t="n"/>
      <c r="D58" s="639" t="inlineStr">
        <is>
          <t>Философия и методология науки *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2" t="n"/>
      <c r="AC58" s="640" t="inlineStr">
        <is>
          <t>/</t>
        </is>
      </c>
      <c r="AD58" s="130" t="n">
        <v>2</v>
      </c>
      <c r="AE58" s="132" t="n"/>
      <c r="AF58" s="641" t="n"/>
      <c r="AG58" s="131" t="n"/>
      <c r="AH58" s="132" t="n"/>
      <c r="AI58" s="605" t="inlineStr">
        <is>
          <t>/</t>
        </is>
      </c>
      <c r="AJ58" s="642">
        <f>AV58+BB58</f>
        <v/>
      </c>
      <c r="AK58" s="129" t="inlineStr">
        <is>
          <t>/</t>
        </is>
      </c>
      <c r="AL58" s="642">
        <f>AN58+AP58+AR58+AT58</f>
        <v/>
      </c>
      <c r="AM58" s="643" t="inlineStr">
        <is>
          <t>/</t>
        </is>
      </c>
      <c r="AN58" s="642" t="n">
        <v>40</v>
      </c>
      <c r="AO58" s="643" t="n"/>
      <c r="AP58" s="642" t="n"/>
      <c r="AQ58" s="643" t="n"/>
      <c r="AR58" s="642" t="n"/>
      <c r="AS58" s="643" t="inlineStr">
        <is>
          <t>/</t>
        </is>
      </c>
      <c r="AT58" s="644" t="n">
        <v>32</v>
      </c>
      <c r="AU58" s="645" t="inlineStr">
        <is>
          <t>/</t>
        </is>
      </c>
      <c r="AV58" s="642" t="n">
        <v>48</v>
      </c>
      <c r="AW58" s="643" t="inlineStr">
        <is>
          <t>/</t>
        </is>
      </c>
      <c r="AX58" s="642" t="n">
        <v>32</v>
      </c>
      <c r="AY58" s="643" t="n"/>
      <c r="AZ58" s="642" t="n"/>
      <c r="BA58" s="643" t="inlineStr">
        <is>
          <t>/</t>
        </is>
      </c>
      <c r="BB58" s="642" t="n">
        <v>76</v>
      </c>
      <c r="BC58" s="643" t="inlineStr">
        <is>
          <t>/</t>
        </is>
      </c>
      <c r="BD58" s="642" t="n">
        <v>40</v>
      </c>
      <c r="BE58" s="643" t="inlineStr">
        <is>
          <t>/</t>
        </is>
      </c>
      <c r="BF58" s="646" t="n">
        <v>3</v>
      </c>
      <c r="BG58" s="261" t="inlineStr">
        <is>
          <t>УК-1</t>
        </is>
      </c>
      <c r="BH58" s="131" t="n"/>
      <c r="BI58" s="131" t="n"/>
      <c r="BJ58" s="132" t="n"/>
      <c r="BK58" s="618" t="inlineStr">
        <is>
          <t>ФиП</t>
        </is>
      </c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</row>
    <row r="59">
      <c r="A59" s="355" t="n"/>
      <c r="B59" s="623" t="inlineStr">
        <is>
          <t>2.5.2</t>
        </is>
      </c>
      <c r="C59" s="179" t="n"/>
      <c r="D59" s="639" t="inlineStr">
        <is>
          <t>Иностранный язык *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2" t="n"/>
      <c r="AC59" s="640" t="inlineStr">
        <is>
          <t>/</t>
        </is>
      </c>
      <c r="AD59" s="130" t="n">
        <v>2</v>
      </c>
      <c r="AE59" s="132" t="n"/>
      <c r="AF59" s="641" t="n"/>
      <c r="AG59" s="131" t="n"/>
      <c r="AH59" s="132" t="n"/>
      <c r="AI59" s="605" t="inlineStr">
        <is>
          <t>/</t>
        </is>
      </c>
      <c r="AJ59" s="642">
        <f>AV59+BB59</f>
        <v/>
      </c>
      <c r="AK59" s="129" t="inlineStr">
        <is>
          <t>/</t>
        </is>
      </c>
      <c r="AL59" s="642">
        <f>AN59+AP59+AR59+AT59</f>
        <v/>
      </c>
      <c r="AM59" s="643" t="n"/>
      <c r="AN59" s="642" t="n"/>
      <c r="AO59" s="643" t="n"/>
      <c r="AP59" s="642" t="n"/>
      <c r="AQ59" s="643" t="inlineStr">
        <is>
          <t>/</t>
        </is>
      </c>
      <c r="AR59" s="642" t="n">
        <v>96</v>
      </c>
      <c r="AS59" s="643" t="n"/>
      <c r="AT59" s="644" t="n"/>
      <c r="AU59" s="645" t="inlineStr">
        <is>
          <t>/</t>
        </is>
      </c>
      <c r="AV59" s="642" t="n">
        <v>70</v>
      </c>
      <c r="AW59" s="643" t="inlineStr">
        <is>
          <t>/</t>
        </is>
      </c>
      <c r="AX59" s="642" t="n">
        <v>48</v>
      </c>
      <c r="AY59" s="643" t="n"/>
      <c r="AZ59" s="642" t="n"/>
      <c r="BA59" s="643" t="inlineStr">
        <is>
          <t>/</t>
        </is>
      </c>
      <c r="BB59" s="642" t="n">
        <v>72</v>
      </c>
      <c r="BC59" s="643" t="inlineStr">
        <is>
          <t>/</t>
        </is>
      </c>
      <c r="BD59" s="642" t="n">
        <v>48</v>
      </c>
      <c r="BE59" s="643" t="inlineStr">
        <is>
          <t>/</t>
        </is>
      </c>
      <c r="BF59" s="646" t="n">
        <v>4</v>
      </c>
      <c r="BG59" s="261" t="inlineStr">
        <is>
          <t>УК-3</t>
        </is>
      </c>
      <c r="BH59" s="131" t="n"/>
      <c r="BI59" s="131" t="n"/>
      <c r="BJ59" s="132" t="n"/>
      <c r="BK59" s="618" t="inlineStr">
        <is>
          <t>МКиТП</t>
        </is>
      </c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</row>
    <row r="60">
      <c r="A60" s="355" t="n"/>
      <c r="B60" s="647" t="inlineStr">
        <is>
          <t>2.5.3</t>
        </is>
      </c>
      <c r="C60" s="144" t="n"/>
      <c r="D60" s="648" t="inlineStr">
        <is>
          <t>Основы информационных технологий  *</t>
        </is>
      </c>
      <c r="E60" s="194" t="n"/>
      <c r="F60" s="194" t="n"/>
      <c r="G60" s="194" t="n"/>
      <c r="H60" s="194" t="n"/>
      <c r="I60" s="194" t="n"/>
      <c r="J60" s="194" t="n"/>
      <c r="K60" s="194" t="n"/>
      <c r="L60" s="194" t="n"/>
      <c r="M60" s="194" t="n"/>
      <c r="N60" s="194" t="n"/>
      <c r="O60" s="194" t="n"/>
      <c r="P60" s="194" t="n"/>
      <c r="Q60" s="194" t="n"/>
      <c r="R60" s="194" t="n"/>
      <c r="S60" s="194" t="n"/>
      <c r="T60" s="194" t="n"/>
      <c r="U60" s="194" t="n"/>
      <c r="V60" s="194" t="n"/>
      <c r="W60" s="194" t="n"/>
      <c r="X60" s="194" t="n"/>
      <c r="Y60" s="194" t="n"/>
      <c r="Z60" s="194" t="n"/>
      <c r="AA60" s="194" t="n"/>
      <c r="AB60" s="195" t="n"/>
      <c r="AC60" s="263" t="n"/>
      <c r="AD60" s="194" t="n"/>
      <c r="AE60" s="195" t="n"/>
      <c r="AF60" s="649" t="inlineStr">
        <is>
          <t>/</t>
        </is>
      </c>
      <c r="AG60" s="650" t="inlineStr">
        <is>
          <t>1 д</t>
        </is>
      </c>
      <c r="AH60" s="195" t="n"/>
      <c r="AI60" s="651" t="inlineStr">
        <is>
          <t>/</t>
        </is>
      </c>
      <c r="AJ60" s="652">
        <f>AV60</f>
        <v/>
      </c>
      <c r="AK60" s="653" t="inlineStr">
        <is>
          <t>/</t>
        </is>
      </c>
      <c r="AL60" s="652">
        <f>AN60+AP60+AR60+AT60</f>
        <v/>
      </c>
      <c r="AM60" s="654" t="inlineStr">
        <is>
          <t>/</t>
        </is>
      </c>
      <c r="AN60" s="652" t="n">
        <v>26</v>
      </c>
      <c r="AO60" s="654" t="inlineStr">
        <is>
          <t>/</t>
        </is>
      </c>
      <c r="AP60" s="652" t="n">
        <v>24</v>
      </c>
      <c r="AQ60" s="654" t="n"/>
      <c r="AR60" s="652" t="n"/>
      <c r="AS60" s="654" t="n"/>
      <c r="AT60" s="655" t="n"/>
      <c r="AU60" s="656" t="inlineStr">
        <is>
          <t>/</t>
        </is>
      </c>
      <c r="AV60" s="652">
        <f>AZ60*36</f>
        <v/>
      </c>
      <c r="AW60" s="654" t="inlineStr">
        <is>
          <t>/</t>
        </is>
      </c>
      <c r="AX60" s="652">
        <f>AL60</f>
        <v/>
      </c>
      <c r="AY60" s="654" t="inlineStr">
        <is>
          <t>/</t>
        </is>
      </c>
      <c r="AZ60" s="652" t="n">
        <v>2</v>
      </c>
      <c r="BA60" s="654" t="n"/>
      <c r="BB60" s="652" t="n"/>
      <c r="BC60" s="654" t="n"/>
      <c r="BD60" s="652" t="n"/>
      <c r="BE60" s="654" t="n"/>
      <c r="BF60" s="657" t="n"/>
      <c r="BG60" s="263" t="inlineStr">
        <is>
          <t>УК-2</t>
        </is>
      </c>
      <c r="BH60" s="194" t="n"/>
      <c r="BI60" s="194" t="n"/>
      <c r="BJ60" s="195" t="n"/>
      <c r="BK60" s="618" t="inlineStr">
        <is>
          <t>ИСиТ</t>
        </is>
      </c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</row>
    <row r="61">
      <c r="A61" s="355" t="n"/>
      <c r="B61" s="91" t="n"/>
      <c r="C61" s="91" t="n"/>
      <c r="D61" s="91" t="n"/>
      <c r="E61" s="91" t="n"/>
      <c r="F61" s="91" t="n"/>
      <c r="G61" s="91" t="n"/>
      <c r="H61" s="91" t="n"/>
      <c r="I61" s="91" t="n"/>
      <c r="J61" s="91" t="n"/>
      <c r="K61" s="91" t="n"/>
      <c r="L61" s="91" t="n"/>
      <c r="M61" s="91" t="n"/>
      <c r="N61" s="91" t="n"/>
      <c r="O61" s="91" t="n"/>
      <c r="P61" s="91" t="n"/>
      <c r="Q61" s="91" t="n"/>
      <c r="R61" s="91" t="n"/>
      <c r="S61" s="91" t="n"/>
      <c r="T61" s="91" t="n"/>
      <c r="U61" s="91" t="n"/>
      <c r="V61" s="91" t="n"/>
      <c r="W61" s="91" t="n"/>
      <c r="X61" s="91" t="n"/>
      <c r="Y61" s="91" t="n"/>
      <c r="Z61" s="91" t="n"/>
      <c r="AA61" s="91" t="n"/>
      <c r="AB61" s="91" t="n"/>
      <c r="AC61" s="91" t="n"/>
      <c r="AD61" s="91" t="n"/>
      <c r="AE61" s="91" t="n"/>
      <c r="AF61" s="91" t="n"/>
      <c r="AG61" s="91" t="n"/>
      <c r="AH61" s="91" t="n"/>
      <c r="AI61" s="91" t="n"/>
      <c r="AJ61" s="91" t="n"/>
      <c r="AK61" s="91" t="n"/>
      <c r="AL61" s="91" t="n"/>
      <c r="AM61" s="91" t="n"/>
      <c r="AN61" s="91" t="n"/>
      <c r="AO61" s="91" t="n"/>
      <c r="AP61" s="91" t="n"/>
      <c r="AQ61" s="91" t="n"/>
      <c r="AR61" s="91" t="n"/>
      <c r="AS61" s="91" t="n"/>
      <c r="AT61" s="91" t="n"/>
      <c r="AU61" s="91" t="n"/>
      <c r="AV61" s="91" t="n"/>
      <c r="AW61" s="91" t="n"/>
      <c r="AX61" s="91" t="n"/>
      <c r="AY61" s="91" t="n"/>
      <c r="AZ61" s="91" t="n"/>
      <c r="BA61" s="91" t="n"/>
      <c r="BB61" s="91" t="n"/>
      <c r="BC61" s="91" t="n"/>
      <c r="BD61" s="91" t="n"/>
      <c r="BE61" s="91" t="n"/>
      <c r="BF61" s="91" t="n"/>
      <c r="BG61" s="91" t="n"/>
      <c r="BH61" s="91" t="n"/>
      <c r="BI61" s="91" t="n"/>
      <c r="BJ61" s="91" t="n"/>
      <c r="BK61" s="593" t="n"/>
      <c r="BL61" s="504" t="n"/>
      <c r="BM61" s="504" t="n"/>
      <c r="BN61" s="504" t="n"/>
      <c r="BO61" s="504" t="n"/>
      <c r="BP61" s="504" t="n"/>
      <c r="BQ61" s="504" t="n"/>
      <c r="BR61" s="355" t="n"/>
      <c r="BS61" s="355" t="n"/>
      <c r="BT61" s="355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</row>
    <row r="62">
      <c r="A62" s="355" t="n"/>
      <c r="B62" s="658" t="inlineStr">
        <is>
          <t>Количество часов учебных занятий</t>
        </is>
      </c>
      <c r="C62" s="490" t="n"/>
      <c r="D62" s="490" t="n"/>
      <c r="E62" s="490" t="n"/>
      <c r="F62" s="490" t="n"/>
      <c r="G62" s="490" t="n"/>
      <c r="H62" s="490" t="n"/>
      <c r="I62" s="490" t="n"/>
      <c r="J62" s="490" t="n"/>
      <c r="K62" s="490" t="n"/>
      <c r="L62" s="490" t="n"/>
      <c r="M62" s="490" t="n"/>
      <c r="N62" s="490" t="n"/>
      <c r="O62" s="490" t="n"/>
      <c r="P62" s="490" t="n"/>
      <c r="Q62" s="490" t="n"/>
      <c r="R62" s="490" t="n"/>
      <c r="S62" s="490" t="n"/>
      <c r="T62" s="490" t="n"/>
      <c r="U62" s="490" t="n"/>
      <c r="V62" s="490" t="n"/>
      <c r="W62" s="490" t="n"/>
      <c r="X62" s="490" t="n"/>
      <c r="Y62" s="490" t="n"/>
      <c r="Z62" s="490" t="n"/>
      <c r="AA62" s="490" t="n"/>
      <c r="AB62" s="490" t="n"/>
      <c r="AC62" s="490" t="n"/>
      <c r="AD62" s="490" t="n"/>
      <c r="AE62" s="490" t="n"/>
      <c r="AF62" s="490" t="n"/>
      <c r="AG62" s="490" t="n"/>
      <c r="AH62" s="659" t="n"/>
      <c r="AI62" s="170">
        <f>AI31+AI41</f>
        <v/>
      </c>
      <c r="AJ62" s="124" t="n"/>
      <c r="AK62" s="170">
        <f>AK31+AK41</f>
        <v/>
      </c>
      <c r="AL62" s="124" t="n"/>
      <c r="AM62" s="621">
        <f>AM31+AM41</f>
        <v/>
      </c>
      <c r="AN62" s="622" t="n"/>
      <c r="AO62" s="170">
        <f>AO31+AO41</f>
        <v/>
      </c>
      <c r="AP62" s="124" t="n"/>
      <c r="AQ62" s="170">
        <f>AQ31+AQ41</f>
        <v/>
      </c>
      <c r="AR62" s="124" t="n"/>
      <c r="AS62" s="170">
        <f>AS31+AS41</f>
        <v/>
      </c>
      <c r="AT62" s="124" t="n"/>
      <c r="AU62" s="170">
        <f>AU31+AU41</f>
        <v/>
      </c>
      <c r="AV62" s="124" t="n"/>
      <c r="AW62" s="170">
        <f>AW31+AW41</f>
        <v/>
      </c>
      <c r="AX62" s="124" t="n"/>
      <c r="AY62" s="170">
        <f>AY31+AY41</f>
        <v/>
      </c>
      <c r="AZ62" s="124" t="n"/>
      <c r="BA62" s="170">
        <f>BA31+BA41</f>
        <v/>
      </c>
      <c r="BB62" s="124" t="n"/>
      <c r="BC62" s="170">
        <f>BC31+BC41</f>
        <v/>
      </c>
      <c r="BD62" s="124" t="n"/>
      <c r="BE62" s="170">
        <f>BE31+BE41</f>
        <v/>
      </c>
      <c r="BF62" s="124" t="n"/>
      <c r="BG62" s="660">
        <f>BE63+#REF!</f>
        <v/>
      </c>
      <c r="BH62" s="661" t="n"/>
      <c r="BI62" s="661" t="n"/>
      <c r="BJ62" s="662" t="n"/>
      <c r="BK62" s="593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</row>
    <row r="63">
      <c r="A63" s="355" t="n"/>
      <c r="B63" s="493" t="inlineStr">
        <is>
          <t>Количество часов учебных занятий в неделю</t>
        </is>
      </c>
      <c r="C63" s="404" t="n"/>
      <c r="D63" s="404" t="n"/>
      <c r="E63" s="404" t="n"/>
      <c r="F63" s="404" t="n"/>
      <c r="G63" s="404" t="n"/>
      <c r="H63" s="404" t="n"/>
      <c r="I63" s="404" t="n"/>
      <c r="J63" s="404" t="n"/>
      <c r="K63" s="404" t="n"/>
      <c r="L63" s="404" t="n"/>
      <c r="M63" s="404" t="n"/>
      <c r="N63" s="404" t="n"/>
      <c r="O63" s="404" t="n"/>
      <c r="P63" s="404" t="n"/>
      <c r="Q63" s="404" t="n"/>
      <c r="R63" s="404" t="n"/>
      <c r="S63" s="404" t="n"/>
      <c r="T63" s="404" t="n"/>
      <c r="U63" s="404" t="n"/>
      <c r="V63" s="404" t="n"/>
      <c r="W63" s="404" t="n"/>
      <c r="X63" s="404" t="n"/>
      <c r="Y63" s="404" t="n"/>
      <c r="Z63" s="404" t="n"/>
      <c r="AA63" s="404" t="n"/>
      <c r="AB63" s="404" t="n"/>
      <c r="AC63" s="404" t="n"/>
      <c r="AD63" s="404" t="n"/>
      <c r="AE63" s="404" t="n"/>
      <c r="AF63" s="404" t="n"/>
      <c r="AG63" s="404" t="n"/>
      <c r="AH63" s="663" t="n"/>
      <c r="AI63" s="664">
        <f>AU62+BA62+#REF!</f>
        <v/>
      </c>
      <c r="AJ63" s="128" t="n"/>
      <c r="AK63" s="664">
        <f>AW62+BC62+#REF!</f>
        <v/>
      </c>
      <c r="AL63" s="128" t="n"/>
      <c r="AM63" s="350" t="n"/>
      <c r="AN63" s="179" t="n"/>
      <c r="AO63" s="93" t="n"/>
      <c r="AP63" s="128" t="n"/>
      <c r="AQ63" s="93" t="n"/>
      <c r="AR63" s="128" t="n"/>
      <c r="AS63" s="93" t="n"/>
      <c r="AT63" s="128" t="n"/>
      <c r="AU63" s="664">
        <f>AU62/(AU29+2)</f>
        <v/>
      </c>
      <c r="AV63" s="128" t="n"/>
      <c r="AW63" s="235">
        <f>AW62/AU29</f>
        <v/>
      </c>
      <c r="AX63" s="128" t="n"/>
      <c r="AY63" s="93" t="n"/>
      <c r="AZ63" s="128" t="n"/>
      <c r="BA63" s="664">
        <f>BA62/(BA29+2)</f>
        <v/>
      </c>
      <c r="BB63" s="128" t="n"/>
      <c r="BC63" s="235">
        <f>BC62/BA29</f>
        <v/>
      </c>
      <c r="BD63" s="128" t="n"/>
      <c r="BE63" s="665">
        <f>AY62+BE62+W71</f>
        <v/>
      </c>
      <c r="BF63" s="128" t="n"/>
      <c r="BG63" s="561" t="n"/>
      <c r="BH63" s="1" t="n"/>
      <c r="BI63" s="1" t="n"/>
      <c r="BJ63" s="114" t="n"/>
      <c r="BK63" s="593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</row>
    <row r="64">
      <c r="A64" s="355" t="n"/>
      <c r="B64" s="493" t="inlineStr">
        <is>
          <t>Количество курсовых проектов</t>
        </is>
      </c>
      <c r="C64" s="404" t="n"/>
      <c r="D64" s="404" t="n"/>
      <c r="E64" s="404" t="n"/>
      <c r="F64" s="404" t="n"/>
      <c r="G64" s="404" t="n"/>
      <c r="H64" s="404" t="n"/>
      <c r="I64" s="404" t="n"/>
      <c r="J64" s="404" t="n"/>
      <c r="K64" s="404" t="n"/>
      <c r="L64" s="404" t="n"/>
      <c r="M64" s="404" t="n"/>
      <c r="N64" s="404" t="n"/>
      <c r="O64" s="404" t="n"/>
      <c r="P64" s="404" t="n"/>
      <c r="Q64" s="404" t="n"/>
      <c r="R64" s="404" t="n"/>
      <c r="S64" s="404" t="n"/>
      <c r="T64" s="404" t="n"/>
      <c r="U64" s="404" t="n"/>
      <c r="V64" s="404" t="n"/>
      <c r="W64" s="404" t="n"/>
      <c r="X64" s="404" t="n"/>
      <c r="Y64" s="404" t="n"/>
      <c r="Z64" s="404" t="n"/>
      <c r="AA64" s="404" t="n"/>
      <c r="AB64" s="404" t="n"/>
      <c r="AC64" s="404" t="n"/>
      <c r="AD64" s="404" t="n"/>
      <c r="AE64" s="404" t="n"/>
      <c r="AF64" s="404" t="n"/>
      <c r="AG64" s="404" t="n"/>
      <c r="AH64" s="663" t="n"/>
      <c r="AI64" s="95" t="n"/>
      <c r="AJ64" s="128" t="n"/>
      <c r="AK64" s="93" t="n"/>
      <c r="AL64" s="128" t="n"/>
      <c r="AM64" s="350" t="n"/>
      <c r="AN64" s="179" t="n"/>
      <c r="AO64" s="93" t="n"/>
      <c r="AP64" s="128" t="n"/>
      <c r="AQ64" s="93" t="n"/>
      <c r="AR64" s="128" t="n"/>
      <c r="AS64" s="93" t="n"/>
      <c r="AT64" s="128" t="n"/>
      <c r="AU64" s="93" t="n"/>
      <c r="AV64" s="128" t="n"/>
      <c r="AW64" s="93" t="n"/>
      <c r="AX64" s="128" t="n"/>
      <c r="AY64" s="93" t="n"/>
      <c r="AZ64" s="128" t="n"/>
      <c r="BA64" s="93" t="n"/>
      <c r="BB64" s="128" t="n"/>
      <c r="BC64" s="93" t="n"/>
      <c r="BD64" s="128" t="n"/>
      <c r="BE64" s="93" t="n"/>
      <c r="BF64" s="128" t="n"/>
      <c r="BG64" s="561" t="n"/>
      <c r="BH64" s="1" t="n"/>
      <c r="BI64" s="1" t="n"/>
      <c r="BJ64" s="114" t="n"/>
      <c r="BK64" s="593" t="n"/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</row>
    <row r="65">
      <c r="A65" s="355" t="n"/>
      <c r="B65" s="493" t="inlineStr">
        <is>
          <t>Количество курсовых работ</t>
        </is>
      </c>
      <c r="C65" s="404" t="n"/>
      <c r="D65" s="404" t="n"/>
      <c r="E65" s="404" t="n"/>
      <c r="F65" s="404" t="n"/>
      <c r="G65" s="404" t="n"/>
      <c r="H65" s="404" t="n"/>
      <c r="I65" s="404" t="n"/>
      <c r="J65" s="404" t="n"/>
      <c r="K65" s="404" t="n"/>
      <c r="L65" s="404" t="n"/>
      <c r="M65" s="404" t="n"/>
      <c r="N65" s="404" t="n"/>
      <c r="O65" s="404" t="n"/>
      <c r="P65" s="404" t="n"/>
      <c r="Q65" s="404" t="n"/>
      <c r="R65" s="404" t="n"/>
      <c r="S65" s="404" t="n"/>
      <c r="T65" s="404" t="n"/>
      <c r="U65" s="404" t="n"/>
      <c r="V65" s="404" t="n"/>
      <c r="W65" s="404" t="n"/>
      <c r="X65" s="404" t="n"/>
      <c r="Y65" s="404" t="n"/>
      <c r="Z65" s="404" t="n"/>
      <c r="AA65" s="404" t="n"/>
      <c r="AB65" s="404" t="n"/>
      <c r="AC65" s="404" t="n"/>
      <c r="AD65" s="404" t="n"/>
      <c r="AE65" s="404" t="n"/>
      <c r="AF65" s="404" t="n"/>
      <c r="AG65" s="404" t="n"/>
      <c r="AH65" s="663" t="n"/>
      <c r="AI65" s="95" t="n">
        <v>1</v>
      </c>
      <c r="AJ65" s="128" t="n"/>
      <c r="AK65" s="93" t="n"/>
      <c r="AL65" s="128" t="n"/>
      <c r="AM65" s="350" t="n"/>
      <c r="AN65" s="179" t="n"/>
      <c r="AO65" s="93" t="n"/>
      <c r="AP65" s="128" t="n"/>
      <c r="AQ65" s="93" t="n"/>
      <c r="AR65" s="128" t="n"/>
      <c r="AS65" s="93" t="n"/>
      <c r="AT65" s="128" t="n"/>
      <c r="AU65" s="93" t="n"/>
      <c r="AV65" s="128" t="n"/>
      <c r="AW65" s="95" t="n"/>
      <c r="AX65" s="128" t="n"/>
      <c r="AY65" s="95" t="n"/>
      <c r="AZ65" s="128" t="n"/>
      <c r="BA65" s="95" t="n"/>
      <c r="BB65" s="128" t="n"/>
      <c r="BC65" s="95" t="n">
        <v>1</v>
      </c>
      <c r="BD65" s="128" t="n"/>
      <c r="BE65" s="93" t="n"/>
      <c r="BF65" s="128" t="n"/>
      <c r="BG65" s="561" t="n"/>
      <c r="BH65" s="1" t="n"/>
      <c r="BI65" s="1" t="n"/>
      <c r="BJ65" s="114" t="n"/>
      <c r="BK65" s="593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</row>
    <row r="66">
      <c r="A66" s="355" t="n"/>
      <c r="B66" s="493" t="inlineStr">
        <is>
          <t>Количество экзаменов</t>
        </is>
      </c>
      <c r="C66" s="404" t="n"/>
      <c r="D66" s="404" t="n"/>
      <c r="E66" s="404" t="n"/>
      <c r="F66" s="404" t="n"/>
      <c r="G66" s="404" t="n"/>
      <c r="H66" s="404" t="n"/>
      <c r="I66" s="404" t="n"/>
      <c r="J66" s="404" t="n"/>
      <c r="K66" s="404" t="n"/>
      <c r="L66" s="404" t="n"/>
      <c r="M66" s="404" t="n"/>
      <c r="N66" s="404" t="n"/>
      <c r="O66" s="404" t="n"/>
      <c r="P66" s="404" t="n"/>
      <c r="Q66" s="404" t="n"/>
      <c r="R66" s="404" t="n"/>
      <c r="S66" s="404" t="n"/>
      <c r="T66" s="404" t="n"/>
      <c r="U66" s="404" t="n"/>
      <c r="V66" s="404" t="n"/>
      <c r="W66" s="404" t="n"/>
      <c r="X66" s="404" t="n"/>
      <c r="Y66" s="404" t="n"/>
      <c r="Z66" s="404" t="n"/>
      <c r="AA66" s="404" t="n"/>
      <c r="AB66" s="404" t="n"/>
      <c r="AC66" s="404" t="n"/>
      <c r="AD66" s="404" t="n"/>
      <c r="AE66" s="404" t="n"/>
      <c r="AF66" s="404" t="n"/>
      <c r="AG66" s="404" t="n"/>
      <c r="AH66" s="663" t="n"/>
      <c r="AI66" s="95" t="n">
        <v>6</v>
      </c>
      <c r="AJ66" s="128" t="n"/>
      <c r="AK66" s="93" t="n"/>
      <c r="AL66" s="128" t="n"/>
      <c r="AM66" s="350" t="n"/>
      <c r="AN66" s="179" t="n"/>
      <c r="AO66" s="93" t="n"/>
      <c r="AP66" s="128" t="n"/>
      <c r="AQ66" s="93" t="n"/>
      <c r="AR66" s="128" t="n"/>
      <c r="AS66" s="93" t="n"/>
      <c r="AT66" s="128" t="n"/>
      <c r="AU66" s="93" t="n"/>
      <c r="AV66" s="128" t="n"/>
      <c r="AW66" s="95" t="n">
        <v>4</v>
      </c>
      <c r="AX66" s="128" t="n"/>
      <c r="AY66" s="95" t="n"/>
      <c r="AZ66" s="128" t="n"/>
      <c r="BA66" s="95" t="n"/>
      <c r="BB66" s="128" t="n"/>
      <c r="BC66" s="95" t="n">
        <v>2</v>
      </c>
      <c r="BD66" s="128" t="n"/>
      <c r="BE66" s="93" t="n"/>
      <c r="BF66" s="128" t="n"/>
      <c r="BG66" s="561" t="n"/>
      <c r="BH66" s="1" t="n"/>
      <c r="BI66" s="1" t="n"/>
      <c r="BJ66" s="114" t="n"/>
      <c r="BK66" s="593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</row>
    <row r="67">
      <c r="A67" s="355" t="n"/>
      <c r="B67" s="497" t="inlineStr">
        <is>
          <t>Количество зачетов</t>
        </is>
      </c>
      <c r="C67" s="498" t="n"/>
      <c r="D67" s="498" t="n"/>
      <c r="E67" s="498" t="n"/>
      <c r="F67" s="498" t="n"/>
      <c r="G67" s="498" t="n"/>
      <c r="H67" s="498" t="n"/>
      <c r="I67" s="498" t="n"/>
      <c r="J67" s="498" t="n"/>
      <c r="K67" s="498" t="n"/>
      <c r="L67" s="498" t="n"/>
      <c r="M67" s="498" t="n"/>
      <c r="N67" s="498" t="n"/>
      <c r="O67" s="498" t="n"/>
      <c r="P67" s="498" t="n"/>
      <c r="Q67" s="498" t="n"/>
      <c r="R67" s="498" t="n"/>
      <c r="S67" s="498" t="n"/>
      <c r="T67" s="498" t="n"/>
      <c r="U67" s="498" t="n"/>
      <c r="V67" s="498" t="n"/>
      <c r="W67" s="498" t="n"/>
      <c r="X67" s="498" t="n"/>
      <c r="Y67" s="498" t="n"/>
      <c r="Z67" s="498" t="n"/>
      <c r="AA67" s="498" t="n"/>
      <c r="AB67" s="498" t="n"/>
      <c r="AC67" s="498" t="n"/>
      <c r="AD67" s="498" t="n"/>
      <c r="AE67" s="498" t="n"/>
      <c r="AF67" s="498" t="n"/>
      <c r="AG67" s="498" t="n"/>
      <c r="AH67" s="666" t="n"/>
      <c r="AI67" s="499" t="n">
        <v>8</v>
      </c>
      <c r="AJ67" s="144" t="n"/>
      <c r="AK67" s="228" t="n"/>
      <c r="AL67" s="144" t="n"/>
      <c r="AM67" s="667" t="n"/>
      <c r="AN67" s="240" t="n"/>
      <c r="AO67" s="228" t="n"/>
      <c r="AP67" s="144" t="n"/>
      <c r="AQ67" s="228" t="n"/>
      <c r="AR67" s="144" t="n"/>
      <c r="AS67" s="228" t="n"/>
      <c r="AT67" s="144" t="n"/>
      <c r="AU67" s="228" t="n"/>
      <c r="AV67" s="144" t="n"/>
      <c r="AW67" s="499" t="n">
        <v>5</v>
      </c>
      <c r="AX67" s="144" t="n"/>
      <c r="AY67" s="499" t="n"/>
      <c r="AZ67" s="144" t="n"/>
      <c r="BA67" s="499" t="n"/>
      <c r="BB67" s="144" t="n"/>
      <c r="BC67" s="499" t="n">
        <v>3</v>
      </c>
      <c r="BD67" s="144" t="n"/>
      <c r="BE67" s="228" t="n"/>
      <c r="BF67" s="144" t="n"/>
      <c r="BG67" s="608" t="n"/>
      <c r="BH67" s="544" t="n"/>
      <c r="BI67" s="544" t="n"/>
      <c r="BJ67" s="607" t="n"/>
      <c r="BK67" s="593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</row>
    <row r="68">
      <c r="A68" s="355" t="n"/>
      <c r="B68" s="91" t="n"/>
      <c r="C68" s="91" t="n"/>
      <c r="D68" s="91" t="n"/>
      <c r="E68" s="91" t="n"/>
      <c r="F68" s="91" t="n"/>
      <c r="G68" s="91" t="n"/>
      <c r="H68" s="91" t="n"/>
      <c r="I68" s="91" t="n"/>
      <c r="J68" s="91" t="n"/>
      <c r="K68" s="91" t="n"/>
      <c r="L68" s="91" t="n"/>
      <c r="M68" s="91" t="n"/>
      <c r="N68" s="91" t="n"/>
      <c r="O68" s="91" t="n"/>
      <c r="P68" s="91" t="n"/>
      <c r="Q68" s="91" t="n"/>
      <c r="R68" s="91" t="n"/>
      <c r="S68" s="91" t="n"/>
      <c r="T68" s="91" t="n"/>
      <c r="U68" s="91" t="n"/>
      <c r="V68" s="91" t="n"/>
      <c r="W68" s="91" t="n"/>
      <c r="X68" s="91" t="n"/>
      <c r="Y68" s="91" t="n"/>
      <c r="Z68" s="91" t="n"/>
      <c r="AA68" s="91" t="n"/>
      <c r="AB68" s="91" t="n"/>
      <c r="AC68" s="91" t="n"/>
      <c r="AD68" s="91" t="n"/>
      <c r="AE68" s="91" t="n"/>
      <c r="AF68" s="91" t="n"/>
      <c r="AG68" s="91" t="n"/>
      <c r="AH68" s="91" t="n"/>
      <c r="AI68" s="91" t="n"/>
      <c r="AJ68" s="668" t="n"/>
      <c r="AK68" s="668" t="n"/>
      <c r="AL68" s="668" t="n"/>
      <c r="AM68" s="668" t="n"/>
      <c r="AN68" s="668" t="n"/>
      <c r="AO68" s="668" t="n"/>
      <c r="AP68" s="668" t="n"/>
      <c r="AQ68" s="668" t="n"/>
      <c r="AR68" s="668" t="n"/>
      <c r="AS68" s="668" t="n"/>
      <c r="AT68" s="668" t="n"/>
      <c r="AU68" s="668" t="n"/>
      <c r="AV68" s="668" t="n"/>
      <c r="AW68" s="668" t="n"/>
      <c r="AX68" s="668" t="n"/>
      <c r="AY68" s="91" t="n"/>
      <c r="AZ68" s="91" t="n"/>
      <c r="BA68" s="91" t="n"/>
      <c r="BB68" s="91" t="n"/>
      <c r="BC68" s="91" t="n"/>
      <c r="BD68" s="91" t="n"/>
      <c r="BE68" s="91" t="n"/>
      <c r="BF68" s="91" t="n"/>
      <c r="BG68" s="91" t="n"/>
      <c r="BH68" s="91" t="n"/>
      <c r="BI68" s="91" t="n"/>
      <c r="BJ68" s="91" t="n"/>
      <c r="BK68" s="593" t="n"/>
      <c r="BL68" s="265" t="n"/>
      <c r="BM68" s="265" t="n"/>
      <c r="BN68" s="265" t="n"/>
      <c r="BO68" s="265" t="n"/>
      <c r="BP68" s="265" t="n"/>
      <c r="BQ68" s="356" t="n"/>
      <c r="BR68" s="356" t="n"/>
      <c r="BS68" s="356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</row>
    <row r="69">
      <c r="A69" s="504" t="n"/>
      <c r="B69" s="669" t="inlineStr">
        <is>
          <t>IV. Производственная практика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585" t="n"/>
      <c r="O69" s="585" t="n"/>
      <c r="P69" s="585" t="n"/>
      <c r="Q69" s="585" t="n"/>
      <c r="R69" s="585" t="n"/>
      <c r="S69" s="585" t="n"/>
      <c r="T69" s="585" t="n"/>
      <c r="U69" s="585" t="n"/>
      <c r="V69" s="585" t="n"/>
      <c r="W69" s="585" t="n"/>
      <c r="X69" s="585" t="n"/>
      <c r="Y69" s="585" t="n"/>
      <c r="Z69" s="585" t="n"/>
      <c r="AA69" s="585" t="n"/>
      <c r="AB69" s="613" t="n"/>
      <c r="AC69" s="670" t="inlineStr">
        <is>
          <t>V. Магистерская диссертация</t>
        </is>
      </c>
      <c r="AD69" s="585" t="n"/>
      <c r="AE69" s="585" t="n"/>
      <c r="AF69" s="585" t="n"/>
      <c r="AG69" s="585" t="n"/>
      <c r="AH69" s="585" t="n"/>
      <c r="AI69" s="585" t="n"/>
      <c r="AJ69" s="585" t="n"/>
      <c r="AK69" s="585" t="n"/>
      <c r="AL69" s="585" t="n"/>
      <c r="AM69" s="585" t="n"/>
      <c r="AN69" s="585" t="n"/>
      <c r="AO69" s="585" t="n"/>
      <c r="AP69" s="585" t="n"/>
      <c r="AQ69" s="585" t="n"/>
      <c r="AR69" s="585" t="n"/>
      <c r="AS69" s="585" t="n"/>
      <c r="AT69" s="585" t="n"/>
      <c r="AU69" s="613" t="n"/>
      <c r="AV69" s="671" t="inlineStr">
        <is>
          <t xml:space="preserve">VI. Итоговая аттестация </t>
        </is>
      </c>
      <c r="AW69" s="585" t="n"/>
      <c r="AX69" s="585" t="n"/>
      <c r="AY69" s="585" t="n"/>
      <c r="AZ69" s="585" t="n"/>
      <c r="BA69" s="585" t="n"/>
      <c r="BB69" s="585" t="n"/>
      <c r="BC69" s="585" t="n"/>
      <c r="BD69" s="585" t="n"/>
      <c r="BE69" s="585" t="n"/>
      <c r="BF69" s="585" t="n"/>
      <c r="BG69" s="585" t="n"/>
      <c r="BH69" s="585" t="n"/>
      <c r="BI69" s="585" t="n"/>
      <c r="BJ69" s="586" t="n"/>
      <c r="BK69" s="36" t="n"/>
      <c r="BL69" s="346" t="n"/>
      <c r="BM69" s="346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</row>
    <row r="70">
      <c r="A70" s="504" t="n"/>
      <c r="B70" s="672" t="inlineStr">
        <is>
          <t>Название практики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585" t="n"/>
      <c r="M70" s="613" t="n"/>
      <c r="N70" s="673" t="inlineStr">
        <is>
          <t>Семестр</t>
        </is>
      </c>
      <c r="O70" s="585" t="n"/>
      <c r="P70" s="585" t="n"/>
      <c r="Q70" s="613" t="n"/>
      <c r="R70" s="673" t="inlineStr">
        <is>
          <t>Недель</t>
        </is>
      </c>
      <c r="S70" s="585" t="n"/>
      <c r="T70" s="585" t="n"/>
      <c r="U70" s="585" t="n"/>
      <c r="V70" s="613" t="n"/>
      <c r="W70" s="674" t="inlineStr">
        <is>
          <t>Зачетных единиц</t>
        </is>
      </c>
      <c r="X70" s="585" t="n"/>
      <c r="Y70" s="585" t="n"/>
      <c r="Z70" s="585" t="n"/>
      <c r="AA70" s="585" t="n"/>
      <c r="AB70" s="613" t="n"/>
      <c r="AC70" s="673" t="inlineStr">
        <is>
          <t>Семестр</t>
        </is>
      </c>
      <c r="AD70" s="585" t="n"/>
      <c r="AE70" s="585" t="n"/>
      <c r="AF70" s="585" t="n"/>
      <c r="AG70" s="585" t="n"/>
      <c r="AH70" s="613" t="n"/>
      <c r="AI70" s="673" t="inlineStr">
        <is>
          <t>Недель</t>
        </is>
      </c>
      <c r="AJ70" s="585" t="n"/>
      <c r="AK70" s="585" t="n"/>
      <c r="AL70" s="585" t="n"/>
      <c r="AM70" s="585" t="n"/>
      <c r="AN70" s="613" t="n"/>
      <c r="AO70" s="673" t="inlineStr">
        <is>
          <t>Зачетных единиц</t>
        </is>
      </c>
      <c r="AP70" s="585" t="n"/>
      <c r="AQ70" s="585" t="n"/>
      <c r="AR70" s="585" t="n"/>
      <c r="AS70" s="585" t="n"/>
      <c r="AT70" s="585" t="n"/>
      <c r="AU70" s="613" t="n"/>
      <c r="AV70" s="675" t="inlineStr">
        <is>
          <t>Защита магистерской диссертации</t>
        </is>
      </c>
      <c r="AW70" s="661" t="n"/>
      <c r="AX70" s="661" t="n"/>
      <c r="AY70" s="661" t="n"/>
      <c r="AZ70" s="661" t="n"/>
      <c r="BA70" s="661" t="n"/>
      <c r="BB70" s="661" t="n"/>
      <c r="BC70" s="661" t="n"/>
      <c r="BD70" s="661" t="n"/>
      <c r="BE70" s="661" t="n"/>
      <c r="BF70" s="661" t="n"/>
      <c r="BG70" s="661" t="n"/>
      <c r="BH70" s="661" t="n"/>
      <c r="BI70" s="661" t="n"/>
      <c r="BJ70" s="662" t="n"/>
      <c r="BK70" s="16" t="n"/>
      <c r="BL70" s="4" t="n"/>
      <c r="BM70" s="4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504" t="n"/>
      <c r="B71" s="672" t="inlineStr">
        <is>
          <t>Исследовательская</t>
        </is>
      </c>
      <c r="C71" s="585" t="n"/>
      <c r="D71" s="585" t="n"/>
      <c r="E71" s="585" t="n"/>
      <c r="F71" s="585" t="n"/>
      <c r="G71" s="585" t="n"/>
      <c r="H71" s="585" t="n"/>
      <c r="I71" s="585" t="n"/>
      <c r="J71" s="585" t="n"/>
      <c r="K71" s="585" t="n"/>
      <c r="L71" s="585" t="n"/>
      <c r="M71" s="613" t="n"/>
      <c r="N71" s="673" t="n">
        <v>2</v>
      </c>
      <c r="O71" s="585" t="n"/>
      <c r="P71" s="585" t="n"/>
      <c r="Q71" s="613" t="n"/>
      <c r="R71" s="673" t="n">
        <v>2</v>
      </c>
      <c r="S71" s="585" t="n"/>
      <c r="T71" s="585" t="n"/>
      <c r="U71" s="585" t="n"/>
      <c r="V71" s="613" t="n"/>
      <c r="W71" s="673">
        <f>R71*54/36</f>
        <v/>
      </c>
      <c r="X71" s="585" t="n"/>
      <c r="Y71" s="585" t="n"/>
      <c r="Z71" s="585" t="n"/>
      <c r="AA71" s="585" t="n"/>
      <c r="AB71" s="613" t="n"/>
      <c r="AC71" s="673" t="n">
        <v>2</v>
      </c>
      <c r="AD71" s="585" t="n"/>
      <c r="AE71" s="585" t="n"/>
      <c r="AF71" s="585" t="n"/>
      <c r="AG71" s="585" t="n"/>
      <c r="AH71" s="613" t="n"/>
      <c r="AI71" s="673" t="n">
        <v>8</v>
      </c>
      <c r="AJ71" s="585" t="n"/>
      <c r="AK71" s="585" t="n"/>
      <c r="AL71" s="585" t="n"/>
      <c r="AM71" s="585" t="n"/>
      <c r="AN71" s="613" t="n"/>
      <c r="AO71" s="673">
        <f>AI71*1.5</f>
        <v/>
      </c>
      <c r="AP71" s="585" t="n"/>
      <c r="AQ71" s="585" t="n"/>
      <c r="AR71" s="585" t="n"/>
      <c r="AS71" s="585" t="n"/>
      <c r="AT71" s="585" t="n"/>
      <c r="AU71" s="613" t="n"/>
      <c r="AV71" s="608" t="n"/>
      <c r="AW71" s="544" t="n"/>
      <c r="AX71" s="544" t="n"/>
      <c r="AY71" s="544" t="n"/>
      <c r="AZ71" s="544" t="n"/>
      <c r="BA71" s="544" t="n"/>
      <c r="BB71" s="544" t="n"/>
      <c r="BC71" s="544" t="n"/>
      <c r="BD71" s="544" t="n"/>
      <c r="BE71" s="544" t="n"/>
      <c r="BF71" s="544" t="n"/>
      <c r="BG71" s="544" t="n"/>
      <c r="BH71" s="544" t="n"/>
      <c r="BI71" s="544" t="n"/>
      <c r="BJ71" s="607" t="n"/>
      <c r="BK71" s="16" t="n"/>
      <c r="BL71" s="4" t="n"/>
      <c r="BM71" s="4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  <c r="AJ72" s="10" t="n"/>
      <c r="AK72" s="10" t="n"/>
      <c r="AL72" s="10" t="n"/>
      <c r="AM72" s="10" t="n"/>
      <c r="AN72" s="10" t="n"/>
      <c r="AO72" s="10" t="n"/>
      <c r="AP72" s="10" t="n"/>
      <c r="AQ72" s="10" t="n"/>
      <c r="AR72" s="10" t="n"/>
      <c r="AS72" s="10" t="n"/>
      <c r="AT72" s="10" t="n"/>
      <c r="AU72" s="10" t="n"/>
      <c r="AV72" s="10" t="n"/>
      <c r="AW72" s="10" t="n"/>
      <c r="AX72" s="10" t="n"/>
      <c r="AY72" s="10" t="n"/>
      <c r="AZ72" s="10" t="n"/>
      <c r="BA72" s="10" t="n"/>
      <c r="BB72" s="10" t="n"/>
      <c r="BC72" s="10" t="n"/>
      <c r="BD72" s="10" t="n"/>
      <c r="BE72" s="10" t="n"/>
      <c r="BF72" s="10" t="n"/>
      <c r="BG72" s="10" t="n"/>
      <c r="BH72" s="10" t="n"/>
      <c r="BI72" s="10" t="n"/>
      <c r="BJ72" s="10" t="n"/>
      <c r="BK72" s="530" t="n"/>
      <c r="BL72" s="10" t="n"/>
      <c r="BM72" s="10" t="n"/>
      <c r="BN72" s="509" t="n"/>
      <c r="BO72" s="509" t="n"/>
      <c r="BP72" s="509" t="n"/>
      <c r="BQ72" s="10" t="n"/>
      <c r="BR72" s="10" t="n"/>
      <c r="BS72" s="10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41" t="n"/>
      <c r="B73" s="543" t="inlineStr">
        <is>
          <t>VII. Матрица компетенций</t>
        </is>
      </c>
      <c r="C73" s="544" t="n"/>
      <c r="D73" s="544" t="n"/>
      <c r="E73" s="544" t="n"/>
      <c r="F73" s="544" t="n"/>
      <c r="G73" s="544" t="n"/>
      <c r="H73" s="544" t="n"/>
      <c r="I73" s="544" t="n"/>
      <c r="J73" s="544" t="n"/>
      <c r="K73" s="544" t="n"/>
      <c r="L73" s="544" t="n"/>
      <c r="M73" s="544" t="n"/>
      <c r="N73" s="544" t="n"/>
      <c r="O73" s="544" t="n"/>
      <c r="P73" s="544" t="n"/>
      <c r="Q73" s="544" t="n"/>
      <c r="R73" s="544" t="n"/>
      <c r="S73" s="544" t="n"/>
      <c r="T73" s="544" t="n"/>
      <c r="U73" s="544" t="n"/>
      <c r="V73" s="544" t="n"/>
      <c r="W73" s="544" t="n"/>
      <c r="X73" s="544" t="n"/>
      <c r="Y73" s="544" t="n"/>
      <c r="Z73" s="544" t="n"/>
      <c r="AA73" s="544" t="n"/>
      <c r="AB73" s="544" t="n"/>
      <c r="AC73" s="544" t="n"/>
      <c r="AD73" s="544" t="n"/>
      <c r="AE73" s="544" t="n"/>
      <c r="AF73" s="544" t="n"/>
      <c r="AG73" s="544" t="n"/>
      <c r="AH73" s="544" t="n"/>
      <c r="AI73" s="544" t="n"/>
      <c r="AJ73" s="544" t="n"/>
      <c r="AK73" s="544" t="n"/>
      <c r="AL73" s="544" t="n"/>
      <c r="AM73" s="544" t="n"/>
      <c r="AN73" s="544" t="n"/>
      <c r="AO73" s="544" t="n"/>
      <c r="AP73" s="544" t="n"/>
      <c r="AQ73" s="544" t="n"/>
      <c r="AR73" s="544" t="n"/>
      <c r="AS73" s="544" t="n"/>
      <c r="AT73" s="544" t="n"/>
      <c r="AU73" s="544" t="n"/>
      <c r="AV73" s="544" t="n"/>
      <c r="AW73" s="544" t="n"/>
      <c r="AX73" s="544" t="n"/>
      <c r="AY73" s="544" t="n"/>
      <c r="AZ73" s="544" t="n"/>
      <c r="BA73" s="544" t="n"/>
      <c r="BB73" s="544" t="n"/>
      <c r="BC73" s="544" t="n"/>
      <c r="BD73" s="544" t="n"/>
      <c r="BE73" s="544" t="n"/>
      <c r="BF73" s="544" t="n"/>
      <c r="BG73" s="544" t="n"/>
      <c r="BH73" s="544" t="n"/>
      <c r="BI73" s="544" t="n"/>
      <c r="BJ73" s="676" t="n"/>
      <c r="BK73" s="36" t="n"/>
      <c r="BL73" s="19" t="n"/>
      <c r="BM73" s="19" t="n"/>
      <c r="BN73" s="19" t="n"/>
      <c r="BO73" s="19" t="n"/>
      <c r="BP73" s="19" t="n"/>
      <c r="BQ73" s="41" t="n"/>
      <c r="BR73" s="41" t="n"/>
      <c r="BS73" s="4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9" t="n"/>
      <c r="B74" s="677" t="inlineStr">
        <is>
          <t>Код компетенции</t>
        </is>
      </c>
      <c r="C74" s="585" t="n"/>
      <c r="D74" s="585" t="n"/>
      <c r="E74" s="585" t="n"/>
      <c r="F74" s="585" t="n"/>
      <c r="G74" s="586" t="n"/>
      <c r="H74" s="678" t="inlineStr">
        <is>
          <t>Наименование компетенции</t>
        </is>
      </c>
      <c r="I74" s="585" t="n"/>
      <c r="J74" s="585" t="n"/>
      <c r="K74" s="585" t="n"/>
      <c r="L74" s="585" t="n"/>
      <c r="M74" s="585" t="n"/>
      <c r="N74" s="585" t="n"/>
      <c r="O74" s="585" t="n"/>
      <c r="P74" s="585" t="n"/>
      <c r="Q74" s="585" t="n"/>
      <c r="R74" s="585" t="n"/>
      <c r="S74" s="585" t="n"/>
      <c r="T74" s="585" t="n"/>
      <c r="U74" s="585" t="n"/>
      <c r="V74" s="585" t="n"/>
      <c r="W74" s="585" t="n"/>
      <c r="X74" s="585" t="n"/>
      <c r="Y74" s="585" t="n"/>
      <c r="Z74" s="585" t="n"/>
      <c r="AA74" s="585" t="n"/>
      <c r="AB74" s="585" t="n"/>
      <c r="AC74" s="585" t="n"/>
      <c r="AD74" s="585" t="n"/>
      <c r="AE74" s="585" t="n"/>
      <c r="AF74" s="585" t="n"/>
      <c r="AG74" s="585" t="n"/>
      <c r="AH74" s="585" t="n"/>
      <c r="AI74" s="585" t="n"/>
      <c r="AJ74" s="585" t="n"/>
      <c r="AK74" s="585" t="n"/>
      <c r="AL74" s="585" t="n"/>
      <c r="AM74" s="585" t="n"/>
      <c r="AN74" s="585" t="n"/>
      <c r="AO74" s="585" t="n"/>
      <c r="AP74" s="585" t="n"/>
      <c r="AQ74" s="585" t="n"/>
      <c r="AR74" s="585" t="n"/>
      <c r="AS74" s="585" t="n"/>
      <c r="AT74" s="585" t="n"/>
      <c r="AU74" s="585" t="n"/>
      <c r="AV74" s="585" t="n"/>
      <c r="AW74" s="585" t="n"/>
      <c r="AX74" s="585" t="n"/>
      <c r="AY74" s="585" t="n"/>
      <c r="AZ74" s="585" t="n"/>
      <c r="BA74" s="585" t="n"/>
      <c r="BB74" s="585" t="n"/>
      <c r="BC74" s="585" t="n"/>
      <c r="BD74" s="585" t="n"/>
      <c r="BE74" s="677" t="inlineStr">
        <is>
          <t>Код модуля, учебной дисциплины</t>
        </is>
      </c>
      <c r="BF74" s="585" t="n"/>
      <c r="BG74" s="585" t="n"/>
      <c r="BH74" s="585" t="n"/>
      <c r="BI74" s="585" t="n"/>
      <c r="BJ74" s="586" t="n"/>
      <c r="BK74" s="16" t="n"/>
      <c r="BL74" s="9" t="n"/>
      <c r="BM74" s="9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9" t="n"/>
      <c r="B75" s="171" t="inlineStr">
        <is>
          <t>УК-1</t>
        </is>
      </c>
      <c r="C75" s="123" t="n"/>
      <c r="D75" s="123" t="n"/>
      <c r="E75" s="123" t="n"/>
      <c r="F75" s="123" t="n"/>
      <c r="G75" s="161" t="n"/>
      <c r="H75" s="67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23" t="n"/>
      <c r="BE75" s="680" t="inlineStr">
        <is>
          <t>1.3, 2.5.1</t>
        </is>
      </c>
      <c r="BF75" s="123" t="n"/>
      <c r="BG75" s="123" t="n"/>
      <c r="BH75" s="123" t="n"/>
      <c r="BI75" s="123" t="n"/>
      <c r="BJ75" s="161" t="n"/>
      <c r="BK75" s="16" t="n"/>
      <c r="BL75" s="9" t="n"/>
      <c r="BM75" s="9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9" t="n"/>
      <c r="B76" s="261" t="inlineStr">
        <is>
          <t>УК-2</t>
        </is>
      </c>
      <c r="C76" s="131" t="n"/>
      <c r="D76" s="131" t="n"/>
      <c r="E76" s="131" t="n"/>
      <c r="F76" s="131" t="n"/>
      <c r="G76" s="132" t="n"/>
      <c r="H76" s="681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262" t="inlineStr">
        <is>
          <t xml:space="preserve"> 2.5.3</t>
        </is>
      </c>
      <c r="BF76" s="131" t="n"/>
      <c r="BG76" s="131" t="n"/>
      <c r="BH76" s="131" t="n"/>
      <c r="BI76" s="131" t="n"/>
      <c r="BJ76" s="132" t="n"/>
      <c r="BK76" s="16" t="n"/>
      <c r="BL76" s="9" t="n"/>
      <c r="BM76" s="9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9" t="n"/>
      <c r="B77" s="261" t="inlineStr">
        <is>
          <t>УК-3</t>
        </is>
      </c>
      <c r="C77" s="131" t="n"/>
      <c r="D77" s="131" t="n"/>
      <c r="E77" s="131" t="n"/>
      <c r="F77" s="131" t="n"/>
      <c r="G77" s="132" t="n"/>
      <c r="H77" s="68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262" t="inlineStr">
        <is>
          <t>2.1, 2.5.2</t>
        </is>
      </c>
      <c r="BF77" s="131" t="n"/>
      <c r="BG77" s="131" t="n"/>
      <c r="BH77" s="131" t="n"/>
      <c r="BI77" s="131" t="n"/>
      <c r="BJ77" s="132" t="n"/>
      <c r="BK77" s="16" t="n"/>
      <c r="BL77" s="9" t="n"/>
      <c r="BM77" s="9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9" t="n"/>
      <c r="B78" s="261" t="inlineStr">
        <is>
          <t>УК-4</t>
        </is>
      </c>
      <c r="C78" s="131" t="n"/>
      <c r="D78" s="131" t="n"/>
      <c r="E78" s="131" t="n"/>
      <c r="F78" s="131" t="n"/>
      <c r="G78" s="132" t="n"/>
      <c r="H78" s="68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682" t="inlineStr">
        <is>
          <t>1.2, 1.3, 2.2.1</t>
        </is>
      </c>
      <c r="BF78" s="131" t="n"/>
      <c r="BG78" s="131" t="n"/>
      <c r="BH78" s="131" t="n"/>
      <c r="BI78" s="131" t="n"/>
      <c r="BJ78" s="132" t="n"/>
      <c r="BK78" s="16" t="n"/>
      <c r="BL78" s="9" t="n"/>
      <c r="BM78" s="9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9" t="n"/>
      <c r="B79" s="261" t="inlineStr">
        <is>
          <t>УК-5</t>
        </is>
      </c>
      <c r="C79" s="131" t="n"/>
      <c r="D79" s="131" t="n"/>
      <c r="E79" s="131" t="n"/>
      <c r="F79" s="131" t="n"/>
      <c r="G79" s="132" t="n"/>
      <c r="H79" s="681" t="inlineStr">
        <is>
          <t>Развивать инновационную восприимчивость и способность к инновационной деятельности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261" t="inlineStr">
        <is>
          <t xml:space="preserve"> 1.2, 1.3, 2.2.1</t>
        </is>
      </c>
      <c r="BF79" s="131" t="n"/>
      <c r="BG79" s="131" t="n"/>
      <c r="BH79" s="131" t="n"/>
      <c r="BI79" s="131" t="n"/>
      <c r="BJ79" s="132" t="n"/>
      <c r="BK79" s="16" t="n"/>
      <c r="BL79" s="9" t="n"/>
      <c r="BM79" s="9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9" t="n"/>
      <c r="B80" s="261" t="inlineStr">
        <is>
          <t>УК-6</t>
        </is>
      </c>
      <c r="C80" s="131" t="n"/>
      <c r="D80" s="131" t="n"/>
      <c r="E80" s="131" t="n"/>
      <c r="F80" s="131" t="n"/>
      <c r="G80" s="132" t="n"/>
      <c r="H80" s="6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261" t="inlineStr">
        <is>
          <t xml:space="preserve"> 1.1, 2.2.1</t>
        </is>
      </c>
      <c r="BF80" s="131" t="n"/>
      <c r="BG80" s="131" t="n"/>
      <c r="BH80" s="131" t="n"/>
      <c r="BI80" s="131" t="n"/>
      <c r="BJ80" s="132" t="n"/>
      <c r="BK80" s="16" t="n"/>
      <c r="BL80" s="9" t="n"/>
      <c r="BM80" s="9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9" t="n"/>
      <c r="B81" s="261" t="inlineStr">
        <is>
          <t>УК-7</t>
        </is>
      </c>
      <c r="C81" s="131" t="n"/>
      <c r="D81" s="131" t="n"/>
      <c r="E81" s="131" t="n"/>
      <c r="F81" s="131" t="n"/>
      <c r="G81" s="132" t="n"/>
      <c r="H81" s="681" t="inlineStr">
        <is>
          <t>Быть лидером командной работы, способным оценивать коммуникативные каналы и выстраивать межличностные коммуникации, применять управленческие решения, оценивать их возможные последствия, нести за них ответственность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261" t="inlineStr">
        <is>
          <t xml:space="preserve">  2.2.1</t>
        </is>
      </c>
      <c r="BF81" s="131" t="n"/>
      <c r="BG81" s="131" t="n"/>
      <c r="BH81" s="131" t="n"/>
      <c r="BI81" s="131" t="n"/>
      <c r="BJ81" s="132" t="n"/>
      <c r="BK81" s="16" t="n"/>
      <c r="BL81" s="9" t="n"/>
      <c r="BM81" s="9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683" t="n"/>
      <c r="B82" s="261" t="inlineStr">
        <is>
          <t>УПК-1</t>
        </is>
      </c>
      <c r="C82" s="131" t="n"/>
      <c r="D82" s="131" t="n"/>
      <c r="E82" s="131" t="n"/>
      <c r="F82" s="131" t="n"/>
      <c r="G82" s="132" t="n"/>
      <c r="H82" s="681" t="inlineStr">
        <is>
          <t>Анализировать поведение хозяйствующих субъектов в условиях различных типов рыночных структур, исследовать и разрабатывать рыночную стратегию организации, оценивать последствия государственной  микроэкономической политики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684" t="inlineStr">
        <is>
          <t xml:space="preserve"> 1.1.1</t>
        </is>
      </c>
      <c r="BF82" s="131" t="n"/>
      <c r="BG82" s="131" t="n"/>
      <c r="BH82" s="131" t="n"/>
      <c r="BI82" s="131" t="n"/>
      <c r="BJ82" s="132" t="n"/>
      <c r="BK82" s="685" t="n"/>
      <c r="BL82" s="683" t="n"/>
      <c r="BM82" s="683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683" t="n"/>
      <c r="B83" s="261" t="inlineStr">
        <is>
          <t>УПК-2</t>
        </is>
      </c>
      <c r="C83" s="131" t="n"/>
      <c r="D83" s="131" t="n"/>
      <c r="E83" s="131" t="n"/>
      <c r="F83" s="131" t="n"/>
      <c r="G83" s="132" t="n"/>
      <c r="H83" s="681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261" t="inlineStr">
        <is>
          <t xml:space="preserve"> 1.1.2</t>
        </is>
      </c>
      <c r="BF83" s="131" t="n"/>
      <c r="BG83" s="131" t="n"/>
      <c r="BH83" s="131" t="n"/>
      <c r="BI83" s="131" t="n"/>
      <c r="BJ83" s="132" t="n"/>
      <c r="BK83" s="685" t="n"/>
      <c r="BL83" s="683" t="n"/>
      <c r="BM83" s="683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686" t="n"/>
      <c r="B84" s="261" t="inlineStr">
        <is>
          <t>УПК-3</t>
        </is>
      </c>
      <c r="C84" s="131" t="n"/>
      <c r="D84" s="131" t="n"/>
      <c r="E84" s="131" t="n"/>
      <c r="F84" s="131" t="n"/>
      <c r="G84" s="132" t="n"/>
      <c r="H84" s="681" t="inlineStr">
        <is>
          <t>Выявлять основные закономерности и тенденции развития национальной экономики, применять методы прогнозирования, использовать компьютерное программное обеспечение для построения моделей прогнозирования развития национальной экономики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61" t="inlineStr">
        <is>
          <t xml:space="preserve"> 1.1.3</t>
        </is>
      </c>
      <c r="BF84" s="131" t="n"/>
      <c r="BG84" s="131" t="n"/>
      <c r="BH84" s="131" t="n"/>
      <c r="BI84" s="131" t="n"/>
      <c r="BJ84" s="132" t="n"/>
      <c r="BK84" s="687" t="n"/>
      <c r="BL84" s="686" t="n"/>
      <c r="BM84" s="686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686" t="n"/>
      <c r="B85" s="261" t="inlineStr">
        <is>
          <t>УПК-4</t>
        </is>
      </c>
      <c r="C85" s="131" t="n"/>
      <c r="D85" s="131" t="n"/>
      <c r="E85" s="131" t="n"/>
      <c r="F85" s="131" t="n"/>
      <c r="G85" s="132" t="n"/>
      <c r="H85" s="681" t="inlineStr">
        <is>
          <t>Разрабатывать и реализовывать инновационные и венчурные проекты,  формировать и развивать конкурентные преимущества 
организации на основе инновационных решений, осваивать новые сегменты рынка инновационных продуктов и услуг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61" t="inlineStr">
        <is>
          <t xml:space="preserve">  1.2</t>
        </is>
      </c>
      <c r="BF85" s="131" t="n"/>
      <c r="BG85" s="131" t="n"/>
      <c r="BH85" s="131" t="n"/>
      <c r="BI85" s="131" t="n"/>
      <c r="BJ85" s="132" t="n"/>
      <c r="BK85" s="687" t="n"/>
      <c r="BL85" s="686" t="n"/>
      <c r="BM85" s="686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683" t="n"/>
      <c r="B86" s="261" t="inlineStr">
        <is>
          <t>УПК-5</t>
        </is>
      </c>
      <c r="C86" s="131" t="n"/>
      <c r="D86" s="131" t="n"/>
      <c r="E86" s="131" t="n"/>
      <c r="F86" s="131" t="n"/>
      <c r="G86" s="132" t="n"/>
      <c r="H86" s="681" t="inlineStr">
        <is>
          <t>Осуществлять  анализ данных для решения экономических, управленческих, научно-исследовательских задач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261" t="inlineStr">
        <is>
          <t xml:space="preserve"> 1.4   </t>
        </is>
      </c>
      <c r="BF86" s="131" t="n"/>
      <c r="BG86" s="131" t="n"/>
      <c r="BH86" s="131" t="n"/>
      <c r="BI86" s="131" t="n"/>
      <c r="BJ86" s="132" t="n"/>
      <c r="BK86" s="685" t="n"/>
      <c r="BL86" s="683" t="n"/>
      <c r="BM86" s="683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683" t="n"/>
      <c r="B87" s="261" t="inlineStr">
        <is>
          <t>СК-1</t>
        </is>
      </c>
      <c r="C87" s="131" t="n"/>
      <c r="D87" s="131" t="n"/>
      <c r="E87" s="131" t="n"/>
      <c r="F87" s="131" t="n"/>
      <c r="G87" s="132" t="n"/>
      <c r="H87" s="681" t="inlineStr">
        <is>
          <t>Использовать  методы   проект-менеджмента  в  исследованиях  и  осуществлять  руководство  важными  и  масштабными  задачами, имеющими определенную цель, установленные сроки и ограниченное ресурсное обеспечение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261" t="inlineStr">
        <is>
          <t xml:space="preserve">  2.2.1</t>
        </is>
      </c>
      <c r="BF87" s="131" t="n"/>
      <c r="BG87" s="131" t="n"/>
      <c r="BH87" s="131" t="n"/>
      <c r="BI87" s="131" t="n"/>
      <c r="BJ87" s="132" t="n"/>
      <c r="BK87" s="685" t="n"/>
      <c r="BL87" s="683" t="n"/>
      <c r="BM87" s="683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683" t="n"/>
      <c r="B88" s="261" t="inlineStr">
        <is>
          <t>СК-2</t>
        </is>
      </c>
      <c r="C88" s="131" t="n"/>
      <c r="D88" s="131" t="n"/>
      <c r="E88" s="131" t="n"/>
      <c r="F88" s="131" t="n"/>
      <c r="G88" s="132" t="n"/>
      <c r="H88" s="681" t="inlineStr">
        <is>
          <t xml:space="preserve">Применять методологии моделирования бизнес-процессов организации как основу их оптимизации 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261" t="inlineStr">
        <is>
          <t xml:space="preserve">  2.2.2</t>
        </is>
      </c>
      <c r="BF88" s="131" t="n"/>
      <c r="BG88" s="131" t="n"/>
      <c r="BH88" s="131" t="n"/>
      <c r="BI88" s="131" t="n"/>
      <c r="BJ88" s="132" t="n"/>
      <c r="BK88" s="685" t="n"/>
      <c r="BL88" s="683" t="n"/>
      <c r="BM88" s="683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686" t="n"/>
      <c r="B89" s="261" t="inlineStr">
        <is>
          <t>СК-3</t>
        </is>
      </c>
      <c r="C89" s="131" t="n"/>
      <c r="D89" s="131" t="n"/>
      <c r="E89" s="131" t="n"/>
      <c r="F89" s="131" t="n"/>
      <c r="G89" s="132" t="n"/>
      <c r="H89" s="681" t="inlineStr">
        <is>
          <t>Выявлять основные противоречия, закономерности и тенденции развития теории бухгалтерского учета, адаптировать и применять инструментарий различных теорий в научных исследованиях и разработках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261" t="inlineStr">
        <is>
          <t xml:space="preserve"> 2.2.3</t>
        </is>
      </c>
      <c r="BF89" s="131" t="n"/>
      <c r="BG89" s="131" t="n"/>
      <c r="BH89" s="131" t="n"/>
      <c r="BI89" s="131" t="n"/>
      <c r="BJ89" s="132" t="n"/>
      <c r="BK89" s="687" t="n"/>
      <c r="BL89" s="686" t="n"/>
      <c r="BM89" s="686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686" t="n"/>
      <c r="B90" s="261" t="inlineStr">
        <is>
          <t>СК-4</t>
        </is>
      </c>
      <c r="C90" s="131" t="n"/>
      <c r="D90" s="131" t="n"/>
      <c r="E90" s="131" t="n"/>
      <c r="F90" s="131" t="n"/>
      <c r="G90" s="132" t="n"/>
      <c r="H90" s="681" t="inlineStr">
        <is>
          <t>Выполнять анализ доходов населения и заработной платы, обосновывать внутрифирменную политику оплаты труда для организации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261" t="inlineStr">
        <is>
          <t xml:space="preserve"> 2.3.1</t>
        </is>
      </c>
      <c r="BF90" s="131" t="n"/>
      <c r="BG90" s="131" t="n"/>
      <c r="BH90" s="131" t="n"/>
      <c r="BI90" s="131" t="n"/>
      <c r="BJ90" s="132" t="n"/>
      <c r="BK90" s="687" t="n"/>
      <c r="BL90" s="686" t="n"/>
      <c r="BM90" s="686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686" t="n"/>
      <c r="B91" s="261" t="inlineStr">
        <is>
          <t>СК-5</t>
        </is>
      </c>
      <c r="C91" s="131" t="n"/>
      <c r="D91" s="131" t="n"/>
      <c r="E91" s="131" t="n"/>
      <c r="F91" s="131" t="n"/>
      <c r="G91" s="132" t="n"/>
      <c r="H91" s="681" t="inlineStr">
        <is>
          <t>Применять  навыки  поиска  иностранных  партнеров  и  использования  всех  предусмотренных  законодательством  республики  форм развития международных связей,  осуществлять  выработку  направлений расширения внешнеэкономической деятельности субъектов хозяйствования, обеспечения конкурентоспособности продукции на мировом рынке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261" t="inlineStr">
        <is>
          <t xml:space="preserve"> 2.3.2</t>
        </is>
      </c>
      <c r="BF91" s="131" t="n"/>
      <c r="BG91" s="131" t="n"/>
      <c r="BH91" s="131" t="n"/>
      <c r="BI91" s="131" t="n"/>
      <c r="BJ91" s="132" t="n"/>
      <c r="BK91" s="687" t="n"/>
      <c r="BL91" s="686" t="n"/>
      <c r="BM91" s="686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683" t="n"/>
      <c r="B92" s="261" t="inlineStr">
        <is>
          <t>СК-6</t>
        </is>
      </c>
      <c r="C92" s="131" t="n"/>
      <c r="D92" s="131" t="n"/>
      <c r="E92" s="131" t="n"/>
      <c r="F92" s="131" t="n"/>
      <c r="G92" s="132" t="n"/>
      <c r="H92" s="681" t="inlineStr">
        <is>
          <t>Применять  навыки  маркетингового  анализа  процессов  и  создаваемых  продуктов   организаций  для  эффективного решения научно-исследовательских, экономико-социальных, управленческих и инновационных задач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261" t="inlineStr">
        <is>
          <t xml:space="preserve">  2.4.1.1</t>
        </is>
      </c>
      <c r="BF92" s="131" t="n"/>
      <c r="BG92" s="131" t="n"/>
      <c r="BH92" s="131" t="n"/>
      <c r="BI92" s="131" t="n"/>
      <c r="BJ92" s="132" t="n"/>
      <c r="BK92" s="685" t="n"/>
      <c r="BL92" s="683" t="n"/>
      <c r="BM92" s="683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683" t="n"/>
      <c r="B93" s="261" t="inlineStr">
        <is>
          <t>СК-7</t>
        </is>
      </c>
      <c r="C93" s="131" t="n"/>
      <c r="D93" s="131" t="n"/>
      <c r="E93" s="131" t="n"/>
      <c r="F93" s="131" t="n"/>
      <c r="G93" s="132" t="n"/>
      <c r="H93" s="681" t="inlineStr">
        <is>
          <t>Быть  способным  формировать  цены  по  стадиям  товародвижения,  анализировать  и  принимать  управленческие  решения  в  сфере  ценообразования  и применения  цен, обосновывать эффективность реализации товаров по ценам и тарифам,  устанавливаемым с учетом конъюнктуры рынка и используемых в республике государственных ограничений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261" t="inlineStr">
        <is>
          <t xml:space="preserve">  2.4.1.2</t>
        </is>
      </c>
      <c r="BF93" s="131" t="n"/>
      <c r="BG93" s="131" t="n"/>
      <c r="BH93" s="131" t="n"/>
      <c r="BI93" s="131" t="n"/>
      <c r="BJ93" s="132" t="n"/>
      <c r="BK93" s="685" t="n"/>
      <c r="BL93" s="683" t="n"/>
      <c r="BM93" s="683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243" t="n"/>
      <c r="B94" s="261" t="inlineStr">
        <is>
          <t>СК-8</t>
        </is>
      </c>
      <c r="C94" s="131" t="n"/>
      <c r="D94" s="131" t="n"/>
      <c r="E94" s="131" t="n"/>
      <c r="F94" s="131" t="n"/>
      <c r="G94" s="132" t="n"/>
      <c r="H94" s="681" t="inlineStr">
        <is>
          <t>Проводить анализ действующего налогового законодательства, определять объекты налогообложения, исчислять налоги, сборы (пошлины) с учетом особенностей применения налогового законодательства для отдельных отраслей и категорий плательщиков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261" t="inlineStr">
        <is>
          <t xml:space="preserve">  2.4.2.1</t>
        </is>
      </c>
      <c r="BF94" s="131" t="n"/>
      <c r="BG94" s="131" t="n"/>
      <c r="BH94" s="131" t="n"/>
      <c r="BI94" s="131" t="n"/>
      <c r="BJ94" s="132" t="n"/>
      <c r="BK94" s="16" t="n"/>
      <c r="BL94" s="243" t="n"/>
      <c r="BM94" s="243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243" t="n"/>
      <c r="B95" s="263" t="inlineStr">
        <is>
          <t>СК-9</t>
        </is>
      </c>
      <c r="C95" s="194" t="n"/>
      <c r="D95" s="194" t="n"/>
      <c r="E95" s="194" t="n"/>
      <c r="F95" s="194" t="n"/>
      <c r="G95" s="195" t="n"/>
      <c r="H95" s="193" t="inlineStr">
        <is>
          <t>Генерировать инновационные идеи;  рассчитывать технико-экономические показатели инновационных проектов, проводить оценку их эффективности, в том числе в условиях неопределенности и рисков; организовывать бизнес-планирование и финансирование проектов</t>
        </is>
      </c>
      <c r="I95" s="194" t="n"/>
      <c r="J95" s="194" t="n"/>
      <c r="K95" s="194" t="n"/>
      <c r="L95" s="194" t="n"/>
      <c r="M95" s="194" t="n"/>
      <c r="N95" s="194" t="n"/>
      <c r="O95" s="194" t="n"/>
      <c r="P95" s="194" t="n"/>
      <c r="Q95" s="194" t="n"/>
      <c r="R95" s="194" t="n"/>
      <c r="S95" s="194" t="n"/>
      <c r="T95" s="194" t="n"/>
      <c r="U95" s="194" t="n"/>
      <c r="V95" s="194" t="n"/>
      <c r="W95" s="194" t="n"/>
      <c r="X95" s="194" t="n"/>
      <c r="Y95" s="194" t="n"/>
      <c r="Z95" s="194" t="n"/>
      <c r="AA95" s="194" t="n"/>
      <c r="AB95" s="194" t="n"/>
      <c r="AC95" s="194" t="n"/>
      <c r="AD95" s="194" t="n"/>
      <c r="AE95" s="194" t="n"/>
      <c r="AF95" s="194" t="n"/>
      <c r="AG95" s="194" t="n"/>
      <c r="AH95" s="194" t="n"/>
      <c r="AI95" s="194" t="n"/>
      <c r="AJ95" s="194" t="n"/>
      <c r="AK95" s="194" t="n"/>
      <c r="AL95" s="194" t="n"/>
      <c r="AM95" s="194" t="n"/>
      <c r="AN95" s="194" t="n"/>
      <c r="AO95" s="194" t="n"/>
      <c r="AP95" s="194" t="n"/>
      <c r="AQ95" s="194" t="n"/>
      <c r="AR95" s="194" t="n"/>
      <c r="AS95" s="194" t="n"/>
      <c r="AT95" s="194" t="n"/>
      <c r="AU95" s="194" t="n"/>
      <c r="AV95" s="194" t="n"/>
      <c r="AW95" s="194" t="n"/>
      <c r="AX95" s="194" t="n"/>
      <c r="AY95" s="194" t="n"/>
      <c r="AZ95" s="194" t="n"/>
      <c r="BA95" s="194" t="n"/>
      <c r="BB95" s="194" t="n"/>
      <c r="BC95" s="194" t="n"/>
      <c r="BD95" s="195" t="n"/>
      <c r="BE95" s="263" t="inlineStr">
        <is>
          <t xml:space="preserve">  2.4.2.2</t>
        </is>
      </c>
      <c r="BF95" s="194" t="n"/>
      <c r="BG95" s="194" t="n"/>
      <c r="BH95" s="194" t="n"/>
      <c r="BI95" s="194" t="n"/>
      <c r="BJ95" s="195" t="n"/>
      <c r="BK95" s="16" t="n"/>
      <c r="BL95" s="243" t="n"/>
      <c r="BM95" s="243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90" t="n"/>
      <c r="B96" s="1" t="n"/>
      <c r="C96" s="244" t="n"/>
      <c r="D96" s="244" t="n"/>
      <c r="E96" s="244" t="n"/>
      <c r="F96" s="244" t="n"/>
      <c r="G96" s="244" t="n"/>
      <c r="H96" s="244" t="n"/>
      <c r="I96" s="244" t="n"/>
      <c r="J96" s="244" t="n"/>
      <c r="K96" s="244" t="n"/>
      <c r="L96" s="244" t="n"/>
      <c r="M96" s="244" t="n"/>
      <c r="N96" s="244" t="n"/>
      <c r="O96" s="244" t="n"/>
      <c r="P96" s="244" t="n"/>
      <c r="Q96" s="244" t="n"/>
      <c r="R96" s="244" t="n"/>
      <c r="S96" s="244" t="n"/>
      <c r="T96" s="244" t="n"/>
      <c r="U96" s="244" t="n"/>
      <c r="V96" s="244" t="n"/>
      <c r="W96" s="244" t="n"/>
      <c r="X96" s="244" t="n"/>
      <c r="Y96" s="244" t="n"/>
      <c r="Z96" s="244" t="n"/>
      <c r="AA96" s="244" t="n"/>
      <c r="AB96" s="244" t="n"/>
      <c r="AC96" s="244" t="n"/>
      <c r="AD96" s="244" t="n"/>
      <c r="AE96" s="244" t="n"/>
      <c r="AF96" s="244" t="n"/>
      <c r="AG96" s="244" t="n"/>
      <c r="AH96" s="244" t="n"/>
      <c r="AI96" s="244" t="n"/>
      <c r="AJ96" s="244" t="n"/>
      <c r="AK96" s="244" t="n"/>
      <c r="AL96" s="244" t="n"/>
      <c r="AM96" s="244" t="n"/>
      <c r="AN96" s="244" t="n"/>
      <c r="AO96" s="244" t="n"/>
      <c r="AP96" s="244" t="n"/>
      <c r="AQ96" s="244" t="n"/>
      <c r="AR96" s="244" t="n"/>
      <c r="AS96" s="244" t="n"/>
      <c r="AT96" s="244" t="n"/>
      <c r="AU96" s="244" t="n"/>
      <c r="AV96" s="244" t="n"/>
      <c r="AW96" s="244" t="n"/>
      <c r="AX96" s="244" t="n"/>
      <c r="AY96" s="244" t="n"/>
      <c r="AZ96" s="244" t="n"/>
      <c r="BA96" s="244" t="n"/>
      <c r="BB96" s="244" t="n"/>
      <c r="BC96" s="244" t="n"/>
      <c r="BD96" s="244" t="n"/>
      <c r="BE96" s="244" t="n"/>
      <c r="BF96" s="244" t="n"/>
      <c r="BG96" s="244" t="n"/>
      <c r="BH96" s="244" t="n"/>
      <c r="BI96" s="244" t="n"/>
      <c r="BJ96" s="244" t="n"/>
      <c r="BK96" s="16" t="n"/>
      <c r="BL96" s="244" t="n"/>
      <c r="BM96" s="244" t="n"/>
      <c r="BN96" s="244" t="n"/>
      <c r="BO96" s="244" t="n"/>
      <c r="BP96" s="244" t="n"/>
      <c r="BQ96" s="244" t="n"/>
      <c r="BR96" s="244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90" t="n"/>
      <c r="B97" s="90" t="n"/>
      <c r="C97" s="518" t="n"/>
      <c r="D97" s="24" t="inlineStr">
        <is>
          <t xml:space="preserve">Учебный план углубленного высшего образования по специальности 7-06-0311-01 "Экономика"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7-06-03-002/пр. 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23" t="n"/>
      <c r="BI97" s="23" t="n"/>
      <c r="BJ97" s="90" t="n"/>
      <c r="BK97" s="16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90" t="n"/>
      <c r="B98" s="90" t="n"/>
      <c r="C98" s="518" t="n"/>
      <c r="D98" s="90" t="n"/>
      <c r="E98" s="244" t="n"/>
      <c r="F98" s="90" t="n"/>
      <c r="G98" s="90" t="n"/>
      <c r="H98" s="90" t="n"/>
      <c r="I98" s="90" t="n"/>
      <c r="J98" s="90" t="n"/>
      <c r="K98" s="90" t="n"/>
      <c r="L98" s="90" t="n"/>
      <c r="M98" s="90" t="n"/>
      <c r="N98" s="90" t="n"/>
      <c r="O98" s="90" t="n"/>
      <c r="P98" s="90" t="n"/>
      <c r="Q98" s="90" t="n"/>
      <c r="R98" s="90" t="n"/>
      <c r="S98" s="90" t="n"/>
      <c r="T98" s="90" t="n"/>
      <c r="U98" s="90" t="n"/>
      <c r="V98" s="90" t="n"/>
      <c r="W98" s="90" t="n"/>
      <c r="X98" s="90" t="n"/>
      <c r="Y98" s="90" t="n"/>
      <c r="Z98" s="90" t="n"/>
      <c r="AA98" s="90" t="n"/>
      <c r="AB98" s="90" t="n"/>
      <c r="AC98" s="90" t="n"/>
      <c r="AD98" s="90" t="n"/>
      <c r="AE98" s="90" t="n"/>
      <c r="AF98" s="90" t="n"/>
      <c r="AG98" s="90" t="n"/>
      <c r="AH98" s="90" t="n"/>
      <c r="AI98" s="90" t="n"/>
      <c r="AJ98" s="90" t="n"/>
      <c r="AK98" s="90" t="n"/>
      <c r="AL98" s="90" t="n"/>
      <c r="AM98" s="90" t="n"/>
      <c r="AN98" s="90" t="n"/>
      <c r="AO98" s="90" t="n"/>
      <c r="AP98" s="90" t="n"/>
      <c r="AQ98" s="90" t="n"/>
      <c r="AR98" s="90" t="n"/>
      <c r="AS98" s="90" t="n"/>
      <c r="AT98" s="90" t="n"/>
      <c r="AU98" s="90" t="n"/>
      <c r="AV98" s="90" t="n"/>
      <c r="AW98" s="90" t="n"/>
      <c r="AX98" s="90" t="n"/>
      <c r="AY98" s="90" t="n"/>
      <c r="AZ98" s="90" t="n"/>
      <c r="BA98" s="90" t="n"/>
      <c r="BB98" s="90" t="n"/>
      <c r="BC98" s="90" t="n"/>
      <c r="BD98" s="90" t="n"/>
      <c r="BE98" s="90" t="n"/>
      <c r="BF98" s="90" t="n"/>
      <c r="BG98" s="90" t="n"/>
      <c r="BH98" s="90" t="n"/>
      <c r="BI98" s="90" t="n"/>
      <c r="BJ98" s="90" t="n"/>
      <c r="BK98" s="16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90" t="n"/>
      <c r="B99" s="688" t="n"/>
      <c r="C99" s="278" t="inlineStr">
        <is>
          <t>*</t>
        </is>
      </c>
      <c r="D99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23" t="n"/>
      <c r="BK99" s="16" t="n"/>
      <c r="BL99" s="23" t="n"/>
      <c r="BM99" s="23" t="n"/>
      <c r="BN99" s="23" t="n"/>
      <c r="BO99" s="23" t="n"/>
      <c r="BP99" s="23" t="n"/>
      <c r="BQ99" s="90" t="n"/>
      <c r="BR99" s="90" t="n"/>
      <c r="BS99" s="90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247" t="n"/>
      <c r="B100" s="689" t="n"/>
      <c r="C100" s="278" t="n"/>
      <c r="D100" s="29" t="n"/>
      <c r="E100" s="29" t="n"/>
      <c r="F100" s="29" t="n"/>
      <c r="G100" s="29" t="n"/>
      <c r="H100" s="29" t="n"/>
      <c r="I100" s="29" t="n"/>
      <c r="J100" s="29" t="n"/>
      <c r="K100" s="29" t="n"/>
      <c r="L100" s="29" t="n"/>
      <c r="M100" s="29" t="n"/>
      <c r="N100" s="29" t="n"/>
      <c r="O100" s="29" t="n"/>
      <c r="P100" s="29" t="n"/>
      <c r="Q100" s="29" t="n"/>
      <c r="R100" s="29" t="n"/>
      <c r="S100" s="29" t="n"/>
      <c r="T100" s="29" t="n"/>
      <c r="U100" s="29" t="n"/>
      <c r="V100" s="29" t="n"/>
      <c r="W100" s="29" t="n"/>
      <c r="X100" s="29" t="n"/>
      <c r="Y100" s="29" t="n"/>
      <c r="Z100" s="29" t="n"/>
      <c r="AA100" s="29" t="n"/>
      <c r="AB100" s="29" t="n"/>
      <c r="AC100" s="29" t="n"/>
      <c r="AD100" s="29" t="n"/>
      <c r="AE100" s="29" t="n"/>
      <c r="AF100" s="29" t="n"/>
      <c r="AG100" s="29" t="n"/>
      <c r="AH100" s="29" t="n"/>
      <c r="AI100" s="29" t="n"/>
      <c r="AJ100" s="29" t="n"/>
      <c r="AK100" s="29" t="n"/>
      <c r="AL100" s="29" t="n"/>
      <c r="AM100" s="29" t="n"/>
      <c r="AN100" s="29" t="n"/>
      <c r="AO100" s="29" t="n"/>
      <c r="AP100" s="29" t="n"/>
      <c r="AQ100" s="29" t="n"/>
      <c r="AR100" s="29" t="n"/>
      <c r="AS100" s="29" t="n"/>
      <c r="AT100" s="29" t="n"/>
      <c r="AU100" s="29" t="n"/>
      <c r="AV100" s="29" t="n"/>
      <c r="AW100" s="29" t="n"/>
      <c r="AX100" s="29" t="n"/>
      <c r="AY100" s="29" t="n"/>
      <c r="AZ100" s="29" t="n"/>
      <c r="BA100" s="29" t="n"/>
      <c r="BB100" s="29" t="n"/>
      <c r="BC100" s="29" t="n"/>
      <c r="BD100" s="29" t="n"/>
      <c r="BE100" s="29" t="n"/>
      <c r="BF100" s="29" t="n"/>
      <c r="BG100" s="29" t="n"/>
      <c r="BH100" s="29" t="n"/>
      <c r="BI100" s="29" t="n"/>
      <c r="BJ100" s="29" t="n"/>
      <c r="BK100" s="593" t="n"/>
      <c r="BL100" s="29" t="n"/>
      <c r="BM100" s="29" t="n"/>
      <c r="BN100" s="29" t="n"/>
      <c r="BO100" s="29" t="n"/>
      <c r="BP100" s="29" t="n"/>
      <c r="BQ100" s="247" t="n"/>
      <c r="BR100" s="247" t="n"/>
      <c r="BS100" s="247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90" t="n"/>
      <c r="B101" s="688" t="n"/>
      <c r="C101" s="278" t="inlineStr">
        <is>
          <t>д</t>
        </is>
      </c>
      <c r="D101" s="24" t="inlineStr">
        <is>
          <t>Дифференцированный зачет.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690" t="n"/>
      <c r="AA101" s="690" t="n"/>
      <c r="AB101" s="690" t="n"/>
      <c r="AC101" s="690" t="n"/>
      <c r="AD101" s="690" t="n"/>
      <c r="AE101" s="690" t="n"/>
      <c r="AF101" s="690" t="n"/>
      <c r="AG101" s="690" t="n"/>
      <c r="AH101" s="690" t="n"/>
      <c r="AI101" s="690" t="n"/>
      <c r="AJ101" s="690" t="n"/>
      <c r="AK101" s="690" t="n"/>
      <c r="AL101" s="690" t="n"/>
      <c r="AM101" s="690" t="n"/>
      <c r="AN101" s="690" t="n"/>
      <c r="AO101" s="690" t="n"/>
      <c r="AP101" s="690" t="n"/>
      <c r="AQ101" s="690" t="n"/>
      <c r="AR101" s="690" t="n"/>
      <c r="AS101" s="690" t="n"/>
      <c r="AT101" s="690" t="n"/>
      <c r="AU101" s="690" t="n"/>
      <c r="AV101" s="690" t="n"/>
      <c r="AW101" s="690" t="n"/>
      <c r="AX101" s="690" t="n"/>
      <c r="AY101" s="690" t="n"/>
      <c r="AZ101" s="690" t="n"/>
      <c r="BA101" s="690" t="n"/>
      <c r="BB101" s="690" t="n"/>
      <c r="BC101" s="690" t="n"/>
      <c r="BD101" s="690" t="n"/>
      <c r="BE101" s="690" t="n"/>
      <c r="BF101" s="690" t="n"/>
      <c r="BG101" s="690" t="n"/>
      <c r="BH101" s="690" t="n"/>
      <c r="BI101" s="690" t="n"/>
      <c r="BJ101" s="690" t="n"/>
      <c r="BK101" s="16" t="n"/>
      <c r="BL101" s="690" t="n"/>
      <c r="BM101" s="690" t="n"/>
      <c r="BN101" s="690" t="n"/>
      <c r="BO101" s="690" t="n"/>
      <c r="BP101" s="690" t="n"/>
      <c r="BQ101" s="90" t="n"/>
      <c r="BR101" s="90" t="n"/>
      <c r="BS101" s="90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243" t="n"/>
      <c r="B102" s="243" t="n"/>
      <c r="C102" s="243" t="n"/>
      <c r="D102" s="243" t="n"/>
      <c r="E102" s="243" t="n"/>
      <c r="F102" s="243" t="n"/>
      <c r="G102" s="243" t="n"/>
      <c r="H102" s="243" t="n"/>
      <c r="I102" s="243" t="n"/>
      <c r="J102" s="243" t="n"/>
      <c r="K102" s="243" t="n"/>
      <c r="L102" s="243" t="n"/>
      <c r="M102" s="243" t="n"/>
      <c r="N102" s="243" t="n"/>
      <c r="O102" s="243" t="n"/>
      <c r="P102" s="243" t="n"/>
      <c r="Q102" s="243" t="n"/>
      <c r="R102" s="243" t="n"/>
      <c r="S102" s="243" t="n"/>
      <c r="T102" s="243" t="n"/>
      <c r="U102" s="243" t="n"/>
      <c r="V102" s="243" t="n"/>
      <c r="W102" s="243" t="n"/>
      <c r="X102" s="243" t="n"/>
      <c r="Y102" s="243" t="n"/>
      <c r="Z102" s="243" t="n"/>
      <c r="AA102" s="243" t="n"/>
      <c r="AB102" s="243" t="n"/>
      <c r="AC102" s="243" t="n"/>
      <c r="AD102" s="243" t="n"/>
      <c r="AE102" s="243" t="n"/>
      <c r="AF102" s="243" t="n"/>
      <c r="AG102" s="243" t="n"/>
      <c r="AH102" s="243" t="n"/>
      <c r="AI102" s="243" t="n"/>
      <c r="AJ102" s="243" t="n"/>
      <c r="AK102" s="243" t="n"/>
      <c r="AL102" s="243" t="n"/>
      <c r="AM102" s="243" t="n"/>
      <c r="AN102" s="243" t="n"/>
      <c r="AO102" s="243" t="n"/>
      <c r="AP102" s="243" t="n"/>
      <c r="AQ102" s="243" t="n"/>
      <c r="AR102" s="243" t="n"/>
      <c r="AS102" s="243" t="n"/>
      <c r="AT102" s="243" t="n"/>
      <c r="AU102" s="243" t="n"/>
      <c r="AV102" s="243" t="n"/>
      <c r="AW102" s="243" t="n"/>
      <c r="AX102" s="243" t="n"/>
      <c r="AY102" s="243" t="n"/>
      <c r="AZ102" s="243" t="n"/>
      <c r="BA102" s="243" t="n"/>
      <c r="BB102" s="243" t="n"/>
      <c r="BC102" s="243" t="n"/>
      <c r="BD102" s="243" t="n"/>
      <c r="BE102" s="243" t="n"/>
      <c r="BF102" s="243" t="n"/>
      <c r="BG102" s="243" t="n"/>
      <c r="BH102" s="243" t="n"/>
      <c r="BI102" s="243" t="n"/>
      <c r="BJ102" s="243" t="n"/>
      <c r="BK102" s="16" t="n"/>
      <c r="BL102" s="243" t="n"/>
      <c r="BM102" s="243" t="n"/>
      <c r="BN102" s="243" t="n"/>
      <c r="BO102" s="243" t="n"/>
      <c r="BP102" s="243" t="n"/>
      <c r="BQ102" s="243" t="n"/>
      <c r="BR102" s="243" t="n"/>
      <c r="BS102" s="243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3" t="n"/>
      <c r="B103" s="19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19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3" t="n"/>
      <c r="BC103" s="3" t="n"/>
      <c r="BD103" s="3" t="n"/>
      <c r="BE103" s="3" t="n"/>
      <c r="BF103" s="3" t="n"/>
      <c r="BG103" s="3" t="n"/>
      <c r="BH103" s="3" t="n"/>
      <c r="BI103" s="3" t="n"/>
      <c r="BJ103" s="3" t="n"/>
      <c r="BK103" s="16" t="n"/>
      <c r="BL103" s="3" t="n"/>
      <c r="BM103" s="3" t="n"/>
      <c r="BN103" s="3" t="n"/>
      <c r="BO103" s="3" t="n"/>
      <c r="BP103" s="3" t="n"/>
      <c r="BQ103" s="3" t="n"/>
      <c r="BR103" s="3" t="n"/>
      <c r="BS103" s="3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244" t="n"/>
      <c r="B104" s="1" t="n"/>
      <c r="C104" s="3" t="inlineStr">
        <is>
          <t>Проректор по учебной работе</t>
        </is>
      </c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1" t="n"/>
      <c r="AC104" s="1" t="n"/>
      <c r="AD104" s="1" t="n"/>
      <c r="AE104" s="272" t="n"/>
      <c r="AF104" s="273" t="n"/>
      <c r="AG104" s="273" t="n"/>
      <c r="AH104" s="273" t="n"/>
      <c r="AI104" s="273" t="n"/>
      <c r="AJ104" s="273" t="n"/>
      <c r="AK104" s="273" t="n"/>
      <c r="AL104" s="272" t="n"/>
      <c r="AM104" s="41" t="n"/>
      <c r="AN104" s="41" t="n"/>
      <c r="AO104" s="41" t="n"/>
      <c r="AP104" s="41" t="n"/>
      <c r="AQ104" s="41" t="n"/>
      <c r="AR104" s="3" t="n"/>
      <c r="AS104" s="3" t="inlineStr">
        <is>
          <t>А.А.Сакович</t>
        </is>
      </c>
      <c r="AT104" s="274" t="n"/>
      <c r="AU104" s="274" t="n"/>
      <c r="AV104" s="274" t="n"/>
      <c r="AW104" s="274" t="n"/>
      <c r="AX104" s="3" t="n"/>
      <c r="AY104" s="244" t="n"/>
      <c r="AZ104" s="244" t="n"/>
      <c r="BA104" s="244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16" t="n"/>
      <c r="BL104" s="244" t="n"/>
      <c r="BM104" s="244" t="n"/>
      <c r="BN104" s="244" t="n"/>
      <c r="BO104" s="244" t="n"/>
      <c r="BP104" s="244" t="n"/>
      <c r="BQ104" s="244" t="n"/>
      <c r="BR104" s="244" t="n"/>
      <c r="BS104" s="244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</row>
    <row r="105">
      <c r="A105" s="90" t="n"/>
      <c r="B105" s="1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90" t="n"/>
      <c r="AY105" s="90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16" t="n"/>
      <c r="BL105" s="90" t="n"/>
      <c r="BM105" s="90" t="n"/>
      <c r="BN105" s="244" t="n"/>
      <c r="BO105" s="244" t="n"/>
      <c r="BP105" s="90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1" t="n"/>
      <c r="CB105" s="1" t="n"/>
      <c r="CC105" s="1" t="n"/>
      <c r="CD105" s="1" t="n"/>
      <c r="CE105" s="1" t="n"/>
      <c r="CF105" s="1" t="n"/>
    </row>
    <row r="106">
      <c r="A106" s="90" t="n"/>
      <c r="B106" s="1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90" t="n"/>
      <c r="AY106" s="90" t="n"/>
      <c r="AZ106" s="90" t="n"/>
      <c r="BA106" s="90" t="n"/>
      <c r="BB106" s="9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16" t="n"/>
      <c r="BL106" s="90" t="n"/>
      <c r="BM106" s="90" t="n"/>
      <c r="BN106" s="244" t="n"/>
      <c r="BO106" s="244" t="n"/>
      <c r="BP106" s="90" t="n"/>
      <c r="BQ106" s="90" t="n"/>
      <c r="BR106" s="90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1" t="n"/>
      <c r="CB106" s="1" t="n"/>
      <c r="CC106" s="1" t="n"/>
      <c r="CD106" s="1" t="n"/>
      <c r="CE106" s="1" t="n"/>
      <c r="CF106" s="1" t="n"/>
    </row>
    <row r="107">
      <c r="A107" s="90" t="n"/>
      <c r="B107" s="1" t="n"/>
      <c r="C107" s="4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90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16" t="n"/>
      <c r="BL107" s="244" t="n"/>
      <c r="BM107" s="91" t="n"/>
      <c r="BN107" s="244" t="n"/>
      <c r="BO107" s="244" t="n"/>
      <c r="BP107" s="90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1" t="n"/>
      <c r="CB107" s="1" t="n"/>
      <c r="CC107" s="1" t="n"/>
      <c r="CD107" s="1" t="n"/>
      <c r="CE107" s="1" t="n"/>
      <c r="CF107" s="1" t="n"/>
    </row>
    <row r="108">
      <c r="A108" s="244" t="n"/>
      <c r="B108" s="1" t="n"/>
      <c r="C108" s="282" t="inlineStr">
        <is>
          <t>Декан инженерно-экономического факультета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90" t="n"/>
      <c r="AC108" s="90" t="n"/>
      <c r="AD108" s="90" t="n"/>
      <c r="AE108" s="273" t="n"/>
      <c r="AF108" s="273" t="n"/>
      <c r="AG108" s="273" t="n"/>
      <c r="AH108" s="273" t="n"/>
      <c r="AI108" s="273" t="n"/>
      <c r="AJ108" s="273" t="n"/>
      <c r="AK108" s="272" t="n"/>
      <c r="AL108" s="272" t="n"/>
      <c r="AM108" s="41" t="n"/>
      <c r="AN108" s="41" t="n"/>
      <c r="AO108" s="41" t="n"/>
      <c r="AP108" s="41" t="n"/>
      <c r="AQ108" s="3" t="n"/>
      <c r="AR108" s="41" t="n"/>
      <c r="AS108" s="282" t="inlineStr">
        <is>
          <t>А.Б.Ольферович</t>
        </is>
      </c>
      <c r="AT108" s="274" t="n"/>
      <c r="AU108" s="90" t="n"/>
      <c r="AV108" s="274" t="n"/>
      <c r="AW108" s="3" t="n"/>
      <c r="AX108" s="3" t="n"/>
      <c r="AY108" s="244" t="n"/>
      <c r="AZ108" s="244" t="n"/>
      <c r="BA108" s="244" t="n"/>
      <c r="BB108" s="244" t="n"/>
      <c r="BC108" s="244" t="n"/>
      <c r="BD108" s="244" t="n"/>
      <c r="BE108" s="244" t="n"/>
      <c r="BF108" s="244" t="n"/>
      <c r="BG108" s="244" t="n"/>
      <c r="BH108" s="244" t="n"/>
      <c r="BI108" s="244" t="n"/>
      <c r="BJ108" s="244" t="n"/>
      <c r="BK108" s="16" t="n"/>
      <c r="BL108" s="244" t="n"/>
      <c r="BM108" s="244" t="n"/>
      <c r="BN108" s="244" t="n"/>
      <c r="BO108" s="244" t="n"/>
      <c r="BP108" s="244" t="n"/>
      <c r="BQ108" s="244" t="n"/>
      <c r="BR108" s="244" t="n"/>
      <c r="BS108" s="244" t="n"/>
      <c r="BT108" s="244" t="n"/>
      <c r="BU108" s="244" t="n"/>
      <c r="BV108" s="244" t="n"/>
      <c r="BW108" s="244" t="n"/>
      <c r="BX108" s="244" t="n"/>
      <c r="BY108" s="244" t="n"/>
      <c r="BZ108" s="244" t="n"/>
      <c r="CA108" s="1" t="n"/>
      <c r="CB108" s="1" t="n"/>
      <c r="CC108" s="1" t="n"/>
      <c r="CD108" s="1" t="n"/>
      <c r="CE108" s="1" t="n"/>
      <c r="CF108" s="1" t="n"/>
    </row>
    <row r="109">
      <c r="A109" s="244" t="n"/>
      <c r="B109" s="1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94" t="n"/>
      <c r="AY109" s="94" t="n"/>
      <c r="AZ109" s="94" t="n"/>
      <c r="BA109" s="94" t="n"/>
      <c r="BB109" s="94" t="n"/>
      <c r="BC109" s="94" t="n"/>
      <c r="BD109" s="94" t="n"/>
      <c r="BE109" s="244" t="n"/>
      <c r="BF109" s="244" t="n"/>
      <c r="BG109" s="244" t="n"/>
      <c r="BH109" s="244" t="n"/>
      <c r="BI109" s="244" t="n"/>
      <c r="BJ109" s="244" t="n"/>
      <c r="BK109" s="16" t="n"/>
      <c r="BL109" s="244" t="n"/>
      <c r="BM109" s="244" t="n"/>
      <c r="BN109" s="244" t="n"/>
      <c r="BO109" s="244" t="n"/>
      <c r="BP109" s="244" t="n"/>
      <c r="BQ109" s="244" t="n"/>
      <c r="BR109" s="244" t="n"/>
      <c r="BS109" s="244" t="n"/>
      <c r="BT109" s="244" t="n"/>
      <c r="BU109" s="244" t="n"/>
      <c r="BV109" s="244" t="n"/>
      <c r="BW109" s="244" t="n"/>
      <c r="BX109" s="244" t="n"/>
      <c r="BY109" s="244" t="n"/>
      <c r="BZ109" s="244" t="n"/>
      <c r="CA109" s="1" t="n"/>
      <c r="CB109" s="1" t="n"/>
      <c r="CC109" s="1" t="n"/>
      <c r="CD109" s="1" t="n"/>
      <c r="CE109" s="1" t="n"/>
      <c r="CF109" s="1" t="n"/>
    </row>
    <row r="110">
      <c r="A110" s="90" t="n"/>
      <c r="B110" s="1" t="n"/>
      <c r="C110" s="276" t="n"/>
      <c r="D110" s="276" t="n"/>
      <c r="E110" s="276" t="n"/>
      <c r="F110" s="276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3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90" t="n"/>
      <c r="AY110" s="90" t="n"/>
      <c r="AZ110" s="90" t="n"/>
      <c r="BA110" s="90" t="n"/>
      <c r="BB110" s="90" t="n"/>
      <c r="BC110" s="90" t="n"/>
      <c r="BD110" s="90" t="n"/>
      <c r="BE110" s="691" t="n"/>
      <c r="BF110" s="91" t="n"/>
      <c r="BG110" s="91" t="n"/>
      <c r="BH110" s="91" t="n"/>
      <c r="BI110" s="91" t="n"/>
      <c r="BJ110" s="91" t="n"/>
      <c r="BK110" s="593" t="n"/>
      <c r="BL110" s="244" t="n"/>
      <c r="BM110" s="91" t="n"/>
      <c r="BN110" s="244" t="n"/>
      <c r="BO110" s="244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1" t="n"/>
      <c r="CB110" s="1" t="n"/>
      <c r="CC110" s="1" t="n"/>
      <c r="CD110" s="1" t="n"/>
      <c r="CE110" s="1" t="n"/>
      <c r="CF110" s="1" t="n"/>
    </row>
    <row r="111">
      <c r="A111" s="90" t="n"/>
      <c r="B111" s="1" t="n"/>
      <c r="C111" s="274" t="inlineStr">
        <is>
          <t>Заведующий кафедрой экономики и управления на предприятиях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3" t="n"/>
      <c r="AX111" s="244" t="n"/>
      <c r="AY111" s="244" t="n"/>
      <c r="AZ111" s="244" t="n"/>
      <c r="BA111" s="97" t="n"/>
      <c r="BB111" s="519" t="n"/>
      <c r="BC111" s="90" t="n"/>
      <c r="BD111" s="90" t="n"/>
      <c r="BE111" s="691" t="n"/>
      <c r="BF111" s="91" t="n"/>
      <c r="BG111" s="91" t="n"/>
      <c r="BH111" s="91" t="n"/>
      <c r="BI111" s="91" t="n"/>
      <c r="BJ111" s="91" t="n"/>
      <c r="BK111" s="593" t="n"/>
      <c r="BL111" s="244" t="n"/>
      <c r="BM111" s="91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1" t="n"/>
      <c r="CB111" s="1" t="n"/>
      <c r="CC111" s="1" t="n"/>
      <c r="CD111" s="1" t="n"/>
      <c r="CE111" s="1" t="n"/>
      <c r="CF111" s="1" t="n"/>
    </row>
    <row r="112">
      <c r="A112" s="244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3" t="n"/>
      <c r="W112" s="3" t="n"/>
      <c r="X112" s="3" t="n"/>
      <c r="Y112" s="3" t="n"/>
      <c r="Z112" s="3" t="n"/>
      <c r="AA112" s="3" t="n"/>
      <c r="AB112" s="1" t="n"/>
      <c r="AC112" s="1" t="n"/>
      <c r="AD112" s="1" t="n"/>
      <c r="AE112" s="272" t="n"/>
      <c r="AF112" s="273" t="n"/>
      <c r="AG112" s="273" t="n"/>
      <c r="AH112" s="273" t="n"/>
      <c r="AI112" s="273" t="n"/>
      <c r="AJ112" s="273" t="n"/>
      <c r="AK112" s="273" t="n"/>
      <c r="AL112" s="272" t="n"/>
      <c r="AM112" s="41" t="n"/>
      <c r="AN112" s="41" t="n"/>
      <c r="AO112" s="41" t="n"/>
      <c r="AP112" s="41" t="n"/>
      <c r="AQ112" s="41" t="n"/>
      <c r="AR112" s="3" t="n"/>
      <c r="AS112" s="274" t="inlineStr">
        <is>
          <t>А.В.Ледницкий</t>
        </is>
      </c>
      <c r="AT112" s="274" t="n"/>
      <c r="AU112" s="274" t="n"/>
      <c r="AV112" s="274" t="n"/>
      <c r="AW112" s="3" t="n"/>
      <c r="AX112" s="3" t="n"/>
      <c r="AY112" s="244" t="n"/>
      <c r="AZ112" s="244" t="n"/>
      <c r="BA112" s="244" t="n"/>
      <c r="BB112" s="97" t="n"/>
      <c r="BC112" s="244" t="n"/>
      <c r="BD112" s="244" t="n"/>
      <c r="BE112" s="244" t="n"/>
      <c r="BF112" s="91" t="n"/>
      <c r="BG112" s="91" t="n"/>
      <c r="BH112" s="91" t="n"/>
      <c r="BI112" s="91" t="n"/>
      <c r="BJ112" s="91" t="n"/>
      <c r="BK112" s="593" t="n"/>
      <c r="BL112" s="244" t="n"/>
      <c r="BM112" s="91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1" t="n"/>
      <c r="CB112" s="1" t="n"/>
      <c r="CC112" s="1" t="n"/>
      <c r="CD112" s="1" t="n"/>
      <c r="CE112" s="1" t="n"/>
      <c r="CF112" s="1" t="n"/>
    </row>
    <row r="113">
      <c r="A113" s="244" t="n"/>
      <c r="B113" s="1" t="n"/>
      <c r="C113" s="3" t="n"/>
      <c r="D113" s="2" t="n"/>
      <c r="E113" s="2" t="n"/>
      <c r="F113" s="2" t="n"/>
      <c r="G113" s="2" t="n"/>
      <c r="H113" s="2" t="n"/>
      <c r="I113" s="2" t="n"/>
      <c r="J113" s="2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3" t="n"/>
      <c r="AQ113" s="274" t="n"/>
      <c r="AR113" s="274" t="n"/>
      <c r="AS113" s="274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97" t="n"/>
      <c r="BC113" s="244" t="n"/>
      <c r="BD113" s="244" t="n"/>
      <c r="BE113" s="244" t="n"/>
      <c r="BF113" s="91" t="n"/>
      <c r="BG113" s="91" t="n"/>
      <c r="BH113" s="91" t="n"/>
      <c r="BI113" s="91" t="n"/>
      <c r="BJ113" s="91" t="n"/>
      <c r="BK113" s="593" t="n"/>
      <c r="BL113" s="244" t="n"/>
      <c r="BM113" s="91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1" t="n"/>
      <c r="CB113" s="1" t="n"/>
      <c r="CC113" s="1" t="n"/>
      <c r="CD113" s="1" t="n"/>
      <c r="CE113" s="1" t="n"/>
      <c r="CF113" s="1" t="n"/>
    </row>
    <row r="114">
      <c r="A114" s="90" t="n"/>
      <c r="B114" s="1" t="n"/>
      <c r="C114" s="276" t="n"/>
      <c r="D114" s="276" t="n"/>
      <c r="E114" s="276" t="n"/>
      <c r="F114" s="276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44" t="n"/>
      <c r="AY114" s="244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593" t="n"/>
      <c r="BL114" s="244" t="n"/>
      <c r="BM114" s="91" t="n"/>
      <c r="BN114" s="244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1" t="n"/>
      <c r="CB114" s="1" t="n"/>
      <c r="CC114" s="1" t="n"/>
      <c r="CD114" s="1" t="n"/>
      <c r="CE114" s="1" t="n"/>
      <c r="CF114" s="1" t="n"/>
    </row>
    <row r="115">
      <c r="A115" s="90" t="n"/>
      <c r="B115" s="1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3" t="n"/>
      <c r="AX115" s="244" t="n"/>
      <c r="AY115" s="244" t="n"/>
      <c r="AZ115" s="244" t="n"/>
      <c r="BA115" s="97" t="n"/>
      <c r="BB115" s="519" t="n"/>
      <c r="BC115" s="90" t="n"/>
      <c r="BD115" s="90" t="n"/>
      <c r="BE115" s="691" t="n"/>
      <c r="BF115" s="91" t="n"/>
      <c r="BG115" s="91" t="n"/>
      <c r="BH115" s="91" t="n"/>
      <c r="BI115" s="91" t="n"/>
      <c r="BJ115" s="91" t="n"/>
      <c r="BK115" s="593" t="n"/>
      <c r="BL115" s="244" t="n"/>
      <c r="BM115" s="91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1" t="n"/>
      <c r="CB115" s="1" t="n"/>
      <c r="CC115" s="1" t="n"/>
      <c r="CD115" s="1" t="n"/>
      <c r="CE115" s="1" t="n"/>
      <c r="CF115" s="1" t="n"/>
    </row>
    <row r="116">
      <c r="A116" s="90" t="n"/>
      <c r="B116" s="1" t="n"/>
      <c r="C116" s="281" t="inlineStr">
        <is>
          <t>Рекомендован к утверждению научно-методическим советом БГТУ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0" t="n"/>
      <c r="BC116" s="90" t="n"/>
      <c r="BD116" s="90" t="n"/>
      <c r="BE116" s="90" t="n"/>
      <c r="BF116" s="90" t="n"/>
      <c r="BG116" s="90" t="n"/>
      <c r="BH116" s="90" t="n"/>
      <c r="BI116" s="90" t="n"/>
      <c r="BJ116" s="90" t="n"/>
      <c r="BK116" s="16" t="n"/>
      <c r="BL116" s="90" t="n"/>
      <c r="BM116" s="90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1" t="n"/>
      <c r="CB116" s="1" t="n"/>
      <c r="CC116" s="1" t="n"/>
      <c r="CD116" s="1" t="n"/>
      <c r="CE116" s="1" t="n"/>
      <c r="CF116" s="1" t="n"/>
    </row>
    <row r="117">
      <c r="A117" s="90" t="n"/>
      <c r="B117" s="1" t="n"/>
      <c r="C117" s="282" t="inlineStr">
        <is>
          <t>Протокол № 6 от 28.04.2023</t>
        </is>
      </c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7" t="n"/>
      <c r="BC117" s="244" t="n"/>
      <c r="BD117" s="244" t="n"/>
      <c r="BE117" s="244" t="n"/>
      <c r="BF117" s="244" t="n"/>
      <c r="BG117" s="244" t="n"/>
      <c r="BH117" s="244" t="n"/>
      <c r="BI117" s="244" t="n"/>
      <c r="BJ117" s="244" t="n"/>
      <c r="BK117" s="16" t="n"/>
      <c r="BL117" s="244" t="n"/>
      <c r="BM117" s="244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1" t="n"/>
      <c r="CB117" s="1" t="n"/>
      <c r="CC117" s="1" t="n"/>
      <c r="CD117" s="1" t="n"/>
      <c r="CE117" s="1" t="n"/>
      <c r="CF117" s="1" t="n"/>
    </row>
    <row r="118">
      <c r="A118" s="283" t="n"/>
      <c r="B118" s="283" t="n"/>
      <c r="C118" s="283" t="n"/>
      <c r="D118" s="283" t="n"/>
      <c r="E118" s="283" t="n"/>
      <c r="F118" s="283" t="n"/>
      <c r="G118" s="283" t="n"/>
      <c r="H118" s="283" t="n"/>
      <c r="I118" s="283" t="n"/>
      <c r="J118" s="283" t="n"/>
      <c r="K118" s="283" t="n"/>
      <c r="L118" s="283" t="n"/>
      <c r="M118" s="283" t="n"/>
      <c r="N118" s="283" t="n"/>
      <c r="O118" s="283" t="n"/>
      <c r="P118" s="283" t="n"/>
      <c r="Q118" s="283" t="n"/>
      <c r="R118" s="283" t="n"/>
      <c r="S118" s="283" t="n"/>
      <c r="T118" s="283" t="n"/>
      <c r="U118" s="283" t="n"/>
      <c r="V118" s="283" t="n"/>
      <c r="W118" s="283" t="n"/>
      <c r="X118" s="283" t="n"/>
      <c r="Y118" s="283" t="n"/>
      <c r="Z118" s="283" t="n"/>
      <c r="AA118" s="283" t="n"/>
      <c r="AB118" s="283" t="n"/>
      <c r="AC118" s="283" t="n"/>
      <c r="AD118" s="283" t="n"/>
      <c r="AE118" s="283" t="n"/>
      <c r="AF118" s="283" t="n"/>
      <c r="AG118" s="283" t="n"/>
      <c r="AH118" s="283" t="n"/>
      <c r="AI118" s="283" t="n"/>
      <c r="AJ118" s="283" t="n"/>
      <c r="AK118" s="283" t="n"/>
      <c r="AL118" s="283" t="n"/>
      <c r="AM118" s="283" t="n"/>
      <c r="AN118" s="283" t="n"/>
      <c r="AO118" s="283" t="n"/>
      <c r="AP118" s="283" t="n"/>
      <c r="AQ118" s="283" t="n"/>
      <c r="AR118" s="283" t="n"/>
      <c r="AS118" s="283" t="n"/>
      <c r="AT118" s="283" t="n"/>
      <c r="AU118" s="283" t="n"/>
      <c r="AV118" s="283" t="n"/>
      <c r="AW118" s="283" t="n"/>
      <c r="AX118" s="283" t="n"/>
      <c r="AY118" s="283" t="n"/>
      <c r="AZ118" s="283" t="n"/>
      <c r="BA118" s="283" t="n"/>
      <c r="BB118" s="283" t="n"/>
      <c r="BC118" s="283" t="n"/>
      <c r="BD118" s="283" t="n"/>
      <c r="BE118" s="283" t="n"/>
      <c r="BF118" s="283" t="n"/>
      <c r="BG118" s="283" t="n"/>
      <c r="BH118" s="283" t="n"/>
      <c r="BI118" s="283" t="n"/>
      <c r="BJ118" s="283" t="n"/>
      <c r="BK118" s="16" t="n"/>
      <c r="BL118" s="283" t="n"/>
      <c r="BM118" s="283" t="n"/>
      <c r="BN118" s="283" t="n"/>
      <c r="BO118" s="283" t="n"/>
      <c r="BP118" s="283" t="n"/>
      <c r="BQ118" s="283" t="n"/>
      <c r="BR118" s="283" t="n"/>
      <c r="BS118" s="283" t="n"/>
      <c r="BT118" s="283" t="n"/>
      <c r="BU118" s="283" t="n"/>
      <c r="BV118" s="283" t="n"/>
      <c r="BW118" s="283" t="n"/>
      <c r="BX118" s="283" t="n"/>
      <c r="BY118" s="283" t="n"/>
      <c r="BZ118" s="283" t="n"/>
      <c r="CA118" s="283" t="n"/>
      <c r="CB118" s="283" t="n"/>
      <c r="CC118" s="283" t="n"/>
      <c r="CD118" s="283" t="n"/>
      <c r="CE118" s="283" t="n"/>
      <c r="CF118" s="283" t="n"/>
    </row>
    <row r="119">
      <c r="A119" s="355" t="n"/>
      <c r="B119" s="356" t="n"/>
      <c r="C119" s="356" t="n"/>
      <c r="D119" s="356" t="n"/>
      <c r="E119" s="356" t="n"/>
      <c r="F119" s="356" t="n"/>
      <c r="G119" s="356" t="n"/>
      <c r="H119" s="356" t="n"/>
      <c r="I119" s="356" t="n"/>
      <c r="J119" s="356" t="n"/>
      <c r="K119" s="356" t="n"/>
      <c r="L119" s="356" t="n"/>
      <c r="M119" s="356" t="n"/>
      <c r="N119" s="356" t="n"/>
      <c r="O119" s="356" t="n"/>
      <c r="P119" s="356" t="n"/>
      <c r="Q119" s="356" t="n"/>
      <c r="R119" s="356" t="n"/>
      <c r="S119" s="35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6" t="n"/>
      <c r="AD119" s="356" t="n"/>
      <c r="AE119" s="356" t="n"/>
      <c r="AF119" s="35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6" t="n"/>
      <c r="AQ119" s="356" t="n"/>
      <c r="AR119" s="356" t="n"/>
      <c r="AS119" s="356" t="n"/>
      <c r="AT119" s="356" t="n"/>
      <c r="AU119" s="356" t="n"/>
      <c r="AV119" s="356" t="n"/>
      <c r="AW119" s="356" t="n"/>
      <c r="AX119" s="356" t="n"/>
      <c r="AY119" s="356" t="n"/>
      <c r="AZ119" s="356" t="n"/>
      <c r="BA119" s="356" t="n"/>
      <c r="BB119" s="356" t="n"/>
      <c r="BC119" s="356" t="n"/>
      <c r="BD119" s="356" t="n"/>
      <c r="BE119" s="356" t="n"/>
      <c r="BF119" s="356" t="n"/>
      <c r="BG119" s="356" t="n"/>
      <c r="BH119" s="356" t="n"/>
      <c r="BI119" s="356" t="n"/>
      <c r="BJ119" s="356" t="n"/>
      <c r="BK119" s="593" t="n"/>
      <c r="BL119" s="356" t="n"/>
      <c r="BM119" s="356" t="n"/>
      <c r="BN119" s="356" t="n"/>
      <c r="BO119" s="356" t="n"/>
      <c r="BP119" s="356" t="n"/>
      <c r="BQ119" s="356" t="n"/>
      <c r="BR119" s="356" t="n"/>
      <c r="BS119" s="356" t="n"/>
      <c r="BT119" s="356" t="n"/>
      <c r="BU119" s="356" t="n"/>
      <c r="BV119" s="356" t="n"/>
      <c r="BW119" s="356" t="n"/>
      <c r="BX119" s="356" t="n"/>
      <c r="BY119" s="356" t="n"/>
      <c r="BZ119" s="356" t="n"/>
      <c r="CA119" s="1" t="n"/>
      <c r="CB119" s="1" t="n"/>
      <c r="CC119" s="1" t="n"/>
      <c r="CD119" s="1" t="n"/>
      <c r="CE119" s="1" t="n"/>
      <c r="CF119" s="1" t="n"/>
    </row>
    <row r="120">
      <c r="A120" s="1" t="n"/>
      <c r="B120" s="692" t="n"/>
      <c r="C120" s="692" t="n"/>
      <c r="D120" s="692" t="n"/>
      <c r="E120" s="692" t="n"/>
      <c r="F120" s="692" t="n"/>
      <c r="G120" s="692" t="n"/>
      <c r="H120" s="692" t="n"/>
      <c r="I120" s="692" t="n"/>
      <c r="J120" s="692" t="n"/>
      <c r="K120" s="692" t="n"/>
      <c r="L120" s="692" t="n"/>
      <c r="M120" s="692" t="n"/>
      <c r="N120" s="692" t="n"/>
      <c r="O120" s="692" t="n"/>
      <c r="P120" s="692" t="n"/>
      <c r="Q120" s="692" t="n"/>
      <c r="R120" s="692" t="n"/>
      <c r="S120" s="692" t="n"/>
      <c r="T120" s="692" t="n"/>
      <c r="U120" s="692" t="n"/>
      <c r="V120" s="692" t="n"/>
      <c r="W120" s="692" t="n"/>
      <c r="X120" s="692" t="n"/>
      <c r="Y120" s="692" t="n"/>
      <c r="Z120" s="692" t="n"/>
      <c r="AA120" s="692" t="n"/>
      <c r="AB120" s="692" t="n"/>
      <c r="AC120" s="692" t="n"/>
      <c r="AD120" s="692" t="n"/>
      <c r="AE120" s="692" t="n"/>
      <c r="AF120" s="692" t="n"/>
      <c r="AG120" s="692" t="n"/>
      <c r="AH120" s="692" t="n"/>
      <c r="AI120" s="692" t="n"/>
      <c r="AJ120" s="692" t="n"/>
      <c r="AK120" s="692" t="n"/>
      <c r="AL120" s="692" t="n"/>
      <c r="AM120" s="692" t="n"/>
      <c r="AN120" s="692" t="n"/>
      <c r="AO120" s="692" t="n"/>
      <c r="AP120" s="693" t="n"/>
      <c r="AQ120" s="693" t="n"/>
      <c r="AR120" s="693" t="n"/>
      <c r="AS120" s="693" t="n"/>
      <c r="AT120" s="693" t="n"/>
      <c r="AU120" s="693" t="n"/>
      <c r="AV120" s="693" t="n"/>
      <c r="AW120" s="693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1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4" t="n"/>
      <c r="BT1" s="4" t="n"/>
      <c r="BU1" s="4" t="n"/>
      <c r="BV1" s="4" t="n"/>
      <c r="BW1" s="1" t="n"/>
      <c r="BX1" s="1" t="n"/>
      <c r="BY1" s="1" t="n"/>
      <c r="BZ1" s="1" t="n"/>
      <c r="CA1" s="1" t="n"/>
      <c r="CB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  <c r="CB2" s="1" t="n"/>
    </row>
    <row r="3">
      <c r="A3" s="10" t="n"/>
      <c r="B3" s="1" t="n"/>
      <c r="C3" s="1" t="n"/>
      <c r="D3" s="1" t="n"/>
      <c r="E3" s="1" t="n"/>
      <c r="F3" s="284" t="inlineStr">
        <is>
          <t>УТВЕРЖДЕНО</t>
        </is>
      </c>
      <c r="G3" s="284" t="n"/>
      <c r="H3" s="284" t="n"/>
      <c r="I3" s="284" t="n"/>
      <c r="J3" s="284" t="n"/>
      <c r="K3" s="284" t="n"/>
      <c r="L3" s="284" t="n"/>
      <c r="M3" s="284" t="n"/>
      <c r="N3" s="284" t="n"/>
      <c r="O3" s="284" t="n"/>
      <c r="P3" s="284" t="n"/>
      <c r="Q3" s="694" t="n"/>
      <c r="R3" s="527" t="inlineStr">
        <is>
          <t>УЧЕБНЫЙ ПЛАН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287" t="n"/>
      <c r="AZ3" s="1" t="n"/>
      <c r="BA3" s="18" t="n"/>
      <c r="BB3" s="18" t="n"/>
      <c r="BC3" s="18" t="n"/>
      <c r="BD3" s="18" t="n"/>
      <c r="BE3" s="18" t="n"/>
      <c r="BF3" s="18" t="n"/>
      <c r="BG3" s="18" t="n"/>
      <c r="BH3" s="288" t="n"/>
      <c r="BI3" s="288" t="n"/>
      <c r="BJ3" s="18" t="n"/>
      <c r="BK3" s="18" t="n"/>
      <c r="BL3" s="18" t="n"/>
      <c r="BM3" s="18" t="n"/>
      <c r="BN3" s="1" t="n"/>
      <c r="BO3" s="18" t="n"/>
      <c r="BP3" s="18" t="n"/>
      <c r="BQ3" s="289" t="n"/>
      <c r="BR3" s="1" t="n"/>
      <c r="BS3" s="254" t="n"/>
      <c r="BT3" s="254" t="n"/>
      <c r="BU3" s="1" t="n"/>
      <c r="BV3" s="1" t="n"/>
      <c r="BW3" s="1" t="n"/>
      <c r="BX3" s="1" t="n"/>
      <c r="BY3" s="1" t="n"/>
      <c r="BZ3" s="1" t="n"/>
      <c r="CA3" s="1" t="n"/>
      <c r="CB3" s="1" t="n"/>
    </row>
    <row r="4">
      <c r="A4" s="10" t="n"/>
      <c r="B4" s="1" t="n"/>
      <c r="C4" s="1" t="n"/>
      <c r="D4" s="1" t="n"/>
      <c r="E4" s="1" t="n"/>
      <c r="F4" s="284" t="inlineStr">
        <is>
          <t>Ректором БГТУ</t>
        </is>
      </c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31" t="n"/>
      <c r="V4" s="31" t="n"/>
      <c r="W4" s="31" t="n"/>
      <c r="X4" s="31" t="n"/>
      <c r="Y4" s="31" t="n"/>
      <c r="Z4" s="31" t="n"/>
      <c r="AA4" s="15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18" t="inlineStr">
        <is>
          <t>Степень: Магистр</t>
        </is>
      </c>
      <c r="BA4" s="21" t="n"/>
      <c r="BB4" s="21" t="n"/>
      <c r="BC4" s="21" t="n"/>
      <c r="BD4" s="21" t="n"/>
      <c r="BE4" s="21" t="n"/>
      <c r="BF4" s="21" t="n"/>
      <c r="BG4" s="21" t="n"/>
      <c r="BH4" s="288" t="n"/>
      <c r="BI4" s="288" t="n"/>
      <c r="BJ4" s="21" t="n"/>
      <c r="BK4" s="21" t="n"/>
      <c r="BL4" s="21" t="n"/>
      <c r="BM4" s="21" t="n"/>
      <c r="BN4" s="1" t="n"/>
      <c r="BO4" s="21" t="n"/>
      <c r="BP4" s="21" t="n"/>
      <c r="BQ4" s="21" t="n"/>
      <c r="BR4" s="1" t="n"/>
      <c r="BS4" s="6" t="n"/>
      <c r="BT4" s="6" t="n"/>
      <c r="BU4" s="1" t="n"/>
      <c r="BV4" s="1" t="n"/>
      <c r="BW4" s="1" t="n"/>
      <c r="BX4" s="1" t="n"/>
      <c r="BY4" s="1" t="n"/>
      <c r="BZ4" s="1" t="n"/>
      <c r="CA4" s="1" t="n"/>
      <c r="CB4" s="1" t="n"/>
    </row>
    <row r="5">
      <c r="A5" s="10" t="n"/>
      <c r="B5" s="1" t="n"/>
      <c r="C5" s="1" t="n"/>
      <c r="D5" s="1" t="n"/>
      <c r="E5" s="1" t="n"/>
      <c r="F5" s="284" t="inlineStr">
        <is>
          <t>И.В. Войтовым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1" t="n"/>
      <c r="T5" s="3" t="n"/>
      <c r="U5" s="3" t="n"/>
      <c r="V5" s="1" t="n"/>
      <c r="W5" s="1" t="n"/>
      <c r="X5" s="19" t="inlineStr">
        <is>
          <t>Специальность:</t>
        </is>
      </c>
      <c r="Y5" s="19" t="n"/>
      <c r="Z5" s="19" t="n"/>
      <c r="AA5" s="19" t="n"/>
      <c r="AB5" s="19" t="n"/>
      <c r="AC5" s="290" t="n"/>
      <c r="AD5" s="19" t="n"/>
      <c r="AE5" s="19" t="n"/>
      <c r="AF5" s="19" t="n"/>
      <c r="AG5" s="19" t="n"/>
      <c r="AH5" s="20" t="inlineStr">
        <is>
          <t>7-06-0311-01 Экономика</t>
        </is>
      </c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3" t="n"/>
      <c r="AU5" s="3" t="n"/>
      <c r="AV5" s="3" t="n"/>
      <c r="AW5" s="3" t="n"/>
      <c r="AX5" s="3" t="n"/>
      <c r="AY5" s="274" t="n"/>
      <c r="AZ5" s="23" t="inlineStr">
        <is>
          <t xml:space="preserve">Срок обучения: </t>
        </is>
      </c>
      <c r="BA5" s="23" t="n"/>
      <c r="BB5" s="23" t="n"/>
      <c r="BC5" s="23" t="n"/>
      <c r="BD5" s="23" t="n"/>
      <c r="BE5" s="23" t="n"/>
      <c r="BF5" s="24" t="inlineStr">
        <is>
          <t>1,5 года</t>
        </is>
      </c>
      <c r="BG5" s="24" t="n"/>
      <c r="BH5" s="288" t="n"/>
      <c r="BI5" s="288" t="n"/>
      <c r="BJ5" s="24" t="n"/>
      <c r="BK5" s="24" t="n"/>
      <c r="BL5" s="24" t="n"/>
      <c r="BM5" s="24" t="n"/>
      <c r="BN5" s="1" t="n"/>
      <c r="BO5" s="24" t="n"/>
      <c r="BP5" s="24" t="n"/>
      <c r="BQ5" s="24" t="n"/>
      <c r="BR5" s="1" t="n"/>
      <c r="BS5" s="266" t="n"/>
      <c r="BT5" s="266" t="n"/>
      <c r="BU5" s="1" t="n"/>
      <c r="BV5" s="1" t="n"/>
      <c r="BW5" s="292" t="n"/>
      <c r="BX5" s="1" t="n"/>
      <c r="BY5" s="1" t="n"/>
      <c r="BZ5" s="1" t="n"/>
      <c r="CA5" s="1" t="n"/>
      <c r="CB5" s="1" t="n"/>
    </row>
    <row r="6">
      <c r="A6" s="25" t="n"/>
      <c r="B6" s="1" t="n"/>
      <c r="C6" s="1" t="n"/>
      <c r="D6" s="1" t="n"/>
      <c r="E6" s="1" t="n"/>
      <c r="F6" s="284" t="inlineStr">
        <is>
          <t>03.05.2023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293" t="n"/>
      <c r="T6" s="1" t="n"/>
      <c r="U6" s="1" t="n"/>
      <c r="V6" s="1" t="n"/>
      <c r="W6" s="1" t="n"/>
      <c r="X6" s="1" t="n"/>
      <c r="Y6" s="1" t="n"/>
      <c r="Z6" s="275" t="n"/>
      <c r="AA6" s="275" t="n"/>
      <c r="AB6" s="275" t="n"/>
      <c r="AC6" s="275" t="n"/>
      <c r="AD6" s="275" t="n"/>
      <c r="AE6" s="275" t="n"/>
      <c r="AF6" s="275" t="n"/>
      <c r="AG6" s="275" t="n"/>
      <c r="AH6" s="275" t="n"/>
      <c r="AI6" s="275" t="n"/>
      <c r="AJ6" s="275" t="n"/>
      <c r="AK6" s="275" t="n"/>
      <c r="AL6" s="275" t="n"/>
      <c r="AM6" s="275" t="n"/>
      <c r="AN6" s="275" t="n"/>
      <c r="AO6" s="275" t="n"/>
      <c r="AP6" s="275" t="n"/>
      <c r="AQ6" s="275" t="n"/>
      <c r="AR6" s="275" t="n"/>
      <c r="AS6" s="275" t="n"/>
      <c r="AT6" s="275" t="n"/>
      <c r="AU6" s="275" t="n"/>
      <c r="AV6" s="275" t="n"/>
      <c r="AW6" s="275" t="n"/>
      <c r="AX6" s="275" t="n"/>
      <c r="AY6" s="275" t="n"/>
      <c r="AZ6" s="18" t="inlineStr">
        <is>
          <t xml:space="preserve">Форма получения образования: заочная </t>
        </is>
      </c>
      <c r="BA6" s="18" t="n"/>
      <c r="BB6" s="18" t="n"/>
      <c r="BC6" s="18" t="n"/>
      <c r="BD6" s="18" t="n"/>
      <c r="BE6" s="18" t="n"/>
      <c r="BF6" s="18" t="n"/>
      <c r="BG6" s="18" t="n"/>
      <c r="BH6" s="288" t="n"/>
      <c r="BI6" s="288" t="n"/>
      <c r="BJ6" s="18" t="n"/>
      <c r="BK6" s="18" t="n"/>
      <c r="BL6" s="18" t="n"/>
      <c r="BM6" s="18" t="n"/>
      <c r="BN6" s="1" t="n"/>
      <c r="BO6" s="18" t="n"/>
      <c r="BP6" s="18" t="n"/>
      <c r="BQ6" s="18" t="n"/>
      <c r="BR6" s="1" t="n"/>
      <c r="BS6" s="294" t="n"/>
      <c r="BT6" s="294" t="n"/>
      <c r="BU6" s="1" t="n"/>
      <c r="BV6" s="1" t="n"/>
      <c r="BW6" s="1" t="n"/>
      <c r="BX6" s="1" t="n"/>
      <c r="BY6" s="1" t="n"/>
      <c r="BZ6" s="1" t="n"/>
      <c r="CA6" s="1" t="n"/>
      <c r="CB6" s="1" t="n"/>
    </row>
    <row r="7">
      <c r="A7" s="25" t="n"/>
      <c r="B7" s="1" t="n"/>
      <c r="C7" s="1" t="n"/>
      <c r="D7" s="1" t="n"/>
      <c r="E7" s="1" t="n"/>
      <c r="F7" s="3" t="inlineStr">
        <is>
          <t>Регистрационный №06-03-004/уч.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31" t="n"/>
      <c r="T7" s="31" t="n"/>
      <c r="U7" s="31" t="n"/>
      <c r="V7" s="31" t="n"/>
      <c r="W7" s="31" t="n"/>
      <c r="X7" s="31" t="n"/>
      <c r="Y7" s="31" t="n"/>
      <c r="Z7" s="31" t="n"/>
      <c r="AA7" s="9" t="n"/>
      <c r="AB7" s="31" t="n"/>
      <c r="AC7" s="31" t="n"/>
      <c r="AD7" s="31" t="n"/>
      <c r="AE7" s="31" t="n"/>
      <c r="AF7" s="31" t="n"/>
      <c r="AG7" s="16" t="n"/>
      <c r="AH7" s="31" t="n"/>
      <c r="AI7" s="295" t="n"/>
      <c r="AJ7" s="295" t="n"/>
      <c r="AK7" s="295" t="n"/>
      <c r="AL7" s="295" t="n"/>
      <c r="AM7" s="295" t="n"/>
      <c r="AN7" s="295" t="n"/>
      <c r="AO7" s="295" t="n"/>
      <c r="AP7" s="295" t="n"/>
      <c r="AQ7" s="295" t="n"/>
      <c r="AR7" s="295" t="n"/>
      <c r="AS7" s="295" t="n"/>
      <c r="AT7" s="295" t="n"/>
      <c r="AU7" s="295" t="n"/>
      <c r="AV7" s="295" t="n"/>
      <c r="AW7" s="295" t="n"/>
      <c r="AX7" s="295" t="n"/>
      <c r="AY7" s="295" t="n"/>
      <c r="AZ7" s="295" t="n"/>
      <c r="BA7" s="295" t="n"/>
      <c r="BB7" s="295" t="n"/>
      <c r="BC7" s="295" t="n"/>
      <c r="BD7" s="295" t="n"/>
      <c r="BE7" s="295" t="n"/>
      <c r="BF7" s="296" t="n"/>
      <c r="BG7" s="296" t="n"/>
      <c r="BH7" s="296" t="n"/>
      <c r="BI7" s="296" t="n"/>
      <c r="BJ7" s="296" t="n"/>
      <c r="BK7" s="296" t="n"/>
      <c r="BL7" s="296" t="n"/>
      <c r="BM7" s="296" t="n"/>
      <c r="BN7" s="1" t="n"/>
      <c r="BO7" s="296" t="n"/>
      <c r="BP7" s="296" t="n"/>
      <c r="BQ7" s="297" t="n"/>
      <c r="BR7" s="298" t="n"/>
      <c r="BS7" s="298" t="n"/>
      <c r="BT7" s="298" t="n"/>
      <c r="BU7" s="298" t="n"/>
      <c r="BV7" s="298" t="n"/>
      <c r="BW7" s="1" t="n"/>
      <c r="BX7" s="1" t="n"/>
      <c r="BY7" s="1" t="n"/>
      <c r="BZ7" s="1" t="n"/>
      <c r="CA7" s="1" t="n"/>
      <c r="CB7" s="1" t="n"/>
    </row>
    <row r="8">
      <c r="A8" s="99" t="n"/>
      <c r="B8" s="19" t="n"/>
      <c r="C8" s="19" t="n"/>
      <c r="D8" s="19" t="n"/>
      <c r="E8" s="19" t="n"/>
      <c r="F8" s="19" t="n"/>
      <c r="G8" s="19" t="n"/>
      <c r="H8" s="19" t="n"/>
      <c r="I8" s="19" t="inlineStr">
        <is>
          <t>I. График образовательного процесса</t>
        </is>
      </c>
      <c r="J8" s="19" t="n"/>
      <c r="K8" s="19" t="n"/>
      <c r="L8" s="19" t="n"/>
      <c r="M8" s="19" t="n"/>
      <c r="N8" s="19" t="n"/>
      <c r="O8" s="19" t="n"/>
      <c r="P8" s="19" t="n"/>
      <c r="Q8" s="19" t="n"/>
      <c r="R8" s="19" t="n"/>
      <c r="S8" s="19" t="n"/>
      <c r="T8" s="19" t="n"/>
      <c r="U8" s="19" t="n"/>
      <c r="V8" s="19" t="n"/>
      <c r="W8" s="19" t="n"/>
      <c r="X8" s="19" t="n"/>
      <c r="Y8" s="19" t="n"/>
      <c r="Z8" s="19" t="n"/>
      <c r="AA8" s="19" t="n"/>
      <c r="AB8" s="19" t="n"/>
      <c r="AC8" s="19" t="n"/>
      <c r="AD8" s="19" t="n"/>
      <c r="AE8" s="19" t="n"/>
      <c r="AF8" s="19" t="n"/>
      <c r="AG8" s="19" t="n"/>
      <c r="AH8" s="19" t="n"/>
      <c r="AI8" s="19" t="n"/>
      <c r="AJ8" s="19" t="n"/>
      <c r="AK8" s="19" t="n"/>
      <c r="AL8" s="42" t="n"/>
      <c r="AM8" s="42" t="n"/>
      <c r="AN8" s="42" t="n"/>
      <c r="AO8" s="42" t="n"/>
      <c r="AP8" s="42" t="n"/>
      <c r="AQ8" s="42" t="n"/>
      <c r="AR8" s="42" t="n"/>
      <c r="AS8" s="42" t="n"/>
      <c r="AT8" s="46" t="n"/>
      <c r="AU8" s="41" t="n"/>
      <c r="AV8" s="41" t="n"/>
      <c r="AW8" s="46" t="n"/>
      <c r="AX8" s="46" t="n"/>
      <c r="AY8" s="46" t="n"/>
      <c r="AZ8" s="46" t="n"/>
      <c r="BA8" s="46" t="n"/>
      <c r="BB8" s="46" t="n"/>
      <c r="BC8" s="46" t="n"/>
      <c r="BD8" s="46" t="n"/>
      <c r="BE8" s="46" t="n"/>
      <c r="BF8" s="46" t="n"/>
      <c r="BG8" s="46" t="n"/>
      <c r="BH8" s="46" t="n"/>
      <c r="BI8" s="46" t="n"/>
      <c r="BJ8" s="46" t="n"/>
      <c r="BK8" s="46" t="n"/>
      <c r="BL8" s="46" t="n"/>
      <c r="BM8" s="46" t="n"/>
      <c r="BN8" s="46" t="n"/>
      <c r="BO8" s="46" t="inlineStr">
        <is>
          <t>II. Сводные данные по бюджету времени (в неделях)</t>
        </is>
      </c>
      <c r="BP8" s="46" t="n"/>
      <c r="BQ8" s="46" t="n"/>
      <c r="BR8" s="46" t="n"/>
      <c r="BS8" s="46" t="n"/>
      <c r="BT8" s="46" t="n"/>
      <c r="BU8" s="46" t="n"/>
      <c r="BV8" s="46" t="n"/>
      <c r="BW8" s="1" t="n"/>
      <c r="BX8" s="1" t="n"/>
      <c r="BY8" s="1" t="n"/>
      <c r="BZ8" s="1" t="n"/>
      <c r="CA8" s="1" t="n"/>
      <c r="CB8" s="1" t="n"/>
    </row>
    <row r="9">
      <c r="A9" s="32" t="n"/>
      <c r="B9" s="300" t="inlineStr">
        <is>
          <t>КУРСЫ</t>
        </is>
      </c>
      <c r="C9" s="301" t="inlineStr">
        <is>
          <t>сентябрь</t>
        </is>
      </c>
      <c r="D9" s="50" t="n"/>
      <c r="E9" s="50" t="n"/>
      <c r="F9" s="51" t="n"/>
      <c r="G9" s="547" t="n"/>
      <c r="H9" s="49" t="inlineStr">
        <is>
          <t>октябрь</t>
        </is>
      </c>
      <c r="I9" s="50" t="n"/>
      <c r="J9" s="51" t="n"/>
      <c r="K9" s="549" t="n"/>
      <c r="L9" s="49" t="inlineStr">
        <is>
          <t>ноябрь</t>
        </is>
      </c>
      <c r="M9" s="50" t="n"/>
      <c r="N9" s="50" t="n"/>
      <c r="O9" s="51" t="n"/>
      <c r="P9" s="49" t="inlineStr">
        <is>
          <t>декабрь</t>
        </is>
      </c>
      <c r="Q9" s="50" t="n"/>
      <c r="R9" s="50" t="n"/>
      <c r="S9" s="51" t="n"/>
      <c r="T9" s="549" t="n"/>
      <c r="U9" s="49" t="inlineStr">
        <is>
          <t>январь</t>
        </is>
      </c>
      <c r="V9" s="50" t="n"/>
      <c r="W9" s="51" t="n"/>
      <c r="X9" s="547" t="n"/>
      <c r="Y9" s="695" t="n"/>
      <c r="Z9" s="49" t="inlineStr">
        <is>
          <t>февраль</t>
        </is>
      </c>
      <c r="AA9" s="50" t="n"/>
      <c r="AB9" s="51" t="n"/>
      <c r="AC9" s="550" t="n"/>
      <c r="AD9" s="49" t="inlineStr">
        <is>
          <t>март</t>
        </is>
      </c>
      <c r="AE9" s="50" t="n"/>
      <c r="AF9" s="50" t="n"/>
      <c r="AG9" s="51" t="n"/>
      <c r="AH9" s="550" t="n"/>
      <c r="AI9" s="49" t="inlineStr">
        <is>
          <t>апрель</t>
        </is>
      </c>
      <c r="AJ9" s="50" t="n"/>
      <c r="AK9" s="51" t="n"/>
      <c r="AL9" s="550" t="n"/>
      <c r="AM9" s="49" t="inlineStr">
        <is>
          <t>май</t>
        </is>
      </c>
      <c r="AN9" s="50" t="n"/>
      <c r="AO9" s="50" t="n"/>
      <c r="AP9" s="51" t="n"/>
      <c r="AQ9" s="49" t="inlineStr">
        <is>
          <t>июнь</t>
        </is>
      </c>
      <c r="AR9" s="50" t="n"/>
      <c r="AS9" s="50" t="n"/>
      <c r="AT9" s="51" t="n"/>
      <c r="AU9" s="547" t="n"/>
      <c r="AV9" s="695" t="n"/>
      <c r="AW9" s="49" t="inlineStr">
        <is>
          <t>июль</t>
        </is>
      </c>
      <c r="AX9" s="50" t="n"/>
      <c r="AY9" s="51" t="n"/>
      <c r="AZ9" s="549" t="n"/>
      <c r="BA9" s="49" t="inlineStr">
        <is>
          <t>август</t>
        </is>
      </c>
      <c r="BB9" s="50" t="n"/>
      <c r="BC9" s="50" t="n"/>
      <c r="BD9" s="51" t="n"/>
      <c r="BE9" s="696" t="inlineStr">
        <is>
          <t>Самостоятельная работа по изучению дисциплин учебного плана</t>
        </is>
      </c>
      <c r="BF9" s="53" t="n"/>
      <c r="BG9" s="697" t="inlineStr">
        <is>
          <t>Установочная сессия</t>
        </is>
      </c>
      <c r="BH9" s="552" t="n"/>
      <c r="BI9" s="698" t="inlineStr">
        <is>
          <t>Лабораторно-экзаменационная сессия</t>
        </is>
      </c>
      <c r="BJ9" s="552" t="n"/>
      <c r="BK9" s="697" t="inlineStr">
        <is>
          <t>Производственные практики</t>
        </is>
      </c>
      <c r="BL9" s="552" t="n"/>
      <c r="BM9" s="699" t="inlineStr">
        <is>
          <t>Магистерская диссертация</t>
        </is>
      </c>
      <c r="BN9" s="695" t="n"/>
      <c r="BO9" s="699" t="inlineStr">
        <is>
          <t>Итоговая аттестация</t>
        </is>
      </c>
      <c r="BP9" s="695" t="n"/>
      <c r="BQ9" s="700" t="inlineStr">
        <is>
          <t>Всего</t>
        </is>
      </c>
      <c r="BR9" s="695" t="n"/>
      <c r="BS9" s="32" t="n"/>
      <c r="BT9" s="32" t="n"/>
      <c r="BU9" s="32" t="n"/>
      <c r="BV9" s="32" t="n"/>
      <c r="BW9" s="1" t="n"/>
      <c r="BX9" s="1" t="n"/>
      <c r="BY9" s="1" t="n"/>
      <c r="BZ9" s="1" t="n"/>
      <c r="CA9" s="1" t="n"/>
      <c r="CB9" s="1" t="n"/>
    </row>
    <row r="10">
      <c r="A10" s="32" t="n"/>
      <c r="B10" s="307" t="n"/>
      <c r="C10" s="308" t="n">
        <v>1</v>
      </c>
      <c r="D10" s="309" t="n">
        <v>8</v>
      </c>
      <c r="E10" s="309" t="n">
        <v>15</v>
      </c>
      <c r="F10" s="309" t="n">
        <v>22</v>
      </c>
      <c r="G10" s="310" t="n">
        <v>29</v>
      </c>
      <c r="H10" s="309" t="n">
        <v>6</v>
      </c>
      <c r="I10" s="309" t="n">
        <v>13</v>
      </c>
      <c r="J10" s="309" t="n">
        <v>20</v>
      </c>
      <c r="K10" s="311" t="n">
        <v>27</v>
      </c>
      <c r="L10" s="309" t="n">
        <v>3</v>
      </c>
      <c r="M10" s="309" t="n">
        <v>10</v>
      </c>
      <c r="N10" s="309" t="n">
        <v>17</v>
      </c>
      <c r="O10" s="309" t="n">
        <v>24</v>
      </c>
      <c r="P10" s="309" t="n">
        <v>1</v>
      </c>
      <c r="Q10" s="309" t="n">
        <v>8</v>
      </c>
      <c r="R10" s="309" t="n">
        <v>15</v>
      </c>
      <c r="S10" s="309" t="n">
        <v>22</v>
      </c>
      <c r="T10" s="311" t="n">
        <v>29</v>
      </c>
      <c r="U10" s="309" t="n">
        <v>5</v>
      </c>
      <c r="V10" s="309" t="n">
        <v>12</v>
      </c>
      <c r="W10" s="309" t="n">
        <v>19</v>
      </c>
      <c r="X10" s="311" t="n">
        <v>26</v>
      </c>
      <c r="Y10" s="141" t="n"/>
      <c r="Z10" s="309" t="n">
        <v>2</v>
      </c>
      <c r="AA10" s="309" t="n">
        <v>9</v>
      </c>
      <c r="AB10" s="309" t="n">
        <v>16</v>
      </c>
      <c r="AC10" s="310" t="n">
        <v>23</v>
      </c>
      <c r="AD10" s="309" t="n">
        <v>2</v>
      </c>
      <c r="AE10" s="309" t="n">
        <v>9</v>
      </c>
      <c r="AF10" s="309" t="n">
        <v>16</v>
      </c>
      <c r="AG10" s="309" t="n">
        <v>23</v>
      </c>
      <c r="AH10" s="310" t="n">
        <v>30</v>
      </c>
      <c r="AI10" s="309" t="n">
        <v>6</v>
      </c>
      <c r="AJ10" s="309" t="n">
        <v>13</v>
      </c>
      <c r="AK10" s="309" t="n">
        <v>20</v>
      </c>
      <c r="AL10" s="310" t="n">
        <v>27</v>
      </c>
      <c r="AM10" s="309" t="n">
        <v>4</v>
      </c>
      <c r="AN10" s="309" t="n">
        <v>11</v>
      </c>
      <c r="AO10" s="309" t="n">
        <v>18</v>
      </c>
      <c r="AP10" s="309" t="n">
        <v>25</v>
      </c>
      <c r="AQ10" s="309" t="n">
        <v>1</v>
      </c>
      <c r="AR10" s="309" t="n">
        <v>8</v>
      </c>
      <c r="AS10" s="309" t="n">
        <v>15</v>
      </c>
      <c r="AT10" s="309" t="n">
        <v>22</v>
      </c>
      <c r="AU10" s="311" t="n">
        <v>29</v>
      </c>
      <c r="AV10" s="141" t="n"/>
      <c r="AW10" s="309" t="n">
        <v>6</v>
      </c>
      <c r="AX10" s="309" t="n">
        <v>13</v>
      </c>
      <c r="AY10" s="309" t="n">
        <v>20</v>
      </c>
      <c r="AZ10" s="311" t="n">
        <v>27</v>
      </c>
      <c r="BA10" s="313" t="n">
        <v>3</v>
      </c>
      <c r="BB10" s="313" t="n">
        <v>10</v>
      </c>
      <c r="BC10" s="313" t="n">
        <v>17</v>
      </c>
      <c r="BD10" s="314" t="n">
        <v>24</v>
      </c>
      <c r="BE10" s="112" t="n"/>
      <c r="BF10" s="115" t="n"/>
      <c r="BG10" s="561" t="n"/>
      <c r="BH10" s="115" t="n"/>
      <c r="BI10" s="561" t="n"/>
      <c r="BJ10" s="115" t="n"/>
      <c r="BK10" s="561" t="n"/>
      <c r="BL10" s="115" t="n"/>
      <c r="BM10" s="561" t="n"/>
      <c r="BN10" s="701" t="n"/>
      <c r="BO10" s="561" t="n"/>
      <c r="BP10" s="701" t="n"/>
      <c r="BQ10" s="561" t="n"/>
      <c r="BR10" s="701" t="n"/>
      <c r="BS10" s="32" t="n"/>
      <c r="BT10" s="32" t="n"/>
      <c r="BU10" s="32" t="n"/>
      <c r="BV10" s="32" t="n"/>
      <c r="BW10" s="1" t="n"/>
      <c r="BX10" s="1" t="n"/>
      <c r="BY10" s="1" t="n"/>
      <c r="BZ10" s="1" t="n"/>
      <c r="CA10" s="1" t="n"/>
      <c r="CB10" s="1" t="n"/>
    </row>
    <row r="11">
      <c r="A11" s="32" t="n"/>
      <c r="B11" s="307" t="n"/>
      <c r="C11" s="315" t="n">
        <v>7</v>
      </c>
      <c r="D11" s="316" t="n">
        <v>14</v>
      </c>
      <c r="E11" s="316" t="n">
        <v>21</v>
      </c>
      <c r="F11" s="316" t="n">
        <v>28</v>
      </c>
      <c r="G11" s="316" t="n">
        <v>5</v>
      </c>
      <c r="H11" s="316" t="n">
        <v>12</v>
      </c>
      <c r="I11" s="316" t="n">
        <v>19</v>
      </c>
      <c r="J11" s="316" t="n">
        <v>26</v>
      </c>
      <c r="K11" s="316" t="n">
        <v>2</v>
      </c>
      <c r="L11" s="316" t="n">
        <v>9</v>
      </c>
      <c r="M11" s="316" t="n">
        <v>16</v>
      </c>
      <c r="N11" s="316" t="n">
        <v>23</v>
      </c>
      <c r="O11" s="316" t="n">
        <v>30</v>
      </c>
      <c r="P11" s="316" t="n">
        <v>7</v>
      </c>
      <c r="Q11" s="316" t="n">
        <v>14</v>
      </c>
      <c r="R11" s="316" t="n">
        <v>21</v>
      </c>
      <c r="S11" s="316" t="n">
        <v>28</v>
      </c>
      <c r="T11" s="316" t="n">
        <v>4</v>
      </c>
      <c r="U11" s="316" t="n">
        <v>11</v>
      </c>
      <c r="V11" s="316" t="n">
        <v>18</v>
      </c>
      <c r="W11" s="316" t="n">
        <v>25</v>
      </c>
      <c r="X11" s="316" t="n">
        <v>1</v>
      </c>
      <c r="Y11" s="317" t="n"/>
      <c r="Z11" s="316" t="n">
        <v>8</v>
      </c>
      <c r="AA11" s="316" t="n">
        <v>15</v>
      </c>
      <c r="AB11" s="316" t="n">
        <v>22</v>
      </c>
      <c r="AC11" s="316" t="n">
        <v>1</v>
      </c>
      <c r="AD11" s="316" t="n">
        <v>8</v>
      </c>
      <c r="AE11" s="316" t="n">
        <v>15</v>
      </c>
      <c r="AF11" s="316" t="n">
        <v>22</v>
      </c>
      <c r="AG11" s="316" t="n">
        <v>29</v>
      </c>
      <c r="AH11" s="316" t="n">
        <v>5</v>
      </c>
      <c r="AI11" s="316" t="n">
        <v>12</v>
      </c>
      <c r="AJ11" s="316" t="n">
        <v>19</v>
      </c>
      <c r="AK11" s="316" t="n">
        <v>26</v>
      </c>
      <c r="AL11" s="316" t="n">
        <v>3</v>
      </c>
      <c r="AM11" s="316" t="n">
        <v>10</v>
      </c>
      <c r="AN11" s="316" t="n">
        <v>17</v>
      </c>
      <c r="AO11" s="316" t="n">
        <v>24</v>
      </c>
      <c r="AP11" s="316" t="n">
        <v>31</v>
      </c>
      <c r="AQ11" s="316" t="n">
        <v>7</v>
      </c>
      <c r="AR11" s="316" t="n">
        <v>14</v>
      </c>
      <c r="AS11" s="316" t="n">
        <v>21</v>
      </c>
      <c r="AT11" s="316" t="n">
        <v>28</v>
      </c>
      <c r="AU11" s="316" t="n">
        <v>5</v>
      </c>
      <c r="AV11" s="317" t="n"/>
      <c r="AW11" s="316" t="n">
        <v>12</v>
      </c>
      <c r="AX11" s="316" t="n">
        <v>19</v>
      </c>
      <c r="AY11" s="316" t="n">
        <v>26</v>
      </c>
      <c r="AZ11" s="316" t="n">
        <v>2</v>
      </c>
      <c r="BA11" s="310" t="n">
        <v>9</v>
      </c>
      <c r="BB11" s="310" t="n">
        <v>16</v>
      </c>
      <c r="BC11" s="310" t="n">
        <v>23</v>
      </c>
      <c r="BD11" s="702" t="n">
        <v>31</v>
      </c>
      <c r="BE11" s="112" t="n"/>
      <c r="BF11" s="115" t="n"/>
      <c r="BG11" s="561" t="n"/>
      <c r="BH11" s="115" t="n"/>
      <c r="BI11" s="561" t="n"/>
      <c r="BJ11" s="115" t="n"/>
      <c r="BK11" s="561" t="n"/>
      <c r="BL11" s="115" t="n"/>
      <c r="BM11" s="561" t="n"/>
      <c r="BN11" s="701" t="n"/>
      <c r="BO11" s="561" t="n"/>
      <c r="BP11" s="701" t="n"/>
      <c r="BQ11" s="561" t="n"/>
      <c r="BR11" s="701" t="n"/>
      <c r="BS11" s="32" t="n"/>
      <c r="BT11" s="32" t="n"/>
      <c r="BU11" s="32" t="n"/>
      <c r="BV11" s="32" t="n"/>
      <c r="BW11" s="1" t="n"/>
      <c r="BX11" s="1" t="n"/>
      <c r="BY11" s="1" t="n"/>
      <c r="BZ11" s="1" t="n"/>
      <c r="CA11" s="1" t="n"/>
      <c r="CB11" s="1" t="n"/>
    </row>
    <row r="12">
      <c r="A12" s="32" t="n"/>
      <c r="B12" s="320" t="n"/>
      <c r="C12" s="321" t="n">
        <v>1</v>
      </c>
      <c r="D12" s="322" t="n">
        <v>2</v>
      </c>
      <c r="E12" s="322" t="n">
        <v>3</v>
      </c>
      <c r="F12" s="322" t="n">
        <v>4</v>
      </c>
      <c r="G12" s="322" t="n">
        <v>5</v>
      </c>
      <c r="H12" s="322" t="n">
        <v>6</v>
      </c>
      <c r="I12" s="322" t="n">
        <v>7</v>
      </c>
      <c r="J12" s="322" t="n">
        <v>8</v>
      </c>
      <c r="K12" s="322" t="n">
        <v>9</v>
      </c>
      <c r="L12" s="322" t="n">
        <v>10</v>
      </c>
      <c r="M12" s="322" t="n">
        <v>11</v>
      </c>
      <c r="N12" s="322" t="n">
        <v>12</v>
      </c>
      <c r="O12" s="322" t="n">
        <v>13</v>
      </c>
      <c r="P12" s="322" t="n">
        <v>14</v>
      </c>
      <c r="Q12" s="322" t="n">
        <v>15</v>
      </c>
      <c r="R12" s="322" t="n">
        <v>16</v>
      </c>
      <c r="S12" s="322" t="n">
        <v>17</v>
      </c>
      <c r="T12" s="322" t="n">
        <v>18</v>
      </c>
      <c r="U12" s="322" t="n">
        <v>19</v>
      </c>
      <c r="V12" s="322" t="n">
        <v>20</v>
      </c>
      <c r="W12" s="322" t="n">
        <v>21</v>
      </c>
      <c r="X12" s="322" t="n">
        <v>22</v>
      </c>
      <c r="Y12" s="70" t="n"/>
      <c r="Z12" s="322" t="n">
        <v>23</v>
      </c>
      <c r="AA12" s="322" t="n">
        <v>24</v>
      </c>
      <c r="AB12" s="322" t="n">
        <v>25</v>
      </c>
      <c r="AC12" s="322" t="n">
        <v>26</v>
      </c>
      <c r="AD12" s="322" t="n">
        <v>27</v>
      </c>
      <c r="AE12" s="322" t="n">
        <v>28</v>
      </c>
      <c r="AF12" s="322" t="n">
        <v>29</v>
      </c>
      <c r="AG12" s="322" t="n">
        <v>30</v>
      </c>
      <c r="AH12" s="322" t="n">
        <v>31</v>
      </c>
      <c r="AI12" s="322" t="n">
        <v>32</v>
      </c>
      <c r="AJ12" s="322" t="n">
        <v>33</v>
      </c>
      <c r="AK12" s="322" t="n">
        <v>34</v>
      </c>
      <c r="AL12" s="322" t="n">
        <v>35</v>
      </c>
      <c r="AM12" s="322" t="n">
        <v>36</v>
      </c>
      <c r="AN12" s="322" t="n">
        <v>37</v>
      </c>
      <c r="AO12" s="322" t="n">
        <v>38</v>
      </c>
      <c r="AP12" s="322" t="n">
        <v>39</v>
      </c>
      <c r="AQ12" s="322" t="n">
        <v>40</v>
      </c>
      <c r="AR12" s="322" t="n">
        <v>41</v>
      </c>
      <c r="AS12" s="322" t="n">
        <v>42</v>
      </c>
      <c r="AT12" s="322" t="n">
        <v>43</v>
      </c>
      <c r="AU12" s="322" t="n">
        <v>44</v>
      </c>
      <c r="AV12" s="70" t="n"/>
      <c r="AW12" s="322" t="n">
        <v>45</v>
      </c>
      <c r="AX12" s="322" t="n">
        <v>46</v>
      </c>
      <c r="AY12" s="322" t="n">
        <v>47</v>
      </c>
      <c r="AZ12" s="322" t="n">
        <v>48</v>
      </c>
      <c r="BA12" s="322" t="n">
        <v>49</v>
      </c>
      <c r="BB12" s="322" t="n">
        <v>50</v>
      </c>
      <c r="BC12" s="322" t="n">
        <v>51</v>
      </c>
      <c r="BD12" s="324" t="n">
        <v>52</v>
      </c>
      <c r="BE12" s="606" t="n"/>
      <c r="BF12" s="609" t="n"/>
      <c r="BG12" s="608" t="n"/>
      <c r="BH12" s="609" t="n"/>
      <c r="BI12" s="608" t="n"/>
      <c r="BJ12" s="609" t="n"/>
      <c r="BK12" s="608" t="n"/>
      <c r="BL12" s="609" t="n"/>
      <c r="BM12" s="608" t="n"/>
      <c r="BN12" s="603" t="n"/>
      <c r="BO12" s="608" t="n"/>
      <c r="BP12" s="603" t="n"/>
      <c r="BQ12" s="608" t="n"/>
      <c r="BR12" s="603" t="n"/>
      <c r="BS12" s="32" t="n"/>
      <c r="BT12" s="32" t="n"/>
      <c r="BU12" s="32" t="n"/>
      <c r="BV12" s="32" t="n"/>
      <c r="BW12" s="1" t="n"/>
      <c r="BX12" s="1" t="n"/>
      <c r="BY12" s="1" t="n"/>
      <c r="BZ12" s="1" t="n"/>
      <c r="CA12" s="1" t="n"/>
      <c r="CB12" s="1" t="n"/>
    </row>
    <row r="13">
      <c r="A13" s="75" t="n"/>
      <c r="B13" s="326" t="inlineStr">
        <is>
          <t>I</t>
        </is>
      </c>
      <c r="C13" s="327" t="n"/>
      <c r="D13" s="328" t="inlineStr">
        <is>
          <t>+</t>
        </is>
      </c>
      <c r="E13" s="327" t="n"/>
      <c r="F13" s="327" t="n"/>
      <c r="G13" s="327" t="n"/>
      <c r="H13" s="327" t="n"/>
      <c r="I13" s="327" t="n"/>
      <c r="J13" s="327" t="n"/>
      <c r="K13" s="327" t="n"/>
      <c r="L13" s="327" t="n"/>
      <c r="M13" s="327" t="n"/>
      <c r="N13" s="327" t="n"/>
      <c r="O13" s="327" t="n"/>
      <c r="P13" s="327" t="n"/>
      <c r="Q13" s="327" t="n"/>
      <c r="R13" s="327" t="n"/>
      <c r="S13" s="327" t="n"/>
      <c r="T13" s="327" t="n"/>
      <c r="U13" s="329" t="n"/>
      <c r="V13" s="329" t="inlineStr">
        <is>
          <t>:</t>
        </is>
      </c>
      <c r="W13" s="329" t="inlineStr">
        <is>
          <t>:</t>
        </is>
      </c>
      <c r="X13" s="330" t="n"/>
      <c r="Y13" s="124" t="n"/>
      <c r="Z13" s="329" t="n"/>
      <c r="AA13" s="332" t="n"/>
      <c r="AB13" s="333" t="n"/>
      <c r="AC13" s="332" t="n"/>
      <c r="AD13" s="332" t="n"/>
      <c r="AE13" s="332" t="n"/>
      <c r="AF13" s="332" t="n"/>
      <c r="AG13" s="332" t="n"/>
      <c r="AH13" s="332" t="n"/>
      <c r="AI13" s="332" t="n"/>
      <c r="AJ13" s="332" t="n"/>
      <c r="AK13" s="332" t="n"/>
      <c r="AL13" s="332" t="n"/>
      <c r="AM13" s="332" t="n"/>
      <c r="AN13" s="332" t="n"/>
      <c r="AO13" s="332" t="n"/>
      <c r="AP13" s="329" t="n"/>
      <c r="AQ13" s="329" t="inlineStr">
        <is>
          <t>:</t>
        </is>
      </c>
      <c r="AR13" s="329" t="inlineStr">
        <is>
          <t>:</t>
        </is>
      </c>
      <c r="AS13" s="329" t="n"/>
      <c r="AT13" s="329" t="n"/>
      <c r="AU13" s="330" t="n"/>
      <c r="AV13" s="124" t="n"/>
      <c r="AW13" s="329" t="n"/>
      <c r="AX13" s="329" t="n"/>
      <c r="AY13" s="329" t="n"/>
      <c r="AZ13" s="329" t="n"/>
      <c r="BA13" s="329" t="n"/>
      <c r="BB13" s="329" t="n"/>
      <c r="BC13" s="329" t="n"/>
      <c r="BD13" s="329" t="n"/>
      <c r="BE13" s="335" t="n">
        <v>47</v>
      </c>
      <c r="BF13" s="124" t="n"/>
      <c r="BG13" s="329" t="n">
        <v>1</v>
      </c>
      <c r="BH13" s="139" t="n"/>
      <c r="BI13" s="330" t="n">
        <v>4</v>
      </c>
      <c r="BJ13" s="124" t="n"/>
      <c r="BK13" s="330" t="n"/>
      <c r="BL13" s="124" t="n"/>
      <c r="BM13" s="330" t="n"/>
      <c r="BN13" s="124" t="n"/>
      <c r="BO13" s="330" t="n"/>
      <c r="BP13" s="124" t="n"/>
      <c r="BQ13" s="330">
        <f>BE13+BG13+BI13+BK13+BM13+BO13</f>
        <v/>
      </c>
      <c r="BR13" s="124" t="n"/>
      <c r="BS13" s="88" t="n"/>
      <c r="BT13" s="1" t="n"/>
      <c r="BU13" s="88" t="n"/>
      <c r="BV13" s="1" t="n"/>
      <c r="BW13" s="1" t="n"/>
      <c r="BX13" s="1" t="n"/>
      <c r="BY13" s="1" t="n"/>
      <c r="BZ13" s="1" t="n"/>
      <c r="CA13" s="1" t="n"/>
      <c r="CB13" s="1" t="n"/>
    </row>
    <row r="14">
      <c r="A14" s="75" t="n"/>
      <c r="B14" s="336" t="inlineStr">
        <is>
          <t>II</t>
        </is>
      </c>
      <c r="C14" s="337" t="n"/>
      <c r="D14" s="337" t="n"/>
      <c r="E14" s="337" t="n"/>
      <c r="F14" s="337" t="n"/>
      <c r="G14" s="337" t="n"/>
      <c r="H14" s="337" t="n"/>
      <c r="I14" s="337" t="n"/>
      <c r="J14" s="337" t="n"/>
      <c r="K14" s="338" t="inlineStr">
        <is>
          <t>Х</t>
        </is>
      </c>
      <c r="L14" s="338" t="inlineStr">
        <is>
          <t>Х</t>
        </is>
      </c>
      <c r="M14" s="338" t="inlineStr">
        <is>
          <t>:</t>
        </is>
      </c>
      <c r="N14" s="338" t="inlineStr">
        <is>
          <t>:</t>
        </is>
      </c>
      <c r="O14" s="340" t="inlineStr">
        <is>
          <t>/</t>
        </is>
      </c>
      <c r="P14" s="340" t="inlineStr">
        <is>
          <t>/</t>
        </is>
      </c>
      <c r="Q14" s="340" t="inlineStr">
        <is>
          <t>/</t>
        </is>
      </c>
      <c r="R14" s="340" t="inlineStr">
        <is>
          <t>/</t>
        </is>
      </c>
      <c r="S14" s="340" t="inlineStr">
        <is>
          <t>/</t>
        </is>
      </c>
      <c r="T14" s="340" t="inlineStr">
        <is>
          <t>/</t>
        </is>
      </c>
      <c r="U14" s="340" t="inlineStr">
        <is>
          <t>/</t>
        </is>
      </c>
      <c r="V14" s="340" t="inlineStr">
        <is>
          <t>/</t>
        </is>
      </c>
      <c r="W14" s="338" t="inlineStr">
        <is>
          <t>//</t>
        </is>
      </c>
      <c r="X14" s="341" t="inlineStr">
        <is>
          <t>//</t>
        </is>
      </c>
      <c r="Y14" s="342" t="n"/>
      <c r="Z14" s="344" t="n"/>
      <c r="AA14" s="202" t="n"/>
      <c r="AB14" s="202" t="n"/>
      <c r="AC14" s="202" t="n"/>
      <c r="AD14" s="202" t="n"/>
      <c r="AE14" s="202" t="n"/>
      <c r="AF14" s="202" t="n"/>
      <c r="AG14" s="202" t="n"/>
      <c r="AH14" s="202" t="n"/>
      <c r="AI14" s="202" t="n"/>
      <c r="AJ14" s="202" t="n"/>
      <c r="AK14" s="202" t="n"/>
      <c r="AL14" s="202" t="n"/>
      <c r="AM14" s="202" t="n"/>
      <c r="AN14" s="202" t="n"/>
      <c r="AO14" s="202" t="n"/>
      <c r="AP14" s="202" t="n"/>
      <c r="AQ14" s="202" t="n"/>
      <c r="AR14" s="202" t="n"/>
      <c r="AS14" s="202" t="n"/>
      <c r="AT14" s="202" t="n"/>
      <c r="AU14" s="202" t="n"/>
      <c r="AV14" s="202" t="n"/>
      <c r="AW14" s="202" t="n"/>
      <c r="AX14" s="202" t="n"/>
      <c r="AY14" s="202" t="n"/>
      <c r="AZ14" s="202" t="n"/>
      <c r="BA14" s="202" t="n"/>
      <c r="BB14" s="202" t="n"/>
      <c r="BC14" s="202" t="n"/>
      <c r="BD14" s="144" t="n"/>
      <c r="BE14" s="448" t="n">
        <v>8</v>
      </c>
      <c r="BF14" s="179" t="n"/>
      <c r="BG14" s="703" t="n"/>
      <c r="BH14" s="179" t="n"/>
      <c r="BI14" s="703" t="n">
        <v>2</v>
      </c>
      <c r="BJ14" s="179" t="n"/>
      <c r="BK14" s="703" t="n">
        <v>2</v>
      </c>
      <c r="BL14" s="179" t="n"/>
      <c r="BM14" s="704" t="n">
        <v>8</v>
      </c>
      <c r="BN14" s="705" t="n"/>
      <c r="BO14" s="703" t="n">
        <v>2</v>
      </c>
      <c r="BP14" s="179" t="n"/>
      <c r="BQ14" s="330">
        <f>BE14+BG14+BI14+BK14+BM14+BO14</f>
        <v/>
      </c>
      <c r="BR14" s="124" t="n"/>
      <c r="BS14" s="88" t="n"/>
      <c r="BT14" s="88" t="n"/>
      <c r="BU14" s="88" t="n"/>
      <c r="BV14" s="88" t="n"/>
      <c r="BW14" s="1" t="n"/>
      <c r="BX14" s="1" t="n"/>
      <c r="BY14" s="1" t="n"/>
      <c r="BZ14" s="1" t="n"/>
      <c r="CA14" s="1" t="n"/>
      <c r="CB14" s="1" t="n"/>
    </row>
    <row r="15">
      <c r="A15" s="75" t="n"/>
      <c r="B15" s="346" t="n"/>
      <c r="C15" s="347" t="n"/>
      <c r="D15" s="347" t="n"/>
      <c r="E15" s="347" t="n"/>
      <c r="F15" s="347" t="n"/>
      <c r="G15" s="347" t="n"/>
      <c r="H15" s="347" t="n"/>
      <c r="I15" s="347" t="n"/>
      <c r="J15" s="347" t="n"/>
      <c r="K15" s="347" t="n"/>
      <c r="L15" s="347" t="n"/>
      <c r="M15" s="347" t="n"/>
      <c r="N15" s="347" t="n"/>
      <c r="O15" s="347" t="n"/>
      <c r="P15" s="347" t="n"/>
      <c r="Q15" s="347" t="n"/>
      <c r="R15" s="347" t="n"/>
      <c r="S15" s="347" t="n"/>
      <c r="T15" s="347" t="n"/>
      <c r="U15" s="347" t="n"/>
      <c r="V15" s="347" t="n"/>
      <c r="W15" s="347" t="n"/>
      <c r="X15" s="347" t="n"/>
      <c r="Y15" s="347" t="n"/>
      <c r="Z15" s="346" t="n"/>
      <c r="AA15" s="346" t="n"/>
      <c r="AB15" s="283" t="n"/>
      <c r="AC15" s="346" t="n"/>
      <c r="AD15" s="346" t="n"/>
      <c r="AE15" s="346" t="n"/>
      <c r="AF15" s="346" t="n"/>
      <c r="AG15" s="346" t="n"/>
      <c r="AH15" s="346" t="n"/>
      <c r="AI15" s="346" t="n"/>
      <c r="AJ15" s="346" t="n"/>
      <c r="AK15" s="346" t="n"/>
      <c r="AL15" s="346" t="n"/>
      <c r="AM15" s="346" t="n"/>
      <c r="AN15" s="346" t="n"/>
      <c r="AO15" s="346" t="n"/>
      <c r="AP15" s="346" t="n"/>
      <c r="AQ15" s="346" t="n"/>
      <c r="AR15" s="346" t="n"/>
      <c r="AS15" s="346" t="n"/>
      <c r="AT15" s="346" t="n"/>
      <c r="AU15" s="346" t="n"/>
      <c r="AV15" s="346" t="n"/>
      <c r="AW15" s="346" t="n"/>
      <c r="AX15" s="346" t="n"/>
      <c r="AY15" s="346" t="n"/>
      <c r="AZ15" s="346" t="n"/>
      <c r="BA15" s="346" t="n"/>
      <c r="BB15" s="346" t="n"/>
      <c r="BC15" s="346" t="n"/>
      <c r="BD15" s="346" t="n"/>
      <c r="BE15" s="706">
        <f>BE13+BE14</f>
        <v/>
      </c>
      <c r="BF15" s="613" t="n"/>
      <c r="BG15" s="706">
        <f>BG13+BG14</f>
        <v/>
      </c>
      <c r="BH15" s="613" t="n"/>
      <c r="BI15" s="706">
        <f>BI13+BI14</f>
        <v/>
      </c>
      <c r="BJ15" s="613" t="n"/>
      <c r="BK15" s="706">
        <f>BK13+BK14</f>
        <v/>
      </c>
      <c r="BL15" s="613" t="n"/>
      <c r="BM15" s="706">
        <f>BM13+BM14</f>
        <v/>
      </c>
      <c r="BN15" s="613" t="n"/>
      <c r="BO15" s="706">
        <f>BO13+BO14</f>
        <v/>
      </c>
      <c r="BP15" s="613" t="n"/>
      <c r="BQ15" s="706">
        <f>BQ13+BQ14</f>
        <v/>
      </c>
      <c r="BR15" s="613" t="n"/>
      <c r="BS15" s="88" t="n"/>
      <c r="BT15" s="1" t="n"/>
      <c r="BU15" s="88" t="n"/>
      <c r="BV15" s="1" t="n"/>
      <c r="BW15" s="1" t="n"/>
      <c r="BX15" s="1" t="n"/>
      <c r="BY15" s="1" t="n"/>
      <c r="BZ15" s="1" t="n"/>
      <c r="CA15" s="1" t="n"/>
      <c r="CB15" s="1" t="n"/>
    </row>
    <row r="16">
      <c r="A16" s="92" t="n"/>
      <c r="B16" s="91" t="inlineStr">
        <is>
          <t>Обозначения:</t>
        </is>
      </c>
      <c r="C16" s="92" t="n"/>
      <c r="D16" s="91" t="n"/>
      <c r="E16" s="91" t="n"/>
      <c r="F16" s="91" t="n"/>
      <c r="G16" s="92" t="n"/>
      <c r="H16" s="350" t="n"/>
      <c r="I16" s="94" t="inlineStr">
        <is>
          <t>−</t>
        </is>
      </c>
      <c r="J16" s="351" t="inlineStr">
        <is>
          <t>самостоятельная работа по изучению дисциплин учебного плана</t>
        </is>
      </c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351" t="n"/>
      <c r="AB16" s="351" t="n"/>
      <c r="AC16" s="351" t="n"/>
      <c r="AD16" s="1" t="n"/>
      <c r="AE16" s="1" t="n"/>
      <c r="AF16" s="352" t="inlineStr">
        <is>
          <t>Х</t>
        </is>
      </c>
      <c r="AG16" s="94" t="inlineStr">
        <is>
          <t>−</t>
        </is>
      </c>
      <c r="AH16" s="91" t="inlineStr">
        <is>
          <t>производственная практика</t>
        </is>
      </c>
      <c r="AI16" s="90" t="n"/>
      <c r="AJ16" s="90" t="n"/>
      <c r="AK16" s="90" t="n"/>
      <c r="AL16" s="90" t="n"/>
      <c r="AM16" s="90" t="n"/>
      <c r="AN16" s="92" t="n"/>
      <c r="AO16" s="92" t="n"/>
      <c r="AP16" s="92" t="n"/>
      <c r="AQ16" s="92" t="n"/>
      <c r="AR16" s="1" t="n"/>
      <c r="AS16" s="1" t="n"/>
      <c r="AT16" s="1" t="n"/>
      <c r="AU16" s="1" t="n"/>
      <c r="AV16" s="353" t="inlineStr">
        <is>
          <t>//</t>
        </is>
      </c>
      <c r="AW16" s="94" t="inlineStr">
        <is>
          <t>−</t>
        </is>
      </c>
      <c r="AX16" s="91" t="inlineStr">
        <is>
          <t>итоговая аттестация</t>
        </is>
      </c>
      <c r="AY16" s="91" t="n"/>
      <c r="AZ16" s="91" t="n"/>
      <c r="BA16" s="91" t="n"/>
      <c r="BB16" s="91" t="n"/>
      <c r="BC16" s="91" t="n"/>
      <c r="BD16" s="92" t="n"/>
      <c r="BE16" s="92" t="n"/>
      <c r="BF16" s="92" t="n"/>
      <c r="BG16" s="91" t="n"/>
      <c r="BH16" s="91" t="n"/>
      <c r="BI16" s="97" t="n"/>
      <c r="BJ16" s="97" t="n"/>
      <c r="BK16" s="97" t="n"/>
      <c r="BL16" s="97" t="n"/>
      <c r="BM16" s="97" t="n"/>
      <c r="BN16" s="97" t="n"/>
      <c r="BO16" s="97" t="n"/>
      <c r="BP16" s="97" t="n"/>
      <c r="BQ16" s="97" t="n"/>
      <c r="BR16" s="97" t="n"/>
      <c r="BS16" s="97" t="n"/>
      <c r="BT16" s="97" t="n"/>
      <c r="BU16" s="97" t="n"/>
      <c r="BV16" s="97" t="n"/>
      <c r="BW16" s="97" t="n"/>
      <c r="BX16" s="97" t="n"/>
      <c r="BY16" s="97" t="n"/>
      <c r="BZ16" s="97" t="n"/>
      <c r="CA16" s="97" t="n"/>
      <c r="CB16" s="97" t="n"/>
    </row>
    <row r="17">
      <c r="A17" s="92" t="n"/>
      <c r="B17" s="91" t="n"/>
      <c r="C17" s="92" t="n"/>
      <c r="D17" s="91" t="n"/>
      <c r="E17" s="91" t="n"/>
      <c r="F17" s="91" t="n"/>
      <c r="G17" s="92" t="n"/>
      <c r="H17" s="94" t="n"/>
      <c r="I17" s="94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351" t="n"/>
      <c r="AB17" s="351" t="n"/>
      <c r="AC17" s="351" t="n"/>
      <c r="AD17" s="1" t="n"/>
      <c r="AE17" s="1" t="n"/>
      <c r="AF17" s="14" t="n"/>
      <c r="AG17" s="94" t="n"/>
      <c r="AH17" s="91" t="n"/>
      <c r="AI17" s="90" t="n"/>
      <c r="AJ17" s="90" t="n"/>
      <c r="AK17" s="90" t="n"/>
      <c r="AL17" s="90" t="n"/>
      <c r="AM17" s="90" t="n"/>
      <c r="AN17" s="92" t="n"/>
      <c r="AO17" s="92" t="n"/>
      <c r="AP17" s="92" t="n"/>
      <c r="AQ17" s="92" t="n"/>
      <c r="AR17" s="1" t="n"/>
      <c r="AS17" s="1" t="n"/>
      <c r="AT17" s="1" t="n"/>
      <c r="AU17" s="1" t="n"/>
      <c r="AV17" s="354" t="n"/>
      <c r="AW17" s="94" t="n"/>
      <c r="AX17" s="91" t="n"/>
      <c r="AY17" s="91" t="n"/>
      <c r="AZ17" s="91" t="n"/>
      <c r="BA17" s="91" t="n"/>
      <c r="BB17" s="91" t="n"/>
      <c r="BC17" s="91" t="n"/>
      <c r="BD17" s="92" t="n"/>
      <c r="BE17" s="92" t="n"/>
      <c r="BF17" s="92" t="n"/>
      <c r="BG17" s="91" t="n"/>
      <c r="BH17" s="91" t="n"/>
      <c r="BI17" s="97" t="n"/>
      <c r="BJ17" s="97" t="n"/>
      <c r="BK17" s="97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7" t="n"/>
      <c r="BX17" s="97" t="n"/>
      <c r="BY17" s="97" t="n"/>
      <c r="BZ17" s="97" t="n"/>
      <c r="CA17" s="97" t="n"/>
      <c r="CB17" s="97" t="n"/>
    </row>
    <row r="18">
      <c r="A18" s="92" t="n"/>
      <c r="B18" s="91" t="n"/>
      <c r="C18" s="92" t="n"/>
      <c r="D18" s="91" t="n"/>
      <c r="E18" s="91" t="n"/>
      <c r="F18" s="91" t="n"/>
      <c r="G18" s="91" t="n"/>
      <c r="H18" s="91" t="n"/>
      <c r="I18" s="91" t="n"/>
      <c r="J18" s="91" t="n"/>
      <c r="K18" s="91" t="n"/>
      <c r="L18" s="91" t="n"/>
      <c r="M18" s="91" t="n"/>
      <c r="N18" s="91" t="n"/>
      <c r="O18" s="91" t="n"/>
      <c r="P18" s="91" t="n"/>
      <c r="Q18" s="91" t="n"/>
      <c r="R18" s="91" t="n"/>
      <c r="S18" s="91" t="n"/>
      <c r="T18" s="92" t="n"/>
      <c r="U18" s="92" t="n"/>
      <c r="V18" s="92" t="n"/>
      <c r="W18" s="92" t="n"/>
      <c r="X18" s="92" t="n"/>
      <c r="Y18" s="92" t="n"/>
      <c r="Z18" s="92" t="n"/>
      <c r="AA18" s="92" t="n"/>
      <c r="AB18" s="92" t="n"/>
      <c r="AC18" s="92" t="n"/>
      <c r="AD18" s="1" t="n"/>
      <c r="AE18" s="1" t="n"/>
      <c r="AF18" s="91" t="n"/>
      <c r="AG18" s="91" t="n"/>
      <c r="AH18" s="91" t="n"/>
      <c r="AI18" s="90" t="n"/>
      <c r="AJ18" s="90" t="n"/>
      <c r="AK18" s="90" t="n"/>
      <c r="AL18" s="90" t="n"/>
      <c r="AM18" s="90" t="n"/>
      <c r="AN18" s="91" t="n"/>
      <c r="AO18" s="91" t="n"/>
      <c r="AP18" s="92" t="n"/>
      <c r="AQ18" s="92" t="n"/>
      <c r="AR18" s="1" t="n"/>
      <c r="AS18" s="1" t="n"/>
      <c r="AT18" s="1" t="n"/>
      <c r="AU18" s="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2" t="n"/>
      <c r="BG18" s="91" t="n"/>
      <c r="BH18" s="91" t="n"/>
      <c r="BI18" s="91" t="n"/>
      <c r="BJ18" s="91" t="n"/>
      <c r="BK18" s="91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1" t="n"/>
      <c r="BX18" s="91" t="n"/>
      <c r="BY18" s="91" t="n"/>
      <c r="BZ18" s="91" t="n"/>
      <c r="CA18" s="91" t="n"/>
      <c r="CB18" s="91" t="n"/>
    </row>
    <row r="19">
      <c r="A19" s="92" t="n"/>
      <c r="B19" s="91" t="n"/>
      <c r="C19" s="91" t="n"/>
      <c r="D19" s="91" t="n"/>
      <c r="E19" s="91" t="n"/>
      <c r="F19" s="91" t="n"/>
      <c r="G19" s="92" t="n"/>
      <c r="H19" s="352" t="inlineStr">
        <is>
          <t>:</t>
        </is>
      </c>
      <c r="I19" s="94" t="inlineStr">
        <is>
          <t>−</t>
        </is>
      </c>
      <c r="J19" s="519" t="inlineStr">
        <is>
          <t>лабораторно-экзаменационная сессия (ЛЭС)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353" t="inlineStr">
        <is>
          <t>/</t>
        </is>
      </c>
      <c r="AG19" s="94" t="inlineStr">
        <is>
          <t>−</t>
        </is>
      </c>
      <c r="AH19" s="91" t="inlineStr">
        <is>
          <t>магистерская диссертация</t>
        </is>
      </c>
      <c r="AI19" s="90" t="n"/>
      <c r="AJ19" s="90" t="n"/>
      <c r="AK19" s="90" t="n"/>
      <c r="AL19" s="90" t="n"/>
      <c r="AM19" s="90" t="n"/>
      <c r="AN19" s="92" t="n"/>
      <c r="AO19" s="92" t="n"/>
      <c r="AP19" s="92" t="n"/>
      <c r="AQ19" s="92" t="n"/>
      <c r="AR19" s="1" t="n"/>
      <c r="AS19" s="1" t="n"/>
      <c r="AT19" s="1" t="n"/>
      <c r="AU19" s="1" t="n"/>
      <c r="AV19" s="352" t="inlineStr">
        <is>
          <t>+</t>
        </is>
      </c>
      <c r="AW19" s="94" t="inlineStr">
        <is>
          <t>−</t>
        </is>
      </c>
      <c r="AX19" s="91" t="inlineStr">
        <is>
          <t>установочная сессия (УС)</t>
        </is>
      </c>
      <c r="AY19" s="97" t="n"/>
      <c r="AZ19" s="97" t="n"/>
      <c r="BA19" s="97" t="n"/>
      <c r="BB19" s="92" t="n"/>
      <c r="BC19" s="90" t="n"/>
      <c r="BD19" s="90" t="n"/>
      <c r="BE19" s="92" t="n"/>
      <c r="BF19" s="92" t="n"/>
      <c r="BG19" s="91" t="n"/>
      <c r="BH19" s="91" t="n"/>
      <c r="BI19" s="90" t="n"/>
      <c r="BJ19" s="90" t="n"/>
      <c r="BK19" s="90" t="n"/>
      <c r="BL19" s="90" t="n"/>
      <c r="BM19" s="90" t="n"/>
      <c r="BN19" s="90" t="n"/>
      <c r="BO19" s="90" t="n"/>
      <c r="BP19" s="90" t="n"/>
      <c r="BQ19" s="90" t="n"/>
      <c r="BR19" s="90" t="n"/>
      <c r="BS19" s="90" t="n"/>
      <c r="BT19" s="90" t="n"/>
      <c r="BU19" s="90" t="n"/>
      <c r="BV19" s="90" t="n"/>
      <c r="BW19" s="90" t="n"/>
      <c r="BX19" s="90" t="n"/>
      <c r="BY19" s="90" t="n"/>
      <c r="BZ19" s="90" t="n"/>
      <c r="CA19" s="90" t="n"/>
      <c r="CB19" s="90" t="n"/>
    </row>
    <row r="20">
      <c r="A20" s="92" t="n"/>
      <c r="B20" s="91" t="n"/>
      <c r="C20" s="91" t="n"/>
      <c r="D20" s="91" t="n"/>
      <c r="E20" s="91" t="n"/>
      <c r="F20" s="91" t="n"/>
      <c r="G20" s="91" t="n"/>
      <c r="H20" s="91" t="n"/>
      <c r="I20" s="9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91" t="n"/>
      <c r="AF20" s="91" t="n"/>
      <c r="AG20" s="91" t="n"/>
      <c r="AH20" s="91" t="n"/>
      <c r="AI20" s="91" t="n"/>
      <c r="AJ20" s="91" t="n"/>
      <c r="AK20" s="92" t="n"/>
      <c r="AL20" s="92" t="n"/>
      <c r="AM20" s="92" t="n"/>
      <c r="AN20" s="92" t="n"/>
      <c r="AO20" s="92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91" t="n"/>
      <c r="BU20" s="91" t="n"/>
      <c r="BV20" s="91" t="n"/>
      <c r="BW20" s="91" t="n"/>
      <c r="BX20" s="91" t="n"/>
      <c r="BY20" s="91" t="n"/>
      <c r="BZ20" s="91" t="n"/>
      <c r="CA20" s="91" t="n"/>
      <c r="CB20" s="9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5" t="n"/>
      <c r="AD21" s="355" t="n"/>
      <c r="AE21" s="355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5" t="n"/>
      <c r="AV21" s="356" t="n"/>
      <c r="AW21" s="356" t="n"/>
      <c r="AX21" s="356" t="n"/>
      <c r="AY21" s="356" t="n"/>
      <c r="AZ21" s="356" t="n"/>
      <c r="BA21" s="355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356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1" t="n"/>
      <c r="BX21" s="1" t="n"/>
      <c r="BY21" s="1" t="n"/>
      <c r="BZ21" s="1" t="n"/>
      <c r="CA21" s="1" t="n"/>
      <c r="CB21" s="1" t="n"/>
    </row>
    <row r="22">
      <c r="A22" s="282" t="n"/>
      <c r="B22" s="543" t="inlineStr">
        <is>
          <t>III. План образовательного процесса</t>
        </is>
      </c>
      <c r="C22" s="544" t="n"/>
      <c r="D22" s="544" t="n"/>
      <c r="E22" s="544" t="n"/>
      <c r="F22" s="544" t="n"/>
      <c r="G22" s="544" t="n"/>
      <c r="H22" s="544" t="n"/>
      <c r="I22" s="544" t="n"/>
      <c r="J22" s="544" t="n"/>
      <c r="K22" s="544" t="n"/>
      <c r="L22" s="544" t="n"/>
      <c r="M22" s="544" t="n"/>
      <c r="N22" s="544" t="n"/>
      <c r="O22" s="544" t="n"/>
      <c r="P22" s="544" t="n"/>
      <c r="Q22" s="544" t="n"/>
      <c r="R22" s="544" t="n"/>
      <c r="S22" s="544" t="n"/>
      <c r="T22" s="544" t="n"/>
      <c r="U22" s="544" t="n"/>
      <c r="V22" s="544" t="n"/>
      <c r="W22" s="544" t="n"/>
      <c r="X22" s="544" t="n"/>
      <c r="Y22" s="544" t="n"/>
      <c r="Z22" s="544" t="n"/>
      <c r="AA22" s="544" t="n"/>
      <c r="AB22" s="544" t="n"/>
      <c r="AC22" s="544" t="n"/>
      <c r="AD22" s="544" t="n"/>
      <c r="AE22" s="544" t="n"/>
      <c r="AF22" s="544" t="n"/>
      <c r="AG22" s="544" t="n"/>
      <c r="AH22" s="544" t="n"/>
      <c r="AI22" s="544" t="n"/>
      <c r="AJ22" s="544" t="n"/>
      <c r="AK22" s="544" t="n"/>
      <c r="AL22" s="544" t="n"/>
      <c r="AM22" s="544" t="n"/>
      <c r="AN22" s="544" t="n"/>
      <c r="AO22" s="544" t="n"/>
      <c r="AP22" s="544" t="n"/>
      <c r="AQ22" s="544" t="n"/>
      <c r="AR22" s="544" t="n"/>
      <c r="AS22" s="544" t="n"/>
      <c r="AT22" s="544" t="n"/>
      <c r="AU22" s="544" t="n"/>
      <c r="AV22" s="544" t="n"/>
      <c r="AW22" s="544" t="n"/>
      <c r="AX22" s="544" t="n"/>
      <c r="AY22" s="544" t="n"/>
      <c r="AZ22" s="544" t="n"/>
      <c r="BA22" s="544" t="n"/>
      <c r="BB22" s="544" t="n"/>
      <c r="BC22" s="544" t="n"/>
      <c r="BD22" s="544" t="n"/>
      <c r="BE22" s="544" t="n"/>
      <c r="BF22" s="544" t="n"/>
      <c r="BG22" s="544" t="n"/>
      <c r="BH22" s="544" t="n"/>
      <c r="BI22" s="544" t="n"/>
      <c r="BJ22" s="544" t="n"/>
      <c r="BK22" s="544" t="n"/>
      <c r="BL22" s="544" t="n"/>
      <c r="BM22" s="544" t="n"/>
      <c r="BN22" s="544" t="n"/>
      <c r="BO22" s="544" t="n"/>
      <c r="BP22" s="544" t="n"/>
      <c r="BQ22" s="544" t="n"/>
      <c r="BR22" s="19" t="n"/>
      <c r="BS22" s="19" t="n"/>
      <c r="BT22" s="19" t="n"/>
      <c r="BU22" s="19" t="n"/>
      <c r="BV22" s="19" t="n"/>
      <c r="BW22" s="1" t="n"/>
      <c r="BX22" s="1" t="n"/>
      <c r="BY22" s="1" t="n"/>
      <c r="BZ22" s="1" t="n"/>
      <c r="CA22" s="1" t="n"/>
      <c r="CB22" s="1" t="n"/>
    </row>
    <row r="23">
      <c r="A23" s="355" t="n"/>
      <c r="B23" s="594" t="inlineStr">
        <is>
          <t>№ п/п</t>
        </is>
      </c>
      <c r="C23" s="104" t="n"/>
      <c r="D23" s="595" t="inlineStr">
        <is>
          <t>Название модуля, учебной дисциплины, курсового проекта  (курсовой работы)</t>
        </is>
      </c>
      <c r="E23" s="101" t="n"/>
      <c r="F23" s="101" t="n"/>
      <c r="G23" s="101" t="n"/>
      <c r="H23" s="101" t="n"/>
      <c r="I23" s="101" t="n"/>
      <c r="J23" s="101" t="n"/>
      <c r="K23" s="101" t="n"/>
      <c r="L23" s="101" t="n"/>
      <c r="M23" s="101" t="n"/>
      <c r="N23" s="101" t="n"/>
      <c r="O23" s="101" t="n"/>
      <c r="P23" s="101" t="n"/>
      <c r="Q23" s="101" t="n"/>
      <c r="R23" s="101" t="n"/>
      <c r="S23" s="101" t="n"/>
      <c r="T23" s="101" t="n"/>
      <c r="U23" s="101" t="n"/>
      <c r="V23" s="101" t="n"/>
      <c r="W23" s="101" t="n"/>
      <c r="X23" s="101" t="n"/>
      <c r="Y23" s="104" t="n"/>
      <c r="Z23" s="596" t="inlineStr">
        <is>
          <t>Экзамены</t>
        </is>
      </c>
      <c r="AA23" s="104" t="n"/>
      <c r="AB23" s="596" t="inlineStr">
        <is>
          <t>Зачеты</t>
        </is>
      </c>
      <c r="AC23" s="104" t="n"/>
      <c r="AD23" s="707" t="inlineStr">
        <is>
          <t>Количество академических часов</t>
        </is>
      </c>
      <c r="AE23" s="585" t="n"/>
      <c r="AF23" s="585" t="n"/>
      <c r="AG23" s="585" t="n"/>
      <c r="AH23" s="585" t="n"/>
      <c r="AI23" s="585" t="n"/>
      <c r="AJ23" s="585" t="n"/>
      <c r="AK23" s="585" t="n"/>
      <c r="AL23" s="585" t="n"/>
      <c r="AM23" s="585" t="n"/>
      <c r="AN23" s="585" t="n"/>
      <c r="AO23" s="585" t="n"/>
      <c r="AP23" s="585" t="n"/>
      <c r="AQ23" s="585" t="n"/>
      <c r="AR23" s="585" t="n"/>
      <c r="AS23" s="586" t="n"/>
      <c r="AT23" s="707" t="inlineStr">
        <is>
          <t>Распределение по курсам и УС, ЛЭС</t>
        </is>
      </c>
      <c r="AU23" s="585" t="n"/>
      <c r="AV23" s="585" t="n"/>
      <c r="AW23" s="585" t="n"/>
      <c r="AX23" s="585" t="n"/>
      <c r="AY23" s="585" t="n"/>
      <c r="AZ23" s="585" t="n"/>
      <c r="BA23" s="585" t="n"/>
      <c r="BB23" s="585" t="n"/>
      <c r="BC23" s="585" t="n"/>
      <c r="BD23" s="585" t="n"/>
      <c r="BE23" s="585" t="n"/>
      <c r="BF23" s="585" t="n"/>
      <c r="BG23" s="585" t="n"/>
      <c r="BH23" s="585" t="n"/>
      <c r="BI23" s="585" t="n"/>
      <c r="BJ23" s="585" t="n"/>
      <c r="BK23" s="585" t="n"/>
      <c r="BL23" s="585" t="n"/>
      <c r="BM23" s="586" t="n"/>
      <c r="BN23" s="387" t="inlineStr">
        <is>
          <t>Код компетенции</t>
        </is>
      </c>
      <c r="BO23" s="101" t="n"/>
      <c r="BP23" s="101" t="n"/>
      <c r="BQ23" s="104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</row>
    <row r="24">
      <c r="A24" s="355" t="n"/>
      <c r="B24" s="112" t="n"/>
      <c r="C24" s="114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14" t="n"/>
      <c r="Z24" s="112" t="n"/>
      <c r="AA24" s="114" t="n"/>
      <c r="AB24" s="112" t="n"/>
      <c r="AC24" s="114" t="n"/>
      <c r="AD24" s="708" t="inlineStr">
        <is>
          <t>Всего</t>
        </is>
      </c>
      <c r="AE24" s="53" t="n"/>
      <c r="AF24" s="709" t="inlineStr">
        <is>
          <t xml:space="preserve">Аудиторных: дневная форма получения образования </t>
        </is>
      </c>
      <c r="AG24" s="101" t="n"/>
      <c r="AH24" s="53" t="n"/>
      <c r="AI24" s="710" t="inlineStr">
        <is>
          <t xml:space="preserve">Аудиторных: заочная форма получения образования </t>
        </is>
      </c>
      <c r="AJ24" s="101" t="n"/>
      <c r="AK24" s="53" t="n"/>
      <c r="AL24" s="711" t="inlineStr">
        <is>
          <t>Из них</t>
        </is>
      </c>
      <c r="AM24" s="544" t="n"/>
      <c r="AN24" s="544" t="n"/>
      <c r="AO24" s="544" t="n"/>
      <c r="AP24" s="544" t="n"/>
      <c r="AQ24" s="544" t="n"/>
      <c r="AR24" s="544" t="n"/>
      <c r="AS24" s="603" t="n"/>
      <c r="AT24" s="712" t="inlineStr">
        <is>
          <t>I курс</t>
        </is>
      </c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607" t="n"/>
      <c r="BH24" s="707" t="inlineStr">
        <is>
          <t>II курс</t>
        </is>
      </c>
      <c r="BI24" s="585" t="n"/>
      <c r="BJ24" s="585" t="n"/>
      <c r="BK24" s="585" t="n"/>
      <c r="BL24" s="585" t="n"/>
      <c r="BM24" s="586" t="n"/>
      <c r="BN24" s="112" t="n"/>
      <c r="BO24" s="1" t="n"/>
      <c r="BP24" s="1" t="n"/>
      <c r="BQ24" s="114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</row>
    <row r="25">
      <c r="A25" s="355" t="n"/>
      <c r="B25" s="112" t="n"/>
      <c r="C25" s="114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14" t="n"/>
      <c r="Z25" s="112" t="n"/>
      <c r="AA25" s="114" t="n"/>
      <c r="AB25" s="112" t="n"/>
      <c r="AC25" s="114" t="n"/>
      <c r="AD25" s="112" t="n"/>
      <c r="AE25" s="115" t="n"/>
      <c r="AF25" s="112" t="n"/>
      <c r="AG25" s="1" t="n"/>
      <c r="AH25" s="115" t="n"/>
      <c r="AI25" s="1" t="n"/>
      <c r="AJ25" s="1" t="n"/>
      <c r="AK25" s="115" t="n"/>
      <c r="AL25" s="214" t="inlineStr">
        <is>
          <t>Лекции</t>
        </is>
      </c>
      <c r="AM25" s="115" t="n"/>
      <c r="AN25" s="214" t="inlineStr">
        <is>
          <t>Лабораторные</t>
        </is>
      </c>
      <c r="AO25" s="115" t="n"/>
      <c r="AP25" s="214" t="inlineStr">
        <is>
          <t>Практические</t>
        </is>
      </c>
      <c r="AQ25" s="115" t="n"/>
      <c r="AR25" s="106" t="inlineStr">
        <is>
          <t>Семинарские</t>
        </is>
      </c>
      <c r="AS25" s="53" t="n"/>
      <c r="AT25" s="713" t="inlineStr">
        <is>
          <t>УС      1 нед</t>
        </is>
      </c>
      <c r="AU25" s="104" t="n"/>
      <c r="AV25" s="364" t="inlineStr">
        <is>
          <t>1 ЛЭС,</t>
        </is>
      </c>
      <c r="AW25" s="123" t="n"/>
      <c r="AX25" s="123" t="n"/>
      <c r="AY25" s="123" t="n"/>
      <c r="AZ25" s="123" t="n"/>
      <c r="BA25" s="124" t="n"/>
      <c r="BB25" s="364" t="inlineStr">
        <is>
          <t>2 ЛЭС,</t>
        </is>
      </c>
      <c r="BC25" s="123" t="n"/>
      <c r="BD25" s="123" t="n"/>
      <c r="BE25" s="123" t="n"/>
      <c r="BF25" s="123" t="n"/>
      <c r="BG25" s="124" t="n"/>
      <c r="BH25" s="365" t="inlineStr">
        <is>
          <t>3 ЛЭС,</t>
        </is>
      </c>
      <c r="BI25" s="206" t="n"/>
      <c r="BJ25" s="206" t="n"/>
      <c r="BK25" s="206" t="n"/>
      <c r="BL25" s="206" t="n"/>
      <c r="BM25" s="139" t="n"/>
      <c r="BN25" s="112" t="n"/>
      <c r="BO25" s="1" t="n"/>
      <c r="BP25" s="1" t="n"/>
      <c r="BQ25" s="114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</row>
    <row r="26">
      <c r="A26" s="355" t="n"/>
      <c r="B26" s="112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14" t="n"/>
      <c r="Z26" s="112" t="n"/>
      <c r="AA26" s="114" t="n"/>
      <c r="AB26" s="112" t="n"/>
      <c r="AC26" s="114" t="n"/>
      <c r="AD26" s="112" t="n"/>
      <c r="AE26" s="115" t="n"/>
      <c r="AF26" s="112" t="n"/>
      <c r="AG26" s="1" t="n"/>
      <c r="AH26" s="115" t="n"/>
      <c r="AI26" s="1" t="n"/>
      <c r="AJ26" s="1" t="n"/>
      <c r="AK26" s="115" t="n"/>
      <c r="AL26" s="116" t="n"/>
      <c r="AM26" s="115" t="n"/>
      <c r="AN26" s="116" t="n"/>
      <c r="AO26" s="115" t="n"/>
      <c r="AP26" s="116" t="n"/>
      <c r="AQ26" s="115" t="n"/>
      <c r="AR26" s="116" t="n"/>
      <c r="AS26" s="115" t="n"/>
      <c r="AT26" s="373" t="n"/>
      <c r="AU26" s="375" t="n"/>
      <c r="AV26" s="714" t="n">
        <v>2</v>
      </c>
      <c r="AW26" s="715" t="n"/>
      <c r="AX26" s="180" t="inlineStr">
        <is>
          <t>недели</t>
        </is>
      </c>
      <c r="AY26" s="131" t="n"/>
      <c r="AZ26" s="131" t="n"/>
      <c r="BA26" s="179" t="n"/>
      <c r="BB26" s="367" t="n">
        <v>2</v>
      </c>
      <c r="BC26" s="131" t="n"/>
      <c r="BD26" s="130" t="inlineStr">
        <is>
          <t>недели</t>
        </is>
      </c>
      <c r="BE26" s="131" t="n"/>
      <c r="BF26" s="131" t="n"/>
      <c r="BG26" s="132" t="n"/>
      <c r="BH26" s="366" t="n">
        <v>2</v>
      </c>
      <c r="BI26" s="131" t="n"/>
      <c r="BJ26" s="180" t="inlineStr">
        <is>
          <t>недели</t>
        </is>
      </c>
      <c r="BK26" s="131" t="n"/>
      <c r="BL26" s="131" t="n"/>
      <c r="BM26" s="179" t="n"/>
      <c r="BN26" s="112" t="n"/>
      <c r="BO26" s="1" t="n"/>
      <c r="BP26" s="1" t="n"/>
      <c r="BQ26" s="114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</row>
    <row r="27">
      <c r="A27" s="355" t="n"/>
      <c r="B27" s="606" t="n"/>
      <c r="C27" s="607" t="n"/>
      <c r="D27" s="544" t="n"/>
      <c r="E27" s="544" t="n"/>
      <c r="F27" s="544" t="n"/>
      <c r="G27" s="544" t="n"/>
      <c r="H27" s="544" t="n"/>
      <c r="I27" s="544" t="n"/>
      <c r="J27" s="544" t="n"/>
      <c r="K27" s="544" t="n"/>
      <c r="L27" s="544" t="n"/>
      <c r="M27" s="544" t="n"/>
      <c r="N27" s="544" t="n"/>
      <c r="O27" s="544" t="n"/>
      <c r="P27" s="544" t="n"/>
      <c r="Q27" s="544" t="n"/>
      <c r="R27" s="544" t="n"/>
      <c r="S27" s="544" t="n"/>
      <c r="T27" s="544" t="n"/>
      <c r="U27" s="544" t="n"/>
      <c r="V27" s="544" t="n"/>
      <c r="W27" s="544" t="n"/>
      <c r="X27" s="544" t="n"/>
      <c r="Y27" s="607" t="n"/>
      <c r="Z27" s="606" t="n"/>
      <c r="AA27" s="607" t="n"/>
      <c r="AB27" s="606" t="n"/>
      <c r="AC27" s="607" t="n"/>
      <c r="AD27" s="606" t="n"/>
      <c r="AE27" s="609" t="n"/>
      <c r="AF27" s="606" t="n"/>
      <c r="AG27" s="544" t="n"/>
      <c r="AH27" s="609" t="n"/>
      <c r="AI27" s="544" t="n"/>
      <c r="AJ27" s="544" t="n"/>
      <c r="AK27" s="609" t="n"/>
      <c r="AL27" s="140" t="n"/>
      <c r="AM27" s="139" t="n"/>
      <c r="AN27" s="140" t="n"/>
      <c r="AO27" s="139" t="n"/>
      <c r="AP27" s="140" t="n"/>
      <c r="AQ27" s="139" t="n"/>
      <c r="AR27" s="140" t="n"/>
      <c r="AS27" s="139" t="n"/>
      <c r="AT27" s="143" t="inlineStr">
        <is>
          <t>Ауд. часов</t>
        </is>
      </c>
      <c r="AU27" s="144" t="n"/>
      <c r="AV27" s="716" t="inlineStr">
        <is>
          <t>Всего часов</t>
        </is>
      </c>
      <c r="AW27" s="240" t="n"/>
      <c r="AX27" s="370" t="inlineStr">
        <is>
          <t>Ауд. часов</t>
        </is>
      </c>
      <c r="AY27" s="240" t="n"/>
      <c r="AZ27" s="370" t="inlineStr">
        <is>
          <t>Зач. единиц</t>
        </is>
      </c>
      <c r="BA27" s="240" t="n"/>
      <c r="BB27" s="371" t="inlineStr">
        <is>
          <t>Всего часов</t>
        </is>
      </c>
      <c r="BC27" s="144" t="n"/>
      <c r="BD27" s="370" t="inlineStr">
        <is>
          <t>Ауд. часов</t>
        </is>
      </c>
      <c r="BE27" s="240" t="n"/>
      <c r="BF27" s="370" t="inlineStr">
        <is>
          <t>Зач. единиц</t>
        </is>
      </c>
      <c r="BG27" s="240" t="n"/>
      <c r="BH27" s="371" t="inlineStr">
        <is>
          <t>Всего часов</t>
        </is>
      </c>
      <c r="BI27" s="144" t="n"/>
      <c r="BJ27" s="370" t="inlineStr">
        <is>
          <t>Ауд. часов</t>
        </is>
      </c>
      <c r="BK27" s="240" t="n"/>
      <c r="BL27" s="370" t="inlineStr">
        <is>
          <t>Зач. единиц</t>
        </is>
      </c>
      <c r="BM27" s="240" t="n"/>
      <c r="BN27" s="138" t="n"/>
      <c r="BO27" s="206" t="n"/>
      <c r="BP27" s="206" t="n"/>
      <c r="BQ27" s="207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</row>
    <row r="28">
      <c r="A28" s="355" t="n"/>
      <c r="B28" s="615" t="n">
        <v>1</v>
      </c>
      <c r="C28" s="586" t="n"/>
      <c r="D28" s="614" t="inlineStr">
        <is>
          <t>Государственный компонент</t>
        </is>
      </c>
      <c r="E28" s="585" t="n"/>
      <c r="F28" s="585" t="n"/>
      <c r="G28" s="585" t="n"/>
      <c r="H28" s="585" t="n"/>
      <c r="I28" s="585" t="n"/>
      <c r="J28" s="585" t="n"/>
      <c r="K28" s="585" t="n"/>
      <c r="L28" s="585" t="n"/>
      <c r="M28" s="585" t="n"/>
      <c r="N28" s="585" t="n"/>
      <c r="O28" s="585" t="n"/>
      <c r="P28" s="585" t="n"/>
      <c r="Q28" s="585" t="n"/>
      <c r="R28" s="585" t="n"/>
      <c r="S28" s="585" t="n"/>
      <c r="T28" s="585" t="n"/>
      <c r="U28" s="585" t="n"/>
      <c r="V28" s="585" t="n"/>
      <c r="W28" s="585" t="n"/>
      <c r="X28" s="585" t="n"/>
      <c r="Y28" s="586" t="n"/>
      <c r="Z28" s="717" t="n"/>
      <c r="AA28" s="586" t="n"/>
      <c r="AB28" s="614" t="n"/>
      <c r="AC28" s="586" t="n"/>
      <c r="AD28" s="612" t="n">
        <v>700</v>
      </c>
      <c r="AE28" s="613" t="n"/>
      <c r="AF28" s="612" t="n">
        <v>212</v>
      </c>
      <c r="AG28" s="585" t="n"/>
      <c r="AH28" s="613" t="n"/>
      <c r="AI28" s="616">
        <f>AI29+AI33+AI34+AI37</f>
        <v/>
      </c>
      <c r="AJ28" s="585" t="n"/>
      <c r="AK28" s="613" t="n"/>
      <c r="AL28" s="617">
        <f>AL29+AL33+AL34+AL37</f>
        <v/>
      </c>
      <c r="AM28" s="613" t="n"/>
      <c r="AN28" s="617">
        <f>AN29+AN33+AN34+AN37</f>
        <v/>
      </c>
      <c r="AO28" s="613" t="n"/>
      <c r="AP28" s="617">
        <f>AP29+AP33+AP34+AP37</f>
        <v/>
      </c>
      <c r="AQ28" s="613" t="n"/>
      <c r="AR28" s="617">
        <f>AR29+AR33+AR34+AR37</f>
        <v/>
      </c>
      <c r="AS28" s="613" t="n"/>
      <c r="AT28" s="615" t="n"/>
      <c r="AU28" s="586" t="n"/>
      <c r="AV28" s="616">
        <f>AV29+AV33+AV34+AV37</f>
        <v/>
      </c>
      <c r="AW28" s="613" t="n"/>
      <c r="AX28" s="617">
        <f>AX29+AX33+AX34+AX37</f>
        <v/>
      </c>
      <c r="AY28" s="613" t="n"/>
      <c r="AZ28" s="617">
        <f>AZ29+AZ33+AZ34+AZ37</f>
        <v/>
      </c>
      <c r="BA28" s="613" t="n"/>
      <c r="BB28" s="617">
        <f>BB29+BB33+BB34+BB37</f>
        <v/>
      </c>
      <c r="BC28" s="613" t="n"/>
      <c r="BD28" s="617">
        <f>BD29+BD33+BD34+BD37</f>
        <v/>
      </c>
      <c r="BE28" s="613" t="n"/>
      <c r="BF28" s="718">
        <f>BF29+BF33+BF34+BF37</f>
        <v/>
      </c>
      <c r="BG28" s="586" t="n"/>
      <c r="BH28" s="616">
        <f>BH29+BH33+BH34+BH37</f>
        <v/>
      </c>
      <c r="BI28" s="613" t="n"/>
      <c r="BJ28" s="617" t="n"/>
      <c r="BK28" s="613" t="n"/>
      <c r="BL28" s="617">
        <f>BL29+BL33+BL34+BL37</f>
        <v/>
      </c>
      <c r="BM28" s="613" t="n"/>
      <c r="BN28" s="719" t="n"/>
      <c r="BO28" s="585" t="n"/>
      <c r="BP28" s="585" t="n"/>
      <c r="BQ28" s="586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</row>
    <row r="29">
      <c r="A29" s="355" t="n"/>
      <c r="B29" s="720" t="inlineStr">
        <is>
          <t>1.1</t>
        </is>
      </c>
      <c r="C29" s="161" t="n"/>
      <c r="D29" s="620" t="inlineStr">
        <is>
          <t>Модуль "Теоретическая экономика  "</t>
        </is>
      </c>
      <c r="E29" s="123" t="n"/>
      <c r="F29" s="123" t="n"/>
      <c r="G29" s="123" t="n"/>
      <c r="H29" s="123" t="n"/>
      <c r="I29" s="123" t="n"/>
      <c r="J29" s="123" t="n"/>
      <c r="K29" s="123" t="n"/>
      <c r="L29" s="123" t="n"/>
      <c r="M29" s="123" t="n"/>
      <c r="N29" s="123" t="n"/>
      <c r="O29" s="123" t="n"/>
      <c r="P29" s="123" t="n"/>
      <c r="Q29" s="123" t="n"/>
      <c r="R29" s="123" t="n"/>
      <c r="S29" s="123" t="n"/>
      <c r="T29" s="123" t="n"/>
      <c r="U29" s="123" t="n"/>
      <c r="V29" s="123" t="n"/>
      <c r="W29" s="123" t="n"/>
      <c r="X29" s="123" t="n"/>
      <c r="Y29" s="161" t="n"/>
      <c r="Z29" s="387" t="n"/>
      <c r="AA29" s="161" t="n"/>
      <c r="AB29" s="388" t="n"/>
      <c r="AC29" s="161" t="n"/>
      <c r="AD29" s="387" t="n">
        <v>318</v>
      </c>
      <c r="AE29" s="161" t="n"/>
      <c r="AF29" s="387" t="n">
        <v>134</v>
      </c>
      <c r="AG29" s="123" t="n"/>
      <c r="AH29" s="161" t="n"/>
      <c r="AI29" s="169">
        <f>AI30+AI31+AI32</f>
        <v/>
      </c>
      <c r="AJ29" s="123" t="n"/>
      <c r="AK29" s="124" t="n"/>
      <c r="AL29" s="170">
        <f>AL30+AL31+AL32</f>
        <v/>
      </c>
      <c r="AM29" s="124" t="n"/>
      <c r="AN29" s="170" t="n"/>
      <c r="AO29" s="124" t="n"/>
      <c r="AP29" s="170">
        <f>AP30+AP31+AP32</f>
        <v/>
      </c>
      <c r="AQ29" s="124" t="n"/>
      <c r="AR29" s="721">
        <f>AR30+AR31+AR32</f>
        <v/>
      </c>
      <c r="AS29" s="123" t="n"/>
      <c r="AT29" s="658" t="n"/>
      <c r="AU29" s="722" t="n"/>
      <c r="AV29" s="168">
        <f>AV30+AV31+AV32</f>
        <v/>
      </c>
      <c r="AW29" s="124" t="n"/>
      <c r="AX29" s="170">
        <f>AX30+AX31+AX32</f>
        <v/>
      </c>
      <c r="AY29" s="124" t="n"/>
      <c r="AZ29" s="170">
        <f>AZ30+AZ31+AZ32</f>
        <v/>
      </c>
      <c r="BA29" s="124" t="n"/>
      <c r="BB29" s="170">
        <f>BB30+BB31+BB32</f>
        <v/>
      </c>
      <c r="BC29" s="124" t="n"/>
      <c r="BD29" s="170">
        <f>BD30+BD31+BD32</f>
        <v/>
      </c>
      <c r="BE29" s="124" t="n"/>
      <c r="BF29" s="723">
        <f>BF30+BF31+BF32</f>
        <v/>
      </c>
      <c r="BG29" s="161" t="n"/>
      <c r="BH29" s="168" t="n"/>
      <c r="BI29" s="124" t="n"/>
      <c r="BJ29" s="170" t="n"/>
      <c r="BK29" s="124" t="n"/>
      <c r="BL29" s="723" t="n"/>
      <c r="BM29" s="161" t="n"/>
      <c r="BN29" s="171" t="inlineStr">
        <is>
          <t>УК-6</t>
        </is>
      </c>
      <c r="BO29" s="123" t="n"/>
      <c r="BP29" s="123" t="n"/>
      <c r="BQ29" s="16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</row>
    <row r="30">
      <c r="A30" s="355" t="n"/>
      <c r="B30" s="262" t="inlineStr">
        <is>
          <t>1.1.1</t>
        </is>
      </c>
      <c r="C30" s="132" t="n"/>
      <c r="D30" s="176" t="inlineStr">
        <is>
          <t>Микроэкономический анализ и политика</t>
        </is>
      </c>
      <c r="E30" s="131" t="n"/>
      <c r="F30" s="131" t="n"/>
      <c r="G30" s="131" t="n"/>
      <c r="H30" s="131" t="n"/>
      <c r="I30" s="131" t="n"/>
      <c r="J30" s="131" t="n"/>
      <c r="K30" s="131" t="n"/>
      <c r="L30" s="131" t="n"/>
      <c r="M30" s="131" t="n"/>
      <c r="N30" s="131" t="n"/>
      <c r="O30" s="131" t="n"/>
      <c r="P30" s="131" t="n"/>
      <c r="Q30" s="131" t="n"/>
      <c r="R30" s="131" t="n"/>
      <c r="S30" s="131" t="n"/>
      <c r="T30" s="131" t="n"/>
      <c r="U30" s="131" t="n"/>
      <c r="V30" s="131" t="n"/>
      <c r="W30" s="131" t="n"/>
      <c r="X30" s="131" t="n"/>
      <c r="Y30" s="132" t="n"/>
      <c r="Z30" s="261" t="n">
        <v>1</v>
      </c>
      <c r="AA30" s="132" t="n"/>
      <c r="AB30" s="130" t="n"/>
      <c r="AC30" s="132" t="n"/>
      <c r="AD30" s="261" t="n">
        <v>102</v>
      </c>
      <c r="AE30" s="132" t="n"/>
      <c r="AF30" s="261" t="n">
        <v>50</v>
      </c>
      <c r="AG30" s="131" t="n"/>
      <c r="AH30" s="132" t="n"/>
      <c r="AI30" s="724">
        <f>AL30+AN30+AP30+AR30</f>
        <v/>
      </c>
      <c r="AJ30" s="131" t="n"/>
      <c r="AK30" s="179" t="n"/>
      <c r="AL30" s="350" t="n">
        <v>8</v>
      </c>
      <c r="AM30" s="179" t="n"/>
      <c r="AN30" s="350" t="n"/>
      <c r="AO30" s="179" t="n"/>
      <c r="AP30" s="350" t="n"/>
      <c r="AQ30" s="179" t="n"/>
      <c r="AR30" s="725" t="n">
        <v>6</v>
      </c>
      <c r="AS30" s="131" t="n"/>
      <c r="AT30" s="726" t="n"/>
      <c r="AU30" s="639" t="n"/>
      <c r="AV30" s="727">
        <f>AD30</f>
        <v/>
      </c>
      <c r="AW30" s="728" t="n"/>
      <c r="AX30" s="350">
        <f>AI30</f>
        <v/>
      </c>
      <c r="AY30" s="179" t="n"/>
      <c r="AZ30" s="350" t="n">
        <v>3</v>
      </c>
      <c r="BA30" s="179" t="n"/>
      <c r="BB30" s="350" t="n"/>
      <c r="BC30" s="179" t="n"/>
      <c r="BD30" s="350" t="n"/>
      <c r="BE30" s="179" t="n"/>
      <c r="BF30" s="729" t="n"/>
      <c r="BG30" s="132" t="n"/>
      <c r="BH30" s="727" t="n"/>
      <c r="BI30" s="728" t="n"/>
      <c r="BJ30" s="350" t="n"/>
      <c r="BK30" s="179" t="n"/>
      <c r="BL30" s="729" t="n"/>
      <c r="BM30" s="132" t="n"/>
      <c r="BN30" s="261" t="inlineStr">
        <is>
          <t>УПК-1</t>
        </is>
      </c>
      <c r="BO30" s="131" t="n"/>
      <c r="BP30" s="131" t="n"/>
      <c r="BQ30" s="132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</row>
    <row r="31">
      <c r="A31" s="355" t="n"/>
      <c r="B31" s="262" t="inlineStr">
        <is>
          <t>1.1.2</t>
        </is>
      </c>
      <c r="C31" s="132" t="n"/>
      <c r="D31" s="176" t="inlineStr">
        <is>
          <t>Макроэкономический анализ и политика</t>
        </is>
      </c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1" t="n"/>
      <c r="V31" s="131" t="n"/>
      <c r="W31" s="131" t="n"/>
      <c r="X31" s="131" t="n"/>
      <c r="Y31" s="132" t="n"/>
      <c r="Z31" s="261" t="n">
        <v>2</v>
      </c>
      <c r="AA31" s="132" t="n"/>
      <c r="AB31" s="130" t="n"/>
      <c r="AC31" s="132" t="n"/>
      <c r="AD31" s="261" t="n">
        <v>108</v>
      </c>
      <c r="AE31" s="132" t="n"/>
      <c r="AF31" s="261" t="n">
        <v>48</v>
      </c>
      <c r="AG31" s="131" t="n"/>
      <c r="AH31" s="132" t="n"/>
      <c r="AI31" s="724">
        <f>AL31+AN31+AP31+AR31</f>
        <v/>
      </c>
      <c r="AJ31" s="131" t="n"/>
      <c r="AK31" s="179" t="n"/>
      <c r="AL31" s="350" t="n">
        <v>8</v>
      </c>
      <c r="AM31" s="179" t="n"/>
      <c r="AN31" s="350" t="n"/>
      <c r="AO31" s="179" t="n"/>
      <c r="AP31" s="350" t="n"/>
      <c r="AQ31" s="179" t="n"/>
      <c r="AR31" s="725" t="n">
        <v>6</v>
      </c>
      <c r="AS31" s="131" t="n"/>
      <c r="AT31" s="726" t="n"/>
      <c r="AU31" s="639" t="n"/>
      <c r="AV31" s="727" t="n"/>
      <c r="AW31" s="728" t="n"/>
      <c r="AX31" s="350" t="n"/>
      <c r="AY31" s="179" t="n"/>
      <c r="AZ31" s="350" t="n"/>
      <c r="BA31" s="179" t="n"/>
      <c r="BB31" s="350">
        <f>AD31</f>
        <v/>
      </c>
      <c r="BC31" s="179" t="n"/>
      <c r="BD31" s="350">
        <f>AI31</f>
        <v/>
      </c>
      <c r="BE31" s="179" t="n"/>
      <c r="BF31" s="729" t="n">
        <v>3</v>
      </c>
      <c r="BG31" s="132" t="n"/>
      <c r="BH31" s="727" t="n"/>
      <c r="BI31" s="728" t="n"/>
      <c r="BJ31" s="350" t="n"/>
      <c r="BK31" s="179" t="n"/>
      <c r="BL31" s="729" t="n"/>
      <c r="BM31" s="132" t="n"/>
      <c r="BN31" s="261" t="inlineStr">
        <is>
          <t>УПК-2</t>
        </is>
      </c>
      <c r="BO31" s="131" t="n"/>
      <c r="BP31" s="131" t="n"/>
      <c r="BQ31" s="132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</row>
    <row r="32">
      <c r="A32" s="355" t="n"/>
      <c r="B32" s="262" t="inlineStr">
        <is>
          <t>1.1.3</t>
        </is>
      </c>
      <c r="C32" s="132" t="n"/>
      <c r="D32" s="176" t="inlineStr">
        <is>
          <t>Прогнозирование национальной экономики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2" t="n"/>
      <c r="Z32" s="261" t="n"/>
      <c r="AA32" s="132" t="n"/>
      <c r="AB32" s="130" t="n">
        <v>2</v>
      </c>
      <c r="AC32" s="132" t="n"/>
      <c r="AD32" s="261" t="n">
        <v>108</v>
      </c>
      <c r="AE32" s="132" t="n"/>
      <c r="AF32" s="261" t="n">
        <v>36</v>
      </c>
      <c r="AG32" s="131" t="n"/>
      <c r="AH32" s="132" t="n"/>
      <c r="AI32" s="724">
        <f>AL32+AN32+AP32+AR32</f>
        <v/>
      </c>
      <c r="AJ32" s="131" t="n"/>
      <c r="AK32" s="179" t="n"/>
      <c r="AL32" s="350" t="n">
        <v>6</v>
      </c>
      <c r="AM32" s="179" t="n"/>
      <c r="AN32" s="350" t="n"/>
      <c r="AO32" s="179" t="n"/>
      <c r="AP32" s="350" t="n">
        <v>4</v>
      </c>
      <c r="AQ32" s="179" t="n"/>
      <c r="AR32" s="725" t="n"/>
      <c r="AS32" s="131" t="n"/>
      <c r="AT32" s="726" t="n"/>
      <c r="AU32" s="639" t="n"/>
      <c r="AV32" s="727" t="n"/>
      <c r="AW32" s="728" t="n"/>
      <c r="AX32" s="350" t="n"/>
      <c r="AY32" s="179" t="n"/>
      <c r="AZ32" s="350" t="n"/>
      <c r="BA32" s="179" t="n"/>
      <c r="BB32" s="350">
        <f>AD32</f>
        <v/>
      </c>
      <c r="BC32" s="179" t="n"/>
      <c r="BD32" s="350">
        <f>AI32</f>
        <v/>
      </c>
      <c r="BE32" s="179" t="n"/>
      <c r="BF32" s="729" t="n">
        <v>3</v>
      </c>
      <c r="BG32" s="132" t="n"/>
      <c r="BH32" s="727" t="n"/>
      <c r="BI32" s="728" t="n"/>
      <c r="BJ32" s="350" t="n"/>
      <c r="BK32" s="179" t="n"/>
      <c r="BL32" s="729" t="n"/>
      <c r="BM32" s="132" t="n"/>
      <c r="BN32" s="261" t="inlineStr">
        <is>
          <t>УПК-3</t>
        </is>
      </c>
      <c r="BO32" s="131" t="n"/>
      <c r="BP32" s="131" t="n"/>
      <c r="BQ32" s="132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</row>
    <row r="33">
      <c r="A33" s="355" t="n"/>
      <c r="B33" s="402" t="inlineStr">
        <is>
          <t>1.2</t>
        </is>
      </c>
      <c r="C33" s="132" t="n"/>
      <c r="D33" s="184" t="inlineStr">
        <is>
          <t>Инновационное развитие организации (предприятия)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2" t="n"/>
      <c r="Z33" s="405" t="n"/>
      <c r="AA33" s="132" t="n"/>
      <c r="AB33" s="130" t="n">
        <v>1</v>
      </c>
      <c r="AC33" s="132" t="n"/>
      <c r="AD33" s="405" t="n">
        <v>102</v>
      </c>
      <c r="AE33" s="132" t="n"/>
      <c r="AF33" s="405" t="n">
        <v>36</v>
      </c>
      <c r="AG33" s="131" t="n"/>
      <c r="AH33" s="132" t="n"/>
      <c r="AI33" s="407">
        <f>AL33+AN33+AP33+AR33</f>
        <v/>
      </c>
      <c r="AJ33" s="131" t="n"/>
      <c r="AK33" s="179" t="n"/>
      <c r="AL33" s="352" t="n">
        <v>6</v>
      </c>
      <c r="AM33" s="179" t="n"/>
      <c r="AN33" s="352" t="n"/>
      <c r="AO33" s="179" t="n"/>
      <c r="AP33" s="352" t="n">
        <v>4</v>
      </c>
      <c r="AQ33" s="179" t="n"/>
      <c r="AR33" s="730" t="n"/>
      <c r="AS33" s="131" t="n"/>
      <c r="AT33" s="493" t="n"/>
      <c r="AU33" s="403" t="n"/>
      <c r="AV33" s="731">
        <f>AD33</f>
        <v/>
      </c>
      <c r="AW33" s="728" t="n"/>
      <c r="AX33" s="352">
        <f>AI33</f>
        <v/>
      </c>
      <c r="AY33" s="179" t="n"/>
      <c r="AZ33" s="352" t="n">
        <v>3</v>
      </c>
      <c r="BA33" s="179" t="n"/>
      <c r="BB33" s="352" t="n"/>
      <c r="BC33" s="179" t="n"/>
      <c r="BD33" s="352" t="n"/>
      <c r="BE33" s="179" t="n"/>
      <c r="BF33" s="732" t="n"/>
      <c r="BG33" s="132" t="n"/>
      <c r="BH33" s="731" t="n"/>
      <c r="BI33" s="728" t="n"/>
      <c r="BJ33" s="352" t="n"/>
      <c r="BK33" s="179" t="n"/>
      <c r="BL33" s="732" t="n"/>
      <c r="BM33" s="132" t="n"/>
      <c r="BN33" s="627" t="inlineStr">
        <is>
          <t>УК-4,5, УПК-4</t>
        </is>
      </c>
      <c r="BO33" s="131" t="n"/>
      <c r="BP33" s="131" t="n"/>
      <c r="BQ33" s="132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</row>
    <row r="34">
      <c r="A34" s="355" t="n"/>
      <c r="B34" s="402" t="inlineStr">
        <is>
          <t>1.3</t>
        </is>
      </c>
      <c r="C34" s="132" t="n"/>
      <c r="D34" s="184" t="inlineStr">
        <is>
          <t>Модуль  "Научно-исследовательская работа"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733" t="n"/>
      <c r="AA34" s="734" t="n"/>
      <c r="AB34" s="735" t="n"/>
      <c r="AC34" s="734" t="n"/>
      <c r="AD34" s="405" t="n">
        <v>180</v>
      </c>
      <c r="AE34" s="132" t="n"/>
      <c r="AF34" s="405" t="n"/>
      <c r="AG34" s="131" t="n"/>
      <c r="AH34" s="132" t="n"/>
      <c r="AI34" s="407" t="n"/>
      <c r="AJ34" s="131" t="n"/>
      <c r="AK34" s="179" t="n"/>
      <c r="AL34" s="352" t="n"/>
      <c r="AM34" s="179" t="n"/>
      <c r="AN34" s="352" t="n"/>
      <c r="AO34" s="179" t="n"/>
      <c r="AP34" s="352" t="n"/>
      <c r="AQ34" s="179" t="n"/>
      <c r="AR34" s="730" t="n"/>
      <c r="AS34" s="131" t="n"/>
      <c r="AT34" s="733" t="n"/>
      <c r="AU34" s="734" t="n"/>
      <c r="AV34" s="731" t="n"/>
      <c r="AW34" s="728" t="n"/>
      <c r="AX34" s="352" t="n"/>
      <c r="AY34" s="179" t="n"/>
      <c r="AZ34" s="352" t="n"/>
      <c r="BA34" s="179" t="n"/>
      <c r="BB34" s="352">
        <f>BB35+BB36</f>
        <v/>
      </c>
      <c r="BC34" s="179" t="n"/>
      <c r="BD34" s="352" t="n"/>
      <c r="BE34" s="179" t="n"/>
      <c r="BF34" s="732">
        <f>BF35+BF36</f>
        <v/>
      </c>
      <c r="BG34" s="132" t="n"/>
      <c r="BH34" s="731">
        <f>BH35+BH36</f>
        <v/>
      </c>
      <c r="BI34" s="728" t="n"/>
      <c r="BJ34" s="352" t="n"/>
      <c r="BK34" s="179" t="n"/>
      <c r="BL34" s="352">
        <f>BL35+BL36</f>
        <v/>
      </c>
      <c r="BM34" s="179" t="n"/>
      <c r="BN34" s="627" t="inlineStr">
        <is>
          <t>УК-1,4,5</t>
        </is>
      </c>
      <c r="BO34" s="131" t="n"/>
      <c r="BP34" s="131" t="n"/>
      <c r="BQ34" s="132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</row>
    <row r="35">
      <c r="A35" s="355" t="n"/>
      <c r="B35" s="262" t="inlineStr">
        <is>
          <t>1.3.1</t>
        </is>
      </c>
      <c r="C35" s="132" t="n"/>
      <c r="D35" s="176" t="inlineStr">
        <is>
          <t>Научно-исследовательский семинар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261" t="n"/>
      <c r="AA35" s="132" t="n"/>
      <c r="AB35" s="261" t="n">
        <v>2</v>
      </c>
      <c r="AC35" s="132" t="n"/>
      <c r="AD35" s="261" t="n">
        <v>90</v>
      </c>
      <c r="AE35" s="132" t="n"/>
      <c r="AF35" s="261" t="n"/>
      <c r="AG35" s="131" t="n"/>
      <c r="AH35" s="132" t="n"/>
      <c r="AI35" s="407" t="n"/>
      <c r="AJ35" s="131" t="n"/>
      <c r="AK35" s="179" t="n"/>
      <c r="AL35" s="350" t="n"/>
      <c r="AM35" s="179" t="n"/>
      <c r="AN35" s="350" t="n"/>
      <c r="AO35" s="179" t="n"/>
      <c r="AP35" s="350" t="n"/>
      <c r="AQ35" s="179" t="n"/>
      <c r="AR35" s="725" t="n"/>
      <c r="AS35" s="131" t="n"/>
      <c r="AT35" s="726" t="n"/>
      <c r="AU35" s="639" t="n"/>
      <c r="AV35" s="727" t="n"/>
      <c r="AW35" s="728" t="n"/>
      <c r="AX35" s="350" t="n"/>
      <c r="AY35" s="179" t="n"/>
      <c r="AZ35" s="350" t="n"/>
      <c r="BA35" s="179" t="n"/>
      <c r="BB35" s="350">
        <f>AD35</f>
        <v/>
      </c>
      <c r="BC35" s="179" t="n"/>
      <c r="BD35" s="350" t="n"/>
      <c r="BE35" s="179" t="n"/>
      <c r="BF35" s="729" t="n">
        <v>3</v>
      </c>
      <c r="BG35" s="132" t="n"/>
      <c r="BH35" s="727" t="n"/>
      <c r="BI35" s="728" t="n"/>
      <c r="BJ35" s="350" t="n"/>
      <c r="BK35" s="179" t="n"/>
      <c r="BL35" s="729" t="n"/>
      <c r="BM35" s="132" t="n"/>
      <c r="BN35" s="261" t="n"/>
      <c r="BO35" s="131" t="n"/>
      <c r="BP35" s="131" t="n"/>
      <c r="BQ35" s="132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</row>
    <row r="36">
      <c r="A36" s="355" t="n"/>
      <c r="B36" s="262" t="inlineStr">
        <is>
          <t>1.3.2</t>
        </is>
      </c>
      <c r="C36" s="132" t="n"/>
      <c r="D36" s="176" t="inlineStr">
        <is>
          <t>Курсовая работа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366" t="n"/>
      <c r="AA36" s="130" t="n"/>
      <c r="AB36" s="367" t="n"/>
      <c r="AC36" s="130" t="n"/>
      <c r="AD36" s="261" t="n">
        <v>90</v>
      </c>
      <c r="AE36" s="132" t="n"/>
      <c r="AF36" s="261" t="n"/>
      <c r="AG36" s="131" t="n"/>
      <c r="AH36" s="132" t="n"/>
      <c r="AI36" s="407" t="n"/>
      <c r="AJ36" s="131" t="n"/>
      <c r="AK36" s="179" t="n"/>
      <c r="AL36" s="350" t="n"/>
      <c r="AM36" s="179" t="n"/>
      <c r="AN36" s="350" t="n"/>
      <c r="AO36" s="179" t="n"/>
      <c r="AP36" s="350" t="n"/>
      <c r="AQ36" s="179" t="n"/>
      <c r="AR36" s="725" t="n"/>
      <c r="AS36" s="131" t="n"/>
      <c r="AT36" s="366" t="n"/>
      <c r="AU36" s="130" t="n"/>
      <c r="AV36" s="727" t="n"/>
      <c r="AW36" s="728" t="n"/>
      <c r="AX36" s="350" t="n"/>
      <c r="AY36" s="179" t="n"/>
      <c r="AZ36" s="350" t="n"/>
      <c r="BA36" s="179" t="n"/>
      <c r="BB36" s="350" t="n"/>
      <c r="BC36" s="179" t="n"/>
      <c r="BD36" s="350" t="n"/>
      <c r="BE36" s="179" t="n"/>
      <c r="BF36" s="729" t="n"/>
      <c r="BG36" s="132" t="n"/>
      <c r="BH36" s="727">
        <f>AD36</f>
        <v/>
      </c>
      <c r="BI36" s="728" t="n"/>
      <c r="BJ36" s="350" t="n"/>
      <c r="BK36" s="179" t="n"/>
      <c r="BL36" s="729" t="n">
        <v>3</v>
      </c>
      <c r="BM36" s="132" t="n"/>
      <c r="BN36" s="261" t="n"/>
      <c r="BO36" s="131" t="n"/>
      <c r="BP36" s="131" t="n"/>
      <c r="BQ36" s="132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</row>
    <row r="37">
      <c r="A37" s="355" t="n"/>
      <c r="B37" s="402" t="inlineStr">
        <is>
          <t>1.4</t>
        </is>
      </c>
      <c r="C37" s="132" t="n"/>
      <c r="D37" s="736" t="inlineStr">
        <is>
          <t>Технологии интеллектуального анализа данных</t>
        </is>
      </c>
      <c r="E37" s="194" t="n"/>
      <c r="F37" s="194" t="n"/>
      <c r="G37" s="194" t="n"/>
      <c r="H37" s="194" t="n"/>
      <c r="I37" s="194" t="n"/>
      <c r="J37" s="194" t="n"/>
      <c r="K37" s="194" t="n"/>
      <c r="L37" s="194" t="n"/>
      <c r="M37" s="194" t="n"/>
      <c r="N37" s="194" t="n"/>
      <c r="O37" s="194" t="n"/>
      <c r="P37" s="194" t="n"/>
      <c r="Q37" s="194" t="n"/>
      <c r="R37" s="194" t="n"/>
      <c r="S37" s="194" t="n"/>
      <c r="T37" s="194" t="n"/>
      <c r="U37" s="194" t="n"/>
      <c r="V37" s="194" t="n"/>
      <c r="W37" s="194" t="n"/>
      <c r="X37" s="194" t="n"/>
      <c r="Y37" s="195" t="n"/>
      <c r="Z37" s="261" t="n"/>
      <c r="AA37" s="132" t="n"/>
      <c r="AB37" s="130" t="n">
        <v>1</v>
      </c>
      <c r="AC37" s="132" t="n"/>
      <c r="AD37" s="737" t="n">
        <v>100</v>
      </c>
      <c r="AE37" s="195" t="n"/>
      <c r="AF37" s="737" t="n">
        <v>42</v>
      </c>
      <c r="AG37" s="194" t="n"/>
      <c r="AH37" s="195" t="n"/>
      <c r="AI37" s="407">
        <f>AL37+AN37+AP37+AR37</f>
        <v/>
      </c>
      <c r="AJ37" s="131" t="n"/>
      <c r="AK37" s="179" t="n"/>
      <c r="AL37" s="499" t="n">
        <v>6</v>
      </c>
      <c r="AM37" s="144" t="n"/>
      <c r="AN37" s="499" t="n">
        <v>6</v>
      </c>
      <c r="AO37" s="144" t="n"/>
      <c r="AP37" s="499" t="n"/>
      <c r="AQ37" s="144" t="n"/>
      <c r="AR37" s="738" t="n"/>
      <c r="AS37" s="202" t="n"/>
      <c r="AT37" s="497" t="n"/>
      <c r="AU37" s="739" t="n"/>
      <c r="AV37" s="740">
        <f>AD37</f>
        <v/>
      </c>
      <c r="AW37" s="240" t="n"/>
      <c r="AX37" s="499">
        <f>AI37</f>
        <v/>
      </c>
      <c r="AY37" s="144" t="n"/>
      <c r="AZ37" s="499" t="n">
        <v>3</v>
      </c>
      <c r="BA37" s="144" t="n"/>
      <c r="BB37" s="499" t="n"/>
      <c r="BC37" s="144" t="n"/>
      <c r="BD37" s="499" t="n"/>
      <c r="BE37" s="144" t="n"/>
      <c r="BF37" s="741" t="n"/>
      <c r="BG37" s="742" t="n"/>
      <c r="BH37" s="740" t="n"/>
      <c r="BI37" s="240" t="n"/>
      <c r="BJ37" s="499" t="n"/>
      <c r="BK37" s="144" t="n"/>
      <c r="BL37" s="741" t="n"/>
      <c r="BM37" s="742" t="n"/>
      <c r="BN37" s="263" t="inlineStr">
        <is>
          <t>УПК-5</t>
        </is>
      </c>
      <c r="BO37" s="194" t="n"/>
      <c r="BP37" s="194" t="n"/>
      <c r="BQ37" s="195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</row>
    <row r="38">
      <c r="A38" s="355" t="n"/>
      <c r="B38" s="615" t="n">
        <v>2</v>
      </c>
      <c r="C38" s="586" t="n"/>
      <c r="D38" s="614" t="inlineStr">
        <is>
          <t>Компонент учреждения образования</t>
        </is>
      </c>
      <c r="E38" s="585" t="n"/>
      <c r="F38" s="585" t="n"/>
      <c r="G38" s="585" t="n"/>
      <c r="H38" s="585" t="n"/>
      <c r="I38" s="585" t="n"/>
      <c r="J38" s="585" t="n"/>
      <c r="K38" s="585" t="n"/>
      <c r="L38" s="585" t="n"/>
      <c r="M38" s="585" t="n"/>
      <c r="N38" s="585" t="n"/>
      <c r="O38" s="585" t="n"/>
      <c r="P38" s="585" t="n"/>
      <c r="Q38" s="585" t="n"/>
      <c r="R38" s="585" t="n"/>
      <c r="S38" s="585" t="n"/>
      <c r="T38" s="585" t="n"/>
      <c r="U38" s="585" t="n"/>
      <c r="V38" s="585" t="n"/>
      <c r="W38" s="585" t="n"/>
      <c r="X38" s="585" t="n"/>
      <c r="Y38" s="586" t="n"/>
      <c r="Z38" s="615" t="n"/>
      <c r="AA38" s="586" t="n"/>
      <c r="AB38" s="719" t="n"/>
      <c r="AC38" s="586" t="n"/>
      <c r="AD38" s="612">
        <f>AD39+AD40+AD44+AD47</f>
        <v/>
      </c>
      <c r="AE38" s="613" t="n"/>
      <c r="AF38" s="612">
        <f>AF39+AF40+AF44+AF47</f>
        <v/>
      </c>
      <c r="AG38" s="585" t="n"/>
      <c r="AH38" s="613" t="n"/>
      <c r="AI38" s="616">
        <f>AI39+AI40+AI44+AI47</f>
        <v/>
      </c>
      <c r="AJ38" s="585" t="n"/>
      <c r="AK38" s="613" t="n"/>
      <c r="AL38" s="617">
        <f>AL39+AL40+AL44+AL47</f>
        <v/>
      </c>
      <c r="AM38" s="613" t="n"/>
      <c r="AN38" s="617">
        <f>AN39+AN40+AN44+AN47</f>
        <v/>
      </c>
      <c r="AO38" s="613" t="n"/>
      <c r="AP38" s="617">
        <f>AP39+AP40+AP44+AP47</f>
        <v/>
      </c>
      <c r="AQ38" s="613" t="n"/>
      <c r="AR38" s="617">
        <f>AR39+AR40+AR44+AR47</f>
        <v/>
      </c>
      <c r="AS38" s="613" t="n"/>
      <c r="AT38" s="612">
        <f>AT39+AT40+AT44+AT47</f>
        <v/>
      </c>
      <c r="AU38" s="613" t="n"/>
      <c r="AV38" s="612">
        <f>AV39+AV40+AV44+AV47</f>
        <v/>
      </c>
      <c r="AW38" s="613" t="n"/>
      <c r="AX38" s="617">
        <f>AX39+AX40+AX44+AX47</f>
        <v/>
      </c>
      <c r="AY38" s="613" t="n"/>
      <c r="AZ38" s="617">
        <f>AZ39+AZ40+AZ44+AZ47</f>
        <v/>
      </c>
      <c r="BA38" s="613" t="n"/>
      <c r="BB38" s="617">
        <f>BB39+BB40+BB44+BB47</f>
        <v/>
      </c>
      <c r="BC38" s="613" t="n"/>
      <c r="BD38" s="617">
        <f>BD39+BD40+BD44+BD47</f>
        <v/>
      </c>
      <c r="BE38" s="613" t="n"/>
      <c r="BF38" s="617">
        <f>BF39+BF40+BF44+BF47</f>
        <v/>
      </c>
      <c r="BG38" s="613" t="n"/>
      <c r="BH38" s="612">
        <f>BH39+BH40+BH44+BH47</f>
        <v/>
      </c>
      <c r="BI38" s="613" t="n"/>
      <c r="BJ38" s="617">
        <f>BJ39+BJ40+BJ44+BJ47</f>
        <v/>
      </c>
      <c r="BK38" s="613" t="n"/>
      <c r="BL38" s="617">
        <f>BL39+BL40+BL44+BL47</f>
        <v/>
      </c>
      <c r="BM38" s="613" t="n"/>
      <c r="BN38" s="718" t="n"/>
      <c r="BO38" s="585" t="n"/>
      <c r="BP38" s="585" t="n"/>
      <c r="BQ38" s="586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</row>
    <row r="39">
      <c r="A39" s="355" t="n"/>
      <c r="B39" s="720" t="inlineStr">
        <is>
          <t>2.1</t>
        </is>
      </c>
      <c r="C39" s="161" t="n"/>
      <c r="D39" s="743" t="inlineStr">
        <is>
          <t>Иностранный язык для делового и профессионального общения</t>
        </is>
      </c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61" t="n"/>
      <c r="Z39" s="171" t="n"/>
      <c r="AA39" s="161" t="n"/>
      <c r="AB39" s="744" t="n">
        <v>1</v>
      </c>
      <c r="AC39" s="161" t="n"/>
      <c r="AD39" s="169" t="n">
        <v>108</v>
      </c>
      <c r="AE39" s="124" t="n"/>
      <c r="AF39" s="169" t="n">
        <v>52</v>
      </c>
      <c r="AG39" s="123" t="n"/>
      <c r="AH39" s="124" t="n"/>
      <c r="AI39" s="168" t="n">
        <v>16</v>
      </c>
      <c r="AJ39" s="123" t="n"/>
      <c r="AK39" s="124" t="n"/>
      <c r="AL39" s="212" t="n"/>
      <c r="AM39" s="139" t="n"/>
      <c r="AN39" s="212" t="n"/>
      <c r="AO39" s="139" t="n"/>
      <c r="AP39" s="212" t="n">
        <v>16</v>
      </c>
      <c r="AQ39" s="139" t="n"/>
      <c r="AR39" s="214" t="n"/>
      <c r="AS39" s="139" t="n"/>
      <c r="AT39" s="171" t="n"/>
      <c r="AU39" s="161" t="n"/>
      <c r="AV39" s="168">
        <f>AD39</f>
        <v/>
      </c>
      <c r="AW39" s="124" t="n"/>
      <c r="AX39" s="212">
        <f>AI39</f>
        <v/>
      </c>
      <c r="AY39" s="139" t="n"/>
      <c r="AZ39" s="212" t="n">
        <v>3</v>
      </c>
      <c r="BA39" s="139" t="n"/>
      <c r="BB39" s="600" t="n"/>
      <c r="BC39" s="139" t="n"/>
      <c r="BD39" s="214" t="n"/>
      <c r="BE39" s="139" t="n"/>
      <c r="BF39" s="214" t="n"/>
      <c r="BG39" s="139" t="n"/>
      <c r="BH39" s="600" t="n"/>
      <c r="BI39" s="139" t="n"/>
      <c r="BJ39" s="214" t="n"/>
      <c r="BK39" s="139" t="n"/>
      <c r="BL39" s="214" t="n"/>
      <c r="BM39" s="139" t="n"/>
      <c r="BN39" s="171" t="inlineStr">
        <is>
          <t>УК-3</t>
        </is>
      </c>
      <c r="BO39" s="123" t="n"/>
      <c r="BP39" s="123" t="n"/>
      <c r="BQ39" s="16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</row>
    <row r="40">
      <c r="A40" s="355" t="n"/>
      <c r="B40" s="402" t="inlineStr">
        <is>
          <t>2.2</t>
        </is>
      </c>
      <c r="C40" s="132" t="n"/>
      <c r="D40" s="184" t="inlineStr">
        <is>
          <t xml:space="preserve">Модуль  "Управление бизнес-процессами" 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2" t="n"/>
      <c r="Z40" s="405" t="n"/>
      <c r="AA40" s="132" t="n"/>
      <c r="AB40" s="734" t="n"/>
      <c r="AC40" s="132" t="n"/>
      <c r="AD40" s="222">
        <f>SUM(AD41:AE43)</f>
        <v/>
      </c>
      <c r="AE40" s="179" t="n"/>
      <c r="AF40" s="222">
        <f>SUM(AF41:AH43)</f>
        <v/>
      </c>
      <c r="AG40" s="131" t="n"/>
      <c r="AH40" s="179" t="n"/>
      <c r="AI40" s="186">
        <f>SUM(AI41:AK43)</f>
        <v/>
      </c>
      <c r="AJ40" s="131" t="n"/>
      <c r="AK40" s="179" t="n"/>
      <c r="AL40" s="352">
        <f>AL41+AL42+AL43</f>
        <v/>
      </c>
      <c r="AM40" s="179" t="n"/>
      <c r="AN40" s="352">
        <f>AN41+AN42+AN43</f>
        <v/>
      </c>
      <c r="AO40" s="179" t="n"/>
      <c r="AP40" s="352">
        <f>AP41+AP42+AP43</f>
        <v/>
      </c>
      <c r="AQ40" s="179" t="n"/>
      <c r="AR40" s="352">
        <f>AR41+AR42</f>
        <v/>
      </c>
      <c r="AS40" s="179" t="n"/>
      <c r="AT40" s="405" t="n"/>
      <c r="AU40" s="132" t="n"/>
      <c r="AV40" s="731">
        <f>AV41+AV42+AV43</f>
        <v/>
      </c>
      <c r="AW40" s="728" t="n"/>
      <c r="AX40" s="352">
        <f>AX41+AX42+AX43</f>
        <v/>
      </c>
      <c r="AY40" s="179" t="n"/>
      <c r="AZ40" s="352">
        <f>AZ41+AZ42+AZ43</f>
        <v/>
      </c>
      <c r="BA40" s="179" t="n"/>
      <c r="BB40" s="352">
        <f>BB41+BB42+BB43</f>
        <v/>
      </c>
      <c r="BC40" s="179" t="n"/>
      <c r="BD40" s="352">
        <f>BD41+BD42+BD43</f>
        <v/>
      </c>
      <c r="BE40" s="179" t="n"/>
      <c r="BF40" s="732">
        <f>BF41+BF42+BF43</f>
        <v/>
      </c>
      <c r="BG40" s="132" t="n"/>
      <c r="BH40" s="731">
        <f>BH41+BH42+BH43</f>
        <v/>
      </c>
      <c r="BI40" s="728" t="n"/>
      <c r="BJ40" s="352">
        <f>BJ41+BJ42+BJ43</f>
        <v/>
      </c>
      <c r="BK40" s="179" t="n"/>
      <c r="BL40" s="352">
        <f>BL41+BL42+BL43</f>
        <v/>
      </c>
      <c r="BM40" s="179" t="n"/>
      <c r="BN40" s="405" t="n"/>
      <c r="BO40" s="131" t="n"/>
      <c r="BP40" s="131" t="n"/>
      <c r="BQ40" s="132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</row>
    <row r="41">
      <c r="A41" s="355" t="n"/>
      <c r="B41" s="262" t="inlineStr">
        <is>
          <t>2.2.1</t>
        </is>
      </c>
      <c r="C41" s="132" t="n"/>
      <c r="D41" s="176" t="inlineStr">
        <is>
          <t xml:space="preserve">Проектное управление 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2" t="n"/>
      <c r="Z41" s="745" t="n">
        <v>1</v>
      </c>
      <c r="AA41" s="132" t="n"/>
      <c r="AB41" s="130" t="n"/>
      <c r="AC41" s="132" t="n"/>
      <c r="AD41" s="225" t="n">
        <v>90</v>
      </c>
      <c r="AE41" s="179" t="n"/>
      <c r="AF41" s="225" t="n">
        <v>40</v>
      </c>
      <c r="AG41" s="131" t="n"/>
      <c r="AH41" s="179" t="n"/>
      <c r="AI41" s="180">
        <f>AL41+AN41+AP41+AR41</f>
        <v/>
      </c>
      <c r="AJ41" s="131" t="n"/>
      <c r="AK41" s="179" t="n"/>
      <c r="AL41" s="350" t="n">
        <v>4</v>
      </c>
      <c r="AM41" s="179" t="n"/>
      <c r="AN41" s="350" t="n"/>
      <c r="AO41" s="179" t="n"/>
      <c r="AP41" s="350" t="n">
        <v>4</v>
      </c>
      <c r="AQ41" s="179" t="n"/>
      <c r="AR41" s="350" t="n">
        <v>2</v>
      </c>
      <c r="AS41" s="179" t="n"/>
      <c r="AT41" s="261" t="n"/>
      <c r="AU41" s="132" t="n"/>
      <c r="AV41" s="727">
        <f>AD41</f>
        <v/>
      </c>
      <c r="AW41" s="728" t="n"/>
      <c r="AX41" s="350">
        <f>AI41</f>
        <v/>
      </c>
      <c r="AY41" s="179" t="n"/>
      <c r="AZ41" s="350" t="n">
        <v>3</v>
      </c>
      <c r="BA41" s="179" t="n"/>
      <c r="BB41" s="180" t="n"/>
      <c r="BC41" s="179" t="n"/>
      <c r="BD41" s="350" t="n"/>
      <c r="BE41" s="179" t="n"/>
      <c r="BF41" s="350" t="n"/>
      <c r="BG41" s="179" t="n"/>
      <c r="BH41" s="180" t="n"/>
      <c r="BI41" s="179" t="n"/>
      <c r="BJ41" s="350" t="n"/>
      <c r="BK41" s="179" t="n"/>
      <c r="BL41" s="350" t="n"/>
      <c r="BM41" s="179" t="n"/>
      <c r="BN41" s="746" t="inlineStr">
        <is>
          <t>СК-1,УК-4-7</t>
        </is>
      </c>
      <c r="BO41" s="131" t="n"/>
      <c r="BP41" s="131" t="n"/>
      <c r="BQ41" s="132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</row>
    <row r="42">
      <c r="A42" s="355" t="n"/>
      <c r="B42" s="262" t="inlineStr">
        <is>
          <t>2.2.2</t>
        </is>
      </c>
      <c r="C42" s="132" t="n"/>
      <c r="D42" s="747" t="inlineStr">
        <is>
          <t>Моделирование и оптимизация бизнес-процессов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61" t="n">
        <v>2</v>
      </c>
      <c r="AA42" s="132" t="n"/>
      <c r="AB42" s="130" t="n"/>
      <c r="AC42" s="132" t="n"/>
      <c r="AD42" s="225" t="n">
        <v>126</v>
      </c>
      <c r="AE42" s="179" t="n"/>
      <c r="AF42" s="225" t="n">
        <v>46</v>
      </c>
      <c r="AG42" s="131" t="n"/>
      <c r="AH42" s="179" t="n"/>
      <c r="AI42" s="180">
        <f>AL42+AN42+AP42+AR42</f>
        <v/>
      </c>
      <c r="AJ42" s="131" t="n"/>
      <c r="AK42" s="179" t="n"/>
      <c r="AL42" s="350" t="n">
        <v>4</v>
      </c>
      <c r="AM42" s="179" t="n"/>
      <c r="AN42" s="350" t="n"/>
      <c r="AO42" s="179" t="n"/>
      <c r="AP42" s="350" t="n">
        <v>8</v>
      </c>
      <c r="AQ42" s="179" t="n"/>
      <c r="AR42" s="350" t="n"/>
      <c r="AS42" s="179" t="n"/>
      <c r="AT42" s="261" t="n"/>
      <c r="AU42" s="132" t="n"/>
      <c r="AV42" s="727" t="n"/>
      <c r="AW42" s="728" t="n"/>
      <c r="AX42" s="350" t="n"/>
      <c r="AY42" s="179" t="n"/>
      <c r="AZ42" s="350" t="n"/>
      <c r="BA42" s="179" t="n"/>
      <c r="BB42" s="180">
        <f>AD42</f>
        <v/>
      </c>
      <c r="BC42" s="179" t="n"/>
      <c r="BD42" s="350">
        <f>AI42</f>
        <v/>
      </c>
      <c r="BE42" s="179" t="n"/>
      <c r="BF42" s="350" t="n">
        <v>3</v>
      </c>
      <c r="BG42" s="179" t="n"/>
      <c r="BH42" s="180" t="n"/>
      <c r="BI42" s="179" t="n"/>
      <c r="BJ42" s="350" t="n"/>
      <c r="BK42" s="179" t="n"/>
      <c r="BL42" s="350" t="n"/>
      <c r="BM42" s="179" t="n"/>
      <c r="BN42" s="261" t="inlineStr">
        <is>
          <t>СК-2</t>
        </is>
      </c>
      <c r="BO42" s="131" t="n"/>
      <c r="BP42" s="131" t="n"/>
      <c r="BQ42" s="132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</row>
    <row r="43">
      <c r="A43" s="355" t="n"/>
      <c r="B43" s="262" t="inlineStr">
        <is>
          <t>2.2.3</t>
        </is>
      </c>
      <c r="C43" s="132" t="n"/>
      <c r="D43" s="176" t="inlineStr">
        <is>
          <t>Бухгалтерский учет, анализ и аудит в системе управления бизнесом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61" t="n"/>
      <c r="AA43" s="132" t="n"/>
      <c r="AB43" s="130" t="n">
        <v>3</v>
      </c>
      <c r="AC43" s="132" t="n"/>
      <c r="AD43" s="225" t="n">
        <v>96</v>
      </c>
      <c r="AE43" s="179" t="n"/>
      <c r="AF43" s="225" t="n">
        <v>40</v>
      </c>
      <c r="AG43" s="131" t="n"/>
      <c r="AH43" s="179" t="n"/>
      <c r="AI43" s="180">
        <f>AL43+AN43+AP43+AR43</f>
        <v/>
      </c>
      <c r="AJ43" s="131" t="n"/>
      <c r="AK43" s="179" t="n"/>
      <c r="AL43" s="350" t="n">
        <v>4</v>
      </c>
      <c r="AM43" s="179" t="n"/>
      <c r="AN43" s="350" t="n">
        <v>2</v>
      </c>
      <c r="AO43" s="179" t="n"/>
      <c r="AP43" s="350" t="n">
        <v>4</v>
      </c>
      <c r="AQ43" s="179" t="n"/>
      <c r="AR43" s="350" t="n"/>
      <c r="AS43" s="179" t="n"/>
      <c r="AT43" s="261" t="n"/>
      <c r="AU43" s="132" t="n"/>
      <c r="AV43" s="727" t="n"/>
      <c r="AW43" s="728" t="n"/>
      <c r="AX43" s="350" t="n"/>
      <c r="AY43" s="179" t="n"/>
      <c r="AZ43" s="350" t="n"/>
      <c r="BA43" s="179" t="n"/>
      <c r="BB43" s="180" t="n"/>
      <c r="BC43" s="179" t="n"/>
      <c r="BD43" s="350" t="n"/>
      <c r="BE43" s="179" t="n"/>
      <c r="BF43" s="350" t="n"/>
      <c r="BG43" s="179" t="n"/>
      <c r="BH43" s="180">
        <f>AD43</f>
        <v/>
      </c>
      <c r="BI43" s="179" t="n"/>
      <c r="BJ43" s="350">
        <f>AI43</f>
        <v/>
      </c>
      <c r="BK43" s="179" t="n"/>
      <c r="BL43" s="350" t="n">
        <v>3</v>
      </c>
      <c r="BM43" s="179" t="n"/>
      <c r="BN43" s="261" t="inlineStr">
        <is>
          <t>СК-3</t>
        </is>
      </c>
      <c r="BO43" s="131" t="n"/>
      <c r="BP43" s="131" t="n"/>
      <c r="BQ43" s="132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</row>
    <row r="44">
      <c r="A44" s="355" t="n"/>
      <c r="B44" s="402" t="inlineStr">
        <is>
          <t>2.3</t>
        </is>
      </c>
      <c r="C44" s="132" t="n"/>
      <c r="D44" s="184" t="inlineStr">
        <is>
          <t xml:space="preserve">Модуль "Экономическая политика организации" 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405" t="n"/>
      <c r="AA44" s="132" t="n"/>
      <c r="AB44" s="734" t="n"/>
      <c r="AC44" s="132" t="n"/>
      <c r="AD44" s="222" t="n">
        <v>230</v>
      </c>
      <c r="AE44" s="179" t="n"/>
      <c r="AF44" s="222">
        <f>AF45+AF46</f>
        <v/>
      </c>
      <c r="AG44" s="131" t="n"/>
      <c r="AH44" s="179" t="n"/>
      <c r="AI44" s="186">
        <f>AI45+AI46</f>
        <v/>
      </c>
      <c r="AJ44" s="131" t="n"/>
      <c r="AK44" s="179" t="n"/>
      <c r="AL44" s="352">
        <f>AL45+AL46</f>
        <v/>
      </c>
      <c r="AM44" s="179" t="n"/>
      <c r="AN44" s="352" t="n"/>
      <c r="AO44" s="179" t="n"/>
      <c r="AP44" s="352">
        <f>AP45+AP46</f>
        <v/>
      </c>
      <c r="AQ44" s="179" t="n"/>
      <c r="AR44" s="352" t="n"/>
      <c r="AS44" s="179" t="n"/>
      <c r="AT44" s="405" t="n"/>
      <c r="AU44" s="132" t="n"/>
      <c r="AV44" s="731">
        <f>AV45+AV46</f>
        <v/>
      </c>
      <c r="AW44" s="728" t="n"/>
      <c r="AX44" s="352">
        <f>AX45+AX46</f>
        <v/>
      </c>
      <c r="AY44" s="179" t="n"/>
      <c r="AZ44" s="352">
        <f>AZ45+AZ46</f>
        <v/>
      </c>
      <c r="BA44" s="179" t="n"/>
      <c r="BB44" s="352" t="n"/>
      <c r="BC44" s="179" t="n"/>
      <c r="BD44" s="352" t="n"/>
      <c r="BE44" s="179" t="n"/>
      <c r="BF44" s="732" t="n"/>
      <c r="BG44" s="132" t="n"/>
      <c r="BH44" s="731">
        <f>BH45+BH46</f>
        <v/>
      </c>
      <c r="BI44" s="728" t="n"/>
      <c r="BJ44" s="352">
        <f>BJ45+BJ46</f>
        <v/>
      </c>
      <c r="BK44" s="179" t="n"/>
      <c r="BL44" s="352">
        <f>BL45+BL46</f>
        <v/>
      </c>
      <c r="BM44" s="179" t="n"/>
      <c r="BN44" s="405" t="n"/>
      <c r="BO44" s="131" t="n"/>
      <c r="BP44" s="131" t="n"/>
      <c r="BQ44" s="132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</row>
    <row r="45">
      <c r="A45" s="355" t="n"/>
      <c r="B45" s="262" t="inlineStr">
        <is>
          <t>2.3.1</t>
        </is>
      </c>
      <c r="C45" s="132" t="n"/>
      <c r="D45" s="176" t="inlineStr">
        <is>
          <t>Политика доходов и заработной платы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261" t="n">
        <v>1</v>
      </c>
      <c r="AA45" s="132" t="n"/>
      <c r="AB45" s="130" t="n"/>
      <c r="AC45" s="132" t="n"/>
      <c r="AD45" s="225" t="n">
        <v>118</v>
      </c>
      <c r="AE45" s="179" t="n"/>
      <c r="AF45" s="225" t="n">
        <v>50</v>
      </c>
      <c r="AG45" s="131" t="n"/>
      <c r="AH45" s="179" t="n"/>
      <c r="AI45" s="180">
        <f>AL45+AN45+AP45+AR45</f>
        <v/>
      </c>
      <c r="AJ45" s="131" t="n"/>
      <c r="AK45" s="179" t="n"/>
      <c r="AL45" s="350" t="n">
        <v>8</v>
      </c>
      <c r="AM45" s="179" t="n"/>
      <c r="AN45" s="350" t="n"/>
      <c r="AO45" s="179" t="n"/>
      <c r="AP45" s="350" t="n">
        <v>6</v>
      </c>
      <c r="AQ45" s="179" t="n"/>
      <c r="AR45" s="350" t="n"/>
      <c r="AS45" s="179" t="n"/>
      <c r="AT45" s="261" t="n"/>
      <c r="AU45" s="132" t="n"/>
      <c r="AV45" s="727">
        <f>AD45</f>
        <v/>
      </c>
      <c r="AW45" s="728" t="n"/>
      <c r="AX45" s="350">
        <f>AI45</f>
        <v/>
      </c>
      <c r="AY45" s="179" t="n"/>
      <c r="AZ45" s="350" t="n">
        <v>3</v>
      </c>
      <c r="BA45" s="179" t="n"/>
      <c r="BB45" s="180" t="n"/>
      <c r="BC45" s="179" t="n"/>
      <c r="BD45" s="350" t="n"/>
      <c r="BE45" s="179" t="n"/>
      <c r="BF45" s="350" t="n"/>
      <c r="BG45" s="179" t="n"/>
      <c r="BH45" s="180" t="n"/>
      <c r="BI45" s="179" t="n"/>
      <c r="BJ45" s="350" t="n"/>
      <c r="BK45" s="179" t="n"/>
      <c r="BL45" s="350" t="n"/>
      <c r="BM45" s="179" t="n"/>
      <c r="BN45" s="261" t="inlineStr">
        <is>
          <t>СК-4</t>
        </is>
      </c>
      <c r="BO45" s="131" t="n"/>
      <c r="BP45" s="131" t="n"/>
      <c r="BQ45" s="132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</row>
    <row r="46">
      <c r="A46" s="355" t="n"/>
      <c r="B46" s="262" t="inlineStr">
        <is>
          <t>2.3.2</t>
        </is>
      </c>
      <c r="C46" s="132" t="n"/>
      <c r="D46" s="747" t="inlineStr">
        <is>
          <t>Организация внешнеэкономической деятельности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61" t="n">
        <v>3</v>
      </c>
      <c r="AA46" s="132" t="n"/>
      <c r="AB46" s="130" t="n"/>
      <c r="AC46" s="132" t="n"/>
      <c r="AD46" s="225" t="n">
        <v>112</v>
      </c>
      <c r="AE46" s="179" t="n"/>
      <c r="AF46" s="225" t="n">
        <v>50</v>
      </c>
      <c r="AG46" s="131" t="n"/>
      <c r="AH46" s="179" t="n"/>
      <c r="AI46" s="180">
        <f>AL46+AN46+AP46+AR46</f>
        <v/>
      </c>
      <c r="AJ46" s="131" t="n"/>
      <c r="AK46" s="179" t="n"/>
      <c r="AL46" s="350" t="n">
        <v>8</v>
      </c>
      <c r="AM46" s="179" t="n"/>
      <c r="AN46" s="350" t="n"/>
      <c r="AO46" s="179" t="n"/>
      <c r="AP46" s="350" t="n">
        <v>6</v>
      </c>
      <c r="AQ46" s="179" t="n"/>
      <c r="AR46" s="350" t="n"/>
      <c r="AS46" s="179" t="n"/>
      <c r="AT46" s="261" t="n"/>
      <c r="AU46" s="132" t="n"/>
      <c r="AV46" s="727" t="n"/>
      <c r="AW46" s="728" t="n"/>
      <c r="AX46" s="350" t="n"/>
      <c r="AY46" s="179" t="n"/>
      <c r="AZ46" s="350" t="n"/>
      <c r="BA46" s="179" t="n"/>
      <c r="BB46" s="180" t="n"/>
      <c r="BC46" s="179" t="n"/>
      <c r="BD46" s="350" t="n"/>
      <c r="BE46" s="179" t="n"/>
      <c r="BF46" s="350" t="n"/>
      <c r="BG46" s="179" t="n"/>
      <c r="BH46" s="180">
        <f>AD46</f>
        <v/>
      </c>
      <c r="BI46" s="179" t="n"/>
      <c r="BJ46" s="350">
        <f>AI46</f>
        <v/>
      </c>
      <c r="BK46" s="179" t="n"/>
      <c r="BL46" s="350" t="n">
        <v>3</v>
      </c>
      <c r="BM46" s="179" t="n"/>
      <c r="BN46" s="261" t="inlineStr">
        <is>
          <t>СК-5</t>
        </is>
      </c>
      <c r="BO46" s="131" t="n"/>
      <c r="BP46" s="131" t="n"/>
      <c r="BQ46" s="132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</row>
    <row r="47">
      <c r="A47" s="355" t="n"/>
      <c r="B47" s="402" t="inlineStr">
        <is>
          <t>2.4</t>
        </is>
      </c>
      <c r="C47" s="132" t="n"/>
      <c r="D47" s="184" t="inlineStr">
        <is>
          <t>Модули по выбору магистранта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405" t="n"/>
      <c r="AA47" s="132" t="n"/>
      <c r="AB47" s="734" t="n"/>
      <c r="AC47" s="132" t="n"/>
      <c r="AD47" s="222">
        <f>AD48</f>
        <v/>
      </c>
      <c r="AE47" s="179" t="n"/>
      <c r="AF47" s="222">
        <f>AF48</f>
        <v/>
      </c>
      <c r="AG47" s="131" t="n"/>
      <c r="AH47" s="179" t="n"/>
      <c r="AI47" s="186">
        <f>AI48</f>
        <v/>
      </c>
      <c r="AJ47" s="131" t="n"/>
      <c r="AK47" s="179" t="n"/>
      <c r="AL47" s="352">
        <f>AL48</f>
        <v/>
      </c>
      <c r="AM47" s="179" t="n"/>
      <c r="AN47" s="352" t="n"/>
      <c r="AO47" s="179" t="n"/>
      <c r="AP47" s="352">
        <f>AP48</f>
        <v/>
      </c>
      <c r="AQ47" s="179" t="n"/>
      <c r="AR47" s="730" t="n"/>
      <c r="AS47" s="131" t="n"/>
      <c r="AT47" s="405" t="n"/>
      <c r="AU47" s="132" t="n"/>
      <c r="AV47" s="731" t="n"/>
      <c r="AW47" s="728" t="n"/>
      <c r="AX47" s="352" t="n"/>
      <c r="AY47" s="179" t="n"/>
      <c r="AZ47" s="352" t="n"/>
      <c r="BA47" s="179" t="n"/>
      <c r="BB47" s="352">
        <f>BB48</f>
        <v/>
      </c>
      <c r="BC47" s="179" t="n"/>
      <c r="BD47" s="352">
        <f>BD48</f>
        <v/>
      </c>
      <c r="BE47" s="179" t="n"/>
      <c r="BF47" s="732">
        <f>BF48</f>
        <v/>
      </c>
      <c r="BG47" s="132" t="n"/>
      <c r="BH47" s="731">
        <f>BH48</f>
        <v/>
      </c>
      <c r="BI47" s="728" t="n"/>
      <c r="BJ47" s="352">
        <f>BJ48</f>
        <v/>
      </c>
      <c r="BK47" s="179" t="n"/>
      <c r="BL47" s="352">
        <f>BL48</f>
        <v/>
      </c>
      <c r="BM47" s="179" t="n"/>
      <c r="BN47" s="405" t="n"/>
      <c r="BO47" s="131" t="n"/>
      <c r="BP47" s="131" t="n"/>
      <c r="BQ47" s="132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</row>
    <row r="48">
      <c r="A48" s="355" t="n"/>
      <c r="B48" s="402" t="inlineStr">
        <is>
          <t>2.4.1</t>
        </is>
      </c>
      <c r="C48" s="132" t="n"/>
      <c r="D48" s="184" t="inlineStr">
        <is>
          <t>Модуль "Маркетинг и ценообразование"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261" t="n"/>
      <c r="AA48" s="132" t="n"/>
      <c r="AB48" s="130" t="n"/>
      <c r="AC48" s="132" t="n"/>
      <c r="AD48" s="222">
        <f>AD49+AD50</f>
        <v/>
      </c>
      <c r="AE48" s="179" t="n"/>
      <c r="AF48" s="405">
        <f>AF49+AF50</f>
        <v/>
      </c>
      <c r="AG48" s="131" t="n"/>
      <c r="AH48" s="132" t="n"/>
      <c r="AI48" s="407">
        <f>AI49+AI50</f>
        <v/>
      </c>
      <c r="AJ48" s="131" t="n"/>
      <c r="AK48" s="179" t="n"/>
      <c r="AL48" s="352">
        <f>AL49+AL50</f>
        <v/>
      </c>
      <c r="AM48" s="179" t="n"/>
      <c r="AN48" s="352" t="n"/>
      <c r="AO48" s="179" t="n"/>
      <c r="AP48" s="352">
        <f>AP49+AP50</f>
        <v/>
      </c>
      <c r="AQ48" s="179" t="n"/>
      <c r="AR48" s="730" t="n"/>
      <c r="AS48" s="131" t="n"/>
      <c r="AT48" s="405" t="n"/>
      <c r="AU48" s="132" t="n"/>
      <c r="AV48" s="731" t="n"/>
      <c r="AW48" s="728" t="n"/>
      <c r="AX48" s="352" t="n"/>
      <c r="AY48" s="179" t="n"/>
      <c r="AZ48" s="352" t="n"/>
      <c r="BA48" s="179" t="n"/>
      <c r="BB48" s="352">
        <f>BB49+BB50</f>
        <v/>
      </c>
      <c r="BC48" s="179" t="n"/>
      <c r="BD48" s="352">
        <f>BD49+BD50</f>
        <v/>
      </c>
      <c r="BE48" s="179" t="n"/>
      <c r="BF48" s="732">
        <f>BF49+BF50</f>
        <v/>
      </c>
      <c r="BG48" s="132" t="n"/>
      <c r="BH48" s="731">
        <f>BH49+BH50</f>
        <v/>
      </c>
      <c r="BI48" s="728" t="n"/>
      <c r="BJ48" s="352">
        <f>BJ49+BJ50</f>
        <v/>
      </c>
      <c r="BK48" s="179" t="n"/>
      <c r="BL48" s="352">
        <f>BL49+BL50</f>
        <v/>
      </c>
      <c r="BM48" s="179" t="n"/>
      <c r="BN48" s="405" t="n"/>
      <c r="BO48" s="131" t="n"/>
      <c r="BP48" s="131" t="n"/>
      <c r="BQ48" s="132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</row>
    <row r="49">
      <c r="A49" s="355" t="n"/>
      <c r="B49" s="262" t="inlineStr">
        <is>
          <t>2.4.1.1</t>
        </is>
      </c>
      <c r="C49" s="132" t="n"/>
      <c r="D49" s="176" t="inlineStr">
        <is>
          <t>Маркетинговый анализ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61" t="n"/>
      <c r="AA49" s="132" t="n"/>
      <c r="AB49" s="130" t="n">
        <v>2</v>
      </c>
      <c r="AC49" s="132" t="n"/>
      <c r="AD49" s="225" t="n">
        <v>120</v>
      </c>
      <c r="AE49" s="179" t="n"/>
      <c r="AF49" s="261" t="n">
        <v>48</v>
      </c>
      <c r="AG49" s="131" t="n"/>
      <c r="AH49" s="132" t="n"/>
      <c r="AI49" s="724">
        <f>AL49+AN49+AP49+AR49</f>
        <v/>
      </c>
      <c r="AJ49" s="131" t="n"/>
      <c r="AK49" s="179" t="n"/>
      <c r="AL49" s="350" t="n">
        <v>8</v>
      </c>
      <c r="AM49" s="179" t="n"/>
      <c r="AN49" s="350" t="n"/>
      <c r="AO49" s="179" t="n"/>
      <c r="AP49" s="350" t="n">
        <v>6</v>
      </c>
      <c r="AQ49" s="179" t="n"/>
      <c r="AR49" s="725" t="n"/>
      <c r="AS49" s="131" t="n"/>
      <c r="AT49" s="261" t="n"/>
      <c r="AU49" s="132" t="n"/>
      <c r="AV49" s="727" t="n"/>
      <c r="AW49" s="728" t="n"/>
      <c r="AX49" s="350" t="n"/>
      <c r="AY49" s="179" t="n"/>
      <c r="AZ49" s="350" t="n"/>
      <c r="BA49" s="179" t="n"/>
      <c r="BB49" s="350">
        <f>AD49</f>
        <v/>
      </c>
      <c r="BC49" s="179" t="n"/>
      <c r="BD49" s="350">
        <f>AI49</f>
        <v/>
      </c>
      <c r="BE49" s="179" t="n"/>
      <c r="BF49" s="350" t="n">
        <v>3</v>
      </c>
      <c r="BG49" s="179" t="n"/>
      <c r="BH49" s="180" t="n"/>
      <c r="BI49" s="179" t="n"/>
      <c r="BJ49" s="350" t="n"/>
      <c r="BK49" s="179" t="n"/>
      <c r="BL49" s="350" t="n"/>
      <c r="BM49" s="179" t="n"/>
      <c r="BN49" s="261" t="inlineStr">
        <is>
          <t>СК-6</t>
        </is>
      </c>
      <c r="BO49" s="131" t="n"/>
      <c r="BP49" s="131" t="n"/>
      <c r="BQ49" s="132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</row>
    <row r="50">
      <c r="A50" s="355" t="n"/>
      <c r="B50" s="262" t="inlineStr">
        <is>
          <t>2.4.1.2</t>
        </is>
      </c>
      <c r="C50" s="132" t="n"/>
      <c r="D50" s="176" t="inlineStr">
        <is>
          <t>Управление ценами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366" t="n"/>
      <c r="AA50" s="130" t="n"/>
      <c r="AB50" s="261" t="n">
        <v>3</v>
      </c>
      <c r="AC50" s="132" t="n"/>
      <c r="AD50" s="261" t="n">
        <v>96</v>
      </c>
      <c r="AE50" s="132" t="n"/>
      <c r="AF50" s="261" t="n">
        <v>40</v>
      </c>
      <c r="AG50" s="131" t="n"/>
      <c r="AH50" s="132" t="n"/>
      <c r="AI50" s="724">
        <f>AL50+AN50+AP50+AR50</f>
        <v/>
      </c>
      <c r="AJ50" s="131" t="n"/>
      <c r="AK50" s="179" t="n"/>
      <c r="AL50" s="350" t="n">
        <v>6</v>
      </c>
      <c r="AM50" s="179" t="n"/>
      <c r="AN50" s="350" t="n"/>
      <c r="AO50" s="179" t="n"/>
      <c r="AP50" s="350" t="n">
        <v>4</v>
      </c>
      <c r="AQ50" s="179" t="n"/>
      <c r="AR50" s="725" t="n"/>
      <c r="AS50" s="131" t="n"/>
      <c r="AT50" s="366" t="n"/>
      <c r="AU50" s="130" t="n"/>
      <c r="AV50" s="727" t="n"/>
      <c r="AW50" s="728" t="n"/>
      <c r="AX50" s="350" t="n"/>
      <c r="AY50" s="179" t="n"/>
      <c r="AZ50" s="350" t="n"/>
      <c r="BA50" s="179" t="n"/>
      <c r="BB50" s="350" t="n"/>
      <c r="BC50" s="179" t="n"/>
      <c r="BD50" s="350" t="n"/>
      <c r="BE50" s="179" t="n"/>
      <c r="BF50" s="729" t="n"/>
      <c r="BG50" s="132" t="n"/>
      <c r="BH50" s="727">
        <f>AD50</f>
        <v/>
      </c>
      <c r="BI50" s="728" t="n"/>
      <c r="BJ50" s="350">
        <f>AI50</f>
        <v/>
      </c>
      <c r="BK50" s="179" t="n"/>
      <c r="BL50" s="729" t="n">
        <v>3</v>
      </c>
      <c r="BM50" s="132" t="n"/>
      <c r="BN50" s="261" t="inlineStr">
        <is>
          <t>СК-7</t>
        </is>
      </c>
      <c r="BO50" s="131" t="n"/>
      <c r="BP50" s="131" t="n"/>
      <c r="BQ50" s="132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</row>
    <row r="51">
      <c r="A51" s="355" t="n"/>
      <c r="B51" s="402" t="inlineStr">
        <is>
          <t>2.4.2</t>
        </is>
      </c>
      <c r="C51" s="132" t="n"/>
      <c r="D51" s="184" t="inlineStr">
        <is>
          <t>Модуль "Эффективное управление организацией"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366" t="n"/>
      <c r="AA51" s="130" t="n"/>
      <c r="AB51" s="261" t="n"/>
      <c r="AC51" s="132" t="n"/>
      <c r="AD51" s="405">
        <f>AD52+AD53</f>
        <v/>
      </c>
      <c r="AE51" s="132" t="n"/>
      <c r="AF51" s="405">
        <f>AF52+AF53</f>
        <v/>
      </c>
      <c r="AG51" s="131" t="n"/>
      <c r="AH51" s="132" t="n"/>
      <c r="AI51" s="407">
        <f>AL51+AN51+AP51+AR51</f>
        <v/>
      </c>
      <c r="AJ51" s="131" t="n"/>
      <c r="AK51" s="179" t="n"/>
      <c r="AL51" s="352">
        <f>AL52+AL53</f>
        <v/>
      </c>
      <c r="AM51" s="179" t="n"/>
      <c r="AN51" s="352" t="n"/>
      <c r="AO51" s="179" t="n"/>
      <c r="AP51" s="352">
        <f>AP52+AP53</f>
        <v/>
      </c>
      <c r="AQ51" s="179" t="n"/>
      <c r="AR51" s="730" t="n"/>
      <c r="AS51" s="131" t="n"/>
      <c r="AT51" s="405" t="n"/>
      <c r="AU51" s="132" t="n"/>
      <c r="AV51" s="731" t="n"/>
      <c r="AW51" s="728" t="n"/>
      <c r="AX51" s="352" t="n"/>
      <c r="AY51" s="179" t="n"/>
      <c r="AZ51" s="352" t="n"/>
      <c r="BA51" s="179" t="n"/>
      <c r="BB51" s="352">
        <f>BB52+BB53</f>
        <v/>
      </c>
      <c r="BC51" s="179" t="n"/>
      <c r="BD51" s="352">
        <f>BD52+BD53</f>
        <v/>
      </c>
      <c r="BE51" s="179" t="n"/>
      <c r="BF51" s="732">
        <f>BF52+BF53</f>
        <v/>
      </c>
      <c r="BG51" s="132" t="n"/>
      <c r="BH51" s="731">
        <f>BH52+BH53</f>
        <v/>
      </c>
      <c r="BI51" s="728" t="n"/>
      <c r="BJ51" s="352">
        <f>BJ52+BJ53</f>
        <v/>
      </c>
      <c r="BK51" s="179" t="n"/>
      <c r="BL51" s="352">
        <f>BL52+BL53</f>
        <v/>
      </c>
      <c r="BM51" s="179" t="n"/>
      <c r="BN51" s="405" t="n"/>
      <c r="BO51" s="131" t="n"/>
      <c r="BP51" s="131" t="n"/>
      <c r="BQ51" s="132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</row>
    <row r="52">
      <c r="A52" s="355" t="n"/>
      <c r="B52" s="262" t="inlineStr">
        <is>
          <t>2.4.2.1</t>
        </is>
      </c>
      <c r="C52" s="132" t="n"/>
      <c r="D52" s="176" t="inlineStr">
        <is>
          <t>Налоговый менеджмент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366" t="n"/>
      <c r="AA52" s="130" t="n"/>
      <c r="AB52" s="261" t="n">
        <v>2</v>
      </c>
      <c r="AC52" s="132" t="n"/>
      <c r="AD52" s="261" t="n">
        <v>120</v>
      </c>
      <c r="AE52" s="132" t="n"/>
      <c r="AF52" s="261" t="n">
        <v>48</v>
      </c>
      <c r="AG52" s="131" t="n"/>
      <c r="AH52" s="132" t="n"/>
      <c r="AI52" s="724">
        <f>AL52+AN52+AP52+AR52</f>
        <v/>
      </c>
      <c r="AJ52" s="131" t="n"/>
      <c r="AK52" s="179" t="n"/>
      <c r="AL52" s="350" t="n">
        <v>8</v>
      </c>
      <c r="AM52" s="179" t="n"/>
      <c r="AN52" s="350" t="n"/>
      <c r="AO52" s="179" t="n"/>
      <c r="AP52" s="350" t="n">
        <v>6</v>
      </c>
      <c r="AQ52" s="179" t="n"/>
      <c r="AR52" s="725" t="n"/>
      <c r="AS52" s="131" t="n"/>
      <c r="AT52" s="261" t="n"/>
      <c r="AU52" s="132" t="n"/>
      <c r="AV52" s="727" t="n"/>
      <c r="AW52" s="728" t="n"/>
      <c r="AX52" s="350" t="n"/>
      <c r="AY52" s="179" t="n"/>
      <c r="AZ52" s="350" t="n"/>
      <c r="BA52" s="179" t="n"/>
      <c r="BB52" s="350">
        <f>AD52</f>
        <v/>
      </c>
      <c r="BC52" s="179" t="n"/>
      <c r="BD52" s="350">
        <f>AI52</f>
        <v/>
      </c>
      <c r="BE52" s="179" t="n"/>
      <c r="BF52" s="729" t="n">
        <v>3</v>
      </c>
      <c r="BG52" s="132" t="n"/>
      <c r="BH52" s="727" t="n"/>
      <c r="BI52" s="728" t="n"/>
      <c r="BJ52" s="350" t="n"/>
      <c r="BK52" s="179" t="n"/>
      <c r="BL52" s="729" t="n"/>
      <c r="BM52" s="132" t="n"/>
      <c r="BN52" s="261" t="inlineStr">
        <is>
          <t>СК-8</t>
        </is>
      </c>
      <c r="BO52" s="131" t="n"/>
      <c r="BP52" s="131" t="n"/>
      <c r="BQ52" s="132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</row>
    <row r="53">
      <c r="A53" s="355" t="n"/>
      <c r="B53" s="262" t="inlineStr">
        <is>
          <t>2.4.2.2</t>
        </is>
      </c>
      <c r="C53" s="132" t="n"/>
      <c r="D53" s="176" t="inlineStr">
        <is>
          <t>Управление инвестициями в инновационной деятельности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61" t="n"/>
      <c r="AA53" s="132" t="n"/>
      <c r="AB53" s="261" t="n">
        <v>3</v>
      </c>
      <c r="AC53" s="132" t="n"/>
      <c r="AD53" s="261" t="n">
        <v>96</v>
      </c>
      <c r="AE53" s="132" t="n"/>
      <c r="AF53" s="261" t="n">
        <v>40</v>
      </c>
      <c r="AG53" s="131" t="n"/>
      <c r="AH53" s="132" t="n"/>
      <c r="AI53" s="724">
        <f>AL53+AN53+AP53+AR53</f>
        <v/>
      </c>
      <c r="AJ53" s="131" t="n"/>
      <c r="AK53" s="179" t="n"/>
      <c r="AL53" s="350" t="n">
        <v>6</v>
      </c>
      <c r="AM53" s="179" t="n"/>
      <c r="AN53" s="350" t="n"/>
      <c r="AO53" s="179" t="n"/>
      <c r="AP53" s="350" t="n">
        <v>4</v>
      </c>
      <c r="AQ53" s="179" t="n"/>
      <c r="AR53" s="725" t="n"/>
      <c r="AS53" s="131" t="n"/>
      <c r="AT53" s="261" t="n"/>
      <c r="AU53" s="132" t="n"/>
      <c r="AV53" s="727" t="n"/>
      <c r="AW53" s="728" t="n"/>
      <c r="AX53" s="350" t="n"/>
      <c r="AY53" s="179" t="n"/>
      <c r="AZ53" s="350" t="n"/>
      <c r="BA53" s="179" t="n"/>
      <c r="BB53" s="350" t="n"/>
      <c r="BC53" s="179" t="n"/>
      <c r="BD53" s="350" t="n"/>
      <c r="BE53" s="179" t="n"/>
      <c r="BF53" s="729" t="n"/>
      <c r="BG53" s="132" t="n"/>
      <c r="BH53" s="727">
        <f>AD53</f>
        <v/>
      </c>
      <c r="BI53" s="728" t="n"/>
      <c r="BJ53" s="350">
        <f>AI53</f>
        <v/>
      </c>
      <c r="BK53" s="179" t="n"/>
      <c r="BL53" s="729" t="n">
        <v>3</v>
      </c>
      <c r="BM53" s="132" t="n"/>
      <c r="BN53" s="261" t="inlineStr">
        <is>
          <t>СК-9</t>
        </is>
      </c>
      <c r="BO53" s="131" t="n"/>
      <c r="BP53" s="131" t="n"/>
      <c r="BQ53" s="132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</row>
    <row r="54">
      <c r="A54" s="435" t="n"/>
      <c r="B54" s="402" t="inlineStr">
        <is>
          <t>2.5</t>
        </is>
      </c>
      <c r="C54" s="132" t="n"/>
      <c r="D54" s="403" t="inlineStr">
        <is>
          <t>Дополнительные виды обучения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176" t="n"/>
      <c r="AA54" s="132" t="n"/>
      <c r="AB54" s="639" t="n"/>
      <c r="AC54" s="132" t="n"/>
      <c r="AD54" s="437" t="inlineStr">
        <is>
          <t>/</t>
        </is>
      </c>
      <c r="AE54" s="438" t="n">
        <v>338</v>
      </c>
      <c r="AF54" s="437" t="inlineStr">
        <is>
          <t>/</t>
        </is>
      </c>
      <c r="AG54" s="439" t="n">
        <v>218</v>
      </c>
      <c r="AH54" s="132" t="n"/>
      <c r="AI54" s="438" t="inlineStr">
        <is>
          <t>/</t>
        </is>
      </c>
      <c r="AJ54" s="448">
        <f>AJ55+AJ56+AJ57</f>
        <v/>
      </c>
      <c r="AK54" s="179" t="n"/>
      <c r="AL54" s="441" t="inlineStr">
        <is>
          <t>/</t>
        </is>
      </c>
      <c r="AM54" s="446">
        <f>AM55+AM56+AM57</f>
        <v/>
      </c>
      <c r="AN54" s="441" t="inlineStr">
        <is>
          <t>/</t>
        </is>
      </c>
      <c r="AO54" s="446">
        <f>AO55+AO56+AO57</f>
        <v/>
      </c>
      <c r="AP54" s="441" t="inlineStr">
        <is>
          <t>/</t>
        </is>
      </c>
      <c r="AQ54" s="446">
        <f>AQ55+AQ56+AQ57</f>
        <v/>
      </c>
      <c r="AR54" s="441" t="inlineStr">
        <is>
          <t>/</t>
        </is>
      </c>
      <c r="AS54" s="748" t="n">
        <v>10</v>
      </c>
      <c r="AT54" s="443" t="n"/>
      <c r="AU54" s="444" t="n"/>
      <c r="AV54" s="749" t="inlineStr">
        <is>
          <t>/</t>
        </is>
      </c>
      <c r="AW54" s="446">
        <f>AW55+AW56</f>
        <v/>
      </c>
      <c r="AX54" s="441" t="inlineStr">
        <is>
          <t>/</t>
        </is>
      </c>
      <c r="AY54" s="446">
        <f>AY55+AY56</f>
        <v/>
      </c>
      <c r="AZ54" s="447" t="n"/>
      <c r="BA54" s="446" t="n"/>
      <c r="BB54" s="438" t="inlineStr">
        <is>
          <t>/</t>
        </is>
      </c>
      <c r="BC54" s="448">
        <f>BC55+BC56+BC57</f>
        <v/>
      </c>
      <c r="BD54" s="447" t="inlineStr">
        <is>
          <t>/</t>
        </is>
      </c>
      <c r="BE54" s="448">
        <f>BE55+BE56</f>
        <v/>
      </c>
      <c r="BF54" s="447" t="inlineStr">
        <is>
          <t>/</t>
        </is>
      </c>
      <c r="BG54" s="439" t="n">
        <v>7</v>
      </c>
      <c r="BH54" s="445" t="inlineStr">
        <is>
          <t>/</t>
        </is>
      </c>
      <c r="BI54" s="448" t="n">
        <v>72</v>
      </c>
      <c r="BJ54" s="447" t="inlineStr">
        <is>
          <t>/</t>
        </is>
      </c>
      <c r="BK54" s="448" t="n">
        <v>14</v>
      </c>
      <c r="BL54" s="447" t="inlineStr">
        <is>
          <t>/</t>
        </is>
      </c>
      <c r="BM54" s="750" t="n">
        <v>2</v>
      </c>
      <c r="BN54" s="261" t="n"/>
      <c r="BO54" s="131" t="n"/>
      <c r="BP54" s="131" t="n"/>
      <c r="BQ54" s="132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</row>
    <row r="55">
      <c r="A55" s="435" t="n"/>
      <c r="B55" s="262" t="inlineStr">
        <is>
          <t>2.5.1</t>
        </is>
      </c>
      <c r="C55" s="132" t="n"/>
      <c r="D55" s="639" t="inlineStr">
        <is>
          <t>Философия и методология науки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366" t="inlineStr">
        <is>
          <t>/</t>
        </is>
      </c>
      <c r="AA55" s="130" t="n">
        <v>2</v>
      </c>
      <c r="AB55" s="751" t="n"/>
      <c r="AC55" s="752" t="n"/>
      <c r="AD55" s="445" t="inlineStr">
        <is>
          <t>/</t>
        </is>
      </c>
      <c r="AE55" s="646" t="n">
        <v>124</v>
      </c>
      <c r="AF55" s="445" t="inlineStr">
        <is>
          <t>/</t>
        </is>
      </c>
      <c r="AG55" s="750" t="n">
        <v>72</v>
      </c>
      <c r="AH55" s="132" t="n"/>
      <c r="AI55" s="646" t="inlineStr">
        <is>
          <t>/</t>
        </is>
      </c>
      <c r="AJ55" s="753" t="n">
        <v>20</v>
      </c>
      <c r="AK55" s="179" t="n"/>
      <c r="AL55" s="441" t="inlineStr">
        <is>
          <t>/</t>
        </is>
      </c>
      <c r="AM55" s="754" t="n">
        <v>10</v>
      </c>
      <c r="AN55" s="441" t="n"/>
      <c r="AO55" s="754" t="n"/>
      <c r="AP55" s="755" t="n"/>
      <c r="AQ55" s="754" t="n"/>
      <c r="AR55" s="441" t="inlineStr">
        <is>
          <t>/</t>
        </is>
      </c>
      <c r="AS55" s="756" t="n">
        <v>10</v>
      </c>
      <c r="AT55" s="757" t="n"/>
      <c r="AU55" s="758" t="n"/>
      <c r="AV55" s="749" t="inlineStr">
        <is>
          <t>/</t>
        </is>
      </c>
      <c r="AW55" s="754" t="n">
        <v>62</v>
      </c>
      <c r="AX55" s="441" t="inlineStr">
        <is>
          <t>/</t>
        </is>
      </c>
      <c r="AY55" s="754" t="n">
        <v>10</v>
      </c>
      <c r="AZ55" s="441" t="n"/>
      <c r="BA55" s="754" t="n"/>
      <c r="BB55" s="646" t="inlineStr">
        <is>
          <t>/</t>
        </is>
      </c>
      <c r="BC55" s="753" t="n">
        <v>62</v>
      </c>
      <c r="BD55" s="441" t="inlineStr">
        <is>
          <t>/</t>
        </is>
      </c>
      <c r="BE55" s="753" t="n">
        <v>10</v>
      </c>
      <c r="BF55" s="441" t="inlineStr">
        <is>
          <t>/</t>
        </is>
      </c>
      <c r="BG55" s="750" t="n">
        <v>3</v>
      </c>
      <c r="BH55" s="445" t="n"/>
      <c r="BI55" s="753" t="n"/>
      <c r="BJ55" s="441" t="n"/>
      <c r="BK55" s="753" t="n"/>
      <c r="BL55" s="441" t="n"/>
      <c r="BM55" s="750" t="n"/>
      <c r="BN55" s="261" t="inlineStr">
        <is>
          <t>УК-1</t>
        </is>
      </c>
      <c r="BO55" s="131" t="n"/>
      <c r="BP55" s="131" t="n"/>
      <c r="BQ55" s="132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</row>
    <row r="56">
      <c r="A56" s="435" t="n"/>
      <c r="B56" s="262" t="inlineStr">
        <is>
          <t>2.5.2</t>
        </is>
      </c>
      <c r="C56" s="132" t="n"/>
      <c r="D56" s="639" t="inlineStr">
        <is>
          <t>Иностранный язык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2" t="n"/>
      <c r="Z56" s="366" t="inlineStr">
        <is>
          <t>/</t>
        </is>
      </c>
      <c r="AA56" s="130" t="n">
        <v>2</v>
      </c>
      <c r="AB56" s="751" t="n"/>
      <c r="AC56" s="752" t="n"/>
      <c r="AD56" s="445" t="inlineStr">
        <is>
          <t>/</t>
        </is>
      </c>
      <c r="AE56" s="646" t="n">
        <v>142</v>
      </c>
      <c r="AF56" s="445" t="inlineStr">
        <is>
          <t>/</t>
        </is>
      </c>
      <c r="AG56" s="750" t="n">
        <v>96</v>
      </c>
      <c r="AH56" s="132" t="n"/>
      <c r="AI56" s="646" t="inlineStr">
        <is>
          <t>/</t>
        </is>
      </c>
      <c r="AJ56" s="753" t="n">
        <v>26</v>
      </c>
      <c r="AK56" s="179" t="n"/>
      <c r="AL56" s="441" t="n"/>
      <c r="AM56" s="754" t="n"/>
      <c r="AN56" s="441" t="n"/>
      <c r="AO56" s="754" t="n"/>
      <c r="AP56" s="759" t="inlineStr">
        <is>
          <t>/</t>
        </is>
      </c>
      <c r="AQ56" s="754" t="n">
        <v>26</v>
      </c>
      <c r="AR56" s="759" t="n"/>
      <c r="AS56" s="756" t="n"/>
      <c r="AT56" s="757" t="n"/>
      <c r="AU56" s="758" t="n"/>
      <c r="AV56" s="749" t="inlineStr">
        <is>
          <t>/</t>
        </is>
      </c>
      <c r="AW56" s="754" t="n">
        <v>70</v>
      </c>
      <c r="AX56" s="441" t="inlineStr">
        <is>
          <t>/</t>
        </is>
      </c>
      <c r="AY56" s="754" t="n">
        <v>10</v>
      </c>
      <c r="AZ56" s="441" t="n"/>
      <c r="BA56" s="754" t="n"/>
      <c r="BB56" s="646" t="inlineStr">
        <is>
          <t>/</t>
        </is>
      </c>
      <c r="BC56" s="753" t="n">
        <v>72</v>
      </c>
      <c r="BD56" s="441" t="inlineStr">
        <is>
          <t>/</t>
        </is>
      </c>
      <c r="BE56" s="753" t="n">
        <v>16</v>
      </c>
      <c r="BF56" s="441" t="inlineStr">
        <is>
          <t>/</t>
        </is>
      </c>
      <c r="BG56" s="750" t="n">
        <v>4</v>
      </c>
      <c r="BH56" s="445" t="n"/>
      <c r="BI56" s="753" t="n"/>
      <c r="BJ56" s="441" t="n"/>
      <c r="BK56" s="753" t="n"/>
      <c r="BL56" s="441" t="n"/>
      <c r="BM56" s="750" t="n"/>
      <c r="BN56" s="261" t="inlineStr">
        <is>
          <t>УК-3</t>
        </is>
      </c>
      <c r="BO56" s="131" t="n"/>
      <c r="BP56" s="131" t="n"/>
      <c r="BQ56" s="132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</row>
    <row r="57">
      <c r="A57" s="435" t="n"/>
      <c r="B57" s="264" t="inlineStr">
        <is>
          <t>2.5.3</t>
        </is>
      </c>
      <c r="C57" s="195" t="n"/>
      <c r="D57" s="648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4" t="n"/>
      <c r="V57" s="194" t="n"/>
      <c r="W57" s="194" t="n"/>
      <c r="X57" s="194" t="n"/>
      <c r="Y57" s="195" t="n"/>
      <c r="Z57" s="760" t="n"/>
      <c r="AA57" s="761" t="n"/>
      <c r="AB57" s="762" t="inlineStr">
        <is>
          <t>/</t>
        </is>
      </c>
      <c r="AC57" s="761" t="inlineStr">
        <is>
          <t>3д</t>
        </is>
      </c>
      <c r="AD57" s="763" t="inlineStr">
        <is>
          <t>/</t>
        </is>
      </c>
      <c r="AE57" s="657" t="n">
        <v>72</v>
      </c>
      <c r="AF57" s="763" t="inlineStr">
        <is>
          <t>/</t>
        </is>
      </c>
      <c r="AG57" s="764" t="n">
        <v>50</v>
      </c>
      <c r="AH57" s="195" t="n"/>
      <c r="AI57" s="657" t="inlineStr">
        <is>
          <t>/</t>
        </is>
      </c>
      <c r="AJ57" s="765" t="n">
        <v>14</v>
      </c>
      <c r="AK57" s="240" t="n"/>
      <c r="AL57" s="654" t="inlineStr">
        <is>
          <t>/</t>
        </is>
      </c>
      <c r="AM57" s="766" t="n">
        <v>8</v>
      </c>
      <c r="AN57" s="654" t="inlineStr">
        <is>
          <t>/</t>
        </is>
      </c>
      <c r="AO57" s="766" t="n">
        <v>6</v>
      </c>
      <c r="AP57" s="767" t="n"/>
      <c r="AQ57" s="766" t="n"/>
      <c r="AR57" s="767" t="n"/>
      <c r="AS57" s="768" t="n"/>
      <c r="AT57" s="769" t="n"/>
      <c r="AU57" s="770" t="n"/>
      <c r="AV57" s="657" t="n"/>
      <c r="AW57" s="766" t="n"/>
      <c r="AX57" s="654" t="n"/>
      <c r="AY57" s="766" t="n"/>
      <c r="AZ57" s="654" t="n"/>
      <c r="BA57" s="766" t="n"/>
      <c r="BB57" s="768" t="n"/>
      <c r="BC57" s="766" t="n"/>
      <c r="BD57" s="767" t="n"/>
      <c r="BE57" s="766" t="n"/>
      <c r="BF57" s="767" t="n"/>
      <c r="BG57" s="770" t="n"/>
      <c r="BH57" s="763" t="inlineStr">
        <is>
          <t>/</t>
        </is>
      </c>
      <c r="BI57" s="652" t="n">
        <v>72</v>
      </c>
      <c r="BJ57" s="654" t="inlineStr">
        <is>
          <t>/</t>
        </is>
      </c>
      <c r="BK57" s="652" t="n">
        <v>14</v>
      </c>
      <c r="BL57" s="654" t="inlineStr">
        <is>
          <t>/</t>
        </is>
      </c>
      <c r="BM57" s="764" t="n">
        <v>2</v>
      </c>
      <c r="BN57" s="263" t="inlineStr">
        <is>
          <t>УК-2</t>
        </is>
      </c>
      <c r="BO57" s="194" t="n"/>
      <c r="BP57" s="194" t="n"/>
      <c r="BQ57" s="195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</row>
    <row r="58">
      <c r="A58" s="355" t="n"/>
      <c r="B58" s="486" t="n"/>
      <c r="C58" s="91" t="n"/>
      <c r="D58" s="91" t="n"/>
      <c r="E58" s="91" t="n"/>
      <c r="F58" s="91" t="n"/>
      <c r="G58" s="91" t="n"/>
      <c r="H58" s="91" t="n"/>
      <c r="I58" s="91" t="n"/>
      <c r="J58" s="91" t="n"/>
      <c r="K58" s="91" t="n"/>
      <c r="L58" s="91" t="n"/>
      <c r="M58" s="91" t="n"/>
      <c r="N58" s="91" t="n"/>
      <c r="O58" s="91" t="n"/>
      <c r="P58" s="91" t="n"/>
      <c r="Q58" s="91" t="n"/>
      <c r="R58" s="91" t="n"/>
      <c r="S58" s="91" t="n"/>
      <c r="T58" s="91" t="n"/>
      <c r="U58" s="91" t="n"/>
      <c r="V58" s="91" t="n"/>
      <c r="W58" s="91" t="n"/>
      <c r="X58" s="91" t="n"/>
      <c r="Y58" s="91" t="n"/>
      <c r="Z58" s="91" t="n"/>
      <c r="AA58" s="91" t="n"/>
      <c r="AB58" s="91" t="n"/>
      <c r="AC58" s="91" t="n"/>
      <c r="AD58" s="91" t="n"/>
      <c r="AE58" s="91" t="n"/>
      <c r="AF58" s="91" t="n"/>
      <c r="AG58" s="91" t="n"/>
      <c r="AH58" s="91" t="n"/>
      <c r="AI58" s="91" t="n"/>
      <c r="AJ58" s="91" t="n"/>
      <c r="AK58" s="91" t="n"/>
      <c r="AL58" s="91" t="n"/>
      <c r="AM58" s="91" t="n"/>
      <c r="AN58" s="91" t="n"/>
      <c r="AO58" s="91" t="n"/>
      <c r="AP58" s="91" t="n"/>
      <c r="AQ58" s="91" t="n"/>
      <c r="AR58" s="91" t="n"/>
      <c r="AS58" s="91" t="n"/>
      <c r="AT58" s="91" t="n"/>
      <c r="AU58" s="91" t="n"/>
      <c r="AV58" s="91" t="n"/>
      <c r="AW58" s="91" t="n"/>
      <c r="AX58" s="91" t="n"/>
      <c r="AY58" s="91" t="n"/>
      <c r="AZ58" s="91" t="n"/>
      <c r="BA58" s="91" t="n"/>
      <c r="BB58" s="91" t="n"/>
      <c r="BC58" s="91" t="n"/>
      <c r="BD58" s="91" t="n"/>
      <c r="BE58" s="91" t="n"/>
      <c r="BF58" s="91" t="n"/>
      <c r="BG58" s="91" t="n"/>
      <c r="BH58" s="91" t="n"/>
      <c r="BI58" s="91" t="n"/>
      <c r="BJ58" s="91" t="n"/>
      <c r="BK58" s="91" t="n"/>
      <c r="BL58" s="91" t="n"/>
      <c r="BM58" s="91" t="n"/>
      <c r="BN58" s="92" t="n"/>
      <c r="BO58" s="92" t="n"/>
      <c r="BP58" s="92" t="n"/>
      <c r="BQ58" s="487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</row>
    <row r="59">
      <c r="A59" s="355" t="n"/>
      <c r="B59" s="658" t="inlineStr">
        <is>
          <t>Количество часов учебных занятий</t>
        </is>
      </c>
      <c r="C59" s="490" t="n"/>
      <c r="D59" s="490" t="n"/>
      <c r="E59" s="490" t="n"/>
      <c r="F59" s="490" t="n"/>
      <c r="G59" s="490" t="n"/>
      <c r="H59" s="490" t="n"/>
      <c r="I59" s="490" t="n"/>
      <c r="J59" s="490" t="n"/>
      <c r="K59" s="490" t="n"/>
      <c r="L59" s="490" t="n"/>
      <c r="M59" s="490" t="n"/>
      <c r="N59" s="490" t="n"/>
      <c r="O59" s="490" t="n"/>
      <c r="P59" s="490" t="n"/>
      <c r="Q59" s="490" t="n"/>
      <c r="R59" s="490" t="n"/>
      <c r="S59" s="490" t="n"/>
      <c r="T59" s="490" t="n"/>
      <c r="U59" s="490" t="n"/>
      <c r="V59" s="490" t="n"/>
      <c r="W59" s="490" t="n"/>
      <c r="X59" s="490" t="n"/>
      <c r="Y59" s="490" t="n"/>
      <c r="Z59" s="490" t="n"/>
      <c r="AA59" s="490" t="n"/>
      <c r="AB59" s="490" t="n"/>
      <c r="AC59" s="490" t="n"/>
      <c r="AD59" s="170">
        <f>AD28+AD38</f>
        <v/>
      </c>
      <c r="AE59" s="124" t="n"/>
      <c r="AF59" s="170">
        <f>AF28+AF38</f>
        <v/>
      </c>
      <c r="AG59" s="123" t="n"/>
      <c r="AH59" s="124" t="n"/>
      <c r="AI59" s="170">
        <f>AI28+AI38</f>
        <v/>
      </c>
      <c r="AJ59" s="123" t="n"/>
      <c r="AK59" s="124" t="n"/>
      <c r="AL59" s="170">
        <f>AL28+AL38</f>
        <v/>
      </c>
      <c r="AM59" s="124" t="n"/>
      <c r="AN59" s="170">
        <f>AN28+AN38</f>
        <v/>
      </c>
      <c r="AO59" s="124" t="n"/>
      <c r="AP59" s="170">
        <f>AP28+AP38</f>
        <v/>
      </c>
      <c r="AQ59" s="124" t="n"/>
      <c r="AR59" s="170">
        <f>AR28+AR38</f>
        <v/>
      </c>
      <c r="AS59" s="124" t="n"/>
      <c r="AT59" s="170" t="n"/>
      <c r="AU59" s="124" t="n"/>
      <c r="AV59" s="170">
        <f>AV28+AV38</f>
        <v/>
      </c>
      <c r="AW59" s="124" t="n"/>
      <c r="AX59" s="170">
        <f>AX28+AX38</f>
        <v/>
      </c>
      <c r="AY59" s="124" t="n"/>
      <c r="AZ59" s="170">
        <f>AZ28+AZ38</f>
        <v/>
      </c>
      <c r="BA59" s="124" t="n"/>
      <c r="BB59" s="168">
        <f>BB28+BB38</f>
        <v/>
      </c>
      <c r="BC59" s="124" t="n"/>
      <c r="BD59" s="170">
        <f>BD28+BD38</f>
        <v/>
      </c>
      <c r="BE59" s="124" t="n"/>
      <c r="BF59" s="170">
        <f>BF28+BF38</f>
        <v/>
      </c>
      <c r="BG59" s="124" t="n"/>
      <c r="BH59" s="169">
        <f>BH28+BH38</f>
        <v/>
      </c>
      <c r="BI59" s="124" t="n"/>
      <c r="BJ59" s="170">
        <f>BJ28+BJ38</f>
        <v/>
      </c>
      <c r="BK59" s="124" t="n"/>
      <c r="BL59" s="170">
        <f>BL28+BL38</f>
        <v/>
      </c>
      <c r="BM59" s="124" t="n"/>
      <c r="BN59" s="771" t="n"/>
      <c r="BO59" s="101" t="n"/>
      <c r="BP59" s="101" t="n"/>
      <c r="BQ59" s="104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</row>
    <row r="60">
      <c r="A60" s="355" t="n"/>
      <c r="B60" s="493" t="inlineStr">
        <is>
          <t>Количество часов учебных занятий в неделю</t>
        </is>
      </c>
      <c r="C60" s="404" t="n"/>
      <c r="D60" s="404" t="n"/>
      <c r="E60" s="404" t="n"/>
      <c r="F60" s="404" t="n"/>
      <c r="G60" s="404" t="n"/>
      <c r="H60" s="404" t="n"/>
      <c r="I60" s="404" t="n"/>
      <c r="J60" s="404" t="n"/>
      <c r="K60" s="404" t="n"/>
      <c r="L60" s="404" t="n"/>
      <c r="M60" s="404" t="n"/>
      <c r="N60" s="404" t="n"/>
      <c r="O60" s="404" t="n"/>
      <c r="P60" s="404" t="n"/>
      <c r="Q60" s="404" t="n"/>
      <c r="R60" s="404" t="n"/>
      <c r="S60" s="404" t="n"/>
      <c r="T60" s="404" t="n"/>
      <c r="U60" s="404" t="n"/>
      <c r="V60" s="404" t="n"/>
      <c r="W60" s="404" t="n"/>
      <c r="X60" s="404" t="n"/>
      <c r="Y60" s="404" t="n"/>
      <c r="Z60" s="404" t="n"/>
      <c r="AA60" s="404" t="n"/>
      <c r="AB60" s="404" t="n"/>
      <c r="AC60" s="404" t="n"/>
      <c r="AD60" s="352" t="n"/>
      <c r="AE60" s="179" t="n"/>
      <c r="AF60" s="352" t="n"/>
      <c r="AG60" s="131" t="n"/>
      <c r="AH60" s="179" t="n"/>
      <c r="AI60" s="350" t="n"/>
      <c r="AJ60" s="131" t="n"/>
      <c r="AK60" s="179" t="n"/>
      <c r="AL60" s="350" t="n"/>
      <c r="AM60" s="179" t="n"/>
      <c r="AN60" s="350" t="n"/>
      <c r="AO60" s="179" t="n"/>
      <c r="AP60" s="494" t="n">
        <v>0</v>
      </c>
      <c r="AQ60" s="179" t="n"/>
      <c r="AR60" s="352" t="n"/>
      <c r="AS60" s="179" t="n"/>
      <c r="AT60" s="350" t="n"/>
      <c r="AU60" s="179" t="n"/>
      <c r="AV60" s="352">
        <f>AX59/AV26</f>
        <v/>
      </c>
      <c r="AW60" s="131" t="n"/>
      <c r="AX60" s="131" t="n"/>
      <c r="AY60" s="131" t="n"/>
      <c r="AZ60" s="131" t="n"/>
      <c r="BA60" s="179" t="n"/>
      <c r="BB60" s="772">
        <f>BD59/BB26</f>
        <v/>
      </c>
      <c r="BC60" s="715" t="n"/>
      <c r="BD60" s="715" t="n"/>
      <c r="BE60" s="715" t="n"/>
      <c r="BF60" s="715" t="n"/>
      <c r="BG60" s="773" t="n"/>
      <c r="BH60" s="405">
        <f>BJ59/BH26</f>
        <v/>
      </c>
      <c r="BI60" s="131" t="n"/>
      <c r="BJ60" s="131" t="n"/>
      <c r="BK60" s="131" t="n"/>
      <c r="BL60" s="131" t="n"/>
      <c r="BM60" s="132" t="n"/>
      <c r="BN60" s="112" t="n"/>
      <c r="BO60" s="1" t="n"/>
      <c r="BP60" s="1" t="n"/>
      <c r="BQ60" s="114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</row>
    <row r="61">
      <c r="A61" s="355" t="n"/>
      <c r="B61" s="493" t="inlineStr">
        <is>
          <t>Количество курсовых работ</t>
        </is>
      </c>
      <c r="C61" s="774" t="n"/>
      <c r="D61" s="774" t="n"/>
      <c r="E61" s="774" t="n"/>
      <c r="F61" s="774" t="n"/>
      <c r="G61" s="774" t="n"/>
      <c r="H61" s="774" t="n"/>
      <c r="I61" s="774" t="n"/>
      <c r="J61" s="774" t="n"/>
      <c r="K61" s="774" t="n"/>
      <c r="L61" s="774" t="n"/>
      <c r="M61" s="774" t="n"/>
      <c r="N61" s="774" t="n"/>
      <c r="O61" s="774" t="n"/>
      <c r="P61" s="774" t="n"/>
      <c r="Q61" s="774" t="n"/>
      <c r="R61" s="774" t="n"/>
      <c r="S61" s="774" t="n"/>
      <c r="T61" s="774" t="n"/>
      <c r="U61" s="774" t="n"/>
      <c r="V61" s="774" t="n"/>
      <c r="W61" s="774" t="n"/>
      <c r="X61" s="774" t="n"/>
      <c r="Y61" s="774" t="n"/>
      <c r="Z61" s="774" t="n"/>
      <c r="AA61" s="774" t="n"/>
      <c r="AB61" s="774" t="n"/>
      <c r="AC61" s="774" t="n"/>
      <c r="AD61" s="352">
        <f>AV61+BB61+BH61</f>
        <v/>
      </c>
      <c r="AE61" s="179" t="n"/>
      <c r="AF61" s="352" t="n"/>
      <c r="AG61" s="131" t="n"/>
      <c r="AH61" s="179" t="n"/>
      <c r="AI61" s="350" t="n"/>
      <c r="AJ61" s="131" t="n"/>
      <c r="AK61" s="179" t="n"/>
      <c r="AL61" s="350" t="n"/>
      <c r="AM61" s="179" t="n"/>
      <c r="AN61" s="350" t="n"/>
      <c r="AO61" s="179" t="n"/>
      <c r="AP61" s="494" t="n"/>
      <c r="AQ61" s="179" t="n"/>
      <c r="AR61" s="352" t="n"/>
      <c r="AS61" s="179" t="n"/>
      <c r="AT61" s="350" t="n"/>
      <c r="AU61" s="179" t="n"/>
      <c r="AV61" s="352" t="n"/>
      <c r="AW61" s="131" t="n"/>
      <c r="AX61" s="131" t="n"/>
      <c r="AY61" s="131" t="n"/>
      <c r="AZ61" s="131" t="n"/>
      <c r="BA61" s="179" t="n"/>
      <c r="BB61" s="732" t="n"/>
      <c r="BC61" s="131" t="n"/>
      <c r="BD61" s="131" t="n"/>
      <c r="BE61" s="131" t="n"/>
      <c r="BF61" s="131" t="n"/>
      <c r="BG61" s="132" t="n"/>
      <c r="BH61" s="405" t="n">
        <v>1</v>
      </c>
      <c r="BI61" s="131" t="n"/>
      <c r="BJ61" s="131" t="n"/>
      <c r="BK61" s="131" t="n"/>
      <c r="BL61" s="131" t="n"/>
      <c r="BM61" s="132" t="n"/>
      <c r="BN61" s="112" t="n"/>
      <c r="BO61" s="1" t="n"/>
      <c r="BP61" s="1" t="n"/>
      <c r="BQ61" s="114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</row>
    <row r="62">
      <c r="A62" s="355" t="n"/>
      <c r="B62" s="493" t="inlineStr">
        <is>
          <t>Количество экзаменов</t>
        </is>
      </c>
      <c r="C62" s="404" t="n"/>
      <c r="D62" s="404" t="n"/>
      <c r="E62" s="404" t="n"/>
      <c r="F62" s="404" t="n"/>
      <c r="G62" s="404" t="n"/>
      <c r="H62" s="404" t="n"/>
      <c r="I62" s="404" t="n"/>
      <c r="J62" s="404" t="n"/>
      <c r="K62" s="404" t="n"/>
      <c r="L62" s="404" t="n"/>
      <c r="M62" s="404" t="n"/>
      <c r="N62" s="404" t="n"/>
      <c r="O62" s="404" t="n"/>
      <c r="P62" s="404" t="n"/>
      <c r="Q62" s="404" t="n"/>
      <c r="R62" s="404" t="n"/>
      <c r="S62" s="404" t="n"/>
      <c r="T62" s="404" t="n"/>
      <c r="U62" s="404" t="n"/>
      <c r="V62" s="404" t="n"/>
      <c r="W62" s="404" t="n"/>
      <c r="X62" s="404" t="n"/>
      <c r="Y62" s="404" t="n"/>
      <c r="Z62" s="404" t="n"/>
      <c r="AA62" s="404" t="n"/>
      <c r="AB62" s="404" t="n"/>
      <c r="AC62" s="404" t="n"/>
      <c r="AD62" s="352">
        <f>AV62+BB62+BH62</f>
        <v/>
      </c>
      <c r="AE62" s="179" t="n"/>
      <c r="AF62" s="495" t="n"/>
      <c r="AG62" s="131" t="n"/>
      <c r="AH62" s="179" t="n"/>
      <c r="AI62" s="496" t="n"/>
      <c r="AJ62" s="131" t="n"/>
      <c r="AK62" s="179" t="n"/>
      <c r="AL62" s="350" t="n"/>
      <c r="AM62" s="179" t="n"/>
      <c r="AN62" s="350" t="n"/>
      <c r="AO62" s="179" t="n"/>
      <c r="AP62" s="350" t="n"/>
      <c r="AQ62" s="179" t="n"/>
      <c r="AR62" s="350" t="n"/>
      <c r="AS62" s="179" t="n"/>
      <c r="AT62" s="350" t="n"/>
      <c r="AU62" s="179" t="n"/>
      <c r="AV62" s="352">
        <f>COUNTIF(Z29:AA53,1)</f>
        <v/>
      </c>
      <c r="AW62" s="131" t="n"/>
      <c r="AX62" s="131" t="n"/>
      <c r="AY62" s="131" t="n"/>
      <c r="AZ62" s="131" t="n"/>
      <c r="BA62" s="179" t="n"/>
      <c r="BB62" s="772">
        <f>COUNTIF(Z29:AA53,2)</f>
        <v/>
      </c>
      <c r="BC62" s="715" t="n"/>
      <c r="BD62" s="715" t="n"/>
      <c r="BE62" s="715" t="n"/>
      <c r="BF62" s="715" t="n"/>
      <c r="BG62" s="773" t="n"/>
      <c r="BH62" s="732">
        <f>COUNTIF(Z29:AA53,3)</f>
        <v/>
      </c>
      <c r="BI62" s="131" t="n"/>
      <c r="BJ62" s="131" t="n"/>
      <c r="BK62" s="131" t="n"/>
      <c r="BL62" s="131" t="n"/>
      <c r="BM62" s="132" t="n"/>
      <c r="BN62" s="112" t="n"/>
      <c r="BO62" s="1" t="n"/>
      <c r="BP62" s="1" t="n"/>
      <c r="BQ62" s="114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</row>
    <row r="63">
      <c r="A63" s="355" t="n"/>
      <c r="B63" s="497" t="inlineStr">
        <is>
          <t>Количество зачетов</t>
        </is>
      </c>
      <c r="C63" s="498" t="n"/>
      <c r="D63" s="498" t="n"/>
      <c r="E63" s="498" t="n"/>
      <c r="F63" s="498" t="n"/>
      <c r="G63" s="498" t="n"/>
      <c r="H63" s="498" t="n"/>
      <c r="I63" s="498" t="n"/>
      <c r="J63" s="498" t="n"/>
      <c r="K63" s="498" t="n"/>
      <c r="L63" s="498" t="n"/>
      <c r="M63" s="498" t="n"/>
      <c r="N63" s="498" t="n"/>
      <c r="O63" s="498" t="n"/>
      <c r="P63" s="498" t="n"/>
      <c r="Q63" s="498" t="n"/>
      <c r="R63" s="498" t="n"/>
      <c r="S63" s="498" t="n"/>
      <c r="T63" s="498" t="n"/>
      <c r="U63" s="498" t="n"/>
      <c r="V63" s="498" t="n"/>
      <c r="W63" s="498" t="n"/>
      <c r="X63" s="498" t="n"/>
      <c r="Y63" s="498" t="n"/>
      <c r="Z63" s="498" t="n"/>
      <c r="AA63" s="498" t="n"/>
      <c r="AB63" s="498" t="n"/>
      <c r="AC63" s="498" t="n"/>
      <c r="AD63" s="499">
        <f>AV63+BB63+BH63</f>
        <v/>
      </c>
      <c r="AE63" s="144" t="n"/>
      <c r="AF63" s="500" t="n"/>
      <c r="AG63" s="194" t="n"/>
      <c r="AH63" s="240" t="n"/>
      <c r="AI63" s="501" t="n"/>
      <c r="AJ63" s="194" t="n"/>
      <c r="AK63" s="240" t="n"/>
      <c r="AL63" s="502" t="n"/>
      <c r="AM63" s="240" t="n"/>
      <c r="AN63" s="502" t="n"/>
      <c r="AO63" s="240" t="n"/>
      <c r="AP63" s="502" t="n"/>
      <c r="AQ63" s="240" t="n"/>
      <c r="AR63" s="502" t="n"/>
      <c r="AS63" s="240" t="n"/>
      <c r="AT63" s="502" t="n"/>
      <c r="AU63" s="240" t="n"/>
      <c r="AV63" s="499">
        <f>COUNTIF(AB29:AC50,1)</f>
        <v/>
      </c>
      <c r="AW63" s="202" t="n"/>
      <c r="AX63" s="202" t="n"/>
      <c r="AY63" s="202" t="n"/>
      <c r="AZ63" s="202" t="n"/>
      <c r="BA63" s="144" t="n"/>
      <c r="BB63" s="775">
        <f>COUNTIF(AB29:AC50,2)</f>
        <v/>
      </c>
      <c r="BC63" s="194" t="n"/>
      <c r="BD63" s="194" t="n"/>
      <c r="BE63" s="194" t="n"/>
      <c r="BF63" s="194" t="n"/>
      <c r="BG63" s="195" t="n"/>
      <c r="BH63" s="741">
        <f>COUNTIF(AB29:AC50,3)</f>
        <v/>
      </c>
      <c r="BI63" s="202" t="n"/>
      <c r="BJ63" s="202" t="n"/>
      <c r="BK63" s="202" t="n"/>
      <c r="BL63" s="202" t="n"/>
      <c r="BM63" s="742" t="n"/>
      <c r="BN63" s="606" t="n"/>
      <c r="BO63" s="544" t="n"/>
      <c r="BP63" s="544" t="n"/>
      <c r="BQ63" s="607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</row>
    <row r="64">
      <c r="A64" s="355" t="n"/>
      <c r="B64" s="91" t="n"/>
      <c r="C64" s="91" t="n"/>
      <c r="D64" s="91" t="n"/>
      <c r="E64" s="91" t="n"/>
      <c r="F64" s="91" t="n"/>
      <c r="G64" s="91" t="n"/>
      <c r="H64" s="91" t="n"/>
      <c r="I64" s="91" t="n"/>
      <c r="J64" s="91" t="n"/>
      <c r="K64" s="91" t="n"/>
      <c r="L64" s="91" t="n"/>
      <c r="M64" s="91" t="n"/>
      <c r="N64" s="91" t="n"/>
      <c r="O64" s="91" t="n"/>
      <c r="P64" s="91" t="n"/>
      <c r="Q64" s="91" t="n"/>
      <c r="R64" s="91" t="n"/>
      <c r="S64" s="91" t="n"/>
      <c r="T64" s="91" t="n"/>
      <c r="U64" s="91" t="n"/>
      <c r="V64" s="91" t="n"/>
      <c r="W64" s="91" t="n"/>
      <c r="X64" s="91" t="n"/>
      <c r="Y64" s="91" t="n"/>
      <c r="Z64" s="91" t="n"/>
      <c r="AA64" s="91" t="n"/>
      <c r="AB64" s="91" t="n"/>
      <c r="AC64" s="91" t="n"/>
      <c r="AD64" s="91" t="n"/>
      <c r="AE64" s="91" t="n"/>
      <c r="AF64" s="776" t="n"/>
      <c r="AG64" s="776" t="n"/>
      <c r="AH64" s="776" t="n"/>
      <c r="AI64" s="776" t="n"/>
      <c r="AJ64" s="776" t="n"/>
      <c r="AK64" s="776" t="n"/>
      <c r="AL64" s="776" t="n"/>
      <c r="AM64" s="776" t="n"/>
      <c r="AN64" s="776" t="n"/>
      <c r="AO64" s="776" t="n"/>
      <c r="AP64" s="776" t="n"/>
      <c r="AQ64" s="776" t="n"/>
      <c r="AR64" s="776" t="n"/>
      <c r="AS64" s="776" t="n"/>
      <c r="AT64" s="91" t="n"/>
      <c r="AU64" s="91" t="n"/>
      <c r="AV64" s="91" t="n"/>
      <c r="AW64" s="91" t="n"/>
      <c r="AX64" s="91" t="n"/>
      <c r="AY64" s="91" t="n"/>
      <c r="AZ64" s="91" t="n"/>
      <c r="BA64" s="91" t="n"/>
      <c r="BB64" s="91" t="n"/>
      <c r="BC64" s="91" t="n"/>
      <c r="BD64" s="91" t="n"/>
      <c r="BE64" s="91" t="n"/>
      <c r="BF64" s="91" t="n"/>
      <c r="BG64" s="91" t="n"/>
      <c r="BH64" s="91" t="n"/>
      <c r="BI64" s="91" t="n"/>
      <c r="BJ64" s="91" t="n"/>
      <c r="BK64" s="91" t="n"/>
      <c r="BL64" s="91" t="n"/>
      <c r="BM64" s="91" t="n"/>
      <c r="BN64" s="91" t="n"/>
      <c r="BO64" s="91" t="n"/>
      <c r="BP64" s="91" t="n"/>
      <c r="BQ64" s="91" t="n"/>
      <c r="BR64" s="355" t="n"/>
      <c r="BS64" s="355" t="n"/>
      <c r="BT64" s="355" t="n"/>
      <c r="BU64" s="355" t="n"/>
      <c r="BV64" s="355" t="n"/>
      <c r="BW64" s="1" t="n"/>
      <c r="BX64" s="1" t="n"/>
      <c r="BY64" s="1" t="n"/>
      <c r="BZ64" s="1" t="n"/>
      <c r="CA64" s="1" t="n"/>
      <c r="CB64" s="1" t="n"/>
    </row>
    <row r="65">
      <c r="A65" s="504" t="n"/>
      <c r="B65" s="669" t="inlineStr">
        <is>
          <t>IV. Производственная практика</t>
        </is>
      </c>
      <c r="C65" s="585" t="n"/>
      <c r="D65" s="585" t="n"/>
      <c r="E65" s="585" t="n"/>
      <c r="F65" s="585" t="n"/>
      <c r="G65" s="585" t="n"/>
      <c r="H65" s="585" t="n"/>
      <c r="I65" s="585" t="n"/>
      <c r="J65" s="585" t="n"/>
      <c r="K65" s="585" t="n"/>
      <c r="L65" s="585" t="n"/>
      <c r="M65" s="585" t="n"/>
      <c r="N65" s="585" t="n"/>
      <c r="O65" s="585" t="n"/>
      <c r="P65" s="585" t="n"/>
      <c r="Q65" s="585" t="n"/>
      <c r="R65" s="585" t="n"/>
      <c r="S65" s="585" t="n"/>
      <c r="T65" s="585" t="n"/>
      <c r="U65" s="585" t="n"/>
      <c r="V65" s="585" t="n"/>
      <c r="W65" s="585" t="n"/>
      <c r="X65" s="585" t="n"/>
      <c r="Y65" s="585" t="n"/>
      <c r="Z65" s="585" t="n"/>
      <c r="AA65" s="585" t="n"/>
      <c r="AB65" s="585" t="n"/>
      <c r="AC65" s="585" t="n"/>
      <c r="AD65" s="585" t="n"/>
      <c r="AE65" s="585" t="n"/>
      <c r="AF65" s="613" t="n"/>
      <c r="AG65" s="671" t="inlineStr">
        <is>
          <t>V. Магистерская диссертация</t>
        </is>
      </c>
      <c r="AH65" s="585" t="n"/>
      <c r="AI65" s="585" t="n"/>
      <c r="AJ65" s="585" t="n"/>
      <c r="AK65" s="585" t="n"/>
      <c r="AL65" s="585" t="n"/>
      <c r="AM65" s="585" t="n"/>
      <c r="AN65" s="585" t="n"/>
      <c r="AO65" s="585" t="n"/>
      <c r="AP65" s="585" t="n"/>
      <c r="AQ65" s="585" t="n"/>
      <c r="AR65" s="585" t="n"/>
      <c r="AS65" s="585" t="n"/>
      <c r="AT65" s="585" t="n"/>
      <c r="AU65" s="585" t="n"/>
      <c r="AV65" s="585" t="n"/>
      <c r="AW65" s="585" t="n"/>
      <c r="AX65" s="585" t="n"/>
      <c r="AY65" s="586" t="n"/>
      <c r="AZ65" s="707" t="inlineStr">
        <is>
          <t xml:space="preserve">VI. Итоговая аттестация </t>
        </is>
      </c>
      <c r="BA65" s="585" t="n"/>
      <c r="BB65" s="585" t="n"/>
      <c r="BC65" s="585" t="n"/>
      <c r="BD65" s="585" t="n"/>
      <c r="BE65" s="585" t="n"/>
      <c r="BF65" s="585" t="n"/>
      <c r="BG65" s="585" t="n"/>
      <c r="BH65" s="585" t="n"/>
      <c r="BI65" s="585" t="n"/>
      <c r="BJ65" s="585" t="n"/>
      <c r="BK65" s="585" t="n"/>
      <c r="BL65" s="585" t="n"/>
      <c r="BM65" s="585" t="n"/>
      <c r="BN65" s="585" t="n"/>
      <c r="BO65" s="585" t="n"/>
      <c r="BP65" s="585" t="n"/>
      <c r="BQ65" s="586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</row>
    <row r="66">
      <c r="A66" s="355" t="n"/>
      <c r="B66" s="672" t="inlineStr">
        <is>
          <t>Название практики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585" t="n"/>
      <c r="M66" s="585" t="n"/>
      <c r="N66" s="613" t="n"/>
      <c r="O66" s="673" t="inlineStr">
        <is>
          <t>Семестр</t>
        </is>
      </c>
      <c r="P66" s="585" t="n"/>
      <c r="Q66" s="585" t="n"/>
      <c r="R66" s="613" t="n"/>
      <c r="S66" s="673" t="inlineStr">
        <is>
          <t>Недель</t>
        </is>
      </c>
      <c r="T66" s="585" t="n"/>
      <c r="U66" s="585" t="n"/>
      <c r="V66" s="585" t="n"/>
      <c r="W66" s="613" t="n"/>
      <c r="X66" s="673" t="inlineStr">
        <is>
          <t>Зачетных единиц</t>
        </is>
      </c>
      <c r="Y66" s="585" t="n"/>
      <c r="Z66" s="585" t="n"/>
      <c r="AA66" s="585" t="n"/>
      <c r="AB66" s="585" t="n"/>
      <c r="AC66" s="585" t="n"/>
      <c r="AD66" s="585" t="n"/>
      <c r="AE66" s="585" t="n"/>
      <c r="AF66" s="613" t="n"/>
      <c r="AG66" s="777" t="inlineStr">
        <is>
          <t>Семестр</t>
        </is>
      </c>
      <c r="AH66" s="585" t="n"/>
      <c r="AI66" s="585" t="n"/>
      <c r="AJ66" s="585" t="n"/>
      <c r="AK66" s="585" t="n"/>
      <c r="AL66" s="585" t="n"/>
      <c r="AM66" s="585" t="n"/>
      <c r="AN66" s="673" t="inlineStr">
        <is>
          <t>Недель</t>
        </is>
      </c>
      <c r="AO66" s="585" t="n"/>
      <c r="AP66" s="585" t="n"/>
      <c r="AQ66" s="613" t="n"/>
      <c r="AR66" s="778" t="inlineStr">
        <is>
          <t>Зачетных единиц</t>
        </is>
      </c>
      <c r="AS66" s="585" t="n"/>
      <c r="AT66" s="585" t="n"/>
      <c r="AU66" s="585" t="n"/>
      <c r="AV66" s="585" t="n"/>
      <c r="AW66" s="585" t="n"/>
      <c r="AX66" s="585" t="n"/>
      <c r="AY66" s="586" t="n"/>
      <c r="AZ66" s="596" t="inlineStr">
        <is>
          <t>Защита магистерской диссертации</t>
        </is>
      </c>
      <c r="BA66" s="101" t="n"/>
      <c r="BB66" s="101" t="n"/>
      <c r="BC66" s="101" t="n"/>
      <c r="BD66" s="101" t="n"/>
      <c r="BE66" s="101" t="n"/>
      <c r="BF66" s="101" t="n"/>
      <c r="BG66" s="101" t="n"/>
      <c r="BH66" s="101" t="n"/>
      <c r="BI66" s="101" t="n"/>
      <c r="BJ66" s="101" t="n"/>
      <c r="BK66" s="101" t="n"/>
      <c r="BL66" s="101" t="n"/>
      <c r="BM66" s="101" t="n"/>
      <c r="BN66" s="101" t="n"/>
      <c r="BO66" s="101" t="n"/>
      <c r="BP66" s="101" t="n"/>
      <c r="BQ66" s="104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</row>
    <row r="67">
      <c r="A67" s="355" t="n"/>
      <c r="B67" s="672" t="inlineStr">
        <is>
          <t>Исследовательская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585" t="n"/>
      <c r="M67" s="585" t="n"/>
      <c r="N67" s="613" t="n"/>
      <c r="O67" s="673" t="n">
        <v>3</v>
      </c>
      <c r="P67" s="585" t="n"/>
      <c r="Q67" s="585" t="n"/>
      <c r="R67" s="613" t="n"/>
      <c r="S67" s="673" t="n">
        <v>2</v>
      </c>
      <c r="T67" s="585" t="n"/>
      <c r="U67" s="585" t="n"/>
      <c r="V67" s="585" t="n"/>
      <c r="W67" s="613" t="n"/>
      <c r="X67" s="673" t="n">
        <v>3</v>
      </c>
      <c r="Y67" s="585" t="n"/>
      <c r="Z67" s="585" t="n"/>
      <c r="AA67" s="585" t="n"/>
      <c r="AB67" s="585" t="n"/>
      <c r="AC67" s="585" t="n"/>
      <c r="AD67" s="585" t="n"/>
      <c r="AE67" s="585" t="n"/>
      <c r="AF67" s="613" t="n"/>
      <c r="AG67" s="777" t="n">
        <v>3</v>
      </c>
      <c r="AH67" s="585" t="n"/>
      <c r="AI67" s="585" t="n"/>
      <c r="AJ67" s="585" t="n"/>
      <c r="AK67" s="585" t="n"/>
      <c r="AL67" s="585" t="n"/>
      <c r="AM67" s="585" t="n"/>
      <c r="AN67" s="779" t="n">
        <v>8</v>
      </c>
      <c r="AO67" s="544" t="n"/>
      <c r="AP67" s="544" t="n"/>
      <c r="AQ67" s="609" t="n"/>
      <c r="AR67" s="778" t="n">
        <v>12</v>
      </c>
      <c r="AS67" s="585" t="n"/>
      <c r="AT67" s="585" t="n"/>
      <c r="AU67" s="585" t="n"/>
      <c r="AV67" s="585" t="n"/>
      <c r="AW67" s="585" t="n"/>
      <c r="AX67" s="585" t="n"/>
      <c r="AY67" s="586" t="n"/>
      <c r="AZ67" s="606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544" t="n"/>
      <c r="BK67" s="544" t="n"/>
      <c r="BL67" s="544" t="n"/>
      <c r="BM67" s="544" t="n"/>
      <c r="BN67" s="544" t="n"/>
      <c r="BO67" s="544" t="n"/>
      <c r="BP67" s="544" t="n"/>
      <c r="BQ67" s="607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</row>
    <row r="70">
      <c r="A70" s="41" t="n"/>
      <c r="B70" s="543" t="inlineStr">
        <is>
          <t>VII. Матрица компетенций</t>
        </is>
      </c>
      <c r="C70" s="544" t="n"/>
      <c r="D70" s="544" t="n"/>
      <c r="E70" s="544" t="n"/>
      <c r="F70" s="544" t="n"/>
      <c r="G70" s="544" t="n"/>
      <c r="H70" s="544" t="n"/>
      <c r="I70" s="544" t="n"/>
      <c r="J70" s="544" t="n"/>
      <c r="K70" s="544" t="n"/>
      <c r="L70" s="544" t="n"/>
      <c r="M70" s="544" t="n"/>
      <c r="N70" s="544" t="n"/>
      <c r="O70" s="544" t="n"/>
      <c r="P70" s="544" t="n"/>
      <c r="Q70" s="544" t="n"/>
      <c r="R70" s="544" t="n"/>
      <c r="S70" s="544" t="n"/>
      <c r="T70" s="544" t="n"/>
      <c r="U70" s="544" t="n"/>
      <c r="V70" s="544" t="n"/>
      <c r="W70" s="544" t="n"/>
      <c r="X70" s="544" t="n"/>
      <c r="Y70" s="544" t="n"/>
      <c r="Z70" s="544" t="n"/>
      <c r="AA70" s="544" t="n"/>
      <c r="AB70" s="544" t="n"/>
      <c r="AC70" s="544" t="n"/>
      <c r="AD70" s="544" t="n"/>
      <c r="AE70" s="544" t="n"/>
      <c r="AF70" s="544" t="n"/>
      <c r="AG70" s="544" t="n"/>
      <c r="AH70" s="544" t="n"/>
      <c r="AI70" s="544" t="n"/>
      <c r="AJ70" s="544" t="n"/>
      <c r="AK70" s="544" t="n"/>
      <c r="AL70" s="544" t="n"/>
      <c r="AM70" s="544" t="n"/>
      <c r="AN70" s="544" t="n"/>
      <c r="AO70" s="544" t="n"/>
      <c r="AP70" s="544" t="n"/>
      <c r="AQ70" s="544" t="n"/>
      <c r="AR70" s="544" t="n"/>
      <c r="AS70" s="544" t="n"/>
      <c r="AT70" s="544" t="n"/>
      <c r="AU70" s="544" t="n"/>
      <c r="AV70" s="544" t="n"/>
      <c r="AW70" s="544" t="n"/>
      <c r="AX70" s="544" t="n"/>
      <c r="AY70" s="544" t="n"/>
      <c r="AZ70" s="544" t="n"/>
      <c r="BA70" s="544" t="n"/>
      <c r="BB70" s="544" t="n"/>
      <c r="BC70" s="544" t="n"/>
      <c r="BD70" s="544" t="n"/>
      <c r="BE70" s="544" t="n"/>
      <c r="BF70" s="544" t="n"/>
      <c r="BG70" s="544" t="n"/>
      <c r="BH70" s="544" t="n"/>
      <c r="BI70" s="544" t="n"/>
      <c r="BJ70" s="544" t="n"/>
      <c r="BK70" s="544" t="n"/>
      <c r="BL70" s="544" t="n"/>
      <c r="BM70" s="544" t="n"/>
      <c r="BN70" s="544" t="n"/>
      <c r="BO70" s="544" t="n"/>
      <c r="BP70" s="544" t="n"/>
      <c r="BQ70" s="41" t="n"/>
      <c r="BR70" s="41" t="n"/>
      <c r="BS70" s="4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</row>
    <row r="71">
      <c r="A71" s="9" t="n"/>
      <c r="B71" s="677" t="inlineStr">
        <is>
          <t>Код компетенции</t>
        </is>
      </c>
      <c r="C71" s="585" t="n"/>
      <c r="D71" s="585" t="n"/>
      <c r="E71" s="585" t="n"/>
      <c r="F71" s="585" t="n"/>
      <c r="G71" s="586" t="n"/>
      <c r="H71" s="780" t="inlineStr">
        <is>
          <t>Наименование компетенции</t>
        </is>
      </c>
      <c r="I71" s="585" t="n"/>
      <c r="J71" s="585" t="n"/>
      <c r="K71" s="585" t="n"/>
      <c r="L71" s="585" t="n"/>
      <c r="M71" s="585" t="n"/>
      <c r="N71" s="585" t="n"/>
      <c r="O71" s="585" t="n"/>
      <c r="P71" s="585" t="n"/>
      <c r="Q71" s="585" t="n"/>
      <c r="R71" s="585" t="n"/>
      <c r="S71" s="585" t="n"/>
      <c r="T71" s="585" t="n"/>
      <c r="U71" s="585" t="n"/>
      <c r="V71" s="585" t="n"/>
      <c r="W71" s="585" t="n"/>
      <c r="X71" s="585" t="n"/>
      <c r="Y71" s="585" t="n"/>
      <c r="Z71" s="585" t="n"/>
      <c r="AA71" s="585" t="n"/>
      <c r="AB71" s="585" t="n"/>
      <c r="AC71" s="585" t="n"/>
      <c r="AD71" s="585" t="n"/>
      <c r="AE71" s="585" t="n"/>
      <c r="AF71" s="585" t="n"/>
      <c r="AG71" s="585" t="n"/>
      <c r="AH71" s="585" t="n"/>
      <c r="AI71" s="585" t="n"/>
      <c r="AJ71" s="585" t="n"/>
      <c r="AK71" s="585" t="n"/>
      <c r="AL71" s="585" t="n"/>
      <c r="AM71" s="585" t="n"/>
      <c r="AN71" s="585" t="n"/>
      <c r="AO71" s="585" t="n"/>
      <c r="AP71" s="585" t="n"/>
      <c r="AQ71" s="585" t="n"/>
      <c r="AR71" s="585" t="n"/>
      <c r="AS71" s="585" t="n"/>
      <c r="AT71" s="585" t="n"/>
      <c r="AU71" s="585" t="n"/>
      <c r="AV71" s="585" t="n"/>
      <c r="AW71" s="585" t="n"/>
      <c r="AX71" s="585" t="n"/>
      <c r="AY71" s="585" t="n"/>
      <c r="AZ71" s="585" t="n"/>
      <c r="BA71" s="585" t="n"/>
      <c r="BB71" s="585" t="n"/>
      <c r="BC71" s="585" t="n"/>
      <c r="BD71" s="585" t="n"/>
      <c r="BE71" s="585" t="n"/>
      <c r="BF71" s="585" t="n"/>
      <c r="BG71" s="585" t="n"/>
      <c r="BH71" s="585" t="n"/>
      <c r="BI71" s="586" t="n"/>
      <c r="BJ71" s="677" t="inlineStr">
        <is>
          <t>Код модуля, учебной дисциплины</t>
        </is>
      </c>
      <c r="BK71" s="585" t="n"/>
      <c r="BL71" s="585" t="n"/>
      <c r="BM71" s="585" t="n"/>
      <c r="BN71" s="585" t="n"/>
      <c r="BO71" s="585" t="n"/>
      <c r="BP71" s="585" t="n"/>
      <c r="BQ71" s="586" t="n"/>
      <c r="BR71" s="9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</row>
    <row r="72">
      <c r="A72" s="9" t="n"/>
      <c r="B72" s="171" t="inlineStr">
        <is>
          <t>УК-1</t>
        </is>
      </c>
      <c r="C72" s="123" t="n"/>
      <c r="D72" s="123" t="n"/>
      <c r="E72" s="123" t="n"/>
      <c r="F72" s="123" t="n"/>
      <c r="G72" s="161" t="n"/>
      <c r="H72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61" t="n"/>
      <c r="BJ72" s="782" t="inlineStr">
        <is>
          <t>1.3, 2.5.1</t>
        </is>
      </c>
      <c r="BK72" s="206" t="n"/>
      <c r="BL72" s="206" t="n"/>
      <c r="BM72" s="206" t="n"/>
      <c r="BN72" s="206" t="n"/>
      <c r="BO72" s="206" t="n"/>
      <c r="BP72" s="206" t="n"/>
      <c r="BQ72" s="207" t="n"/>
      <c r="BR72" s="9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</row>
    <row r="73">
      <c r="A73" s="9" t="n"/>
      <c r="B73" s="261" t="inlineStr">
        <is>
          <t>УК-2</t>
        </is>
      </c>
      <c r="C73" s="131" t="n"/>
      <c r="D73" s="131" t="n"/>
      <c r="E73" s="131" t="n"/>
      <c r="F73" s="131" t="n"/>
      <c r="G73" s="132" t="n"/>
      <c r="H73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2" t="n"/>
      <c r="BJ73" s="262" t="inlineStr">
        <is>
          <t xml:space="preserve"> 2.5.3</t>
        </is>
      </c>
      <c r="BK73" s="131" t="n"/>
      <c r="BL73" s="131" t="n"/>
      <c r="BM73" s="131" t="n"/>
      <c r="BN73" s="131" t="n"/>
      <c r="BO73" s="131" t="n"/>
      <c r="BP73" s="131" t="n"/>
      <c r="BQ73" s="132" t="n"/>
      <c r="BR73" s="9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</row>
    <row r="74">
      <c r="A74" s="9" t="n"/>
      <c r="B74" s="261" t="inlineStr">
        <is>
          <t>УК-3</t>
        </is>
      </c>
      <c r="C74" s="131" t="n"/>
      <c r="D74" s="131" t="n"/>
      <c r="E74" s="131" t="n"/>
      <c r="F74" s="131" t="n"/>
      <c r="G74" s="132" t="n"/>
      <c r="H74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2" t="n"/>
      <c r="BJ74" s="262" t="inlineStr">
        <is>
          <t>2.1, 2.5.2</t>
        </is>
      </c>
      <c r="BK74" s="131" t="n"/>
      <c r="BL74" s="131" t="n"/>
      <c r="BM74" s="131" t="n"/>
      <c r="BN74" s="131" t="n"/>
      <c r="BO74" s="131" t="n"/>
      <c r="BP74" s="131" t="n"/>
      <c r="BQ74" s="132" t="n"/>
      <c r="BR74" s="9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</row>
    <row r="75">
      <c r="A75" s="9" t="n"/>
      <c r="B75" s="261" t="inlineStr">
        <is>
          <t>УК-4</t>
        </is>
      </c>
      <c r="C75" s="131" t="n"/>
      <c r="D75" s="131" t="n"/>
      <c r="E75" s="131" t="n"/>
      <c r="F75" s="131" t="n"/>
      <c r="G75" s="132" t="n"/>
      <c r="H75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2" t="n"/>
      <c r="BJ75" s="682" t="inlineStr">
        <is>
          <t>1.2, 1.3, 2.2.1</t>
        </is>
      </c>
      <c r="BK75" s="131" t="n"/>
      <c r="BL75" s="131" t="n"/>
      <c r="BM75" s="131" t="n"/>
      <c r="BN75" s="131" t="n"/>
      <c r="BO75" s="131" t="n"/>
      <c r="BP75" s="131" t="n"/>
      <c r="BQ75" s="132" t="n"/>
      <c r="BR75" s="9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</row>
    <row r="76">
      <c r="A76" s="9" t="n"/>
      <c r="B76" s="261" t="inlineStr">
        <is>
          <t>УК-5</t>
        </is>
      </c>
      <c r="C76" s="131" t="n"/>
      <c r="D76" s="131" t="n"/>
      <c r="E76" s="131" t="n"/>
      <c r="F76" s="131" t="n"/>
      <c r="G76" s="132" t="n"/>
      <c r="H76" s="176" t="inlineStr">
        <is>
          <t>Развивать инновационную восприимчивость и способность к инновационной деятельности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2" t="n"/>
      <c r="BJ76" s="261" t="inlineStr">
        <is>
          <t xml:space="preserve"> 1.2, 1.3, 2.2.1</t>
        </is>
      </c>
      <c r="BK76" s="131" t="n"/>
      <c r="BL76" s="131" t="n"/>
      <c r="BM76" s="131" t="n"/>
      <c r="BN76" s="131" t="n"/>
      <c r="BO76" s="131" t="n"/>
      <c r="BP76" s="131" t="n"/>
      <c r="BQ76" s="132" t="n"/>
      <c r="BR76" s="9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</row>
    <row r="77">
      <c r="A77" s="9" t="n"/>
      <c r="B77" s="261" t="inlineStr">
        <is>
          <t>УК-6</t>
        </is>
      </c>
      <c r="C77" s="131" t="n"/>
      <c r="D77" s="131" t="n"/>
      <c r="E77" s="131" t="n"/>
      <c r="F77" s="131" t="n"/>
      <c r="G77" s="132" t="n"/>
      <c r="H77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2" t="n"/>
      <c r="BJ77" s="261" t="inlineStr">
        <is>
          <t xml:space="preserve"> 1.1, 2.2.1</t>
        </is>
      </c>
      <c r="BK77" s="131" t="n"/>
      <c r="BL77" s="131" t="n"/>
      <c r="BM77" s="131" t="n"/>
      <c r="BN77" s="131" t="n"/>
      <c r="BO77" s="131" t="n"/>
      <c r="BP77" s="131" t="n"/>
      <c r="BQ77" s="132" t="n"/>
      <c r="BR77" s="9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</row>
    <row r="78">
      <c r="A78" s="9" t="n"/>
      <c r="B78" s="261" t="inlineStr">
        <is>
          <t>УК-7</t>
        </is>
      </c>
      <c r="C78" s="131" t="n"/>
      <c r="D78" s="131" t="n"/>
      <c r="E78" s="131" t="n"/>
      <c r="F78" s="131" t="n"/>
      <c r="G78" s="132" t="n"/>
      <c r="H78" s="176" t="inlineStr">
        <is>
          <t>Быть лидером командной работы, способным оценивать коммуникативные каналы и выстраивать межличностные коммуникации, применять управленческие решения, оценивать их возможные последствия, нести за них ответственность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2" t="n"/>
      <c r="BJ78" s="261" t="inlineStr">
        <is>
          <t xml:space="preserve">  2.2.1</t>
        </is>
      </c>
      <c r="BK78" s="131" t="n"/>
      <c r="BL78" s="131" t="n"/>
      <c r="BM78" s="131" t="n"/>
      <c r="BN78" s="131" t="n"/>
      <c r="BO78" s="131" t="n"/>
      <c r="BP78" s="131" t="n"/>
      <c r="BQ78" s="132" t="n"/>
      <c r="BR78" s="9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</row>
    <row r="79">
      <c r="A79" s="683" t="n"/>
      <c r="B79" s="261" t="inlineStr">
        <is>
          <t>УПК-1</t>
        </is>
      </c>
      <c r="C79" s="131" t="n"/>
      <c r="D79" s="131" t="n"/>
      <c r="E79" s="131" t="n"/>
      <c r="F79" s="131" t="n"/>
      <c r="G79" s="132" t="n"/>
      <c r="H79" s="176" t="inlineStr">
        <is>
          <t>Анализировать поведение хозяйствующих субъектов в условиях различных типов рыночных структур, исследовать и разрабатывать рыночную стратегию организации, оценивать последствия государственной  микроэкономической политики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2" t="n"/>
      <c r="BJ79" s="684" t="inlineStr">
        <is>
          <t xml:space="preserve"> 1.1.1</t>
        </is>
      </c>
      <c r="BK79" s="131" t="n"/>
      <c r="BL79" s="131" t="n"/>
      <c r="BM79" s="131" t="n"/>
      <c r="BN79" s="131" t="n"/>
      <c r="BO79" s="131" t="n"/>
      <c r="BP79" s="131" t="n"/>
      <c r="BQ79" s="132" t="n"/>
      <c r="BR79" s="683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</row>
    <row r="80">
      <c r="A80" s="683" t="n"/>
      <c r="B80" s="261" t="inlineStr">
        <is>
          <t>УПК-2</t>
        </is>
      </c>
      <c r="C80" s="131" t="n"/>
      <c r="D80" s="131" t="n"/>
      <c r="E80" s="131" t="n"/>
      <c r="F80" s="131" t="n"/>
      <c r="G80" s="132" t="n"/>
      <c r="H80" s="176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2" t="n"/>
      <c r="BJ80" s="261" t="inlineStr">
        <is>
          <t xml:space="preserve"> 1.1.2</t>
        </is>
      </c>
      <c r="BK80" s="131" t="n"/>
      <c r="BL80" s="131" t="n"/>
      <c r="BM80" s="131" t="n"/>
      <c r="BN80" s="131" t="n"/>
      <c r="BO80" s="131" t="n"/>
      <c r="BP80" s="131" t="n"/>
      <c r="BQ80" s="132" t="n"/>
      <c r="BR80" s="683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</row>
    <row r="81">
      <c r="A81" s="686" t="n"/>
      <c r="B81" s="261" t="inlineStr">
        <is>
          <t>УПК-3</t>
        </is>
      </c>
      <c r="C81" s="131" t="n"/>
      <c r="D81" s="131" t="n"/>
      <c r="E81" s="131" t="n"/>
      <c r="F81" s="131" t="n"/>
      <c r="G81" s="132" t="n"/>
      <c r="H81" s="176" t="inlineStr">
        <is>
          <t>Выявлять основные закономерности и тенденции развития национальной экономики, применять методы прогнозирования, использовать компьютерное программное обеспечение для построения моделей прогнозирования развития национальной экономики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2" t="n"/>
      <c r="BJ81" s="261" t="inlineStr">
        <is>
          <t xml:space="preserve"> 1.1.3</t>
        </is>
      </c>
      <c r="BK81" s="131" t="n"/>
      <c r="BL81" s="131" t="n"/>
      <c r="BM81" s="131" t="n"/>
      <c r="BN81" s="131" t="n"/>
      <c r="BO81" s="131" t="n"/>
      <c r="BP81" s="131" t="n"/>
      <c r="BQ81" s="132" t="n"/>
      <c r="BR81" s="686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</row>
    <row r="82">
      <c r="A82" s="686" t="n"/>
      <c r="B82" s="261" t="inlineStr">
        <is>
          <t>УПК-4</t>
        </is>
      </c>
      <c r="C82" s="131" t="n"/>
      <c r="D82" s="131" t="n"/>
      <c r="E82" s="131" t="n"/>
      <c r="F82" s="131" t="n"/>
      <c r="G82" s="132" t="n"/>
      <c r="H82" s="176" t="inlineStr">
        <is>
          <t>Разрабатывать и реализовывать инновационные и венчурные проекты,  формировать и развивать конкурентные преимущества организации на основе инновационных решений, осваивать новые сегменты рынка инновационных продуктов и услуг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2" t="n"/>
      <c r="BJ82" s="261" t="inlineStr">
        <is>
          <t xml:space="preserve">  1.2</t>
        </is>
      </c>
      <c r="BK82" s="131" t="n"/>
      <c r="BL82" s="131" t="n"/>
      <c r="BM82" s="131" t="n"/>
      <c r="BN82" s="131" t="n"/>
      <c r="BO82" s="131" t="n"/>
      <c r="BP82" s="131" t="n"/>
      <c r="BQ82" s="132" t="n"/>
      <c r="BR82" s="686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</row>
    <row r="83">
      <c r="A83" s="683" t="n"/>
      <c r="B83" s="261" t="inlineStr">
        <is>
          <t>УПК-5</t>
        </is>
      </c>
      <c r="C83" s="131" t="n"/>
      <c r="D83" s="131" t="n"/>
      <c r="E83" s="131" t="n"/>
      <c r="F83" s="131" t="n"/>
      <c r="G83" s="132" t="n"/>
      <c r="H83" s="176" t="inlineStr">
        <is>
          <t>Осуществлять  анализ данных для решения экономических, управленческих, научно-исследовательских задач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2" t="n"/>
      <c r="BJ83" s="261" t="inlineStr">
        <is>
          <t xml:space="preserve"> 1.4   </t>
        </is>
      </c>
      <c r="BK83" s="131" t="n"/>
      <c r="BL83" s="131" t="n"/>
      <c r="BM83" s="131" t="n"/>
      <c r="BN83" s="131" t="n"/>
      <c r="BO83" s="131" t="n"/>
      <c r="BP83" s="131" t="n"/>
      <c r="BQ83" s="132" t="n"/>
      <c r="BR83" s="683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</row>
    <row r="84">
      <c r="A84" s="683" t="n"/>
      <c r="B84" s="261" t="inlineStr">
        <is>
          <t>СК-1</t>
        </is>
      </c>
      <c r="C84" s="131" t="n"/>
      <c r="D84" s="131" t="n"/>
      <c r="E84" s="131" t="n"/>
      <c r="F84" s="131" t="n"/>
      <c r="G84" s="132" t="n"/>
      <c r="H84" s="176" t="inlineStr">
        <is>
          <t>Использовать  методы   проект-менеджмента  в  исследованиях  и  осуществлять  руководство  важными  и  масштабными  задачами, имеющими определенную цель, установленные сроки и ограниченное ресурсное обеспечение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2" t="n"/>
      <c r="BJ84" s="261" t="inlineStr">
        <is>
          <t xml:space="preserve">  2.2.1</t>
        </is>
      </c>
      <c r="BK84" s="131" t="n"/>
      <c r="BL84" s="131" t="n"/>
      <c r="BM84" s="131" t="n"/>
      <c r="BN84" s="131" t="n"/>
      <c r="BO84" s="131" t="n"/>
      <c r="BP84" s="131" t="n"/>
      <c r="BQ84" s="132" t="n"/>
      <c r="BR84" s="683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</row>
    <row r="85">
      <c r="A85" s="683" t="n"/>
      <c r="B85" s="261" t="inlineStr">
        <is>
          <t>СК-2</t>
        </is>
      </c>
      <c r="C85" s="131" t="n"/>
      <c r="D85" s="131" t="n"/>
      <c r="E85" s="131" t="n"/>
      <c r="F85" s="131" t="n"/>
      <c r="G85" s="132" t="n"/>
      <c r="H85" s="176" t="inlineStr">
        <is>
          <t xml:space="preserve">Применять методологии моделирования бизнес-процессов организации как основу их оптимизации 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2" t="n"/>
      <c r="BJ85" s="261" t="inlineStr">
        <is>
          <t xml:space="preserve">  2.2.2</t>
        </is>
      </c>
      <c r="BK85" s="131" t="n"/>
      <c r="BL85" s="131" t="n"/>
      <c r="BM85" s="131" t="n"/>
      <c r="BN85" s="131" t="n"/>
      <c r="BO85" s="131" t="n"/>
      <c r="BP85" s="131" t="n"/>
      <c r="BQ85" s="132" t="n"/>
      <c r="BR85" s="683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</row>
    <row r="86">
      <c r="A86" s="686" t="n"/>
      <c r="B86" s="261" t="inlineStr">
        <is>
          <t>СК-3</t>
        </is>
      </c>
      <c r="C86" s="131" t="n"/>
      <c r="D86" s="131" t="n"/>
      <c r="E86" s="131" t="n"/>
      <c r="F86" s="131" t="n"/>
      <c r="G86" s="132" t="n"/>
      <c r="H86" s="176" t="inlineStr">
        <is>
          <t>Выявлять основные противоречия, закономерности и тенденции развития теории бухгалтерского учета, адаптировать и применять инструментарий различных теорий в научных исследованиях и разработках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2" t="n"/>
      <c r="BJ86" s="261" t="inlineStr">
        <is>
          <t xml:space="preserve"> 2.2.3</t>
        </is>
      </c>
      <c r="BK86" s="131" t="n"/>
      <c r="BL86" s="131" t="n"/>
      <c r="BM86" s="131" t="n"/>
      <c r="BN86" s="131" t="n"/>
      <c r="BO86" s="131" t="n"/>
      <c r="BP86" s="131" t="n"/>
      <c r="BQ86" s="132" t="n"/>
      <c r="BR86" s="686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</row>
    <row r="87">
      <c r="A87" s="686" t="n"/>
      <c r="B87" s="261" t="inlineStr">
        <is>
          <t>СК-4</t>
        </is>
      </c>
      <c r="C87" s="131" t="n"/>
      <c r="D87" s="131" t="n"/>
      <c r="E87" s="131" t="n"/>
      <c r="F87" s="131" t="n"/>
      <c r="G87" s="132" t="n"/>
      <c r="H87" s="176" t="inlineStr">
        <is>
          <t>Выполнять анализ доходов населения и заработной платы, обосновывать внутрифирменную политику оплаты труда для организации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2" t="n"/>
      <c r="BJ87" s="261" t="inlineStr">
        <is>
          <t xml:space="preserve"> 2.3.1</t>
        </is>
      </c>
      <c r="BK87" s="131" t="n"/>
      <c r="BL87" s="131" t="n"/>
      <c r="BM87" s="131" t="n"/>
      <c r="BN87" s="131" t="n"/>
      <c r="BO87" s="131" t="n"/>
      <c r="BP87" s="131" t="n"/>
      <c r="BQ87" s="132" t="n"/>
      <c r="BR87" s="686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</row>
    <row r="88">
      <c r="A88" s="686" t="n"/>
      <c r="B88" s="261" t="inlineStr">
        <is>
          <t>СК-5</t>
        </is>
      </c>
      <c r="C88" s="131" t="n"/>
      <c r="D88" s="131" t="n"/>
      <c r="E88" s="131" t="n"/>
      <c r="F88" s="131" t="n"/>
      <c r="G88" s="132" t="n"/>
      <c r="H88" s="176" t="inlineStr">
        <is>
          <t>Применять  навыки  поиска  иностранных  партнеров  и  использования  всех  предусмотренных  законодательством  республики  форм развития международных связей,  осуществлять  выработку  направлений расширения внешнеэкономической деятельности субъектов хозяйствования, обеспечения конкурентоспособности продукции на мировом рынке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2" t="n"/>
      <c r="BJ88" s="261" t="inlineStr">
        <is>
          <t xml:space="preserve"> 2.3.2</t>
        </is>
      </c>
      <c r="BK88" s="131" t="n"/>
      <c r="BL88" s="131" t="n"/>
      <c r="BM88" s="131" t="n"/>
      <c r="BN88" s="131" t="n"/>
      <c r="BO88" s="131" t="n"/>
      <c r="BP88" s="131" t="n"/>
      <c r="BQ88" s="132" t="n"/>
      <c r="BR88" s="686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</row>
    <row r="89">
      <c r="A89" s="683" t="n"/>
      <c r="B89" s="261" t="inlineStr">
        <is>
          <t>СК-6</t>
        </is>
      </c>
      <c r="C89" s="131" t="n"/>
      <c r="D89" s="131" t="n"/>
      <c r="E89" s="131" t="n"/>
      <c r="F89" s="131" t="n"/>
      <c r="G89" s="132" t="n"/>
      <c r="H89" s="176" t="inlineStr">
        <is>
          <t>Применять  навыки  маркетингового  анализа  процессов  и  создаваемых  продуктов   организаций  для  эффективного решения научно-исследовательских, экономико-социальных, управленческих и инновационных задач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2" t="n"/>
      <c r="BJ89" s="261" t="inlineStr">
        <is>
          <t xml:space="preserve">  2.4.1.1</t>
        </is>
      </c>
      <c r="BK89" s="131" t="n"/>
      <c r="BL89" s="131" t="n"/>
      <c r="BM89" s="131" t="n"/>
      <c r="BN89" s="131" t="n"/>
      <c r="BO89" s="131" t="n"/>
      <c r="BP89" s="131" t="n"/>
      <c r="BQ89" s="132" t="n"/>
      <c r="BR89" s="683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</row>
    <row r="90">
      <c r="A90" s="683" t="n"/>
      <c r="B90" s="261" t="inlineStr">
        <is>
          <t>СК-7</t>
        </is>
      </c>
      <c r="C90" s="131" t="n"/>
      <c r="D90" s="131" t="n"/>
      <c r="E90" s="131" t="n"/>
      <c r="F90" s="131" t="n"/>
      <c r="G90" s="132" t="n"/>
      <c r="H90" s="176" t="inlineStr">
        <is>
          <t>Быть  способным  формировать  цены  по  стадиям  товародвижения,  анализировать  и  принимать  управленческие  решения  в  сфере  ценообразования  и применения  цен, обосновывать эффективность реализации товаров по ценам и тарифам,  устанавливаемым с учетом конъюнктуры рынка и используемых в республике государственных ограничений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2" t="n"/>
      <c r="BJ90" s="261" t="inlineStr">
        <is>
          <t xml:space="preserve">  2.4.1.2</t>
        </is>
      </c>
      <c r="BK90" s="131" t="n"/>
      <c r="BL90" s="131" t="n"/>
      <c r="BM90" s="131" t="n"/>
      <c r="BN90" s="131" t="n"/>
      <c r="BO90" s="131" t="n"/>
      <c r="BP90" s="131" t="n"/>
      <c r="BQ90" s="132" t="n"/>
      <c r="BR90" s="683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</row>
    <row r="91">
      <c r="A91" s="243" t="n"/>
      <c r="B91" s="261" t="inlineStr">
        <is>
          <t>СК-8</t>
        </is>
      </c>
      <c r="C91" s="131" t="n"/>
      <c r="D91" s="131" t="n"/>
      <c r="E91" s="131" t="n"/>
      <c r="F91" s="131" t="n"/>
      <c r="G91" s="132" t="n"/>
      <c r="H91" s="176" t="inlineStr">
        <is>
          <t>Проводить анализ действующего налогового законодательства, определять объекты налогообложения, исчислять налоги, сборы (пошлины) с учетом особенностей применения налогового законодательства для отдельных отраслей и категорий плательщиков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2" t="n"/>
      <c r="BJ91" s="261" t="inlineStr">
        <is>
          <t xml:space="preserve">  2.4.2.1</t>
        </is>
      </c>
      <c r="BK91" s="131" t="n"/>
      <c r="BL91" s="131" t="n"/>
      <c r="BM91" s="131" t="n"/>
      <c r="BN91" s="131" t="n"/>
      <c r="BO91" s="131" t="n"/>
      <c r="BP91" s="131" t="n"/>
      <c r="BQ91" s="132" t="n"/>
      <c r="BR91" s="243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</row>
    <row r="92">
      <c r="A92" s="243" t="n"/>
      <c r="B92" s="263" t="inlineStr">
        <is>
          <t>СК-9</t>
        </is>
      </c>
      <c r="C92" s="194" t="n"/>
      <c r="D92" s="194" t="n"/>
      <c r="E92" s="194" t="n"/>
      <c r="F92" s="194" t="n"/>
      <c r="G92" s="195" t="n"/>
      <c r="H92" s="193" t="inlineStr">
        <is>
          <t>Генерировать инновационные идеи;  рассчитывать технико-экономические показатели инновационных проектов, проводить оценку их эффективности, в том числе в условиях неопределенности и рисков; организовывать бизнес-планирование и финансирование проектов</t>
        </is>
      </c>
      <c r="I92" s="194" t="n"/>
      <c r="J92" s="194" t="n"/>
      <c r="K92" s="194" t="n"/>
      <c r="L92" s="194" t="n"/>
      <c r="M92" s="194" t="n"/>
      <c r="N92" s="194" t="n"/>
      <c r="O92" s="194" t="n"/>
      <c r="P92" s="194" t="n"/>
      <c r="Q92" s="194" t="n"/>
      <c r="R92" s="194" t="n"/>
      <c r="S92" s="194" t="n"/>
      <c r="T92" s="194" t="n"/>
      <c r="U92" s="194" t="n"/>
      <c r="V92" s="194" t="n"/>
      <c r="W92" s="194" t="n"/>
      <c r="X92" s="194" t="n"/>
      <c r="Y92" s="194" t="n"/>
      <c r="Z92" s="194" t="n"/>
      <c r="AA92" s="194" t="n"/>
      <c r="AB92" s="194" t="n"/>
      <c r="AC92" s="194" t="n"/>
      <c r="AD92" s="194" t="n"/>
      <c r="AE92" s="194" t="n"/>
      <c r="AF92" s="194" t="n"/>
      <c r="AG92" s="194" t="n"/>
      <c r="AH92" s="194" t="n"/>
      <c r="AI92" s="194" t="n"/>
      <c r="AJ92" s="194" t="n"/>
      <c r="AK92" s="194" t="n"/>
      <c r="AL92" s="194" t="n"/>
      <c r="AM92" s="194" t="n"/>
      <c r="AN92" s="194" t="n"/>
      <c r="AO92" s="194" t="n"/>
      <c r="AP92" s="194" t="n"/>
      <c r="AQ92" s="194" t="n"/>
      <c r="AR92" s="194" t="n"/>
      <c r="AS92" s="194" t="n"/>
      <c r="AT92" s="194" t="n"/>
      <c r="AU92" s="194" t="n"/>
      <c r="AV92" s="194" t="n"/>
      <c r="AW92" s="194" t="n"/>
      <c r="AX92" s="194" t="n"/>
      <c r="AY92" s="194" t="n"/>
      <c r="AZ92" s="194" t="n"/>
      <c r="BA92" s="194" t="n"/>
      <c r="BB92" s="194" t="n"/>
      <c r="BC92" s="194" t="n"/>
      <c r="BD92" s="194" t="n"/>
      <c r="BE92" s="194" t="n"/>
      <c r="BF92" s="194" t="n"/>
      <c r="BG92" s="194" t="n"/>
      <c r="BH92" s="194" t="n"/>
      <c r="BI92" s="195" t="n"/>
      <c r="BJ92" s="263" t="inlineStr">
        <is>
          <t xml:space="preserve">  2.4.2.2</t>
        </is>
      </c>
      <c r="BK92" s="194" t="n"/>
      <c r="BL92" s="194" t="n"/>
      <c r="BM92" s="194" t="n"/>
      <c r="BN92" s="194" t="n"/>
      <c r="BO92" s="194" t="n"/>
      <c r="BP92" s="194" t="n"/>
      <c r="BQ92" s="195" t="n"/>
      <c r="BR92" s="243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</row>
    <row r="93">
      <c r="A93" s="90" t="n"/>
      <c r="B93" s="1" t="n"/>
      <c r="C93" s="244" t="n"/>
      <c r="D93" s="244" t="n"/>
      <c r="E93" s="244" t="n"/>
      <c r="F93" s="244" t="n"/>
      <c r="G93" s="244" t="n"/>
      <c r="H93" s="244" t="n"/>
      <c r="I93" s="244" t="n"/>
      <c r="J93" s="244" t="n"/>
      <c r="K93" s="244" t="n"/>
      <c r="L93" s="244" t="n"/>
      <c r="M93" s="244" t="n"/>
      <c r="N93" s="244" t="n"/>
      <c r="O93" s="244" t="n"/>
      <c r="P93" s="244" t="n"/>
      <c r="Q93" s="244" t="n"/>
      <c r="R93" s="244" t="n"/>
      <c r="S93" s="244" t="n"/>
      <c r="T93" s="244" t="n"/>
      <c r="U93" s="244" t="n"/>
      <c r="V93" s="244" t="n"/>
      <c r="W93" s="244" t="n"/>
      <c r="X93" s="244" t="n"/>
      <c r="Y93" s="244" t="n"/>
      <c r="Z93" s="244" t="n"/>
      <c r="AA93" s="244" t="n"/>
      <c r="AB93" s="244" t="n"/>
      <c r="AC93" s="244" t="n"/>
      <c r="AD93" s="244" t="n"/>
      <c r="AE93" s="244" t="n"/>
      <c r="AF93" s="244" t="n"/>
      <c r="AG93" s="244" t="n"/>
      <c r="AH93" s="244" t="n"/>
      <c r="AI93" s="244" t="n"/>
      <c r="AJ93" s="244" t="n"/>
      <c r="AK93" s="244" t="n"/>
      <c r="AL93" s="244" t="n"/>
      <c r="AM93" s="244" t="n"/>
      <c r="AN93" s="244" t="n"/>
      <c r="AO93" s="244" t="n"/>
      <c r="AP93" s="244" t="n"/>
      <c r="AQ93" s="244" t="n"/>
      <c r="AR93" s="244" t="n"/>
      <c r="AS93" s="244" t="n"/>
      <c r="AT93" s="244" t="n"/>
      <c r="AU93" s="244" t="n"/>
      <c r="AV93" s="244" t="n"/>
      <c r="AW93" s="244" t="n"/>
      <c r="AX93" s="244" t="n"/>
      <c r="AY93" s="244" t="n"/>
      <c r="AZ93" s="244" t="n"/>
      <c r="BA93" s="244" t="n"/>
      <c r="BB93" s="244" t="n"/>
      <c r="BC93" s="244" t="n"/>
      <c r="BD93" s="244" t="n"/>
      <c r="BE93" s="244" t="n"/>
      <c r="BF93" s="244" t="n"/>
      <c r="BG93" s="244" t="n"/>
      <c r="BH93" s="244" t="n"/>
      <c r="BI93" s="244" t="n"/>
      <c r="BJ93" s="244" t="n"/>
      <c r="BK93" s="244" t="n"/>
      <c r="BL93" s="244" t="n"/>
      <c r="BM93" s="244" t="n"/>
      <c r="BN93" s="244" t="n"/>
      <c r="BO93" s="244" t="n"/>
      <c r="BP93" s="244" t="n"/>
      <c r="BQ93" s="244" t="n"/>
      <c r="BR93" s="244" t="n"/>
      <c r="BS93" s="90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</row>
    <row r="94">
      <c r="A94" s="90" t="n"/>
      <c r="B94" s="90" t="n"/>
      <c r="C94" s="518" t="n"/>
      <c r="D94" s="24" t="inlineStr">
        <is>
          <t xml:space="preserve">Учебный план углубленного высшего образования по специальности 7-06-0311-01 "Экономика"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7-06-03-002/пр. 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90" t="n"/>
      <c r="BP94" s="90" t="n"/>
      <c r="BQ94" s="90" t="n"/>
      <c r="BR94" s="90" t="n"/>
      <c r="BS94" s="90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</row>
    <row r="95">
      <c r="A95" s="90" t="n"/>
      <c r="B95" s="90" t="n"/>
      <c r="C95" s="518" t="n"/>
      <c r="D95" s="90" t="n"/>
      <c r="E95" s="244" t="n"/>
      <c r="F95" s="90" t="n"/>
      <c r="G95" s="90" t="n"/>
      <c r="H95" s="90" t="n"/>
      <c r="I95" s="90" t="n"/>
      <c r="J95" s="90" t="n"/>
      <c r="K95" s="90" t="n"/>
      <c r="L95" s="90" t="n"/>
      <c r="M95" s="90" t="n"/>
      <c r="N95" s="90" t="n"/>
      <c r="O95" s="90" t="n"/>
      <c r="P95" s="90" t="n"/>
      <c r="Q95" s="90" t="n"/>
      <c r="R95" s="90" t="n"/>
      <c r="S95" s="90" t="n"/>
      <c r="T95" s="90" t="n"/>
      <c r="U95" s="90" t="n"/>
      <c r="V95" s="90" t="n"/>
      <c r="W95" s="90" t="n"/>
      <c r="X95" s="90" t="n"/>
      <c r="Y95" s="90" t="n"/>
      <c r="Z95" s="90" t="n"/>
      <c r="AA95" s="90" t="n"/>
      <c r="AB95" s="90" t="n"/>
      <c r="AC95" s="90" t="n"/>
      <c r="AD95" s="90" t="n"/>
      <c r="AE95" s="90" t="n"/>
      <c r="AF95" s="90" t="n"/>
      <c r="AG95" s="90" t="n"/>
      <c r="AH95" s="90" t="n"/>
      <c r="AI95" s="90" t="n"/>
      <c r="AJ95" s="90" t="n"/>
      <c r="AK95" s="90" t="n"/>
      <c r="AL95" s="90" t="n"/>
      <c r="AM95" s="90" t="n"/>
      <c r="AN95" s="90" t="n"/>
      <c r="AO95" s="90" t="n"/>
      <c r="AP95" s="90" t="n"/>
      <c r="AQ95" s="90" t="n"/>
      <c r="AR95" s="90" t="n"/>
      <c r="AS95" s="90" t="n"/>
      <c r="AT95" s="90" t="n"/>
      <c r="AU95" s="90" t="n"/>
      <c r="AV95" s="90" t="n"/>
      <c r="AW95" s="90" t="n"/>
      <c r="AX95" s="90" t="n"/>
      <c r="AY95" s="90" t="n"/>
      <c r="AZ95" s="90" t="n"/>
      <c r="BA95" s="90" t="n"/>
      <c r="BB95" s="90" t="n"/>
      <c r="BC95" s="90" t="n"/>
      <c r="BD95" s="90" t="n"/>
      <c r="BE95" s="90" t="n"/>
      <c r="BF95" s="90" t="n"/>
      <c r="BG95" s="90" t="n"/>
      <c r="BH95" s="90" t="n"/>
      <c r="BI95" s="90" t="n"/>
      <c r="BJ95" s="90" t="n"/>
      <c r="BK95" s="90" t="n"/>
      <c r="BL95" s="90" t="n"/>
      <c r="BM95" s="90" t="n"/>
      <c r="BN95" s="90" t="n"/>
      <c r="BO95" s="90" t="n"/>
      <c r="BP95" s="90" t="n"/>
      <c r="BQ95" s="90" t="n"/>
      <c r="BR95" s="90" t="n"/>
      <c r="BS95" s="90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</row>
    <row r="96">
      <c r="A96" s="90" t="n"/>
      <c r="B96" s="688" t="n"/>
      <c r="C96" s="278" t="inlineStr">
        <is>
          <t>*</t>
        </is>
      </c>
      <c r="D96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23" t="n"/>
      <c r="BK96" s="23" t="n"/>
      <c r="BL96" s="23" t="n"/>
      <c r="BM96" s="23" t="n"/>
      <c r="BN96" s="23" t="n"/>
      <c r="BO96" s="23" t="n"/>
      <c r="BP96" s="23" t="n"/>
      <c r="BQ96" s="90" t="n"/>
      <c r="BR96" s="90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</row>
    <row r="97">
      <c r="A97" s="247" t="n"/>
      <c r="B97" s="689" t="n"/>
      <c r="C97" s="278" t="n"/>
      <c r="D97" s="29" t="n"/>
      <c r="E97" s="29" t="n"/>
      <c r="F97" s="29" t="n"/>
      <c r="G97" s="29" t="n"/>
      <c r="H97" s="29" t="n"/>
      <c r="I97" s="29" t="n"/>
      <c r="J97" s="29" t="n"/>
      <c r="K97" s="29" t="n"/>
      <c r="L97" s="29" t="n"/>
      <c r="M97" s="29" t="n"/>
      <c r="N97" s="29" t="n"/>
      <c r="O97" s="29" t="n"/>
      <c r="P97" s="29" t="n"/>
      <c r="Q97" s="29" t="n"/>
      <c r="R97" s="29" t="n"/>
      <c r="S97" s="29" t="n"/>
      <c r="T97" s="29" t="n"/>
      <c r="U97" s="29" t="n"/>
      <c r="V97" s="29" t="n"/>
      <c r="W97" s="29" t="n"/>
      <c r="X97" s="29" t="n"/>
      <c r="Y97" s="29" t="n"/>
      <c r="Z97" s="29" t="n"/>
      <c r="AA97" s="29" t="n"/>
      <c r="AB97" s="29" t="n"/>
      <c r="AC97" s="29" t="n"/>
      <c r="AD97" s="29" t="n"/>
      <c r="AE97" s="29" t="n"/>
      <c r="AF97" s="29" t="n"/>
      <c r="AG97" s="29" t="n"/>
      <c r="AH97" s="29" t="n"/>
      <c r="AI97" s="29" t="n"/>
      <c r="AJ97" s="29" t="n"/>
      <c r="AK97" s="29" t="n"/>
      <c r="AL97" s="29" t="n"/>
      <c r="AM97" s="29" t="n"/>
      <c r="AN97" s="29" t="n"/>
      <c r="AO97" s="29" t="n"/>
      <c r="AP97" s="29" t="n"/>
      <c r="AQ97" s="29" t="n"/>
      <c r="AR97" s="29" t="n"/>
      <c r="AS97" s="29" t="n"/>
      <c r="AT97" s="29" t="n"/>
      <c r="AU97" s="29" t="n"/>
      <c r="AV97" s="29" t="n"/>
      <c r="AW97" s="29" t="n"/>
      <c r="AX97" s="29" t="n"/>
      <c r="AY97" s="29" t="n"/>
      <c r="AZ97" s="29" t="n"/>
      <c r="BA97" s="29" t="n"/>
      <c r="BB97" s="29" t="n"/>
      <c r="BC97" s="29" t="n"/>
      <c r="BD97" s="29" t="n"/>
      <c r="BE97" s="29" t="n"/>
      <c r="BF97" s="29" t="n"/>
      <c r="BG97" s="29" t="n"/>
      <c r="BH97" s="29" t="n"/>
      <c r="BI97" s="29" t="n"/>
      <c r="BJ97" s="29" t="n"/>
      <c r="BK97" s="29" t="n"/>
      <c r="BL97" s="29" t="n"/>
      <c r="BM97" s="29" t="n"/>
      <c r="BN97" s="29" t="n"/>
      <c r="BO97" s="29" t="n"/>
      <c r="BP97" s="29" t="n"/>
      <c r="BQ97" s="247" t="n"/>
      <c r="BR97" s="247" t="n"/>
      <c r="BS97" s="247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</row>
    <row r="98">
      <c r="A98" s="90" t="n"/>
      <c r="B98" s="688" t="n"/>
      <c r="C98" s="278" t="inlineStr">
        <is>
          <t>д</t>
        </is>
      </c>
      <c r="D98" s="24" t="inlineStr">
        <is>
          <t>Дифференцированный зачет.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690" t="n"/>
      <c r="AA98" s="690" t="n"/>
      <c r="AB98" s="690" t="n"/>
      <c r="AC98" s="690" t="n"/>
      <c r="AD98" s="690" t="n"/>
      <c r="AE98" s="690" t="n"/>
      <c r="AF98" s="690" t="n"/>
      <c r="AG98" s="690" t="n"/>
      <c r="AH98" s="690" t="n"/>
      <c r="AI98" s="690" t="n"/>
      <c r="AJ98" s="690" t="n"/>
      <c r="AK98" s="690" t="n"/>
      <c r="AL98" s="690" t="n"/>
      <c r="AM98" s="690" t="n"/>
      <c r="AN98" s="690" t="n"/>
      <c r="AO98" s="690" t="n"/>
      <c r="AP98" s="690" t="n"/>
      <c r="AQ98" s="690" t="n"/>
      <c r="AR98" s="690" t="n"/>
      <c r="AS98" s="690" t="n"/>
      <c r="AT98" s="690" t="n"/>
      <c r="AU98" s="690" t="n"/>
      <c r="AV98" s="690" t="n"/>
      <c r="AW98" s="690" t="n"/>
      <c r="AX98" s="690" t="n"/>
      <c r="AY98" s="690" t="n"/>
      <c r="AZ98" s="690" t="n"/>
      <c r="BA98" s="690" t="n"/>
      <c r="BB98" s="690" t="n"/>
      <c r="BC98" s="690" t="n"/>
      <c r="BD98" s="690" t="n"/>
      <c r="BE98" s="690" t="n"/>
      <c r="BF98" s="690" t="n"/>
      <c r="BG98" s="690" t="n"/>
      <c r="BH98" s="690" t="n"/>
      <c r="BI98" s="690" t="n"/>
      <c r="BJ98" s="690" t="n"/>
      <c r="BK98" s="690" t="n"/>
      <c r="BL98" s="690" t="n"/>
      <c r="BM98" s="690" t="n"/>
      <c r="BN98" s="690" t="n"/>
      <c r="BO98" s="690" t="n"/>
      <c r="BP98" s="690" t="n"/>
      <c r="BQ98" s="90" t="n"/>
      <c r="BR98" s="90" t="n"/>
      <c r="BS98" s="90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</row>
    <row r="99">
      <c r="A99" s="3" t="n"/>
      <c r="B99" s="19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19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  <c r="BA99" s="3" t="n"/>
      <c r="BB99" s="3" t="n"/>
      <c r="BC99" s="3" t="n"/>
      <c r="BD99" s="3" t="n"/>
      <c r="BE99" s="3" t="n"/>
      <c r="BF99" s="3" t="n"/>
      <c r="BG99" s="3" t="n"/>
      <c r="BH99" s="3" t="n"/>
      <c r="BI99" s="3" t="n"/>
      <c r="BJ99" s="3" t="n"/>
      <c r="BK99" s="3" t="n"/>
      <c r="BL99" s="3" t="n"/>
      <c r="BM99" s="3" t="n"/>
      <c r="BN99" s="3" t="n"/>
      <c r="BO99" s="3" t="n"/>
      <c r="BP99" s="3" t="n"/>
      <c r="BQ99" s="3" t="n"/>
      <c r="BR99" s="3" t="n"/>
      <c r="BS99" s="3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</row>
    <row r="100">
      <c r="A100" s="244" t="n"/>
      <c r="B100" s="1" t="n"/>
      <c r="C100" s="3" t="inlineStr">
        <is>
          <t>Проректор по учебной работе</t>
        </is>
      </c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1" t="n"/>
      <c r="AC100" s="1" t="n"/>
      <c r="AD100" s="1" t="n"/>
      <c r="AE100" s="272" t="n"/>
      <c r="AF100" s="273" t="n"/>
      <c r="AG100" s="273" t="n"/>
      <c r="AH100" s="273" t="n"/>
      <c r="AI100" s="273" t="n"/>
      <c r="AJ100" s="273" t="n"/>
      <c r="AK100" s="273" t="n"/>
      <c r="AL100" s="272" t="n"/>
      <c r="AM100" s="41" t="n"/>
      <c r="AN100" s="41" t="n"/>
      <c r="AO100" s="41" t="n"/>
      <c r="AP100" s="41" t="n"/>
      <c r="AQ100" s="41" t="n"/>
      <c r="AR100" s="3" t="n"/>
      <c r="AS100" s="3" t="inlineStr">
        <is>
          <t>А.А.Сакович</t>
        </is>
      </c>
      <c r="AT100" s="274" t="n"/>
      <c r="AU100" s="274" t="n"/>
      <c r="AV100" s="274" t="n"/>
      <c r="AW100" s="274" t="n"/>
      <c r="AX100" s="3" t="n"/>
      <c r="AY100" s="244" t="n"/>
      <c r="AZ100" s="244" t="n"/>
      <c r="BA100" s="244" t="n"/>
      <c r="BB100" s="244" t="n"/>
      <c r="BC100" s="244" t="n"/>
      <c r="BD100" s="244" t="n"/>
      <c r="BE100" s="244" t="n"/>
      <c r="BF100" s="244" t="n"/>
      <c r="BG100" s="244" t="n"/>
      <c r="BH100" s="244" t="n"/>
      <c r="BI100" s="244" t="n"/>
      <c r="BJ100" s="244" t="n"/>
      <c r="BK100" s="244" t="n"/>
      <c r="BL100" s="244" t="n"/>
      <c r="BM100" s="244" t="n"/>
      <c r="BN100" s="244" t="n"/>
      <c r="BO100" s="244" t="n"/>
      <c r="BP100" s="244" t="n"/>
      <c r="BQ100" s="244" t="n"/>
      <c r="BR100" s="244" t="n"/>
      <c r="BS100" s="244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</row>
    <row r="101">
      <c r="A101" s="244" t="n"/>
      <c r="B101" s="1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41" t="n"/>
      <c r="AC101" s="3" t="n"/>
      <c r="AD101" s="3" t="n"/>
      <c r="AE101" s="3" t="n"/>
      <c r="AF101" s="3" t="n"/>
      <c r="AG101" s="3" t="n"/>
      <c r="AH101" s="3" t="n"/>
      <c r="AI101" s="41" t="n"/>
      <c r="AJ101" s="41" t="n"/>
      <c r="AK101" s="41" t="n"/>
      <c r="AL101" s="41" t="n"/>
      <c r="AM101" s="41" t="n"/>
      <c r="AN101" s="41" t="n"/>
      <c r="AO101" s="3" t="n"/>
      <c r="AP101" s="41" t="n"/>
      <c r="AQ101" s="3" t="n"/>
      <c r="AR101" s="274" t="n"/>
      <c r="AS101" s="274" t="n"/>
      <c r="AT101" s="274" t="n"/>
      <c r="AU101" s="3" t="n"/>
      <c r="AV101" s="3" t="n"/>
      <c r="AW101" s="3" t="n"/>
      <c r="AX101" s="244" t="n"/>
      <c r="AY101" s="244" t="n"/>
      <c r="AZ101" s="244" t="n"/>
      <c r="BA101" s="244" t="n"/>
      <c r="BB101" s="244" t="n"/>
      <c r="BC101" s="244" t="n"/>
      <c r="BD101" s="244" t="n"/>
      <c r="BE101" s="244" t="n"/>
      <c r="BF101" s="244" t="n"/>
      <c r="BG101" s="244" t="n"/>
      <c r="BH101" s="244" t="n"/>
      <c r="BI101" s="244" t="n"/>
      <c r="BJ101" s="244" t="n"/>
      <c r="BK101" s="244" t="n"/>
      <c r="BL101" s="244" t="n"/>
      <c r="BM101" s="244" t="n"/>
      <c r="BN101" s="244" t="n"/>
      <c r="BO101" s="244" t="n"/>
      <c r="BP101" s="244" t="n"/>
      <c r="BQ101" s="244" t="n"/>
      <c r="BR101" s="244" t="n"/>
      <c r="BS101" s="244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</row>
    <row r="102">
      <c r="A102" s="90" t="n"/>
      <c r="B102" s="1" t="n"/>
      <c r="C102" s="276" t="n"/>
      <c r="D102" s="276" t="n"/>
      <c r="E102" s="276" t="n"/>
      <c r="F102" s="276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90" t="n"/>
      <c r="AY102" s="90" t="n"/>
      <c r="AZ102" s="90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244" t="n"/>
      <c r="BO102" s="244" t="n"/>
      <c r="BP102" s="90" t="n"/>
      <c r="BQ102" s="90" t="n"/>
      <c r="BR102" s="90" t="n"/>
      <c r="BS102" s="90" t="n"/>
      <c r="BT102" s="90" t="n"/>
      <c r="BU102" s="90" t="n"/>
      <c r="BV102" s="90" t="n"/>
      <c r="BW102" s="90" t="n"/>
      <c r="BX102" s="90" t="n"/>
      <c r="BY102" s="90" t="n"/>
      <c r="BZ102" s="90" t="n"/>
      <c r="CA102" s="1" t="n"/>
      <c r="CB102" s="1" t="n"/>
    </row>
    <row r="103">
      <c r="A103" s="90" t="n"/>
      <c r="B103" s="1" t="n"/>
      <c r="C103" s="41" t="n"/>
      <c r="D103" s="41" t="n"/>
      <c r="E103" s="41" t="n"/>
      <c r="F103" s="41" t="n"/>
      <c r="G103" s="41" t="n"/>
      <c r="H103" s="41" t="n"/>
      <c r="I103" s="41" t="n"/>
      <c r="J103" s="41" t="n"/>
      <c r="K103" s="41" t="n"/>
      <c r="L103" s="41" t="n"/>
      <c r="M103" s="41" t="n"/>
      <c r="N103" s="41" t="n"/>
      <c r="O103" s="41" t="n"/>
      <c r="P103" s="41" t="n"/>
      <c r="Q103" s="41" t="n"/>
      <c r="R103" s="41" t="n"/>
      <c r="S103" s="41" t="n"/>
      <c r="T103" s="41" t="n"/>
      <c r="U103" s="41" t="n"/>
      <c r="V103" s="41" t="n"/>
      <c r="W103" s="41" t="n"/>
      <c r="X103" s="41" t="n"/>
      <c r="Y103" s="41" t="n"/>
      <c r="Z103" s="41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90" t="n"/>
      <c r="AY103" s="90" t="n"/>
      <c r="AZ103" s="90" t="n"/>
      <c r="BA103" s="90" t="n"/>
      <c r="BB103" s="90" t="n"/>
      <c r="BC103" s="9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244" t="n"/>
      <c r="BM103" s="91" t="n"/>
      <c r="BN103" s="244" t="n"/>
      <c r="BO103" s="244" t="n"/>
      <c r="BP103" s="90" t="n"/>
      <c r="BQ103" s="90" t="n"/>
      <c r="BR103" s="90" t="n"/>
      <c r="BS103" s="90" t="n"/>
      <c r="BT103" s="90" t="n"/>
      <c r="BU103" s="90" t="n"/>
      <c r="BV103" s="90" t="n"/>
      <c r="BW103" s="90" t="n"/>
      <c r="BX103" s="90" t="n"/>
      <c r="BY103" s="90" t="n"/>
      <c r="BZ103" s="90" t="n"/>
      <c r="CA103" s="1" t="n"/>
      <c r="CB103" s="1" t="n"/>
    </row>
    <row r="104">
      <c r="A104" s="244" t="n"/>
      <c r="B104" s="1" t="n"/>
      <c r="C104" s="282" t="inlineStr">
        <is>
          <t>Декан инженерно-экономического факультета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90" t="n"/>
      <c r="AE104" s="273" t="n"/>
      <c r="AF104" s="273" t="n"/>
      <c r="AG104" s="273" t="n"/>
      <c r="AH104" s="273" t="n"/>
      <c r="AI104" s="273" t="n"/>
      <c r="AJ104" s="273" t="n"/>
      <c r="AK104" s="272" t="n"/>
      <c r="AL104" s="272" t="n"/>
      <c r="AM104" s="41" t="n"/>
      <c r="AN104" s="41" t="n"/>
      <c r="AO104" s="41" t="n"/>
      <c r="AP104" s="41" t="n"/>
      <c r="AQ104" s="3" t="n"/>
      <c r="AR104" s="41" t="n"/>
      <c r="AS104" s="282" t="inlineStr">
        <is>
          <t>А.Б.Ольферович</t>
        </is>
      </c>
      <c r="AT104" s="274" t="n"/>
      <c r="AU104" s="90" t="n"/>
      <c r="AV104" s="274" t="n"/>
      <c r="AW104" s="3" t="n"/>
      <c r="AX104" s="3" t="n"/>
      <c r="AY104" s="244" t="n"/>
      <c r="AZ104" s="244" t="n"/>
      <c r="BA104" s="244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244" t="n"/>
      <c r="BL104" s="244" t="n"/>
      <c r="BM104" s="244" t="n"/>
      <c r="BN104" s="244" t="n"/>
      <c r="BO104" s="244" t="n"/>
      <c r="BP104" s="244" t="n"/>
      <c r="BQ104" s="244" t="n"/>
      <c r="BR104" s="244" t="n"/>
      <c r="BS104" s="244" t="n"/>
      <c r="BT104" s="244" t="n"/>
      <c r="BU104" s="244" t="n"/>
      <c r="BV104" s="244" t="n"/>
      <c r="BW104" s="244" t="n"/>
      <c r="BX104" s="244" t="n"/>
      <c r="BY104" s="244" t="n"/>
      <c r="BZ104" s="244" t="n"/>
      <c r="CA104" s="1" t="n"/>
      <c r="CB104" s="1" t="n"/>
    </row>
    <row r="105">
      <c r="A105" s="244" t="n"/>
      <c r="B105" s="1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94" t="n"/>
      <c r="AY105" s="94" t="n"/>
      <c r="AZ105" s="94" t="n"/>
      <c r="BA105" s="94" t="n"/>
      <c r="BB105" s="94" t="n"/>
      <c r="BC105" s="94" t="n"/>
      <c r="BD105" s="9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244" t="n"/>
      <c r="BS105" s="244" t="n"/>
      <c r="BT105" s="244" t="n"/>
      <c r="BU105" s="244" t="n"/>
      <c r="BV105" s="244" t="n"/>
      <c r="BW105" s="244" t="n"/>
      <c r="BX105" s="244" t="n"/>
      <c r="BY105" s="244" t="n"/>
      <c r="BZ105" s="244" t="n"/>
      <c r="CA105" s="1" t="n"/>
      <c r="CB105" s="1" t="n"/>
    </row>
    <row r="106">
      <c r="A106" s="90" t="n"/>
      <c r="B106" s="1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3" t="n"/>
      <c r="AB106" s="3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90" t="n"/>
      <c r="AY106" s="90" t="n"/>
      <c r="AZ106" s="90" t="n"/>
      <c r="BA106" s="90" t="n"/>
      <c r="BB106" s="90" t="n"/>
      <c r="BC106" s="90" t="n"/>
      <c r="BD106" s="90" t="n"/>
      <c r="BE106" s="691" t="n"/>
      <c r="BF106" s="91" t="n"/>
      <c r="BG106" s="91" t="n"/>
      <c r="BH106" s="91" t="n"/>
      <c r="BI106" s="91" t="n"/>
      <c r="BJ106" s="91" t="n"/>
      <c r="BK106" s="91" t="n"/>
      <c r="BL106" s="244" t="n"/>
      <c r="BM106" s="91" t="n"/>
      <c r="BN106" s="244" t="n"/>
      <c r="BO106" s="244" t="n"/>
      <c r="BP106" s="90" t="n"/>
      <c r="BQ106" s="90" t="n"/>
      <c r="BR106" s="90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1" t="n"/>
      <c r="CB106" s="1" t="n"/>
    </row>
    <row r="107">
      <c r="A107" s="90" t="n"/>
      <c r="B107" s="1" t="n"/>
      <c r="C107" s="3" t="n"/>
      <c r="D107" s="3" t="n"/>
      <c r="E107" s="3" t="n"/>
      <c r="F107" s="3" t="n"/>
      <c r="G107" s="277" t="n"/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3" t="n"/>
      <c r="AB107" s="3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90" t="n"/>
      <c r="AY107" s="90" t="n"/>
      <c r="AZ107" s="90" t="n"/>
      <c r="BA107" s="90" t="n"/>
      <c r="BB107" s="90" t="n"/>
      <c r="BC107" s="90" t="n"/>
      <c r="BD107" s="90" t="n"/>
      <c r="BE107" s="691" t="n"/>
      <c r="BF107" s="91" t="n"/>
      <c r="BG107" s="91" t="n"/>
      <c r="BH107" s="91" t="n"/>
      <c r="BI107" s="91" t="n"/>
      <c r="BJ107" s="91" t="n"/>
      <c r="BK107" s="91" t="n"/>
      <c r="BL107" s="244" t="n"/>
      <c r="BM107" s="91" t="n"/>
      <c r="BN107" s="244" t="n"/>
      <c r="BO107" s="244" t="n"/>
      <c r="BP107" s="90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1" t="n"/>
      <c r="CB107" s="1" t="n"/>
    </row>
    <row r="108">
      <c r="A108" s="90" t="n"/>
      <c r="B108" s="1" t="n"/>
      <c r="C108" s="3" t="inlineStr">
        <is>
          <t>Декан факультета заочного образования</t>
        </is>
      </c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273" t="n"/>
      <c r="AF108" s="273" t="n"/>
      <c r="AG108" s="273" t="n"/>
      <c r="AH108" s="273" t="n"/>
      <c r="AI108" s="273" t="n"/>
      <c r="AJ108" s="273" t="n"/>
      <c r="AK108" s="272" t="n"/>
      <c r="AL108" s="272" t="n"/>
      <c r="AM108" s="41" t="n"/>
      <c r="AN108" s="41" t="n"/>
      <c r="AO108" s="41" t="n"/>
      <c r="AP108" s="41" t="n"/>
      <c r="AQ108" s="3" t="n"/>
      <c r="AR108" s="41" t="n"/>
      <c r="AS108" s="3" t="inlineStr">
        <is>
          <t>С.А.Прохорчик</t>
        </is>
      </c>
      <c r="AT108" s="274" t="n"/>
      <c r="AU108" s="274" t="n"/>
      <c r="AV108" s="274" t="n"/>
      <c r="AW108" s="274" t="n"/>
      <c r="AX108" s="3" t="n"/>
      <c r="AY108" s="3" t="n"/>
      <c r="AZ108" s="3" t="n"/>
      <c r="BA108" s="90" t="n"/>
      <c r="BB108" s="90" t="n"/>
      <c r="BC108" s="90" t="n"/>
      <c r="BD108" s="90" t="n"/>
      <c r="BE108" s="691" t="n"/>
      <c r="BF108" s="91" t="n"/>
      <c r="BG108" s="91" t="n"/>
      <c r="BH108" s="91" t="n"/>
      <c r="BI108" s="91" t="n"/>
      <c r="BJ108" s="91" t="n"/>
      <c r="BK108" s="91" t="n"/>
      <c r="BL108" s="244" t="n"/>
      <c r="BM108" s="91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1" t="n"/>
      <c r="CB108" s="1" t="n"/>
    </row>
    <row r="109">
      <c r="A109" s="90" t="n"/>
      <c r="B109" s="1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244" t="n"/>
      <c r="AY109" s="244" t="n"/>
      <c r="AZ109" s="244" t="n"/>
      <c r="BA109" s="90" t="n"/>
      <c r="BB109" s="90" t="n"/>
      <c r="BC109" s="90" t="n"/>
      <c r="BD109" s="90" t="n"/>
      <c r="BE109" s="691" t="n"/>
      <c r="BF109" s="91" t="n"/>
      <c r="BG109" s="91" t="n"/>
      <c r="BH109" s="91" t="n"/>
      <c r="BI109" s="91" t="n"/>
      <c r="BJ109" s="91" t="n"/>
      <c r="BK109" s="91" t="n"/>
      <c r="BL109" s="244" t="n"/>
      <c r="BM109" s="91" t="n"/>
      <c r="BN109" s="244" t="n"/>
      <c r="BO109" s="244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1" t="n"/>
      <c r="CB109" s="1" t="n"/>
    </row>
    <row r="110">
      <c r="A110" s="90" t="n"/>
      <c r="B110" s="1" t="n"/>
      <c r="C110" s="273" t="n"/>
      <c r="D110" s="273" t="n"/>
      <c r="E110" s="273" t="n"/>
      <c r="F110" s="273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3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44" t="n"/>
      <c r="AY110" s="244" t="n"/>
      <c r="AZ110" s="244" t="n"/>
      <c r="BA110" s="90" t="n"/>
      <c r="BB110" s="90" t="n"/>
      <c r="BC110" s="90" t="n"/>
      <c r="BD110" s="90" t="n"/>
      <c r="BE110" s="691" t="n"/>
      <c r="BF110" s="91" t="n"/>
      <c r="BG110" s="91" t="n"/>
      <c r="BH110" s="91" t="n"/>
      <c r="BI110" s="91" t="n"/>
      <c r="BJ110" s="91" t="n"/>
      <c r="BK110" s="91" t="n"/>
      <c r="BL110" s="244" t="n"/>
      <c r="BM110" s="91" t="n"/>
      <c r="BN110" s="244" t="n"/>
      <c r="BO110" s="244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1" t="n"/>
      <c r="CB110" s="1" t="n"/>
    </row>
    <row r="111">
      <c r="A111" s="90" t="n"/>
      <c r="B111" s="1" t="n"/>
      <c r="C111" s="274" t="inlineStr">
        <is>
          <t>Заведующий кафедрой экономики и управления на предприятиях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3" t="n"/>
      <c r="AX111" s="244" t="n"/>
      <c r="AY111" s="244" t="n"/>
      <c r="AZ111" s="244" t="n"/>
      <c r="BA111" s="97" t="n"/>
      <c r="BB111" s="519" t="n"/>
      <c r="BC111" s="90" t="n"/>
      <c r="BD111" s="90" t="n"/>
      <c r="BE111" s="691" t="n"/>
      <c r="BF111" s="91" t="n"/>
      <c r="BG111" s="91" t="n"/>
      <c r="BH111" s="91" t="n"/>
      <c r="BI111" s="91" t="n"/>
      <c r="BJ111" s="91" t="n"/>
      <c r="BK111" s="91" t="n"/>
      <c r="BL111" s="244" t="n"/>
      <c r="BM111" s="91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1" t="n"/>
      <c r="CB111" s="1" t="n"/>
    </row>
    <row r="112">
      <c r="A112" s="244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3" t="n"/>
      <c r="X112" s="3" t="n"/>
      <c r="Y112" s="3" t="n"/>
      <c r="Z112" s="3" t="n"/>
      <c r="AA112" s="3" t="n"/>
      <c r="AB112" s="1" t="n"/>
      <c r="AC112" s="1" t="n"/>
      <c r="AD112" s="1" t="n"/>
      <c r="AE112" s="272" t="n"/>
      <c r="AF112" s="273" t="n"/>
      <c r="AG112" s="273" t="n"/>
      <c r="AH112" s="273" t="n"/>
      <c r="AI112" s="273" t="n"/>
      <c r="AJ112" s="273" t="n"/>
      <c r="AK112" s="273" t="n"/>
      <c r="AL112" s="272" t="n"/>
      <c r="AM112" s="41" t="n"/>
      <c r="AN112" s="41" t="n"/>
      <c r="AO112" s="41" t="n"/>
      <c r="AP112" s="41" t="n"/>
      <c r="AQ112" s="41" t="n"/>
      <c r="AR112" s="3" t="n"/>
      <c r="AS112" s="274" t="inlineStr">
        <is>
          <t>А.В.Ледницкий</t>
        </is>
      </c>
      <c r="AT112" s="274" t="n"/>
      <c r="AU112" s="274" t="n"/>
      <c r="AV112" s="274" t="n"/>
      <c r="AW112" s="3" t="n"/>
      <c r="AX112" s="3" t="n"/>
      <c r="AY112" s="244" t="n"/>
      <c r="AZ112" s="244" t="n"/>
      <c r="BA112" s="244" t="n"/>
      <c r="BB112" s="97" t="n"/>
      <c r="BC112" s="244" t="n"/>
      <c r="BD112" s="244" t="n"/>
      <c r="BE112" s="244" t="n"/>
      <c r="BF112" s="91" t="n"/>
      <c r="BG112" s="91" t="n"/>
      <c r="BH112" s="91" t="n"/>
      <c r="BI112" s="91" t="n"/>
      <c r="BJ112" s="91" t="n"/>
      <c r="BK112" s="91" t="n"/>
      <c r="BL112" s="244" t="n"/>
      <c r="BM112" s="91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1" t="n"/>
      <c r="CB112" s="1" t="n"/>
    </row>
    <row r="113">
      <c r="A113" s="244" t="n"/>
      <c r="B113" s="1" t="n"/>
      <c r="C113" s="3" t="n"/>
      <c r="D113" s="2" t="n"/>
      <c r="E113" s="2" t="n"/>
      <c r="F113" s="2" t="n"/>
      <c r="G113" s="2" t="n"/>
      <c r="H113" s="2" t="n"/>
      <c r="I113" s="2" t="n"/>
      <c r="J113" s="2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3" t="n"/>
      <c r="AQ113" s="274" t="n"/>
      <c r="AR113" s="274" t="n"/>
      <c r="AS113" s="274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97" t="n"/>
      <c r="BC113" s="244" t="n"/>
      <c r="BD113" s="244" t="n"/>
      <c r="BE113" s="244" t="n"/>
      <c r="BF113" s="91" t="n"/>
      <c r="BG113" s="91" t="n"/>
      <c r="BH113" s="91" t="n"/>
      <c r="BI113" s="91" t="n"/>
      <c r="BJ113" s="91" t="n"/>
      <c r="BK113" s="91" t="n"/>
      <c r="BL113" s="244" t="n"/>
      <c r="BM113" s="91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1" t="n"/>
      <c r="CB113" s="1" t="n"/>
    </row>
    <row r="114">
      <c r="A114" s="244" t="n"/>
      <c r="B114" s="1" t="n"/>
      <c r="C114" s="3" t="n"/>
      <c r="D114" s="2" t="n"/>
      <c r="E114" s="2" t="n"/>
      <c r="F114" s="2" t="n"/>
      <c r="G114" s="2" t="n"/>
      <c r="H114" s="2" t="n"/>
      <c r="I114" s="2" t="n"/>
      <c r="J114" s="2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41" t="n"/>
      <c r="AC114" s="3" t="n"/>
      <c r="AD114" s="3" t="n"/>
      <c r="AE114" s="3" t="n"/>
      <c r="AF114" s="3" t="n"/>
      <c r="AG114" s="3" t="n"/>
      <c r="AH114" s="3" t="n"/>
      <c r="AI114" s="41" t="n"/>
      <c r="AJ114" s="41" t="n"/>
      <c r="AK114" s="41" t="n"/>
      <c r="AL114" s="41" t="n"/>
      <c r="AM114" s="41" t="n"/>
      <c r="AN114" s="41" t="n"/>
      <c r="AO114" s="3" t="n"/>
      <c r="AP114" s="3" t="n"/>
      <c r="AQ114" s="274" t="n"/>
      <c r="AR114" s="274" t="n"/>
      <c r="AS114" s="274" t="n"/>
      <c r="AT114" s="3" t="n"/>
      <c r="AU114" s="3" t="n"/>
      <c r="AV114" s="3" t="n"/>
      <c r="AW114" s="3" t="n"/>
      <c r="AX114" s="244" t="n"/>
      <c r="AY114" s="244" t="n"/>
      <c r="AZ114" s="244" t="n"/>
      <c r="BA114" s="244" t="n"/>
      <c r="BB114" s="97" t="n"/>
      <c r="BC114" s="244" t="n"/>
      <c r="BD114" s="244" t="n"/>
      <c r="BE114" s="244" t="n"/>
      <c r="BF114" s="91" t="n"/>
      <c r="BG114" s="91" t="n"/>
      <c r="BH114" s="91" t="n"/>
      <c r="BI114" s="91" t="n"/>
      <c r="BJ114" s="91" t="n"/>
      <c r="BK114" s="91" t="n"/>
      <c r="BL114" s="244" t="n"/>
      <c r="BM114" s="91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1" t="n"/>
      <c r="CB114" s="1" t="n"/>
    </row>
    <row r="115">
      <c r="A115" s="90" t="n"/>
      <c r="B115" s="1" t="n"/>
      <c r="C115" s="276" t="n"/>
      <c r="D115" s="276" t="n"/>
      <c r="E115" s="276" t="n"/>
      <c r="F115" s="276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3" t="n"/>
      <c r="AX115" s="244" t="n"/>
      <c r="AY115" s="244" t="n"/>
      <c r="AZ115" s="244" t="n"/>
      <c r="BA115" s="97" t="n"/>
      <c r="BB115" s="519" t="n"/>
      <c r="BC115" s="90" t="n"/>
      <c r="BD115" s="90" t="n"/>
      <c r="BE115" s="691" t="n"/>
      <c r="BF115" s="91" t="n"/>
      <c r="BG115" s="91" t="n"/>
      <c r="BH115" s="91" t="n"/>
      <c r="BI115" s="91" t="n"/>
      <c r="BJ115" s="91" t="n"/>
      <c r="BK115" s="91" t="n"/>
      <c r="BL115" s="244" t="n"/>
      <c r="BM115" s="91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1" t="n"/>
      <c r="CB115" s="1" t="n"/>
    </row>
    <row r="116">
      <c r="A116" s="90" t="n"/>
      <c r="B116" s="1" t="n"/>
      <c r="C116" s="3" t="n"/>
      <c r="D116" s="3" t="n"/>
      <c r="E116" s="3" t="n"/>
      <c r="F116" s="3" t="n"/>
      <c r="G116" s="277" t="n"/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3" t="n"/>
      <c r="AX116" s="244" t="n"/>
      <c r="AY116" s="244" t="n"/>
      <c r="AZ116" s="244" t="n"/>
      <c r="BA116" s="97" t="n"/>
      <c r="BB116" s="519" t="n"/>
      <c r="BC116" s="90" t="n"/>
      <c r="BD116" s="90" t="n"/>
      <c r="BE116" s="691" t="n"/>
      <c r="BF116" s="91" t="n"/>
      <c r="BG116" s="91" t="n"/>
      <c r="BH116" s="91" t="n"/>
      <c r="BI116" s="91" t="n"/>
      <c r="BJ116" s="91" t="n"/>
      <c r="BK116" s="91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1" t="n"/>
      <c r="CB116" s="1" t="n"/>
    </row>
    <row r="117">
      <c r="A117" s="90" t="n"/>
      <c r="B117" s="1" t="n"/>
      <c r="C117" s="281" t="inlineStr">
        <is>
          <t>Рекомендован к утверждению научно-методическим советом БГТУ</t>
        </is>
      </c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0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1" t="n"/>
      <c r="CB117" s="1" t="n"/>
    </row>
    <row r="118">
      <c r="A118" s="90" t="n"/>
      <c r="B118" s="1" t="n"/>
      <c r="C118" s="282" t="inlineStr">
        <is>
          <t>Протокол № 6 от 28.04.2023</t>
        </is>
      </c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90" t="n"/>
      <c r="AY118" s="90" t="n"/>
      <c r="AZ118" s="90" t="n"/>
      <c r="BA118" s="90" t="n"/>
      <c r="BB118" s="97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1" t="n"/>
      <c r="CB118" s="1" t="n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G14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4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4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</row>
    <row r="4">
      <c r="A4" s="10" t="n"/>
      <c r="B4" s="1" t="n"/>
      <c r="C4" s="1" t="n"/>
      <c r="D4" s="1" t="n"/>
      <c r="E4" s="1" t="n"/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286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7" t="n"/>
      <c r="R5" s="287" t="n"/>
      <c r="S5" s="287" t="n"/>
      <c r="T5" s="287" t="n"/>
      <c r="U5" s="287" t="n"/>
      <c r="V5" s="287" t="n"/>
      <c r="W5" s="287" t="n"/>
      <c r="X5" s="287" t="n"/>
      <c r="Y5" s="287" t="n"/>
      <c r="Z5" s="287" t="n"/>
      <c r="AA5" s="287" t="n"/>
      <c r="AB5" s="527" t="inlineStr">
        <is>
          <t>УЧЕБНЫЙ ПЛАН</t>
        </is>
      </c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287" t="n"/>
      <c r="AS5" s="287" t="n"/>
      <c r="AT5" s="287" t="n"/>
      <c r="AU5" s="287" t="n"/>
      <c r="AV5" s="287" t="n"/>
      <c r="AW5" s="287" t="n"/>
      <c r="AX5" s="287" t="n"/>
      <c r="AY5" s="287" t="n"/>
      <c r="AZ5" s="287" t="n"/>
      <c r="BA5" s="287" t="n"/>
      <c r="BB5" s="287" t="n"/>
      <c r="BC5" s="287" t="n"/>
      <c r="BD5" s="287" t="n"/>
      <c r="BE5" s="1" t="n"/>
      <c r="BF5" s="97" t="n"/>
      <c r="BG5" s="97" t="n"/>
      <c r="BH5" s="97" t="n"/>
      <c r="BI5" s="97" t="n"/>
      <c r="BJ5" s="97" t="n"/>
      <c r="BK5" s="97" t="n"/>
      <c r="BL5" s="97" t="n"/>
      <c r="BM5" s="97" t="n"/>
      <c r="BN5" s="97" t="n"/>
      <c r="BO5" s="97" t="n"/>
      <c r="BP5" s="97" t="n"/>
      <c r="BQ5" s="97" t="n"/>
      <c r="BR5" s="97" t="n"/>
      <c r="BS5" s="783" t="n"/>
      <c r="BT5" s="783" t="n"/>
      <c r="BU5" s="783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8" t="n"/>
      <c r="BC6" s="8" t="n"/>
      <c r="BD6" s="8" t="n"/>
      <c r="BE6" s="18" t="inlineStr">
        <is>
          <t>Степень: Магистр</t>
        </is>
      </c>
      <c r="BF6" s="21" t="n"/>
      <c r="BG6" s="21" t="n"/>
      <c r="BH6" s="21" t="n"/>
      <c r="BI6" s="21" t="n"/>
      <c r="BJ6" s="21" t="n"/>
      <c r="BK6" s="21" t="n"/>
      <c r="BL6" s="21" t="n"/>
      <c r="BM6" s="21" t="n"/>
      <c r="BN6" s="21" t="n"/>
      <c r="BO6" s="21" t="n"/>
      <c r="BP6" s="94" t="n"/>
      <c r="BQ6" s="94" t="n"/>
      <c r="BR6" s="94" t="n"/>
      <c r="BS6" s="94" t="n"/>
      <c r="BT6" s="94" t="n"/>
      <c r="BU6" s="94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</row>
    <row r="7">
      <c r="A7" s="10" t="n"/>
      <c r="B7" s="1" t="n"/>
      <c r="C7" s="1" t="n"/>
      <c r="D7" s="1" t="n"/>
      <c r="E7" s="1" t="n"/>
      <c r="F7" s="1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1" t="n"/>
      <c r="T7" s="19" t="n"/>
      <c r="U7" s="19" t="inlineStr">
        <is>
          <t>Специальность:</t>
        </is>
      </c>
      <c r="V7" s="19" t="n"/>
      <c r="W7" s="19" t="n"/>
      <c r="X7" s="19" t="n"/>
      <c r="Y7" s="19" t="n"/>
      <c r="Z7" s="19" t="n"/>
      <c r="AA7" s="19" t="n"/>
      <c r="AB7" s="1" t="n"/>
      <c r="AC7" s="19" t="n"/>
      <c r="AD7" s="784" t="inlineStr">
        <is>
          <t>7-06-0311-02   Мировая экономика</t>
        </is>
      </c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9" t="n"/>
      <c r="AY7" s="3" t="n"/>
      <c r="AZ7" s="3" t="n"/>
      <c r="BA7" s="3" t="n"/>
      <c r="BB7" s="785" t="n"/>
      <c r="BC7" s="275" t="n"/>
      <c r="BD7" s="275" t="n"/>
      <c r="BE7" s="23" t="inlineStr">
        <is>
          <t xml:space="preserve">Срок обучения: </t>
        </is>
      </c>
      <c r="BF7" s="23" t="n"/>
      <c r="BG7" s="23" t="n"/>
      <c r="BH7" s="23" t="n"/>
      <c r="BI7" s="23" t="n"/>
      <c r="BJ7" s="23" t="n"/>
      <c r="BK7" s="1" t="n"/>
      <c r="BL7" s="24" t="n"/>
      <c r="BM7" s="24" t="inlineStr">
        <is>
          <t xml:space="preserve"> 2 года</t>
        </is>
      </c>
      <c r="BN7" s="1" t="n"/>
      <c r="BO7" s="24" t="n"/>
      <c r="BP7" s="91" t="n"/>
      <c r="BQ7" s="91" t="n"/>
      <c r="BR7" s="91" t="n"/>
      <c r="BS7" s="91" t="n"/>
      <c r="BT7" s="91" t="n"/>
      <c r="BU7" s="9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</row>
    <row r="8">
      <c r="A8" s="25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786" t="n"/>
      <c r="T8" s="787" t="n"/>
      <c r="U8" s="787" t="n"/>
      <c r="V8" s="787" t="n"/>
      <c r="W8" s="787" t="n"/>
      <c r="X8" s="787" t="n"/>
      <c r="Y8" s="787" t="n"/>
      <c r="Z8" s="275" t="n"/>
      <c r="AA8" s="275" t="n"/>
      <c r="AB8" s="275" t="n"/>
      <c r="AC8" s="275" t="n"/>
      <c r="AD8" s="275" t="n"/>
      <c r="AE8" s="275" t="n"/>
      <c r="AF8" s="275" t="n"/>
      <c r="AG8" s="275" t="n"/>
      <c r="AH8" s="275" t="n"/>
      <c r="AI8" s="275" t="n"/>
      <c r="AJ8" s="275" t="n"/>
      <c r="AK8" s="275" t="n"/>
      <c r="AL8" s="275" t="n"/>
      <c r="AM8" s="788" t="n"/>
      <c r="AN8" s="788" t="n"/>
      <c r="AO8" s="788" t="n"/>
      <c r="AP8" s="788" t="n"/>
      <c r="AQ8" s="788" t="n"/>
      <c r="AR8" s="788" t="n"/>
      <c r="AS8" s="788" t="n"/>
      <c r="AT8" s="788" t="n"/>
      <c r="AU8" s="788" t="n"/>
      <c r="AV8" s="788" t="n"/>
      <c r="AW8" s="788" t="n"/>
      <c r="AX8" s="275" t="n"/>
      <c r="AY8" s="275" t="n"/>
      <c r="AZ8" s="275" t="n"/>
      <c r="BA8" s="275" t="n"/>
      <c r="BB8" s="275" t="n"/>
      <c r="BC8" s="275" t="n"/>
      <c r="BD8" s="275" t="n"/>
      <c r="BE8" s="29" t="n"/>
      <c r="BF8" s="29" t="n"/>
      <c r="BG8" s="29" t="n"/>
      <c r="BH8" s="29" t="n"/>
      <c r="BI8" s="29" t="n"/>
      <c r="BJ8" s="29" t="n"/>
      <c r="BK8" s="29" t="n"/>
      <c r="BL8" s="29" t="n"/>
      <c r="BM8" s="30" t="n"/>
      <c r="BN8" s="24" t="n"/>
      <c r="BO8" s="29" t="n"/>
      <c r="BP8" s="90" t="n"/>
      <c r="BQ8" s="351" t="n"/>
      <c r="BR8" s="351" t="n"/>
      <c r="BS8" s="351" t="n"/>
      <c r="BT8" s="351" t="n"/>
      <c r="BU8" s="35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785" t="n"/>
      <c r="T9" s="785" t="n"/>
      <c r="U9" s="785" t="n"/>
      <c r="V9" s="785" t="n"/>
      <c r="W9" s="785" t="n"/>
      <c r="X9" s="785" t="n"/>
      <c r="Y9" s="785" t="n"/>
      <c r="Z9" s="275" t="n"/>
      <c r="AA9" s="789" t="n"/>
      <c r="AB9" s="789" t="n"/>
      <c r="AC9" s="789" t="n"/>
      <c r="AD9" s="789" t="n"/>
      <c r="AE9" s="789" t="n"/>
      <c r="AF9" s="789" t="n"/>
      <c r="AG9" s="789" t="n"/>
      <c r="AH9" s="789" t="n"/>
      <c r="AI9" s="789" t="n"/>
      <c r="AJ9" s="789" t="n"/>
      <c r="AK9" s="789" t="n"/>
      <c r="AL9" s="789" t="n"/>
      <c r="AM9" s="789" t="n"/>
      <c r="AN9" s="789" t="n"/>
      <c r="AO9" s="789" t="n"/>
      <c r="AP9" s="789" t="n"/>
      <c r="AQ9" s="789" t="n"/>
      <c r="AR9" s="789" t="n"/>
      <c r="AS9" s="789" t="n"/>
      <c r="AT9" s="789" t="n"/>
      <c r="AU9" s="789" t="n"/>
      <c r="AV9" s="789" t="n"/>
      <c r="AW9" s="275" t="n"/>
      <c r="AX9" s="275" t="n"/>
      <c r="AY9" s="275" t="n"/>
      <c r="AZ9" s="275" t="n"/>
      <c r="BA9" s="275" t="n"/>
      <c r="BB9" s="351" t="n"/>
      <c r="BC9" s="351" t="n"/>
      <c r="BD9" s="351" t="n"/>
      <c r="BE9" s="18" t="inlineStr">
        <is>
          <t xml:space="preserve">Форма получения образования: </t>
        </is>
      </c>
      <c r="BF9" s="18" t="n"/>
      <c r="BG9" s="18" t="n"/>
      <c r="BH9" s="18" t="n"/>
      <c r="BI9" s="18" t="n"/>
      <c r="BJ9" s="18" t="n"/>
      <c r="BK9" s="18" t="n"/>
      <c r="BL9" s="18" t="n"/>
      <c r="BM9" s="18" t="n"/>
      <c r="BN9" s="18" t="n"/>
      <c r="BO9" s="18" t="n"/>
      <c r="BP9" s="97" t="n"/>
      <c r="BQ9" s="97" t="n"/>
      <c r="BR9" s="97" t="n"/>
      <c r="BS9" s="97" t="n"/>
      <c r="BT9" s="97" t="n"/>
      <c r="BU9" s="97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</row>
    <row r="10">
      <c r="A10" s="25" t="n"/>
      <c r="B10" s="1" t="n"/>
      <c r="C10" s="1" t="n"/>
      <c r="D10" s="1" t="n"/>
      <c r="E10" s="1" t="n"/>
      <c r="F10" s="3" t="inlineStr">
        <is>
          <t>Регистрационный №06-03-005/уч.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789" t="n"/>
      <c r="AB10" s="789" t="n"/>
      <c r="AC10" s="789" t="n"/>
      <c r="AD10" s="789" t="n"/>
      <c r="AE10" s="789" t="n"/>
      <c r="AF10" s="789" t="n"/>
      <c r="AG10" s="789" t="n"/>
      <c r="AH10" s="789" t="n"/>
      <c r="AI10" s="789" t="n"/>
      <c r="AJ10" s="789" t="n"/>
      <c r="AK10" s="789" t="n"/>
      <c r="AL10" s="789" t="n"/>
      <c r="AM10" s="789" t="n"/>
      <c r="AN10" s="789" t="n"/>
      <c r="AO10" s="789" t="n"/>
      <c r="AP10" s="789" t="n"/>
      <c r="AQ10" s="789" t="n"/>
      <c r="AR10" s="789" t="n"/>
      <c r="AS10" s="789" t="n"/>
      <c r="AT10" s="789" t="n"/>
      <c r="AU10" s="789" t="n"/>
      <c r="AV10" s="789" t="n"/>
      <c r="AW10" s="295" t="n"/>
      <c r="AX10" s="295" t="n"/>
      <c r="AY10" s="295" t="n"/>
      <c r="AZ10" s="295" t="n"/>
      <c r="BA10" s="295" t="n"/>
      <c r="BB10" s="295" t="n"/>
      <c r="BC10" s="295" t="n"/>
      <c r="BD10" s="295" t="n"/>
      <c r="BE10" s="37" t="inlineStr">
        <is>
          <t>очная (дневная)</t>
        </is>
      </c>
      <c r="BF10" s="37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296" t="n"/>
      <c r="BQ10" s="297" t="n"/>
      <c r="BR10" s="298" t="n"/>
      <c r="BS10" s="298" t="n"/>
      <c r="BT10" s="298" t="n"/>
      <c r="BU10" s="298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790" t="n"/>
      <c r="BF11" s="790" t="n"/>
      <c r="BG11" s="790" t="n"/>
      <c r="BH11" s="790" t="n"/>
      <c r="BI11" s="790" t="n"/>
      <c r="BJ11" s="790" t="n"/>
      <c r="BK11" s="790" t="n"/>
      <c r="BL11" s="790" t="n"/>
      <c r="BM11" s="790" t="n"/>
      <c r="BN11" s="790" t="n"/>
      <c r="BO11" s="790" t="n"/>
      <c r="BP11" s="224" t="n"/>
      <c r="BQ11" s="224" t="n"/>
      <c r="BR11" s="224" t="n"/>
      <c r="BS11" s="224" t="n"/>
      <c r="BT11" s="224" t="n"/>
      <c r="BU11" s="224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46" t="n"/>
      <c r="BU12" s="46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</row>
    <row r="13">
      <c r="A13" s="783" t="n"/>
      <c r="B13" s="326" t="inlineStr">
        <is>
          <t>КУРСЫ</t>
        </is>
      </c>
      <c r="C13" s="106" t="inlineStr">
        <is>
          <t>сентябрь</t>
        </is>
      </c>
      <c r="D13" s="123" t="n"/>
      <c r="E13" s="123" t="n"/>
      <c r="F13" s="124" t="n"/>
      <c r="G13" s="791" t="n"/>
      <c r="H13" s="106" t="inlineStr">
        <is>
          <t>октябрь</t>
        </is>
      </c>
      <c r="I13" s="123" t="n"/>
      <c r="J13" s="124" t="n"/>
      <c r="K13" s="792" t="n"/>
      <c r="L13" s="106" t="inlineStr">
        <is>
          <t>ноябрь</t>
        </is>
      </c>
      <c r="M13" s="123" t="n"/>
      <c r="N13" s="123" t="n"/>
      <c r="O13" s="124" t="n"/>
      <c r="P13" s="106" t="inlineStr">
        <is>
          <t>декабрь</t>
        </is>
      </c>
      <c r="Q13" s="123" t="n"/>
      <c r="R13" s="123" t="n"/>
      <c r="S13" s="124" t="n"/>
      <c r="T13" s="792" t="n"/>
      <c r="U13" s="106" t="inlineStr">
        <is>
          <t>январь</t>
        </is>
      </c>
      <c r="V13" s="123" t="n"/>
      <c r="W13" s="124" t="n"/>
      <c r="X13" s="793" t="n"/>
      <c r="Y13" s="106" t="inlineStr">
        <is>
          <t>февраль</t>
        </is>
      </c>
      <c r="Z13" s="123" t="n"/>
      <c r="AA13" s="124" t="n"/>
      <c r="AB13" s="793" t="n"/>
      <c r="AC13" s="106" t="inlineStr">
        <is>
          <t>март</t>
        </is>
      </c>
      <c r="AD13" s="123" t="n"/>
      <c r="AE13" s="123" t="n"/>
      <c r="AF13" s="124" t="n"/>
      <c r="AG13" s="793" t="n"/>
      <c r="AH13" s="106" t="inlineStr">
        <is>
          <t>апрель</t>
        </is>
      </c>
      <c r="AI13" s="123" t="n"/>
      <c r="AJ13" s="124" t="n"/>
      <c r="AK13" s="793" t="n"/>
      <c r="AL13" s="106" t="inlineStr">
        <is>
          <t>май</t>
        </is>
      </c>
      <c r="AM13" s="123" t="n"/>
      <c r="AN13" s="123" t="n"/>
      <c r="AO13" s="124" t="n"/>
      <c r="AP13" s="106" t="inlineStr">
        <is>
          <t>июнь</t>
        </is>
      </c>
      <c r="AQ13" s="123" t="n"/>
      <c r="AR13" s="123" t="n"/>
      <c r="AS13" s="124" t="n"/>
      <c r="AT13" s="793" t="n"/>
      <c r="AU13" s="106" t="inlineStr">
        <is>
          <t>июль</t>
        </is>
      </c>
      <c r="AV13" s="123" t="n"/>
      <c r="AW13" s="124" t="n"/>
      <c r="AX13" s="792" t="n"/>
      <c r="AY13" s="106" t="inlineStr">
        <is>
          <t>август</t>
        </is>
      </c>
      <c r="AZ13" s="123" t="n"/>
      <c r="BA13" s="123" t="n"/>
      <c r="BB13" s="123" t="n"/>
      <c r="BC13" s="124" t="n"/>
      <c r="BD13" s="794" t="inlineStr">
        <is>
          <t>Теоретичексое обучение</t>
        </is>
      </c>
      <c r="BE13" s="53" t="n"/>
      <c r="BF13" s="795" t="inlineStr">
        <is>
          <t>Экзаменационные сессии</t>
        </is>
      </c>
      <c r="BG13" s="53" t="n"/>
      <c r="BH13" s="795" t="inlineStr">
        <is>
          <t>Производственные практики</t>
        </is>
      </c>
      <c r="BI13" s="53" t="n"/>
      <c r="BJ13" s="795" t="inlineStr">
        <is>
          <t>Магистерская диссертация</t>
        </is>
      </c>
      <c r="BK13" s="53" t="n"/>
      <c r="BL13" s="795" t="inlineStr">
        <is>
          <t>Итоговая аттестация</t>
        </is>
      </c>
      <c r="BM13" s="53" t="n"/>
      <c r="BN13" s="795" t="inlineStr">
        <is>
          <t>Каникулы</t>
        </is>
      </c>
      <c r="BO13" s="53" t="n"/>
      <c r="BP13" s="796" t="inlineStr">
        <is>
          <t>Всего</t>
        </is>
      </c>
      <c r="BQ13" s="104" t="n"/>
      <c r="BR13" s="516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</row>
    <row r="14">
      <c r="A14" s="32" t="n"/>
      <c r="B14" s="59" t="n"/>
      <c r="C14" s="797" t="n">
        <v>1</v>
      </c>
      <c r="D14" s="797" t="n">
        <v>8</v>
      </c>
      <c r="E14" s="797" t="n">
        <v>15</v>
      </c>
      <c r="F14" s="797" t="n">
        <v>22</v>
      </c>
      <c r="G14" s="567" t="n">
        <v>29</v>
      </c>
      <c r="H14" s="797" t="n">
        <v>6</v>
      </c>
      <c r="I14" s="797" t="n">
        <v>13</v>
      </c>
      <c r="J14" s="797" t="n">
        <v>20</v>
      </c>
      <c r="K14" s="567" t="n">
        <v>27</v>
      </c>
      <c r="L14" s="797" t="n">
        <v>3</v>
      </c>
      <c r="M14" s="797" t="n">
        <v>10</v>
      </c>
      <c r="N14" s="797" t="n">
        <v>17</v>
      </c>
      <c r="O14" s="797" t="n">
        <v>24</v>
      </c>
      <c r="P14" s="797" t="n">
        <v>1</v>
      </c>
      <c r="Q14" s="797" t="n">
        <v>8</v>
      </c>
      <c r="R14" s="797" t="n">
        <v>15</v>
      </c>
      <c r="S14" s="797" t="n">
        <v>22</v>
      </c>
      <c r="T14" s="567" t="n">
        <v>29</v>
      </c>
      <c r="U14" s="797" t="n">
        <v>5</v>
      </c>
      <c r="V14" s="797" t="n">
        <v>12</v>
      </c>
      <c r="W14" s="797" t="n">
        <v>19</v>
      </c>
      <c r="X14" s="567" t="n">
        <v>26</v>
      </c>
      <c r="Y14" s="797" t="n">
        <v>2</v>
      </c>
      <c r="Z14" s="797" t="n">
        <v>9</v>
      </c>
      <c r="AA14" s="797" t="n">
        <v>16</v>
      </c>
      <c r="AB14" s="567" t="n">
        <v>23</v>
      </c>
      <c r="AC14" s="797" t="n">
        <v>2</v>
      </c>
      <c r="AD14" s="797" t="n">
        <v>9</v>
      </c>
      <c r="AE14" s="797" t="n">
        <v>16</v>
      </c>
      <c r="AF14" s="797" t="n">
        <v>23</v>
      </c>
      <c r="AG14" s="567" t="n">
        <v>30</v>
      </c>
      <c r="AH14" s="797" t="n">
        <v>6</v>
      </c>
      <c r="AI14" s="797" t="n">
        <v>13</v>
      </c>
      <c r="AJ14" s="797" t="n">
        <v>20</v>
      </c>
      <c r="AK14" s="567" t="n">
        <v>27</v>
      </c>
      <c r="AL14" s="797" t="n">
        <v>4</v>
      </c>
      <c r="AM14" s="797" t="n">
        <v>11</v>
      </c>
      <c r="AN14" s="797" t="n">
        <v>18</v>
      </c>
      <c r="AO14" s="797" t="n">
        <v>25</v>
      </c>
      <c r="AP14" s="797" t="n">
        <v>1</v>
      </c>
      <c r="AQ14" s="797" t="n">
        <v>8</v>
      </c>
      <c r="AR14" s="797" t="n">
        <v>15</v>
      </c>
      <c r="AS14" s="797" t="n">
        <v>22</v>
      </c>
      <c r="AT14" s="567" t="n">
        <v>29</v>
      </c>
      <c r="AU14" s="797" t="n">
        <v>6</v>
      </c>
      <c r="AV14" s="797" t="n">
        <v>13</v>
      </c>
      <c r="AW14" s="797" t="n">
        <v>20</v>
      </c>
      <c r="AX14" s="567" t="n">
        <v>27</v>
      </c>
      <c r="AY14" s="797" t="n">
        <v>3</v>
      </c>
      <c r="AZ14" s="797" t="n">
        <v>10</v>
      </c>
      <c r="BA14" s="797" t="n">
        <v>17</v>
      </c>
      <c r="BB14" s="128" t="n"/>
      <c r="BC14" s="798" t="n">
        <v>24</v>
      </c>
      <c r="BD14" s="112" t="n"/>
      <c r="BE14" s="115" t="n"/>
      <c r="BF14" s="116" t="n"/>
      <c r="BG14" s="115" t="n"/>
      <c r="BH14" s="116" t="n"/>
      <c r="BI14" s="115" t="n"/>
      <c r="BJ14" s="116" t="n"/>
      <c r="BK14" s="115" t="n"/>
      <c r="BL14" s="116" t="n"/>
      <c r="BM14" s="115" t="n"/>
      <c r="BN14" s="116" t="n"/>
      <c r="BO14" s="115" t="n"/>
      <c r="BP14" s="112" t="n"/>
      <c r="BQ14" s="114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</row>
    <row r="15">
      <c r="A15" s="32" t="n"/>
      <c r="B15" s="59" t="n"/>
      <c r="C15" s="797" t="n">
        <v>7</v>
      </c>
      <c r="D15" s="797" t="n">
        <v>14</v>
      </c>
      <c r="E15" s="797" t="n">
        <v>21</v>
      </c>
      <c r="F15" s="797" t="n">
        <v>28</v>
      </c>
      <c r="G15" s="797" t="n">
        <v>5</v>
      </c>
      <c r="H15" s="797" t="n">
        <v>12</v>
      </c>
      <c r="I15" s="797" t="n">
        <v>19</v>
      </c>
      <c r="J15" s="797" t="n">
        <v>26</v>
      </c>
      <c r="K15" s="797" t="n">
        <v>2</v>
      </c>
      <c r="L15" s="797" t="n">
        <v>9</v>
      </c>
      <c r="M15" s="797" t="n">
        <v>16</v>
      </c>
      <c r="N15" s="797" t="n">
        <v>23</v>
      </c>
      <c r="O15" s="797" t="n">
        <v>30</v>
      </c>
      <c r="P15" s="797" t="n">
        <v>7</v>
      </c>
      <c r="Q15" s="797" t="n">
        <v>14</v>
      </c>
      <c r="R15" s="797" t="n">
        <v>21</v>
      </c>
      <c r="S15" s="797" t="n">
        <v>28</v>
      </c>
      <c r="T15" s="797" t="n">
        <v>4</v>
      </c>
      <c r="U15" s="797" t="n">
        <v>11</v>
      </c>
      <c r="V15" s="797" t="n">
        <v>18</v>
      </c>
      <c r="W15" s="797" t="n">
        <v>25</v>
      </c>
      <c r="X15" s="797" t="n">
        <v>1</v>
      </c>
      <c r="Y15" s="797" t="n">
        <v>8</v>
      </c>
      <c r="Z15" s="797" t="n">
        <v>15</v>
      </c>
      <c r="AA15" s="797" t="n">
        <v>22</v>
      </c>
      <c r="AB15" s="797" t="n">
        <v>1</v>
      </c>
      <c r="AC15" s="797" t="n">
        <v>8</v>
      </c>
      <c r="AD15" s="797" t="n">
        <v>15</v>
      </c>
      <c r="AE15" s="797" t="n">
        <v>22</v>
      </c>
      <c r="AF15" s="797" t="n">
        <v>29</v>
      </c>
      <c r="AG15" s="797" t="n">
        <v>5</v>
      </c>
      <c r="AH15" s="797" t="n">
        <v>12</v>
      </c>
      <c r="AI15" s="797" t="n">
        <v>19</v>
      </c>
      <c r="AJ15" s="797" t="n">
        <v>26</v>
      </c>
      <c r="AK15" s="797" t="n">
        <v>3</v>
      </c>
      <c r="AL15" s="797" t="n">
        <v>10</v>
      </c>
      <c r="AM15" s="797" t="n">
        <v>17</v>
      </c>
      <c r="AN15" s="797" t="n">
        <v>24</v>
      </c>
      <c r="AO15" s="797" t="n">
        <v>31</v>
      </c>
      <c r="AP15" s="797" t="n">
        <v>7</v>
      </c>
      <c r="AQ15" s="797" t="n">
        <v>14</v>
      </c>
      <c r="AR15" s="797" t="n">
        <v>21</v>
      </c>
      <c r="AS15" s="797" t="n">
        <v>28</v>
      </c>
      <c r="AT15" s="797" t="n">
        <v>5</v>
      </c>
      <c r="AU15" s="797" t="n">
        <v>12</v>
      </c>
      <c r="AV15" s="797" t="n">
        <v>19</v>
      </c>
      <c r="AW15" s="797" t="n">
        <v>26</v>
      </c>
      <c r="AX15" s="797" t="n">
        <v>2</v>
      </c>
      <c r="AY15" s="797" t="n">
        <v>9</v>
      </c>
      <c r="AZ15" s="797" t="n">
        <v>16</v>
      </c>
      <c r="BA15" s="797" t="n">
        <v>23</v>
      </c>
      <c r="BB15" s="128" t="n"/>
      <c r="BC15" s="798" t="n">
        <v>31</v>
      </c>
      <c r="BD15" s="112" t="n"/>
      <c r="BE15" s="115" t="n"/>
      <c r="BF15" s="116" t="n"/>
      <c r="BG15" s="115" t="n"/>
      <c r="BH15" s="116" t="n"/>
      <c r="BI15" s="115" t="n"/>
      <c r="BJ15" s="116" t="n"/>
      <c r="BK15" s="115" t="n"/>
      <c r="BL15" s="116" t="n"/>
      <c r="BM15" s="115" t="n"/>
      <c r="BN15" s="116" t="n"/>
      <c r="BO15" s="115" t="n"/>
      <c r="BP15" s="112" t="n"/>
      <c r="BQ15" s="114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</row>
    <row r="16">
      <c r="A16" s="32" t="n"/>
      <c r="B16" s="799" t="n"/>
      <c r="C16" s="797" t="n">
        <v>1</v>
      </c>
      <c r="D16" s="797" t="n">
        <v>2</v>
      </c>
      <c r="E16" s="797" t="n">
        <v>3</v>
      </c>
      <c r="F16" s="797" t="n">
        <v>4</v>
      </c>
      <c r="G16" s="797" t="n">
        <v>5</v>
      </c>
      <c r="H16" s="797" t="n">
        <v>6</v>
      </c>
      <c r="I16" s="797" t="n">
        <v>7</v>
      </c>
      <c r="J16" s="797" t="n">
        <v>8</v>
      </c>
      <c r="K16" s="797" t="n">
        <v>9</v>
      </c>
      <c r="L16" s="797" t="n">
        <v>10</v>
      </c>
      <c r="M16" s="797" t="n">
        <v>11</v>
      </c>
      <c r="N16" s="797" t="n">
        <v>12</v>
      </c>
      <c r="O16" s="797" t="n">
        <v>13</v>
      </c>
      <c r="P16" s="797" t="n">
        <v>14</v>
      </c>
      <c r="Q16" s="797" t="n">
        <v>15</v>
      </c>
      <c r="R16" s="797" t="n">
        <v>16</v>
      </c>
      <c r="S16" s="797" t="n">
        <v>17</v>
      </c>
      <c r="T16" s="797" t="n">
        <v>18</v>
      </c>
      <c r="U16" s="797" t="n">
        <v>19</v>
      </c>
      <c r="V16" s="797" t="n">
        <v>20</v>
      </c>
      <c r="W16" s="797" t="n">
        <v>21</v>
      </c>
      <c r="X16" s="797" t="n">
        <v>22</v>
      </c>
      <c r="Y16" s="797" t="n">
        <v>23</v>
      </c>
      <c r="Z16" s="797" t="n">
        <v>24</v>
      </c>
      <c r="AA16" s="797" t="n">
        <v>25</v>
      </c>
      <c r="AB16" s="797" t="n">
        <v>26</v>
      </c>
      <c r="AC16" s="797" t="n">
        <v>27</v>
      </c>
      <c r="AD16" s="797" t="n">
        <v>28</v>
      </c>
      <c r="AE16" s="797" t="n">
        <v>29</v>
      </c>
      <c r="AF16" s="797" t="n">
        <v>30</v>
      </c>
      <c r="AG16" s="797" t="n">
        <v>31</v>
      </c>
      <c r="AH16" s="797" t="n">
        <v>32</v>
      </c>
      <c r="AI16" s="797" t="n">
        <v>33</v>
      </c>
      <c r="AJ16" s="797" t="n">
        <v>34</v>
      </c>
      <c r="AK16" s="797" t="n">
        <v>35</v>
      </c>
      <c r="AL16" s="797" t="n">
        <v>36</v>
      </c>
      <c r="AM16" s="797" t="n">
        <v>37</v>
      </c>
      <c r="AN16" s="797" t="n">
        <v>38</v>
      </c>
      <c r="AO16" s="797" t="n">
        <v>39</v>
      </c>
      <c r="AP16" s="797" t="n">
        <v>40</v>
      </c>
      <c r="AQ16" s="797" t="n">
        <v>41</v>
      </c>
      <c r="AR16" s="797" t="n">
        <v>42</v>
      </c>
      <c r="AS16" s="797" t="n">
        <v>43</v>
      </c>
      <c r="AT16" s="797" t="n">
        <v>44</v>
      </c>
      <c r="AU16" s="797" t="n">
        <v>45</v>
      </c>
      <c r="AV16" s="797" t="n">
        <v>46</v>
      </c>
      <c r="AW16" s="797" t="n">
        <v>47</v>
      </c>
      <c r="AX16" s="797" t="n">
        <v>48</v>
      </c>
      <c r="AY16" s="797" t="n">
        <v>49</v>
      </c>
      <c r="AZ16" s="797" t="n">
        <v>50</v>
      </c>
      <c r="BA16" s="797" t="n">
        <v>51</v>
      </c>
      <c r="BB16" s="128" t="n"/>
      <c r="BC16" s="798" t="n">
        <v>52</v>
      </c>
      <c r="BD16" s="138" t="n"/>
      <c r="BE16" s="139" t="n"/>
      <c r="BF16" s="140" t="n"/>
      <c r="BG16" s="139" t="n"/>
      <c r="BH16" s="140" t="n"/>
      <c r="BI16" s="139" t="n"/>
      <c r="BJ16" s="140" t="n"/>
      <c r="BK16" s="139" t="n"/>
      <c r="BL16" s="140" t="n"/>
      <c r="BM16" s="139" t="n"/>
      <c r="BN16" s="140" t="n"/>
      <c r="BO16" s="139" t="n"/>
      <c r="BP16" s="800" t="n"/>
      <c r="BQ16" s="80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</row>
    <row r="17">
      <c r="A17" s="75" t="n"/>
      <c r="B17" s="802" t="inlineStr">
        <is>
          <t>I</t>
        </is>
      </c>
      <c r="C17" s="803" t="n"/>
      <c r="D17" s="803" t="n"/>
      <c r="E17" s="803" t="n"/>
      <c r="F17" s="803" t="n"/>
      <c r="G17" s="803" t="n"/>
      <c r="H17" s="803" t="n"/>
      <c r="I17" s="803" t="n"/>
      <c r="J17" s="803" t="n"/>
      <c r="K17" s="804" t="n">
        <v>18</v>
      </c>
      <c r="L17" s="803" t="n"/>
      <c r="M17" s="803" t="n"/>
      <c r="N17" s="803" t="n"/>
      <c r="O17" s="803" t="n"/>
      <c r="P17" s="803" t="n"/>
      <c r="Q17" s="803" t="n"/>
      <c r="R17" s="803" t="n"/>
      <c r="S17" s="803" t="n"/>
      <c r="T17" s="804" t="n"/>
      <c r="U17" s="804" t="inlineStr">
        <is>
          <t>:</t>
        </is>
      </c>
      <c r="V17" s="804" t="inlineStr">
        <is>
          <t>:</t>
        </is>
      </c>
      <c r="W17" s="804" t="inlineStr">
        <is>
          <t>:</t>
        </is>
      </c>
      <c r="X17" s="804" t="inlineStr">
        <is>
          <t>=</t>
        </is>
      </c>
      <c r="Y17" s="804" t="inlineStr">
        <is>
          <t>=</t>
        </is>
      </c>
      <c r="Z17" s="804" t="n"/>
      <c r="AA17" s="804" t="n"/>
      <c r="AB17" s="804" t="n"/>
      <c r="AC17" s="804" t="n"/>
      <c r="AD17" s="804" t="n"/>
      <c r="AE17" s="804" t="n"/>
      <c r="AF17" s="804" t="n"/>
      <c r="AG17" s="804" t="n"/>
      <c r="AH17" s="804" t="n">
        <v>18</v>
      </c>
      <c r="AI17" s="804" t="n"/>
      <c r="AJ17" s="804" t="n"/>
      <c r="AK17" s="804" t="n"/>
      <c r="AL17" s="804" t="n"/>
      <c r="AM17" s="804" t="n"/>
      <c r="AN17" s="804" t="n"/>
      <c r="AO17" s="804" t="n"/>
      <c r="AP17" s="804" t="n"/>
      <c r="AQ17" s="804" t="n"/>
      <c r="AR17" s="804" t="inlineStr">
        <is>
          <t>:</t>
        </is>
      </c>
      <c r="AS17" s="804" t="inlineStr">
        <is>
          <t>:</t>
        </is>
      </c>
      <c r="AT17" s="804" t="inlineStr">
        <is>
          <t>:</t>
        </is>
      </c>
      <c r="AU17" s="804" t="inlineStr">
        <is>
          <t>=</t>
        </is>
      </c>
      <c r="AV17" s="804" t="inlineStr">
        <is>
          <t>=</t>
        </is>
      </c>
      <c r="AW17" s="804" t="inlineStr">
        <is>
          <t>=</t>
        </is>
      </c>
      <c r="AX17" s="804" t="inlineStr">
        <is>
          <t>=</t>
        </is>
      </c>
      <c r="AY17" s="804" t="inlineStr">
        <is>
          <t>=</t>
        </is>
      </c>
      <c r="AZ17" s="804" t="inlineStr">
        <is>
          <t>=</t>
        </is>
      </c>
      <c r="BA17" s="804" t="inlineStr">
        <is>
          <t>=</t>
        </is>
      </c>
      <c r="BB17" s="128" t="n"/>
      <c r="BC17" s="804" t="inlineStr">
        <is>
          <t>=</t>
        </is>
      </c>
      <c r="BD17" s="802" t="n">
        <v>36</v>
      </c>
      <c r="BE17" s="128" t="n"/>
      <c r="BF17" s="804" t="n">
        <v>6</v>
      </c>
      <c r="BG17" s="128" t="n"/>
      <c r="BH17" s="804" t="n"/>
      <c r="BI17" s="128" t="n"/>
      <c r="BJ17" s="804" t="n"/>
      <c r="BK17" s="128" t="n"/>
      <c r="BL17" s="804" t="n"/>
      <c r="BM17" s="128" t="n"/>
      <c r="BN17" s="804" t="n">
        <v>10</v>
      </c>
      <c r="BO17" s="128" t="n"/>
      <c r="BP17" s="805" t="n">
        <v>52</v>
      </c>
      <c r="BQ17" s="203" t="n"/>
      <c r="BR17" s="88" t="n"/>
      <c r="BS17" s="88" t="n"/>
      <c r="BT17" s="1" t="n"/>
      <c r="BU17" s="88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</row>
    <row r="18">
      <c r="A18" s="75" t="n"/>
      <c r="B18" s="336" t="inlineStr">
        <is>
          <t>II</t>
        </is>
      </c>
      <c r="C18" s="806" t="n"/>
      <c r="D18" s="806" t="n"/>
      <c r="E18" s="806" t="n"/>
      <c r="F18" s="806" t="n"/>
      <c r="G18" s="806" t="n"/>
      <c r="H18" s="806" t="n"/>
      <c r="I18" s="806" t="n"/>
      <c r="J18" s="806" t="n"/>
      <c r="K18" s="344" t="n">
        <v>17</v>
      </c>
      <c r="L18" s="806" t="n"/>
      <c r="M18" s="806" t="n"/>
      <c r="N18" s="344" t="n"/>
      <c r="O18" s="344" t="n"/>
      <c r="P18" s="807" t="n"/>
      <c r="Q18" s="344" t="n"/>
      <c r="R18" s="344" t="n"/>
      <c r="S18" s="807" t="n"/>
      <c r="T18" s="344" t="inlineStr">
        <is>
          <t>:</t>
        </is>
      </c>
      <c r="U18" s="344" t="inlineStr">
        <is>
          <t>:</t>
        </is>
      </c>
      <c r="V18" s="344" t="inlineStr">
        <is>
          <t>=</t>
        </is>
      </c>
      <c r="W18" s="344" t="inlineStr">
        <is>
          <t>=</t>
        </is>
      </c>
      <c r="X18" s="344" t="inlineStr">
        <is>
          <t>Х</t>
        </is>
      </c>
      <c r="Y18" s="344" t="inlineStr">
        <is>
          <t>Х</t>
        </is>
      </c>
      <c r="Z18" s="344" t="inlineStr">
        <is>
          <t>Х</t>
        </is>
      </c>
      <c r="AA18" s="344" t="inlineStr">
        <is>
          <t>Х</t>
        </is>
      </c>
      <c r="AB18" s="808" t="n"/>
      <c r="AC18" s="807" t="n"/>
      <c r="AD18" s="807" t="n"/>
      <c r="AE18" s="807" t="inlineStr">
        <is>
          <t>:</t>
        </is>
      </c>
      <c r="AF18" s="807" t="inlineStr">
        <is>
          <t>/</t>
        </is>
      </c>
      <c r="AG18" s="807" t="inlineStr">
        <is>
          <t>/</t>
        </is>
      </c>
      <c r="AH18" s="807" t="inlineStr">
        <is>
          <t>/</t>
        </is>
      </c>
      <c r="AI18" s="807" t="inlineStr">
        <is>
          <t>/</t>
        </is>
      </c>
      <c r="AJ18" s="807" t="inlineStr">
        <is>
          <t>/</t>
        </is>
      </c>
      <c r="AK18" s="807" t="inlineStr">
        <is>
          <t>/</t>
        </is>
      </c>
      <c r="AL18" s="807" t="inlineStr">
        <is>
          <t>/</t>
        </is>
      </c>
      <c r="AM18" s="807" t="inlineStr">
        <is>
          <t>/</t>
        </is>
      </c>
      <c r="AN18" s="807" t="inlineStr">
        <is>
          <t>/</t>
        </is>
      </c>
      <c r="AO18" s="807" t="inlineStr">
        <is>
          <t>/</t>
        </is>
      </c>
      <c r="AP18" s="807" t="inlineStr">
        <is>
          <t>/</t>
        </is>
      </c>
      <c r="AQ18" s="807" t="inlineStr">
        <is>
          <t>/</t>
        </is>
      </c>
      <c r="AR18" s="807" t="inlineStr">
        <is>
          <t>/</t>
        </is>
      </c>
      <c r="AS18" s="807" t="inlineStr">
        <is>
          <t>//</t>
        </is>
      </c>
      <c r="AT18" s="807" t="inlineStr">
        <is>
          <t>//</t>
        </is>
      </c>
      <c r="AU18" s="809" t="n"/>
      <c r="AV18" s="202" t="n"/>
      <c r="AW18" s="202" t="n"/>
      <c r="AX18" s="202" t="n"/>
      <c r="AY18" s="202" t="n"/>
      <c r="AZ18" s="202" t="n"/>
      <c r="BA18" s="202" t="n"/>
      <c r="BB18" s="202" t="n"/>
      <c r="BC18" s="203" t="n"/>
      <c r="BD18" s="336" t="n">
        <v>20</v>
      </c>
      <c r="BE18" s="144" t="n"/>
      <c r="BF18" s="344" t="n">
        <v>3</v>
      </c>
      <c r="BG18" s="144" t="n"/>
      <c r="BH18" s="344" t="n">
        <v>4</v>
      </c>
      <c r="BI18" s="144" t="n"/>
      <c r="BJ18" s="344" t="n">
        <v>13</v>
      </c>
      <c r="BK18" s="144" t="n"/>
      <c r="BL18" s="344" t="n">
        <v>2</v>
      </c>
      <c r="BM18" s="144" t="n"/>
      <c r="BN18" s="344" t="n">
        <v>2</v>
      </c>
      <c r="BO18" s="144" t="n"/>
      <c r="BP18" s="805">
        <f>BD18+BF18+BH18+BJ18+BL18+BN18</f>
        <v/>
      </c>
      <c r="BQ18" s="203" t="n"/>
      <c r="BR18" s="88" t="n"/>
      <c r="BS18" s="88" t="n"/>
      <c r="BT18" s="1" t="n"/>
      <c r="BU18" s="88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6" t="n"/>
      <c r="Z19" s="346" t="n"/>
      <c r="AA19" s="75" t="n"/>
      <c r="AB19" s="346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810" t="n">
        <v>53</v>
      </c>
      <c r="BE19" s="148" t="n"/>
      <c r="BF19" s="810" t="n">
        <v>9</v>
      </c>
      <c r="BG19" s="148" t="n"/>
      <c r="BH19" s="810" t="n">
        <v>4</v>
      </c>
      <c r="BI19" s="148" t="n"/>
      <c r="BJ19" s="810" t="n">
        <v>16</v>
      </c>
      <c r="BK19" s="148" t="n"/>
      <c r="BL19" s="810" t="n">
        <v>2</v>
      </c>
      <c r="BM19" s="148" t="n"/>
      <c r="BN19" s="810" t="n">
        <v>12</v>
      </c>
      <c r="BO19" s="148" t="n"/>
      <c r="BP19" s="811" t="n">
        <v>96</v>
      </c>
      <c r="BQ19" s="812" t="n"/>
      <c r="BR19" s="88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93" t="n"/>
      <c r="I20" s="94" t="inlineStr">
        <is>
          <t>−</t>
        </is>
      </c>
      <c r="J20" s="91" t="inlineStr">
        <is>
          <t>теоретическое обучение</t>
        </is>
      </c>
      <c r="K20" s="91" t="n"/>
      <c r="L20" s="91" t="n"/>
      <c r="M20" s="91" t="n"/>
      <c r="N20" s="91" t="n"/>
      <c r="O20" s="91" t="n"/>
      <c r="P20" s="91" t="n"/>
      <c r="Q20" s="91" t="n"/>
      <c r="R20" s="94" t="n"/>
      <c r="S20" s="94" t="n"/>
      <c r="T20" s="95" t="inlineStr">
        <is>
          <t>Х</t>
        </is>
      </c>
      <c r="U20" s="94" t="inlineStr">
        <is>
          <t>−</t>
        </is>
      </c>
      <c r="V20" s="91" t="inlineStr">
        <is>
          <t>производственная практика</t>
        </is>
      </c>
      <c r="W20" s="90" t="n"/>
      <c r="X20" s="90" t="n"/>
      <c r="Y20" s="90" t="n"/>
      <c r="Z20" s="90" t="n"/>
      <c r="AA20" s="90" t="n"/>
      <c r="AB20" s="92" t="n"/>
      <c r="AC20" s="92" t="n"/>
      <c r="AD20" s="92" t="n"/>
      <c r="AE20" s="92" t="n"/>
      <c r="AF20" s="92" t="n"/>
      <c r="AG20" s="96" t="inlineStr">
        <is>
          <t>//</t>
        </is>
      </c>
      <c r="AH20" s="94" t="inlineStr">
        <is>
          <t>−</t>
        </is>
      </c>
      <c r="AI20" s="91" t="inlineStr">
        <is>
          <t>итоговая аттестация</t>
        </is>
      </c>
      <c r="AJ20" s="91" t="n"/>
      <c r="AK20" s="91" t="n"/>
      <c r="AL20" s="91" t="n"/>
      <c r="AM20" s="91" t="n"/>
      <c r="AN20" s="91" t="n"/>
      <c r="AO20" s="92" t="n"/>
      <c r="AP20" s="92" t="n"/>
      <c r="AQ20" s="92" t="n"/>
      <c r="AR20" s="92" t="n"/>
      <c r="AS20" s="92" t="n"/>
      <c r="AT20" s="91" t="n"/>
      <c r="AU20" s="91" t="n"/>
      <c r="AV20" s="91" t="n"/>
      <c r="AW20" s="91" t="n"/>
      <c r="AX20" s="91" t="n"/>
      <c r="AY20" s="97" t="n"/>
      <c r="AZ20" s="97" t="n"/>
      <c r="BA20" s="97" t="n"/>
      <c r="BB20" s="97" t="n"/>
      <c r="BC20" s="97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1" t="n"/>
      <c r="U21" s="91" t="n"/>
      <c r="V21" s="91" t="n"/>
      <c r="W21" s="90" t="n"/>
      <c r="X21" s="90" t="n"/>
      <c r="Y21" s="90" t="n"/>
      <c r="Z21" s="90" t="n"/>
      <c r="AA21" s="90" t="n"/>
      <c r="AB21" s="91" t="n"/>
      <c r="AC21" s="91" t="n"/>
      <c r="AD21" s="92" t="n"/>
      <c r="AE21" s="92" t="n"/>
      <c r="AF21" s="92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2" t="n"/>
      <c r="AR21" s="92" t="n"/>
      <c r="AS21" s="92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95" t="inlineStr">
        <is>
          <t>:</t>
        </is>
      </c>
      <c r="I22" s="94" t="inlineStr">
        <is>
          <t>−</t>
        </is>
      </c>
      <c r="J22" s="91" t="inlineStr">
        <is>
          <t>экзаменационная сессия</t>
        </is>
      </c>
      <c r="K22" s="91" t="n"/>
      <c r="L22" s="91" t="n"/>
      <c r="M22" s="91" t="n"/>
      <c r="N22" s="91" t="n"/>
      <c r="O22" s="91" t="n"/>
      <c r="P22" s="91" t="n"/>
      <c r="Q22" s="91" t="n"/>
      <c r="R22" s="94" t="n"/>
      <c r="S22" s="94" t="n"/>
      <c r="T22" s="96" t="inlineStr">
        <is>
          <t>/</t>
        </is>
      </c>
      <c r="U22" s="94" t="inlineStr">
        <is>
          <t>−</t>
        </is>
      </c>
      <c r="V22" s="91" t="inlineStr">
        <is>
          <t>магистерская диссертация</t>
        </is>
      </c>
      <c r="W22" s="90" t="n"/>
      <c r="X22" s="90" t="n"/>
      <c r="Y22" s="90" t="n"/>
      <c r="Z22" s="90" t="n"/>
      <c r="AA22" s="90" t="n"/>
      <c r="AB22" s="92" t="n"/>
      <c r="AC22" s="92" t="n"/>
      <c r="AD22" s="92" t="n"/>
      <c r="AE22" s="92" t="n"/>
      <c r="AF22" s="92" t="n"/>
      <c r="AG22" s="95" t="inlineStr">
        <is>
          <t>=</t>
        </is>
      </c>
      <c r="AH22" s="94" t="inlineStr">
        <is>
          <t>−</t>
        </is>
      </c>
      <c r="AI22" s="91" t="inlineStr">
        <is>
          <t>каникулы</t>
        </is>
      </c>
      <c r="AJ22" s="97" t="n"/>
      <c r="AK22" s="97" t="n"/>
      <c r="AL22" s="97" t="n"/>
      <c r="AM22" s="92" t="n"/>
      <c r="AN22" s="90" t="n"/>
      <c r="AO22" s="90" t="n"/>
      <c r="AP22" s="92" t="n"/>
      <c r="AQ22" s="92" t="n"/>
      <c r="AR22" s="92" t="n"/>
      <c r="AS22" s="92" t="n"/>
      <c r="AT22" s="91" t="n"/>
      <c r="AU22" s="91" t="n"/>
      <c r="AV22" s="91" t="n"/>
      <c r="AW22" s="91" t="n"/>
      <c r="AX22" s="91" t="n"/>
      <c r="AY22" s="90" t="n"/>
      <c r="AZ22" s="90" t="n"/>
      <c r="BA22" s="90" t="n"/>
      <c r="BB22" s="90" t="n"/>
      <c r="BC22" s="90" t="n"/>
      <c r="BD22" s="90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1" t="n"/>
      <c r="U23" s="91" t="n"/>
      <c r="V23" s="9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</row>
    <row r="26">
      <c r="A26" s="282" t="n"/>
      <c r="B26" s="20" t="inlineStr">
        <is>
          <t>III. План образовательного процесса</t>
        </is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</row>
    <row r="27">
      <c r="A27" s="355" t="n"/>
      <c r="B27" s="505" t="inlineStr">
        <is>
          <t>№ п/п</t>
        </is>
      </c>
      <c r="C27" s="53" t="n"/>
      <c r="D27" s="506" t="inlineStr">
        <is>
          <t>Название модуля, учебной дисциплины, курсового проекта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1" t="n"/>
      <c r="Z27" s="101" t="n"/>
      <c r="AA27" s="104" t="n"/>
      <c r="AB27" s="171" t="inlineStr">
        <is>
          <t>Экзамены</t>
        </is>
      </c>
      <c r="AC27" s="104" t="n"/>
      <c r="AD27" s="171" t="inlineStr">
        <is>
          <t>Зачеты</t>
        </is>
      </c>
      <c r="AE27" s="104" t="n"/>
      <c r="AF27" s="107" t="inlineStr">
        <is>
          <t>Количество академических часов</t>
        </is>
      </c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9" t="n"/>
      <c r="AR27" s="813" t="inlineStr">
        <is>
          <t>Распределение по курсам и семестрам</t>
        </is>
      </c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08" t="n"/>
      <c r="BO27" s="109" t="n"/>
      <c r="BP27" s="387" t="inlineStr">
        <is>
          <t>Код компетенции</t>
        </is>
      </c>
      <c r="BQ27" s="101" t="n"/>
      <c r="BR27" s="101" t="n"/>
      <c r="BS27" s="101" t="n"/>
      <c r="BT27" s="104" t="n"/>
      <c r="BU27" s="599" t="inlineStr">
        <is>
          <t>Учебная дисциплина закреплена за кафедрой</t>
        </is>
      </c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14" t="n"/>
      <c r="AB28" s="112" t="n"/>
      <c r="AC28" s="114" t="n"/>
      <c r="AD28" s="112" t="n"/>
      <c r="AE28" s="114" t="n"/>
      <c r="AF28" s="600" t="inlineStr">
        <is>
          <t>Всего</t>
        </is>
      </c>
      <c r="AG28" s="115" t="n"/>
      <c r="AH28" s="214" t="inlineStr">
        <is>
          <t>Аудиторных</t>
        </is>
      </c>
      <c r="AI28" s="115" t="n"/>
      <c r="AJ28" s="814" t="inlineStr">
        <is>
          <t>Из них</t>
        </is>
      </c>
      <c r="AK28" s="44" t="n"/>
      <c r="AL28" s="44" t="n"/>
      <c r="AM28" s="44" t="n"/>
      <c r="AN28" s="44" t="n"/>
      <c r="AO28" s="44" t="n"/>
      <c r="AP28" s="44" t="n"/>
      <c r="AQ28" s="249" t="n"/>
      <c r="AR28" s="814" t="inlineStr">
        <is>
          <t>I курс</t>
        </is>
      </c>
      <c r="AS28" s="44" t="n"/>
      <c r="AT28" s="44" t="n"/>
      <c r="AU28" s="44" t="n"/>
      <c r="AV28" s="44" t="n"/>
      <c r="AW28" s="44" t="n"/>
      <c r="AX28" s="44" t="n"/>
      <c r="AY28" s="44" t="n"/>
      <c r="AZ28" s="44" t="n"/>
      <c r="BA28" s="44" t="n"/>
      <c r="BB28" s="44" t="n"/>
      <c r="BC28" s="249" t="n"/>
      <c r="BD28" s="251" t="inlineStr">
        <is>
          <t>II курс</t>
        </is>
      </c>
      <c r="BE28" s="108" t="n"/>
      <c r="BF28" s="108" t="n"/>
      <c r="BG28" s="108" t="n"/>
      <c r="BH28" s="108" t="n"/>
      <c r="BI28" s="108" t="n"/>
      <c r="BJ28" s="108" t="n"/>
      <c r="BK28" s="108" t="n"/>
      <c r="BL28" s="108" t="n"/>
      <c r="BM28" s="108" t="n"/>
      <c r="BN28" s="108" t="n"/>
      <c r="BO28" s="148" t="n"/>
      <c r="BP28" s="112" t="n"/>
      <c r="BQ28" s="1" t="n"/>
      <c r="BR28" s="1" t="n"/>
      <c r="BS28" s="1" t="n"/>
      <c r="BT28" s="114" t="n"/>
      <c r="BU28" s="112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14" t="n"/>
      <c r="AB29" s="112" t="n"/>
      <c r="AC29" s="114" t="n"/>
      <c r="AD29" s="112" t="n"/>
      <c r="AE29" s="114" t="n"/>
      <c r="AF29" s="1" t="n"/>
      <c r="AG29" s="115" t="n"/>
      <c r="AH29" s="116" t="n"/>
      <c r="AI29" s="115" t="n"/>
      <c r="AJ29" s="214" t="inlineStr">
        <is>
          <t>Лекции</t>
        </is>
      </c>
      <c r="AK29" s="115" t="n"/>
      <c r="AL29" s="214" t="inlineStr">
        <is>
          <t>Лабораторные</t>
        </is>
      </c>
      <c r="AM29" s="115" t="n"/>
      <c r="AN29" s="214" t="inlineStr">
        <is>
          <t>Практические</t>
        </is>
      </c>
      <c r="AO29" s="115" t="n"/>
      <c r="AP29" s="214" t="inlineStr">
        <is>
          <t>Семинарские</t>
        </is>
      </c>
      <c r="AQ29" s="115" t="n"/>
      <c r="AR29" s="105" t="inlineStr">
        <is>
          <t>1 семестр,</t>
        </is>
      </c>
      <c r="AS29" s="123" t="n"/>
      <c r="AT29" s="123" t="n"/>
      <c r="AU29" s="123" t="n"/>
      <c r="AV29" s="123" t="n"/>
      <c r="AW29" s="124" t="n"/>
      <c r="AX29" s="600" t="inlineStr">
        <is>
          <t>2 семестр,</t>
        </is>
      </c>
      <c r="AY29" s="206" t="n"/>
      <c r="AZ29" s="206" t="n"/>
      <c r="BA29" s="206" t="n"/>
      <c r="BB29" s="206" t="n"/>
      <c r="BC29" s="139" t="n"/>
      <c r="BD29" s="365" t="inlineStr">
        <is>
          <t>3 семестр,</t>
        </is>
      </c>
      <c r="BE29" s="206" t="n"/>
      <c r="BF29" s="206" t="n"/>
      <c r="BG29" s="206" t="n"/>
      <c r="BH29" s="206" t="n"/>
      <c r="BI29" s="139" t="n"/>
      <c r="BJ29" s="365" t="inlineStr">
        <is>
          <t>4 семестр,</t>
        </is>
      </c>
      <c r="BK29" s="206" t="n"/>
      <c r="BL29" s="206" t="n"/>
      <c r="BM29" s="206" t="n"/>
      <c r="BN29" s="206" t="n"/>
      <c r="BO29" s="139" t="n"/>
      <c r="BP29" s="112" t="n"/>
      <c r="BQ29" s="1" t="n"/>
      <c r="BR29" s="1" t="n"/>
      <c r="BS29" s="1" t="n"/>
      <c r="BT29" s="114" t="n"/>
      <c r="BU29" s="112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14" t="n"/>
      <c r="AB30" s="112" t="n"/>
      <c r="AC30" s="114" t="n"/>
      <c r="AD30" s="112" t="n"/>
      <c r="AE30" s="114" t="n"/>
      <c r="AF30" s="1" t="n"/>
      <c r="AG30" s="115" t="n"/>
      <c r="AH30" s="116" t="n"/>
      <c r="AI30" s="115" t="n"/>
      <c r="AJ30" s="116" t="n"/>
      <c r="AK30" s="115" t="n"/>
      <c r="AL30" s="116" t="n"/>
      <c r="AM30" s="115" t="n"/>
      <c r="AN30" s="116" t="n"/>
      <c r="AO30" s="115" t="n"/>
      <c r="AP30" s="116" t="n"/>
      <c r="AQ30" s="115" t="n"/>
      <c r="AR30" s="177" t="n">
        <v>18</v>
      </c>
      <c r="AS30" s="128" t="n"/>
      <c r="AT30" s="93" t="inlineStr">
        <is>
          <t>недель</t>
        </is>
      </c>
      <c r="AU30" s="126" t="n"/>
      <c r="AV30" s="126" t="n"/>
      <c r="AW30" s="128" t="n"/>
      <c r="AX30" s="605" t="n">
        <v>18</v>
      </c>
      <c r="AY30" s="126" t="n"/>
      <c r="AZ30" s="189" t="inlineStr">
        <is>
          <t>недель</t>
        </is>
      </c>
      <c r="BA30" s="126" t="n"/>
      <c r="BB30" s="126" t="n"/>
      <c r="BC30" s="175" t="n"/>
      <c r="BD30" s="125" t="n">
        <v>17</v>
      </c>
      <c r="BE30" s="126" t="n"/>
      <c r="BF30" s="189" t="inlineStr">
        <is>
          <t>недель</t>
        </is>
      </c>
      <c r="BG30" s="126" t="n"/>
      <c r="BH30" s="126" t="n"/>
      <c r="BI30" s="175" t="n"/>
      <c r="BJ30" s="125" t="n">
        <v>3</v>
      </c>
      <c r="BK30" s="126" t="n"/>
      <c r="BL30" s="189" t="inlineStr">
        <is>
          <t>недель</t>
        </is>
      </c>
      <c r="BM30" s="126" t="n"/>
      <c r="BN30" s="126" t="n"/>
      <c r="BO30" s="175" t="n"/>
      <c r="BP30" s="112" t="n"/>
      <c r="BQ30" s="1" t="n"/>
      <c r="BR30" s="1" t="n"/>
      <c r="BS30" s="1" t="n"/>
      <c r="BT30" s="114" t="n"/>
      <c r="BU30" s="112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</row>
    <row r="31">
      <c r="A31" s="355" t="n"/>
      <c r="B31" s="136" t="n"/>
      <c r="C31" s="249" t="n"/>
      <c r="D31" s="325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44" t="n"/>
      <c r="Z31" s="44" t="n"/>
      <c r="AA31" s="137" t="n"/>
      <c r="AB31" s="138" t="n"/>
      <c r="AC31" s="207" t="n"/>
      <c r="AD31" s="138" t="n"/>
      <c r="AE31" s="207" t="n"/>
      <c r="AF31" s="206" t="n"/>
      <c r="AG31" s="139" t="n"/>
      <c r="AH31" s="140" t="n"/>
      <c r="AI31" s="139" t="n"/>
      <c r="AJ31" s="140" t="n"/>
      <c r="AK31" s="139" t="n"/>
      <c r="AL31" s="140" t="n"/>
      <c r="AM31" s="139" t="n"/>
      <c r="AN31" s="140" t="n"/>
      <c r="AO31" s="139" t="n"/>
      <c r="AP31" s="140" t="n"/>
      <c r="AQ31" s="139" t="n"/>
      <c r="AR31" s="815" t="inlineStr">
        <is>
          <t>Всего часов</t>
        </is>
      </c>
      <c r="AS31" s="197" t="n"/>
      <c r="AT31" s="816" t="inlineStr">
        <is>
          <t>Ауд. часов</t>
        </is>
      </c>
      <c r="AU31" s="197" t="n"/>
      <c r="AV31" s="816" t="inlineStr">
        <is>
          <t>Зач. единиц</t>
        </is>
      </c>
      <c r="AW31" s="197" t="n"/>
      <c r="AX31" s="817" t="inlineStr">
        <is>
          <t>Всего часов</t>
        </is>
      </c>
      <c r="AY31" s="197" t="n"/>
      <c r="AZ31" s="816" t="inlineStr">
        <is>
          <t>Ауд. часов</t>
        </is>
      </c>
      <c r="BA31" s="197" t="n"/>
      <c r="BB31" s="816" t="inlineStr">
        <is>
          <t>Зач. единиц</t>
        </is>
      </c>
      <c r="BC31" s="197" t="n"/>
      <c r="BD31" s="815" t="inlineStr">
        <is>
          <t>Всего часов</t>
        </is>
      </c>
      <c r="BE31" s="197" t="n"/>
      <c r="BF31" s="816" t="inlineStr">
        <is>
          <t>Ауд. часов</t>
        </is>
      </c>
      <c r="BG31" s="197" t="n"/>
      <c r="BH31" s="816" t="inlineStr">
        <is>
          <t>Зач. единиц</t>
        </is>
      </c>
      <c r="BI31" s="197" t="n"/>
      <c r="BJ31" s="817" t="inlineStr">
        <is>
          <t>Всего часов</t>
        </is>
      </c>
      <c r="BK31" s="197" t="n"/>
      <c r="BL31" s="816" t="inlineStr">
        <is>
          <t>Ауд. часов</t>
        </is>
      </c>
      <c r="BM31" s="197" t="n"/>
      <c r="BN31" s="816" t="inlineStr">
        <is>
          <t>Зач. единиц</t>
        </is>
      </c>
      <c r="BO31" s="197" t="n"/>
      <c r="BP31" s="138" t="n"/>
      <c r="BQ31" s="206" t="n"/>
      <c r="BR31" s="206" t="n"/>
      <c r="BS31" s="206" t="n"/>
      <c r="BT31" s="207" t="n"/>
      <c r="BU31" s="112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</row>
    <row r="32">
      <c r="A32" s="355" t="n"/>
      <c r="B32" s="380" t="n">
        <v>1</v>
      </c>
      <c r="C32" s="109" t="n"/>
      <c r="D32" s="818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08" t="n"/>
      <c r="Z32" s="108" t="n"/>
      <c r="AA32" s="148" t="n"/>
      <c r="AB32" s="376" t="n"/>
      <c r="AC32" s="148" t="n"/>
      <c r="AD32" s="376" t="n"/>
      <c r="AE32" s="148" t="n"/>
      <c r="AF32" s="381">
        <f>AF33+AF37+AF40+AF41</f>
        <v/>
      </c>
      <c r="AG32" s="109" t="n"/>
      <c r="AH32" s="381">
        <f>AH33+AH37+AH40+AH41</f>
        <v/>
      </c>
      <c r="AI32" s="109" t="n"/>
      <c r="AJ32" s="381">
        <f>AJ33+AJ37+AJ40+AJ41</f>
        <v/>
      </c>
      <c r="AK32" s="109" t="n"/>
      <c r="AL32" s="381">
        <f>AL33+AL37+AL40+AL41</f>
        <v/>
      </c>
      <c r="AM32" s="109" t="n"/>
      <c r="AN32" s="381">
        <f>AN33+AN37+AN40+AN41</f>
        <v/>
      </c>
      <c r="AO32" s="109" t="n"/>
      <c r="AP32" s="381">
        <f>AP33+AP37+AP40+AP41</f>
        <v/>
      </c>
      <c r="AQ32" s="109" t="n"/>
      <c r="AR32" s="380">
        <f>AR33+AR37+AR40+AR41</f>
        <v/>
      </c>
      <c r="AS32" s="109" t="n"/>
      <c r="AT32" s="382">
        <f>AT33+AT37+AT40+AT41</f>
        <v/>
      </c>
      <c r="AU32" s="109" t="n"/>
      <c r="AV32" s="382">
        <f>AV33+AV37+AV40+AV41</f>
        <v/>
      </c>
      <c r="AW32" s="109" t="n"/>
      <c r="AX32" s="381">
        <f>AX33+AX37+AX40+AX41</f>
        <v/>
      </c>
      <c r="AY32" s="109" t="n"/>
      <c r="AZ32" s="381">
        <f>AZ33+AZ37+AZ40+AZ41</f>
        <v/>
      </c>
      <c r="BA32" s="109" t="n"/>
      <c r="BB32" s="381">
        <f>BB33+BB37+BB40+BB41</f>
        <v/>
      </c>
      <c r="BC32" s="109" t="n"/>
      <c r="BD32" s="380">
        <f>BD33+BD37+BD40+BD41</f>
        <v/>
      </c>
      <c r="BE32" s="109" t="n"/>
      <c r="BF32" s="382">
        <f>BF33+BF37+BF40+BF41</f>
        <v/>
      </c>
      <c r="BG32" s="109" t="n"/>
      <c r="BH32" s="382">
        <f>BH33+BH37+BH40+BH41</f>
        <v/>
      </c>
      <c r="BI32" s="109" t="n"/>
      <c r="BJ32" s="381">
        <f>BJ33+BJ37+BJ44</f>
        <v/>
      </c>
      <c r="BK32" s="109" t="n"/>
      <c r="BL32" s="382">
        <f>BL33+BL37+BL44</f>
        <v/>
      </c>
      <c r="BM32" s="109" t="n"/>
      <c r="BN32" s="382">
        <f>BN33+BN37+BN44</f>
        <v/>
      </c>
      <c r="BO32" s="109" t="n"/>
      <c r="BP32" s="376" t="n"/>
      <c r="BQ32" s="108" t="n"/>
      <c r="BR32" s="108" t="n"/>
      <c r="BS32" s="108" t="n"/>
      <c r="BT32" s="148" t="n"/>
      <c r="BU32" s="819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</row>
    <row r="33">
      <c r="A33" s="355" t="n"/>
      <c r="B33" s="619" t="inlineStr">
        <is>
          <t>1.1</t>
        </is>
      </c>
      <c r="C33" s="139" t="n"/>
      <c r="D33" s="820" t="inlineStr">
        <is>
          <t>Модуль "Теоретическая экономика"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61" t="n"/>
      <c r="AB33" s="821" t="n"/>
      <c r="AC33" s="207" t="n"/>
      <c r="AD33" s="821" t="n"/>
      <c r="AE33" s="207" t="n"/>
      <c r="AF33" s="211">
        <f>SUM(AF34:AG36)</f>
        <v/>
      </c>
      <c r="AG33" s="139" t="n"/>
      <c r="AH33" s="212">
        <f>SUM(AH34:AI36)</f>
        <v/>
      </c>
      <c r="AI33" s="139" t="n"/>
      <c r="AJ33" s="212">
        <f>SUM(AJ34:AK36)</f>
        <v/>
      </c>
      <c r="AK33" s="139" t="n"/>
      <c r="AL33" s="212">
        <f>SUM(AL34:AM36)</f>
        <v/>
      </c>
      <c r="AM33" s="139" t="n"/>
      <c r="AN33" s="212">
        <f>SUM(AN34:AO36)</f>
        <v/>
      </c>
      <c r="AO33" s="139" t="n"/>
      <c r="AP33" s="212">
        <f>SUM(AP34:AQ36)</f>
        <v/>
      </c>
      <c r="AQ33" s="139" t="n"/>
      <c r="AR33" s="213">
        <f>SUM(AR34:AS36)</f>
        <v/>
      </c>
      <c r="AS33" s="139" t="n"/>
      <c r="AT33" s="212">
        <f>SUM(AT34:AU36)</f>
        <v/>
      </c>
      <c r="AU33" s="139" t="n"/>
      <c r="AV33" s="212">
        <f>SUM(AV34:AW36)</f>
        <v/>
      </c>
      <c r="AW33" s="139" t="n"/>
      <c r="AX33" s="211">
        <f>SUM(AX34:AY36)</f>
        <v/>
      </c>
      <c r="AY33" s="139" t="n"/>
      <c r="AZ33" s="212">
        <f>SUM(AZ34:BA36)</f>
        <v/>
      </c>
      <c r="BA33" s="139" t="n"/>
      <c r="BB33" s="212">
        <f>SUM(BB34:BC36)</f>
        <v/>
      </c>
      <c r="BC33" s="139" t="n"/>
      <c r="BD33" s="213">
        <f>SUM(BD34:BE36)</f>
        <v/>
      </c>
      <c r="BE33" s="139" t="n"/>
      <c r="BF33" s="212">
        <f>SUM(BF34:BG36)</f>
        <v/>
      </c>
      <c r="BG33" s="139" t="n"/>
      <c r="BH33" s="212">
        <f>SUM(BH34:BI36)</f>
        <v/>
      </c>
      <c r="BI33" s="139" t="n"/>
      <c r="BJ33" s="211">
        <f>SUM(BJ34:BK36)</f>
        <v/>
      </c>
      <c r="BK33" s="139" t="n"/>
      <c r="BL33" s="212">
        <f>SUM(BL34:BM36)</f>
        <v/>
      </c>
      <c r="BM33" s="139" t="n"/>
      <c r="BN33" s="212">
        <f>SUM(BN34:BO36)</f>
        <v/>
      </c>
      <c r="BO33" s="139" t="n"/>
      <c r="BP33" s="513" t="n"/>
      <c r="BQ33" s="206" t="n"/>
      <c r="BR33" s="206" t="n"/>
      <c r="BS33" s="206" t="n"/>
      <c r="BT33" s="207" t="n"/>
      <c r="BU33" s="819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</row>
    <row r="34">
      <c r="A34" s="355" t="n"/>
      <c r="B34" s="822" t="inlineStr">
        <is>
          <t>1.1.1</t>
        </is>
      </c>
      <c r="C34" s="128" t="n"/>
      <c r="D34" s="823" t="inlineStr">
        <is>
          <t xml:space="preserve">Микроэкономический анализ и политика 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75" t="n"/>
      <c r="AB34" s="182" t="n">
        <v>1</v>
      </c>
      <c r="AC34" s="175" t="n"/>
      <c r="AD34" s="182" t="n"/>
      <c r="AE34" s="175" t="n"/>
      <c r="AF34" s="181" t="n">
        <v>102</v>
      </c>
      <c r="AG34" s="128" t="n"/>
      <c r="AH34" s="93" t="n">
        <v>50</v>
      </c>
      <c r="AI34" s="128" t="n"/>
      <c r="AJ34" s="93" t="n">
        <v>26</v>
      </c>
      <c r="AK34" s="128" t="n"/>
      <c r="AL34" s="93" t="n"/>
      <c r="AM34" s="128" t="n"/>
      <c r="AN34" s="93" t="n"/>
      <c r="AO34" s="128" t="n"/>
      <c r="AP34" s="93" t="n">
        <v>24</v>
      </c>
      <c r="AQ34" s="128" t="n"/>
      <c r="AR34" s="177" t="n">
        <v>102</v>
      </c>
      <c r="AS34" s="128" t="n"/>
      <c r="AT34" s="93" t="n">
        <v>50</v>
      </c>
      <c r="AU34" s="128" t="n"/>
      <c r="AV34" s="93" t="n">
        <v>3</v>
      </c>
      <c r="AW34" s="128" t="n"/>
      <c r="AX34" s="181" t="n"/>
      <c r="AY34" s="128" t="n"/>
      <c r="AZ34" s="93" t="n"/>
      <c r="BA34" s="128" t="n"/>
      <c r="BB34" s="93" t="n"/>
      <c r="BC34" s="128" t="n"/>
      <c r="BD34" s="177" t="n"/>
      <c r="BE34" s="128" t="n"/>
      <c r="BF34" s="93" t="n"/>
      <c r="BG34" s="128" t="n"/>
      <c r="BH34" s="93" t="n"/>
      <c r="BI34" s="128" t="n"/>
      <c r="BJ34" s="181" t="n"/>
      <c r="BK34" s="128" t="n"/>
      <c r="BL34" s="93" t="n"/>
      <c r="BM34" s="128" t="n"/>
      <c r="BN34" s="93" t="n"/>
      <c r="BO34" s="128" t="n"/>
      <c r="BP34" s="824" t="inlineStr">
        <is>
          <t>УК-6, УПК-1</t>
        </is>
      </c>
      <c r="BQ34" s="126" t="n"/>
      <c r="BR34" s="126" t="n"/>
      <c r="BS34" s="126" t="n"/>
      <c r="BT34" s="175" t="n"/>
      <c r="BU34" s="819" t="inlineStr">
        <is>
          <t>ЭТиМ</t>
        </is>
      </c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</row>
    <row r="35">
      <c r="A35" s="355" t="n"/>
      <c r="B35" s="822" t="inlineStr">
        <is>
          <t>1.1.2</t>
        </is>
      </c>
      <c r="C35" s="128" t="n"/>
      <c r="D35" s="823" t="inlineStr">
        <is>
          <t xml:space="preserve">Макроэкономический анализ и политика 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75" t="n"/>
      <c r="AB35" s="182" t="n">
        <v>2</v>
      </c>
      <c r="AC35" s="175" t="n"/>
      <c r="AD35" s="182" t="n"/>
      <c r="AE35" s="175" t="n"/>
      <c r="AF35" s="181" t="n">
        <v>108</v>
      </c>
      <c r="AG35" s="128" t="n"/>
      <c r="AH35" s="93" t="n">
        <v>48</v>
      </c>
      <c r="AI35" s="128" t="n"/>
      <c r="AJ35" s="93" t="n">
        <v>24</v>
      </c>
      <c r="AK35" s="128" t="n"/>
      <c r="AL35" s="93" t="n"/>
      <c r="AM35" s="128" t="n"/>
      <c r="AN35" s="93" t="n"/>
      <c r="AO35" s="128" t="n"/>
      <c r="AP35" s="93" t="n">
        <v>24</v>
      </c>
      <c r="AQ35" s="128" t="n"/>
      <c r="AR35" s="177" t="n"/>
      <c r="AS35" s="128" t="n"/>
      <c r="AT35" s="93" t="n"/>
      <c r="AU35" s="128" t="n"/>
      <c r="AV35" s="93" t="n"/>
      <c r="AW35" s="128" t="n"/>
      <c r="AX35" s="181" t="n">
        <v>108</v>
      </c>
      <c r="AY35" s="128" t="n"/>
      <c r="AZ35" s="93" t="n">
        <v>48</v>
      </c>
      <c r="BA35" s="128" t="n"/>
      <c r="BB35" s="93" t="n">
        <v>3</v>
      </c>
      <c r="BC35" s="128" t="n"/>
      <c r="BD35" s="177" t="n"/>
      <c r="BE35" s="128" t="n"/>
      <c r="BF35" s="93" t="n"/>
      <c r="BG35" s="128" t="n"/>
      <c r="BH35" s="93" t="n"/>
      <c r="BI35" s="128" t="n"/>
      <c r="BJ35" s="181" t="n"/>
      <c r="BK35" s="128" t="n"/>
      <c r="BL35" s="93" t="n"/>
      <c r="BM35" s="128" t="n"/>
      <c r="BN35" s="93" t="n"/>
      <c r="BO35" s="128" t="n"/>
      <c r="BP35" s="824" t="inlineStr">
        <is>
          <t>УК-6, УПК-2</t>
        </is>
      </c>
      <c r="BQ35" s="126" t="n"/>
      <c r="BR35" s="126" t="n"/>
      <c r="BS35" s="126" t="n"/>
      <c r="BT35" s="175" t="n"/>
      <c r="BU35" s="819" t="inlineStr">
        <is>
          <t>ЭТиМ</t>
        </is>
      </c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</row>
    <row r="36">
      <c r="A36" s="355" t="n"/>
      <c r="B36" s="822" t="inlineStr">
        <is>
          <t>1.1.3</t>
        </is>
      </c>
      <c r="C36" s="128" t="n"/>
      <c r="D36" s="823" t="inlineStr">
        <is>
          <t>Институциональный анализ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75" t="n"/>
      <c r="AB36" s="182" t="n">
        <v>2</v>
      </c>
      <c r="AC36" s="175" t="n"/>
      <c r="AD36" s="182" t="n"/>
      <c r="AE36" s="175" t="n"/>
      <c r="AF36" s="181" t="n">
        <v>108</v>
      </c>
      <c r="AG36" s="128" t="n"/>
      <c r="AH36" s="93" t="n">
        <v>48</v>
      </c>
      <c r="AI36" s="128" t="n"/>
      <c r="AJ36" s="93" t="n">
        <v>24</v>
      </c>
      <c r="AK36" s="128" t="n"/>
      <c r="AL36" s="93" t="n"/>
      <c r="AM36" s="128" t="n"/>
      <c r="AN36" s="93" t="n"/>
      <c r="AO36" s="128" t="n"/>
      <c r="AP36" s="93" t="n">
        <v>24</v>
      </c>
      <c r="AQ36" s="128" t="n"/>
      <c r="AR36" s="177" t="n"/>
      <c r="AS36" s="128" t="n"/>
      <c r="AT36" s="93" t="n"/>
      <c r="AU36" s="128" t="n"/>
      <c r="AV36" s="93" t="n"/>
      <c r="AW36" s="128" t="n"/>
      <c r="AX36" s="181" t="n">
        <v>108</v>
      </c>
      <c r="AY36" s="128" t="n"/>
      <c r="AZ36" s="93" t="n">
        <v>48</v>
      </c>
      <c r="BA36" s="128" t="n"/>
      <c r="BB36" s="93" t="n">
        <v>3</v>
      </c>
      <c r="BC36" s="128" t="n"/>
      <c r="BD36" s="177" t="n"/>
      <c r="BE36" s="128" t="n"/>
      <c r="BF36" s="93" t="n"/>
      <c r="BG36" s="128" t="n"/>
      <c r="BH36" s="93" t="n"/>
      <c r="BI36" s="128" t="n"/>
      <c r="BJ36" s="181" t="n"/>
      <c r="BK36" s="128" t="n"/>
      <c r="BL36" s="93" t="n"/>
      <c r="BM36" s="128" t="n"/>
      <c r="BN36" s="93" t="n"/>
      <c r="BO36" s="128" t="n"/>
      <c r="BP36" s="182" t="inlineStr">
        <is>
          <t>УПК-3</t>
        </is>
      </c>
      <c r="BQ36" s="126" t="n"/>
      <c r="BR36" s="126" t="n"/>
      <c r="BS36" s="126" t="n"/>
      <c r="BT36" s="175" t="n"/>
      <c r="BU36" s="819" t="inlineStr">
        <is>
          <t>ЭТиМ</t>
        </is>
      </c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</row>
    <row r="37">
      <c r="A37" s="355" t="n"/>
      <c r="B37" s="825" t="inlineStr">
        <is>
          <t>1.2</t>
        </is>
      </c>
      <c r="C37" s="128" t="n"/>
      <c r="D37" s="826" t="inlineStr">
        <is>
          <t>Модуль "Мировая экономика и международный бизнес"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75" t="n"/>
      <c r="AB37" s="218" t="n"/>
      <c r="AC37" s="175" t="n"/>
      <c r="AD37" s="218" t="n"/>
      <c r="AE37" s="175" t="n"/>
      <c r="AF37" s="187">
        <f>SUM(AF38:AG39)</f>
        <v/>
      </c>
      <c r="AG37" s="128" t="n"/>
      <c r="AH37" s="187">
        <f>SUM(AH38:AI39)</f>
        <v/>
      </c>
      <c r="AI37" s="128" t="n"/>
      <c r="AJ37" s="187">
        <f>SUM(AJ38:AK39)</f>
        <v/>
      </c>
      <c r="AK37" s="128" t="n"/>
      <c r="AL37" s="187">
        <f>SUM(AL38:AM39)</f>
        <v/>
      </c>
      <c r="AM37" s="128" t="n"/>
      <c r="AN37" s="187">
        <f>SUM(AN38:AO39)</f>
        <v/>
      </c>
      <c r="AO37" s="128" t="n"/>
      <c r="AP37" s="187">
        <f>SUM(AP38:AQ39)</f>
        <v/>
      </c>
      <c r="AQ37" s="128" t="n"/>
      <c r="AR37" s="188">
        <f>SUM(AR38:AS39)</f>
        <v/>
      </c>
      <c r="AS37" s="128" t="n"/>
      <c r="AT37" s="95">
        <f>SUM(AT38:AU39)</f>
        <v/>
      </c>
      <c r="AU37" s="128" t="n"/>
      <c r="AV37" s="95">
        <f>SUM(AV38:AW39)</f>
        <v/>
      </c>
      <c r="AW37" s="128" t="n"/>
      <c r="AX37" s="187">
        <f>SUM(AX38:AY39)</f>
        <v/>
      </c>
      <c r="AY37" s="128" t="n"/>
      <c r="AZ37" s="187">
        <f>SUM(AZ38:BA39)</f>
        <v/>
      </c>
      <c r="BA37" s="128" t="n"/>
      <c r="BB37" s="187">
        <f>SUM(BB38:BC39)</f>
        <v/>
      </c>
      <c r="BC37" s="128" t="n"/>
      <c r="BD37" s="188">
        <f>SUM(BD38:BE39)</f>
        <v/>
      </c>
      <c r="BE37" s="128" t="n"/>
      <c r="BF37" s="95">
        <f>SUM(BF38:BG39)</f>
        <v/>
      </c>
      <c r="BG37" s="128" t="n"/>
      <c r="BH37" s="95">
        <f>SUM(BH38:BI39)</f>
        <v/>
      </c>
      <c r="BI37" s="128" t="n"/>
      <c r="BJ37" s="187">
        <f>SUM(BJ38:BK39)</f>
        <v/>
      </c>
      <c r="BK37" s="128" t="n"/>
      <c r="BL37" s="187">
        <f>SUM(BL38:BM39)</f>
        <v/>
      </c>
      <c r="BM37" s="128" t="n"/>
      <c r="BN37" s="187">
        <f>SUM(BN38:BO39)</f>
        <v/>
      </c>
      <c r="BO37" s="128" t="n"/>
      <c r="BP37" s="218" t="n"/>
      <c r="BQ37" s="126" t="n"/>
      <c r="BR37" s="126" t="n"/>
      <c r="BS37" s="126" t="n"/>
      <c r="BT37" s="175" t="n"/>
      <c r="BU37" s="819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</row>
    <row r="38">
      <c r="A38" s="355" t="n"/>
      <c r="B38" s="822" t="inlineStr">
        <is>
          <t>1.2.1</t>
        </is>
      </c>
      <c r="C38" s="128" t="n"/>
      <c r="D38" s="823" t="inlineStr">
        <is>
          <t>Международный бизнес и деловые культуры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75" t="n"/>
      <c r="AB38" s="182" t="n"/>
      <c r="AC38" s="175" t="n"/>
      <c r="AD38" s="182" t="n">
        <v>1</v>
      </c>
      <c r="AE38" s="175" t="n"/>
      <c r="AF38" s="181" t="n">
        <v>216</v>
      </c>
      <c r="AG38" s="128" t="n"/>
      <c r="AH38" s="93" t="n">
        <v>72</v>
      </c>
      <c r="AI38" s="128" t="n"/>
      <c r="AJ38" s="93" t="n">
        <v>36</v>
      </c>
      <c r="AK38" s="128" t="n"/>
      <c r="AL38" s="93" t="n"/>
      <c r="AM38" s="128" t="n"/>
      <c r="AN38" s="93" t="n"/>
      <c r="AO38" s="128" t="n"/>
      <c r="AP38" s="93" t="n">
        <v>36</v>
      </c>
      <c r="AQ38" s="128" t="n"/>
      <c r="AR38" s="177" t="n">
        <v>216</v>
      </c>
      <c r="AS38" s="128" t="n"/>
      <c r="AT38" s="93" t="n">
        <v>72</v>
      </c>
      <c r="AU38" s="128" t="n"/>
      <c r="AV38" s="93" t="n">
        <v>6</v>
      </c>
      <c r="AW38" s="128" t="n"/>
      <c r="AX38" s="181">
        <f>BB38*36</f>
        <v/>
      </c>
      <c r="AY38" s="128" t="n"/>
      <c r="AZ38" s="93" t="n"/>
      <c r="BA38" s="128" t="n"/>
      <c r="BB38" s="93" t="n"/>
      <c r="BC38" s="128" t="n"/>
      <c r="BD38" s="177">
        <f>BH38*36</f>
        <v/>
      </c>
      <c r="BE38" s="128" t="n"/>
      <c r="BF38" s="93" t="n"/>
      <c r="BG38" s="128" t="n"/>
      <c r="BH38" s="93" t="n"/>
      <c r="BI38" s="128" t="n"/>
      <c r="BJ38" s="181">
        <f>BN38*36</f>
        <v/>
      </c>
      <c r="BK38" s="128" t="n"/>
      <c r="BL38" s="93" t="n"/>
      <c r="BM38" s="128" t="n"/>
      <c r="BN38" s="93" t="n"/>
      <c r="BO38" s="128" t="n"/>
      <c r="BP38" s="182" t="inlineStr">
        <is>
          <t>УПК-4</t>
        </is>
      </c>
      <c r="BQ38" s="126" t="n"/>
      <c r="BR38" s="126" t="n"/>
      <c r="BS38" s="126" t="n"/>
      <c r="BT38" s="175" t="n"/>
      <c r="BU38" s="819" t="inlineStr">
        <is>
          <t>ЭТиМ</t>
        </is>
      </c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</row>
    <row r="39">
      <c r="A39" s="355" t="n"/>
      <c r="B39" s="822" t="inlineStr">
        <is>
          <t>1.2.2</t>
        </is>
      </c>
      <c r="C39" s="128" t="n"/>
      <c r="D39" s="823" t="inlineStr">
        <is>
          <t>Мировая экономика и внешнеэкономическая политика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75" t="n"/>
      <c r="AB39" s="182" t="n">
        <v>2</v>
      </c>
      <c r="AC39" s="175" t="n"/>
      <c r="AD39" s="182" t="n"/>
      <c r="AE39" s="175" t="n"/>
      <c r="AF39" s="181" t="n">
        <v>216</v>
      </c>
      <c r="AG39" s="128" t="n"/>
      <c r="AH39" s="93" t="n">
        <v>72</v>
      </c>
      <c r="AI39" s="128" t="n"/>
      <c r="AJ39" s="93" t="n">
        <v>36</v>
      </c>
      <c r="AK39" s="128" t="n"/>
      <c r="AL39" s="93" t="n"/>
      <c r="AM39" s="128" t="n"/>
      <c r="AN39" s="93" t="n"/>
      <c r="AO39" s="128" t="n"/>
      <c r="AP39" s="93" t="n">
        <v>36</v>
      </c>
      <c r="AQ39" s="128" t="n"/>
      <c r="AR39" s="177">
        <f>AV39*36</f>
        <v/>
      </c>
      <c r="AS39" s="128" t="n"/>
      <c r="AT39" s="93" t="n"/>
      <c r="AU39" s="128" t="n"/>
      <c r="AV39" s="93" t="n"/>
      <c r="AW39" s="128" t="n"/>
      <c r="AX39" s="181" t="n">
        <v>216</v>
      </c>
      <c r="AY39" s="128" t="n"/>
      <c r="AZ39" s="93" t="n">
        <v>72</v>
      </c>
      <c r="BA39" s="128" t="n"/>
      <c r="BB39" s="93" t="n">
        <v>6</v>
      </c>
      <c r="BC39" s="128" t="n"/>
      <c r="BD39" s="177">
        <f>BH39*36</f>
        <v/>
      </c>
      <c r="BE39" s="128" t="n"/>
      <c r="BF39" s="93" t="n"/>
      <c r="BG39" s="128" t="n"/>
      <c r="BH39" s="93" t="n"/>
      <c r="BI39" s="128" t="n"/>
      <c r="BJ39" s="181">
        <f>BN39*36</f>
        <v/>
      </c>
      <c r="BK39" s="128" t="n"/>
      <c r="BL39" s="93" t="n"/>
      <c r="BM39" s="128" t="n"/>
      <c r="BN39" s="93" t="n"/>
      <c r="BO39" s="128" t="n"/>
      <c r="BP39" s="182" t="inlineStr">
        <is>
          <t>УПК-5</t>
        </is>
      </c>
      <c r="BQ39" s="126" t="n"/>
      <c r="BR39" s="126" t="n"/>
      <c r="BS39" s="126" t="n"/>
      <c r="BT39" s="175" t="n"/>
      <c r="BU39" s="819" t="inlineStr">
        <is>
          <t>ЭТиМ</t>
        </is>
      </c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</row>
    <row r="40">
      <c r="A40" s="355" t="n"/>
      <c r="B40" s="628" t="inlineStr">
        <is>
          <t>1.3</t>
        </is>
      </c>
      <c r="C40" s="197" t="n"/>
      <c r="D40" s="826" t="inlineStr">
        <is>
          <t>Инновационное развитие организации (предприятия)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75" t="n"/>
      <c r="AB40" s="182" t="n"/>
      <c r="AC40" s="175" t="n"/>
      <c r="AD40" s="182" t="n">
        <v>1</v>
      </c>
      <c r="AE40" s="175" t="n"/>
      <c r="AF40" s="188" t="n">
        <v>102</v>
      </c>
      <c r="AG40" s="128" t="n"/>
      <c r="AH40" s="95" t="n">
        <v>36</v>
      </c>
      <c r="AI40" s="128" t="n"/>
      <c r="AJ40" s="95" t="n">
        <v>18</v>
      </c>
      <c r="AK40" s="128" t="n"/>
      <c r="AL40" s="95" t="n"/>
      <c r="AM40" s="128" t="n"/>
      <c r="AN40" s="95" t="n">
        <v>18</v>
      </c>
      <c r="AO40" s="128" t="n"/>
      <c r="AP40" s="635" t="n"/>
      <c r="AQ40" s="126" t="n"/>
      <c r="AR40" s="188" t="n">
        <v>102</v>
      </c>
      <c r="AS40" s="128" t="n"/>
      <c r="AT40" s="95" t="n">
        <v>36</v>
      </c>
      <c r="AU40" s="128" t="n"/>
      <c r="AV40" s="95" t="n">
        <v>3</v>
      </c>
      <c r="AW40" s="128" t="n"/>
      <c r="AX40" s="181" t="n"/>
      <c r="AY40" s="128" t="n"/>
      <c r="AZ40" s="93" t="n"/>
      <c r="BA40" s="128" t="n"/>
      <c r="BB40" s="129" t="n"/>
      <c r="BC40" s="126" t="n"/>
      <c r="BD40" s="177" t="n"/>
      <c r="BE40" s="128" t="n"/>
      <c r="BF40" s="93" t="n"/>
      <c r="BG40" s="128" t="n"/>
      <c r="BH40" s="93" t="n"/>
      <c r="BI40" s="128" t="n"/>
      <c r="BJ40" s="181" t="n"/>
      <c r="BK40" s="128" t="n"/>
      <c r="BL40" s="93" t="n"/>
      <c r="BM40" s="128" t="n"/>
      <c r="BN40" s="827" t="n"/>
      <c r="BO40" s="175" t="n"/>
      <c r="BP40" s="828" t="inlineStr">
        <is>
          <t>УК-4,5,УПК-6</t>
        </is>
      </c>
      <c r="BQ40" s="126" t="n"/>
      <c r="BR40" s="126" t="n"/>
      <c r="BS40" s="126" t="n"/>
      <c r="BT40" s="175" t="n"/>
      <c r="BU40" s="819" t="inlineStr">
        <is>
          <t>ЭиУП</t>
        </is>
      </c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</row>
    <row r="41">
      <c r="A41" s="355" t="n"/>
      <c r="B41" s="628" t="inlineStr">
        <is>
          <t>1.4</t>
        </is>
      </c>
      <c r="C41" s="197" t="n"/>
      <c r="D41" s="826" t="inlineStr">
        <is>
          <t>Модуль "Научно-исследовательская работа"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75" t="n"/>
      <c r="AB41" s="182" t="n"/>
      <c r="AC41" s="175" t="n"/>
      <c r="AD41" s="182" t="n"/>
      <c r="AE41" s="175" t="n"/>
      <c r="AF41" s="187">
        <f>AF42+AF43+AF44</f>
        <v/>
      </c>
      <c r="AG41" s="128" t="n"/>
      <c r="AH41" s="187">
        <f>AH42+AH43+AH44</f>
        <v/>
      </c>
      <c r="AI41" s="128" t="n"/>
      <c r="AJ41" s="187">
        <f>AJ42+AJ43+AJ44</f>
        <v/>
      </c>
      <c r="AK41" s="128" t="n"/>
      <c r="AL41" s="187">
        <f>AL42+AL43+AL44</f>
        <v/>
      </c>
      <c r="AM41" s="128" t="n"/>
      <c r="AN41" s="187">
        <f>AN42+AN43+AN44</f>
        <v/>
      </c>
      <c r="AO41" s="128" t="n"/>
      <c r="AP41" s="187">
        <f>AP42+AP43+AP44</f>
        <v/>
      </c>
      <c r="AQ41" s="128" t="n"/>
      <c r="AR41" s="188">
        <f>AR42+AR43+AR44</f>
        <v/>
      </c>
      <c r="AS41" s="128" t="n"/>
      <c r="AT41" s="95">
        <f>AT42+AT43+AT44</f>
        <v/>
      </c>
      <c r="AU41" s="128" t="n"/>
      <c r="AV41" s="95">
        <f>AV42+AV43+AV44</f>
        <v/>
      </c>
      <c r="AW41" s="128" t="n"/>
      <c r="AX41" s="187">
        <f>AX42+AX43+AX44</f>
        <v/>
      </c>
      <c r="AY41" s="128" t="n"/>
      <c r="AZ41" s="187">
        <f>AZ42+AZ43+AZ44</f>
        <v/>
      </c>
      <c r="BA41" s="128" t="n"/>
      <c r="BB41" s="187">
        <f>BB42+BB43+BB44</f>
        <v/>
      </c>
      <c r="BC41" s="128" t="n"/>
      <c r="BD41" s="188">
        <f>BD42+BD43+BD44</f>
        <v/>
      </c>
      <c r="BE41" s="128" t="n"/>
      <c r="BF41" s="95">
        <f>BF42+BF43+BF44</f>
        <v/>
      </c>
      <c r="BG41" s="128" t="n"/>
      <c r="BH41" s="95">
        <f>BH42+BH43+BH44</f>
        <v/>
      </c>
      <c r="BI41" s="128" t="n"/>
      <c r="BJ41" s="187">
        <f>BN41*36</f>
        <v/>
      </c>
      <c r="BK41" s="128" t="n"/>
      <c r="BL41" s="95" t="n"/>
      <c r="BM41" s="128" t="n"/>
      <c r="BN41" s="95" t="n"/>
      <c r="BO41" s="128" t="n"/>
      <c r="BP41" s="182" t="inlineStr">
        <is>
          <t>УК-1,4,5</t>
        </is>
      </c>
      <c r="BQ41" s="126" t="n"/>
      <c r="BR41" s="126" t="n"/>
      <c r="BS41" s="126" t="n"/>
      <c r="BT41" s="175" t="n"/>
      <c r="BU41" s="819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</row>
    <row r="42">
      <c r="A42" s="355" t="n"/>
      <c r="B42" s="829" t="inlineStr">
        <is>
          <t>1.4.1</t>
        </is>
      </c>
      <c r="C42" s="197" t="n"/>
      <c r="D42" s="823" t="inlineStr">
        <is>
          <t>Научно-исследовательский семинар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75" t="n"/>
      <c r="AB42" s="182" t="n"/>
      <c r="AC42" s="175" t="n"/>
      <c r="AD42" s="182" t="n">
        <v>1.2</v>
      </c>
      <c r="AE42" s="175" t="n"/>
      <c r="AF42" s="177" t="n">
        <v>180</v>
      </c>
      <c r="AG42" s="128" t="n"/>
      <c r="AH42" s="93" t="n">
        <v>32</v>
      </c>
      <c r="AI42" s="128" t="n"/>
      <c r="AJ42" s="93" t="n"/>
      <c r="AK42" s="128" t="n"/>
      <c r="AL42" s="93" t="n"/>
      <c r="AM42" s="128" t="n"/>
      <c r="AN42" s="93" t="n">
        <v>32</v>
      </c>
      <c r="AO42" s="128" t="n"/>
      <c r="AP42" s="129" t="n"/>
      <c r="AQ42" s="126" t="n"/>
      <c r="AR42" s="177" t="n">
        <v>90</v>
      </c>
      <c r="AS42" s="128" t="n"/>
      <c r="AT42" s="93" t="n"/>
      <c r="AU42" s="128" t="n"/>
      <c r="AV42" s="93" t="n">
        <v>3</v>
      </c>
      <c r="AW42" s="128" t="n"/>
      <c r="AX42" s="181" t="n">
        <v>90</v>
      </c>
      <c r="AY42" s="128" t="n"/>
      <c r="AZ42" s="93" t="n">
        <v>32</v>
      </c>
      <c r="BA42" s="128" t="n"/>
      <c r="BB42" s="129" t="n">
        <v>3</v>
      </c>
      <c r="BC42" s="126" t="n"/>
      <c r="BD42" s="177" t="n"/>
      <c r="BE42" s="128" t="n"/>
      <c r="BF42" s="93" t="n"/>
      <c r="BG42" s="128" t="n"/>
      <c r="BH42" s="93" t="n"/>
      <c r="BI42" s="128" t="n"/>
      <c r="BJ42" s="181" t="n"/>
      <c r="BK42" s="128" t="n"/>
      <c r="BL42" s="93" t="n"/>
      <c r="BM42" s="128" t="n"/>
      <c r="BN42" s="827" t="n"/>
      <c r="BO42" s="175" t="n"/>
      <c r="BP42" s="182" t="n"/>
      <c r="BQ42" s="126" t="n"/>
      <c r="BR42" s="126" t="n"/>
      <c r="BS42" s="126" t="n"/>
      <c r="BT42" s="175" t="n"/>
      <c r="BU42" s="819" t="inlineStr">
        <is>
          <t>ЭТиМ</t>
        </is>
      </c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</row>
    <row r="43">
      <c r="A43" s="355" t="n"/>
      <c r="B43" s="829" t="inlineStr">
        <is>
          <t>1.4.2</t>
        </is>
      </c>
      <c r="C43" s="197" t="n"/>
      <c r="D43" s="823" t="inlineStr">
        <is>
          <t>Курсовая работа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75" t="n"/>
      <c r="AB43" s="182" t="n"/>
      <c r="AC43" s="175" t="n"/>
      <c r="AD43" s="182" t="n"/>
      <c r="AE43" s="175" t="n"/>
      <c r="AF43" s="177" t="n">
        <v>90</v>
      </c>
      <c r="AG43" s="128" t="n"/>
      <c r="AH43" s="93" t="n"/>
      <c r="AI43" s="128" t="n"/>
      <c r="AJ43" s="93" t="n"/>
      <c r="AK43" s="128" t="n"/>
      <c r="AL43" s="93" t="n"/>
      <c r="AM43" s="128" t="n"/>
      <c r="AN43" s="93" t="n"/>
      <c r="AO43" s="128" t="n"/>
      <c r="AP43" s="129" t="n"/>
      <c r="AQ43" s="126" t="n"/>
      <c r="AR43" s="177" t="n"/>
      <c r="AS43" s="128" t="n"/>
      <c r="AT43" s="93" t="n"/>
      <c r="AU43" s="128" t="n"/>
      <c r="AV43" s="93" t="n"/>
      <c r="AW43" s="128" t="n"/>
      <c r="AX43" s="177" t="n"/>
      <c r="AY43" s="128" t="n"/>
      <c r="AZ43" s="93" t="n"/>
      <c r="BA43" s="128" t="n"/>
      <c r="BB43" s="827" t="n"/>
      <c r="BC43" s="175" t="n"/>
      <c r="BD43" s="181" t="n">
        <v>90</v>
      </c>
      <c r="BE43" s="128" t="n"/>
      <c r="BF43" s="93" t="n"/>
      <c r="BG43" s="128" t="n"/>
      <c r="BH43" s="93" t="n">
        <v>3</v>
      </c>
      <c r="BI43" s="128" t="n"/>
      <c r="BJ43" s="181" t="n"/>
      <c r="BK43" s="128" t="n"/>
      <c r="BL43" s="93" t="n"/>
      <c r="BM43" s="128" t="n"/>
      <c r="BN43" s="827" t="n"/>
      <c r="BO43" s="175" t="n"/>
      <c r="BP43" s="182" t="n"/>
      <c r="BQ43" s="126" t="n"/>
      <c r="BR43" s="126" t="n"/>
      <c r="BS43" s="126" t="n"/>
      <c r="BT43" s="175" t="n"/>
      <c r="BU43" s="819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</row>
    <row r="44">
      <c r="A44" s="355" t="n"/>
      <c r="B44" s="829" t="inlineStr">
        <is>
          <t>1.4.3</t>
        </is>
      </c>
      <c r="C44" s="197" t="n"/>
      <c r="D44" s="830" t="inlineStr">
        <is>
          <t>Методология научных исследований</t>
        </is>
      </c>
      <c r="E44" s="202" t="n"/>
      <c r="F44" s="202" t="n"/>
      <c r="G44" s="202" t="n"/>
      <c r="H44" s="202" t="n"/>
      <c r="I44" s="202" t="n"/>
      <c r="J44" s="202" t="n"/>
      <c r="K44" s="202" t="n"/>
      <c r="L44" s="202" t="n"/>
      <c r="M44" s="202" t="n"/>
      <c r="N44" s="202" t="n"/>
      <c r="O44" s="202" t="n"/>
      <c r="P44" s="202" t="n"/>
      <c r="Q44" s="202" t="n"/>
      <c r="R44" s="202" t="n"/>
      <c r="S44" s="202" t="n"/>
      <c r="T44" s="202" t="n"/>
      <c r="U44" s="202" t="n"/>
      <c r="V44" s="202" t="n"/>
      <c r="W44" s="202" t="n"/>
      <c r="X44" s="202" t="n"/>
      <c r="Y44" s="202" t="n"/>
      <c r="Z44" s="202" t="n"/>
      <c r="AA44" s="203" t="n"/>
      <c r="AB44" s="831" t="n"/>
      <c r="AC44" s="192" t="n"/>
      <c r="AD44" s="831" t="n">
        <v>1</v>
      </c>
      <c r="AE44" s="192" t="n"/>
      <c r="AF44" s="200" t="n">
        <v>108</v>
      </c>
      <c r="AG44" s="197" t="n"/>
      <c r="AH44" s="198" t="n">
        <v>36</v>
      </c>
      <c r="AI44" s="197" t="n"/>
      <c r="AJ44" s="198" t="n">
        <v>14</v>
      </c>
      <c r="AK44" s="197" t="n"/>
      <c r="AL44" s="198" t="n"/>
      <c r="AM44" s="197" t="n"/>
      <c r="AN44" s="198" t="n">
        <v>22</v>
      </c>
      <c r="AO44" s="197" t="n"/>
      <c r="AP44" s="198" t="n"/>
      <c r="AQ44" s="197" t="n"/>
      <c r="AR44" s="200" t="n">
        <v>108</v>
      </c>
      <c r="AS44" s="197" t="n"/>
      <c r="AT44" s="198">
        <f>$AH44</f>
        <v/>
      </c>
      <c r="AU44" s="197" t="n"/>
      <c r="AV44" s="198" t="n">
        <v>3</v>
      </c>
      <c r="AW44" s="197" t="n"/>
      <c r="AX44" s="196">
        <f>BB44*36</f>
        <v/>
      </c>
      <c r="AY44" s="197" t="n"/>
      <c r="AZ44" s="198" t="n"/>
      <c r="BA44" s="197" t="n"/>
      <c r="BB44" s="198" t="n"/>
      <c r="BC44" s="197" t="n"/>
      <c r="BD44" s="200">
        <f>BH44*36</f>
        <v/>
      </c>
      <c r="BE44" s="197" t="n"/>
      <c r="BF44" s="198" t="n"/>
      <c r="BG44" s="197" t="n"/>
      <c r="BH44" s="198" t="n"/>
      <c r="BI44" s="197" t="n"/>
      <c r="BJ44" s="200">
        <f>BN44*36</f>
        <v/>
      </c>
      <c r="BK44" s="197" t="n"/>
      <c r="BL44" s="198" t="n"/>
      <c r="BM44" s="197" t="n"/>
      <c r="BN44" s="198" t="n"/>
      <c r="BO44" s="197" t="n"/>
      <c r="BP44" s="229" t="n"/>
      <c r="BQ44" s="202" t="n"/>
      <c r="BR44" s="202" t="n"/>
      <c r="BS44" s="202" t="n"/>
      <c r="BT44" s="203" t="n"/>
      <c r="BU44" s="819" t="inlineStr">
        <is>
          <t>ЭТиМ</t>
        </is>
      </c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</row>
    <row r="45">
      <c r="A45" s="355" t="n"/>
      <c r="B45" s="380" t="n">
        <v>2</v>
      </c>
      <c r="C45" s="109" t="n"/>
      <c r="D45" s="818" t="inlineStr">
        <is>
          <t>Компонент учреждения образования</t>
        </is>
      </c>
      <c r="E45" s="108" t="n"/>
      <c r="F45" s="108" t="n"/>
      <c r="G45" s="108" t="n"/>
      <c r="H45" s="108" t="n"/>
      <c r="I45" s="108" t="n"/>
      <c r="J45" s="108" t="n"/>
      <c r="K45" s="108" t="n"/>
      <c r="L45" s="108" t="n"/>
      <c r="M45" s="108" t="n"/>
      <c r="N45" s="108" t="n"/>
      <c r="O45" s="108" t="n"/>
      <c r="P45" s="108" t="n"/>
      <c r="Q45" s="108" t="n"/>
      <c r="R45" s="108" t="n"/>
      <c r="S45" s="108" t="n"/>
      <c r="T45" s="108" t="n"/>
      <c r="U45" s="108" t="n"/>
      <c r="V45" s="108" t="n"/>
      <c r="W45" s="108" t="n"/>
      <c r="X45" s="108" t="n"/>
      <c r="Y45" s="108" t="n"/>
      <c r="Z45" s="108" t="n"/>
      <c r="AA45" s="148" t="n"/>
      <c r="AB45" s="376" t="n"/>
      <c r="AC45" s="148" t="n"/>
      <c r="AD45" s="376" t="n"/>
      <c r="AE45" s="148" t="n"/>
      <c r="AF45" s="381">
        <f>AF46+AF47+AF52+AF55+AF56</f>
        <v/>
      </c>
      <c r="AG45" s="109" t="n"/>
      <c r="AH45" s="381">
        <f>AH46+AH47+AH52+AH55+AH56</f>
        <v/>
      </c>
      <c r="AI45" s="109" t="n"/>
      <c r="AJ45" s="381">
        <f>AJ46+AJ47+AJ52+AJ55+AJ56</f>
        <v/>
      </c>
      <c r="AK45" s="109" t="n"/>
      <c r="AL45" s="381">
        <f>AL46+AL47+AL52+AL55+AL56</f>
        <v/>
      </c>
      <c r="AM45" s="109" t="n"/>
      <c r="AN45" s="381">
        <f>AN46+AN47+AN52+AN55+AN56</f>
        <v/>
      </c>
      <c r="AO45" s="109" t="n"/>
      <c r="AP45" s="382">
        <f>AP46+AP47+AP52+AP55+AP56</f>
        <v/>
      </c>
      <c r="AQ45" s="109" t="n"/>
      <c r="AR45" s="381">
        <f>AR46+AR47+AR52+AR55+AR56</f>
        <v/>
      </c>
      <c r="AS45" s="109" t="n"/>
      <c r="AT45" s="381">
        <f>AT46+AT47+AT52+AT55+AT56</f>
        <v/>
      </c>
      <c r="AU45" s="109" t="n"/>
      <c r="AV45" s="381">
        <f>AV46+AV47+AV52+AV55+AV56</f>
        <v/>
      </c>
      <c r="AW45" s="109" t="n"/>
      <c r="AX45" s="380">
        <f>AX46+AX47+AX52+AX55+AX56</f>
        <v/>
      </c>
      <c r="AY45" s="109" t="n"/>
      <c r="AZ45" s="381">
        <f>AZ46+AZ47+AZ52+AZ55+AZ56</f>
        <v/>
      </c>
      <c r="BA45" s="109" t="n"/>
      <c r="BB45" s="381">
        <f>BB46+BB47+BB52+BB55+BB56</f>
        <v/>
      </c>
      <c r="BC45" s="109" t="n"/>
      <c r="BD45" s="381">
        <f>BD46+BD47+BD52+BD55+BD56</f>
        <v/>
      </c>
      <c r="BE45" s="109" t="n"/>
      <c r="BF45" s="381">
        <f>BF46+BF47+BF52+BF55+BF56</f>
        <v/>
      </c>
      <c r="BG45" s="109" t="n"/>
      <c r="BH45" s="381">
        <f>BH46+BH47+BH52+BH55+BH56</f>
        <v/>
      </c>
      <c r="BI45" s="109" t="n"/>
      <c r="BJ45" s="380">
        <f>BJ46+BJ47+BJ52+BJ55+BJ56</f>
        <v/>
      </c>
      <c r="BK45" s="109" t="n"/>
      <c r="BL45" s="381">
        <f>BL46+BL47+BL52+BL55+BL56</f>
        <v/>
      </c>
      <c r="BM45" s="109" t="n"/>
      <c r="BN45" s="381">
        <f>BN46+BN47+BN52+BN55+BN56</f>
        <v/>
      </c>
      <c r="BO45" s="109" t="n"/>
      <c r="BP45" s="376" t="n"/>
      <c r="BQ45" s="108" t="n"/>
      <c r="BR45" s="108" t="n"/>
      <c r="BS45" s="108" t="n"/>
      <c r="BT45" s="148" t="n"/>
      <c r="BU45" s="819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</row>
    <row r="46">
      <c r="A46" s="355" t="n"/>
      <c r="B46" s="619" t="inlineStr">
        <is>
          <t>2.1</t>
        </is>
      </c>
      <c r="C46" s="139" t="n"/>
      <c r="D46" s="820" t="inlineStr">
        <is>
          <t>Иностранный язык для делового и профессионального общения</t>
        </is>
      </c>
      <c r="E46" s="123" t="n"/>
      <c r="F46" s="123" t="n"/>
      <c r="G46" s="123" t="n"/>
      <c r="H46" s="123" t="n"/>
      <c r="I46" s="123" t="n"/>
      <c r="J46" s="123" t="n"/>
      <c r="K46" s="123" t="n"/>
      <c r="L46" s="123" t="n"/>
      <c r="M46" s="123" t="n"/>
      <c r="N46" s="123" t="n"/>
      <c r="O46" s="123" t="n"/>
      <c r="P46" s="123" t="n"/>
      <c r="Q46" s="123" t="n"/>
      <c r="R46" s="123" t="n"/>
      <c r="S46" s="123" t="n"/>
      <c r="T46" s="123" t="n"/>
      <c r="U46" s="123" t="n"/>
      <c r="V46" s="123" t="n"/>
      <c r="W46" s="123" t="n"/>
      <c r="X46" s="123" t="n"/>
      <c r="Y46" s="123" t="n"/>
      <c r="Z46" s="123" t="n"/>
      <c r="AA46" s="161" t="n"/>
      <c r="AB46" s="832" t="n"/>
      <c r="AC46" s="207" t="n"/>
      <c r="AD46" s="513" t="n">
        <v>1</v>
      </c>
      <c r="AE46" s="207" t="n"/>
      <c r="AF46" s="211">
        <f>AR46+AX46+BJ46</f>
        <v/>
      </c>
      <c r="AG46" s="139" t="n"/>
      <c r="AH46" s="212">
        <f>SUM(AJ46:AQ46)</f>
        <v/>
      </c>
      <c r="AI46" s="139" t="n"/>
      <c r="AJ46" s="212" t="n"/>
      <c r="AK46" s="139" t="n"/>
      <c r="AL46" s="212" t="n"/>
      <c r="AM46" s="139" t="n"/>
      <c r="AN46" s="212" t="n">
        <v>52</v>
      </c>
      <c r="AO46" s="139" t="n"/>
      <c r="AP46" s="212" t="n"/>
      <c r="AQ46" s="139" t="n"/>
      <c r="AR46" s="211">
        <f>AV46*36</f>
        <v/>
      </c>
      <c r="AS46" s="139" t="n"/>
      <c r="AT46" s="212">
        <f>AH46</f>
        <v/>
      </c>
      <c r="AU46" s="139" t="n"/>
      <c r="AV46" s="212" t="n">
        <v>3</v>
      </c>
      <c r="AW46" s="139" t="n"/>
      <c r="AX46" s="213">
        <f>BB46*36</f>
        <v/>
      </c>
      <c r="AY46" s="139" t="n"/>
      <c r="AZ46" s="212" t="n"/>
      <c r="BA46" s="139" t="n"/>
      <c r="BB46" s="212" t="n"/>
      <c r="BC46" s="139" t="n"/>
      <c r="BD46" s="211">
        <f>BH46*36</f>
        <v/>
      </c>
      <c r="BE46" s="139" t="n"/>
      <c r="BF46" s="212" t="n"/>
      <c r="BG46" s="139" t="n"/>
      <c r="BH46" s="212" t="n"/>
      <c r="BI46" s="139" t="n"/>
      <c r="BJ46" s="211">
        <f>BN46*36</f>
        <v/>
      </c>
      <c r="BK46" s="139" t="n"/>
      <c r="BL46" s="212" t="n"/>
      <c r="BM46" s="139" t="n"/>
      <c r="BN46" s="212" t="n"/>
      <c r="BO46" s="139" t="n"/>
      <c r="BP46" s="171" t="inlineStr">
        <is>
          <t>УК-3</t>
        </is>
      </c>
      <c r="BQ46" s="123" t="n"/>
      <c r="BR46" s="123" t="n"/>
      <c r="BS46" s="123" t="n"/>
      <c r="BT46" s="161" t="n"/>
      <c r="BU46" s="819" t="inlineStr">
        <is>
          <t>МКиТП</t>
        </is>
      </c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</row>
    <row r="47">
      <c r="A47" s="355" t="n"/>
      <c r="B47" s="825" t="inlineStr">
        <is>
          <t>2.2</t>
        </is>
      </c>
      <c r="C47" s="128" t="n"/>
      <c r="D47" s="826" t="inlineStr">
        <is>
          <t>Модуль "Предпринимательство в мировой экономике"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75" t="n"/>
      <c r="AB47" s="218" t="n"/>
      <c r="AC47" s="175" t="n"/>
      <c r="AD47" s="218" t="n"/>
      <c r="AE47" s="175" t="n"/>
      <c r="AF47" s="187">
        <f>SUM(AF48:AG51)</f>
        <v/>
      </c>
      <c r="AG47" s="128" t="n"/>
      <c r="AH47" s="187">
        <f>SUM(AH48:AI51)</f>
        <v/>
      </c>
      <c r="AI47" s="128" t="n"/>
      <c r="AJ47" s="187">
        <f>SUM(AJ48:AK51)</f>
        <v/>
      </c>
      <c r="AK47" s="128" t="n"/>
      <c r="AL47" s="187">
        <f>SUM(AL48:AM51)</f>
        <v/>
      </c>
      <c r="AM47" s="128" t="n"/>
      <c r="AN47" s="187">
        <f>SUM(AN48:AO51)</f>
        <v/>
      </c>
      <c r="AO47" s="128" t="n"/>
      <c r="AP47" s="95">
        <f>SUM(AP48:AQ51)</f>
        <v/>
      </c>
      <c r="AQ47" s="128" t="n"/>
      <c r="AR47" s="187">
        <f>SUM(AR48:AS51)</f>
        <v/>
      </c>
      <c r="AS47" s="128" t="n"/>
      <c r="AT47" s="95">
        <f>SUM(AT48:AU51)</f>
        <v/>
      </c>
      <c r="AU47" s="128" t="n"/>
      <c r="AV47" s="95">
        <f>SUM(AV48:AW51)</f>
        <v/>
      </c>
      <c r="AW47" s="128" t="n"/>
      <c r="AX47" s="188">
        <f>SUM(AX48:AY51)</f>
        <v/>
      </c>
      <c r="AY47" s="128" t="n"/>
      <c r="AZ47" s="187">
        <f>SUM(AZ48:BA51)</f>
        <v/>
      </c>
      <c r="BA47" s="128" t="n"/>
      <c r="BB47" s="187">
        <f>SUM(BB48:BC51)</f>
        <v/>
      </c>
      <c r="BC47" s="128" t="n"/>
      <c r="BD47" s="187">
        <f>SUM(BD48:BE50)</f>
        <v/>
      </c>
      <c r="BE47" s="128" t="n"/>
      <c r="BF47" s="95">
        <f>SUM(BF48:BG50)</f>
        <v/>
      </c>
      <c r="BG47" s="128" t="n"/>
      <c r="BH47" s="95" t="n"/>
      <c r="BI47" s="128" t="n"/>
      <c r="BJ47" s="187">
        <f>SUM(BJ48:BK50)</f>
        <v/>
      </c>
      <c r="BK47" s="128" t="n"/>
      <c r="BL47" s="95">
        <f>SUM(BL48:BM50)</f>
        <v/>
      </c>
      <c r="BM47" s="128" t="n"/>
      <c r="BN47" s="95" t="n"/>
      <c r="BO47" s="128" t="n"/>
      <c r="BP47" s="218" t="n"/>
      <c r="BQ47" s="126" t="n"/>
      <c r="BR47" s="126" t="n"/>
      <c r="BS47" s="126" t="n"/>
      <c r="BT47" s="175" t="n"/>
      <c r="BU47" s="819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</row>
    <row r="48">
      <c r="A48" s="355" t="n"/>
      <c r="B48" s="822" t="inlineStr">
        <is>
          <t>2.2.1</t>
        </is>
      </c>
      <c r="C48" s="128" t="n"/>
      <c r="D48" s="823" t="inlineStr">
        <is>
          <t>Малый бизнес в международной торговле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75" t="n"/>
      <c r="AB48" s="182" t="n">
        <v>1</v>
      </c>
      <c r="AC48" s="175" t="n"/>
      <c r="AD48" s="182" t="n"/>
      <c r="AE48" s="175" t="n"/>
      <c r="AF48" s="181">
        <f>AR48+AX48+BJ48</f>
        <v/>
      </c>
      <c r="AG48" s="128" t="n"/>
      <c r="AH48" s="93">
        <f>SUM(AJ48:AQ48)</f>
        <v/>
      </c>
      <c r="AI48" s="128" t="n"/>
      <c r="AJ48" s="93" t="n">
        <v>36</v>
      </c>
      <c r="AK48" s="128" t="n"/>
      <c r="AL48" s="93" t="n"/>
      <c r="AM48" s="128" t="n"/>
      <c r="AN48" s="93" t="n"/>
      <c r="AO48" s="128" t="n"/>
      <c r="AP48" s="93" t="n">
        <v>36</v>
      </c>
      <c r="AQ48" s="128" t="n"/>
      <c r="AR48" s="177">
        <f>AV48*36</f>
        <v/>
      </c>
      <c r="AS48" s="128" t="n"/>
      <c r="AT48" s="93" t="n">
        <v>72</v>
      </c>
      <c r="AU48" s="128" t="n"/>
      <c r="AV48" s="93" t="n">
        <v>6</v>
      </c>
      <c r="AW48" s="128" t="n"/>
      <c r="AX48" s="177">
        <f>BB48*36</f>
        <v/>
      </c>
      <c r="AY48" s="128" t="n"/>
      <c r="AZ48" s="93" t="n"/>
      <c r="BA48" s="128" t="n"/>
      <c r="BB48" s="93" t="n"/>
      <c r="BC48" s="128" t="n"/>
      <c r="BD48" s="181">
        <f>BH48*36</f>
        <v/>
      </c>
      <c r="BE48" s="128" t="n"/>
      <c r="BF48" s="93" t="n"/>
      <c r="BG48" s="128" t="n"/>
      <c r="BH48" s="93" t="n"/>
      <c r="BI48" s="128" t="n"/>
      <c r="BJ48" s="181">
        <f>BN48*36</f>
        <v/>
      </c>
      <c r="BK48" s="128" t="n"/>
      <c r="BL48" s="93" t="n"/>
      <c r="BM48" s="128" t="n"/>
      <c r="BN48" s="93" t="n"/>
      <c r="BO48" s="128" t="n"/>
      <c r="BP48" s="182" t="inlineStr">
        <is>
          <t>СК-1</t>
        </is>
      </c>
      <c r="BQ48" s="126" t="n"/>
      <c r="BR48" s="126" t="n"/>
      <c r="BS48" s="126" t="n"/>
      <c r="BT48" s="175" t="n"/>
      <c r="BU48" s="819" t="inlineStr">
        <is>
          <t>ЭТиМ</t>
        </is>
      </c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</row>
    <row r="49">
      <c r="A49" s="355" t="n"/>
      <c r="B49" s="822" t="inlineStr">
        <is>
          <t>2.2.2</t>
        </is>
      </c>
      <c r="C49" s="128" t="n"/>
      <c r="D49" s="823" t="inlineStr">
        <is>
          <t>Международная конкуренция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75" t="n"/>
      <c r="AB49" s="182" t="n"/>
      <c r="AC49" s="175" t="n"/>
      <c r="AD49" s="182" t="n">
        <v>2</v>
      </c>
      <c r="AE49" s="175" t="n"/>
      <c r="AF49" s="181">
        <f>AR49+AX49+BJ49</f>
        <v/>
      </c>
      <c r="AG49" s="128" t="n"/>
      <c r="AH49" s="93">
        <f>SUM(AJ49:AQ49)</f>
        <v/>
      </c>
      <c r="AI49" s="128" t="n"/>
      <c r="AJ49" s="93" t="n">
        <v>28</v>
      </c>
      <c r="AK49" s="128" t="n"/>
      <c r="AL49" s="93" t="n"/>
      <c r="AM49" s="128" t="n"/>
      <c r="AN49" s="93" t="n"/>
      <c r="AO49" s="128" t="n"/>
      <c r="AP49" s="93" t="n">
        <v>20</v>
      </c>
      <c r="AQ49" s="128" t="n"/>
      <c r="AR49" s="177">
        <f>AV49*36</f>
        <v/>
      </c>
      <c r="AS49" s="128" t="n"/>
      <c r="AT49" s="93" t="n"/>
      <c r="AU49" s="128" t="n"/>
      <c r="AV49" s="93" t="n"/>
      <c r="AW49" s="128" t="n"/>
      <c r="AX49" s="177">
        <f>BB49*36</f>
        <v/>
      </c>
      <c r="AY49" s="128" t="n"/>
      <c r="AZ49" s="93" t="n">
        <v>48</v>
      </c>
      <c r="BA49" s="128" t="n"/>
      <c r="BB49" s="93" t="n">
        <v>3</v>
      </c>
      <c r="BC49" s="128" t="n"/>
      <c r="BD49" s="181">
        <f>BH49*36</f>
        <v/>
      </c>
      <c r="BE49" s="128" t="n"/>
      <c r="BF49" s="93" t="n"/>
      <c r="BG49" s="128" t="n"/>
      <c r="BH49" s="93" t="n"/>
      <c r="BI49" s="128" t="n"/>
      <c r="BJ49" s="181">
        <f>BN49*36</f>
        <v/>
      </c>
      <c r="BK49" s="128" t="n"/>
      <c r="BL49" s="93" t="n"/>
      <c r="BM49" s="128" t="n"/>
      <c r="BN49" s="93" t="n"/>
      <c r="BO49" s="128" t="n"/>
      <c r="BP49" s="182" t="inlineStr">
        <is>
          <t>СК-2</t>
        </is>
      </c>
      <c r="BQ49" s="126" t="n"/>
      <c r="BR49" s="126" t="n"/>
      <c r="BS49" s="126" t="n"/>
      <c r="BT49" s="175" t="n"/>
      <c r="BU49" s="819" t="inlineStr">
        <is>
          <t>ЭТиМ</t>
        </is>
      </c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</row>
    <row r="50">
      <c r="A50" s="355" t="n"/>
      <c r="B50" s="822" t="inlineStr">
        <is>
          <t>2.2.3</t>
        </is>
      </c>
      <c r="C50" s="128" t="n"/>
      <c r="D50" s="823" t="inlineStr">
        <is>
          <t>Мировые товарные рынки и цены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75" t="n"/>
      <c r="AB50" s="182" t="n"/>
      <c r="AC50" s="175" t="n"/>
      <c r="AD50" s="182" t="n">
        <v>2</v>
      </c>
      <c r="AE50" s="175" t="n"/>
      <c r="AF50" s="181">
        <f>AR50+AX50+BJ50</f>
        <v/>
      </c>
      <c r="AG50" s="128" t="n"/>
      <c r="AH50" s="93">
        <f>SUM(AJ50:AQ50)</f>
        <v/>
      </c>
      <c r="AI50" s="128" t="n"/>
      <c r="AJ50" s="93" t="n">
        <v>36</v>
      </c>
      <c r="AK50" s="128" t="n"/>
      <c r="AL50" s="93" t="n"/>
      <c r="AM50" s="128" t="n"/>
      <c r="AN50" s="93" t="n">
        <v>36</v>
      </c>
      <c r="AO50" s="128" t="n"/>
      <c r="AP50" s="93" t="n"/>
      <c r="AQ50" s="128" t="n"/>
      <c r="AR50" s="177">
        <f>AV50*36</f>
        <v/>
      </c>
      <c r="AS50" s="128" t="n"/>
      <c r="AT50" s="93" t="n"/>
      <c r="AU50" s="128" t="n"/>
      <c r="AV50" s="93" t="n"/>
      <c r="AW50" s="128" t="n"/>
      <c r="AX50" s="177">
        <f>BB50*36</f>
        <v/>
      </c>
      <c r="AY50" s="128" t="n"/>
      <c r="AZ50" s="93">
        <f>AH50</f>
        <v/>
      </c>
      <c r="BA50" s="128" t="n"/>
      <c r="BB50" s="93" t="n">
        <v>6</v>
      </c>
      <c r="BC50" s="128" t="n"/>
      <c r="BD50" s="181">
        <f>BH50*36</f>
        <v/>
      </c>
      <c r="BE50" s="128" t="n"/>
      <c r="BF50" s="93" t="n"/>
      <c r="BG50" s="128" t="n"/>
      <c r="BH50" s="93" t="n"/>
      <c r="BI50" s="128" t="n"/>
      <c r="BJ50" s="181">
        <f>BN50*36</f>
        <v/>
      </c>
      <c r="BK50" s="128" t="n"/>
      <c r="BL50" s="93" t="n"/>
      <c r="BM50" s="128" t="n"/>
      <c r="BN50" s="93" t="n"/>
      <c r="BO50" s="128" t="n"/>
      <c r="BP50" s="182" t="inlineStr">
        <is>
          <t>СК-3</t>
        </is>
      </c>
      <c r="BQ50" s="126" t="n"/>
      <c r="BR50" s="126" t="n"/>
      <c r="BS50" s="126" t="n"/>
      <c r="BT50" s="175" t="n"/>
      <c r="BU50" s="819" t="inlineStr">
        <is>
          <t>ЭТиМ</t>
        </is>
      </c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</row>
    <row r="51">
      <c r="A51" s="355" t="n"/>
      <c r="B51" s="822" t="inlineStr">
        <is>
          <t>2.2.4</t>
        </is>
      </c>
      <c r="C51" s="128" t="n"/>
      <c r="D51" s="823" t="inlineStr">
        <is>
          <t>Инновационное предпринимательство в экономике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75" t="n"/>
      <c r="AB51" s="182" t="n">
        <v>1</v>
      </c>
      <c r="AC51" s="175" t="n"/>
      <c r="AD51" s="182" t="n"/>
      <c r="AE51" s="175" t="n"/>
      <c r="AF51" s="177" t="n">
        <v>108</v>
      </c>
      <c r="AG51" s="128" t="n"/>
      <c r="AH51" s="93" t="n">
        <v>60</v>
      </c>
      <c r="AI51" s="128" t="n"/>
      <c r="AJ51" s="93" t="n">
        <v>34</v>
      </c>
      <c r="AK51" s="128" t="n"/>
      <c r="AL51" s="93" t="n"/>
      <c r="AM51" s="128" t="n"/>
      <c r="AN51" s="93" t="n">
        <v>26</v>
      </c>
      <c r="AO51" s="128" t="n"/>
      <c r="AP51" s="129" t="n"/>
      <c r="AQ51" s="126" t="n"/>
      <c r="AR51" s="177" t="n">
        <v>108</v>
      </c>
      <c r="AS51" s="128" t="n"/>
      <c r="AT51" s="93" t="n">
        <v>60</v>
      </c>
      <c r="AU51" s="128" t="n"/>
      <c r="AV51" s="93" t="n">
        <v>3</v>
      </c>
      <c r="AW51" s="128" t="n"/>
      <c r="AX51" s="177" t="n"/>
      <c r="AY51" s="128" t="n"/>
      <c r="AZ51" s="93" t="n"/>
      <c r="BA51" s="128" t="n"/>
      <c r="BB51" s="93" t="n"/>
      <c r="BC51" s="128" t="n"/>
      <c r="BD51" s="181" t="n"/>
      <c r="BE51" s="128" t="n"/>
      <c r="BF51" s="93" t="n"/>
      <c r="BG51" s="128" t="n"/>
      <c r="BH51" s="93" t="n"/>
      <c r="BI51" s="128" t="n"/>
      <c r="BJ51" s="181" t="n"/>
      <c r="BK51" s="128" t="n"/>
      <c r="BL51" s="93" t="n"/>
      <c r="BM51" s="128" t="n"/>
      <c r="BN51" s="827" t="n"/>
      <c r="BO51" s="175" t="n"/>
      <c r="BP51" s="182" t="inlineStr">
        <is>
          <t>СК-4</t>
        </is>
      </c>
      <c r="BQ51" s="126" t="n"/>
      <c r="BR51" s="126" t="n"/>
      <c r="BS51" s="126" t="n"/>
      <c r="BT51" s="175" t="n"/>
      <c r="BU51" s="819" t="inlineStr">
        <is>
          <t>ЭТиМ</t>
        </is>
      </c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</row>
    <row r="52">
      <c r="A52" s="355" t="n"/>
      <c r="B52" s="825" t="inlineStr">
        <is>
          <t>2.3</t>
        </is>
      </c>
      <c r="C52" s="128" t="n"/>
      <c r="D52" s="826" t="inlineStr">
        <is>
          <t>Модуль "Исследовательские методы анализа в экономике"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75" t="n"/>
      <c r="AB52" s="218" t="n"/>
      <c r="AC52" s="175" t="n"/>
      <c r="AD52" s="218" t="n"/>
      <c r="AE52" s="175" t="n"/>
      <c r="AF52" s="187">
        <f>SUM(AF53:AG54)</f>
        <v/>
      </c>
      <c r="AG52" s="128" t="n"/>
      <c r="AH52" s="187">
        <f>SUM(AH53:AI54)</f>
        <v/>
      </c>
      <c r="AI52" s="128" t="n"/>
      <c r="AJ52" s="187">
        <f>SUM(AJ53:AK54)</f>
        <v/>
      </c>
      <c r="AK52" s="128" t="n"/>
      <c r="AL52" s="187">
        <f>SUM(AL53:AM54)</f>
        <v/>
      </c>
      <c r="AM52" s="128" t="n"/>
      <c r="AN52" s="187">
        <f>SUM(AN53:AO54)</f>
        <v/>
      </c>
      <c r="AO52" s="128" t="n"/>
      <c r="AP52" s="187">
        <f>SUM(AP53:AQ54)</f>
        <v/>
      </c>
      <c r="AQ52" s="128" t="n"/>
      <c r="AR52" s="188">
        <f>SUM(AR53:AS54)</f>
        <v/>
      </c>
      <c r="AS52" s="128" t="n"/>
      <c r="AT52" s="95">
        <f>SUM(AT53:AU54)</f>
        <v/>
      </c>
      <c r="AU52" s="128" t="n"/>
      <c r="AV52" s="95">
        <f>SUM(AV53:AW54)</f>
        <v/>
      </c>
      <c r="AW52" s="128" t="n"/>
      <c r="AX52" s="187">
        <f>SUM(AX53:AY54)</f>
        <v/>
      </c>
      <c r="AY52" s="128" t="n"/>
      <c r="AZ52" s="95">
        <f>SUM(AZ53:BA54)</f>
        <v/>
      </c>
      <c r="BA52" s="128" t="n"/>
      <c r="BB52" s="95">
        <f>SUM(BB53:BC54)</f>
        <v/>
      </c>
      <c r="BC52" s="128" t="n"/>
      <c r="BD52" s="188">
        <f>SUM(BD53:BE54)</f>
        <v/>
      </c>
      <c r="BE52" s="128" t="n"/>
      <c r="BF52" s="95">
        <f>SUM(BF53:BG54)</f>
        <v/>
      </c>
      <c r="BG52" s="128" t="n"/>
      <c r="BH52" s="95">
        <f>SUM(BH53:BI54)</f>
        <v/>
      </c>
      <c r="BI52" s="128" t="n"/>
      <c r="BJ52" s="187">
        <f>SUM(BJ53:BK54)</f>
        <v/>
      </c>
      <c r="BK52" s="128" t="n"/>
      <c r="BL52" s="187">
        <f>SUM(BL53:BM54)</f>
        <v/>
      </c>
      <c r="BM52" s="128" t="n"/>
      <c r="BN52" s="187">
        <f>SUM(BN53:BO54)</f>
        <v/>
      </c>
      <c r="BO52" s="128" t="n"/>
      <c r="BP52" s="182" t="inlineStr">
        <is>
          <t>СК-5</t>
        </is>
      </c>
      <c r="BQ52" s="126" t="n"/>
      <c r="BR52" s="126" t="n"/>
      <c r="BS52" s="126" t="n"/>
      <c r="BT52" s="175" t="n"/>
      <c r="BU52" s="819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</row>
    <row r="53">
      <c r="A53" s="355" t="n"/>
      <c r="B53" s="822" t="inlineStr">
        <is>
          <t>2.3.1</t>
        </is>
      </c>
      <c r="C53" s="128" t="n"/>
      <c r="D53" s="823" t="inlineStr">
        <is>
          <t>Количественные методы анализа в бизнесе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75" t="n"/>
      <c r="AB53" s="182" t="n"/>
      <c r="AC53" s="175" t="n"/>
      <c r="AD53" s="182" t="n">
        <v>3</v>
      </c>
      <c r="AE53" s="175" t="n"/>
      <c r="AF53" s="181" t="n">
        <v>108</v>
      </c>
      <c r="AG53" s="128" t="n"/>
      <c r="AH53" s="93">
        <f>SUM(AJ53:AQ53)</f>
        <v/>
      </c>
      <c r="AI53" s="128" t="n"/>
      <c r="AJ53" s="93" t="n">
        <v>18</v>
      </c>
      <c r="AK53" s="128" t="n"/>
      <c r="AL53" s="93" t="n">
        <v>18</v>
      </c>
      <c r="AM53" s="128" t="n"/>
      <c r="AN53" s="93" t="n"/>
      <c r="AO53" s="128" t="n"/>
      <c r="AP53" s="93" t="n"/>
      <c r="AQ53" s="128" t="n"/>
      <c r="AR53" s="177">
        <f>AV53*36</f>
        <v/>
      </c>
      <c r="AS53" s="128" t="n"/>
      <c r="AT53" s="93" t="n"/>
      <c r="AU53" s="128" t="n"/>
      <c r="AV53" s="93" t="n"/>
      <c r="AW53" s="128" t="n"/>
      <c r="AX53" s="181">
        <f>BB53*36</f>
        <v/>
      </c>
      <c r="AY53" s="128" t="n"/>
      <c r="AZ53" s="93" t="n"/>
      <c r="BA53" s="128" t="n"/>
      <c r="BB53" s="93" t="n"/>
      <c r="BC53" s="128" t="n"/>
      <c r="BD53" s="177">
        <f>BH53*36</f>
        <v/>
      </c>
      <c r="BE53" s="128" t="n"/>
      <c r="BF53" s="93">
        <f>AH53</f>
        <v/>
      </c>
      <c r="BG53" s="128" t="n"/>
      <c r="BH53" s="93" t="n">
        <v>3</v>
      </c>
      <c r="BI53" s="128" t="n"/>
      <c r="BJ53" s="181">
        <f>BN53*36</f>
        <v/>
      </c>
      <c r="BK53" s="128" t="n"/>
      <c r="BL53" s="93" t="n"/>
      <c r="BM53" s="128" t="n"/>
      <c r="BN53" s="93" t="n"/>
      <c r="BO53" s="128" t="n"/>
      <c r="BP53" s="182" t="n"/>
      <c r="BQ53" s="126" t="n"/>
      <c r="BR53" s="126" t="n"/>
      <c r="BS53" s="126" t="n"/>
      <c r="BT53" s="175" t="n"/>
      <c r="BU53" s="819" t="inlineStr">
        <is>
          <t>ЭТиМ</t>
        </is>
      </c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</row>
    <row r="54">
      <c r="A54" s="355" t="n"/>
      <c r="B54" s="829" t="inlineStr">
        <is>
          <t>2.3.2</t>
        </is>
      </c>
      <c r="C54" s="197" t="n"/>
      <c r="D54" s="823" t="inlineStr">
        <is>
          <t>Технологии интеллектуального анализа данных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75" t="n"/>
      <c r="AB54" s="182" t="n"/>
      <c r="AC54" s="175" t="n"/>
      <c r="AD54" s="182" t="n">
        <v>2</v>
      </c>
      <c r="AE54" s="175" t="n"/>
      <c r="AF54" s="833">
        <f>AR54+AX54+BJ54</f>
        <v/>
      </c>
      <c r="AG54" s="128" t="n"/>
      <c r="AH54" s="93">
        <f>SUM(AJ54:AQ54)</f>
        <v/>
      </c>
      <c r="AI54" s="128" t="n"/>
      <c r="AJ54" s="93" t="n">
        <v>26</v>
      </c>
      <c r="AK54" s="128" t="n"/>
      <c r="AL54" s="93" t="n">
        <v>34</v>
      </c>
      <c r="AM54" s="128" t="n"/>
      <c r="AN54" s="93" t="n"/>
      <c r="AO54" s="128" t="n"/>
      <c r="AP54" s="93" t="n"/>
      <c r="AQ54" s="128" t="n"/>
      <c r="AR54" s="834">
        <f>AV54*36</f>
        <v/>
      </c>
      <c r="AS54" s="128" t="n"/>
      <c r="AT54" s="93" t="n"/>
      <c r="AU54" s="128" t="n"/>
      <c r="AV54" s="93" t="n"/>
      <c r="AW54" s="128" t="n"/>
      <c r="AX54" s="181">
        <f>BB54*36</f>
        <v/>
      </c>
      <c r="AY54" s="128" t="n"/>
      <c r="AZ54" s="93">
        <f>AH54</f>
        <v/>
      </c>
      <c r="BA54" s="128" t="n"/>
      <c r="BB54" s="93" t="n">
        <v>4</v>
      </c>
      <c r="BC54" s="128" t="n"/>
      <c r="BD54" s="177">
        <f>BH54*36</f>
        <v/>
      </c>
      <c r="BE54" s="128" t="n"/>
      <c r="BF54" s="93" t="n"/>
      <c r="BG54" s="128" t="n"/>
      <c r="BH54" s="93" t="n"/>
      <c r="BI54" s="128" t="n"/>
      <c r="BJ54" s="181">
        <f>BN54*36</f>
        <v/>
      </c>
      <c r="BK54" s="128" t="n"/>
      <c r="BL54" s="93" t="n"/>
      <c r="BM54" s="128" t="n"/>
      <c r="BN54" s="93" t="n"/>
      <c r="BO54" s="128" t="n"/>
      <c r="BP54" s="182" t="n"/>
      <c r="BQ54" s="126" t="n"/>
      <c r="BR54" s="126" t="n"/>
      <c r="BS54" s="126" t="n"/>
      <c r="BT54" s="175" t="n"/>
      <c r="BU54" s="819" t="inlineStr">
        <is>
          <t>ОПиЭН</t>
        </is>
      </c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</row>
    <row r="55">
      <c r="A55" s="355" t="n"/>
      <c r="B55" s="628" t="inlineStr">
        <is>
          <t>2.4</t>
        </is>
      </c>
      <c r="C55" s="197" t="n"/>
      <c r="D55" s="826" t="inlineStr">
        <is>
          <t xml:space="preserve">Мировая торговля и торговая политика 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75" t="n"/>
      <c r="AB55" s="182" t="n">
        <v>4</v>
      </c>
      <c r="AC55" s="175" t="n"/>
      <c r="AD55" s="182" t="n"/>
      <c r="AE55" s="175" t="n"/>
      <c r="AF55" s="187" t="n">
        <v>216</v>
      </c>
      <c r="AG55" s="128" t="n"/>
      <c r="AH55" s="95">
        <f>SUM(AJ55:AQ55)</f>
        <v/>
      </c>
      <c r="AI55" s="128" t="n"/>
      <c r="AJ55" s="95" t="n">
        <v>36</v>
      </c>
      <c r="AK55" s="128" t="n"/>
      <c r="AL55" s="95" t="n"/>
      <c r="AM55" s="128" t="n"/>
      <c r="AN55" s="95" t="n"/>
      <c r="AO55" s="128" t="n"/>
      <c r="AP55" s="95" t="n">
        <v>36</v>
      </c>
      <c r="AQ55" s="128" t="n"/>
      <c r="AR55" s="188">
        <f>AV55*36</f>
        <v/>
      </c>
      <c r="AS55" s="128" t="n"/>
      <c r="AT55" s="95" t="n"/>
      <c r="AU55" s="128" t="n"/>
      <c r="AV55" s="95" t="n"/>
      <c r="AW55" s="128" t="n"/>
      <c r="AX55" s="187" t="n"/>
      <c r="AY55" s="128" t="n"/>
      <c r="AZ55" s="95" t="n"/>
      <c r="BA55" s="128" t="n"/>
      <c r="BB55" s="95" t="n"/>
      <c r="BC55" s="128" t="n"/>
      <c r="BD55" s="177" t="n"/>
      <c r="BE55" s="128" t="n"/>
      <c r="BF55" s="93" t="n"/>
      <c r="BG55" s="128" t="n"/>
      <c r="BH55" s="93" t="n"/>
      <c r="BI55" s="128" t="n"/>
      <c r="BJ55" s="187">
        <f>BN55*36</f>
        <v/>
      </c>
      <c r="BK55" s="128" t="n"/>
      <c r="BL55" s="95">
        <f>AH55</f>
        <v/>
      </c>
      <c r="BM55" s="128" t="n"/>
      <c r="BN55" s="95" t="n">
        <v>6</v>
      </c>
      <c r="BO55" s="128" t="n"/>
      <c r="BP55" s="182" t="inlineStr">
        <is>
          <t>СК-6</t>
        </is>
      </c>
      <c r="BQ55" s="126" t="n"/>
      <c r="BR55" s="126" t="n"/>
      <c r="BS55" s="126" t="n"/>
      <c r="BT55" s="175" t="n"/>
      <c r="BU55" s="819" t="inlineStr">
        <is>
          <t>ЭТиМ</t>
        </is>
      </c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</row>
    <row r="56">
      <c r="A56" s="355" t="n"/>
      <c r="B56" s="825" t="inlineStr">
        <is>
          <t>2.5</t>
        </is>
      </c>
      <c r="C56" s="128" t="n"/>
      <c r="D56" s="835" t="inlineStr">
        <is>
          <t>Модули по выбору магистранта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75" t="n"/>
      <c r="AB56" s="182" t="n"/>
      <c r="AC56" s="175" t="n"/>
      <c r="AD56" s="182" t="n"/>
      <c r="AE56" s="175" t="n"/>
      <c r="AF56" s="188">
        <f>AF57</f>
        <v/>
      </c>
      <c r="AG56" s="128" t="n"/>
      <c r="AH56" s="95">
        <f>AH57</f>
        <v/>
      </c>
      <c r="AI56" s="128" t="n"/>
      <c r="AJ56" s="95">
        <f>AJ57</f>
        <v/>
      </c>
      <c r="AK56" s="128" t="n"/>
      <c r="AL56" s="95">
        <f>AL57</f>
        <v/>
      </c>
      <c r="AM56" s="128" t="n"/>
      <c r="AN56" s="95">
        <f>AN57</f>
        <v/>
      </c>
      <c r="AO56" s="128" t="n"/>
      <c r="AP56" s="95">
        <f>AP57</f>
        <v/>
      </c>
      <c r="AQ56" s="128" t="n"/>
      <c r="AR56" s="188">
        <f>AR57</f>
        <v/>
      </c>
      <c r="AS56" s="128" t="n"/>
      <c r="AT56" s="95">
        <f>AT57</f>
        <v/>
      </c>
      <c r="AU56" s="128" t="n"/>
      <c r="AV56" s="95">
        <f>AV57</f>
        <v/>
      </c>
      <c r="AW56" s="128" t="n"/>
      <c r="AX56" s="187">
        <f>AX57</f>
        <v/>
      </c>
      <c r="AY56" s="128" t="n"/>
      <c r="AZ56" s="95">
        <f>AZ57</f>
        <v/>
      </c>
      <c r="BA56" s="128" t="n"/>
      <c r="BB56" s="95">
        <f>BB57</f>
        <v/>
      </c>
      <c r="BC56" s="128" t="n"/>
      <c r="BD56" s="188">
        <f>BD57</f>
        <v/>
      </c>
      <c r="BE56" s="128" t="n"/>
      <c r="BF56" s="95">
        <f>BF57</f>
        <v/>
      </c>
      <c r="BG56" s="128" t="n"/>
      <c r="BH56" s="95">
        <f>BH57</f>
        <v/>
      </c>
      <c r="BI56" s="128" t="n"/>
      <c r="BJ56" s="181" t="n"/>
      <c r="BK56" s="128" t="n"/>
      <c r="BL56" s="93" t="n"/>
      <c r="BM56" s="128" t="n"/>
      <c r="BN56" s="827" t="n"/>
      <c r="BO56" s="175" t="n"/>
      <c r="BP56" s="182" t="n"/>
      <c r="BQ56" s="126" t="n"/>
      <c r="BR56" s="126" t="n"/>
      <c r="BS56" s="126" t="n"/>
      <c r="BT56" s="175" t="n"/>
      <c r="BU56" s="819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</row>
    <row r="57">
      <c r="A57" s="355" t="n"/>
      <c r="B57" s="836" t="inlineStr">
        <is>
          <t>2.5.1</t>
        </is>
      </c>
      <c r="C57" s="128" t="n"/>
      <c r="D57" s="826" t="inlineStr">
        <is>
          <t>Модуль  "Международная экономика и коммерческая дипломатия"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75" t="n"/>
      <c r="AB57" s="218" t="n"/>
      <c r="AC57" s="175" t="n"/>
      <c r="AD57" s="218" t="n"/>
      <c r="AE57" s="175" t="n"/>
      <c r="AF57" s="187">
        <f>SUM(AF58:AG63)</f>
        <v/>
      </c>
      <c r="AG57" s="128" t="n"/>
      <c r="AH57" s="187">
        <f>SUM(AH58:AI63)</f>
        <v/>
      </c>
      <c r="AI57" s="128" t="n"/>
      <c r="AJ57" s="187">
        <f>SUM(AJ58:AK63)</f>
        <v/>
      </c>
      <c r="AK57" s="128" t="n"/>
      <c r="AL57" s="187">
        <f>SUM(AL58:AM63)</f>
        <v/>
      </c>
      <c r="AM57" s="128" t="n"/>
      <c r="AN57" s="187">
        <f>SUM(AN58:AO63)</f>
        <v/>
      </c>
      <c r="AO57" s="128" t="n"/>
      <c r="AP57" s="187">
        <f>SUM(AP58:AQ63)</f>
        <v/>
      </c>
      <c r="AQ57" s="128" t="n"/>
      <c r="AR57" s="188">
        <f>SUM(AR58:AS63)</f>
        <v/>
      </c>
      <c r="AS57" s="128" t="n"/>
      <c r="AT57" s="95">
        <f>SUM(AT58:AU63)</f>
        <v/>
      </c>
      <c r="AU57" s="128" t="n"/>
      <c r="AV57" s="95">
        <f>SUM(AV58:AW63)</f>
        <v/>
      </c>
      <c r="AW57" s="128" t="n"/>
      <c r="AX57" s="187">
        <f>SUM(AX58:AY63)</f>
        <v/>
      </c>
      <c r="AY57" s="128" t="n"/>
      <c r="AZ57" s="95">
        <f>SUM(AZ58:BA63)</f>
        <v/>
      </c>
      <c r="BA57" s="128" t="n"/>
      <c r="BB57" s="95">
        <f>SUM(BB58:BC63)</f>
        <v/>
      </c>
      <c r="BC57" s="128" t="n"/>
      <c r="BD57" s="188">
        <f>SUM(BD58:BE63)</f>
        <v/>
      </c>
      <c r="BE57" s="128" t="n"/>
      <c r="BF57" s="95">
        <f>SUM(BF58:BG63)</f>
        <v/>
      </c>
      <c r="BG57" s="128" t="n"/>
      <c r="BH57" s="95">
        <f>SUM(BH58:BI63)</f>
        <v/>
      </c>
      <c r="BI57" s="128" t="n"/>
      <c r="BJ57" s="187">
        <f>SUM(BJ58:BK59)</f>
        <v/>
      </c>
      <c r="BK57" s="128" t="n"/>
      <c r="BL57" s="95">
        <f>SUM(BL58:BM59)</f>
        <v/>
      </c>
      <c r="BM57" s="128" t="n"/>
      <c r="BN57" s="95">
        <f>SUM(BN58:BO59)</f>
        <v/>
      </c>
      <c r="BO57" s="128" t="n"/>
      <c r="BP57" s="218" t="n"/>
      <c r="BQ57" s="126" t="n"/>
      <c r="BR57" s="126" t="n"/>
      <c r="BS57" s="126" t="n"/>
      <c r="BT57" s="175" t="n"/>
      <c r="BU57" s="819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</row>
    <row r="58">
      <c r="A58" s="355" t="n"/>
      <c r="B58" s="837" t="inlineStr">
        <is>
          <t>2.5.1.1</t>
        </is>
      </c>
      <c r="C58" s="128" t="n"/>
      <c r="D58" s="823" t="inlineStr">
        <is>
          <t>Коммерческая дипломатия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75" t="n"/>
      <c r="AB58" s="182" t="n">
        <v>3</v>
      </c>
      <c r="AC58" s="175" t="n"/>
      <c r="AD58" s="182" t="n"/>
      <c r="AE58" s="175" t="n"/>
      <c r="AF58" s="177" t="n">
        <v>216</v>
      </c>
      <c r="AG58" s="128" t="n"/>
      <c r="AH58" s="93">
        <f>AJ58+AL58+AN58+AP58</f>
        <v/>
      </c>
      <c r="AI58" s="128" t="n"/>
      <c r="AJ58" s="93" t="n">
        <v>36</v>
      </c>
      <c r="AK58" s="128" t="n"/>
      <c r="AL58" s="93" t="n"/>
      <c r="AM58" s="128" t="n"/>
      <c r="AN58" s="93" t="n"/>
      <c r="AO58" s="128" t="n"/>
      <c r="AP58" s="129" t="n">
        <v>36</v>
      </c>
      <c r="AQ58" s="126" t="n"/>
      <c r="AR58" s="177">
        <f>AV58*36</f>
        <v/>
      </c>
      <c r="AS58" s="128" t="n"/>
      <c r="AT58" s="93" t="n"/>
      <c r="AU58" s="128" t="n"/>
      <c r="AV58" s="93" t="n"/>
      <c r="AW58" s="128" t="n"/>
      <c r="AX58" s="181">
        <f>BB58*36</f>
        <v/>
      </c>
      <c r="AY58" s="128" t="n"/>
      <c r="AZ58" s="93" t="n"/>
      <c r="BA58" s="128" t="n"/>
      <c r="BB58" s="93" t="n"/>
      <c r="BC58" s="128" t="n"/>
      <c r="BD58" s="177">
        <f>BH58*36</f>
        <v/>
      </c>
      <c r="BE58" s="128" t="n"/>
      <c r="BF58" s="93" t="n">
        <v>72</v>
      </c>
      <c r="BG58" s="128" t="n"/>
      <c r="BH58" s="93" t="n">
        <v>6</v>
      </c>
      <c r="BI58" s="128" t="n"/>
      <c r="BJ58" s="181">
        <f>BN58*36</f>
        <v/>
      </c>
      <c r="BK58" s="128" t="n"/>
      <c r="BL58" s="93" t="n"/>
      <c r="BM58" s="128" t="n"/>
      <c r="BN58" s="827" t="n"/>
      <c r="BO58" s="175" t="n"/>
      <c r="BP58" s="182" t="inlineStr">
        <is>
          <t>СК-7</t>
        </is>
      </c>
      <c r="BQ58" s="126" t="n"/>
      <c r="BR58" s="126" t="n"/>
      <c r="BS58" s="126" t="n"/>
      <c r="BT58" s="175" t="n"/>
      <c r="BU58" s="819" t="inlineStr">
        <is>
          <t>ЭТиМ</t>
        </is>
      </c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</row>
    <row r="59">
      <c r="A59" s="838" t="n"/>
      <c r="B59" s="839" t="inlineStr">
        <is>
          <t>2.5.1.2</t>
        </is>
      </c>
      <c r="C59" s="128" t="n"/>
      <c r="D59" s="840" t="inlineStr">
        <is>
          <t>Многоуровневое экономическое интеграционное проектирование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75" t="n"/>
      <c r="AB59" s="841" t="n">
        <v>3</v>
      </c>
      <c r="AC59" s="175" t="n"/>
      <c r="AD59" s="841" t="n"/>
      <c r="AE59" s="175" t="n"/>
      <c r="AF59" s="842" t="n">
        <v>108</v>
      </c>
      <c r="AG59" s="128" t="n"/>
      <c r="AH59" s="93">
        <f>AJ59+AL59+AN59+AP59</f>
        <v/>
      </c>
      <c r="AI59" s="128" t="n"/>
      <c r="AJ59" s="843" t="n">
        <v>28</v>
      </c>
      <c r="AK59" s="128" t="n"/>
      <c r="AL59" s="843" t="n"/>
      <c r="AM59" s="128" t="n"/>
      <c r="AN59" s="843" t="n"/>
      <c r="AO59" s="128" t="n"/>
      <c r="AP59" s="843" t="n">
        <v>20</v>
      </c>
      <c r="AQ59" s="128" t="n"/>
      <c r="AR59" s="844">
        <f>AV59*36</f>
        <v/>
      </c>
      <c r="AS59" s="128" t="n"/>
      <c r="AT59" s="843" t="n"/>
      <c r="AU59" s="128" t="n"/>
      <c r="AV59" s="843" t="n"/>
      <c r="AW59" s="128" t="n"/>
      <c r="AX59" s="842">
        <f>BB59*36</f>
        <v/>
      </c>
      <c r="AY59" s="128" t="n"/>
      <c r="AZ59" s="843" t="n"/>
      <c r="BA59" s="128" t="n"/>
      <c r="BB59" s="843" t="n"/>
      <c r="BC59" s="128" t="n"/>
      <c r="BD59" s="844">
        <f>BH59*36</f>
        <v/>
      </c>
      <c r="BE59" s="128" t="n"/>
      <c r="BF59" s="843" t="n">
        <v>48</v>
      </c>
      <c r="BG59" s="128" t="n"/>
      <c r="BH59" s="843" t="n">
        <v>3</v>
      </c>
      <c r="BI59" s="128" t="n"/>
      <c r="BJ59" s="842">
        <f>BN59*36</f>
        <v/>
      </c>
      <c r="BK59" s="128" t="n"/>
      <c r="BL59" s="843" t="n"/>
      <c r="BM59" s="128" t="n"/>
      <c r="BN59" s="843" t="n"/>
      <c r="BO59" s="128" t="n"/>
      <c r="BP59" s="841" t="inlineStr">
        <is>
          <t>СК-8</t>
        </is>
      </c>
      <c r="BQ59" s="126" t="n"/>
      <c r="BR59" s="126" t="n"/>
      <c r="BS59" s="126" t="n"/>
      <c r="BT59" s="175" t="n"/>
      <c r="BU59" s="819" t="inlineStr">
        <is>
          <t>ЭТиМ</t>
        </is>
      </c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</row>
    <row r="60">
      <c r="A60" s="838" t="n"/>
      <c r="B60" s="839" t="inlineStr">
        <is>
          <t>2.5.1.3</t>
        </is>
      </c>
      <c r="C60" s="128" t="n"/>
      <c r="D60" s="840" t="inlineStr">
        <is>
          <t>Международные инвестиции и международные инвестиционные соглашения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75" t="n"/>
      <c r="AB60" s="841" t="n">
        <v>3</v>
      </c>
      <c r="AC60" s="175" t="n"/>
      <c r="AD60" s="841" t="n"/>
      <c r="AE60" s="175" t="n"/>
      <c r="AF60" s="844" t="n">
        <v>108</v>
      </c>
      <c r="AG60" s="128" t="n"/>
      <c r="AH60" s="93">
        <f>AJ60+AL60+AN60+AP60</f>
        <v/>
      </c>
      <c r="AI60" s="128" t="n"/>
      <c r="AJ60" s="843" t="n">
        <v>28</v>
      </c>
      <c r="AK60" s="128" t="n"/>
      <c r="AL60" s="843" t="n"/>
      <c r="AM60" s="128" t="n"/>
      <c r="AN60" s="843" t="n"/>
      <c r="AO60" s="128" t="n"/>
      <c r="AP60" s="845" t="n">
        <v>20</v>
      </c>
      <c r="AQ60" s="126" t="n"/>
      <c r="AR60" s="844" t="n"/>
      <c r="AS60" s="128" t="n"/>
      <c r="AT60" s="843" t="n"/>
      <c r="AU60" s="128" t="n"/>
      <c r="AV60" s="843" t="n"/>
      <c r="AW60" s="128" t="n"/>
      <c r="AX60" s="842" t="n"/>
      <c r="AY60" s="128" t="n"/>
      <c r="AZ60" s="843" t="n"/>
      <c r="BA60" s="128" t="n"/>
      <c r="BB60" s="843" t="n"/>
      <c r="BC60" s="128" t="n"/>
      <c r="BD60" s="844" t="n">
        <v>108</v>
      </c>
      <c r="BE60" s="128" t="n"/>
      <c r="BF60" s="843" t="n">
        <v>48</v>
      </c>
      <c r="BG60" s="128" t="n"/>
      <c r="BH60" s="843" t="n">
        <v>3</v>
      </c>
      <c r="BI60" s="128" t="n"/>
      <c r="BJ60" s="842" t="n"/>
      <c r="BK60" s="128" t="n"/>
      <c r="BL60" s="843" t="n"/>
      <c r="BM60" s="128" t="n"/>
      <c r="BN60" s="846" t="n"/>
      <c r="BO60" s="175" t="n"/>
      <c r="BP60" s="841" t="inlineStr">
        <is>
          <t>СК-9</t>
        </is>
      </c>
      <c r="BQ60" s="126" t="n"/>
      <c r="BR60" s="126" t="n"/>
      <c r="BS60" s="126" t="n"/>
      <c r="BT60" s="175" t="n"/>
      <c r="BU60" s="819" t="inlineStr">
        <is>
          <t>ЭТиМ</t>
        </is>
      </c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</row>
    <row r="61">
      <c r="A61" s="838" t="n"/>
      <c r="B61" s="839" t="inlineStr">
        <is>
          <t>2.5.1.4</t>
        </is>
      </c>
      <c r="C61" s="128" t="n"/>
      <c r="D61" s="840" t="inlineStr">
        <is>
          <t>Международные деловые переговоры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75" t="n"/>
      <c r="AB61" s="841" t="n"/>
      <c r="AC61" s="175" t="n"/>
      <c r="AD61" s="841" t="n">
        <v>3</v>
      </c>
      <c r="AE61" s="175" t="n"/>
      <c r="AF61" s="844" t="n">
        <v>106</v>
      </c>
      <c r="AG61" s="128" t="n"/>
      <c r="AH61" s="93">
        <f>AJ61+AL61+AN61+AP61</f>
        <v/>
      </c>
      <c r="AI61" s="128" t="n"/>
      <c r="AJ61" s="843" t="n">
        <v>6</v>
      </c>
      <c r="AK61" s="128" t="n"/>
      <c r="AL61" s="843" t="n"/>
      <c r="AM61" s="128" t="n"/>
      <c r="AN61" s="843" t="n"/>
      <c r="AO61" s="128" t="n"/>
      <c r="AP61" s="845" t="n">
        <v>30</v>
      </c>
      <c r="AQ61" s="126" t="n"/>
      <c r="AR61" s="844" t="n"/>
      <c r="AS61" s="128" t="n"/>
      <c r="AT61" s="843" t="n"/>
      <c r="AU61" s="128" t="n"/>
      <c r="AV61" s="843" t="n"/>
      <c r="AW61" s="128" t="n"/>
      <c r="AX61" s="842" t="n"/>
      <c r="AY61" s="128" t="n"/>
      <c r="AZ61" s="843" t="n"/>
      <c r="BA61" s="128" t="n"/>
      <c r="BB61" s="845" t="n"/>
      <c r="BC61" s="126" t="n"/>
      <c r="BD61" s="844" t="n">
        <v>106</v>
      </c>
      <c r="BE61" s="128" t="n"/>
      <c r="BF61" s="843" t="n">
        <v>36</v>
      </c>
      <c r="BG61" s="128" t="n"/>
      <c r="BH61" s="843" t="n">
        <v>3</v>
      </c>
      <c r="BI61" s="128" t="n"/>
      <c r="BJ61" s="842" t="n"/>
      <c r="BK61" s="128" t="n"/>
      <c r="BL61" s="843" t="n"/>
      <c r="BM61" s="128" t="n"/>
      <c r="BN61" s="846" t="n"/>
      <c r="BO61" s="175" t="n"/>
      <c r="BP61" s="841" t="inlineStr">
        <is>
          <t>СК-10</t>
        </is>
      </c>
      <c r="BQ61" s="126" t="n"/>
      <c r="BR61" s="126" t="n"/>
      <c r="BS61" s="126" t="n"/>
      <c r="BT61" s="175" t="n"/>
      <c r="BU61" s="819" t="inlineStr">
        <is>
          <t>ЭТиМ</t>
        </is>
      </c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</row>
    <row r="62">
      <c r="A62" s="355" t="n"/>
      <c r="B62" s="837" t="inlineStr">
        <is>
          <t>2.5.1.5</t>
        </is>
      </c>
      <c r="C62" s="128" t="n"/>
      <c r="D62" s="823" t="inlineStr">
        <is>
          <t>Международная бизнес-аналитика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75" t="n"/>
      <c r="AB62" s="182" t="n"/>
      <c r="AC62" s="175" t="n"/>
      <c r="AD62" s="182" t="n">
        <v>3</v>
      </c>
      <c r="AE62" s="175" t="n"/>
      <c r="AF62" s="177" t="n">
        <v>210</v>
      </c>
      <c r="AG62" s="128" t="n"/>
      <c r="AH62" s="93">
        <f>AJ62+AL62+AN62+AP62</f>
        <v/>
      </c>
      <c r="AI62" s="128" t="n"/>
      <c r="AJ62" s="93" t="n">
        <v>36</v>
      </c>
      <c r="AK62" s="128" t="n"/>
      <c r="AL62" s="93" t="n"/>
      <c r="AM62" s="128" t="n"/>
      <c r="AN62" s="93" t="n"/>
      <c r="AO62" s="128" t="n"/>
      <c r="AP62" s="129" t="n">
        <v>36</v>
      </c>
      <c r="AQ62" s="126" t="n"/>
      <c r="AR62" s="177" t="n"/>
      <c r="AS62" s="128" t="n"/>
      <c r="AT62" s="93" t="n"/>
      <c r="AU62" s="128" t="n"/>
      <c r="AV62" s="93" t="n"/>
      <c r="AW62" s="128" t="n"/>
      <c r="AX62" s="181" t="n"/>
      <c r="AY62" s="128" t="n"/>
      <c r="AZ62" s="93" t="n"/>
      <c r="BA62" s="128" t="n"/>
      <c r="BB62" s="129" t="n"/>
      <c r="BC62" s="126" t="n"/>
      <c r="BD62" s="177" t="n">
        <v>210</v>
      </c>
      <c r="BE62" s="128" t="n"/>
      <c r="BF62" s="93" t="n">
        <v>72</v>
      </c>
      <c r="BG62" s="128" t="n"/>
      <c r="BH62" s="93" t="n">
        <v>6</v>
      </c>
      <c r="BI62" s="128" t="n"/>
      <c r="BJ62" s="181" t="n"/>
      <c r="BK62" s="128" t="n"/>
      <c r="BL62" s="93" t="n"/>
      <c r="BM62" s="128" t="n"/>
      <c r="BN62" s="827" t="n"/>
      <c r="BO62" s="175" t="n"/>
      <c r="BP62" s="182" t="inlineStr">
        <is>
          <t>СК-11</t>
        </is>
      </c>
      <c r="BQ62" s="126" t="n"/>
      <c r="BR62" s="126" t="n"/>
      <c r="BS62" s="126" t="n"/>
      <c r="BT62" s="175" t="n"/>
      <c r="BU62" s="819" t="inlineStr">
        <is>
          <t>ЭТиМ</t>
        </is>
      </c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</row>
    <row r="63">
      <c r="A63" s="838" t="n"/>
      <c r="B63" s="839" t="inlineStr">
        <is>
          <t>2.5.1.6</t>
        </is>
      </c>
      <c r="C63" s="128" t="n"/>
      <c r="D63" s="840" t="inlineStr">
        <is>
          <t>Управление финансами в международной деятельности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75" t="n"/>
      <c r="AB63" s="841" t="n"/>
      <c r="AC63" s="175" t="n"/>
      <c r="AD63" s="841" t="n">
        <v>3</v>
      </c>
      <c r="AE63" s="175" t="n"/>
      <c r="AF63" s="844" t="n">
        <v>98</v>
      </c>
      <c r="AG63" s="128" t="n"/>
      <c r="AH63" s="93">
        <f>AJ63+AL63+AN63+AP63</f>
        <v/>
      </c>
      <c r="AI63" s="128" t="n"/>
      <c r="AJ63" s="843" t="n">
        <v>16</v>
      </c>
      <c r="AK63" s="128" t="n"/>
      <c r="AL63" s="843" t="n"/>
      <c r="AM63" s="128" t="n"/>
      <c r="AN63" s="843" t="n"/>
      <c r="AO63" s="128" t="n"/>
      <c r="AP63" s="845" t="n">
        <v>20</v>
      </c>
      <c r="AQ63" s="126" t="n"/>
      <c r="AR63" s="844" t="n"/>
      <c r="AS63" s="128" t="n"/>
      <c r="AT63" s="843" t="n"/>
      <c r="AU63" s="128" t="n"/>
      <c r="AV63" s="843" t="n"/>
      <c r="AW63" s="128" t="n"/>
      <c r="AX63" s="842" t="n"/>
      <c r="AY63" s="128" t="n"/>
      <c r="AZ63" s="843" t="n"/>
      <c r="BA63" s="128" t="n"/>
      <c r="BB63" s="845" t="n"/>
      <c r="BC63" s="126" t="n"/>
      <c r="BD63" s="844">
        <f>AF63</f>
        <v/>
      </c>
      <c r="BE63" s="128" t="n"/>
      <c r="BF63" s="843">
        <f>AH63</f>
        <v/>
      </c>
      <c r="BG63" s="128" t="n"/>
      <c r="BH63" s="843" t="n">
        <v>3</v>
      </c>
      <c r="BI63" s="128" t="n"/>
      <c r="BJ63" s="842" t="n"/>
      <c r="BK63" s="128" t="n"/>
      <c r="BL63" s="843" t="n"/>
      <c r="BM63" s="128" t="n"/>
      <c r="BN63" s="846" t="n"/>
      <c r="BO63" s="175" t="n"/>
      <c r="BP63" s="841" t="inlineStr">
        <is>
          <t>СК-12</t>
        </is>
      </c>
      <c r="BQ63" s="126" t="n"/>
      <c r="BR63" s="126" t="n"/>
      <c r="BS63" s="126" t="n"/>
      <c r="BT63" s="175" t="n"/>
      <c r="BU63" s="819" t="inlineStr">
        <is>
          <t>ЭТиМ</t>
        </is>
      </c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</row>
    <row r="64">
      <c r="A64" s="355" t="n"/>
      <c r="B64" s="836" t="inlineStr">
        <is>
          <t>2.5.2</t>
        </is>
      </c>
      <c r="C64" s="128" t="n"/>
      <c r="D64" s="826" t="inlineStr">
        <is>
          <t>Модуль "Международный бизнес"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75" t="n"/>
      <c r="AB64" s="218" t="n"/>
      <c r="AC64" s="175" t="n"/>
      <c r="AD64" s="218" t="n"/>
      <c r="AE64" s="175" t="n"/>
      <c r="AF64" s="187">
        <f>SUM(AF65:AG70)</f>
        <v/>
      </c>
      <c r="AG64" s="128" t="n"/>
      <c r="AH64" s="187">
        <f>SUM(AH65:AI70)</f>
        <v/>
      </c>
      <c r="AI64" s="128" t="n"/>
      <c r="AJ64" s="187">
        <f>SUM(AJ65:AK70)</f>
        <v/>
      </c>
      <c r="AK64" s="128" t="n"/>
      <c r="AL64" s="187">
        <f>SUM(AL65:AM70)</f>
        <v/>
      </c>
      <c r="AM64" s="128" t="n"/>
      <c r="AN64" s="187">
        <f>SUM(AN65:AO70)</f>
        <v/>
      </c>
      <c r="AO64" s="128" t="n"/>
      <c r="AP64" s="187">
        <f>SUM(AP65:AQ70)</f>
        <v/>
      </c>
      <c r="AQ64" s="128" t="n"/>
      <c r="AR64" s="188">
        <f>SUM(AR65:AS70)</f>
        <v/>
      </c>
      <c r="AS64" s="128" t="n"/>
      <c r="AT64" s="95">
        <f>SUM(AT65:AU70)</f>
        <v/>
      </c>
      <c r="AU64" s="128" t="n"/>
      <c r="AV64" s="95">
        <f>SUM(AV65:AW70)</f>
        <v/>
      </c>
      <c r="AW64" s="128" t="n"/>
      <c r="AX64" s="187">
        <f>SUM(AX65:AY70)</f>
        <v/>
      </c>
      <c r="AY64" s="128" t="n"/>
      <c r="AZ64" s="187">
        <f>SUM(AZ65:BA70)</f>
        <v/>
      </c>
      <c r="BA64" s="128" t="n"/>
      <c r="BB64" s="187">
        <f>SUM(BB65:BC70)</f>
        <v/>
      </c>
      <c r="BC64" s="128" t="n"/>
      <c r="BD64" s="188">
        <f>SUM(BD65:BE70)</f>
        <v/>
      </c>
      <c r="BE64" s="128" t="n"/>
      <c r="BF64" s="95">
        <f>SUM(BF65:BG70)</f>
        <v/>
      </c>
      <c r="BG64" s="128" t="n"/>
      <c r="BH64" s="95">
        <f>SUM(BH65:BI70)</f>
        <v/>
      </c>
      <c r="BI64" s="128" t="n"/>
      <c r="BJ64" s="187">
        <f>SUM(BJ65:BK68)</f>
        <v/>
      </c>
      <c r="BK64" s="128" t="n"/>
      <c r="BL64" s="95" t="n"/>
      <c r="BM64" s="128" t="n"/>
      <c r="BN64" s="95">
        <f>SUM(BN65:BO68)</f>
        <v/>
      </c>
      <c r="BO64" s="128" t="n"/>
      <c r="BP64" s="218" t="n"/>
      <c r="BQ64" s="126" t="n"/>
      <c r="BR64" s="126" t="n"/>
      <c r="BS64" s="126" t="n"/>
      <c r="BT64" s="175" t="n"/>
      <c r="BU64" s="819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</row>
    <row r="65">
      <c r="A65" s="355" t="n"/>
      <c r="B65" s="837" t="inlineStr">
        <is>
          <t>2.5.2.1</t>
        </is>
      </c>
      <c r="C65" s="128" t="n"/>
      <c r="D65" s="823" t="inlineStr">
        <is>
          <t>Международная коммерческая деятельность в цифровой среде</t>
        </is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75" t="n"/>
      <c r="AB65" s="182" t="n">
        <v>3</v>
      </c>
      <c r="AC65" s="175" t="n"/>
      <c r="AD65" s="182" t="n"/>
      <c r="AE65" s="175" t="n"/>
      <c r="AF65" s="181" t="n">
        <v>216</v>
      </c>
      <c r="AG65" s="128" t="n"/>
      <c r="AH65" s="93">
        <f>AJ65+AL65+AN65+AP65</f>
        <v/>
      </c>
      <c r="AI65" s="128" t="n"/>
      <c r="AJ65" s="93" t="n">
        <v>36</v>
      </c>
      <c r="AK65" s="128" t="n"/>
      <c r="AL65" s="93" t="n"/>
      <c r="AM65" s="128" t="n"/>
      <c r="AN65" s="93" t="n"/>
      <c r="AO65" s="128" t="n"/>
      <c r="AP65" s="93" t="n">
        <v>36</v>
      </c>
      <c r="AQ65" s="128" t="n"/>
      <c r="AR65" s="177">
        <f>AV65*36</f>
        <v/>
      </c>
      <c r="AS65" s="128" t="n"/>
      <c r="AT65" s="93" t="n"/>
      <c r="AU65" s="128" t="n"/>
      <c r="AV65" s="93" t="n"/>
      <c r="AW65" s="128" t="n"/>
      <c r="AX65" s="181">
        <f>BB65*36</f>
        <v/>
      </c>
      <c r="AY65" s="128" t="n"/>
      <c r="AZ65" s="93" t="n"/>
      <c r="BA65" s="128" t="n"/>
      <c r="BB65" s="93" t="n"/>
      <c r="BC65" s="128" t="n"/>
      <c r="BD65" s="177">
        <f>BH65*36</f>
        <v/>
      </c>
      <c r="BE65" s="128" t="n"/>
      <c r="BF65" s="93" t="n">
        <v>72</v>
      </c>
      <c r="BG65" s="128" t="n"/>
      <c r="BH65" s="93" t="n">
        <v>6</v>
      </c>
      <c r="BI65" s="128" t="n"/>
      <c r="BJ65" s="181" t="n"/>
      <c r="BK65" s="128" t="n"/>
      <c r="BL65" s="93" t="n"/>
      <c r="BM65" s="128" t="n"/>
      <c r="BN65" s="93" t="n"/>
      <c r="BO65" s="128" t="n"/>
      <c r="BP65" s="182" t="inlineStr">
        <is>
          <t>СК-13</t>
        </is>
      </c>
      <c r="BQ65" s="126" t="n"/>
      <c r="BR65" s="126" t="n"/>
      <c r="BS65" s="126" t="n"/>
      <c r="BT65" s="175" t="n"/>
      <c r="BU65" s="819" t="inlineStr">
        <is>
          <t>ЭТиМ</t>
        </is>
      </c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</row>
    <row r="66">
      <c r="A66" s="355" t="n"/>
      <c r="B66" s="837" t="inlineStr">
        <is>
          <t>2.5.2.2</t>
        </is>
      </c>
      <c r="C66" s="128" t="n"/>
      <c r="D66" s="823" t="inlineStr">
        <is>
          <t>Экономическая безопасность</t>
        </is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75" t="n"/>
      <c r="AB66" s="182" t="n">
        <v>3</v>
      </c>
      <c r="AC66" s="175" t="n"/>
      <c r="AD66" s="182" t="n"/>
      <c r="AE66" s="175" t="n"/>
      <c r="AF66" s="181" t="n">
        <v>108</v>
      </c>
      <c r="AG66" s="128" t="n"/>
      <c r="AH66" s="93">
        <f>AJ66+AL66+AN66+AP66</f>
        <v/>
      </c>
      <c r="AI66" s="128" t="n"/>
      <c r="AJ66" s="93" t="n">
        <v>28</v>
      </c>
      <c r="AK66" s="128" t="n"/>
      <c r="AL66" s="93" t="n"/>
      <c r="AM66" s="128" t="n"/>
      <c r="AN66" s="93" t="n"/>
      <c r="AO66" s="128" t="n"/>
      <c r="AP66" s="93" t="n">
        <v>20</v>
      </c>
      <c r="AQ66" s="128" t="n"/>
      <c r="AR66" s="177">
        <f>AV66*36</f>
        <v/>
      </c>
      <c r="AS66" s="128" t="n"/>
      <c r="AT66" s="93" t="n"/>
      <c r="AU66" s="128" t="n"/>
      <c r="AV66" s="93" t="n"/>
      <c r="AW66" s="128" t="n"/>
      <c r="AX66" s="181">
        <f>BB66*36</f>
        <v/>
      </c>
      <c r="AY66" s="128" t="n"/>
      <c r="AZ66" s="93" t="n"/>
      <c r="BA66" s="128" t="n"/>
      <c r="BB66" s="93" t="n"/>
      <c r="BC66" s="128" t="n"/>
      <c r="BD66" s="177">
        <f>BH66*36</f>
        <v/>
      </c>
      <c r="BE66" s="128" t="n"/>
      <c r="BF66" s="93" t="n">
        <v>48</v>
      </c>
      <c r="BG66" s="128" t="n"/>
      <c r="BH66" s="93" t="n">
        <v>3</v>
      </c>
      <c r="BI66" s="128" t="n"/>
      <c r="BJ66" s="181">
        <f>BN66*36</f>
        <v/>
      </c>
      <c r="BK66" s="128" t="n"/>
      <c r="BL66" s="93" t="n"/>
      <c r="BM66" s="128" t="n"/>
      <c r="BN66" s="93" t="n"/>
      <c r="BO66" s="128" t="n"/>
      <c r="BP66" s="182" t="inlineStr">
        <is>
          <t>СК-14</t>
        </is>
      </c>
      <c r="BQ66" s="126" t="n"/>
      <c r="BR66" s="126" t="n"/>
      <c r="BS66" s="126" t="n"/>
      <c r="BT66" s="175" t="n"/>
      <c r="BU66" s="819" t="inlineStr">
        <is>
          <t>ЭТиМ</t>
        </is>
      </c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</row>
    <row r="67">
      <c r="A67" s="838" t="n"/>
      <c r="B67" s="839" t="inlineStr">
        <is>
          <t>2.5.2.3</t>
        </is>
      </c>
      <c r="C67" s="128" t="n"/>
      <c r="D67" s="840" t="inlineStr">
        <is>
          <t>Международная торговля и охрана прав интеллектуальной собственности</t>
        </is>
      </c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75" t="n"/>
      <c r="AB67" s="841" t="n">
        <v>3</v>
      </c>
      <c r="AC67" s="175" t="n"/>
      <c r="AD67" s="841" t="n"/>
      <c r="AE67" s="175" t="n"/>
      <c r="AF67" s="842" t="n">
        <v>108</v>
      </c>
      <c r="AG67" s="128" t="n"/>
      <c r="AH67" s="93">
        <f>AJ67+AL67+AN67+AP67</f>
        <v/>
      </c>
      <c r="AI67" s="128" t="n"/>
      <c r="AJ67" s="843" t="n">
        <v>28</v>
      </c>
      <c r="AK67" s="128" t="n"/>
      <c r="AL67" s="843" t="n"/>
      <c r="AM67" s="128" t="n"/>
      <c r="AN67" s="843" t="n"/>
      <c r="AO67" s="128" t="n"/>
      <c r="AP67" s="843" t="n">
        <v>20</v>
      </c>
      <c r="AQ67" s="128" t="n"/>
      <c r="AR67" s="844">
        <f>AV67*36</f>
        <v/>
      </c>
      <c r="AS67" s="128" t="n"/>
      <c r="AT67" s="843" t="n"/>
      <c r="AU67" s="128" t="n"/>
      <c r="AV67" s="843" t="n"/>
      <c r="AW67" s="128" t="n"/>
      <c r="AX67" s="842">
        <f>BB67*36</f>
        <v/>
      </c>
      <c r="AY67" s="128" t="n"/>
      <c r="AZ67" s="843" t="n"/>
      <c r="BA67" s="128" t="n"/>
      <c r="BB67" s="843" t="n"/>
      <c r="BC67" s="128" t="n"/>
      <c r="BD67" s="844">
        <f>BH67*36</f>
        <v/>
      </c>
      <c r="BE67" s="128" t="n"/>
      <c r="BF67" s="843" t="n">
        <v>48</v>
      </c>
      <c r="BG67" s="128" t="n"/>
      <c r="BH67" s="843" t="n">
        <v>3</v>
      </c>
      <c r="BI67" s="128" t="n"/>
      <c r="BJ67" s="842">
        <f>BN67*36</f>
        <v/>
      </c>
      <c r="BK67" s="128" t="n"/>
      <c r="BL67" s="843" t="n"/>
      <c r="BM67" s="128" t="n"/>
      <c r="BN67" s="843" t="n"/>
      <c r="BO67" s="128" t="n"/>
      <c r="BP67" s="841" t="inlineStr">
        <is>
          <t>СК-15</t>
        </is>
      </c>
      <c r="BQ67" s="126" t="n"/>
      <c r="BR67" s="126" t="n"/>
      <c r="BS67" s="126" t="n"/>
      <c r="BT67" s="175" t="n"/>
      <c r="BU67" s="819" t="inlineStr">
        <is>
          <t>ЭТиМ</t>
        </is>
      </c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</row>
    <row r="68">
      <c r="A68" s="838" t="n"/>
      <c r="B68" s="839" t="inlineStr">
        <is>
          <t>2.5.2.4</t>
        </is>
      </c>
      <c r="C68" s="128" t="n"/>
      <c r="D68" s="840" t="inlineStr">
        <is>
          <t>Валютная политика</t>
        </is>
      </c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75" t="n"/>
      <c r="AB68" s="841" t="n"/>
      <c r="AC68" s="175" t="n"/>
      <c r="AD68" s="841" t="n">
        <v>3</v>
      </c>
      <c r="AE68" s="175" t="n"/>
      <c r="AF68" s="842" t="n">
        <v>106</v>
      </c>
      <c r="AG68" s="128" t="n"/>
      <c r="AH68" s="93">
        <f>AJ68+AL68+AN68+AP68</f>
        <v/>
      </c>
      <c r="AI68" s="128" t="n"/>
      <c r="AJ68" s="843" t="n">
        <v>6</v>
      </c>
      <c r="AK68" s="128" t="n"/>
      <c r="AL68" s="843" t="n"/>
      <c r="AM68" s="128" t="n"/>
      <c r="AN68" s="843" t="n"/>
      <c r="AO68" s="128" t="n"/>
      <c r="AP68" s="843" t="n">
        <v>30</v>
      </c>
      <c r="AQ68" s="128" t="n"/>
      <c r="AR68" s="844">
        <f>AV68*36</f>
        <v/>
      </c>
      <c r="AS68" s="128" t="n"/>
      <c r="AT68" s="843" t="n"/>
      <c r="AU68" s="128" t="n"/>
      <c r="AV68" s="843" t="n"/>
      <c r="AW68" s="128" t="n"/>
      <c r="AX68" s="842">
        <f>BB68*36</f>
        <v/>
      </c>
      <c r="AY68" s="128" t="n"/>
      <c r="AZ68" s="843" t="n"/>
      <c r="BA68" s="128" t="n"/>
      <c r="BB68" s="843" t="n"/>
      <c r="BC68" s="128" t="n"/>
      <c r="BD68" s="844" t="n">
        <v>106</v>
      </c>
      <c r="BE68" s="128" t="n"/>
      <c r="BF68" s="843" t="n">
        <v>36</v>
      </c>
      <c r="BG68" s="128" t="n"/>
      <c r="BH68" s="843" t="n">
        <v>3</v>
      </c>
      <c r="BI68" s="128" t="n"/>
      <c r="BJ68" s="842">
        <f>BN68*36</f>
        <v/>
      </c>
      <c r="BK68" s="128" t="n"/>
      <c r="BL68" s="843" t="n"/>
      <c r="BM68" s="128" t="n"/>
      <c r="BN68" s="843" t="n"/>
      <c r="BO68" s="128" t="n"/>
      <c r="BP68" s="841" t="inlineStr">
        <is>
          <t>СК-16</t>
        </is>
      </c>
      <c r="BQ68" s="126" t="n"/>
      <c r="BR68" s="126" t="n"/>
      <c r="BS68" s="126" t="n"/>
      <c r="BT68" s="175" t="n"/>
      <c r="BU68" s="819" t="inlineStr">
        <is>
          <t>ЭТиМ</t>
        </is>
      </c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</row>
    <row r="69">
      <c r="A69" s="838" t="n"/>
      <c r="B69" s="839" t="inlineStr">
        <is>
          <t>2.5.2.5</t>
        </is>
      </c>
      <c r="C69" s="128" t="n"/>
      <c r="D69" s="840" t="inlineStr">
        <is>
          <t>Регулирование международной торговли</t>
        </is>
      </c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75" t="n"/>
      <c r="AB69" s="841" t="n"/>
      <c r="AC69" s="175" t="n"/>
      <c r="AD69" s="841" t="n">
        <v>3</v>
      </c>
      <c r="AE69" s="175" t="n"/>
      <c r="AF69" s="844" t="n">
        <v>210</v>
      </c>
      <c r="AG69" s="128" t="n"/>
      <c r="AH69" s="93">
        <f>AJ69+AL69+AN69+AP69</f>
        <v/>
      </c>
      <c r="AI69" s="128" t="n"/>
      <c r="AJ69" s="843" t="n">
        <v>36</v>
      </c>
      <c r="AK69" s="128" t="n"/>
      <c r="AL69" s="843" t="n"/>
      <c r="AM69" s="128" t="n"/>
      <c r="AN69" s="843" t="n"/>
      <c r="AO69" s="128" t="n"/>
      <c r="AP69" s="846" t="n">
        <v>36</v>
      </c>
      <c r="AQ69" s="175" t="n"/>
      <c r="AR69" s="844" t="n"/>
      <c r="AS69" s="128" t="n"/>
      <c r="AT69" s="843" t="n"/>
      <c r="AU69" s="128" t="n"/>
      <c r="AV69" s="846" t="n"/>
      <c r="AW69" s="175" t="n"/>
      <c r="AX69" s="842" t="n"/>
      <c r="AY69" s="128" t="n"/>
      <c r="AZ69" s="843" t="n"/>
      <c r="BA69" s="128" t="n"/>
      <c r="BB69" s="845" t="n"/>
      <c r="BC69" s="126" t="n"/>
      <c r="BD69" s="844" t="n">
        <v>210</v>
      </c>
      <c r="BE69" s="128" t="n"/>
      <c r="BF69" s="843" t="n">
        <v>72</v>
      </c>
      <c r="BG69" s="128" t="n"/>
      <c r="BH69" s="843" t="n">
        <v>6</v>
      </c>
      <c r="BI69" s="128" t="n"/>
      <c r="BJ69" s="842" t="n"/>
      <c r="BK69" s="128" t="n"/>
      <c r="BL69" s="843" t="n"/>
      <c r="BM69" s="128" t="n"/>
      <c r="BN69" s="846" t="n"/>
      <c r="BO69" s="175" t="n"/>
      <c r="BP69" s="841" t="inlineStr">
        <is>
          <t>СК-17</t>
        </is>
      </c>
      <c r="BQ69" s="126" t="n"/>
      <c r="BR69" s="126" t="n"/>
      <c r="BS69" s="126" t="n"/>
      <c r="BT69" s="175" t="n"/>
      <c r="BU69" s="819" t="inlineStr">
        <is>
          <t>ЭТиМ</t>
        </is>
      </c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</row>
    <row r="70">
      <c r="A70" s="838" t="n"/>
      <c r="B70" s="839" t="inlineStr">
        <is>
          <t>2.5.2.6</t>
        </is>
      </c>
      <c r="C70" s="128" t="n"/>
      <c r="D70" s="840" t="inlineStr">
        <is>
          <t>Управление рисками в международном бизнесе</t>
        </is>
      </c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75" t="n"/>
      <c r="AB70" s="841" t="n"/>
      <c r="AC70" s="175" t="n"/>
      <c r="AD70" s="841" t="n">
        <v>3</v>
      </c>
      <c r="AE70" s="175" t="n"/>
      <c r="AF70" s="844" t="n">
        <v>98</v>
      </c>
      <c r="AG70" s="128" t="n"/>
      <c r="AH70" s="93">
        <f>AJ70+AL70+AN70+AP70</f>
        <v/>
      </c>
      <c r="AI70" s="128" t="n"/>
      <c r="AJ70" s="843" t="n">
        <v>16</v>
      </c>
      <c r="AK70" s="128" t="n"/>
      <c r="AL70" s="843" t="n"/>
      <c r="AM70" s="128" t="n"/>
      <c r="AN70" s="843" t="n"/>
      <c r="AO70" s="128" t="n"/>
      <c r="AP70" s="846" t="n">
        <v>20</v>
      </c>
      <c r="AQ70" s="175" t="n"/>
      <c r="AR70" s="844" t="n"/>
      <c r="AS70" s="128" t="n"/>
      <c r="AT70" s="843" t="n"/>
      <c r="AU70" s="128" t="n"/>
      <c r="AV70" s="846" t="n"/>
      <c r="AW70" s="175" t="n"/>
      <c r="AX70" s="842" t="n"/>
      <c r="AY70" s="128" t="n"/>
      <c r="AZ70" s="843" t="n"/>
      <c r="BA70" s="128" t="n"/>
      <c r="BB70" s="845" t="n"/>
      <c r="BC70" s="126" t="n"/>
      <c r="BD70" s="844">
        <f>AF70</f>
        <v/>
      </c>
      <c r="BE70" s="128" t="n"/>
      <c r="BF70" s="843">
        <f>AH70</f>
        <v/>
      </c>
      <c r="BG70" s="128" t="n"/>
      <c r="BH70" s="843" t="n">
        <v>3</v>
      </c>
      <c r="BI70" s="128" t="n"/>
      <c r="BJ70" s="842" t="n"/>
      <c r="BK70" s="128" t="n"/>
      <c r="BL70" s="843" t="n"/>
      <c r="BM70" s="128" t="n"/>
      <c r="BN70" s="846" t="n"/>
      <c r="BO70" s="175" t="n"/>
      <c r="BP70" s="841" t="inlineStr">
        <is>
          <t>СК-18</t>
        </is>
      </c>
      <c r="BQ70" s="126" t="n"/>
      <c r="BR70" s="126" t="n"/>
      <c r="BS70" s="126" t="n"/>
      <c r="BT70" s="175" t="n"/>
      <c r="BU70" s="819" t="inlineStr">
        <is>
          <t>ЭТиМ</t>
        </is>
      </c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</row>
    <row r="71">
      <c r="A71" s="355" t="n"/>
      <c r="B71" s="825" t="inlineStr">
        <is>
          <t>2.6</t>
        </is>
      </c>
      <c r="C71" s="128" t="n"/>
      <c r="D71" s="826" t="inlineStr">
        <is>
          <t>Факультативные дисциплины</t>
        </is>
      </c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75" t="n"/>
      <c r="AB71" s="182" t="n"/>
      <c r="AC71" s="175" t="n"/>
      <c r="AD71" s="182" t="n"/>
      <c r="AE71" s="175" t="n"/>
      <c r="AF71" s="188" t="inlineStr">
        <is>
          <t>/108</t>
        </is>
      </c>
      <c r="AG71" s="128" t="n"/>
      <c r="AH71" s="95" t="inlineStr">
        <is>
          <t>/ 56</t>
        </is>
      </c>
      <c r="AI71" s="128" t="n"/>
      <c r="AJ71" s="95" t="inlineStr">
        <is>
          <t>/ 30</t>
        </is>
      </c>
      <c r="AK71" s="128" t="n"/>
      <c r="AL71" s="95" t="n"/>
      <c r="AM71" s="128" t="n"/>
      <c r="AN71" s="95" t="inlineStr">
        <is>
          <t>/ 26</t>
        </is>
      </c>
      <c r="AO71" s="128" t="n"/>
      <c r="AP71" s="847" t="n"/>
      <c r="AQ71" s="175" t="n"/>
      <c r="AR71" s="188" t="n"/>
      <c r="AS71" s="128" t="n"/>
      <c r="AT71" s="95" t="n"/>
      <c r="AU71" s="128" t="n"/>
      <c r="AV71" s="847" t="n"/>
      <c r="AW71" s="175" t="n"/>
      <c r="AX71" s="187" t="inlineStr">
        <is>
          <t>/ 108</t>
        </is>
      </c>
      <c r="AY71" s="128" t="n"/>
      <c r="AZ71" s="95" t="inlineStr">
        <is>
          <t>/ 56</t>
        </is>
      </c>
      <c r="BA71" s="128" t="n"/>
      <c r="BB71" s="847" t="inlineStr">
        <is>
          <t>/3</t>
        </is>
      </c>
      <c r="BC71" s="175" t="n"/>
      <c r="BD71" s="177" t="n"/>
      <c r="BE71" s="128" t="n"/>
      <c r="BF71" s="93" t="n"/>
      <c r="BG71" s="128" t="n"/>
      <c r="BH71" s="827" t="n"/>
      <c r="BI71" s="175" t="n"/>
      <c r="BJ71" s="177" t="n"/>
      <c r="BK71" s="128" t="n"/>
      <c r="BL71" s="93" t="n"/>
      <c r="BM71" s="128" t="n"/>
      <c r="BN71" s="827" t="n"/>
      <c r="BO71" s="175" t="n"/>
      <c r="BP71" s="182" t="n"/>
      <c r="BQ71" s="126" t="n"/>
      <c r="BR71" s="126" t="n"/>
      <c r="BS71" s="126" t="n"/>
      <c r="BT71" s="175" t="n"/>
      <c r="BU71" s="819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</row>
    <row r="72">
      <c r="A72" s="355" t="n"/>
      <c r="B72" s="822" t="inlineStr">
        <is>
          <t>2.6.1</t>
        </is>
      </c>
      <c r="C72" s="128" t="n"/>
      <c r="D72" s="823" t="inlineStr">
        <is>
          <t>Педагогика и психология высшего образования</t>
        </is>
      </c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75" t="n"/>
      <c r="AB72" s="182" t="n"/>
      <c r="AC72" s="175" t="n"/>
      <c r="AD72" s="182" t="inlineStr">
        <is>
          <t>/ 2</t>
        </is>
      </c>
      <c r="AE72" s="175" t="n"/>
      <c r="AF72" s="177" t="inlineStr">
        <is>
          <t>/108</t>
        </is>
      </c>
      <c r="AG72" s="128" t="n"/>
      <c r="AH72" s="93" t="inlineStr">
        <is>
          <t>/ 56</t>
        </is>
      </c>
      <c r="AI72" s="128" t="n"/>
      <c r="AJ72" s="93" t="inlineStr">
        <is>
          <t>/ 30</t>
        </is>
      </c>
      <c r="AK72" s="128" t="n"/>
      <c r="AL72" s="93" t="n"/>
      <c r="AM72" s="128" t="n"/>
      <c r="AN72" s="93" t="inlineStr">
        <is>
          <t>/ 26</t>
        </is>
      </c>
      <c r="AO72" s="128" t="n"/>
      <c r="AP72" s="827" t="n"/>
      <c r="AQ72" s="175" t="n"/>
      <c r="AR72" s="177" t="n"/>
      <c r="AS72" s="128" t="n"/>
      <c r="AT72" s="93" t="n"/>
      <c r="AU72" s="128" t="n"/>
      <c r="AV72" s="827" t="n"/>
      <c r="AW72" s="175" t="n"/>
      <c r="AX72" s="181" t="inlineStr">
        <is>
          <t>/ 108</t>
        </is>
      </c>
      <c r="AY72" s="128" t="n"/>
      <c r="AZ72" s="93" t="inlineStr">
        <is>
          <t>/ 56</t>
        </is>
      </c>
      <c r="BA72" s="128" t="n"/>
      <c r="BB72" s="827" t="inlineStr">
        <is>
          <t>/3</t>
        </is>
      </c>
      <c r="BC72" s="175" t="n"/>
      <c r="BD72" s="177" t="n"/>
      <c r="BE72" s="128" t="n"/>
      <c r="BF72" s="93" t="n"/>
      <c r="BG72" s="128" t="n"/>
      <c r="BH72" s="827" t="n"/>
      <c r="BI72" s="175" t="n"/>
      <c r="BJ72" s="177" t="n"/>
      <c r="BK72" s="128" t="n"/>
      <c r="BL72" s="93" t="n"/>
      <c r="BM72" s="128" t="n"/>
      <c r="BN72" s="827" t="n"/>
      <c r="BO72" s="175" t="n"/>
      <c r="BP72" s="182" t="inlineStr">
        <is>
          <t>УК-7</t>
        </is>
      </c>
      <c r="BQ72" s="126" t="n"/>
      <c r="BR72" s="126" t="n"/>
      <c r="BS72" s="126" t="n"/>
      <c r="BT72" s="175" t="n"/>
      <c r="BU72" s="819" t="inlineStr">
        <is>
          <t>ИБиП</t>
        </is>
      </c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</row>
    <row r="73">
      <c r="A73" s="355" t="n"/>
      <c r="B73" s="825" t="inlineStr">
        <is>
          <t>2.7</t>
        </is>
      </c>
      <c r="C73" s="128" t="n"/>
      <c r="D73" s="826" t="inlineStr">
        <is>
          <t>Дополнительные виды обучения</t>
        </is>
      </c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75" t="n"/>
      <c r="AB73" s="182" t="n"/>
      <c r="AC73" s="175" t="n"/>
      <c r="AD73" s="182" t="n"/>
      <c r="AE73" s="175" t="n"/>
      <c r="AF73" s="848" t="inlineStr">
        <is>
          <t>/</t>
        </is>
      </c>
      <c r="AG73" s="849">
        <f>SUM(AG74:AG76)</f>
        <v/>
      </c>
      <c r="AH73" s="850" t="inlineStr">
        <is>
          <t>/</t>
        </is>
      </c>
      <c r="AI73" s="849">
        <f>SUM(AI74:AI76)</f>
        <v/>
      </c>
      <c r="AJ73" s="850" t="inlineStr">
        <is>
          <t>/</t>
        </is>
      </c>
      <c r="AK73" s="849">
        <f>SUM(AK74:AK76)</f>
        <v/>
      </c>
      <c r="AL73" s="850" t="inlineStr">
        <is>
          <t>/</t>
        </is>
      </c>
      <c r="AM73" s="849">
        <f>SUM(AM74:AM76)</f>
        <v/>
      </c>
      <c r="AN73" s="851" t="inlineStr">
        <is>
          <t>/</t>
        </is>
      </c>
      <c r="AO73" s="849">
        <f>SUM(AO74:AO76)</f>
        <v/>
      </c>
      <c r="AP73" s="850" t="inlineStr">
        <is>
          <t>/</t>
        </is>
      </c>
      <c r="AQ73" s="852">
        <f>SUM(AQ74:AQ76)</f>
        <v/>
      </c>
      <c r="AR73" s="853" t="inlineStr">
        <is>
          <t>/</t>
        </is>
      </c>
      <c r="AS73" s="854">
        <f>SUM(AS74:AS76)</f>
        <v/>
      </c>
      <c r="AT73" s="850" t="inlineStr">
        <is>
          <t>/</t>
        </is>
      </c>
      <c r="AU73" s="854">
        <f>SUM(AU74:AU76)</f>
        <v/>
      </c>
      <c r="AV73" s="850" t="inlineStr">
        <is>
          <t>/</t>
        </is>
      </c>
      <c r="AW73" s="855">
        <f>SUM(AW74:AW76)</f>
        <v/>
      </c>
      <c r="AX73" s="848" t="inlineStr">
        <is>
          <t>/</t>
        </is>
      </c>
      <c r="AY73" s="854">
        <f>SUM(AY74:AY76)</f>
        <v/>
      </c>
      <c r="AZ73" s="850" t="inlineStr">
        <is>
          <t>/</t>
        </is>
      </c>
      <c r="BA73" s="854">
        <f>SUM(BA74:BA76)</f>
        <v/>
      </c>
      <c r="BB73" s="850" t="inlineStr">
        <is>
          <t>/</t>
        </is>
      </c>
      <c r="BC73" s="855">
        <f>SUM(BC74:BC76)</f>
        <v/>
      </c>
      <c r="BD73" s="856" t="n"/>
      <c r="BE73" s="128" t="n"/>
      <c r="BF73" s="857" t="n"/>
      <c r="BG73" s="128" t="n"/>
      <c r="BH73" s="858" t="n"/>
      <c r="BI73" s="175" t="n"/>
      <c r="BJ73" s="856" t="n"/>
      <c r="BK73" s="128" t="n"/>
      <c r="BL73" s="857" t="n"/>
      <c r="BM73" s="128" t="n"/>
      <c r="BN73" s="858" t="n"/>
      <c r="BO73" s="175" t="n"/>
      <c r="BP73" s="182" t="n"/>
      <c r="BQ73" s="126" t="n"/>
      <c r="BR73" s="126" t="n"/>
      <c r="BS73" s="126" t="n"/>
      <c r="BT73" s="175" t="n"/>
      <c r="BU73" s="819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</row>
    <row r="74">
      <c r="A74" s="355" t="n"/>
      <c r="B74" s="822" t="inlineStr">
        <is>
          <t>2.7.1</t>
        </is>
      </c>
      <c r="C74" s="128" t="n"/>
      <c r="D74" s="823" t="inlineStr">
        <is>
          <t>Философия и методология науки *</t>
        </is>
      </c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75" t="n"/>
      <c r="AB74" s="859" t="inlineStr">
        <is>
          <t>/</t>
        </is>
      </c>
      <c r="AC74" s="860" t="n">
        <v>2</v>
      </c>
      <c r="AD74" s="859" t="n"/>
      <c r="AE74" s="860" t="n"/>
      <c r="AF74" s="861" t="inlineStr">
        <is>
          <t>/</t>
        </is>
      </c>
      <c r="AG74" s="642">
        <f>AS74+AY74</f>
        <v/>
      </c>
      <c r="AH74" s="862" t="inlineStr">
        <is>
          <t>/</t>
        </is>
      </c>
      <c r="AI74" s="642">
        <f>AK74+AM74+AO74+AQ74</f>
        <v/>
      </c>
      <c r="AJ74" s="862" t="inlineStr">
        <is>
          <t>/</t>
        </is>
      </c>
      <c r="AK74" s="863" t="n">
        <v>40</v>
      </c>
      <c r="AL74" s="862" t="n"/>
      <c r="AM74" s="864" t="n"/>
      <c r="AN74" s="865" t="n"/>
      <c r="AO74" s="864" t="n"/>
      <c r="AP74" s="862" t="inlineStr">
        <is>
          <t>/</t>
        </is>
      </c>
      <c r="AQ74" s="866" t="n">
        <v>32</v>
      </c>
      <c r="AR74" s="867" t="inlineStr">
        <is>
          <t>/</t>
        </is>
      </c>
      <c r="AS74" s="642" t="n">
        <v>48</v>
      </c>
      <c r="AT74" s="862" t="inlineStr">
        <is>
          <t>/</t>
        </is>
      </c>
      <c r="AU74" s="642" t="n">
        <v>32</v>
      </c>
      <c r="AV74" s="862" t="n"/>
      <c r="AW74" s="868" t="n"/>
      <c r="AX74" s="861" t="inlineStr">
        <is>
          <t>/</t>
        </is>
      </c>
      <c r="AY74" s="642" t="n">
        <v>76</v>
      </c>
      <c r="AZ74" s="862" t="inlineStr">
        <is>
          <t>/</t>
        </is>
      </c>
      <c r="BA74" s="642" t="n">
        <v>40</v>
      </c>
      <c r="BB74" s="862" t="inlineStr">
        <is>
          <t>/</t>
        </is>
      </c>
      <c r="BC74" s="868" t="n">
        <v>3</v>
      </c>
      <c r="BD74" s="856" t="n"/>
      <c r="BE74" s="128" t="n"/>
      <c r="BF74" s="857" t="n"/>
      <c r="BG74" s="128" t="n"/>
      <c r="BH74" s="858" t="n"/>
      <c r="BI74" s="175" t="n"/>
      <c r="BJ74" s="856" t="n"/>
      <c r="BK74" s="128" t="n"/>
      <c r="BL74" s="857" t="n"/>
      <c r="BM74" s="128" t="n"/>
      <c r="BN74" s="858" t="n"/>
      <c r="BO74" s="175" t="n"/>
      <c r="BP74" s="182" t="inlineStr">
        <is>
          <t>УК-1</t>
        </is>
      </c>
      <c r="BQ74" s="126" t="n"/>
      <c r="BR74" s="126" t="n"/>
      <c r="BS74" s="126" t="n"/>
      <c r="BT74" s="175" t="n"/>
      <c r="BU74" s="819" t="inlineStr">
        <is>
          <t>ФиП</t>
        </is>
      </c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</row>
    <row r="75">
      <c r="A75" s="355" t="n"/>
      <c r="B75" s="822" t="inlineStr">
        <is>
          <t>2.7.2</t>
        </is>
      </c>
      <c r="C75" s="128" t="n"/>
      <c r="D75" s="823" t="inlineStr">
        <is>
          <t>Иностранный язык *</t>
        </is>
      </c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75" t="n"/>
      <c r="AB75" s="859" t="inlineStr">
        <is>
          <t>/</t>
        </is>
      </c>
      <c r="AC75" s="860" t="n">
        <v>2</v>
      </c>
      <c r="AD75" s="859" t="n"/>
      <c r="AE75" s="860" t="n"/>
      <c r="AF75" s="861" t="inlineStr">
        <is>
          <t>/</t>
        </is>
      </c>
      <c r="AG75" s="642">
        <f>AS75+AY75</f>
        <v/>
      </c>
      <c r="AH75" s="862" t="inlineStr">
        <is>
          <t>/</t>
        </is>
      </c>
      <c r="AI75" s="642">
        <f>AK75+AM75+AO75+AQ75</f>
        <v/>
      </c>
      <c r="AJ75" s="862" t="n"/>
      <c r="AK75" s="863" t="n"/>
      <c r="AL75" s="862" t="n"/>
      <c r="AM75" s="864" t="n"/>
      <c r="AN75" s="869" t="inlineStr">
        <is>
          <t>/</t>
        </is>
      </c>
      <c r="AO75" s="863" t="n">
        <v>96</v>
      </c>
      <c r="AP75" s="869" t="n"/>
      <c r="AQ75" s="870" t="n"/>
      <c r="AR75" s="867" t="inlineStr">
        <is>
          <t>/</t>
        </is>
      </c>
      <c r="AS75" s="642" t="n">
        <v>70</v>
      </c>
      <c r="AT75" s="862" t="inlineStr">
        <is>
          <t>/</t>
        </is>
      </c>
      <c r="AU75" s="642" t="n">
        <v>48</v>
      </c>
      <c r="AV75" s="862" t="n"/>
      <c r="AW75" s="868" t="n"/>
      <c r="AX75" s="861" t="inlineStr">
        <is>
          <t>/</t>
        </is>
      </c>
      <c r="AY75" s="642" t="n">
        <v>72</v>
      </c>
      <c r="AZ75" s="862" t="inlineStr">
        <is>
          <t>/</t>
        </is>
      </c>
      <c r="BA75" s="642" t="n">
        <v>48</v>
      </c>
      <c r="BB75" s="862" t="inlineStr">
        <is>
          <t>/</t>
        </is>
      </c>
      <c r="BC75" s="868" t="n">
        <v>4</v>
      </c>
      <c r="BD75" s="856" t="n"/>
      <c r="BE75" s="128" t="n"/>
      <c r="BF75" s="857" t="n"/>
      <c r="BG75" s="128" t="n"/>
      <c r="BH75" s="858" t="n"/>
      <c r="BI75" s="175" t="n"/>
      <c r="BJ75" s="856" t="n"/>
      <c r="BK75" s="128" t="n"/>
      <c r="BL75" s="857" t="n"/>
      <c r="BM75" s="128" t="n"/>
      <c r="BN75" s="858" t="n"/>
      <c r="BO75" s="175" t="n"/>
      <c r="BP75" s="182" t="inlineStr">
        <is>
          <t>УК-3</t>
        </is>
      </c>
      <c r="BQ75" s="126" t="n"/>
      <c r="BR75" s="126" t="n"/>
      <c r="BS75" s="126" t="n"/>
      <c r="BT75" s="175" t="n"/>
      <c r="BU75" s="819" t="inlineStr">
        <is>
          <t>МКиТП</t>
        </is>
      </c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</row>
    <row r="76">
      <c r="A76" s="355" t="n"/>
      <c r="B76" s="822" t="inlineStr">
        <is>
          <t>2.7.3</t>
        </is>
      </c>
      <c r="C76" s="128" t="n"/>
      <c r="D76" s="830" t="inlineStr">
        <is>
          <t>Основы информационных технологий  *</t>
        </is>
      </c>
      <c r="E76" s="202" t="n"/>
      <c r="F76" s="202" t="n"/>
      <c r="G76" s="202" t="n"/>
      <c r="H76" s="202" t="n"/>
      <c r="I76" s="202" t="n"/>
      <c r="J76" s="202" t="n"/>
      <c r="K76" s="202" t="n"/>
      <c r="L76" s="202" t="n"/>
      <c r="M76" s="202" t="n"/>
      <c r="N76" s="202" t="n"/>
      <c r="O76" s="202" t="n"/>
      <c r="P76" s="202" t="n"/>
      <c r="Q76" s="202" t="n"/>
      <c r="R76" s="202" t="n"/>
      <c r="S76" s="202" t="n"/>
      <c r="T76" s="202" t="n"/>
      <c r="U76" s="202" t="n"/>
      <c r="V76" s="202" t="n"/>
      <c r="W76" s="202" t="n"/>
      <c r="X76" s="202" t="n"/>
      <c r="Y76" s="202" t="n"/>
      <c r="Z76" s="202" t="n"/>
      <c r="AA76" s="203" t="n"/>
      <c r="AB76" s="871" t="n"/>
      <c r="AC76" s="872" t="n"/>
      <c r="AD76" s="871" t="inlineStr">
        <is>
          <t>/</t>
        </is>
      </c>
      <c r="AE76" s="872" t="inlineStr">
        <is>
          <t>1д</t>
        </is>
      </c>
      <c r="AF76" s="873" t="inlineStr">
        <is>
          <t>/</t>
        </is>
      </c>
      <c r="AG76" s="652">
        <f>AS76</f>
        <v/>
      </c>
      <c r="AH76" s="874" t="inlineStr">
        <is>
          <t>/</t>
        </is>
      </c>
      <c r="AI76" s="652">
        <f>AK76+AM76+AO76+AQ76</f>
        <v/>
      </c>
      <c r="AJ76" s="874" t="inlineStr">
        <is>
          <t>/</t>
        </is>
      </c>
      <c r="AK76" s="766" t="n">
        <v>26</v>
      </c>
      <c r="AL76" s="874" t="inlineStr">
        <is>
          <t>/</t>
        </is>
      </c>
      <c r="AM76" s="875" t="n">
        <v>24</v>
      </c>
      <c r="AN76" s="876" t="n"/>
      <c r="AO76" s="877" t="n"/>
      <c r="AP76" s="876" t="n"/>
      <c r="AQ76" s="878" t="n"/>
      <c r="AR76" s="879" t="inlineStr">
        <is>
          <t>/</t>
        </is>
      </c>
      <c r="AS76" s="652">
        <f>AW76*36</f>
        <v/>
      </c>
      <c r="AT76" s="874" t="inlineStr">
        <is>
          <t>/</t>
        </is>
      </c>
      <c r="AU76" s="652">
        <f>AI76</f>
        <v/>
      </c>
      <c r="AV76" s="874" t="inlineStr">
        <is>
          <t>/</t>
        </is>
      </c>
      <c r="AW76" s="880" t="n">
        <v>2</v>
      </c>
      <c r="AX76" s="878" t="n"/>
      <c r="AY76" s="877" t="n"/>
      <c r="AZ76" s="876" t="n"/>
      <c r="BA76" s="877" t="n"/>
      <c r="BB76" s="876" t="n"/>
      <c r="BC76" s="881" t="n"/>
      <c r="BD76" s="882" t="n"/>
      <c r="BE76" s="144" t="n"/>
      <c r="BF76" s="883" t="n"/>
      <c r="BG76" s="144" t="n"/>
      <c r="BH76" s="884" t="n"/>
      <c r="BI76" s="203" t="n"/>
      <c r="BJ76" s="882" t="n"/>
      <c r="BK76" s="144" t="n"/>
      <c r="BL76" s="883" t="n"/>
      <c r="BM76" s="144" t="n"/>
      <c r="BN76" s="884" t="n"/>
      <c r="BO76" s="203" t="n"/>
      <c r="BP76" s="229" t="inlineStr">
        <is>
          <t>УК-2</t>
        </is>
      </c>
      <c r="BQ76" s="202" t="n"/>
      <c r="BR76" s="202" t="n"/>
      <c r="BS76" s="202" t="n"/>
      <c r="BT76" s="203" t="n"/>
      <c r="BU76" s="819" t="inlineStr">
        <is>
          <t>ИСиТ</t>
        </is>
      </c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</row>
    <row r="77">
      <c r="A77" s="355" t="n"/>
      <c r="B77" s="486" t="n"/>
      <c r="C77" s="91" t="n"/>
      <c r="D77" s="91" t="n"/>
      <c r="E77" s="91" t="n"/>
      <c r="F77" s="91" t="n"/>
      <c r="G77" s="91" t="n"/>
      <c r="H77" s="91" t="n"/>
      <c r="I77" s="91" t="n"/>
      <c r="J77" s="91" t="n"/>
      <c r="K77" s="91" t="n"/>
      <c r="L77" s="91" t="n"/>
      <c r="M77" s="91" t="n"/>
      <c r="N77" s="91" t="n"/>
      <c r="O77" s="91" t="n"/>
      <c r="P77" s="91" t="n"/>
      <c r="Q77" s="91" t="n"/>
      <c r="R77" s="91" t="n"/>
      <c r="S77" s="91" t="n"/>
      <c r="T77" s="91" t="n"/>
      <c r="U77" s="91" t="n"/>
      <c r="V77" s="91" t="n"/>
      <c r="W77" s="91" t="n"/>
      <c r="X77" s="91" t="n"/>
      <c r="Y77" s="91" t="n"/>
      <c r="Z77" s="91" t="n"/>
      <c r="AA77" s="91" t="n"/>
      <c r="AB77" s="91" t="n"/>
      <c r="AC77" s="91" t="n"/>
      <c r="AD77" s="91" t="n"/>
      <c r="AE77" s="91" t="n"/>
      <c r="AF77" s="91" t="n"/>
      <c r="AG77" s="91" t="n"/>
      <c r="AH77" s="91" t="n"/>
      <c r="AI77" s="91" t="n"/>
      <c r="AJ77" s="356" t="n"/>
      <c r="AK77" s="356" t="n"/>
      <c r="AL77" s="356" t="n"/>
      <c r="AM77" s="356" t="n"/>
      <c r="AN77" s="356" t="n"/>
      <c r="AO77" s="356" t="n"/>
      <c r="AP77" s="356" t="n"/>
      <c r="AQ77" s="356" t="n"/>
      <c r="AR77" s="356" t="n"/>
      <c r="AS77" s="356" t="n"/>
      <c r="AT77" s="356" t="n"/>
      <c r="AU77" s="356" t="n"/>
      <c r="AV77" s="356" t="n"/>
      <c r="AW77" s="356" t="n"/>
      <c r="AX77" s="356" t="n"/>
      <c r="AY77" s="356" t="n"/>
      <c r="AZ77" s="356" t="n"/>
      <c r="BA77" s="356" t="n"/>
      <c r="BB77" s="356" t="n"/>
      <c r="BC77" s="356" t="n"/>
      <c r="BD77" s="356" t="n"/>
      <c r="BE77" s="356" t="n"/>
      <c r="BF77" s="356" t="n"/>
      <c r="BG77" s="356" t="n"/>
      <c r="BH77" s="356" t="n"/>
      <c r="BI77" s="356" t="n"/>
      <c r="BJ77" s="356" t="n"/>
      <c r="BK77" s="356" t="n"/>
      <c r="BL77" s="356" t="n"/>
      <c r="BM77" s="356" t="n"/>
      <c r="BN77" s="356" t="n"/>
      <c r="BO77" s="356" t="n"/>
      <c r="BP77" s="356" t="n"/>
      <c r="BQ77" s="356" t="n"/>
      <c r="BR77" s="356" t="n"/>
      <c r="BS77" s="356" t="n"/>
      <c r="BT77" s="356" t="n"/>
      <c r="BU77" s="356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</row>
    <row r="78">
      <c r="A78" s="355" t="n"/>
      <c r="B78" s="658" t="inlineStr">
        <is>
          <t>Количество часов учебных занятий</t>
        </is>
      </c>
      <c r="C78" s="490" t="n"/>
      <c r="D78" s="490" t="n"/>
      <c r="E78" s="490" t="n"/>
      <c r="F78" s="490" t="n"/>
      <c r="G78" s="490" t="n"/>
      <c r="H78" s="490" t="n"/>
      <c r="I78" s="490" t="n"/>
      <c r="J78" s="490" t="n"/>
      <c r="K78" s="490" t="n"/>
      <c r="L78" s="490" t="n"/>
      <c r="M78" s="490" t="n"/>
      <c r="N78" s="490" t="n"/>
      <c r="O78" s="490" t="n"/>
      <c r="P78" s="490" t="n"/>
      <c r="Q78" s="490" t="n"/>
      <c r="R78" s="490" t="n"/>
      <c r="S78" s="490" t="n"/>
      <c r="T78" s="490" t="n"/>
      <c r="U78" s="490" t="n"/>
      <c r="V78" s="490" t="n"/>
      <c r="W78" s="490" t="n"/>
      <c r="X78" s="490" t="n"/>
      <c r="Y78" s="490" t="n"/>
      <c r="Z78" s="490" t="n"/>
      <c r="AA78" s="490" t="n"/>
      <c r="AB78" s="490" t="n"/>
      <c r="AC78" s="490" t="n"/>
      <c r="AD78" s="490" t="n"/>
      <c r="AE78" s="659" t="n"/>
      <c r="AF78" s="170">
        <f>AF32+AF45</f>
        <v/>
      </c>
      <c r="AG78" s="124" t="n"/>
      <c r="AH78" s="170">
        <f>AH32+AH45</f>
        <v/>
      </c>
      <c r="AI78" s="124" t="n"/>
      <c r="AJ78" s="170">
        <f>AJ32+AJ45</f>
        <v/>
      </c>
      <c r="AK78" s="124" t="n"/>
      <c r="AL78" s="170">
        <f>AL32+AL45</f>
        <v/>
      </c>
      <c r="AM78" s="124" t="n"/>
      <c r="AN78" s="170">
        <f>AN32+AN45</f>
        <v/>
      </c>
      <c r="AO78" s="124" t="n"/>
      <c r="AP78" s="170">
        <f>AP32+AP45</f>
        <v/>
      </c>
      <c r="AQ78" s="124" t="n"/>
      <c r="AR78" s="170">
        <f>AR32+AR45</f>
        <v/>
      </c>
      <c r="AS78" s="124" t="n"/>
      <c r="AT78" s="170">
        <f>AT32+AT45</f>
        <v/>
      </c>
      <c r="AU78" s="124" t="n"/>
      <c r="AV78" s="170">
        <f>AV32+AV45</f>
        <v/>
      </c>
      <c r="AW78" s="124" t="n"/>
      <c r="AX78" s="170">
        <f>AX32+AX45</f>
        <v/>
      </c>
      <c r="AY78" s="124" t="n"/>
      <c r="AZ78" s="170">
        <f>AZ32+AZ45</f>
        <v/>
      </c>
      <c r="BA78" s="124" t="n"/>
      <c r="BB78" s="170">
        <f>BB32+BB45</f>
        <v/>
      </c>
      <c r="BC78" s="124" t="n"/>
      <c r="BD78" s="170">
        <f>BD32+BD45</f>
        <v/>
      </c>
      <c r="BE78" s="124" t="n"/>
      <c r="BF78" s="170">
        <f>BF32+BF45</f>
        <v/>
      </c>
      <c r="BG78" s="124" t="n"/>
      <c r="BH78" s="170">
        <f>BH32+BH45</f>
        <v/>
      </c>
      <c r="BI78" s="124" t="n"/>
      <c r="BJ78" s="170">
        <f>BJ32+BJ45</f>
        <v/>
      </c>
      <c r="BK78" s="124" t="n"/>
      <c r="BL78" s="170">
        <f>BL32+BL45</f>
        <v/>
      </c>
      <c r="BM78" s="124" t="n"/>
      <c r="BN78" s="170">
        <f>BN32+BN45</f>
        <v/>
      </c>
      <c r="BO78" s="124" t="n"/>
      <c r="BP78" s="885">
        <f>BB79+BN79</f>
        <v/>
      </c>
      <c r="BQ78" s="101" t="n"/>
      <c r="BR78" s="101" t="n"/>
      <c r="BS78" s="101" t="n"/>
      <c r="BT78" s="104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</row>
    <row r="79">
      <c r="A79" s="355" t="n"/>
      <c r="B79" s="886" t="inlineStr">
        <is>
          <t>Количество часов учебных занятий в неделю</t>
        </is>
      </c>
      <c r="C79" s="887" t="n"/>
      <c r="D79" s="887" t="n"/>
      <c r="E79" s="887" t="n"/>
      <c r="F79" s="887" t="n"/>
      <c r="G79" s="887" t="n"/>
      <c r="H79" s="887" t="n"/>
      <c r="I79" s="887" t="n"/>
      <c r="J79" s="887" t="n"/>
      <c r="K79" s="887" t="n"/>
      <c r="L79" s="887" t="n"/>
      <c r="M79" s="887" t="n"/>
      <c r="N79" s="887" t="n"/>
      <c r="O79" s="887" t="n"/>
      <c r="P79" s="887" t="n"/>
      <c r="Q79" s="887" t="n"/>
      <c r="R79" s="887" t="n"/>
      <c r="S79" s="887" t="n"/>
      <c r="T79" s="887" t="n"/>
      <c r="U79" s="887" t="n"/>
      <c r="V79" s="887" t="n"/>
      <c r="W79" s="887" t="n"/>
      <c r="X79" s="887" t="n"/>
      <c r="Y79" s="887" t="n"/>
      <c r="Z79" s="887" t="n"/>
      <c r="AA79" s="887" t="n"/>
      <c r="AB79" s="887" t="n"/>
      <c r="AC79" s="887" t="n"/>
      <c r="AD79" s="887" t="n"/>
      <c r="AE79" s="888" t="n"/>
      <c r="AF79" s="664">
        <f>AR78+AX78+BJ78</f>
        <v/>
      </c>
      <c r="AG79" s="128" t="n"/>
      <c r="AH79" s="664">
        <f>AT78+AZ78+BL78</f>
        <v/>
      </c>
      <c r="AI79" s="128" t="n"/>
      <c r="AJ79" s="93" t="n"/>
      <c r="AK79" s="128" t="n"/>
      <c r="AL79" s="93" t="n"/>
      <c r="AM79" s="128" t="n"/>
      <c r="AN79" s="93" t="n"/>
      <c r="AO79" s="128" t="n"/>
      <c r="AP79" s="93" t="n"/>
      <c r="AQ79" s="128" t="n"/>
      <c r="AR79" s="235">
        <f>AT78/AR30</f>
        <v/>
      </c>
      <c r="AS79" s="126" t="n"/>
      <c r="AT79" s="126" t="n"/>
      <c r="AU79" s="126" t="n"/>
      <c r="AV79" s="126" t="n"/>
      <c r="AW79" s="128" t="n"/>
      <c r="AX79" s="235">
        <f>AZ78/AX30</f>
        <v/>
      </c>
      <c r="AY79" s="126" t="n"/>
      <c r="AZ79" s="126" t="n"/>
      <c r="BA79" s="126" t="n"/>
      <c r="BB79" s="126" t="n"/>
      <c r="BC79" s="128" t="n"/>
      <c r="BD79" s="235">
        <f>BF78/BD30</f>
        <v/>
      </c>
      <c r="BE79" s="126" t="n"/>
      <c r="BF79" s="126" t="n"/>
      <c r="BG79" s="126" t="n"/>
      <c r="BH79" s="126" t="n"/>
      <c r="BI79" s="128" t="n"/>
      <c r="BJ79" s="235">
        <f>BL78/BJ30</f>
        <v/>
      </c>
      <c r="BK79" s="126" t="n"/>
      <c r="BL79" s="126" t="n"/>
      <c r="BM79" s="126" t="n"/>
      <c r="BN79" s="126" t="n"/>
      <c r="BO79" s="128" t="n"/>
      <c r="BP79" s="112" t="n"/>
      <c r="BQ79" s="1" t="n"/>
      <c r="BR79" s="1" t="n"/>
      <c r="BS79" s="1" t="n"/>
      <c r="BT79" s="114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</row>
    <row r="80">
      <c r="A80" s="355" t="n"/>
      <c r="B80" s="886" t="inlineStr">
        <is>
          <t>Количество курсовых проектов</t>
        </is>
      </c>
      <c r="C80" s="887" t="n"/>
      <c r="D80" s="887" t="n"/>
      <c r="E80" s="887" t="n"/>
      <c r="F80" s="887" t="n"/>
      <c r="G80" s="887" t="n"/>
      <c r="H80" s="887" t="n"/>
      <c r="I80" s="887" t="n"/>
      <c r="J80" s="887" t="n"/>
      <c r="K80" s="887" t="n"/>
      <c r="L80" s="887" t="n"/>
      <c r="M80" s="887" t="n"/>
      <c r="N80" s="887" t="n"/>
      <c r="O80" s="887" t="n"/>
      <c r="P80" s="887" t="n"/>
      <c r="Q80" s="887" t="n"/>
      <c r="R80" s="887" t="n"/>
      <c r="S80" s="887" t="n"/>
      <c r="T80" s="887" t="n"/>
      <c r="U80" s="887" t="n"/>
      <c r="V80" s="887" t="n"/>
      <c r="W80" s="887" t="n"/>
      <c r="X80" s="887" t="n"/>
      <c r="Y80" s="887" t="n"/>
      <c r="Z80" s="887" t="n"/>
      <c r="AA80" s="887" t="n"/>
      <c r="AB80" s="887" t="n"/>
      <c r="AC80" s="887" t="n"/>
      <c r="AD80" s="887" t="n"/>
      <c r="AE80" s="888" t="n"/>
      <c r="AF80" s="95" t="n"/>
      <c r="AG80" s="128" t="n"/>
      <c r="AH80" s="93" t="n"/>
      <c r="AI80" s="128" t="n"/>
      <c r="AJ80" s="93" t="n"/>
      <c r="AK80" s="128" t="n"/>
      <c r="AL80" s="93" t="n"/>
      <c r="AM80" s="128" t="n"/>
      <c r="AN80" s="93" t="n"/>
      <c r="AO80" s="128" t="n"/>
      <c r="AP80" s="93" t="n"/>
      <c r="AQ80" s="128" t="n"/>
      <c r="AR80" s="95" t="n"/>
      <c r="AS80" s="126" t="n"/>
      <c r="AT80" s="126" t="n"/>
      <c r="AU80" s="126" t="n"/>
      <c r="AV80" s="126" t="n"/>
      <c r="AW80" s="128" t="n"/>
      <c r="AX80" s="95" t="n"/>
      <c r="AY80" s="126" t="n"/>
      <c r="AZ80" s="126" t="n"/>
      <c r="BA80" s="126" t="n"/>
      <c r="BB80" s="126" t="n"/>
      <c r="BC80" s="128" t="n"/>
      <c r="BD80" s="95" t="n"/>
      <c r="BE80" s="126" t="n"/>
      <c r="BF80" s="126" t="n"/>
      <c r="BG80" s="126" t="n"/>
      <c r="BH80" s="126" t="n"/>
      <c r="BI80" s="128" t="n"/>
      <c r="BJ80" s="827" t="n"/>
      <c r="BK80" s="126" t="n"/>
      <c r="BL80" s="126" t="n"/>
      <c r="BM80" s="126" t="n"/>
      <c r="BN80" s="126" t="n"/>
      <c r="BO80" s="175" t="n"/>
      <c r="BP80" s="112" t="n"/>
      <c r="BQ80" s="1" t="n"/>
      <c r="BR80" s="1" t="n"/>
      <c r="BS80" s="1" t="n"/>
      <c r="BT80" s="114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</row>
    <row r="81">
      <c r="A81" s="355" t="n"/>
      <c r="B81" s="886" t="inlineStr">
        <is>
          <t>Количество курсовых работ</t>
        </is>
      </c>
      <c r="C81" s="887" t="n"/>
      <c r="D81" s="887" t="n"/>
      <c r="E81" s="887" t="n"/>
      <c r="F81" s="887" t="n"/>
      <c r="G81" s="887" t="n"/>
      <c r="H81" s="887" t="n"/>
      <c r="I81" s="887" t="n"/>
      <c r="J81" s="887" t="n"/>
      <c r="K81" s="887" t="n"/>
      <c r="L81" s="887" t="n"/>
      <c r="M81" s="887" t="n"/>
      <c r="N81" s="887" t="n"/>
      <c r="O81" s="887" t="n"/>
      <c r="P81" s="887" t="n"/>
      <c r="Q81" s="887" t="n"/>
      <c r="R81" s="887" t="n"/>
      <c r="S81" s="887" t="n"/>
      <c r="T81" s="887" t="n"/>
      <c r="U81" s="887" t="n"/>
      <c r="V81" s="887" t="n"/>
      <c r="W81" s="887" t="n"/>
      <c r="X81" s="887" t="n"/>
      <c r="Y81" s="887" t="n"/>
      <c r="Z81" s="887" t="n"/>
      <c r="AA81" s="887" t="n"/>
      <c r="AB81" s="887" t="n"/>
      <c r="AC81" s="887" t="n"/>
      <c r="AD81" s="887" t="n"/>
      <c r="AE81" s="888" t="n"/>
      <c r="AF81" s="95">
        <f>AR81+AX81+BD81</f>
        <v/>
      </c>
      <c r="AG81" s="128" t="n"/>
      <c r="AH81" s="93" t="n"/>
      <c r="AI81" s="128" t="n"/>
      <c r="AJ81" s="93" t="n"/>
      <c r="AK81" s="128" t="n"/>
      <c r="AL81" s="93" t="n"/>
      <c r="AM81" s="128" t="n"/>
      <c r="AN81" s="93" t="n"/>
      <c r="AO81" s="128" t="n"/>
      <c r="AP81" s="93" t="n"/>
      <c r="AQ81" s="128" t="n"/>
      <c r="AR81" s="95" t="n"/>
      <c r="AS81" s="126" t="n"/>
      <c r="AT81" s="126" t="n"/>
      <c r="AU81" s="126" t="n"/>
      <c r="AV81" s="126" t="n"/>
      <c r="AW81" s="128" t="n"/>
      <c r="AX81" s="95" t="n"/>
      <c r="AY81" s="126" t="n"/>
      <c r="AZ81" s="126" t="n"/>
      <c r="BA81" s="126" t="n"/>
      <c r="BB81" s="126" t="n"/>
      <c r="BC81" s="128" t="n"/>
      <c r="BD81" s="95" t="n">
        <v>1</v>
      </c>
      <c r="BE81" s="126" t="n"/>
      <c r="BF81" s="126" t="n"/>
      <c r="BG81" s="126" t="n"/>
      <c r="BH81" s="126" t="n"/>
      <c r="BI81" s="128" t="n"/>
      <c r="BJ81" s="827" t="n"/>
      <c r="BK81" s="126" t="n"/>
      <c r="BL81" s="126" t="n"/>
      <c r="BM81" s="126" t="n"/>
      <c r="BN81" s="126" t="n"/>
      <c r="BO81" s="175" t="n"/>
      <c r="BP81" s="112" t="n"/>
      <c r="BQ81" s="1" t="n"/>
      <c r="BR81" s="1" t="n"/>
      <c r="BS81" s="1" t="n"/>
      <c r="BT81" s="114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</row>
    <row r="82">
      <c r="A82" s="355" t="n"/>
      <c r="B82" s="886" t="inlineStr">
        <is>
          <t>Количество экзаменов</t>
        </is>
      </c>
      <c r="C82" s="887" t="n"/>
      <c r="D82" s="887" t="n"/>
      <c r="E82" s="887" t="n"/>
      <c r="F82" s="887" t="n"/>
      <c r="G82" s="887" t="n"/>
      <c r="H82" s="887" t="n"/>
      <c r="I82" s="887" t="n"/>
      <c r="J82" s="887" t="n"/>
      <c r="K82" s="887" t="n"/>
      <c r="L82" s="887" t="n"/>
      <c r="M82" s="887" t="n"/>
      <c r="N82" s="887" t="n"/>
      <c r="O82" s="887" t="n"/>
      <c r="P82" s="887" t="n"/>
      <c r="Q82" s="887" t="n"/>
      <c r="R82" s="887" t="n"/>
      <c r="S82" s="887" t="n"/>
      <c r="T82" s="887" t="n"/>
      <c r="U82" s="887" t="n"/>
      <c r="V82" s="887" t="n"/>
      <c r="W82" s="887" t="n"/>
      <c r="X82" s="887" t="n"/>
      <c r="Y82" s="887" t="n"/>
      <c r="Z82" s="887" t="n"/>
      <c r="AA82" s="887" t="n"/>
      <c r="AB82" s="887" t="n"/>
      <c r="AC82" s="887" t="n"/>
      <c r="AD82" s="887" t="n"/>
      <c r="AE82" s="888" t="n"/>
      <c r="AF82" s="95">
        <f>AR82+AX82+BD82+BJ82</f>
        <v/>
      </c>
      <c r="AG82" s="128" t="n"/>
      <c r="AH82" s="93" t="n"/>
      <c r="AI82" s="128" t="n"/>
      <c r="AJ82" s="93" t="n"/>
      <c r="AK82" s="128" t="n"/>
      <c r="AL82" s="93" t="n"/>
      <c r="AM82" s="128" t="n"/>
      <c r="AN82" s="93" t="n"/>
      <c r="AO82" s="128" t="n"/>
      <c r="AP82" s="93" t="n"/>
      <c r="AQ82" s="128" t="n"/>
      <c r="AR82" s="95">
        <f>COUNTIF(AB33:AC63,1)</f>
        <v/>
      </c>
      <c r="AS82" s="126" t="n"/>
      <c r="AT82" s="126" t="n"/>
      <c r="AU82" s="126" t="n"/>
      <c r="AV82" s="126" t="n"/>
      <c r="AW82" s="128" t="n"/>
      <c r="AX82" s="95">
        <f>COUNTIF(AB33:AC63,2)</f>
        <v/>
      </c>
      <c r="AY82" s="126" t="n"/>
      <c r="AZ82" s="126" t="n"/>
      <c r="BA82" s="126" t="n"/>
      <c r="BB82" s="126" t="n"/>
      <c r="BC82" s="128" t="n"/>
      <c r="BD82" s="95">
        <f>COUNTIF(AB33:AC63,3)</f>
        <v/>
      </c>
      <c r="BE82" s="126" t="n"/>
      <c r="BF82" s="126" t="n"/>
      <c r="BG82" s="126" t="n"/>
      <c r="BH82" s="126" t="n"/>
      <c r="BI82" s="128" t="n"/>
      <c r="BJ82" s="847" t="n">
        <v>1</v>
      </c>
      <c r="BK82" s="126" t="n"/>
      <c r="BL82" s="126" t="n"/>
      <c r="BM82" s="126" t="n"/>
      <c r="BN82" s="126" t="n"/>
      <c r="BO82" s="175" t="n"/>
      <c r="BP82" s="112" t="n"/>
      <c r="BQ82" s="1" t="n"/>
      <c r="BR82" s="1" t="n"/>
      <c r="BS82" s="1" t="n"/>
      <c r="BT82" s="114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</row>
    <row r="83">
      <c r="A83" s="355" t="n"/>
      <c r="B83" s="889" t="inlineStr">
        <is>
          <t>Количество зачетов</t>
        </is>
      </c>
      <c r="C83" s="890" t="n"/>
      <c r="D83" s="890" t="n"/>
      <c r="E83" s="890" t="n"/>
      <c r="F83" s="890" t="n"/>
      <c r="G83" s="890" t="n"/>
      <c r="H83" s="890" t="n"/>
      <c r="I83" s="890" t="n"/>
      <c r="J83" s="890" t="n"/>
      <c r="K83" s="890" t="n"/>
      <c r="L83" s="890" t="n"/>
      <c r="M83" s="890" t="n"/>
      <c r="N83" s="890" t="n"/>
      <c r="O83" s="890" t="n"/>
      <c r="P83" s="890" t="n"/>
      <c r="Q83" s="890" t="n"/>
      <c r="R83" s="890" t="n"/>
      <c r="S83" s="890" t="n"/>
      <c r="T83" s="890" t="n"/>
      <c r="U83" s="890" t="n"/>
      <c r="V83" s="890" t="n"/>
      <c r="W83" s="890" t="n"/>
      <c r="X83" s="890" t="n"/>
      <c r="Y83" s="890" t="n"/>
      <c r="Z83" s="890" t="n"/>
      <c r="AA83" s="890" t="n"/>
      <c r="AB83" s="890" t="n"/>
      <c r="AC83" s="890" t="n"/>
      <c r="AD83" s="890" t="n"/>
      <c r="AE83" s="666" t="n"/>
      <c r="AF83" s="499">
        <f>AR83+AX83+BD83+BJ83</f>
        <v/>
      </c>
      <c r="AG83" s="144" t="n"/>
      <c r="AH83" s="228" t="n"/>
      <c r="AI83" s="144" t="n"/>
      <c r="AJ83" s="228" t="n"/>
      <c r="AK83" s="144" t="n"/>
      <c r="AL83" s="228" t="n"/>
      <c r="AM83" s="144" t="n"/>
      <c r="AN83" s="228" t="n"/>
      <c r="AO83" s="144" t="n"/>
      <c r="AP83" s="228" t="n"/>
      <c r="AQ83" s="144" t="n"/>
      <c r="AR83" s="499" t="n">
        <v>5</v>
      </c>
      <c r="AS83" s="202" t="n"/>
      <c r="AT83" s="202" t="n"/>
      <c r="AU83" s="202" t="n"/>
      <c r="AV83" s="202" t="n"/>
      <c r="AW83" s="144" t="n"/>
      <c r="AX83" s="499" t="n">
        <v>4</v>
      </c>
      <c r="AY83" s="202" t="n"/>
      <c r="AZ83" s="202" t="n"/>
      <c r="BA83" s="202" t="n"/>
      <c r="BB83" s="202" t="n"/>
      <c r="BC83" s="144" t="n"/>
      <c r="BD83" s="499">
        <f>COUNTIF(AD34:AE64,3)</f>
        <v/>
      </c>
      <c r="BE83" s="202" t="n"/>
      <c r="BF83" s="202" t="n"/>
      <c r="BG83" s="202" t="n"/>
      <c r="BH83" s="202" t="n"/>
      <c r="BI83" s="144" t="n"/>
      <c r="BJ83" s="891" t="n"/>
      <c r="BK83" s="202" t="n"/>
      <c r="BL83" s="202" t="n"/>
      <c r="BM83" s="202" t="n"/>
      <c r="BN83" s="202" t="n"/>
      <c r="BO83" s="203" t="n"/>
      <c r="BP83" s="136" t="n"/>
      <c r="BQ83" s="44" t="n"/>
      <c r="BR83" s="44" t="n"/>
      <c r="BS83" s="44" t="n"/>
      <c r="BT83" s="137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</row>
    <row r="84">
      <c r="A84" s="355" t="n"/>
      <c r="B84" s="356" t="n"/>
      <c r="C84" s="356" t="n"/>
      <c r="D84" s="356" t="n"/>
      <c r="E84" s="356" t="n"/>
      <c r="F84" s="356" t="n"/>
      <c r="G84" s="356" t="n"/>
      <c r="H84" s="356" t="n"/>
      <c r="I84" s="356" t="n"/>
      <c r="J84" s="356" t="n"/>
      <c r="K84" s="356" t="n"/>
      <c r="L84" s="356" t="n"/>
      <c r="M84" s="356" t="n"/>
      <c r="N84" s="356" t="n"/>
      <c r="O84" s="356" t="n"/>
      <c r="P84" s="356" t="n"/>
      <c r="Q84" s="356" t="n"/>
      <c r="R84" s="356" t="n"/>
      <c r="S84" s="356" t="n"/>
      <c r="T84" s="356" t="n"/>
      <c r="U84" s="356" t="n"/>
      <c r="V84" s="356" t="n"/>
      <c r="W84" s="356" t="n"/>
      <c r="X84" s="356" t="n"/>
      <c r="Y84" s="356" t="n"/>
      <c r="Z84" s="356" t="n"/>
      <c r="AA84" s="356" t="n"/>
      <c r="AB84" s="356" t="n"/>
      <c r="AC84" s="356" t="n"/>
      <c r="AD84" s="356" t="n"/>
      <c r="AE84" s="356" t="n"/>
      <c r="AF84" s="356" t="n"/>
      <c r="AG84" s="356" t="n"/>
      <c r="AH84" s="356" t="n"/>
      <c r="AI84" s="356" t="n"/>
      <c r="AJ84" s="892" t="n"/>
      <c r="AK84" s="892" t="n"/>
      <c r="AL84" s="892" t="n"/>
      <c r="AM84" s="892" t="n"/>
      <c r="AN84" s="892" t="n"/>
      <c r="AO84" s="892" t="n"/>
      <c r="AP84" s="892" t="n"/>
      <c r="AQ84" s="892" t="n"/>
      <c r="AR84" s="892" t="n"/>
      <c r="AS84" s="892" t="n"/>
      <c r="AT84" s="892" t="n"/>
      <c r="AU84" s="892" t="n"/>
      <c r="AV84" s="892" t="n"/>
      <c r="AW84" s="892" t="n"/>
      <c r="AX84" s="892" t="n"/>
      <c r="AY84" s="356" t="n"/>
      <c r="AZ84" s="356" t="n"/>
      <c r="BA84" s="356" t="n"/>
      <c r="BB84" s="356" t="n"/>
      <c r="BC84" s="356" t="n"/>
      <c r="BD84" s="356" t="n"/>
      <c r="BE84" s="356" t="n"/>
      <c r="BF84" s="356" t="n"/>
      <c r="BG84" s="356" t="n"/>
      <c r="BH84" s="356" t="n"/>
      <c r="BI84" s="356" t="n"/>
      <c r="BJ84" s="356" t="n"/>
      <c r="BK84" s="356" t="n"/>
      <c r="BL84" s="356" t="n"/>
      <c r="BM84" s="356" t="n"/>
      <c r="BN84" s="356" t="n"/>
      <c r="BO84" s="356" t="n"/>
      <c r="BP84" s="356" t="n"/>
      <c r="BQ84" s="356" t="n"/>
      <c r="BR84" s="356" t="n"/>
      <c r="BS84" s="356" t="n"/>
      <c r="BT84" s="356" t="n"/>
      <c r="BU84" s="356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</row>
    <row r="85">
      <c r="A85" s="92" t="n"/>
      <c r="B85" s="505" t="inlineStr">
        <is>
          <t>IV. Производственная практика</t>
        </is>
      </c>
      <c r="C85" s="108" t="n"/>
      <c r="D85" s="108" t="n"/>
      <c r="E85" s="108" t="n"/>
      <c r="F85" s="108" t="n"/>
      <c r="G85" s="108" t="n"/>
      <c r="H85" s="108" t="n"/>
      <c r="I85" s="108" t="n"/>
      <c r="J85" s="108" t="n"/>
      <c r="K85" s="108" t="n"/>
      <c r="L85" s="108" t="n"/>
      <c r="M85" s="108" t="n"/>
      <c r="N85" s="108" t="n"/>
      <c r="O85" s="108" t="n"/>
      <c r="P85" s="108" t="n"/>
      <c r="Q85" s="108" t="n"/>
      <c r="R85" s="108" t="n"/>
      <c r="S85" s="108" t="n"/>
      <c r="T85" s="108" t="n"/>
      <c r="U85" s="108" t="n"/>
      <c r="V85" s="108" t="n"/>
      <c r="W85" s="108" t="n"/>
      <c r="X85" s="108" t="n"/>
      <c r="Y85" s="108" t="n"/>
      <c r="Z85" s="109" t="n"/>
      <c r="AA85" s="813" t="inlineStr">
        <is>
          <t>V. Магистерская диссертация</t>
        </is>
      </c>
      <c r="AB85" s="108" t="n"/>
      <c r="AC85" s="108" t="n"/>
      <c r="AD85" s="108" t="n"/>
      <c r="AE85" s="108" t="n"/>
      <c r="AF85" s="108" t="n"/>
      <c r="AG85" s="108" t="n"/>
      <c r="AH85" s="108" t="n"/>
      <c r="AI85" s="108" t="n"/>
      <c r="AJ85" s="108" t="n"/>
      <c r="AK85" s="108" t="n"/>
      <c r="AL85" s="108" t="n"/>
      <c r="AM85" s="108" t="n"/>
      <c r="AN85" s="108" t="n"/>
      <c r="AO85" s="108" t="n"/>
      <c r="AP85" s="108" t="n"/>
      <c r="AQ85" s="108" t="n"/>
      <c r="AR85" s="108" t="n"/>
      <c r="AS85" s="108" t="n"/>
      <c r="AT85" s="108" t="n"/>
      <c r="AU85" s="109" t="n"/>
      <c r="AV85" s="506" t="inlineStr">
        <is>
          <t xml:space="preserve">VI. Итоговая аттестация </t>
        </is>
      </c>
      <c r="AW85" s="108" t="n"/>
      <c r="AX85" s="108" t="n"/>
      <c r="AY85" s="108" t="n"/>
      <c r="AZ85" s="108" t="n"/>
      <c r="BA85" s="108" t="n"/>
      <c r="BB85" s="108" t="n"/>
      <c r="BC85" s="108" t="n"/>
      <c r="BD85" s="108" t="n"/>
      <c r="BE85" s="108" t="n"/>
      <c r="BF85" s="108" t="n"/>
      <c r="BG85" s="108" t="n"/>
      <c r="BH85" s="108" t="n"/>
      <c r="BI85" s="108" t="n"/>
      <c r="BJ85" s="108" t="n"/>
      <c r="BK85" s="108" t="n"/>
      <c r="BL85" s="108" t="n"/>
      <c r="BM85" s="108" t="n"/>
      <c r="BN85" s="108" t="n"/>
      <c r="BO85" s="108" t="n"/>
      <c r="BP85" s="108" t="n"/>
      <c r="BQ85" s="108" t="n"/>
      <c r="BR85" s="108" t="n"/>
      <c r="BS85" s="108" t="n"/>
      <c r="BT85" s="148" t="n"/>
      <c r="BU85" s="92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</row>
    <row r="86">
      <c r="A86" s="92" t="n"/>
      <c r="B86" s="120" t="inlineStr">
        <is>
          <t>Название практики</t>
        </is>
      </c>
      <c r="C86" s="108" t="n"/>
      <c r="D86" s="108" t="n"/>
      <c r="E86" s="108" t="n"/>
      <c r="F86" s="108" t="n"/>
      <c r="G86" s="108" t="n"/>
      <c r="H86" s="108" t="n"/>
      <c r="I86" s="108" t="n"/>
      <c r="J86" s="108" t="n"/>
      <c r="K86" s="108" t="n"/>
      <c r="L86" s="108" t="n"/>
      <c r="M86" s="108" t="n"/>
      <c r="N86" s="109" t="n"/>
      <c r="O86" s="250" t="inlineStr">
        <is>
          <t>Семестр</t>
        </is>
      </c>
      <c r="P86" s="108" t="n"/>
      <c r="Q86" s="108" t="n"/>
      <c r="R86" s="109" t="n"/>
      <c r="S86" s="250" t="inlineStr">
        <is>
          <t>Недель</t>
        </is>
      </c>
      <c r="T86" s="108" t="n"/>
      <c r="U86" s="109" t="n"/>
      <c r="V86" s="250" t="inlineStr">
        <is>
          <t>Зачетных единиц</t>
        </is>
      </c>
      <c r="W86" s="108" t="n"/>
      <c r="X86" s="108" t="n"/>
      <c r="Y86" s="108" t="n"/>
      <c r="Z86" s="109" t="n"/>
      <c r="AA86" s="250" t="inlineStr">
        <is>
          <t>Семестр</t>
        </is>
      </c>
      <c r="AB86" s="108" t="n"/>
      <c r="AC86" s="108" t="n"/>
      <c r="AD86" s="108" t="n"/>
      <c r="AE86" s="108" t="n"/>
      <c r="AF86" s="108" t="n"/>
      <c r="AG86" s="109" t="n"/>
      <c r="AH86" s="250" t="inlineStr">
        <is>
          <t>Недель</t>
        </is>
      </c>
      <c r="AI86" s="108" t="n"/>
      <c r="AJ86" s="108" t="n"/>
      <c r="AK86" s="108" t="n"/>
      <c r="AL86" s="108" t="n"/>
      <c r="AM86" s="108" t="n"/>
      <c r="AN86" s="109" t="n"/>
      <c r="AO86" s="250" t="inlineStr">
        <is>
          <t>Зачетных единиц</t>
        </is>
      </c>
      <c r="AP86" s="108" t="n"/>
      <c r="AQ86" s="108" t="n"/>
      <c r="AR86" s="108" t="n"/>
      <c r="AS86" s="108" t="n"/>
      <c r="AT86" s="108" t="n"/>
      <c r="AU86" s="109" t="n"/>
      <c r="AV86" s="508" t="inlineStr">
        <is>
          <t>Защита магистерской диссертации</t>
        </is>
      </c>
      <c r="AW86" s="101" t="n"/>
      <c r="AX86" s="101" t="n"/>
      <c r="AY86" s="101" t="n"/>
      <c r="AZ86" s="101" t="n"/>
      <c r="BA86" s="101" t="n"/>
      <c r="BB86" s="101" t="n"/>
      <c r="BC86" s="101" t="n"/>
      <c r="BD86" s="101" t="n"/>
      <c r="BE86" s="101" t="n"/>
      <c r="BF86" s="101" t="n"/>
      <c r="BG86" s="101" t="n"/>
      <c r="BH86" s="101" t="n"/>
      <c r="BI86" s="101" t="n"/>
      <c r="BJ86" s="101" t="n"/>
      <c r="BK86" s="101" t="n"/>
      <c r="BL86" s="101" t="n"/>
      <c r="BM86" s="101" t="n"/>
      <c r="BN86" s="101" t="n"/>
      <c r="BO86" s="101" t="n"/>
      <c r="BP86" s="101" t="n"/>
      <c r="BQ86" s="101" t="n"/>
      <c r="BR86" s="101" t="n"/>
      <c r="BS86" s="101" t="n"/>
      <c r="BT86" s="104" t="n"/>
      <c r="BU86" s="92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</row>
    <row r="87">
      <c r="A87" s="92" t="n"/>
      <c r="B87" s="120" t="inlineStr">
        <is>
          <t>Научно-исследовательская</t>
        </is>
      </c>
      <c r="C87" s="108" t="n"/>
      <c r="D87" s="108" t="n"/>
      <c r="E87" s="108" t="n"/>
      <c r="F87" s="108" t="n"/>
      <c r="G87" s="108" t="n"/>
      <c r="H87" s="108" t="n"/>
      <c r="I87" s="108" t="n"/>
      <c r="J87" s="108" t="n"/>
      <c r="K87" s="108" t="n"/>
      <c r="L87" s="108" t="n"/>
      <c r="M87" s="108" t="n"/>
      <c r="N87" s="109" t="n"/>
      <c r="O87" s="250" t="n">
        <v>4</v>
      </c>
      <c r="P87" s="108" t="n"/>
      <c r="Q87" s="108" t="n"/>
      <c r="R87" s="109" t="n"/>
      <c r="S87" s="250" t="n">
        <v>4</v>
      </c>
      <c r="T87" s="108" t="n"/>
      <c r="U87" s="109" t="n"/>
      <c r="V87" s="250">
        <f>S87*54/36</f>
        <v/>
      </c>
      <c r="W87" s="108" t="n"/>
      <c r="X87" s="108" t="n"/>
      <c r="Y87" s="108" t="n"/>
      <c r="Z87" s="109" t="n"/>
      <c r="AA87" s="250" t="n">
        <v>4</v>
      </c>
      <c r="AB87" s="108" t="n"/>
      <c r="AC87" s="108" t="n"/>
      <c r="AD87" s="108" t="n"/>
      <c r="AE87" s="108" t="n"/>
      <c r="AF87" s="108" t="n"/>
      <c r="AG87" s="109" t="n"/>
      <c r="AH87" s="250" t="n">
        <v>13</v>
      </c>
      <c r="AI87" s="108" t="n"/>
      <c r="AJ87" s="108" t="n"/>
      <c r="AK87" s="108" t="n"/>
      <c r="AL87" s="108" t="n"/>
      <c r="AM87" s="108" t="n"/>
      <c r="AN87" s="109" t="n"/>
      <c r="AO87" s="893">
        <f>AH87*1.5</f>
        <v/>
      </c>
      <c r="AP87" s="108" t="n"/>
      <c r="AQ87" s="108" t="n"/>
      <c r="AR87" s="108" t="n"/>
      <c r="AS87" s="108" t="n"/>
      <c r="AT87" s="108" t="n"/>
      <c r="AU87" s="109" t="n"/>
      <c r="AV87" s="325" t="n"/>
      <c r="AW87" s="44" t="n"/>
      <c r="AX87" s="44" t="n"/>
      <c r="AY87" s="44" t="n"/>
      <c r="AZ87" s="44" t="n"/>
      <c r="BA87" s="44" t="n"/>
      <c r="BB87" s="44" t="n"/>
      <c r="BC87" s="44" t="n"/>
      <c r="BD87" s="44" t="n"/>
      <c r="BE87" s="44" t="n"/>
      <c r="BF87" s="44" t="n"/>
      <c r="BG87" s="44" t="n"/>
      <c r="BH87" s="44" t="n"/>
      <c r="BI87" s="44" t="n"/>
      <c r="BJ87" s="44" t="n"/>
      <c r="BK87" s="44" t="n"/>
      <c r="BL87" s="44" t="n"/>
      <c r="BM87" s="44" t="n"/>
      <c r="BN87" s="44" t="n"/>
      <c r="BO87" s="44" t="n"/>
      <c r="BP87" s="44" t="n"/>
      <c r="BQ87" s="44" t="n"/>
      <c r="BR87" s="44" t="n"/>
      <c r="BS87" s="44" t="n"/>
      <c r="BT87" s="137" t="n"/>
      <c r="BU87" s="92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</row>
    <row r="88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  <c r="AL88" s="10" t="n"/>
      <c r="AM88" s="10" t="n"/>
      <c r="AN88" s="10" t="n"/>
      <c r="AO88" s="10" t="n"/>
      <c r="AP88" s="10" t="n"/>
      <c r="AQ88" s="10" t="n"/>
      <c r="AR88" s="10" t="n"/>
      <c r="AS88" s="10" t="n"/>
      <c r="AT88" s="10" t="n"/>
      <c r="AU88" s="10" t="n"/>
      <c r="AV88" s="10" t="n"/>
      <c r="AW88" s="10" t="n"/>
      <c r="AX88" s="10" t="n"/>
      <c r="AY88" s="10" t="n"/>
      <c r="AZ88" s="10" t="n"/>
      <c r="BA88" s="10" t="n"/>
      <c r="BB88" s="10" t="n"/>
      <c r="BC88" s="10" t="n"/>
      <c r="BD88" s="10" t="n"/>
      <c r="BE88" s="10" t="n"/>
      <c r="BF88" s="10" t="n"/>
      <c r="BG88" s="10" t="n"/>
      <c r="BH88" s="10" t="n"/>
      <c r="BI88" s="10" t="n"/>
      <c r="BJ88" s="10" t="n"/>
      <c r="BK88" s="10" t="n"/>
      <c r="BL88" s="10" t="n"/>
      <c r="BM88" s="10" t="n"/>
      <c r="BN88" s="509" t="n"/>
      <c r="BO88" s="509" t="n"/>
      <c r="BP88" s="509" t="n"/>
      <c r="BQ88" s="10" t="n"/>
      <c r="BR88" s="10" t="n"/>
      <c r="BS88" s="10" t="n"/>
      <c r="BT88" s="10" t="n"/>
      <c r="BU88" s="10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</row>
    <row r="89">
      <c r="A89" s="41" t="n"/>
      <c r="B89" s="20" t="inlineStr">
        <is>
          <t>VII. Матрица компетенций</t>
        </is>
      </c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" t="n"/>
      <c r="BN89" s="1" t="n"/>
      <c r="BO89" s="1" t="n"/>
      <c r="BP89" s="1" t="n"/>
      <c r="BQ89" s="41" t="n"/>
      <c r="BR89" s="41" t="n"/>
      <c r="BS89" s="41" t="n"/>
      <c r="BT89" s="41" t="n"/>
      <c r="BU89" s="4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</row>
    <row r="90">
      <c r="A90" s="90" t="n"/>
      <c r="B90" s="512" t="inlineStr">
        <is>
          <t>Код компетенции</t>
        </is>
      </c>
      <c r="C90" s="108" t="n"/>
      <c r="D90" s="108" t="n"/>
      <c r="E90" s="108" t="n"/>
      <c r="F90" s="108" t="n"/>
      <c r="G90" s="148" t="n"/>
      <c r="H90" s="894" t="inlineStr">
        <is>
          <t>Наименование компетенции</t>
        </is>
      </c>
      <c r="I90" s="108" t="n"/>
      <c r="J90" s="108" t="n"/>
      <c r="K90" s="108" t="n"/>
      <c r="L90" s="108" t="n"/>
      <c r="M90" s="108" t="n"/>
      <c r="N90" s="108" t="n"/>
      <c r="O90" s="108" t="n"/>
      <c r="P90" s="108" t="n"/>
      <c r="Q90" s="108" t="n"/>
      <c r="R90" s="108" t="n"/>
      <c r="S90" s="108" t="n"/>
      <c r="T90" s="108" t="n"/>
      <c r="U90" s="108" t="n"/>
      <c r="V90" s="108" t="n"/>
      <c r="W90" s="108" t="n"/>
      <c r="X90" s="108" t="n"/>
      <c r="Y90" s="108" t="n"/>
      <c r="Z90" s="108" t="n"/>
      <c r="AA90" s="108" t="n"/>
      <c r="AB90" s="108" t="n"/>
      <c r="AC90" s="108" t="n"/>
      <c r="AD90" s="108" t="n"/>
      <c r="AE90" s="108" t="n"/>
      <c r="AF90" s="108" t="n"/>
      <c r="AG90" s="108" t="n"/>
      <c r="AH90" s="108" t="n"/>
      <c r="AI90" s="108" t="n"/>
      <c r="AJ90" s="108" t="n"/>
      <c r="AK90" s="108" t="n"/>
      <c r="AL90" s="108" t="n"/>
      <c r="AM90" s="108" t="n"/>
      <c r="AN90" s="108" t="n"/>
      <c r="AO90" s="108" t="n"/>
      <c r="AP90" s="108" t="n"/>
      <c r="AQ90" s="108" t="n"/>
      <c r="AR90" s="108" t="n"/>
      <c r="AS90" s="108" t="n"/>
      <c r="AT90" s="108" t="n"/>
      <c r="AU90" s="108" t="n"/>
      <c r="AV90" s="108" t="n"/>
      <c r="AW90" s="108" t="n"/>
      <c r="AX90" s="108" t="n"/>
      <c r="AY90" s="108" t="n"/>
      <c r="AZ90" s="108" t="n"/>
      <c r="BA90" s="108" t="n"/>
      <c r="BB90" s="108" t="n"/>
      <c r="BC90" s="108" t="n"/>
      <c r="BD90" s="108" t="n"/>
      <c r="BE90" s="108" t="n"/>
      <c r="BF90" s="108" t="n"/>
      <c r="BG90" s="108" t="n"/>
      <c r="BH90" s="108" t="n"/>
      <c r="BI90" s="108" t="n"/>
      <c r="BJ90" s="108" t="n"/>
      <c r="BK90" s="108" t="n"/>
      <c r="BL90" s="108" t="n"/>
      <c r="BM90" s="108" t="n"/>
      <c r="BN90" s="512" t="inlineStr">
        <is>
          <t>Код модуля, учебной дисциплины</t>
        </is>
      </c>
      <c r="BO90" s="108" t="n"/>
      <c r="BP90" s="108" t="n"/>
      <c r="BQ90" s="108" t="n"/>
      <c r="BR90" s="108" t="n"/>
      <c r="BS90" s="148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</row>
    <row r="91">
      <c r="A91" s="90" t="n"/>
      <c r="B91" s="513" t="inlineStr">
        <is>
          <t>УК-1</t>
        </is>
      </c>
      <c r="C91" s="206" t="n"/>
      <c r="D91" s="206" t="n"/>
      <c r="E91" s="206" t="n"/>
      <c r="F91" s="206" t="n"/>
      <c r="G91" s="207" t="n"/>
      <c r="H91" s="67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91" s="123" t="n"/>
      <c r="J91" s="123" t="n"/>
      <c r="K91" s="123" t="n"/>
      <c r="L91" s="123" t="n"/>
      <c r="M91" s="123" t="n"/>
      <c r="N91" s="123" t="n"/>
      <c r="O91" s="123" t="n"/>
      <c r="P91" s="123" t="n"/>
      <c r="Q91" s="123" t="n"/>
      <c r="R91" s="123" t="n"/>
      <c r="S91" s="123" t="n"/>
      <c r="T91" s="123" t="n"/>
      <c r="U91" s="123" t="n"/>
      <c r="V91" s="123" t="n"/>
      <c r="W91" s="123" t="n"/>
      <c r="X91" s="123" t="n"/>
      <c r="Y91" s="123" t="n"/>
      <c r="Z91" s="123" t="n"/>
      <c r="AA91" s="123" t="n"/>
      <c r="AB91" s="123" t="n"/>
      <c r="AC91" s="123" t="n"/>
      <c r="AD91" s="123" t="n"/>
      <c r="AE91" s="123" t="n"/>
      <c r="AF91" s="123" t="n"/>
      <c r="AG91" s="123" t="n"/>
      <c r="AH91" s="123" t="n"/>
      <c r="AI91" s="123" t="n"/>
      <c r="AJ91" s="123" t="n"/>
      <c r="AK91" s="123" t="n"/>
      <c r="AL91" s="123" t="n"/>
      <c r="AM91" s="123" t="n"/>
      <c r="AN91" s="123" t="n"/>
      <c r="AO91" s="123" t="n"/>
      <c r="AP91" s="123" t="n"/>
      <c r="AQ91" s="123" t="n"/>
      <c r="AR91" s="123" t="n"/>
      <c r="AS91" s="123" t="n"/>
      <c r="AT91" s="123" t="n"/>
      <c r="AU91" s="123" t="n"/>
      <c r="AV91" s="123" t="n"/>
      <c r="AW91" s="123" t="n"/>
      <c r="AX91" s="123" t="n"/>
      <c r="AY91" s="123" t="n"/>
      <c r="AZ91" s="123" t="n"/>
      <c r="BA91" s="123" t="n"/>
      <c r="BB91" s="123" t="n"/>
      <c r="BC91" s="123" t="n"/>
      <c r="BD91" s="123" t="n"/>
      <c r="BE91" s="123" t="n"/>
      <c r="BF91" s="123" t="n"/>
      <c r="BG91" s="123" t="n"/>
      <c r="BH91" s="123" t="n"/>
      <c r="BI91" s="123" t="n"/>
      <c r="BJ91" s="123" t="n"/>
      <c r="BK91" s="123" t="n"/>
      <c r="BL91" s="123" t="n"/>
      <c r="BM91" s="123" t="n"/>
      <c r="BN91" s="680" t="inlineStr">
        <is>
          <t xml:space="preserve"> 2.7.1</t>
        </is>
      </c>
      <c r="BO91" s="123" t="n"/>
      <c r="BP91" s="123" t="n"/>
      <c r="BQ91" s="123" t="n"/>
      <c r="BR91" s="123" t="n"/>
      <c r="BS91" s="16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</row>
    <row r="92">
      <c r="A92" s="90" t="n"/>
      <c r="B92" s="182" t="inlineStr">
        <is>
          <t>УК-2</t>
        </is>
      </c>
      <c r="C92" s="126" t="n"/>
      <c r="D92" s="126" t="n"/>
      <c r="E92" s="126" t="n"/>
      <c r="F92" s="126" t="n"/>
      <c r="G92" s="175" t="n"/>
      <c r="H92" s="89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217" t="inlineStr">
        <is>
          <t>2.7.3</t>
        </is>
      </c>
      <c r="BO92" s="126" t="n"/>
      <c r="BP92" s="126" t="n"/>
      <c r="BQ92" s="126" t="n"/>
      <c r="BR92" s="126" t="n"/>
      <c r="BS92" s="175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</row>
    <row r="93">
      <c r="A93" s="90" t="n"/>
      <c r="B93" s="182" t="inlineStr">
        <is>
          <t>УК-3</t>
        </is>
      </c>
      <c r="C93" s="126" t="n"/>
      <c r="D93" s="126" t="n"/>
      <c r="E93" s="126" t="n"/>
      <c r="F93" s="126" t="n"/>
      <c r="G93" s="175" t="n"/>
      <c r="H93" s="89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217" t="inlineStr">
        <is>
          <t>2.1, 2.7.2</t>
        </is>
      </c>
      <c r="BO93" s="126" t="n"/>
      <c r="BP93" s="126" t="n"/>
      <c r="BQ93" s="126" t="n"/>
      <c r="BR93" s="126" t="n"/>
      <c r="BS93" s="175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</row>
    <row r="94">
      <c r="A94" s="90" t="n"/>
      <c r="B94" s="182" t="inlineStr">
        <is>
          <t>УК-4</t>
        </is>
      </c>
      <c r="C94" s="126" t="n"/>
      <c r="D94" s="126" t="n"/>
      <c r="E94" s="126" t="n"/>
      <c r="F94" s="126" t="n"/>
      <c r="G94" s="175" t="n"/>
      <c r="H94" s="89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217" t="inlineStr">
        <is>
          <t>1.3, 1.4</t>
        </is>
      </c>
      <c r="BO94" s="126" t="n"/>
      <c r="BP94" s="126" t="n"/>
      <c r="BQ94" s="126" t="n"/>
      <c r="BR94" s="126" t="n"/>
      <c r="BS94" s="175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</row>
    <row r="95">
      <c r="A95" s="90" t="n"/>
      <c r="B95" s="182" t="inlineStr">
        <is>
          <t>УК-5</t>
        </is>
      </c>
      <c r="C95" s="126" t="n"/>
      <c r="D95" s="126" t="n"/>
      <c r="E95" s="126" t="n"/>
      <c r="F95" s="126" t="n"/>
      <c r="G95" s="175" t="n"/>
      <c r="H95" s="895" t="inlineStr">
        <is>
          <t>Развивать инновационную восприимчивость и способность к инновационной деятельности</t>
        </is>
      </c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217" t="inlineStr">
        <is>
          <t>1.3, 1.4</t>
        </is>
      </c>
      <c r="BO95" s="126" t="n"/>
      <c r="BP95" s="126" t="n"/>
      <c r="BQ95" s="126" t="n"/>
      <c r="BR95" s="126" t="n"/>
      <c r="BS95" s="175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</row>
    <row r="96">
      <c r="A96" s="90" t="n"/>
      <c r="B96" s="182" t="inlineStr">
        <is>
          <t>УК-6</t>
        </is>
      </c>
      <c r="C96" s="126" t="n"/>
      <c r="D96" s="126" t="n"/>
      <c r="E96" s="126" t="n"/>
      <c r="F96" s="126" t="n"/>
      <c r="G96" s="175" t="n"/>
      <c r="H96" s="89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217" t="inlineStr">
        <is>
          <t>1.1.1, 1.1.2</t>
        </is>
      </c>
      <c r="BO96" s="126" t="n"/>
      <c r="BP96" s="126" t="n"/>
      <c r="BQ96" s="126" t="n"/>
      <c r="BR96" s="126" t="n"/>
      <c r="BS96" s="175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</row>
    <row r="97">
      <c r="A97" s="90" t="n"/>
      <c r="B97" s="182" t="inlineStr">
        <is>
          <t>УК-7</t>
        </is>
      </c>
      <c r="C97" s="126" t="n"/>
      <c r="D97" s="126" t="n"/>
      <c r="E97" s="126" t="n"/>
      <c r="F97" s="126" t="n"/>
      <c r="G97" s="175" t="n"/>
      <c r="H97" s="89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217" t="inlineStr">
        <is>
          <t>2.6.1</t>
        </is>
      </c>
      <c r="BO97" s="126" t="n"/>
      <c r="BP97" s="126" t="n"/>
      <c r="BQ97" s="126" t="n"/>
      <c r="BR97" s="126" t="n"/>
      <c r="BS97" s="175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</row>
    <row r="98">
      <c r="A98" s="514" t="n"/>
      <c r="B98" s="182" t="inlineStr">
        <is>
          <t>УПК-1</t>
        </is>
      </c>
      <c r="C98" s="126" t="n"/>
      <c r="D98" s="126" t="n"/>
      <c r="E98" s="126" t="n"/>
      <c r="F98" s="126" t="n"/>
      <c r="G98" s="175" t="n"/>
      <c r="H98" s="895" t="inlineStr">
        <is>
          <t>Анализировать поведение хозяйствующих субъектов  в условиях различных типов рыночных структур, исследовать и разрабатывать рыночную стратегию организации, оценивать последствия государственной микроэкономической политики</t>
        </is>
      </c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217" t="inlineStr">
        <is>
          <t>1.1.1</t>
        </is>
      </c>
      <c r="BO98" s="126" t="n"/>
      <c r="BP98" s="126" t="n"/>
      <c r="BQ98" s="126" t="n"/>
      <c r="BR98" s="126" t="n"/>
      <c r="BS98" s="175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</row>
    <row r="99">
      <c r="A99" s="514" t="n"/>
      <c r="B99" s="182" t="inlineStr">
        <is>
          <t>УПК-2</t>
        </is>
      </c>
      <c r="C99" s="126" t="n"/>
      <c r="D99" s="126" t="n"/>
      <c r="E99" s="126" t="n"/>
      <c r="F99" s="126" t="n"/>
      <c r="G99" s="175" t="n"/>
      <c r="H99" s="895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217" t="inlineStr">
        <is>
          <t>1.1.2</t>
        </is>
      </c>
      <c r="BO99" s="126" t="n"/>
      <c r="BP99" s="126" t="n"/>
      <c r="BQ99" s="126" t="n"/>
      <c r="BR99" s="126" t="n"/>
      <c r="BS99" s="175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</row>
    <row r="100">
      <c r="A100" s="515" t="n"/>
      <c r="B100" s="182" t="inlineStr">
        <is>
          <t>УПК-3</t>
        </is>
      </c>
      <c r="C100" s="126" t="n"/>
      <c r="D100" s="126" t="n"/>
      <c r="E100" s="126" t="n"/>
      <c r="F100" s="126" t="n"/>
      <c r="G100" s="175" t="n"/>
      <c r="H100" s="895" t="inlineStr">
        <is>
          <t>Применять методы институционального анализа к исследованию социально-экономических явлений и процессов для совершенствования экономической политики</t>
        </is>
      </c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/>
      <c r="BM100" s="126" t="n"/>
      <c r="BN100" s="217" t="inlineStr">
        <is>
          <t>1.1.3</t>
        </is>
      </c>
      <c r="BO100" s="126" t="n"/>
      <c r="BP100" s="126" t="n"/>
      <c r="BQ100" s="126" t="n"/>
      <c r="BR100" s="126" t="n"/>
      <c r="BS100" s="175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</row>
    <row r="101">
      <c r="A101" s="515" t="n"/>
      <c r="B101" s="182" t="inlineStr">
        <is>
          <t>УПК-4</t>
        </is>
      </c>
      <c r="C101" s="126" t="n"/>
      <c r="D101" s="126" t="n"/>
      <c r="E101" s="126" t="n"/>
      <c r="F101" s="126" t="n"/>
      <c r="G101" s="175" t="n"/>
      <c r="H101" s="895" t="inlineStr">
        <is>
          <t>Принимать оптимальные управленческие решения в условиях изменения бизнес-среды с учетом межкультурных коммуникаций</t>
        </is>
      </c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217" t="inlineStr">
        <is>
          <t>1.2.1</t>
        </is>
      </c>
      <c r="BO101" s="126" t="n"/>
      <c r="BP101" s="126" t="n"/>
      <c r="BQ101" s="126" t="n"/>
      <c r="BR101" s="126" t="n"/>
      <c r="BS101" s="175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</row>
    <row r="102">
      <c r="A102" s="514" t="n"/>
      <c r="B102" s="182" t="inlineStr">
        <is>
          <t>УПК-5</t>
        </is>
      </c>
      <c r="C102" s="126" t="n"/>
      <c r="D102" s="126" t="n"/>
      <c r="E102" s="126" t="n"/>
      <c r="F102" s="126" t="n"/>
      <c r="G102" s="175" t="n"/>
      <c r="H102" s="895" t="inlineStr">
        <is>
          <t>Выявлять основные закономерности и тенденции развития мировой экономики, применять методы прогнозирования, использовать компьютерное программное обеспечение для построения моделей прогнозирования развития мировой экономики</t>
        </is>
      </c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217" t="inlineStr">
        <is>
          <t>1.2.2</t>
        </is>
      </c>
      <c r="BO102" s="126" t="n"/>
      <c r="BP102" s="126" t="n"/>
      <c r="BQ102" s="126" t="n"/>
      <c r="BR102" s="126" t="n"/>
      <c r="BS102" s="175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</row>
    <row r="103">
      <c r="A103" s="514" t="n"/>
      <c r="B103" s="182" t="inlineStr">
        <is>
          <t>УПК-6</t>
        </is>
      </c>
      <c r="C103" s="126" t="n"/>
      <c r="D103" s="126" t="n"/>
      <c r="E103" s="126" t="n"/>
      <c r="F103" s="126" t="n"/>
      <c r="G103" s="175" t="n"/>
      <c r="H103" s="895" t="inlineStr">
        <is>
          <t>Разрабатывать и реализовывать инновационные и венчурные проекты, формировать и развивать конкурентные преимущества организации на основе инновационных решений, осваивать новые сегменты рынка инновационных продуктов и услуг</t>
        </is>
      </c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/>
      <c r="BM103" s="126" t="n"/>
      <c r="BN103" s="217" t="inlineStr">
        <is>
          <t>1.3</t>
        </is>
      </c>
      <c r="BO103" s="126" t="n"/>
      <c r="BP103" s="126" t="n"/>
      <c r="BQ103" s="126" t="n"/>
      <c r="BR103" s="126" t="n"/>
      <c r="BS103" s="175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</row>
    <row r="104">
      <c r="A104" s="514" t="n"/>
      <c r="B104" s="182" t="inlineStr">
        <is>
          <t>СК-1</t>
        </is>
      </c>
      <c r="C104" s="126" t="n"/>
      <c r="D104" s="126" t="n"/>
      <c r="E104" s="126" t="n"/>
      <c r="F104" s="126" t="n"/>
      <c r="G104" s="175" t="n"/>
      <c r="H104" s="895" t="inlineStr">
        <is>
          <t>Применять инструменты анализа бизнес-среды малой компании для принятия оптимальных управленческих решений и формирования стратегии развития международной торговли</t>
        </is>
      </c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217" t="inlineStr">
        <is>
          <t>2.2.1</t>
        </is>
      </c>
      <c r="BO104" s="126" t="n"/>
      <c r="BP104" s="126" t="n"/>
      <c r="BQ104" s="126" t="n"/>
      <c r="BR104" s="126" t="n"/>
      <c r="BS104" s="175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</row>
    <row r="105">
      <c r="A105" s="514" t="n"/>
      <c r="B105" s="182" t="inlineStr">
        <is>
          <t>СК-2</t>
        </is>
      </c>
      <c r="C105" s="126" t="n"/>
      <c r="D105" s="126" t="n"/>
      <c r="E105" s="126" t="n"/>
      <c r="F105" s="126" t="n"/>
      <c r="G105" s="175" t="n"/>
      <c r="H105" s="895" t="inlineStr">
        <is>
          <t>Разрабатывать и реализовывать конкурентные преимущества организации в условиях формирования международной конкуренции</t>
        </is>
      </c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217" t="inlineStr">
        <is>
          <t>2.2.2</t>
        </is>
      </c>
      <c r="BO105" s="126" t="n"/>
      <c r="BP105" s="126" t="n"/>
      <c r="BQ105" s="126" t="n"/>
      <c r="BR105" s="126" t="n"/>
      <c r="BS105" s="175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</row>
    <row r="106">
      <c r="A106" s="515" t="n"/>
      <c r="B106" s="182" t="inlineStr">
        <is>
          <t>СК-3</t>
        </is>
      </c>
      <c r="C106" s="126" t="n"/>
      <c r="D106" s="126" t="n"/>
      <c r="E106" s="126" t="n"/>
      <c r="F106" s="126" t="n"/>
      <c r="G106" s="175" t="n"/>
      <c r="H106" s="895" t="inlineStr">
        <is>
          <t>Использовать методики анализа и прогнозирования конъюнктуры мировых товарных рынков для выявления их структуры и тенденций развития, механизмов ценообразования и регулирования</t>
        </is>
      </c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217" t="inlineStr">
        <is>
          <t>2.2.3</t>
        </is>
      </c>
      <c r="BO106" s="126" t="n"/>
      <c r="BP106" s="126" t="n"/>
      <c r="BQ106" s="126" t="n"/>
      <c r="BR106" s="126" t="n"/>
      <c r="BS106" s="175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</row>
    <row r="107">
      <c r="A107" s="515" t="n"/>
      <c r="B107" s="182" t="inlineStr">
        <is>
          <t>СК-4</t>
        </is>
      </c>
      <c r="C107" s="126" t="n"/>
      <c r="D107" s="126" t="n"/>
      <c r="E107" s="126" t="n"/>
      <c r="F107" s="126" t="n"/>
      <c r="G107" s="175" t="n"/>
      <c r="H107" s="895" t="inlineStr">
        <is>
          <t>Исследовать тенденции мирового инновационного развития, осуществлять управление субъектами инновационногопредпринимательства, применять способы коммерциализации инноваций и трансфера технологий</t>
        </is>
      </c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/>
      <c r="BN107" s="217" t="inlineStr">
        <is>
          <t>2.2.4</t>
        </is>
      </c>
      <c r="BO107" s="126" t="n"/>
      <c r="BP107" s="126" t="n"/>
      <c r="BQ107" s="126" t="n"/>
      <c r="BR107" s="126" t="n"/>
      <c r="BS107" s="175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</row>
    <row r="108">
      <c r="A108" s="515" t="n"/>
      <c r="B108" s="182" t="inlineStr">
        <is>
          <t>СК-5</t>
        </is>
      </c>
      <c r="C108" s="126" t="n"/>
      <c r="D108" s="126" t="n"/>
      <c r="E108" s="126" t="n"/>
      <c r="F108" s="126" t="n"/>
      <c r="G108" s="175" t="n"/>
      <c r="H108" s="895" t="inlineStr">
        <is>
          <t>Формировать, обрабатывать и анализировать базы данных для решения практических бизнес-задач в условиях неопределенности</t>
        </is>
      </c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/>
      <c r="BG108" s="126" t="n"/>
      <c r="BH108" s="126" t="n"/>
      <c r="BI108" s="126" t="n"/>
      <c r="BJ108" s="126" t="n"/>
      <c r="BK108" s="126" t="n"/>
      <c r="BL108" s="126" t="n"/>
      <c r="BM108" s="126" t="n"/>
      <c r="BN108" s="217" t="inlineStr">
        <is>
          <t>2.3</t>
        </is>
      </c>
      <c r="BO108" s="126" t="n"/>
      <c r="BP108" s="126" t="n"/>
      <c r="BQ108" s="126" t="n"/>
      <c r="BR108" s="126" t="n"/>
      <c r="BS108" s="175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</row>
    <row r="109">
      <c r="A109" s="514" t="n"/>
      <c r="B109" s="182" t="inlineStr">
        <is>
          <t>СК-6</t>
        </is>
      </c>
      <c r="C109" s="126" t="n"/>
      <c r="D109" s="126" t="n"/>
      <c r="E109" s="126" t="n"/>
      <c r="F109" s="126" t="n"/>
      <c r="G109" s="175" t="n"/>
      <c r="H109" s="895" t="inlineStr">
        <is>
          <t>Моделировать возможные направления развития мировой торговли, применять методы и инструменты внешнеторговой политики, анализировать результаты реализации и разрабатывать рекомендации по ее совершенствованию</t>
        </is>
      </c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217" t="inlineStr">
        <is>
          <t>2.4</t>
        </is>
      </c>
      <c r="BO109" s="126" t="n"/>
      <c r="BP109" s="126" t="n"/>
      <c r="BQ109" s="126" t="n"/>
      <c r="BR109" s="126" t="n"/>
      <c r="BS109" s="175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</row>
    <row r="110">
      <c r="A110" s="514" t="n"/>
      <c r="B110" s="182" t="inlineStr">
        <is>
          <t>СК-7</t>
        </is>
      </c>
      <c r="C110" s="126" t="n"/>
      <c r="D110" s="126" t="n"/>
      <c r="E110" s="126" t="n"/>
      <c r="F110" s="126" t="n"/>
      <c r="G110" s="175" t="n"/>
      <c r="H110" s="895" t="inlineStr">
        <is>
          <t>Использовать инструменты коммерческой дипломатии для продвижения национальных торговых и инвестиционных интересов в мировой экономике</t>
        </is>
      </c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217" t="inlineStr">
        <is>
          <t>2.5.1.1</t>
        </is>
      </c>
      <c r="BO110" s="126" t="n"/>
      <c r="BP110" s="126" t="n"/>
      <c r="BQ110" s="126" t="n"/>
      <c r="BR110" s="126" t="n"/>
      <c r="BS110" s="175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</row>
    <row r="111">
      <c r="A111" s="514" t="n"/>
      <c r="B111" s="182" t="inlineStr">
        <is>
          <t>СК-8</t>
        </is>
      </c>
      <c r="C111" s="126" t="n"/>
      <c r="D111" s="126" t="n"/>
      <c r="E111" s="126" t="n"/>
      <c r="F111" s="126" t="n"/>
      <c r="G111" s="175" t="n"/>
      <c r="H111" s="895" t="inlineStr">
        <is>
          <t>Выявлять тенденции и проблемы развития международной экономической интеграции, проектировать многоуровневые интеграционноые системы, оценивать результаты реализации интеграционных проектов и интеграционной политики, заключать и применять интеграционные соглашения</t>
        </is>
      </c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217" t="inlineStr">
        <is>
          <t>2.5.1.2</t>
        </is>
      </c>
      <c r="BO111" s="126" t="n"/>
      <c r="BP111" s="126" t="n"/>
      <c r="BQ111" s="126" t="n"/>
      <c r="BR111" s="126" t="n"/>
      <c r="BS111" s="175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</row>
    <row r="112">
      <c r="A112" s="514" t="n"/>
      <c r="B112" s="182" t="inlineStr">
        <is>
          <t>СК-9</t>
        </is>
      </c>
      <c r="C112" s="126" t="n"/>
      <c r="D112" s="126" t="n"/>
      <c r="E112" s="126" t="n"/>
      <c r="F112" s="126" t="n"/>
      <c r="G112" s="175" t="n"/>
      <c r="H112" s="895" t="inlineStr">
        <is>
          <t>Анализировать тенденции и проблемы развития международных прямых инвестиций и международного производства, их детерминанты и факторы, использовать инструменты и методы внешнеинвестиционной политики, заключать и применять международные инвестиционные соглашения</t>
        </is>
      </c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217" t="inlineStr">
        <is>
          <t>2.5.1.3</t>
        </is>
      </c>
      <c r="BO112" s="126" t="n"/>
      <c r="BP112" s="126" t="n"/>
      <c r="BQ112" s="126" t="n"/>
      <c r="BR112" s="126" t="n"/>
      <c r="BS112" s="175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</row>
    <row r="113">
      <c r="A113" s="514" t="n"/>
      <c r="B113" s="182" t="inlineStr">
        <is>
          <t>СК-10</t>
        </is>
      </c>
      <c r="C113" s="126" t="n"/>
      <c r="D113" s="126" t="n"/>
      <c r="E113" s="126" t="n"/>
      <c r="F113" s="126" t="n"/>
      <c r="G113" s="175" t="n"/>
      <c r="H113" s="895" t="inlineStr">
        <is>
          <t>Вести деловые переговоры, разрабатывать контракты с участниками международных экономических отношений</t>
        </is>
      </c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217" t="inlineStr">
        <is>
          <t>2.5.1.4</t>
        </is>
      </c>
      <c r="BO113" s="126" t="n"/>
      <c r="BP113" s="126" t="n"/>
      <c r="BQ113" s="126" t="n"/>
      <c r="BR113" s="126" t="n"/>
      <c r="BS113" s="175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</row>
    <row r="114">
      <c r="A114" s="514" t="n"/>
      <c r="B114" s="182" t="inlineStr">
        <is>
          <t>СК-11</t>
        </is>
      </c>
      <c r="C114" s="126" t="n"/>
      <c r="D114" s="126" t="n"/>
      <c r="E114" s="126" t="n"/>
      <c r="F114" s="126" t="n"/>
      <c r="G114" s="175" t="n"/>
      <c r="H114" s="895" t="inlineStr">
        <is>
          <t>Использовать элементы экономического анализа, бизнес-аналитики при организации внешнеэкономической деятельности предприятий и организаций, анализе мировых рынков</t>
        </is>
      </c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/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217" t="inlineStr">
        <is>
          <t>2.5.1.5</t>
        </is>
      </c>
      <c r="BO114" s="126" t="n"/>
      <c r="BP114" s="126" t="n"/>
      <c r="BQ114" s="126" t="n"/>
      <c r="BR114" s="126" t="n"/>
      <c r="BS114" s="175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</row>
    <row r="115">
      <c r="A115" s="514" t="n"/>
      <c r="B115" s="182" t="inlineStr">
        <is>
          <t>СК-12</t>
        </is>
      </c>
      <c r="C115" s="126" t="n"/>
      <c r="D115" s="126" t="n"/>
      <c r="E115" s="126" t="n"/>
      <c r="F115" s="126" t="n"/>
      <c r="G115" s="175" t="n"/>
      <c r="H115" s="895" t="inlineStr">
        <is>
          <t>Использовать результаты анализа международных финансовых рынков, методы и инструменты регулирования финансовых отношений при принятии управленческих решений, разработке финансовой стратегии предприятия и государства</t>
        </is>
      </c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217" t="inlineStr">
        <is>
          <t>2.5.1.6</t>
        </is>
      </c>
      <c r="BO115" s="126" t="n"/>
      <c r="BP115" s="126" t="n"/>
      <c r="BQ115" s="126" t="n"/>
      <c r="BR115" s="126" t="n"/>
      <c r="BS115" s="175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</row>
    <row r="116">
      <c r="A116" s="514" t="n"/>
      <c r="B116" s="182" t="inlineStr">
        <is>
          <t>СК-13</t>
        </is>
      </c>
      <c r="C116" s="126" t="n"/>
      <c r="D116" s="126" t="n"/>
      <c r="E116" s="126" t="n"/>
      <c r="F116" s="126" t="n"/>
      <c r="G116" s="175" t="n"/>
      <c r="H116" s="895" t="inlineStr">
        <is>
          <t>Выявлять тенденции, особенности и проблемы международной коммерческой деятельности для принятия стратегических решений в уловиях цифровизации</t>
        </is>
      </c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217" t="inlineStr">
        <is>
          <t>2.5.2.1</t>
        </is>
      </c>
      <c r="BO116" s="126" t="n"/>
      <c r="BP116" s="126" t="n"/>
      <c r="BQ116" s="126" t="n"/>
      <c r="BR116" s="126" t="n"/>
      <c r="BS116" s="175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</row>
    <row r="117">
      <c r="A117" s="514" t="n"/>
      <c r="B117" s="182" t="inlineStr">
        <is>
          <t>СК-14</t>
        </is>
      </c>
      <c r="C117" s="126" t="n"/>
      <c r="D117" s="126" t="n"/>
      <c r="E117" s="126" t="n"/>
      <c r="F117" s="126" t="n"/>
      <c r="G117" s="175" t="n"/>
      <c r="H117" s="895" t="inlineStr">
        <is>
          <t>Формировать, обрабатывать и использовать набор данных для решения практических бизнес-задач в условиях неопределенности, теневых отношений во внешней торговле</t>
        </is>
      </c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217" t="inlineStr">
        <is>
          <t>2.5.2.2</t>
        </is>
      </c>
      <c r="BO117" s="126" t="n"/>
      <c r="BP117" s="126" t="n"/>
      <c r="BQ117" s="126" t="n"/>
      <c r="BR117" s="126" t="n"/>
      <c r="BS117" s="17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</row>
    <row r="118">
      <c r="A118" s="514" t="n"/>
      <c r="B118" s="182" t="inlineStr">
        <is>
          <t>СК-15</t>
        </is>
      </c>
      <c r="C118" s="126" t="n"/>
      <c r="D118" s="126" t="n"/>
      <c r="E118" s="126" t="n"/>
      <c r="F118" s="126" t="n"/>
      <c r="G118" s="175" t="n"/>
      <c r="H118" s="895" t="inlineStr">
        <is>
          <t>Выявлять и анализировать особенности международной торговли объектами интеллектуальной собственности с учетом специфики формирования мирового рынка наукоемкой продукции</t>
        </is>
      </c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217" t="inlineStr">
        <is>
          <t>2.5.2.3</t>
        </is>
      </c>
      <c r="BO118" s="126" t="n"/>
      <c r="BP118" s="126" t="n"/>
      <c r="BQ118" s="126" t="n"/>
      <c r="BR118" s="126" t="n"/>
      <c r="BS118" s="17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</row>
    <row r="119">
      <c r="A119" s="514" t="n"/>
      <c r="B119" s="182" t="inlineStr">
        <is>
          <t>СК-16</t>
        </is>
      </c>
      <c r="C119" s="126" t="n"/>
      <c r="D119" s="126" t="n"/>
      <c r="E119" s="126" t="n"/>
      <c r="F119" s="126" t="n"/>
      <c r="G119" s="175" t="n"/>
      <c r="H119" s="895" t="inlineStr">
        <is>
          <t>Оценивать эффективность выбранного валютного курса с учетом проводимой государством валютной политики</t>
        </is>
      </c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217" t="inlineStr">
        <is>
          <t>2.5.2.4</t>
        </is>
      </c>
      <c r="BO119" s="126" t="n"/>
      <c r="BP119" s="126" t="n"/>
      <c r="BQ119" s="126" t="n"/>
      <c r="BR119" s="126" t="n"/>
      <c r="BS119" s="17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</row>
    <row r="120">
      <c r="A120" s="514" t="n"/>
      <c r="B120" s="182" t="inlineStr">
        <is>
          <t>СК-17</t>
        </is>
      </c>
      <c r="C120" s="126" t="n"/>
      <c r="D120" s="126" t="n"/>
      <c r="E120" s="126" t="n"/>
      <c r="F120" s="126" t="n"/>
      <c r="G120" s="175" t="n"/>
      <c r="H120" s="895" t="inlineStr">
        <is>
          <t>Выявлять правила и механизмы регулирования международной торговли Всемирной торговой организацией и применять их в практической деятельности</t>
        </is>
      </c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/>
      <c r="BK120" s="126" t="n"/>
      <c r="BL120" s="126" t="n"/>
      <c r="BM120" s="126" t="n"/>
      <c r="BN120" s="217" t="inlineStr">
        <is>
          <t>2.5.2.5</t>
        </is>
      </c>
      <c r="BO120" s="126" t="n"/>
      <c r="BP120" s="126" t="n"/>
      <c r="BQ120" s="126" t="n"/>
      <c r="BR120" s="126" t="n"/>
      <c r="BS120" s="17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</row>
    <row r="121">
      <c r="A121" s="514" t="n"/>
      <c r="B121" s="229" t="inlineStr">
        <is>
          <t>СК-18</t>
        </is>
      </c>
      <c r="C121" s="202" t="n"/>
      <c r="D121" s="202" t="n"/>
      <c r="E121" s="202" t="n"/>
      <c r="F121" s="202" t="n"/>
      <c r="G121" s="203" t="n"/>
      <c r="H121" s="897" t="inlineStr">
        <is>
          <t>Выявлять, оценивать и анализировать риски в международном бизнесе, определять инструменты и разрабатывать механизмы управления ими с учетом изменений в мировой экономике</t>
        </is>
      </c>
      <c r="I121" s="202" t="n"/>
      <c r="J121" s="202" t="n"/>
      <c r="K121" s="202" t="n"/>
      <c r="L121" s="202" t="n"/>
      <c r="M121" s="202" t="n"/>
      <c r="N121" s="202" t="n"/>
      <c r="O121" s="202" t="n"/>
      <c r="P121" s="202" t="n"/>
      <c r="Q121" s="202" t="n"/>
      <c r="R121" s="202" t="n"/>
      <c r="S121" s="202" t="n"/>
      <c r="T121" s="202" t="n"/>
      <c r="U121" s="202" t="n"/>
      <c r="V121" s="202" t="n"/>
      <c r="W121" s="202" t="n"/>
      <c r="X121" s="202" t="n"/>
      <c r="Y121" s="202" t="n"/>
      <c r="Z121" s="202" t="n"/>
      <c r="AA121" s="202" t="n"/>
      <c r="AB121" s="202" t="n"/>
      <c r="AC121" s="202" t="n"/>
      <c r="AD121" s="202" t="n"/>
      <c r="AE121" s="202" t="n"/>
      <c r="AF121" s="202" t="n"/>
      <c r="AG121" s="202" t="n"/>
      <c r="AH121" s="202" t="n"/>
      <c r="AI121" s="202" t="n"/>
      <c r="AJ121" s="202" t="n"/>
      <c r="AK121" s="202" t="n"/>
      <c r="AL121" s="202" t="n"/>
      <c r="AM121" s="202" t="n"/>
      <c r="AN121" s="202" t="n"/>
      <c r="AO121" s="202" t="n"/>
      <c r="AP121" s="202" t="n"/>
      <c r="AQ121" s="202" t="n"/>
      <c r="AR121" s="202" t="n"/>
      <c r="AS121" s="202" t="n"/>
      <c r="AT121" s="202" t="n"/>
      <c r="AU121" s="202" t="n"/>
      <c r="AV121" s="202" t="n"/>
      <c r="AW121" s="202" t="n"/>
      <c r="AX121" s="202" t="n"/>
      <c r="AY121" s="202" t="n"/>
      <c r="AZ121" s="202" t="n"/>
      <c r="BA121" s="202" t="n"/>
      <c r="BB121" s="202" t="n"/>
      <c r="BC121" s="202" t="n"/>
      <c r="BD121" s="202" t="n"/>
      <c r="BE121" s="202" t="n"/>
      <c r="BF121" s="202" t="n"/>
      <c r="BG121" s="202" t="n"/>
      <c r="BH121" s="202" t="n"/>
      <c r="BI121" s="202" t="n"/>
      <c r="BJ121" s="202" t="n"/>
      <c r="BK121" s="202" t="n"/>
      <c r="BL121" s="202" t="n"/>
      <c r="BM121" s="202" t="n"/>
      <c r="BN121" s="898" t="inlineStr">
        <is>
          <t>2.5.2.6</t>
        </is>
      </c>
      <c r="BO121" s="202" t="n"/>
      <c r="BP121" s="202" t="n"/>
      <c r="BQ121" s="202" t="n"/>
      <c r="BR121" s="202" t="n"/>
      <c r="BS121" s="203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</row>
    <row r="122">
      <c r="A122" s="683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899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</row>
    <row r="123">
      <c r="A123" s="243" t="n"/>
      <c r="B123" s="243" t="n"/>
      <c r="C123" s="900" t="n"/>
      <c r="D123" s="901" t="inlineStr">
        <is>
          <t xml:space="preserve">Учебный план углубленного высшего образования по специальности 7-06-0311-02 "Мировая экономика" разработан на основании примерного учебного плана, утвержденного 20.11.2022 Первым заместителем Министра образования Республики Беларусь, регистрационный № 7-06-03-003/пр. </t>
        </is>
      </c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</row>
    <row r="124">
      <c r="A124" s="243" t="n"/>
      <c r="B124" s="243" t="n"/>
      <c r="C124" s="518" t="n"/>
      <c r="D124" s="90" t="n"/>
      <c r="E124" s="90" t="n"/>
      <c r="F124" s="90" t="n"/>
      <c r="G124" s="90" t="n"/>
      <c r="H124" s="90" t="n"/>
      <c r="I124" s="90" t="n"/>
      <c r="J124" s="90" t="n"/>
      <c r="K124" s="90" t="n"/>
      <c r="L124" s="90" t="n"/>
      <c r="M124" s="90" t="n"/>
      <c r="N124" s="90" t="n"/>
      <c r="O124" s="90" t="n"/>
      <c r="P124" s="90" t="n"/>
      <c r="Q124" s="90" t="n"/>
      <c r="R124" s="90" t="n"/>
      <c r="S124" s="90" t="n"/>
      <c r="T124" s="90" t="n"/>
      <c r="U124" s="90" t="n"/>
      <c r="V124" s="90" t="n"/>
      <c r="W124" s="90" t="n"/>
      <c r="X124" s="90" t="n"/>
      <c r="Y124" s="90" t="n"/>
      <c r="Z124" s="90" t="n"/>
      <c r="AA124" s="90" t="n"/>
      <c r="AB124" s="90" t="n"/>
      <c r="AC124" s="90" t="n"/>
      <c r="AD124" s="90" t="n"/>
      <c r="AE124" s="90" t="n"/>
      <c r="AF124" s="90" t="n"/>
      <c r="AG124" s="90" t="n"/>
      <c r="AH124" s="90" t="n"/>
      <c r="AI124" s="90" t="n"/>
      <c r="AJ124" s="90" t="n"/>
      <c r="AK124" s="90" t="n"/>
      <c r="AL124" s="90" t="n"/>
      <c r="AM124" s="90" t="n"/>
      <c r="AN124" s="90" t="n"/>
      <c r="AO124" s="90" t="n"/>
      <c r="AP124" s="90" t="n"/>
      <c r="AQ124" s="90" t="n"/>
      <c r="AR124" s="90" t="n"/>
      <c r="AS124" s="90" t="n"/>
      <c r="AT124" s="90" t="n"/>
      <c r="AU124" s="90" t="n"/>
      <c r="AV124" s="90" t="n"/>
      <c r="AW124" s="90" t="n"/>
      <c r="AX124" s="90" t="n"/>
      <c r="AY124" s="90" t="n"/>
      <c r="AZ124" s="90" t="n"/>
      <c r="BA124" s="90" t="n"/>
      <c r="BB124" s="90" t="n"/>
      <c r="BC124" s="90" t="n"/>
      <c r="BD124" s="90" t="n"/>
      <c r="BE124" s="90" t="n"/>
      <c r="BF124" s="90" t="n"/>
      <c r="BG124" s="90" t="n"/>
      <c r="BH124" s="90" t="n"/>
      <c r="BI124" s="243" t="n"/>
      <c r="BJ124" s="243" t="n"/>
      <c r="BK124" s="243" t="n"/>
      <c r="BL124" s="243" t="n"/>
      <c r="BM124" s="243" t="n"/>
      <c r="BN124" s="243" t="n"/>
      <c r="BO124" s="243" t="n"/>
      <c r="BP124" s="243" t="n"/>
      <c r="BQ124" s="243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</row>
    <row r="125">
      <c r="A125" s="268" t="n"/>
      <c r="B125" s="785" t="n"/>
      <c r="C125" s="278" t="inlineStr">
        <is>
          <t>*</t>
        </is>
      </c>
      <c r="D12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/>
      <c r="AH125" s="1" t="n"/>
      <c r="AI125" s="1" t="n"/>
      <c r="AJ125" s="1" t="n"/>
      <c r="AK125" s="1" t="n"/>
      <c r="AL125" s="1" t="n"/>
      <c r="AM125" s="1" t="n"/>
      <c r="AN125" s="1" t="n"/>
      <c r="AO125" s="1" t="n"/>
      <c r="AP125" s="1" t="n"/>
      <c r="AQ125" s="1" t="n"/>
      <c r="AR125" s="1" t="n"/>
      <c r="AS125" s="1" t="n"/>
      <c r="AT125" s="1" t="n"/>
      <c r="AU125" s="1" t="n"/>
      <c r="AV125" s="1" t="n"/>
      <c r="AW125" s="1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785" t="n"/>
      <c r="BJ125" s="785" t="n"/>
      <c r="BK125" s="785" t="n"/>
      <c r="BL125" s="785" t="n"/>
      <c r="BM125" s="785" t="n"/>
      <c r="BN125" s="785" t="n"/>
      <c r="BO125" s="785" t="n"/>
      <c r="BP125" s="902" t="n"/>
      <c r="BQ125" s="903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</row>
    <row r="126">
      <c r="A126" s="268" t="n"/>
      <c r="B126" s="904" t="n"/>
      <c r="C126" s="278" t="n"/>
      <c r="D126" s="29" t="n"/>
      <c r="E126" s="29" t="n"/>
      <c r="F126" s="29" t="n"/>
      <c r="G126" s="29" t="n"/>
      <c r="H126" s="29" t="n"/>
      <c r="I126" s="29" t="n"/>
      <c r="J126" s="29" t="n"/>
      <c r="K126" s="29" t="n"/>
      <c r="L126" s="29" t="n"/>
      <c r="M126" s="29" t="n"/>
      <c r="N126" s="29" t="n"/>
      <c r="O126" s="29" t="n"/>
      <c r="P126" s="29" t="n"/>
      <c r="Q126" s="29" t="n"/>
      <c r="R126" s="29" t="n"/>
      <c r="S126" s="29" t="n"/>
      <c r="T126" s="29" t="n"/>
      <c r="U126" s="29" t="n"/>
      <c r="V126" s="29" t="n"/>
      <c r="W126" s="29" t="n"/>
      <c r="X126" s="29" t="n"/>
      <c r="Y126" s="29" t="n"/>
      <c r="Z126" s="29" t="n"/>
      <c r="AA126" s="29" t="n"/>
      <c r="AB126" s="29" t="n"/>
      <c r="AC126" s="29" t="n"/>
      <c r="AD126" s="29" t="n"/>
      <c r="AE126" s="29" t="n"/>
      <c r="AF126" s="29" t="n"/>
      <c r="AG126" s="29" t="n"/>
      <c r="AH126" s="29" t="n"/>
      <c r="AI126" s="29" t="n"/>
      <c r="AJ126" s="29" t="n"/>
      <c r="AK126" s="29" t="n"/>
      <c r="AL126" s="29" t="n"/>
      <c r="AM126" s="29" t="n"/>
      <c r="AN126" s="29" t="n"/>
      <c r="AO126" s="29" t="n"/>
      <c r="AP126" s="29" t="n"/>
      <c r="AQ126" s="29" t="n"/>
      <c r="AR126" s="29" t="n"/>
      <c r="AS126" s="29" t="n"/>
      <c r="AT126" s="29" t="n"/>
      <c r="AU126" s="29" t="n"/>
      <c r="AV126" s="29" t="n"/>
      <c r="AW126" s="29" t="n"/>
      <c r="AX126" s="29" t="n"/>
      <c r="AY126" s="29" t="n"/>
      <c r="AZ126" s="29" t="n"/>
      <c r="BA126" s="29" t="n"/>
      <c r="BB126" s="29" t="n"/>
      <c r="BC126" s="29" t="n"/>
      <c r="BD126" s="29" t="n"/>
      <c r="BE126" s="29" t="n"/>
      <c r="BF126" s="29" t="n"/>
      <c r="BG126" s="29" t="n"/>
      <c r="BH126" s="29" t="n"/>
      <c r="BI126" s="904" t="n"/>
      <c r="BJ126" s="904" t="n"/>
      <c r="BK126" s="904" t="n"/>
      <c r="BL126" s="904" t="n"/>
      <c r="BM126" s="904" t="n"/>
      <c r="BN126" s="904" t="n"/>
      <c r="BO126" s="904" t="n"/>
      <c r="BP126" s="904" t="n"/>
      <c r="BQ126" s="904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</row>
    <row r="127">
      <c r="A127" s="268" t="n"/>
      <c r="B127" s="903" t="n"/>
      <c r="C127" s="278" t="inlineStr">
        <is>
          <t>д</t>
        </is>
      </c>
      <c r="D127" s="29" t="inlineStr">
        <is>
          <t>Дифференцированный зачет.</t>
        </is>
      </c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690" t="n"/>
      <c r="AA127" s="690" t="n"/>
      <c r="AB127" s="690" t="n"/>
      <c r="AC127" s="690" t="n"/>
      <c r="AD127" s="690" t="n"/>
      <c r="AE127" s="690" t="n"/>
      <c r="AF127" s="690" t="n"/>
      <c r="AG127" s="690" t="n"/>
      <c r="AH127" s="690" t="n"/>
      <c r="AI127" s="690" t="n"/>
      <c r="AJ127" s="690" t="n"/>
      <c r="AK127" s="690" t="n"/>
      <c r="AL127" s="690" t="n"/>
      <c r="AM127" s="690" t="n"/>
      <c r="AN127" s="690" t="n"/>
      <c r="AO127" s="690" t="n"/>
      <c r="AP127" s="690" t="n"/>
      <c r="AQ127" s="690" t="n"/>
      <c r="AR127" s="690" t="n"/>
      <c r="AS127" s="690" t="n"/>
      <c r="AT127" s="690" t="n"/>
      <c r="AU127" s="690" t="n"/>
      <c r="AV127" s="690" t="n"/>
      <c r="AW127" s="690" t="n"/>
      <c r="AX127" s="690" t="n"/>
      <c r="AY127" s="690" t="n"/>
      <c r="AZ127" s="690" t="n"/>
      <c r="BA127" s="690" t="n"/>
      <c r="BB127" s="690" t="n"/>
      <c r="BC127" s="690" t="n"/>
      <c r="BD127" s="690" t="n"/>
      <c r="BE127" s="690" t="n"/>
      <c r="BF127" s="690" t="n"/>
      <c r="BG127" s="690" t="n"/>
      <c r="BH127" s="690" t="n"/>
      <c r="BI127" s="903" t="n"/>
      <c r="BJ127" s="903" t="n"/>
      <c r="BK127" s="903" t="n"/>
      <c r="BL127" s="903" t="n"/>
      <c r="BM127" s="903" t="n"/>
      <c r="BN127" s="903" t="n"/>
      <c r="BO127" s="903" t="n"/>
      <c r="BP127" s="903" t="n"/>
      <c r="BQ127" s="903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</row>
    <row r="128">
      <c r="A128" s="905" t="n"/>
      <c r="B128" s="902" t="n"/>
      <c r="C128" s="243" t="n"/>
      <c r="D128" s="243" t="n"/>
      <c r="E128" s="243" t="n"/>
      <c r="F128" s="243" t="n"/>
      <c r="G128" s="243" t="n"/>
      <c r="H128" s="243" t="n"/>
      <c r="I128" s="243" t="n"/>
      <c r="J128" s="243" t="n"/>
      <c r="K128" s="243" t="n"/>
      <c r="L128" s="243" t="n"/>
      <c r="M128" s="243" t="n"/>
      <c r="N128" s="243" t="n"/>
      <c r="O128" s="243" t="n"/>
      <c r="P128" s="243" t="n"/>
      <c r="Q128" s="243" t="n"/>
      <c r="R128" s="243" t="n"/>
      <c r="S128" s="243" t="n"/>
      <c r="T128" s="243" t="n"/>
      <c r="U128" s="243" t="n"/>
      <c r="V128" s="243" t="n"/>
      <c r="W128" s="243" t="n"/>
      <c r="X128" s="243" t="n"/>
      <c r="Y128" s="243" t="n"/>
      <c r="Z128" s="243" t="n"/>
      <c r="AA128" s="243" t="n"/>
      <c r="AB128" s="243" t="n"/>
      <c r="AC128" s="243" t="n"/>
      <c r="AD128" s="243" t="n"/>
      <c r="AE128" s="243" t="n"/>
      <c r="AF128" s="243" t="n"/>
      <c r="AG128" s="243" t="n"/>
      <c r="AH128" s="243" t="n"/>
      <c r="AI128" s="243" t="n"/>
      <c r="AJ128" s="243" t="n"/>
      <c r="AK128" s="243" t="n"/>
      <c r="AL128" s="243" t="n"/>
      <c r="AM128" s="243" t="n"/>
      <c r="AN128" s="243" t="n"/>
      <c r="AO128" s="243" t="n"/>
      <c r="AP128" s="243" t="n"/>
      <c r="AQ128" s="243" t="n"/>
      <c r="AR128" s="243" t="n"/>
      <c r="AS128" s="243" t="n"/>
      <c r="AT128" s="243" t="n"/>
      <c r="AU128" s="243" t="n"/>
      <c r="AV128" s="243" t="n"/>
      <c r="AW128" s="243" t="n"/>
      <c r="AX128" s="243" t="n"/>
      <c r="AY128" s="243" t="n"/>
      <c r="AZ128" s="243" t="n"/>
      <c r="BA128" s="243" t="n"/>
      <c r="BB128" s="243" t="n"/>
      <c r="BC128" s="243" t="n"/>
      <c r="BD128" s="243" t="n"/>
      <c r="BE128" s="243" t="n"/>
      <c r="BF128" s="243" t="n"/>
      <c r="BG128" s="243" t="n"/>
      <c r="BH128" s="243" t="n"/>
      <c r="BI128" s="902" t="n"/>
      <c r="BJ128" s="902" t="n"/>
      <c r="BK128" s="902" t="n"/>
      <c r="BL128" s="902" t="n"/>
      <c r="BM128" s="902" t="n"/>
      <c r="BN128" s="902" t="n"/>
      <c r="BO128" s="902" t="n"/>
      <c r="BP128" s="902" t="n"/>
      <c r="BQ128" s="902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</row>
    <row r="129">
      <c r="A129" s="905" t="n"/>
      <c r="B129" s="903" t="n"/>
      <c r="C129" s="41" t="inlineStr">
        <is>
          <t>Проректор по учебной работе</t>
        </is>
      </c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90" t="n"/>
      <c r="AB129" s="90" t="n"/>
      <c r="AC129" s="90" t="n"/>
      <c r="AD129" s="90" t="n"/>
      <c r="AE129" s="272" t="n"/>
      <c r="AF129" s="273" t="n"/>
      <c r="AG129" s="273" t="n"/>
      <c r="AH129" s="273" t="n"/>
      <c r="AI129" s="273" t="n"/>
      <c r="AJ129" s="273" t="n"/>
      <c r="AK129" s="273" t="n"/>
      <c r="AL129" s="272" t="n"/>
      <c r="AM129" s="41" t="n"/>
      <c r="AN129" s="41" t="n"/>
      <c r="AO129" s="41" t="n"/>
      <c r="AP129" s="41" t="n"/>
      <c r="AQ129" s="41" t="n"/>
      <c r="AR129" s="3" t="n"/>
      <c r="AS129" s="41" t="inlineStr">
        <is>
          <t>А.А. Сакович</t>
        </is>
      </c>
      <c r="AT129" s="3" t="n"/>
      <c r="AU129" s="274" t="n"/>
      <c r="AV129" s="274" t="n"/>
      <c r="AW129" s="274" t="n"/>
      <c r="AX129" s="274" t="n"/>
      <c r="AY129" s="3" t="n"/>
      <c r="AZ129" s="3" t="n"/>
      <c r="BA129" s="3" t="n"/>
      <c r="BB129" s="3" t="n"/>
      <c r="BC129" s="3" t="n"/>
      <c r="BD129" s="3" t="n"/>
      <c r="BE129" s="3" t="n"/>
      <c r="BF129" s="3" t="n"/>
      <c r="BG129" s="3" t="n"/>
      <c r="BH129" s="3" t="n"/>
      <c r="BI129" s="903" t="n"/>
      <c r="BJ129" s="903" t="n"/>
      <c r="BK129" s="903" t="n"/>
      <c r="BL129" s="903" t="n"/>
      <c r="BM129" s="903" t="n"/>
      <c r="BN129" s="903" t="n"/>
      <c r="BO129" s="903" t="n"/>
      <c r="BP129" s="903" t="n"/>
      <c r="BQ129" s="903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</row>
    <row r="130">
      <c r="A130" s="906" t="n"/>
      <c r="B130" s="907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90" t="n"/>
      <c r="AB130" s="90" t="n"/>
      <c r="AC130" s="90" t="n"/>
      <c r="AD130" s="90" t="n"/>
      <c r="AE130" s="41" t="n"/>
      <c r="AF130" s="3" t="n"/>
      <c r="AG130" s="3" t="n"/>
      <c r="AH130" s="3" t="n"/>
      <c r="AI130" s="3" t="n"/>
      <c r="AJ130" s="3" t="n"/>
      <c r="AK130" s="3" t="n"/>
      <c r="AL130" s="41" t="n"/>
      <c r="AM130" s="41" t="n"/>
      <c r="AN130" s="41" t="n"/>
      <c r="AO130" s="41" t="n"/>
      <c r="AP130" s="41" t="n"/>
      <c r="AQ130" s="41" t="n"/>
      <c r="AR130" s="3" t="n"/>
      <c r="AS130" s="41" t="n"/>
      <c r="AT130" s="3" t="n"/>
      <c r="AU130" s="274" t="n"/>
      <c r="AV130" s="274" t="n"/>
      <c r="AW130" s="274" t="n"/>
      <c r="AX130" s="274" t="n"/>
      <c r="AY130" s="3" t="n"/>
      <c r="AZ130" s="3" t="n"/>
      <c r="BA130" s="244" t="n"/>
      <c r="BB130" s="244" t="n"/>
      <c r="BC130" s="244" t="n"/>
      <c r="BD130" s="244" t="n"/>
      <c r="BE130" s="244" t="n"/>
      <c r="BF130" s="244" t="n"/>
      <c r="BG130" s="244" t="n"/>
      <c r="BH130" s="244" t="n"/>
      <c r="BI130" s="907" t="n"/>
      <c r="BJ130" s="907" t="n"/>
      <c r="BK130" s="907" t="n"/>
      <c r="BL130" s="907" t="n"/>
      <c r="BM130" s="907" t="n"/>
      <c r="BN130" s="907" t="n"/>
      <c r="BO130" s="907" t="n"/>
      <c r="BP130" s="907" t="n"/>
      <c r="BQ130" s="907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</row>
    <row r="131">
      <c r="A131" s="906" t="n"/>
      <c r="B131" s="907" t="n"/>
      <c r="C131" s="273" t="n"/>
      <c r="D131" s="273" t="n"/>
      <c r="E131" s="273" t="n"/>
      <c r="F131" s="277" t="inlineStr">
        <is>
          <t>20___</t>
        </is>
      </c>
      <c r="G131" s="278" t="n"/>
      <c r="H131" s="41" t="n"/>
      <c r="I131" s="41" t="n"/>
      <c r="J131" s="279" t="n"/>
      <c r="K131" s="274" t="n"/>
      <c r="L131" s="274" t="n"/>
      <c r="M131" s="274" t="n"/>
      <c r="N131" s="274" t="n"/>
      <c r="O131" s="274" t="n"/>
      <c r="P131" s="274" t="n"/>
      <c r="Q131" s="274" t="n"/>
      <c r="R131" s="274" t="n"/>
      <c r="S131" s="274" t="n"/>
      <c r="T131" s="274" t="n"/>
      <c r="U131" s="274" t="n"/>
      <c r="V131" s="274" t="n"/>
      <c r="W131" s="274" t="n"/>
      <c r="X131" s="274" t="n"/>
      <c r="Y131" s="274" t="n"/>
      <c r="Z131" s="41" t="n"/>
      <c r="AA131" s="244" t="n"/>
      <c r="AB131" s="244" t="n"/>
      <c r="AC131" s="244" t="n"/>
      <c r="AD131" s="244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41" t="n"/>
      <c r="AY131" s="41" t="n"/>
      <c r="AZ131" s="41" t="n"/>
      <c r="BA131" s="244" t="n"/>
      <c r="BB131" s="244" t="n"/>
      <c r="BC131" s="244" t="n"/>
      <c r="BD131" s="244" t="n"/>
      <c r="BE131" s="244" t="n"/>
      <c r="BF131" s="244" t="n"/>
      <c r="BG131" s="244" t="n"/>
      <c r="BH131" s="244" t="n"/>
      <c r="BI131" s="907" t="n"/>
      <c r="BJ131" s="907" t="n"/>
      <c r="BK131" s="907" t="n"/>
      <c r="BL131" s="907" t="n"/>
      <c r="BM131" s="907" t="n"/>
      <c r="BN131" s="907" t="n"/>
      <c r="BO131" s="907" t="n"/>
      <c r="BP131" s="907" t="n"/>
      <c r="BQ131" s="907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</row>
    <row r="132">
      <c r="A132" s="906" t="n"/>
      <c r="B132" s="907" t="n"/>
      <c r="C132" s="41" t="n"/>
      <c r="D132" s="41" t="n"/>
      <c r="E132" s="41" t="n"/>
      <c r="F132" s="41" t="n"/>
      <c r="G132" s="41" t="n"/>
      <c r="H132" s="41" t="n"/>
      <c r="I132" s="41" t="n"/>
      <c r="J132" s="41" t="n"/>
      <c r="K132" s="41" t="n"/>
      <c r="L132" s="41" t="n"/>
      <c r="M132" s="41" t="n"/>
      <c r="N132" s="41" t="n"/>
      <c r="O132" s="41" t="n"/>
      <c r="P132" s="41" t="n"/>
      <c r="Q132" s="41" t="n"/>
      <c r="R132" s="41" t="n"/>
      <c r="S132" s="41" t="n"/>
      <c r="T132" s="41" t="n"/>
      <c r="U132" s="41" t="n"/>
      <c r="V132" s="41" t="n"/>
      <c r="W132" s="41" t="n"/>
      <c r="X132" s="41" t="n"/>
      <c r="Y132" s="41" t="n"/>
      <c r="Z132" s="41" t="n"/>
      <c r="AA132" s="90" t="n"/>
      <c r="AB132" s="90" t="n"/>
      <c r="AC132" s="90" t="n"/>
      <c r="AD132" s="90" t="n"/>
      <c r="AE132" s="41" t="n"/>
      <c r="AF132" s="41" t="n"/>
      <c r="AG132" s="41" t="n"/>
      <c r="AH132" s="41" t="n"/>
      <c r="AI132" s="41" t="n"/>
      <c r="AJ132" s="41" t="n"/>
      <c r="AK132" s="41" t="n"/>
      <c r="AL132" s="41" t="n"/>
      <c r="AM132" s="41" t="n"/>
      <c r="AN132" s="41" t="n"/>
      <c r="AO132" s="41" t="n"/>
      <c r="AP132" s="41" t="n"/>
      <c r="AQ132" s="41" t="n"/>
      <c r="AR132" s="41" t="n"/>
      <c r="AS132" s="41" t="n"/>
      <c r="AT132" s="41" t="n"/>
      <c r="AU132" s="41" t="n"/>
      <c r="AV132" s="41" t="n"/>
      <c r="AW132" s="41" t="n"/>
      <c r="AX132" s="41" t="n"/>
      <c r="AY132" s="41" t="n"/>
      <c r="AZ132" s="41" t="n"/>
      <c r="BA132" s="90" t="n"/>
      <c r="BB132" s="90" t="n"/>
      <c r="BC132" s="90" t="n"/>
      <c r="BD132" s="90" t="n"/>
      <c r="BE132" s="90" t="n"/>
      <c r="BF132" s="90" t="n"/>
      <c r="BG132" s="90" t="n"/>
      <c r="BH132" s="90" t="n"/>
      <c r="BI132" s="907" t="n"/>
      <c r="BJ132" s="907" t="n"/>
      <c r="BK132" s="907" t="n"/>
      <c r="BL132" s="907" t="n"/>
      <c r="BM132" s="907" t="n"/>
      <c r="BN132" s="907" t="n"/>
      <c r="BO132" s="907" t="n"/>
      <c r="BP132" s="907" t="n"/>
      <c r="BQ132" s="907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</row>
    <row r="133">
      <c r="A133" s="906" t="n"/>
      <c r="B133" s="296" t="n"/>
      <c r="C133" s="282" t="inlineStr">
        <is>
          <t>Декан инженерно-экономического факультета</t>
        </is>
      </c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90" t="n"/>
      <c r="AB133" s="90" t="n"/>
      <c r="AC133" s="90" t="n"/>
      <c r="AD133" s="90" t="n"/>
      <c r="AE133" s="273" t="n"/>
      <c r="AF133" s="273" t="n"/>
      <c r="AG133" s="273" t="n"/>
      <c r="AH133" s="273" t="n"/>
      <c r="AI133" s="273" t="n"/>
      <c r="AJ133" s="273" t="n"/>
      <c r="AK133" s="272" t="n"/>
      <c r="AL133" s="272" t="n"/>
      <c r="AM133" s="41" t="n"/>
      <c r="AN133" s="41" t="n"/>
      <c r="AO133" s="41" t="n"/>
      <c r="AP133" s="41" t="n"/>
      <c r="AQ133" s="3" t="n"/>
      <c r="AR133" s="41" t="n"/>
      <c r="AS133" s="41" t="inlineStr">
        <is>
          <t>А.Б.Ольферович</t>
        </is>
      </c>
      <c r="AT133" s="274" t="n"/>
      <c r="AU133" s="274" t="n"/>
      <c r="AV133" s="90" t="n"/>
      <c r="AW133" s="274" t="n"/>
      <c r="AX133" s="3" t="n"/>
      <c r="AY133" s="3" t="n"/>
      <c r="AZ133" s="3" t="n"/>
      <c r="BA133" s="90" t="n"/>
      <c r="BB133" s="90" t="n"/>
      <c r="BC133" s="90" t="n"/>
      <c r="BD133" s="90" t="n"/>
      <c r="BE133" s="90" t="n"/>
      <c r="BF133" s="90" t="n"/>
      <c r="BG133" s="90" t="n"/>
      <c r="BH133" s="90" t="n"/>
      <c r="BI133" s="907" t="n"/>
      <c r="BJ133" s="907" t="n"/>
      <c r="BK133" s="907" t="n"/>
      <c r="BL133" s="907" t="n"/>
      <c r="BM133" s="907" t="n"/>
      <c r="BN133" s="907" t="n"/>
      <c r="BO133" s="907" t="n"/>
      <c r="BP133" s="907" t="n"/>
      <c r="BQ133" s="907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</row>
    <row r="134">
      <c r="A134" s="906" t="n"/>
      <c r="B134" s="296" t="n"/>
      <c r="C134" s="41" t="n"/>
      <c r="D134" s="41" t="n"/>
      <c r="E134" s="41" t="n"/>
      <c r="F134" s="41" t="n"/>
      <c r="G134" s="41" t="n"/>
      <c r="H134" s="41" t="n"/>
      <c r="I134" s="41" t="n"/>
      <c r="J134" s="41" t="n"/>
      <c r="K134" s="41" t="n"/>
      <c r="L134" s="41" t="n"/>
      <c r="M134" s="41" t="n"/>
      <c r="N134" s="41" t="n"/>
      <c r="O134" s="41" t="n"/>
      <c r="P134" s="41" t="n"/>
      <c r="Q134" s="41" t="n"/>
      <c r="R134" s="41" t="n"/>
      <c r="S134" s="41" t="n"/>
      <c r="T134" s="41" t="n"/>
      <c r="U134" s="41" t="n"/>
      <c r="V134" s="41" t="n"/>
      <c r="W134" s="41" t="n"/>
      <c r="X134" s="41" t="n"/>
      <c r="Y134" s="41" t="n"/>
      <c r="Z134" s="3" t="n"/>
      <c r="AA134" s="244" t="n"/>
      <c r="AB134" s="244" t="n"/>
      <c r="AC134" s="244" t="n"/>
      <c r="AD134" s="244" t="n"/>
      <c r="AE134" s="3" t="n"/>
      <c r="AF134" s="41" t="n"/>
      <c r="AG134" s="41" t="n"/>
      <c r="AH134" s="41" t="n"/>
      <c r="AI134" s="41" t="n"/>
      <c r="AJ134" s="41" t="n"/>
      <c r="AK134" s="41" t="n"/>
      <c r="AL134" s="41" t="n"/>
      <c r="AM134" s="41" t="n"/>
      <c r="AN134" s="41" t="n"/>
      <c r="AO134" s="41" t="n"/>
      <c r="AP134" s="41" t="n"/>
      <c r="AQ134" s="41" t="n"/>
      <c r="AR134" s="41" t="n"/>
      <c r="AS134" s="41" t="n"/>
      <c r="AT134" s="41" t="n"/>
      <c r="AU134" s="41" t="n"/>
      <c r="AV134" s="41" t="n"/>
      <c r="AW134" s="41" t="n"/>
      <c r="AX134" s="41" t="n"/>
      <c r="AY134" s="41" t="n"/>
      <c r="AZ134" s="41" t="n"/>
      <c r="BA134" s="94" t="n"/>
      <c r="BB134" s="94" t="n"/>
      <c r="BC134" s="94" t="n"/>
      <c r="BD134" s="94" t="n"/>
      <c r="BE134" s="244" t="n"/>
      <c r="BF134" s="244" t="n"/>
      <c r="BG134" s="244" t="n"/>
      <c r="BH134" s="244" t="n"/>
      <c r="BI134" s="907" t="n"/>
      <c r="BJ134" s="907" t="n"/>
      <c r="BK134" s="907" t="n"/>
      <c r="BL134" s="907" t="n"/>
      <c r="BM134" s="907" t="n"/>
      <c r="BN134" s="907" t="n"/>
      <c r="BO134" s="907" t="n"/>
      <c r="BP134" s="907" t="n"/>
      <c r="BQ134" s="907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</row>
    <row r="135">
      <c r="A135" s="1" t="n"/>
      <c r="B135" s="90" t="n"/>
      <c r="C135" s="273" t="n"/>
      <c r="D135" s="273" t="n"/>
      <c r="E135" s="273" t="n"/>
      <c r="F135" s="273" t="n"/>
      <c r="G135" s="277" t="inlineStr">
        <is>
          <t>20___</t>
        </is>
      </c>
      <c r="H135" s="278" t="n"/>
      <c r="I135" s="41" t="n"/>
      <c r="J135" s="41" t="n"/>
      <c r="K135" s="279" t="n"/>
      <c r="L135" s="274" t="n"/>
      <c r="M135" s="274" t="n"/>
      <c r="N135" s="274" t="n"/>
      <c r="O135" s="274" t="n"/>
      <c r="P135" s="274" t="n"/>
      <c r="Q135" s="274" t="n"/>
      <c r="R135" s="274" t="n"/>
      <c r="S135" s="274" t="n"/>
      <c r="T135" s="274" t="n"/>
      <c r="U135" s="274" t="n"/>
      <c r="V135" s="274" t="n"/>
      <c r="W135" s="274" t="n"/>
      <c r="X135" s="274" t="n"/>
      <c r="Y135" s="274" t="n"/>
      <c r="Z135" s="274" t="n"/>
      <c r="AA135" s="3" t="n"/>
      <c r="AB135" s="3" t="n"/>
      <c r="AC135" s="41" t="n"/>
      <c r="AD135" s="41" t="n"/>
      <c r="AE135" s="41" t="n"/>
      <c r="AF135" s="41" t="n"/>
      <c r="AG135" s="41" t="n"/>
      <c r="AH135" s="41" t="n"/>
      <c r="AI135" s="41" t="n"/>
      <c r="AJ135" s="41" t="n"/>
      <c r="AK135" s="41" t="n"/>
      <c r="AL135" s="41" t="n"/>
      <c r="AM135" s="41" t="n"/>
      <c r="AN135" s="41" t="n"/>
      <c r="AO135" s="41" t="n"/>
      <c r="AP135" s="41" t="n"/>
      <c r="AQ135" s="41" t="n"/>
      <c r="AR135" s="41" t="n"/>
      <c r="AS135" s="41" t="n"/>
      <c r="AT135" s="41" t="n"/>
      <c r="AU135" s="41" t="n"/>
      <c r="AV135" s="41" t="n"/>
      <c r="AW135" s="41" t="n"/>
      <c r="AX135" s="41" t="n"/>
      <c r="AY135" s="90" t="n"/>
      <c r="AZ135" s="90" t="n"/>
      <c r="BA135" s="90" t="n"/>
      <c r="BB135" s="90" t="n"/>
      <c r="BC135" s="90" t="n"/>
      <c r="BD135" s="90" t="n"/>
      <c r="BE135" s="90" t="n"/>
      <c r="BF135" s="691" t="n"/>
      <c r="BG135" s="91" t="n"/>
      <c r="BH135" s="91" t="n"/>
      <c r="BI135" s="91" t="n"/>
      <c r="BJ135" s="91" t="n"/>
      <c r="BK135" s="91" t="n"/>
      <c r="BL135" s="91" t="n"/>
      <c r="BM135" s="244" t="n"/>
      <c r="BN135" s="91" t="n"/>
      <c r="BO135" s="244" t="n"/>
      <c r="BP135" s="244" t="n"/>
      <c r="BQ135" s="90" t="n"/>
      <c r="BR135" s="90" t="n"/>
      <c r="BS135" s="90" t="n"/>
      <c r="BT135" s="90" t="n"/>
      <c r="BU135" s="90" t="n"/>
      <c r="BV135" s="90" t="n"/>
      <c r="BW135" s="90" t="n"/>
      <c r="BX135" s="90" t="n"/>
      <c r="BY135" s="90" t="n"/>
      <c r="BZ135" s="90" t="n"/>
      <c r="CA135" s="90" t="n"/>
      <c r="CB135" s="1" t="n"/>
      <c r="CC135" s="1" t="n"/>
      <c r="CD135" s="1" t="n"/>
      <c r="CE135" s="1" t="n"/>
      <c r="CF135" s="1" t="n"/>
      <c r="CG135" s="1" t="n"/>
    </row>
    <row r="136">
      <c r="A136" s="1" t="n"/>
      <c r="B136" s="90" t="n"/>
      <c r="C136" s="41" t="n"/>
      <c r="D136" s="41" t="n"/>
      <c r="E136" s="41" t="n"/>
      <c r="F136" s="41" t="n"/>
      <c r="G136" s="41" t="n"/>
      <c r="H136" s="41" t="n"/>
      <c r="I136" s="41" t="n"/>
      <c r="J136" s="41" t="n"/>
      <c r="K136" s="41" t="n"/>
      <c r="L136" s="41" t="n"/>
      <c r="M136" s="41" t="n"/>
      <c r="N136" s="41" t="n"/>
      <c r="O136" s="41" t="n"/>
      <c r="P136" s="41" t="n"/>
      <c r="Q136" s="41" t="n"/>
      <c r="R136" s="41" t="n"/>
      <c r="S136" s="41" t="n"/>
      <c r="T136" s="41" t="n"/>
      <c r="U136" s="41" t="n"/>
      <c r="V136" s="41" t="n"/>
      <c r="W136" s="41" t="n"/>
      <c r="X136" s="41" t="n"/>
      <c r="Y136" s="41" t="n"/>
      <c r="Z136" s="41" t="n"/>
      <c r="AA136" s="41" t="n"/>
      <c r="AB136" s="41" t="n"/>
      <c r="AC136" s="41" t="n"/>
      <c r="AD136" s="41" t="n"/>
      <c r="AE136" s="41" t="n"/>
      <c r="AF136" s="41" t="n"/>
      <c r="AG136" s="41" t="n"/>
      <c r="AH136" s="41" t="n"/>
      <c r="AI136" s="41" t="n"/>
      <c r="AJ136" s="41" t="n"/>
      <c r="AK136" s="41" t="n"/>
      <c r="AL136" s="41" t="n"/>
      <c r="AM136" s="41" t="n"/>
      <c r="AN136" s="41" t="n"/>
      <c r="AO136" s="41" t="n"/>
      <c r="AP136" s="41" t="n"/>
      <c r="AQ136" s="41" t="n"/>
      <c r="AR136" s="41" t="n"/>
      <c r="AS136" s="41" t="n"/>
      <c r="AT136" s="41" t="n"/>
      <c r="AU136" s="41" t="n"/>
      <c r="AV136" s="41" t="n"/>
      <c r="AW136" s="41" t="n"/>
      <c r="AX136" s="3" t="n"/>
      <c r="AY136" s="244" t="n"/>
      <c r="AZ136" s="244" t="n"/>
      <c r="BA136" s="244" t="n"/>
      <c r="BB136" s="97" t="n"/>
      <c r="BC136" s="519" t="n"/>
      <c r="BD136" s="90" t="n"/>
      <c r="BE136" s="90" t="n"/>
      <c r="BF136" s="691" t="n"/>
      <c r="BG136" s="91" t="n"/>
      <c r="BH136" s="91" t="n"/>
      <c r="BI136" s="91" t="n"/>
      <c r="BJ136" s="91" t="n"/>
      <c r="BK136" s="91" t="n"/>
      <c r="BL136" s="91" t="n"/>
      <c r="BM136" s="244" t="n"/>
      <c r="BN136" s="91" t="n"/>
      <c r="BO136" s="244" t="n"/>
      <c r="BP136" s="244" t="n"/>
      <c r="BQ136" s="90" t="n"/>
      <c r="BR136" s="90" t="n"/>
      <c r="BS136" s="90" t="n"/>
      <c r="BT136" s="90" t="n"/>
      <c r="BU136" s="90" t="n"/>
      <c r="BV136" s="90" t="n"/>
      <c r="BW136" s="90" t="n"/>
      <c r="BX136" s="90" t="n"/>
      <c r="BY136" s="90" t="n"/>
      <c r="BZ136" s="90" t="n"/>
      <c r="CA136" s="90" t="n"/>
      <c r="CB136" s="1" t="n"/>
      <c r="CC136" s="1" t="n"/>
      <c r="CD136" s="1" t="n"/>
      <c r="CE136" s="1" t="n"/>
      <c r="CF136" s="1" t="n"/>
      <c r="CG136" s="1" t="n"/>
    </row>
    <row r="137">
      <c r="A137" s="1" t="n"/>
      <c r="B137" s="244" t="n"/>
      <c r="C137" s="274" t="inlineStr">
        <is>
          <t>Заведующий кафедрой                                  экономической теории и маркетинга</t>
        </is>
      </c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3" t="n"/>
      <c r="Y137" s="3" t="n"/>
      <c r="Z137" s="3" t="n"/>
      <c r="AA137" s="3" t="n"/>
      <c r="AB137" s="244" t="n"/>
      <c r="AC137" s="244" t="n"/>
      <c r="AD137" s="244" t="n"/>
      <c r="AE137" s="244" t="n"/>
      <c r="AF137" s="244" t="n"/>
      <c r="AG137" s="244" t="n"/>
      <c r="AH137" s="244" t="n"/>
      <c r="AI137" s="244" t="n"/>
      <c r="AJ137" s="41" t="n"/>
      <c r="AK137" s="41" t="n"/>
      <c r="AL137" s="41" t="n"/>
      <c r="AM137" s="41" t="n"/>
      <c r="AN137" s="41" t="n"/>
      <c r="AO137" s="3" t="n"/>
      <c r="AP137" s="3" t="n"/>
      <c r="AQ137" s="274" t="n"/>
      <c r="AR137" s="274" t="n"/>
      <c r="AS137" s="274" t="n"/>
      <c r="AT137" s="274" t="n"/>
      <c r="AU137" s="3" t="n"/>
      <c r="AV137" s="3" t="n"/>
      <c r="AW137" s="3" t="n"/>
      <c r="AX137" s="3" t="n"/>
      <c r="AY137" s="244" t="n"/>
      <c r="AZ137" s="244" t="n"/>
      <c r="BA137" s="244" t="n"/>
      <c r="BB137" s="244" t="n"/>
      <c r="BC137" s="97" t="n"/>
      <c r="BD137" s="244" t="n"/>
      <c r="BE137" s="244" t="n"/>
      <c r="BF137" s="244" t="n"/>
      <c r="BG137" s="91" t="n"/>
      <c r="BH137" s="91" t="n"/>
      <c r="BI137" s="91" t="n"/>
      <c r="BJ137" s="91" t="n"/>
      <c r="BK137" s="91" t="n"/>
      <c r="BL137" s="91" t="n"/>
      <c r="BM137" s="244" t="n"/>
      <c r="BN137" s="91" t="n"/>
      <c r="BO137" s="244" t="n"/>
      <c r="BP137" s="244" t="n"/>
      <c r="BQ137" s="244" t="n"/>
      <c r="BR137" s="244" t="n"/>
      <c r="BS137" s="244" t="n"/>
      <c r="BT137" s="244" t="n"/>
      <c r="BU137" s="244" t="n"/>
      <c r="BV137" s="244" t="n"/>
      <c r="BW137" s="244" t="n"/>
      <c r="BX137" s="244" t="n"/>
      <c r="BY137" s="244" t="n"/>
      <c r="BZ137" s="244" t="n"/>
      <c r="CA137" s="244" t="n"/>
      <c r="CB137" s="1" t="n"/>
      <c r="CC137" s="1" t="n"/>
      <c r="CD137" s="1" t="n"/>
      <c r="CE137" s="1" t="n"/>
      <c r="CF137" s="1" t="n"/>
      <c r="CG137" s="1" t="n"/>
    </row>
    <row r="138">
      <c r="A138" s="1" t="n"/>
      <c r="B138" s="244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3" t="n"/>
      <c r="Y138" s="3" t="n"/>
      <c r="Z138" s="3" t="n"/>
      <c r="AA138" s="3" t="n"/>
      <c r="AB138" s="41" t="n"/>
      <c r="AC138" s="3" t="n"/>
      <c r="AD138" s="3" t="n"/>
      <c r="AE138" s="272" t="n"/>
      <c r="AF138" s="273" t="n"/>
      <c r="AG138" s="273" t="n"/>
      <c r="AH138" s="273" t="n"/>
      <c r="AI138" s="273" t="n"/>
      <c r="AJ138" s="273" t="n"/>
      <c r="AK138" s="273" t="n"/>
      <c r="AL138" s="272" t="n"/>
      <c r="AM138" s="41" t="n"/>
      <c r="AN138" s="41" t="n"/>
      <c r="AO138" s="3" t="n"/>
      <c r="AP138" s="3" t="n"/>
      <c r="AQ138" s="274" t="n"/>
      <c r="AR138" s="274" t="n"/>
      <c r="AS138" s="274" t="inlineStr">
        <is>
          <t>К.К.Шебеко</t>
        </is>
      </c>
      <c r="AT138" s="274" t="n"/>
      <c r="AU138" s="3" t="n"/>
      <c r="AV138" s="3" t="n"/>
      <c r="AW138" s="3" t="n"/>
      <c r="AX138" s="3" t="n"/>
      <c r="AY138" s="244" t="n"/>
      <c r="AZ138" s="244" t="n"/>
      <c r="BA138" s="244" t="n"/>
      <c r="BB138" s="244" t="n"/>
      <c r="BC138" s="97" t="n"/>
      <c r="BD138" s="244" t="n"/>
      <c r="BE138" s="244" t="n"/>
      <c r="BF138" s="244" t="n"/>
      <c r="BG138" s="91" t="n"/>
      <c r="BH138" s="91" t="n"/>
      <c r="BI138" s="91" t="n"/>
      <c r="BJ138" s="91" t="n"/>
      <c r="BK138" s="91" t="n"/>
      <c r="BL138" s="91" t="n"/>
      <c r="BM138" s="244" t="n"/>
      <c r="BN138" s="91" t="n"/>
      <c r="BO138" s="244" t="n"/>
      <c r="BP138" s="244" t="n"/>
      <c r="BQ138" s="244" t="n"/>
      <c r="BR138" s="244" t="n"/>
      <c r="BS138" s="244" t="n"/>
      <c r="BT138" s="244" t="n"/>
      <c r="BU138" s="244" t="n"/>
      <c r="BV138" s="244" t="n"/>
      <c r="BW138" s="244" t="n"/>
      <c r="BX138" s="244" t="n"/>
      <c r="BY138" s="244" t="n"/>
      <c r="BZ138" s="244" t="n"/>
      <c r="CA138" s="244" t="n"/>
      <c r="CB138" s="1" t="n"/>
      <c r="CC138" s="1" t="n"/>
      <c r="CD138" s="1" t="n"/>
      <c r="CE138" s="1" t="n"/>
      <c r="CF138" s="1" t="n"/>
      <c r="CG138" s="1" t="n"/>
    </row>
    <row r="139">
      <c r="A139" s="1" t="n"/>
      <c r="B139" s="90" t="n"/>
      <c r="C139" s="3" t="n"/>
      <c r="D139" s="2" t="n"/>
      <c r="E139" s="2" t="n"/>
      <c r="F139" s="2" t="n"/>
      <c r="G139" s="2" t="n"/>
      <c r="H139" s="2" t="n"/>
      <c r="I139" s="2" t="n"/>
      <c r="J139" s="2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41" t="n"/>
      <c r="AC139" s="3" t="n"/>
      <c r="AD139" s="3" t="n"/>
      <c r="AE139" s="3" t="n"/>
      <c r="AF139" s="3" t="n"/>
      <c r="AG139" s="3" t="n"/>
      <c r="AH139" s="3" t="n"/>
      <c r="AI139" s="41" t="n"/>
      <c r="AJ139" s="41" t="n"/>
      <c r="AK139" s="41" t="n"/>
      <c r="AL139" s="41" t="n"/>
      <c r="AM139" s="41" t="n"/>
      <c r="AN139" s="41" t="n"/>
      <c r="AO139" s="3" t="n"/>
      <c r="AP139" s="3" t="n"/>
      <c r="AQ139" s="274" t="n"/>
      <c r="AR139" s="274" t="n"/>
      <c r="AS139" s="274" t="n"/>
      <c r="AT139" s="274" t="n"/>
      <c r="AU139" s="3" t="n"/>
      <c r="AV139" s="3" t="n"/>
      <c r="AW139" s="3" t="n"/>
      <c r="AX139" s="3" t="n"/>
      <c r="AY139" s="244" t="n"/>
      <c r="AZ139" s="244" t="n"/>
      <c r="BA139" s="244" t="n"/>
      <c r="BB139" s="97" t="n"/>
      <c r="BC139" s="519" t="n"/>
      <c r="BD139" s="90" t="n"/>
      <c r="BE139" s="90" t="n"/>
      <c r="BF139" s="691" t="n"/>
      <c r="BG139" s="91" t="n"/>
      <c r="BH139" s="91" t="n"/>
      <c r="BI139" s="91" t="n"/>
      <c r="BJ139" s="91" t="n"/>
      <c r="BK139" s="91" t="n"/>
      <c r="BL139" s="91" t="n"/>
      <c r="BM139" s="244" t="n"/>
      <c r="BN139" s="91" t="n"/>
      <c r="BO139" s="244" t="n"/>
      <c r="BP139" s="244" t="n"/>
      <c r="BQ139" s="90" t="n"/>
      <c r="BR139" s="90" t="n"/>
      <c r="BS139" s="90" t="n"/>
      <c r="BT139" s="90" t="n"/>
      <c r="BU139" s="90" t="n"/>
      <c r="BV139" s="90" t="n"/>
      <c r="BW139" s="90" t="n"/>
      <c r="BX139" s="90" t="n"/>
      <c r="BY139" s="90" t="n"/>
      <c r="BZ139" s="90" t="n"/>
      <c r="CA139" s="90" t="n"/>
      <c r="CB139" s="1" t="n"/>
      <c r="CC139" s="1" t="n"/>
      <c r="CD139" s="1" t="n"/>
      <c r="CE139" s="1" t="n"/>
      <c r="CF139" s="1" t="n"/>
      <c r="CG139" s="1" t="n"/>
    </row>
    <row r="140">
      <c r="A140" s="1" t="n"/>
      <c r="B140" s="90" t="n"/>
      <c r="C140" s="273" t="n"/>
      <c r="D140" s="273" t="n"/>
      <c r="E140" s="273" t="n"/>
      <c r="F140" s="273" t="n"/>
      <c r="G140" s="277" t="inlineStr">
        <is>
          <t>20___</t>
        </is>
      </c>
      <c r="H140" s="278" t="n"/>
      <c r="I140" s="41" t="n"/>
      <c r="J140" s="41" t="n"/>
      <c r="K140" s="279" t="n"/>
      <c r="L140" s="274" t="n"/>
      <c r="M140" s="274" t="n"/>
      <c r="N140" s="274" t="n"/>
      <c r="O140" s="274" t="n"/>
      <c r="P140" s="274" t="n"/>
      <c r="Q140" s="274" t="n"/>
      <c r="R140" s="274" t="n"/>
      <c r="S140" s="274" t="n"/>
      <c r="T140" s="274" t="n"/>
      <c r="U140" s="274" t="n"/>
      <c r="V140" s="274" t="n"/>
      <c r="W140" s="274" t="n"/>
      <c r="X140" s="274" t="n"/>
      <c r="Y140" s="274" t="n"/>
      <c r="Z140" s="274" t="n"/>
      <c r="AA140" s="41" t="n"/>
      <c r="AB140" s="41" t="n"/>
      <c r="AC140" s="41" t="n"/>
      <c r="AD140" s="41" t="n"/>
      <c r="AE140" s="41" t="n"/>
      <c r="AF140" s="41" t="n"/>
      <c r="AG140" s="41" t="n"/>
      <c r="AH140" s="41" t="n"/>
      <c r="AI140" s="41" t="n"/>
      <c r="AJ140" s="41" t="n"/>
      <c r="AK140" s="41" t="n"/>
      <c r="AL140" s="41" t="n"/>
      <c r="AM140" s="41" t="n"/>
      <c r="AN140" s="41" t="n"/>
      <c r="AO140" s="41" t="n"/>
      <c r="AP140" s="41" t="n"/>
      <c r="AQ140" s="41" t="n"/>
      <c r="AR140" s="41" t="n"/>
      <c r="AS140" s="41" t="n"/>
      <c r="AT140" s="41" t="n"/>
      <c r="AU140" s="41" t="n"/>
      <c r="AV140" s="41" t="n"/>
      <c r="AW140" s="41" t="n"/>
      <c r="AX140" s="3" t="n"/>
      <c r="AY140" s="244" t="n"/>
      <c r="AZ140" s="244" t="n"/>
      <c r="BA140" s="244" t="n"/>
      <c r="BB140" s="97" t="n"/>
      <c r="BC140" s="519" t="n"/>
      <c r="BD140" s="90" t="n"/>
      <c r="BE140" s="90" t="n"/>
      <c r="BF140" s="691" t="n"/>
      <c r="BG140" s="91" t="n"/>
      <c r="BH140" s="91" t="n"/>
      <c r="BI140" s="91" t="n"/>
      <c r="BJ140" s="91" t="n"/>
      <c r="BK140" s="91" t="n"/>
      <c r="BL140" s="91" t="n"/>
      <c r="BM140" s="244" t="n"/>
      <c r="BN140" s="91" t="n"/>
      <c r="BO140" s="244" t="n"/>
      <c r="BP140" s="244" t="n"/>
      <c r="BQ140" s="90" t="n"/>
      <c r="BR140" s="90" t="n"/>
      <c r="BS140" s="90" t="n"/>
      <c r="BT140" s="90" t="n"/>
      <c r="BU140" s="90" t="n"/>
      <c r="BV140" s="90" t="n"/>
      <c r="BW140" s="90" t="n"/>
      <c r="BX140" s="90" t="n"/>
      <c r="BY140" s="90" t="n"/>
      <c r="BZ140" s="90" t="n"/>
      <c r="CA140" s="90" t="n"/>
      <c r="CB140" s="1" t="n"/>
      <c r="CC140" s="1" t="n"/>
      <c r="CD140" s="1" t="n"/>
      <c r="CE140" s="1" t="n"/>
      <c r="CF140" s="1" t="n"/>
      <c r="CG140" s="1" t="n"/>
    </row>
    <row r="141">
      <c r="A141" s="1" t="n"/>
      <c r="B141" s="90" t="n"/>
      <c r="C141" s="281" t="inlineStr">
        <is>
          <t>Рекомендован к утверждению научно-методическим советом БГТУ</t>
        </is>
      </c>
      <c r="D141" s="41" t="n"/>
      <c r="E141" s="41" t="n"/>
      <c r="F141" s="41" t="n"/>
      <c r="G141" s="41" t="n"/>
      <c r="H141" s="41" t="n"/>
      <c r="I141" s="41" t="n"/>
      <c r="J141" s="41" t="n"/>
      <c r="K141" s="41" t="n"/>
      <c r="L141" s="41" t="n"/>
      <c r="M141" s="41" t="n"/>
      <c r="N141" s="41" t="n"/>
      <c r="O141" s="41" t="n"/>
      <c r="P141" s="41" t="n"/>
      <c r="Q141" s="41" t="n"/>
      <c r="R141" s="41" t="n"/>
      <c r="S141" s="41" t="n"/>
      <c r="T141" s="41" t="n"/>
      <c r="U141" s="41" t="n"/>
      <c r="V141" s="41" t="n"/>
      <c r="W141" s="41" t="n"/>
      <c r="X141" s="41" t="n"/>
      <c r="Y141" s="41" t="n"/>
      <c r="Z141" s="41" t="n"/>
      <c r="AA141" s="41" t="n"/>
      <c r="AB141" s="41" t="n"/>
      <c r="AC141" s="41" t="n"/>
      <c r="AD141" s="41" t="n"/>
      <c r="AE141" s="41" t="n"/>
      <c r="AF141" s="41" t="n"/>
      <c r="AG141" s="41" t="n"/>
      <c r="AH141" s="41" t="n"/>
      <c r="AI141" s="41" t="n"/>
      <c r="AJ141" s="41" t="n"/>
      <c r="AK141" s="41" t="n"/>
      <c r="AL141" s="41" t="n"/>
      <c r="AM141" s="41" t="n"/>
      <c r="AN141" s="41" t="n"/>
      <c r="AO141" s="41" t="n"/>
      <c r="AP141" s="41" t="n"/>
      <c r="AQ141" s="41" t="n"/>
      <c r="AR141" s="41" t="n"/>
      <c r="AS141" s="41" t="n"/>
      <c r="AT141" s="41" t="n"/>
      <c r="AU141" s="41" t="n"/>
      <c r="AV141" s="41" t="n"/>
      <c r="AW141" s="41" t="n"/>
      <c r="AX141" s="41" t="n"/>
      <c r="AY141" s="90" t="n"/>
      <c r="AZ141" s="90" t="n"/>
      <c r="BA141" s="90" t="n"/>
      <c r="BB141" s="90" t="n"/>
      <c r="BC141" s="90" t="n"/>
      <c r="BD141" s="90" t="n"/>
      <c r="BE141" s="90" t="n"/>
      <c r="BF141" s="90" t="n"/>
      <c r="BG141" s="90" t="n"/>
      <c r="BH141" s="90" t="n"/>
      <c r="BI141" s="90" t="n"/>
      <c r="BJ141" s="90" t="n"/>
      <c r="BK141" s="90" t="n"/>
      <c r="BL141" s="90" t="n"/>
      <c r="BM141" s="90" t="n"/>
      <c r="BN141" s="90" t="n"/>
      <c r="BO141" s="244" t="n"/>
      <c r="BP141" s="244" t="n"/>
      <c r="BQ141" s="90" t="n"/>
      <c r="BR141" s="90" t="n"/>
      <c r="BS141" s="90" t="n"/>
      <c r="BT141" s="90" t="n"/>
      <c r="BU141" s="90" t="n"/>
      <c r="BV141" s="90" t="n"/>
      <c r="BW141" s="90" t="n"/>
      <c r="BX141" s="90" t="n"/>
      <c r="BY141" s="90" t="n"/>
      <c r="BZ141" s="90" t="n"/>
      <c r="CA141" s="90" t="n"/>
      <c r="CB141" s="1" t="n"/>
      <c r="CC141" s="1" t="n"/>
      <c r="CD141" s="1" t="n"/>
      <c r="CE141" s="1" t="n"/>
      <c r="CF141" s="1" t="n"/>
      <c r="CG141" s="1" t="n"/>
    </row>
    <row r="142">
      <c r="A142" s="1" t="n"/>
      <c r="B142" s="90" t="n"/>
      <c r="C142" s="282" t="inlineStr">
        <is>
          <t>Протокол № 6 от 28.04.2023</t>
        </is>
      </c>
      <c r="D142" s="41" t="n"/>
      <c r="E142" s="41" t="n"/>
      <c r="F142" s="41" t="n"/>
      <c r="G142" s="41" t="n"/>
      <c r="H142" s="41" t="n"/>
      <c r="I142" s="41" t="n"/>
      <c r="J142" s="41" t="n"/>
      <c r="K142" s="41" t="n"/>
      <c r="L142" s="41" t="n"/>
      <c r="M142" s="41" t="n"/>
      <c r="N142" s="41" t="n"/>
      <c r="O142" s="41" t="n"/>
      <c r="P142" s="41" t="n"/>
      <c r="Q142" s="41" t="n"/>
      <c r="R142" s="41" t="n"/>
      <c r="S142" s="41" t="n"/>
      <c r="T142" s="41" t="n"/>
      <c r="U142" s="41" t="n"/>
      <c r="V142" s="41" t="n"/>
      <c r="W142" s="41" t="n"/>
      <c r="X142" s="41" t="n"/>
      <c r="Y142" s="41" t="n"/>
      <c r="Z142" s="41" t="n"/>
      <c r="AA142" s="41" t="n"/>
      <c r="AB142" s="41" t="n"/>
      <c r="AC142" s="41" t="n"/>
      <c r="AD142" s="41" t="n"/>
      <c r="AE142" s="41" t="n"/>
      <c r="AF142" s="41" t="n"/>
      <c r="AG142" s="41" t="n"/>
      <c r="AH142" s="41" t="n"/>
      <c r="AI142" s="41" t="n"/>
      <c r="AJ142" s="41" t="n"/>
      <c r="AK142" s="41" t="n"/>
      <c r="AL142" s="41" t="n"/>
      <c r="AM142" s="41" t="n"/>
      <c r="AN142" s="41" t="n"/>
      <c r="AO142" s="41" t="n"/>
      <c r="AP142" s="41" t="n"/>
      <c r="AQ142" s="41" t="n"/>
      <c r="AR142" s="41" t="n"/>
      <c r="AS142" s="41" t="n"/>
      <c r="AT142" s="41" t="n"/>
      <c r="AU142" s="41" t="n"/>
      <c r="AV142" s="41" t="n"/>
      <c r="AW142" s="41" t="n"/>
      <c r="AX142" s="41" t="n"/>
      <c r="AY142" s="90" t="n"/>
      <c r="AZ142" s="90" t="n"/>
      <c r="BA142" s="90" t="n"/>
      <c r="BB142" s="90" t="n"/>
      <c r="BC142" s="97" t="n"/>
      <c r="BD142" s="244" t="n"/>
      <c r="BE142" s="244" t="n"/>
      <c r="BF142" s="244" t="n"/>
      <c r="BG142" s="244" t="n"/>
      <c r="BH142" s="244" t="n"/>
      <c r="BI142" s="244" t="n"/>
      <c r="BJ142" s="244" t="n"/>
      <c r="BK142" s="244" t="n"/>
      <c r="BL142" s="244" t="n"/>
      <c r="BM142" s="244" t="n"/>
      <c r="BN142" s="244" t="n"/>
      <c r="BO142" s="244" t="n"/>
      <c r="BP142" s="244" t="n"/>
      <c r="BQ142" s="90" t="n"/>
      <c r="BR142" s="90" t="n"/>
      <c r="BS142" s="90" t="n"/>
      <c r="BT142" s="90" t="n"/>
      <c r="BU142" s="90" t="n"/>
      <c r="BV142" s="90" t="n"/>
      <c r="BW142" s="90" t="n"/>
      <c r="BX142" s="90" t="n"/>
      <c r="BY142" s="90" t="n"/>
      <c r="BZ142" s="90" t="n"/>
      <c r="CA142" s="90" t="n"/>
      <c r="CB142" s="1" t="n"/>
      <c r="CC142" s="1" t="n"/>
      <c r="CD142" s="1" t="n"/>
      <c r="CE142" s="1" t="n"/>
      <c r="CF142" s="1" t="n"/>
      <c r="CG142" s="1" t="n"/>
    </row>
    <row r="143">
      <c r="A143" s="1" t="n"/>
      <c r="B143" s="283" t="n"/>
      <c r="C143" s="283" t="n"/>
      <c r="D143" s="283" t="n"/>
      <c r="E143" s="283" t="n"/>
      <c r="F143" s="283" t="n"/>
      <c r="G143" s="283" t="n"/>
      <c r="H143" s="283" t="n"/>
      <c r="I143" s="283" t="n"/>
      <c r="J143" s="283" t="n"/>
      <c r="K143" s="283" t="n"/>
      <c r="L143" s="283" t="n"/>
      <c r="M143" s="283" t="n"/>
      <c r="N143" s="283" t="n"/>
      <c r="O143" s="283" t="n"/>
      <c r="P143" s="283" t="n"/>
      <c r="Q143" s="283" t="n"/>
      <c r="R143" s="283" t="n"/>
      <c r="S143" s="283" t="n"/>
      <c r="T143" s="283" t="n"/>
      <c r="U143" s="283" t="n"/>
      <c r="V143" s="283" t="n"/>
      <c r="W143" s="283" t="n"/>
      <c r="X143" s="283" t="n"/>
      <c r="Y143" s="283" t="n"/>
      <c r="Z143" s="283" t="n"/>
      <c r="AA143" s="283" t="n"/>
      <c r="AB143" s="283" t="n"/>
      <c r="AC143" s="283" t="n"/>
      <c r="AD143" s="283" t="n"/>
      <c r="AE143" s="283" t="n"/>
      <c r="AF143" s="283" t="n"/>
      <c r="AG143" s="283" t="n"/>
      <c r="AH143" s="283" t="n"/>
      <c r="AI143" s="283" t="n"/>
      <c r="AJ143" s="283" t="n"/>
      <c r="AK143" s="283" t="n"/>
      <c r="AL143" s="283" t="n"/>
      <c r="AM143" s="283" t="n"/>
      <c r="AN143" s="283" t="n"/>
      <c r="AO143" s="283" t="n"/>
      <c r="AP143" s="283" t="n"/>
      <c r="AQ143" s="283" t="n"/>
      <c r="AR143" s="283" t="n"/>
      <c r="AS143" s="283" t="n"/>
      <c r="AT143" s="283" t="n"/>
      <c r="AU143" s="283" t="n"/>
      <c r="AV143" s="283" t="n"/>
      <c r="AW143" s="283" t="n"/>
      <c r="AX143" s="283" t="n"/>
      <c r="AY143" s="283" t="n"/>
      <c r="AZ143" s="283" t="n"/>
      <c r="BA143" s="283" t="n"/>
      <c r="BB143" s="283" t="n"/>
      <c r="BC143" s="283" t="n"/>
      <c r="BD143" s="283" t="n"/>
      <c r="BE143" s="283" t="n"/>
      <c r="BF143" s="283" t="n"/>
      <c r="BG143" s="283" t="n"/>
      <c r="BH143" s="283" t="n"/>
      <c r="BI143" s="283" t="n"/>
      <c r="BJ143" s="283" t="n"/>
      <c r="BK143" s="283" t="n"/>
      <c r="BL143" s="283" t="n"/>
      <c r="BM143" s="283" t="n"/>
      <c r="BN143" s="283" t="n"/>
      <c r="BO143" s="283" t="n"/>
      <c r="BP143" s="283" t="n"/>
      <c r="BQ143" s="283" t="n"/>
      <c r="BR143" s="283" t="n"/>
      <c r="BS143" s="283" t="n"/>
      <c r="BT143" s="283" t="n"/>
      <c r="BU143" s="283" t="n"/>
      <c r="BV143" s="283" t="n"/>
      <c r="BW143" s="283" t="n"/>
      <c r="BX143" s="283" t="n"/>
      <c r="BY143" s="283" t="n"/>
      <c r="BZ143" s="283" t="n"/>
      <c r="CA143" s="283" t="n"/>
      <c r="CB143" s="283" t="n"/>
      <c r="CC143" s="283" t="n"/>
      <c r="CD143" s="283" t="n"/>
      <c r="CE143" s="283" t="n"/>
      <c r="CF143" s="283" t="n"/>
      <c r="CG143" s="283" t="n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G1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0" t="n"/>
      <c r="BW1" s="10" t="n"/>
      <c r="BX1" s="10" t="n"/>
      <c r="BY1" s="10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0" t="n"/>
      <c r="BW2" s="10" t="n"/>
      <c r="BX2" s="10" t="n"/>
      <c r="BY2" s="10" t="n"/>
      <c r="BZ2" s="1" t="n"/>
      <c r="CA2" s="1" t="n"/>
      <c r="CB2" s="1" t="n"/>
      <c r="CC2" s="1" t="n"/>
      <c r="CD2" s="1" t="n"/>
      <c r="CE2" s="1" t="n"/>
      <c r="CF2" s="1" t="n"/>
      <c r="CG2" s="1" t="n"/>
    </row>
    <row r="3">
      <c r="A3" s="10" t="n"/>
      <c r="B3" s="10" t="n"/>
      <c r="C3" s="10" t="n"/>
      <c r="D3" s="10" t="n"/>
      <c r="E3" s="10" t="n"/>
      <c r="F3" s="37" t="inlineStr">
        <is>
          <t>УТВЕРЖДЕНО</t>
        </is>
      </c>
      <c r="G3" s="37" t="n"/>
      <c r="H3" s="37" t="n"/>
      <c r="I3" s="37" t="n"/>
      <c r="J3" s="37" t="n"/>
      <c r="K3" s="37" t="n"/>
      <c r="L3" s="37" t="n"/>
      <c r="M3" s="37" t="n"/>
      <c r="N3" s="37" t="n"/>
      <c r="O3" s="5" t="n"/>
      <c r="P3" s="296" t="n"/>
      <c r="Q3" s="6" t="n"/>
      <c r="R3" s="296" t="n"/>
      <c r="S3" s="296" t="n"/>
      <c r="T3" s="13" t="inlineStr">
        <is>
          <t>УЧЕБНЫЙ ПЛАН</t>
        </is>
      </c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6" t="n"/>
      <c r="AX3" s="6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296" t="n"/>
      <c r="BO3" s="296" t="n"/>
      <c r="BP3" s="296" t="n"/>
      <c r="BQ3" s="296" t="n"/>
      <c r="BR3" s="10" t="n"/>
      <c r="BS3" s="10" t="n"/>
      <c r="BT3" s="10" t="n"/>
      <c r="BU3" s="10" t="n"/>
      <c r="BV3" s="10" t="n"/>
      <c r="BW3" s="10" t="n"/>
      <c r="BX3" s="10" t="n"/>
      <c r="BY3" s="10" t="n"/>
      <c r="BZ3" s="1" t="n"/>
      <c r="CA3" s="1" t="n"/>
      <c r="CB3" s="1" t="n"/>
      <c r="CC3" s="1" t="n"/>
      <c r="CD3" s="1" t="n"/>
      <c r="CE3" s="1" t="n"/>
      <c r="CF3" s="1" t="n"/>
      <c r="CG3" s="1" t="n"/>
    </row>
    <row r="4">
      <c r="A4" s="10" t="n"/>
      <c r="B4" s="10" t="n"/>
      <c r="C4" s="10" t="n"/>
      <c r="D4" s="10" t="n"/>
      <c r="E4" s="10" t="n"/>
      <c r="F4" s="908" t="inlineStr">
        <is>
          <t>Ректором БГТУ</t>
        </is>
      </c>
      <c r="G4" s="37" t="n"/>
      <c r="H4" s="37" t="n"/>
      <c r="I4" s="37" t="n"/>
      <c r="J4" s="37" t="n"/>
      <c r="K4" s="37" t="n"/>
      <c r="L4" s="37" t="n"/>
      <c r="M4" s="37" t="n"/>
      <c r="N4" s="37" t="n"/>
      <c r="O4" s="5" t="n"/>
      <c r="P4" s="6" t="n"/>
      <c r="Q4" s="6" t="n"/>
      <c r="R4" s="6" t="n"/>
      <c r="S4" s="6" t="n"/>
      <c r="T4" s="6" t="n"/>
      <c r="U4" s="6" t="n"/>
      <c r="V4" s="909" t="n"/>
      <c r="W4" s="909" t="n"/>
      <c r="X4" s="909" t="n"/>
      <c r="Y4" s="909" t="n"/>
      <c r="Z4" s="909" t="n"/>
      <c r="AA4" s="909" t="n"/>
      <c r="AB4" s="909" t="n"/>
      <c r="AC4" s="909" t="n"/>
      <c r="AD4" s="909" t="n"/>
      <c r="AE4" s="909" t="n"/>
      <c r="AF4" s="909" t="n"/>
      <c r="AG4" s="909" t="n"/>
      <c r="AH4" s="909" t="n"/>
      <c r="AI4" s="909" t="n"/>
      <c r="AJ4" s="909" t="n"/>
      <c r="AK4" s="909" t="n"/>
      <c r="AL4" s="909" t="n"/>
      <c r="AM4" s="909" t="n"/>
      <c r="AN4" s="909" t="n"/>
      <c r="AO4" s="909" t="n"/>
      <c r="AP4" s="909" t="n"/>
      <c r="AQ4" s="909" t="n"/>
      <c r="AR4" s="909" t="n"/>
      <c r="AS4" s="909" t="n"/>
      <c r="AT4" s="909" t="n"/>
      <c r="AU4" s="909" t="n"/>
      <c r="AV4" s="909" t="n"/>
      <c r="AW4" s="6" t="n"/>
      <c r="AX4" s="6" t="n"/>
      <c r="AY4" s="1" t="n"/>
      <c r="AZ4" s="1" t="n"/>
      <c r="BA4" s="910" t="inlineStr">
        <is>
          <t>Степень: Магистр</t>
        </is>
      </c>
      <c r="BB4" s="18" t="n"/>
      <c r="BC4" s="18" t="n"/>
      <c r="BD4" s="18" t="n"/>
      <c r="BE4" s="10" t="n"/>
      <c r="BF4" s="10" t="n"/>
      <c r="BG4" s="18" t="n"/>
      <c r="BH4" s="18" t="n"/>
      <c r="BI4" s="18" t="n"/>
      <c r="BJ4" s="529" t="n"/>
      <c r="BK4" s="25" t="n"/>
      <c r="BL4" s="10" t="n"/>
      <c r="BM4" s="296" t="n"/>
      <c r="BN4" s="267" t="n"/>
      <c r="BO4" s="267" t="n"/>
      <c r="BP4" s="267" t="n"/>
      <c r="BQ4" s="267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" t="n"/>
      <c r="CA4" s="1" t="n"/>
      <c r="CB4" s="1" t="n"/>
      <c r="CC4" s="1" t="n"/>
      <c r="CD4" s="1" t="n"/>
      <c r="CE4" s="1" t="n"/>
      <c r="CF4" s="1" t="n"/>
      <c r="CG4" s="1" t="n"/>
    </row>
    <row r="5">
      <c r="A5" s="10" t="n"/>
      <c r="B5" s="10" t="n"/>
      <c r="C5" s="10" t="n"/>
      <c r="D5" s="10" t="n"/>
      <c r="E5" s="10" t="n"/>
      <c r="F5" s="37" t="inlineStr">
        <is>
          <t xml:space="preserve"> И.В.Войтовым</t>
        </is>
      </c>
      <c r="G5" s="37" t="n"/>
      <c r="H5" s="37" t="n"/>
      <c r="I5" s="37" t="n"/>
      <c r="J5" s="37" t="n"/>
      <c r="K5" s="37" t="n"/>
      <c r="L5" s="37" t="n"/>
      <c r="M5" s="37" t="n"/>
      <c r="N5" s="37" t="n"/>
      <c r="O5" s="5" t="n"/>
      <c r="P5" s="296" t="n"/>
      <c r="Q5" s="10" t="n"/>
      <c r="R5" s="19" t="inlineStr">
        <is>
          <t>Специальность:</t>
        </is>
      </c>
      <c r="S5" s="19" t="n"/>
      <c r="T5" s="19" t="n"/>
      <c r="U5" s="1" t="n"/>
      <c r="V5" s="19" t="n"/>
      <c r="W5" s="19" t="n"/>
      <c r="X5" s="19" t="n"/>
      <c r="Y5" s="19" t="n"/>
      <c r="Z5" s="19" t="n"/>
      <c r="AA5" s="784" t="inlineStr">
        <is>
          <t>7-06-0311-02   Мировая экономика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9" t="n"/>
      <c r="AY5" s="1" t="n"/>
      <c r="AZ5" s="1" t="n"/>
      <c r="BA5" s="23" t="inlineStr">
        <is>
          <t xml:space="preserve">Срок обучения: </t>
        </is>
      </c>
      <c r="BB5" s="23" t="n"/>
      <c r="BC5" s="23" t="n"/>
      <c r="BD5" s="23" t="n"/>
      <c r="BE5" s="10" t="n"/>
      <c r="BF5" s="10" t="n"/>
      <c r="BG5" s="24" t="inlineStr">
        <is>
          <t>2,5  года</t>
        </is>
      </c>
      <c r="BH5" s="23" t="n"/>
      <c r="BI5" s="10" t="n"/>
      <c r="BJ5" s="30" t="n"/>
      <c r="BK5" s="25" t="n"/>
      <c r="BL5" s="10" t="n"/>
      <c r="BM5" s="267" t="n"/>
      <c r="BN5" s="267" t="n"/>
      <c r="BO5" s="267" t="n"/>
      <c r="BP5" s="267" t="n"/>
      <c r="BQ5" s="267" t="n"/>
      <c r="BR5" s="10" t="n"/>
      <c r="BS5" s="10" t="n"/>
      <c r="BT5" s="10" t="n"/>
      <c r="BU5" s="10" t="n"/>
      <c r="BV5" s="10" t="n"/>
      <c r="BW5" s="10" t="n"/>
      <c r="BX5" s="10" t="n"/>
      <c r="BY5" s="10" t="n"/>
      <c r="BZ5" s="1" t="n"/>
      <c r="CA5" s="1" t="n"/>
      <c r="CB5" s="1" t="n"/>
      <c r="CC5" s="1" t="n"/>
      <c r="CD5" s="1" t="n"/>
      <c r="CE5" s="1" t="n"/>
      <c r="CF5" s="1" t="n"/>
      <c r="CG5" s="1" t="n"/>
    </row>
    <row r="6">
      <c r="A6" s="25" t="n"/>
      <c r="B6" s="25" t="n"/>
      <c r="C6" s="25" t="n"/>
      <c r="D6" s="25" t="n"/>
      <c r="E6" s="25" t="n"/>
      <c r="F6" s="37" t="n"/>
      <c r="G6" s="37" t="n"/>
      <c r="H6" s="37" t="n"/>
      <c r="I6" s="37" t="n"/>
      <c r="J6" s="37" t="n"/>
      <c r="K6" s="37" t="n"/>
      <c r="L6" s="37" t="n"/>
      <c r="M6" s="37" t="n"/>
      <c r="N6" s="37" t="n"/>
      <c r="O6" s="5" t="n"/>
      <c r="P6" s="6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1" t="n"/>
      <c r="AZ6" s="1" t="n"/>
      <c r="BA6" s="18" t="inlineStr">
        <is>
          <t>Форма получения образования: заочная</t>
        </is>
      </c>
      <c r="BB6" s="18" t="n"/>
      <c r="BC6" s="18" t="n"/>
      <c r="BD6" s="18" t="n"/>
      <c r="BE6" s="10" t="n"/>
      <c r="BF6" s="10" t="n"/>
      <c r="BG6" s="18" t="n"/>
      <c r="BH6" s="18" t="n"/>
      <c r="BI6" s="18" t="n"/>
      <c r="BJ6" s="30" t="n"/>
      <c r="BK6" s="25" t="n"/>
      <c r="BL6" s="10" t="n"/>
      <c r="BM6" s="267" t="n"/>
      <c r="BN6" s="267" t="n"/>
      <c r="BO6" s="267" t="n"/>
      <c r="BP6" s="267" t="n"/>
      <c r="BQ6" s="267" t="n"/>
      <c r="BR6" s="25" t="n"/>
      <c r="BS6" s="25" t="n"/>
      <c r="BT6" s="25" t="n"/>
      <c r="BU6" s="25" t="n"/>
      <c r="BV6" s="25" t="n"/>
      <c r="BW6" s="25" t="n"/>
      <c r="BX6" s="25" t="n"/>
      <c r="BY6" s="25" t="n"/>
      <c r="BZ6" s="1" t="n"/>
      <c r="CA6" s="1" t="n"/>
      <c r="CB6" s="1" t="n"/>
      <c r="CC6" s="1" t="n"/>
      <c r="CD6" s="1" t="n"/>
      <c r="CE6" s="1" t="n"/>
      <c r="CF6" s="1" t="n"/>
      <c r="CG6" s="1" t="n"/>
    </row>
    <row r="7">
      <c r="A7" s="25" t="n"/>
      <c r="B7" s="25" t="n"/>
      <c r="C7" s="25" t="n"/>
      <c r="D7" s="25" t="n"/>
      <c r="E7" s="25" t="n"/>
      <c r="F7" s="23" t="inlineStr">
        <is>
          <t>Регистрационный № 06-03-006/уч.</t>
        </is>
      </c>
      <c r="G7" s="37" t="n"/>
      <c r="H7" s="37" t="n"/>
      <c r="I7" s="37" t="n"/>
      <c r="J7" s="37" t="n"/>
      <c r="K7" s="37" t="n"/>
      <c r="L7" s="37" t="n"/>
      <c r="M7" s="37" t="n"/>
      <c r="N7" s="37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  <c r="AA7" s="4" t="n"/>
      <c r="AB7" s="4" t="n"/>
      <c r="AC7" s="4" t="n"/>
      <c r="AD7" s="4" t="n"/>
      <c r="AE7" s="4" t="n"/>
      <c r="AF7" s="4" t="n"/>
      <c r="AG7" s="4" t="n"/>
      <c r="AH7" s="4" t="n"/>
      <c r="AI7" s="4" t="n"/>
      <c r="AJ7" s="4" t="n"/>
      <c r="AK7" s="4" t="n"/>
      <c r="AL7" s="4" t="n"/>
      <c r="AM7" s="4" t="n"/>
      <c r="AN7" s="4" t="n"/>
      <c r="AO7" s="4" t="n"/>
      <c r="AP7" s="4" t="n"/>
      <c r="AQ7" s="4" t="n"/>
      <c r="AR7" s="4" t="n"/>
      <c r="AS7" s="4" t="n"/>
      <c r="AT7" s="4" t="n"/>
      <c r="AU7" s="4" t="n"/>
      <c r="AV7" s="4" t="n"/>
      <c r="AW7" s="4" t="n"/>
      <c r="AX7" s="4" t="n"/>
      <c r="AY7" s="4" t="n"/>
      <c r="AZ7" s="4" t="n"/>
      <c r="BA7" s="267" t="n"/>
      <c r="BB7" s="267" t="n"/>
      <c r="BC7" s="266" t="n"/>
      <c r="BD7" s="254" t="n"/>
      <c r="BE7" s="911" t="n"/>
      <c r="BF7" s="911" t="n"/>
      <c r="BG7" s="911" t="n"/>
      <c r="BH7" s="911" t="n"/>
      <c r="BI7" s="911" t="n"/>
      <c r="BJ7" s="267" t="n"/>
      <c r="BK7" s="267" t="n"/>
      <c r="BL7" s="267" t="n"/>
      <c r="BM7" s="267" t="n"/>
      <c r="BN7" s="267" t="n"/>
      <c r="BO7" s="267" t="n"/>
      <c r="BP7" s="267" t="n"/>
      <c r="BQ7" s="267" t="n"/>
      <c r="BR7" s="25" t="n"/>
      <c r="BS7" s="25" t="n"/>
      <c r="BT7" s="25" t="n"/>
      <c r="BU7" s="25" t="n"/>
      <c r="BV7" s="25" t="n"/>
      <c r="BW7" s="25" t="n"/>
      <c r="BX7" s="25" t="n"/>
      <c r="BY7" s="25" t="n"/>
      <c r="BZ7" s="1" t="n"/>
      <c r="CA7" s="1" t="n"/>
      <c r="CB7" s="1" t="n"/>
      <c r="CC7" s="1" t="n"/>
      <c r="CD7" s="1" t="n"/>
      <c r="CE7" s="1" t="n"/>
      <c r="CF7" s="1" t="n"/>
      <c r="CG7" s="1" t="n"/>
    </row>
    <row r="8">
      <c r="A8" s="20" t="n"/>
      <c r="B8" s="20" t="n"/>
      <c r="C8" s="19" t="n"/>
      <c r="D8" s="19" t="n"/>
      <c r="E8" s="19" t="n"/>
      <c r="F8" s="19" t="n"/>
      <c r="G8" s="19" t="n"/>
      <c r="H8" s="19" t="inlineStr">
        <is>
          <t>I. График образовательного процесса</t>
        </is>
      </c>
      <c r="I8" s="19" t="n"/>
      <c r="J8" s="19" t="n"/>
      <c r="K8" s="19" t="n"/>
      <c r="L8" s="19" t="n"/>
      <c r="M8" s="19" t="n"/>
      <c r="N8" s="19" t="n"/>
      <c r="O8" s="19" t="n"/>
      <c r="P8" s="19" t="n"/>
      <c r="Q8" s="19" t="n"/>
      <c r="R8" s="19" t="n"/>
      <c r="S8" s="20" t="n"/>
      <c r="T8" s="20" t="n"/>
      <c r="U8" s="20" t="n"/>
      <c r="V8" s="20" t="n"/>
      <c r="W8" s="19" t="n"/>
      <c r="X8" s="19" t="n"/>
      <c r="Y8" s="19" t="n"/>
      <c r="Z8" s="19" t="n"/>
      <c r="AA8" s="19" t="n"/>
      <c r="AB8" s="19" t="n"/>
      <c r="AC8" s="19" t="n"/>
      <c r="AD8" s="19" t="n"/>
      <c r="AE8" s="19" t="n"/>
      <c r="AF8" s="19" t="n"/>
      <c r="AG8" s="19" t="n"/>
      <c r="AH8" s="19" t="n"/>
      <c r="AI8" s="19" t="n"/>
      <c r="AJ8" s="19" t="n"/>
      <c r="AK8" s="42" t="n"/>
      <c r="AL8" s="42" t="n"/>
      <c r="AM8" s="42" t="n"/>
      <c r="AN8" s="42" t="n"/>
      <c r="AO8" s="42" t="n"/>
      <c r="AP8" s="42" t="n"/>
      <c r="AQ8" s="42" t="n"/>
      <c r="AR8" s="42" t="n"/>
      <c r="AS8" s="46" t="n"/>
      <c r="AT8" s="41" t="n"/>
      <c r="AU8" s="41" t="n"/>
      <c r="AV8" s="46" t="n"/>
      <c r="AW8" s="46" t="n"/>
      <c r="AX8" s="46" t="n"/>
      <c r="AY8" s="46" t="n"/>
      <c r="AZ8" s="46" t="n"/>
      <c r="BA8" s="46" t="n"/>
      <c r="BB8" s="46" t="n"/>
      <c r="BC8" s="46" t="n"/>
      <c r="BD8" s="46" t="n"/>
      <c r="BE8" s="46" t="n"/>
      <c r="BF8" s="46" t="n"/>
      <c r="BG8" s="46" t="n"/>
      <c r="BH8" s="46" t="n"/>
      <c r="BI8" s="46" t="n"/>
      <c r="BJ8" s="46" t="n"/>
      <c r="BK8" s="46" t="n"/>
      <c r="BL8" s="46" t="n"/>
      <c r="BM8" s="46" t="n"/>
      <c r="BN8" s="46" t="inlineStr">
        <is>
          <t>II. Сводные данные по бюджету времени (в неделях)</t>
        </is>
      </c>
      <c r="BO8" s="46" t="n"/>
      <c r="BP8" s="46" t="n"/>
      <c r="BQ8" s="46" t="n"/>
      <c r="BR8" s="46" t="n"/>
      <c r="BS8" s="46" t="n"/>
      <c r="BT8" s="46" t="n"/>
      <c r="BU8" s="46" t="n"/>
      <c r="BV8" s="99" t="n"/>
      <c r="BW8" s="99" t="n"/>
      <c r="BX8" s="99" t="n"/>
      <c r="BY8" s="99" t="n"/>
      <c r="BZ8" s="1" t="n"/>
      <c r="CA8" s="1" t="n"/>
      <c r="CB8" s="1" t="n"/>
      <c r="CC8" s="1" t="n"/>
      <c r="CD8" s="1" t="n"/>
      <c r="CE8" s="1" t="n"/>
      <c r="CF8" s="1" t="n"/>
      <c r="CG8" s="1" t="n"/>
    </row>
    <row r="9">
      <c r="A9" s="32" t="n"/>
      <c r="B9" s="576" t="inlineStr">
        <is>
          <t>КУРСЫ</t>
        </is>
      </c>
      <c r="C9" s="104" t="n"/>
      <c r="D9" s="912" t="inlineStr">
        <is>
          <t>сентябрь</t>
        </is>
      </c>
      <c r="E9" s="50" t="n"/>
      <c r="F9" s="50" t="n"/>
      <c r="G9" s="51" t="n"/>
      <c r="H9" s="52" t="n"/>
      <c r="I9" s="49" t="inlineStr">
        <is>
          <t>октябрь</t>
        </is>
      </c>
      <c r="J9" s="50" t="n"/>
      <c r="K9" s="51" t="n"/>
      <c r="L9" s="302" t="n"/>
      <c r="M9" s="49" t="inlineStr">
        <is>
          <t>ноябрь</t>
        </is>
      </c>
      <c r="N9" s="50" t="n"/>
      <c r="O9" s="50" t="n"/>
      <c r="P9" s="51" t="n"/>
      <c r="Q9" s="49" t="inlineStr">
        <is>
          <t>декабрь</t>
        </is>
      </c>
      <c r="R9" s="50" t="n"/>
      <c r="S9" s="50" t="n"/>
      <c r="T9" s="51" t="n"/>
      <c r="U9" s="52" t="n"/>
      <c r="V9" s="49" t="inlineStr">
        <is>
          <t>январь</t>
        </is>
      </c>
      <c r="W9" s="50" t="n"/>
      <c r="X9" s="51" t="n"/>
      <c r="Y9" s="52" t="n"/>
      <c r="Z9" s="53" t="n"/>
      <c r="AA9" s="49" t="inlineStr">
        <is>
          <t>февраль</t>
        </is>
      </c>
      <c r="AB9" s="50" t="n"/>
      <c r="AC9" s="51" t="n"/>
      <c r="AD9" s="304" t="n"/>
      <c r="AE9" s="49" t="inlineStr">
        <is>
          <t>март</t>
        </is>
      </c>
      <c r="AF9" s="50" t="n"/>
      <c r="AG9" s="50" t="n"/>
      <c r="AH9" s="51" t="n"/>
      <c r="AI9" s="304" t="n"/>
      <c r="AJ9" s="49" t="inlineStr">
        <is>
          <t>апрель</t>
        </is>
      </c>
      <c r="AK9" s="50" t="n"/>
      <c r="AL9" s="51" t="n"/>
      <c r="AM9" s="304" t="n"/>
      <c r="AN9" s="49" t="inlineStr">
        <is>
          <t>май</t>
        </is>
      </c>
      <c r="AO9" s="50" t="n"/>
      <c r="AP9" s="50" t="n"/>
      <c r="AQ9" s="51" t="n"/>
      <c r="AR9" s="49" t="inlineStr">
        <is>
          <t>июнь</t>
        </is>
      </c>
      <c r="AS9" s="50" t="n"/>
      <c r="AT9" s="50" t="n"/>
      <c r="AU9" s="51" t="n"/>
      <c r="AV9" s="913" t="n"/>
      <c r="AW9" s="49" t="inlineStr">
        <is>
          <t>июль</t>
        </is>
      </c>
      <c r="AX9" s="50" t="n"/>
      <c r="AY9" s="51" t="n"/>
      <c r="AZ9" s="302" t="n"/>
      <c r="BA9" s="49" t="inlineStr">
        <is>
          <t>август</t>
        </is>
      </c>
      <c r="BB9" s="50" t="n"/>
      <c r="BC9" s="50" t="n"/>
      <c r="BD9" s="51" t="n"/>
      <c r="BE9" s="914" t="inlineStr">
        <is>
          <t>Самостоятельная работа по изучению дисциплин учебного плана</t>
        </is>
      </c>
      <c r="BF9" s="53" t="n"/>
      <c r="BG9" s="57" t="inlineStr">
        <is>
          <t>Установочная сессия</t>
        </is>
      </c>
      <c r="BH9" s="53" t="n"/>
      <c r="BI9" s="57" t="inlineStr">
        <is>
          <t>Лабораторно-экзаменационная сессия</t>
        </is>
      </c>
      <c r="BJ9" s="53" t="n"/>
      <c r="BK9" s="915" t="inlineStr">
        <is>
          <t>Производственные практики</t>
        </is>
      </c>
      <c r="BL9" s="101" t="n"/>
      <c r="BM9" s="57" t="inlineStr">
        <is>
          <t>Магистерская диссертация</t>
        </is>
      </c>
      <c r="BN9" s="53" t="n"/>
      <c r="BO9" s="57" t="inlineStr">
        <is>
          <t>Итоговая аттестация</t>
        </is>
      </c>
      <c r="BP9" s="53" t="n"/>
      <c r="BQ9" s="306" t="inlineStr">
        <is>
          <t>Всего</t>
        </is>
      </c>
      <c r="BR9" s="53" t="n"/>
      <c r="BS9" s="32" t="n"/>
      <c r="BT9" s="32" t="n"/>
      <c r="BU9" s="32" t="n"/>
      <c r="BV9" s="32" t="n"/>
      <c r="BW9" s="32" t="n"/>
      <c r="BX9" s="32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</row>
    <row r="10">
      <c r="A10" s="32" t="n"/>
      <c r="B10" s="112" t="n"/>
      <c r="C10" s="114" t="n"/>
      <c r="D10" s="916" t="n">
        <v>1</v>
      </c>
      <c r="E10" s="309" t="n">
        <v>8</v>
      </c>
      <c r="F10" s="309" t="n">
        <v>15</v>
      </c>
      <c r="G10" s="309" t="n">
        <v>22</v>
      </c>
      <c r="H10" s="310" t="n">
        <v>29</v>
      </c>
      <c r="I10" s="309" t="n">
        <v>6</v>
      </c>
      <c r="J10" s="309" t="n">
        <v>13</v>
      </c>
      <c r="K10" s="309" t="n">
        <v>20</v>
      </c>
      <c r="L10" s="311" t="n">
        <v>27</v>
      </c>
      <c r="M10" s="309" t="n">
        <v>3</v>
      </c>
      <c r="N10" s="309" t="n">
        <v>10</v>
      </c>
      <c r="O10" s="309" t="n">
        <v>17</v>
      </c>
      <c r="P10" s="309" t="n">
        <v>24</v>
      </c>
      <c r="Q10" s="309" t="n">
        <v>1</v>
      </c>
      <c r="R10" s="309" t="n">
        <v>8</v>
      </c>
      <c r="S10" s="309" t="n">
        <v>15</v>
      </c>
      <c r="T10" s="309" t="n">
        <v>22</v>
      </c>
      <c r="U10" s="311" t="n">
        <v>29</v>
      </c>
      <c r="V10" s="309" t="n">
        <v>5</v>
      </c>
      <c r="W10" s="309" t="n">
        <v>12</v>
      </c>
      <c r="X10" s="309" t="n">
        <v>19</v>
      </c>
      <c r="Y10" s="311" t="n">
        <v>26</v>
      </c>
      <c r="Z10" s="141" t="n"/>
      <c r="AA10" s="309" t="n">
        <v>2</v>
      </c>
      <c r="AB10" s="309" t="n">
        <v>9</v>
      </c>
      <c r="AC10" s="309" t="n">
        <v>16</v>
      </c>
      <c r="AD10" s="310" t="n">
        <v>23</v>
      </c>
      <c r="AE10" s="309" t="n">
        <v>2</v>
      </c>
      <c r="AF10" s="309" t="n">
        <v>9</v>
      </c>
      <c r="AG10" s="309" t="n">
        <v>16</v>
      </c>
      <c r="AH10" s="309" t="n">
        <v>23</v>
      </c>
      <c r="AI10" s="310" t="n">
        <v>30</v>
      </c>
      <c r="AJ10" s="309" t="n">
        <v>6</v>
      </c>
      <c r="AK10" s="309" t="n">
        <v>13</v>
      </c>
      <c r="AL10" s="309" t="n">
        <v>20</v>
      </c>
      <c r="AM10" s="310" t="n">
        <v>27</v>
      </c>
      <c r="AN10" s="309" t="n">
        <v>4</v>
      </c>
      <c r="AO10" s="309" t="n">
        <v>11</v>
      </c>
      <c r="AP10" s="309" t="n">
        <v>18</v>
      </c>
      <c r="AQ10" s="309" t="n">
        <v>25</v>
      </c>
      <c r="AR10" s="309" t="n">
        <v>1</v>
      </c>
      <c r="AS10" s="309" t="n">
        <v>8</v>
      </c>
      <c r="AT10" s="309" t="n">
        <v>15</v>
      </c>
      <c r="AU10" s="309" t="n">
        <v>22</v>
      </c>
      <c r="AV10" s="917" t="n">
        <v>29</v>
      </c>
      <c r="AW10" s="309" t="n">
        <v>6</v>
      </c>
      <c r="AX10" s="309" t="n">
        <v>13</v>
      </c>
      <c r="AY10" s="309" t="n">
        <v>20</v>
      </c>
      <c r="AZ10" s="311" t="n">
        <v>27</v>
      </c>
      <c r="BA10" s="313" t="n">
        <v>3</v>
      </c>
      <c r="BB10" s="313" t="n">
        <v>10</v>
      </c>
      <c r="BC10" s="313" t="n">
        <v>17</v>
      </c>
      <c r="BD10" s="314" t="n">
        <v>24</v>
      </c>
      <c r="BE10" s="112" t="n"/>
      <c r="BF10" s="115" t="n"/>
      <c r="BG10" s="116" t="n"/>
      <c r="BH10" s="115" t="n"/>
      <c r="BI10" s="116" t="n"/>
      <c r="BJ10" s="115" t="n"/>
      <c r="BK10" s="116" t="n"/>
      <c r="BL10" s="1" t="n"/>
      <c r="BM10" s="116" t="n"/>
      <c r="BN10" s="115" t="n"/>
      <c r="BO10" s="116" t="n"/>
      <c r="BP10" s="115" t="n"/>
      <c r="BQ10" s="116" t="n"/>
      <c r="BR10" s="115" t="n"/>
      <c r="BS10" s="32" t="n"/>
      <c r="BT10" s="32" t="n"/>
      <c r="BU10" s="32" t="n"/>
      <c r="BV10" s="32" t="n"/>
      <c r="BW10" s="32" t="n"/>
      <c r="BX10" s="32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</row>
    <row r="11">
      <c r="A11" s="32" t="n"/>
      <c r="B11" s="112" t="n"/>
      <c r="C11" s="114" t="n"/>
      <c r="D11" s="918" t="n">
        <v>7</v>
      </c>
      <c r="E11" s="316" t="n">
        <v>14</v>
      </c>
      <c r="F11" s="316" t="n">
        <v>21</v>
      </c>
      <c r="G11" s="316" t="n">
        <v>28</v>
      </c>
      <c r="H11" s="316" t="n">
        <v>5</v>
      </c>
      <c r="I11" s="316" t="n">
        <v>12</v>
      </c>
      <c r="J11" s="316" t="n">
        <v>19</v>
      </c>
      <c r="K11" s="316" t="n">
        <v>26</v>
      </c>
      <c r="L11" s="316" t="n">
        <v>2</v>
      </c>
      <c r="M11" s="316" t="n">
        <v>9</v>
      </c>
      <c r="N11" s="316" t="n">
        <v>16</v>
      </c>
      <c r="O11" s="316" t="n">
        <v>23</v>
      </c>
      <c r="P11" s="316" t="n">
        <v>30</v>
      </c>
      <c r="Q11" s="316" t="n">
        <v>7</v>
      </c>
      <c r="R11" s="316" t="n">
        <v>14</v>
      </c>
      <c r="S11" s="316" t="n">
        <v>21</v>
      </c>
      <c r="T11" s="316" t="n">
        <v>28</v>
      </c>
      <c r="U11" s="316" t="n">
        <v>4</v>
      </c>
      <c r="V11" s="316" t="n">
        <v>11</v>
      </c>
      <c r="W11" s="316" t="n">
        <v>18</v>
      </c>
      <c r="X11" s="316" t="n">
        <v>25</v>
      </c>
      <c r="Y11" s="316" t="n">
        <v>1</v>
      </c>
      <c r="Z11" s="317" t="n"/>
      <c r="AA11" s="316" t="n">
        <v>8</v>
      </c>
      <c r="AB11" s="316" t="n">
        <v>15</v>
      </c>
      <c r="AC11" s="316" t="n">
        <v>22</v>
      </c>
      <c r="AD11" s="316" t="n">
        <v>1</v>
      </c>
      <c r="AE11" s="316" t="n">
        <v>8</v>
      </c>
      <c r="AF11" s="316" t="n">
        <v>15</v>
      </c>
      <c r="AG11" s="316" t="n">
        <v>22</v>
      </c>
      <c r="AH11" s="316" t="n">
        <v>29</v>
      </c>
      <c r="AI11" s="316" t="n">
        <v>5</v>
      </c>
      <c r="AJ11" s="316" t="n">
        <v>12</v>
      </c>
      <c r="AK11" s="316" t="n">
        <v>19</v>
      </c>
      <c r="AL11" s="316" t="n">
        <v>26</v>
      </c>
      <c r="AM11" s="316" t="n">
        <v>3</v>
      </c>
      <c r="AN11" s="316" t="n">
        <v>10</v>
      </c>
      <c r="AO11" s="316" t="n">
        <v>17</v>
      </c>
      <c r="AP11" s="316" t="n">
        <v>24</v>
      </c>
      <c r="AQ11" s="316" t="n">
        <v>31</v>
      </c>
      <c r="AR11" s="316" t="n">
        <v>7</v>
      </c>
      <c r="AS11" s="316" t="n">
        <v>14</v>
      </c>
      <c r="AT11" s="316" t="n">
        <v>21</v>
      </c>
      <c r="AU11" s="316" t="n">
        <v>28</v>
      </c>
      <c r="AV11" s="919" t="n">
        <v>5</v>
      </c>
      <c r="AW11" s="316" t="n">
        <v>12</v>
      </c>
      <c r="AX11" s="316" t="n">
        <v>19</v>
      </c>
      <c r="AY11" s="316" t="n">
        <v>26</v>
      </c>
      <c r="AZ11" s="316" t="n">
        <v>2</v>
      </c>
      <c r="BA11" s="310" t="n">
        <v>9</v>
      </c>
      <c r="BB11" s="310" t="n">
        <v>16</v>
      </c>
      <c r="BC11" s="310" t="n">
        <v>23</v>
      </c>
      <c r="BD11" s="319" t="n">
        <v>31</v>
      </c>
      <c r="BE11" s="112" t="n"/>
      <c r="BF11" s="115" t="n"/>
      <c r="BG11" s="116" t="n"/>
      <c r="BH11" s="115" t="n"/>
      <c r="BI11" s="116" t="n"/>
      <c r="BJ11" s="115" t="n"/>
      <c r="BK11" s="116" t="n"/>
      <c r="BL11" s="1" t="n"/>
      <c r="BM11" s="116" t="n"/>
      <c r="BN11" s="115" t="n"/>
      <c r="BO11" s="116" t="n"/>
      <c r="BP11" s="115" t="n"/>
      <c r="BQ11" s="116" t="n"/>
      <c r="BR11" s="115" t="n"/>
      <c r="BS11" s="32" t="n"/>
      <c r="BT11" s="32" t="n"/>
      <c r="BU11" s="32" t="n"/>
      <c r="BV11" s="32" t="n"/>
      <c r="BW11" s="32" t="n"/>
      <c r="BX11" s="32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</row>
    <row r="12">
      <c r="A12" s="32" t="n"/>
      <c r="B12" s="136" t="n"/>
      <c r="C12" s="137" t="n"/>
      <c r="D12" s="920" t="n">
        <v>1</v>
      </c>
      <c r="E12" s="921" t="n">
        <v>2</v>
      </c>
      <c r="F12" s="921" t="n">
        <v>3</v>
      </c>
      <c r="G12" s="921" t="n">
        <v>4</v>
      </c>
      <c r="H12" s="921" t="n">
        <v>5</v>
      </c>
      <c r="I12" s="921" t="n">
        <v>6</v>
      </c>
      <c r="J12" s="921" t="n">
        <v>7</v>
      </c>
      <c r="K12" s="921" t="n">
        <v>8</v>
      </c>
      <c r="L12" s="921" t="n">
        <v>9</v>
      </c>
      <c r="M12" s="921" t="n">
        <v>10</v>
      </c>
      <c r="N12" s="921" t="n">
        <v>11</v>
      </c>
      <c r="O12" s="921" t="n">
        <v>12</v>
      </c>
      <c r="P12" s="921" t="n">
        <v>13</v>
      </c>
      <c r="Q12" s="921" t="n">
        <v>14</v>
      </c>
      <c r="R12" s="921" t="n">
        <v>15</v>
      </c>
      <c r="S12" s="921" t="n">
        <v>16</v>
      </c>
      <c r="T12" s="921" t="n">
        <v>17</v>
      </c>
      <c r="U12" s="921" t="n">
        <v>18</v>
      </c>
      <c r="V12" s="921" t="n">
        <v>19</v>
      </c>
      <c r="W12" s="921" t="n">
        <v>20</v>
      </c>
      <c r="X12" s="921" t="n">
        <v>21</v>
      </c>
      <c r="Y12" s="921" t="n">
        <v>22</v>
      </c>
      <c r="Z12" s="70" t="n"/>
      <c r="AA12" s="921" t="n">
        <v>23</v>
      </c>
      <c r="AB12" s="921" t="n">
        <v>24</v>
      </c>
      <c r="AC12" s="921" t="n">
        <v>25</v>
      </c>
      <c r="AD12" s="921" t="n">
        <v>26</v>
      </c>
      <c r="AE12" s="921" t="n">
        <v>27</v>
      </c>
      <c r="AF12" s="921" t="n">
        <v>28</v>
      </c>
      <c r="AG12" s="921" t="n">
        <v>29</v>
      </c>
      <c r="AH12" s="921" t="n">
        <v>30</v>
      </c>
      <c r="AI12" s="921" t="n">
        <v>31</v>
      </c>
      <c r="AJ12" s="921" t="n">
        <v>32</v>
      </c>
      <c r="AK12" s="921" t="n">
        <v>33</v>
      </c>
      <c r="AL12" s="921" t="n">
        <v>34</v>
      </c>
      <c r="AM12" s="921" t="n">
        <v>35</v>
      </c>
      <c r="AN12" s="921" t="n">
        <v>36</v>
      </c>
      <c r="AO12" s="921" t="n">
        <v>37</v>
      </c>
      <c r="AP12" s="921" t="n">
        <v>38</v>
      </c>
      <c r="AQ12" s="921" t="n">
        <v>39</v>
      </c>
      <c r="AR12" s="921" t="n">
        <v>40</v>
      </c>
      <c r="AS12" s="921" t="n">
        <v>41</v>
      </c>
      <c r="AT12" s="921" t="n">
        <v>42</v>
      </c>
      <c r="AU12" s="921" t="n">
        <v>43</v>
      </c>
      <c r="AV12" s="922" t="n">
        <v>44</v>
      </c>
      <c r="AW12" s="921" t="n">
        <v>45</v>
      </c>
      <c r="AX12" s="921" t="n">
        <v>46</v>
      </c>
      <c r="AY12" s="921" t="n">
        <v>47</v>
      </c>
      <c r="AZ12" s="921" t="n">
        <v>48</v>
      </c>
      <c r="BA12" s="921" t="n">
        <v>49</v>
      </c>
      <c r="BB12" s="921" t="n">
        <v>50</v>
      </c>
      <c r="BC12" s="921" t="n">
        <v>51</v>
      </c>
      <c r="BD12" s="923" t="n">
        <v>52</v>
      </c>
      <c r="BE12" s="136" t="n"/>
      <c r="BF12" s="249" t="n"/>
      <c r="BG12" s="325" t="n"/>
      <c r="BH12" s="249" t="n"/>
      <c r="BI12" s="325" t="n"/>
      <c r="BJ12" s="249" t="n"/>
      <c r="BK12" s="325" t="n"/>
      <c r="BL12" s="44" t="n"/>
      <c r="BM12" s="325" t="n"/>
      <c r="BN12" s="249" t="n"/>
      <c r="BO12" s="325" t="n"/>
      <c r="BP12" s="249" t="n"/>
      <c r="BQ12" s="325" t="n"/>
      <c r="BR12" s="249" t="n"/>
      <c r="BS12" s="32" t="n"/>
      <c r="BT12" s="32" t="n"/>
      <c r="BU12" s="32" t="n"/>
      <c r="BV12" s="32" t="n"/>
      <c r="BW12" s="32" t="n"/>
      <c r="BX12" s="32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</row>
    <row r="13">
      <c r="A13" s="75" t="n"/>
      <c r="B13" s="924" t="inlineStr">
        <is>
          <t>I</t>
        </is>
      </c>
      <c r="C13" s="161" t="n"/>
      <c r="D13" s="925" t="n"/>
      <c r="E13" s="328" t="inlineStr">
        <is>
          <t>+</t>
        </is>
      </c>
      <c r="F13" s="327" t="n"/>
      <c r="G13" s="327" t="n"/>
      <c r="H13" s="327" t="n"/>
      <c r="I13" s="327" t="n"/>
      <c r="J13" s="327" t="n"/>
      <c r="K13" s="327" t="n"/>
      <c r="L13" s="327" t="n"/>
      <c r="M13" s="327" t="n"/>
      <c r="N13" s="327" t="n"/>
      <c r="O13" s="327" t="n"/>
      <c r="P13" s="327" t="n"/>
      <c r="Q13" s="327" t="n"/>
      <c r="R13" s="327" t="n"/>
      <c r="S13" s="327" t="n"/>
      <c r="T13" s="327" t="n"/>
      <c r="U13" s="328" t="n"/>
      <c r="V13" s="329" t="n"/>
      <c r="W13" s="329" t="inlineStr">
        <is>
          <t>:</t>
        </is>
      </c>
      <c r="X13" s="329" t="inlineStr">
        <is>
          <t>:</t>
        </is>
      </c>
      <c r="Y13" s="330" t="n"/>
      <c r="Z13" s="124" t="n"/>
      <c r="AA13" s="329" t="n"/>
      <c r="AB13" s="332" t="n"/>
      <c r="AC13" s="333" t="n"/>
      <c r="AD13" s="332" t="n"/>
      <c r="AE13" s="332" t="n"/>
      <c r="AF13" s="332" t="n"/>
      <c r="AG13" s="332" t="n"/>
      <c r="AH13" s="332" t="n"/>
      <c r="AI13" s="332" t="n"/>
      <c r="AJ13" s="332" t="n"/>
      <c r="AK13" s="332" t="n"/>
      <c r="AL13" s="332" t="n"/>
      <c r="AM13" s="332" t="n"/>
      <c r="AN13" s="328" t="n"/>
      <c r="AO13" s="328" t="n"/>
      <c r="AP13" s="328" t="n"/>
      <c r="AQ13" s="329" t="n"/>
      <c r="AR13" s="329" t="inlineStr">
        <is>
          <t>:</t>
        </is>
      </c>
      <c r="AS13" s="329" t="inlineStr">
        <is>
          <t>:</t>
        </is>
      </c>
      <c r="AT13" s="75" t="n"/>
      <c r="AU13" s="329" t="n"/>
      <c r="AV13" s="926" t="n"/>
      <c r="AW13" s="329" t="n"/>
      <c r="AX13" s="329" t="n"/>
      <c r="AY13" s="329" t="n"/>
      <c r="AZ13" s="329" t="n"/>
      <c r="BA13" s="329" t="n"/>
      <c r="BB13" s="329" t="n"/>
      <c r="BC13" s="329" t="n"/>
      <c r="BD13" s="329" t="n"/>
      <c r="BE13" s="335" t="n">
        <v>47</v>
      </c>
      <c r="BF13" s="124" t="n"/>
      <c r="BG13" s="329" t="n">
        <v>1</v>
      </c>
      <c r="BH13" s="139" t="n"/>
      <c r="BI13" s="330" t="n">
        <v>4</v>
      </c>
      <c r="BJ13" s="124" t="n"/>
      <c r="BK13" s="330" t="n"/>
      <c r="BL13" s="124" t="n"/>
      <c r="BM13" s="330" t="n"/>
      <c r="BN13" s="124" t="n"/>
      <c r="BO13" s="330" t="n"/>
      <c r="BP13" s="124" t="n"/>
      <c r="BQ13" s="330">
        <f>BE13+BG13+BI13+BK13+BM13+BO13</f>
        <v/>
      </c>
      <c r="BR13" s="124" t="n"/>
      <c r="BS13" s="88" t="n"/>
      <c r="BT13" s="1" t="n"/>
      <c r="BU13" s="88" t="n"/>
      <c r="BV13" s="1" t="n"/>
      <c r="BW13" s="88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</row>
    <row r="14">
      <c r="A14" s="75" t="n"/>
      <c r="B14" s="927" t="inlineStr">
        <is>
          <t>II</t>
        </is>
      </c>
      <c r="C14" s="175" t="n"/>
      <c r="D14" s="928" t="n"/>
      <c r="E14" s="803" t="n"/>
      <c r="F14" s="803" t="n"/>
      <c r="G14" s="803" t="n"/>
      <c r="H14" s="803" t="n"/>
      <c r="I14" s="803" t="n"/>
      <c r="J14" s="804" t="inlineStr">
        <is>
          <t>Х</t>
        </is>
      </c>
      <c r="K14" s="804" t="inlineStr">
        <is>
          <t>Х</t>
        </is>
      </c>
      <c r="L14" s="804" t="inlineStr">
        <is>
          <t>Х</t>
        </is>
      </c>
      <c r="M14" s="804" t="inlineStr">
        <is>
          <t>Х</t>
        </is>
      </c>
      <c r="N14" s="329" t="inlineStr">
        <is>
          <t>:</t>
        </is>
      </c>
      <c r="O14" s="329" t="inlineStr">
        <is>
          <t>:</t>
        </is>
      </c>
      <c r="P14" s="803" t="n"/>
      <c r="Q14" s="803" t="n"/>
      <c r="R14" s="803" t="n"/>
      <c r="S14" s="803" t="n"/>
      <c r="T14" s="803" t="n"/>
      <c r="U14" s="929" t="n"/>
      <c r="V14" s="804" t="n"/>
      <c r="W14" s="804" t="n"/>
      <c r="X14" s="930" t="n"/>
      <c r="Y14" s="930" t="n"/>
      <c r="Z14" s="128" t="n"/>
      <c r="AA14" s="804" t="n"/>
      <c r="AB14" s="931" t="n"/>
      <c r="AC14" s="932" t="n"/>
      <c r="AD14" s="931" t="n"/>
      <c r="AE14" s="931" t="n"/>
      <c r="AF14" s="931" t="n"/>
      <c r="AG14" s="931" t="n"/>
      <c r="AH14" s="931" t="n"/>
      <c r="AI14" s="931" t="n"/>
      <c r="AJ14" s="931" t="n"/>
      <c r="AK14" s="329" t="inlineStr">
        <is>
          <t>:</t>
        </is>
      </c>
      <c r="AL14" s="329" t="inlineStr">
        <is>
          <t>:</t>
        </is>
      </c>
      <c r="AM14" s="931" t="n"/>
      <c r="AN14" s="931" t="n"/>
      <c r="AO14" s="931" t="n"/>
      <c r="AP14" s="931" t="n"/>
      <c r="AQ14" s="804" t="n"/>
      <c r="AR14" s="804" t="n"/>
      <c r="AS14" s="804" t="n"/>
      <c r="AT14" s="804" t="n"/>
      <c r="AU14" s="804" t="n"/>
      <c r="AV14" s="933" t="n"/>
      <c r="AW14" s="804" t="n"/>
      <c r="AX14" s="804" t="n"/>
      <c r="AY14" s="804" t="n"/>
      <c r="AZ14" s="804" t="n"/>
      <c r="BA14" s="804" t="n"/>
      <c r="BB14" s="804" t="n"/>
      <c r="BC14" s="804" t="n"/>
      <c r="BD14" s="804" t="n"/>
      <c r="BE14" s="440" t="n">
        <v>44</v>
      </c>
      <c r="BF14" s="128" t="n"/>
      <c r="BG14" s="804" t="n"/>
      <c r="BH14" s="128" t="n"/>
      <c r="BI14" s="804" t="n">
        <v>4</v>
      </c>
      <c r="BJ14" s="128" t="n"/>
      <c r="BK14" s="804" t="n">
        <v>4</v>
      </c>
      <c r="BL14" s="128" t="n"/>
      <c r="BM14" s="704" t="n"/>
      <c r="BN14" s="705" t="n"/>
      <c r="BO14" s="804" t="n"/>
      <c r="BP14" s="128" t="n"/>
      <c r="BQ14" s="330">
        <f>BE14+BG14+BI14+BK14+BM14+BO14</f>
        <v/>
      </c>
      <c r="BR14" s="124" t="n"/>
      <c r="BS14" s="88" t="n"/>
      <c r="BT14" s="88" t="n"/>
      <c r="BU14" s="88" t="n"/>
      <c r="BV14" s="88" t="n"/>
      <c r="BW14" s="88" t="n"/>
      <c r="BX14" s="88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</row>
    <row r="15">
      <c r="A15" s="75" t="n"/>
      <c r="B15" s="805" t="inlineStr">
        <is>
          <t>III</t>
        </is>
      </c>
      <c r="C15" s="203" t="n"/>
      <c r="D15" s="342" t="n"/>
      <c r="E15" s="344" t="n"/>
      <c r="F15" s="344" t="inlineStr">
        <is>
          <t>:</t>
        </is>
      </c>
      <c r="G15" s="344" t="inlineStr">
        <is>
          <t>:</t>
        </is>
      </c>
      <c r="H15" s="339" t="n"/>
      <c r="I15" s="339" t="n"/>
      <c r="J15" s="934" t="n"/>
      <c r="K15" s="934" t="inlineStr">
        <is>
          <t>/</t>
        </is>
      </c>
      <c r="L15" s="934" t="inlineStr">
        <is>
          <t>/</t>
        </is>
      </c>
      <c r="M15" s="934" t="inlineStr">
        <is>
          <t>/</t>
        </is>
      </c>
      <c r="N15" s="807" t="inlineStr">
        <is>
          <t>/</t>
        </is>
      </c>
      <c r="O15" s="807" t="inlineStr">
        <is>
          <t>/</t>
        </is>
      </c>
      <c r="P15" s="807" t="inlineStr">
        <is>
          <t>/</t>
        </is>
      </c>
      <c r="Q15" s="807" t="inlineStr">
        <is>
          <t>/</t>
        </is>
      </c>
      <c r="R15" s="807" t="inlineStr">
        <is>
          <t>/</t>
        </is>
      </c>
      <c r="S15" s="807" t="inlineStr">
        <is>
          <t>/</t>
        </is>
      </c>
      <c r="T15" s="807" t="inlineStr">
        <is>
          <t>/</t>
        </is>
      </c>
      <c r="U15" s="807" t="inlineStr">
        <is>
          <t>/</t>
        </is>
      </c>
      <c r="V15" s="807" t="inlineStr">
        <is>
          <t>/</t>
        </is>
      </c>
      <c r="W15" s="807" t="inlineStr">
        <is>
          <t>/</t>
        </is>
      </c>
      <c r="X15" s="935" t="inlineStr">
        <is>
          <t>//</t>
        </is>
      </c>
      <c r="Y15" s="936" t="inlineStr">
        <is>
          <t>//</t>
        </is>
      </c>
      <c r="Z15" s="937" t="n"/>
      <c r="AA15" s="807" t="n"/>
      <c r="AB15" s="202" t="n"/>
      <c r="AC15" s="202" t="n"/>
      <c r="AD15" s="202" t="n"/>
      <c r="AE15" s="202" t="n"/>
      <c r="AF15" s="202" t="n"/>
      <c r="AG15" s="202" t="n"/>
      <c r="AH15" s="202" t="n"/>
      <c r="AI15" s="202" t="n"/>
      <c r="AJ15" s="202" t="n"/>
      <c r="AK15" s="202" t="n"/>
      <c r="AL15" s="202" t="n"/>
      <c r="AM15" s="202" t="n"/>
      <c r="AN15" s="202" t="n"/>
      <c r="AO15" s="202" t="n"/>
      <c r="AP15" s="202" t="n"/>
      <c r="AQ15" s="202" t="n"/>
      <c r="AR15" s="202" t="n"/>
      <c r="AS15" s="202" t="n"/>
      <c r="AT15" s="202" t="n"/>
      <c r="AU15" s="202" t="n"/>
      <c r="AV15" s="202" t="n"/>
      <c r="AW15" s="202" t="n"/>
      <c r="AX15" s="202" t="n"/>
      <c r="AY15" s="202" t="n"/>
      <c r="AZ15" s="202" t="n"/>
      <c r="BA15" s="202" t="n"/>
      <c r="BB15" s="202" t="n"/>
      <c r="BC15" s="202" t="n"/>
      <c r="BD15" s="144" t="n"/>
      <c r="BE15" s="342" t="n">
        <v>5</v>
      </c>
      <c r="BF15" s="144" t="n"/>
      <c r="BG15" s="339" t="n"/>
      <c r="BH15" s="249" t="n"/>
      <c r="BI15" s="344" t="n">
        <v>2</v>
      </c>
      <c r="BJ15" s="144" t="n"/>
      <c r="BK15" s="344" t="n"/>
      <c r="BL15" s="144" t="n"/>
      <c r="BM15" s="938" t="n">
        <v>13</v>
      </c>
      <c r="BN15" s="939" t="n"/>
      <c r="BO15" s="344" t="n">
        <v>2</v>
      </c>
      <c r="BP15" s="144" t="n"/>
      <c r="BQ15" s="80">
        <f>BE15+BG15+BI15+BK15+BM15+BO15</f>
        <v/>
      </c>
      <c r="BR15" s="109" t="n"/>
      <c r="BS15" s="88" t="n"/>
      <c r="BT15" s="1" t="n"/>
      <c r="BU15" s="88" t="n"/>
      <c r="BV15" s="1" t="n"/>
      <c r="BW15" s="88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</row>
    <row r="16">
      <c r="A16" s="75" t="n"/>
      <c r="B16" s="75" t="n"/>
      <c r="C16" s="75" t="n"/>
      <c r="D16" s="88" t="n"/>
      <c r="E16" s="88" t="n"/>
      <c r="F16" s="347" t="n"/>
      <c r="G16" s="347" t="n"/>
      <c r="H16" s="347" t="n"/>
      <c r="I16" s="347" t="n"/>
      <c r="J16" s="347" t="n"/>
      <c r="K16" s="347" t="n"/>
      <c r="L16" s="347" t="n"/>
      <c r="M16" s="347" t="n"/>
      <c r="N16" s="347" t="n"/>
      <c r="O16" s="347" t="n"/>
      <c r="P16" s="347" t="n"/>
      <c r="Q16" s="347" t="n"/>
      <c r="R16" s="347" t="n"/>
      <c r="S16" s="347" t="n"/>
      <c r="T16" s="347" t="n"/>
      <c r="U16" s="347" t="n"/>
      <c r="V16" s="88" t="n"/>
      <c r="W16" s="88" t="n"/>
      <c r="X16" s="88" t="n"/>
      <c r="Y16" s="88" t="n"/>
      <c r="Z16" s="347" t="n"/>
      <c r="AA16" s="347" t="n"/>
      <c r="AB16" s="346" t="n"/>
      <c r="AC16" s="346" t="n"/>
      <c r="AD16" s="75" t="n"/>
      <c r="AE16" s="346" t="n"/>
      <c r="AF16" s="346" t="n"/>
      <c r="AG16" s="346" t="n"/>
      <c r="AH16" s="346" t="n"/>
      <c r="AI16" s="346" t="n"/>
      <c r="AJ16" s="346" t="n"/>
      <c r="AK16" s="346" t="n"/>
      <c r="AL16" s="346" t="n"/>
      <c r="AM16" s="346" t="n"/>
      <c r="AN16" s="346" t="n"/>
      <c r="AO16" s="346" t="n"/>
      <c r="AP16" s="346" t="n"/>
      <c r="AQ16" s="346" t="n"/>
      <c r="AR16" s="346" t="n"/>
      <c r="AS16" s="346" t="n"/>
      <c r="AT16" s="346" t="n"/>
      <c r="AU16" s="346" t="n"/>
      <c r="AV16" s="346" t="n"/>
      <c r="AW16" s="346" t="n"/>
      <c r="AX16" s="346" t="n"/>
      <c r="AY16" s="346" t="n"/>
      <c r="AZ16" s="346" t="n"/>
      <c r="BA16" s="346" t="n"/>
      <c r="BB16" s="346" t="n"/>
      <c r="BC16" s="346" t="n"/>
      <c r="BD16" s="346" t="n"/>
      <c r="BE16" s="940">
        <f>BE13+BE14+BE15</f>
        <v/>
      </c>
      <c r="BF16" s="249" t="n"/>
      <c r="BG16" s="940">
        <f>BG13+BG14+BG15</f>
        <v/>
      </c>
      <c r="BH16" s="249" t="n"/>
      <c r="BI16" s="940">
        <f>BI13+BI14+BI15</f>
        <v/>
      </c>
      <c r="BJ16" s="249" t="n"/>
      <c r="BK16" s="940">
        <f>BK13+BK14+BK15</f>
        <v/>
      </c>
      <c r="BL16" s="249" t="n"/>
      <c r="BM16" s="940">
        <f>BM13+BM14+BM15</f>
        <v/>
      </c>
      <c r="BN16" s="249" t="n"/>
      <c r="BO16" s="940">
        <f>BO13+BO14+BO15</f>
        <v/>
      </c>
      <c r="BP16" s="249" t="n"/>
      <c r="BQ16" s="76">
        <f>BQ13+BQ14+BQ15</f>
        <v/>
      </c>
      <c r="BR16" s="109" t="n"/>
      <c r="BS16" s="88" t="n"/>
      <c r="BT16" s="1" t="n"/>
      <c r="BU16" s="88" t="n"/>
      <c r="BV16" s="1" t="n"/>
      <c r="BW16" s="88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</row>
    <row r="17">
      <c r="A17" s="92" t="n"/>
      <c r="B17" s="94" t="inlineStr">
        <is>
          <t>Обозначения:</t>
        </is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691" t="n"/>
      <c r="L17" s="691" t="n"/>
      <c r="M17" s="93" t="n"/>
      <c r="N17" s="94" t="inlineStr">
        <is>
          <t>−</t>
        </is>
      </c>
      <c r="O17" s="351" t="inlineStr">
        <is>
          <t>самостоятельная работа по изучению дисциплин учебного плана</t>
        </is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351" t="n"/>
      <c r="AE17" s="92" t="n"/>
      <c r="AF17" s="95" t="inlineStr">
        <is>
          <t>Х</t>
        </is>
      </c>
      <c r="AG17" s="94" t="inlineStr">
        <is>
          <t>−</t>
        </is>
      </c>
      <c r="AH17" s="91" t="inlineStr">
        <is>
          <t>производственная практика</t>
        </is>
      </c>
      <c r="AI17" s="90" t="n"/>
      <c r="AJ17" s="90" t="n"/>
      <c r="AK17" s="90" t="n"/>
      <c r="AL17" s="90" t="n"/>
      <c r="AM17" s="90" t="n"/>
      <c r="AN17" s="92" t="n"/>
      <c r="AO17" s="92" t="n"/>
      <c r="AP17" s="92" t="n"/>
      <c r="AQ17" s="92" t="n"/>
      <c r="AR17" s="92" t="n"/>
      <c r="AS17" s="92" t="n"/>
      <c r="AT17" s="96" t="inlineStr">
        <is>
          <t>//</t>
        </is>
      </c>
      <c r="AU17" s="94" t="inlineStr">
        <is>
          <t>−</t>
        </is>
      </c>
      <c r="AV17" s="91" t="inlineStr">
        <is>
          <t>итоговая аттестация</t>
        </is>
      </c>
      <c r="AW17" s="91" t="n"/>
      <c r="AX17" s="91" t="n"/>
      <c r="AY17" s="91" t="n"/>
      <c r="AZ17" s="91" t="n"/>
      <c r="BA17" s="91" t="n"/>
      <c r="BB17" s="92" t="n"/>
      <c r="BC17" s="92" t="n"/>
      <c r="BD17" s="92" t="n"/>
      <c r="BE17" s="91" t="n"/>
      <c r="BF17" s="97" t="n"/>
      <c r="BG17" s="97" t="n"/>
      <c r="BH17" s="97" t="n"/>
      <c r="BI17" s="97" t="n"/>
      <c r="BJ17" s="97" t="n"/>
      <c r="BK17" s="97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7" t="n"/>
      <c r="BX17" s="97" t="n"/>
      <c r="BY17" s="97" t="n"/>
      <c r="BZ17" s="1" t="n"/>
      <c r="CA17" s="1" t="n"/>
      <c r="CB17" s="1" t="n"/>
      <c r="CC17" s="1" t="n"/>
      <c r="CD17" s="1" t="n"/>
      <c r="CE17" s="1" t="n"/>
      <c r="CF17" s="1" t="n"/>
      <c r="CG17" s="1" t="n"/>
    </row>
    <row r="18">
      <c r="A18" s="92" t="n"/>
      <c r="B18" s="94" t="n"/>
      <c r="C18" s="98" t="n"/>
      <c r="D18" s="91" t="n"/>
      <c r="E18" s="91" t="n"/>
      <c r="F18" s="91" t="n"/>
      <c r="G18" s="92" t="n"/>
      <c r="H18" s="92" t="n"/>
      <c r="I18" s="92" t="n"/>
      <c r="J18" s="92" t="n"/>
      <c r="K18" s="691" t="n"/>
      <c r="L18" s="691" t="n"/>
      <c r="M18" s="94" t="n"/>
      <c r="N18" s="94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92" t="n"/>
      <c r="AE18" s="14" t="n"/>
      <c r="AF18" s="94" t="n"/>
      <c r="AG18" s="91" t="n"/>
      <c r="AH18" s="90" t="n"/>
      <c r="AI18" s="90" t="n"/>
      <c r="AJ18" s="90" t="n"/>
      <c r="AK18" s="90" t="n"/>
      <c r="AL18" s="90" t="n"/>
      <c r="AM18" s="92" t="n"/>
      <c r="AN18" s="92" t="n"/>
      <c r="AO18" s="92" t="n"/>
      <c r="AP18" s="92" t="n"/>
      <c r="AQ18" s="92" t="n"/>
      <c r="AR18" s="354" t="n"/>
      <c r="AS18" s="94" t="n"/>
      <c r="AT18" s="91" t="n"/>
      <c r="AU18" s="91" t="n"/>
      <c r="AV18" s="91" t="n"/>
      <c r="AW18" s="91" t="n"/>
      <c r="AX18" s="91" t="n"/>
      <c r="AY18" s="91" t="n"/>
      <c r="AZ18" s="92" t="n"/>
      <c r="BA18" s="92" t="n"/>
      <c r="BB18" s="92" t="n"/>
      <c r="BC18" s="91" t="n"/>
      <c r="BD18" s="97" t="n"/>
      <c r="BE18" s="97" t="n"/>
      <c r="BF18" s="97" t="n"/>
      <c r="BG18" s="97" t="n"/>
      <c r="BH18" s="97" t="n"/>
      <c r="BI18" s="97" t="n"/>
      <c r="BJ18" s="97" t="n"/>
      <c r="BK18" s="97" t="n"/>
      <c r="BL18" s="97" t="n"/>
      <c r="BM18" s="97" t="n"/>
      <c r="BN18" s="97" t="n"/>
      <c r="BO18" s="97" t="n"/>
      <c r="BP18" s="97" t="n"/>
      <c r="BQ18" s="97" t="n"/>
      <c r="BR18" s="97" t="n"/>
      <c r="BS18" s="97" t="n"/>
      <c r="BT18" s="97" t="n"/>
      <c r="BU18" s="97" t="n"/>
      <c r="BV18" s="97" t="n"/>
      <c r="BW18" s="97" t="n"/>
      <c r="BX18" s="92" t="n"/>
      <c r="BY18" s="92" t="n"/>
      <c r="BZ18" s="1" t="n"/>
      <c r="CA18" s="1" t="n"/>
      <c r="CB18" s="1" t="n"/>
      <c r="CC18" s="1" t="n"/>
      <c r="CD18" s="1" t="n"/>
      <c r="CE18" s="1" t="n"/>
      <c r="CF18" s="1" t="n"/>
      <c r="CG18" s="1" t="n"/>
    </row>
    <row r="19">
      <c r="A19" s="92" t="n"/>
      <c r="B19" s="94" t="n"/>
      <c r="C19" s="98" t="n"/>
      <c r="D19" s="91" t="n"/>
      <c r="E19" s="91" t="n"/>
      <c r="F19" s="91" t="n"/>
      <c r="G19" s="91" t="n"/>
      <c r="H19" s="92" t="n"/>
      <c r="I19" s="92" t="n"/>
      <c r="J19" s="92" t="n"/>
      <c r="K19" s="91" t="n"/>
      <c r="L19" s="91" t="n"/>
      <c r="M19" s="91" t="n"/>
      <c r="N19" s="91" t="n"/>
      <c r="O19" s="91" t="n"/>
      <c r="P19" s="91" t="n"/>
      <c r="Q19" s="91" t="n"/>
      <c r="R19" s="91" t="n"/>
      <c r="S19" s="91" t="n"/>
      <c r="T19" s="98" t="n"/>
      <c r="U19" s="98" t="n"/>
      <c r="V19" s="98" t="n"/>
      <c r="W19" s="98" t="n"/>
      <c r="X19" s="92" t="n"/>
      <c r="Y19" s="92" t="n"/>
      <c r="Z19" s="92" t="n"/>
      <c r="AA19" s="92" t="n"/>
      <c r="AB19" s="92" t="n"/>
      <c r="AC19" s="92" t="n"/>
      <c r="AD19" s="92" t="n"/>
      <c r="AE19" s="91" t="n"/>
      <c r="AF19" s="91" t="n"/>
      <c r="AG19" s="91" t="n"/>
      <c r="AH19" s="90" t="n"/>
      <c r="AI19" s="90" t="n"/>
      <c r="AJ19" s="90" t="n"/>
      <c r="AK19" s="90" t="n"/>
      <c r="AL19" s="90" t="n"/>
      <c r="AM19" s="91" t="n"/>
      <c r="AN19" s="91" t="n"/>
      <c r="AO19" s="92" t="n"/>
      <c r="AP19" s="92" t="n"/>
      <c r="AQ19" s="92" t="n"/>
      <c r="AR19" s="91" t="n"/>
      <c r="AS19" s="91" t="n"/>
      <c r="AT19" s="91" t="n"/>
      <c r="AU19" s="91" t="n"/>
      <c r="AV19" s="91" t="n"/>
      <c r="AW19" s="91" t="n"/>
      <c r="AX19" s="91" t="n"/>
      <c r="AY19" s="91" t="n"/>
      <c r="AZ19" s="91" t="n"/>
      <c r="BA19" s="91" t="n"/>
      <c r="BB19" s="92" t="n"/>
      <c r="BC19" s="91" t="n"/>
      <c r="BD19" s="91" t="n"/>
      <c r="BE19" s="91" t="n"/>
      <c r="BF19" s="91" t="n"/>
      <c r="BG19" s="91" t="n"/>
      <c r="BH19" s="91" t="n"/>
      <c r="BI19" s="91" t="n"/>
      <c r="BJ19" s="91" t="n"/>
      <c r="BK19" s="91" t="n"/>
      <c r="BL19" s="91" t="n"/>
      <c r="BM19" s="91" t="n"/>
      <c r="BN19" s="91" t="n"/>
      <c r="BO19" s="91" t="n"/>
      <c r="BP19" s="91" t="n"/>
      <c r="BQ19" s="91" t="n"/>
      <c r="BR19" s="91" t="n"/>
      <c r="BS19" s="91" t="n"/>
      <c r="BT19" s="91" t="n"/>
      <c r="BU19" s="91" t="n"/>
      <c r="BV19" s="91" t="n"/>
      <c r="BW19" s="91" t="n"/>
      <c r="BX19" s="92" t="n"/>
      <c r="BY19" s="92" t="n"/>
      <c r="BZ19" s="1" t="n"/>
      <c r="CA19" s="1" t="n"/>
      <c r="CB19" s="1" t="n"/>
      <c r="CC19" s="1" t="n"/>
      <c r="CD19" s="1" t="n"/>
      <c r="CE19" s="1" t="n"/>
      <c r="CF19" s="1" t="n"/>
      <c r="CG19" s="1" t="n"/>
    </row>
    <row r="20">
      <c r="A20" s="94" t="n"/>
      <c r="B20" s="94" t="n"/>
      <c r="C20" s="91" t="n"/>
      <c r="D20" s="91" t="n"/>
      <c r="E20" s="91" t="n"/>
      <c r="F20" s="351" t="n"/>
      <c r="G20" s="92" t="n"/>
      <c r="H20" s="92" t="n"/>
      <c r="I20" s="92" t="n"/>
      <c r="J20" s="92" t="n"/>
      <c r="K20" s="691" t="n"/>
      <c r="L20" s="691" t="n"/>
      <c r="M20" s="95" t="inlineStr">
        <is>
          <t>:</t>
        </is>
      </c>
      <c r="N20" s="94" t="inlineStr">
        <is>
          <t>−</t>
        </is>
      </c>
      <c r="O20" s="351" t="inlineStr">
        <is>
          <t>лабораторно-экзаменационная сессия (ЛЭС)</t>
        </is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351" t="n"/>
      <c r="AD20" s="351" t="n"/>
      <c r="AE20" s="92" t="n"/>
      <c r="AF20" s="96" t="inlineStr">
        <is>
          <t>/</t>
        </is>
      </c>
      <c r="AG20" s="94" t="inlineStr">
        <is>
          <t>−</t>
        </is>
      </c>
      <c r="AH20" s="91" t="inlineStr">
        <is>
          <t>магистерская диссертация</t>
        </is>
      </c>
      <c r="AI20" s="90" t="n"/>
      <c r="AJ20" s="90" t="n"/>
      <c r="AK20" s="90" t="n"/>
      <c r="AL20" s="90" t="n"/>
      <c r="AM20" s="90" t="n"/>
      <c r="AN20" s="92" t="n"/>
      <c r="AO20" s="92" t="n"/>
      <c r="AP20" s="92" t="n"/>
      <c r="AQ20" s="92" t="n"/>
      <c r="AR20" s="92" t="n"/>
      <c r="AS20" s="92" t="n"/>
      <c r="AT20" s="95" t="inlineStr">
        <is>
          <t>+</t>
        </is>
      </c>
      <c r="AU20" s="94" t="inlineStr">
        <is>
          <t>−</t>
        </is>
      </c>
      <c r="AV20" s="91" t="inlineStr">
        <is>
          <t>установочная сессия (УС)</t>
        </is>
      </c>
      <c r="AW20" s="97" t="n"/>
      <c r="AX20" s="97" t="n"/>
      <c r="AY20" s="97" t="n"/>
      <c r="AZ20" s="92" t="n"/>
      <c r="BA20" s="90" t="n"/>
      <c r="BB20" s="90" t="n"/>
      <c r="BC20" s="92" t="n"/>
      <c r="BD20" s="92" t="n"/>
      <c r="BE20" s="91" t="n"/>
      <c r="BF20" s="90" t="n"/>
      <c r="BG20" s="90" t="n"/>
      <c r="BH20" s="90" t="n"/>
      <c r="BI20" s="90" t="n"/>
      <c r="BJ20" s="90" t="n"/>
      <c r="BK20" s="90" t="n"/>
      <c r="BL20" s="90" t="n"/>
      <c r="BM20" s="90" t="n"/>
      <c r="BN20" s="90" t="n"/>
      <c r="BO20" s="90" t="n"/>
      <c r="BP20" s="90" t="n"/>
      <c r="BQ20" s="90" t="n"/>
      <c r="BR20" s="90" t="n"/>
      <c r="BS20" s="90" t="n"/>
      <c r="BT20" s="90" t="n"/>
      <c r="BU20" s="90" t="n"/>
      <c r="BV20" s="90" t="n"/>
      <c r="BW20" s="90" t="n"/>
      <c r="BX20" s="90" t="n"/>
      <c r="BY20" s="90" t="n"/>
      <c r="BZ20" s="1" t="n"/>
      <c r="CA20" s="1" t="n"/>
      <c r="CB20" s="1" t="n"/>
      <c r="CC20" s="1" t="n"/>
      <c r="CD20" s="1" t="n"/>
      <c r="CE20" s="1" t="n"/>
      <c r="CF20" s="1" t="n"/>
      <c r="CG20" s="1" t="n"/>
    </row>
    <row r="21">
      <c r="A21" s="94" t="n"/>
      <c r="B21" s="94" t="n"/>
      <c r="C21" s="91" t="n"/>
      <c r="D21" s="91" t="n"/>
      <c r="E21" s="91" t="n"/>
      <c r="F21" s="91" t="n"/>
      <c r="G21" s="91" t="n"/>
      <c r="H21" s="91" t="n"/>
      <c r="I21" s="691" t="n"/>
      <c r="J21" s="691" t="n"/>
      <c r="K21" s="691" t="n"/>
      <c r="L21" s="691" t="n"/>
      <c r="M21" s="691" t="n"/>
      <c r="N21" s="69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91" t="n"/>
      <c r="AD21" s="91" t="n"/>
      <c r="AE21" s="91" t="n"/>
      <c r="AF21" s="91" t="n"/>
      <c r="AG21" s="92" t="n"/>
      <c r="AH21" s="92" t="n"/>
      <c r="AI21" s="92" t="n"/>
      <c r="AJ21" s="92" t="n"/>
      <c r="AK21" s="92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2" t="n"/>
      <c r="BX21" s="92" t="n"/>
      <c r="BY21" s="92" t="n"/>
      <c r="BZ21" s="1" t="n"/>
      <c r="CA21" s="1" t="n"/>
      <c r="CB21" s="1" t="n"/>
      <c r="CC21" s="1" t="n"/>
      <c r="CD21" s="1" t="n"/>
      <c r="CE21" s="1" t="n"/>
      <c r="CF21" s="1" t="n"/>
      <c r="CG21" s="1" t="n"/>
    </row>
    <row r="22">
      <c r="A22" s="516" t="n"/>
      <c r="B22" s="51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516" t="n"/>
      <c r="T22" s="516" t="n"/>
      <c r="U22" s="516" t="n"/>
      <c r="V22" s="51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5" t="n"/>
      <c r="BW22" s="355" t="n"/>
      <c r="BX22" s="355" t="n"/>
      <c r="BY22" s="355" t="n"/>
      <c r="BZ22" s="1" t="n"/>
      <c r="CA22" s="1" t="n"/>
      <c r="CB22" s="1" t="n"/>
      <c r="CC22" s="1" t="n"/>
      <c r="CD22" s="1" t="n"/>
      <c r="CE22" s="1" t="n"/>
      <c r="CF22" s="1" t="n"/>
      <c r="CG22" s="1" t="n"/>
    </row>
    <row r="23">
      <c r="A23" s="516" t="n"/>
      <c r="B23" s="51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516" t="n"/>
      <c r="T23" s="516" t="n"/>
      <c r="U23" s="516" t="n"/>
      <c r="V23" s="516" t="n"/>
      <c r="W23" s="356" t="n"/>
      <c r="X23" s="356" t="n"/>
      <c r="Y23" s="356" t="n"/>
      <c r="Z23" s="356" t="n"/>
      <c r="AA23" s="356" t="n"/>
      <c r="AB23" s="355" t="n"/>
      <c r="AC23" s="355" t="n"/>
      <c r="AD23" s="355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5" t="n"/>
      <c r="AU23" s="356" t="n"/>
      <c r="AV23" s="356" t="n"/>
      <c r="AW23" s="356" t="n"/>
      <c r="AX23" s="356" t="n"/>
      <c r="AY23" s="356" t="n"/>
      <c r="AZ23" s="355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356" t="n"/>
      <c r="BU23" s="356" t="n"/>
      <c r="BV23" s="355" t="n"/>
      <c r="BW23" s="355" t="n"/>
      <c r="BX23" s="355" t="n"/>
      <c r="BY23" s="355" t="n"/>
      <c r="BZ23" s="1" t="n"/>
      <c r="CA23" s="1" t="n"/>
      <c r="CB23" s="1" t="n"/>
      <c r="CC23" s="1" t="n"/>
      <c r="CD23" s="1" t="n"/>
      <c r="CE23" s="1" t="n"/>
      <c r="CF23" s="1" t="n"/>
      <c r="CG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282" t="n"/>
      <c r="BW24" s="282" t="n"/>
      <c r="BX24" s="282" t="n"/>
      <c r="BY24" s="282" t="n"/>
      <c r="BZ24" s="1" t="n"/>
      <c r="CA24" s="1" t="n"/>
      <c r="CB24" s="1" t="n"/>
      <c r="CC24" s="1" t="n"/>
      <c r="CD24" s="1" t="n"/>
      <c r="CE24" s="1" t="n"/>
      <c r="CF24" s="1" t="n"/>
      <c r="CG24" s="1" t="n"/>
    </row>
    <row r="25">
      <c r="A25" s="387" t="inlineStr">
        <is>
          <t>№ п/п</t>
        </is>
      </c>
      <c r="B25" s="101" t="n"/>
      <c r="C25" s="104" t="n"/>
      <c r="D25" s="941" t="inlineStr">
        <is>
          <t>Название модуля, учебной дисциплины, курсового проекта (курсовой работы)</t>
        </is>
      </c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251" t="inlineStr">
        <is>
          <t>Экзамены</t>
        </is>
      </c>
      <c r="U25" s="104" t="n"/>
      <c r="V25" s="251" t="inlineStr">
        <is>
          <t>Зачеты</t>
        </is>
      </c>
      <c r="W25" s="104" t="n"/>
      <c r="X25" s="942" t="inlineStr">
        <is>
          <t>Количество академических часов</t>
        </is>
      </c>
      <c r="Y25" s="108" t="n"/>
      <c r="Z25" s="108" t="n"/>
      <c r="AA25" s="108" t="n"/>
      <c r="AB25" s="108" t="n"/>
      <c r="AC25" s="108" t="n"/>
      <c r="AD25" s="108" t="n"/>
      <c r="AE25" s="108" t="n"/>
      <c r="AF25" s="108" t="n"/>
      <c r="AG25" s="108" t="n"/>
      <c r="AH25" s="108" t="n"/>
      <c r="AI25" s="108" t="n"/>
      <c r="AJ25" s="108" t="n"/>
      <c r="AK25" s="148" t="n"/>
      <c r="AL25" s="943" t="inlineStr">
        <is>
          <t>Распределение по курсам и УС, ЛЭС</t>
        </is>
      </c>
      <c r="AM25" s="108" t="n"/>
      <c r="AN25" s="108" t="n"/>
      <c r="AO25" s="108" t="n"/>
      <c r="AP25" s="108" t="n"/>
      <c r="AQ25" s="108" t="n"/>
      <c r="AR25" s="108" t="n"/>
      <c r="AS25" s="108" t="n"/>
      <c r="AT25" s="108" t="n"/>
      <c r="AU25" s="108" t="n"/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08" t="n"/>
      <c r="BG25" s="108" t="n"/>
      <c r="BH25" s="108" t="n"/>
      <c r="BI25" s="108" t="n"/>
      <c r="BJ25" s="108" t="n"/>
      <c r="BK25" s="108" t="n"/>
      <c r="BL25" s="108" t="n"/>
      <c r="BM25" s="108" t="n"/>
      <c r="BN25" s="108" t="n"/>
      <c r="BO25" s="108" t="n"/>
      <c r="BP25" s="108" t="n"/>
      <c r="BQ25" s="108" t="n"/>
      <c r="BR25" s="103" t="inlineStr">
        <is>
          <t>Код компетенции</t>
        </is>
      </c>
      <c r="BS25" s="101" t="n"/>
      <c r="BT25" s="101" t="n"/>
      <c r="BU25" s="104" t="n"/>
      <c r="BV25" s="355" t="n"/>
      <c r="BW25" s="355" t="n"/>
      <c r="BX25" s="355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</row>
    <row r="26">
      <c r="A26" s="112" t="n"/>
      <c r="B26" s="1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12" t="n"/>
      <c r="U26" s="114" t="n"/>
      <c r="V26" s="112" t="n"/>
      <c r="W26" s="114" t="n"/>
      <c r="X26" s="251" t="inlineStr">
        <is>
          <t>Всего</t>
        </is>
      </c>
      <c r="Y26" s="104" t="n"/>
      <c r="Z26" s="944" t="inlineStr">
        <is>
          <t xml:space="preserve">Аудиторных: дневная форма получения образования </t>
        </is>
      </c>
      <c r="AA26" s="104" t="n"/>
      <c r="AB26" s="944" t="inlineStr">
        <is>
          <t xml:space="preserve">Аудиторных: заочная форма получения образования </t>
        </is>
      </c>
      <c r="AC26" s="104" t="n"/>
      <c r="AD26" s="945" t="inlineStr">
        <is>
          <t>Из них</t>
        </is>
      </c>
      <c r="AE26" s="44" t="n"/>
      <c r="AF26" s="44" t="n"/>
      <c r="AG26" s="44" t="n"/>
      <c r="AH26" s="44" t="n"/>
      <c r="AI26" s="44" t="n"/>
      <c r="AJ26" s="44" t="n"/>
      <c r="AK26" s="249" t="n"/>
      <c r="AL26" s="946" t="inlineStr">
        <is>
          <t>I курс</t>
        </is>
      </c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505" t="inlineStr">
        <is>
          <t>II курс</t>
        </is>
      </c>
      <c r="BA26" s="108" t="n"/>
      <c r="BB26" s="108" t="n"/>
      <c r="BC26" s="108" t="n"/>
      <c r="BD26" s="108" t="n"/>
      <c r="BE26" s="108" t="n"/>
      <c r="BF26" s="108" t="n"/>
      <c r="BG26" s="108" t="n"/>
      <c r="BH26" s="108" t="n"/>
      <c r="BI26" s="108" t="n"/>
      <c r="BJ26" s="108" t="n"/>
      <c r="BK26" s="109" t="n"/>
      <c r="BL26" s="947" t="inlineStr">
        <is>
          <t>III курс</t>
        </is>
      </c>
      <c r="BM26" s="44" t="n"/>
      <c r="BN26" s="44" t="n"/>
      <c r="BO26" s="44" t="n"/>
      <c r="BP26" s="44" t="n"/>
      <c r="BQ26" s="44" t="n"/>
      <c r="BR26" s="112" t="n"/>
      <c r="BS26" s="1" t="n"/>
      <c r="BT26" s="1" t="n"/>
      <c r="BU26" s="114" t="n"/>
      <c r="BV26" s="355" t="n"/>
      <c r="BW26" s="355" t="n"/>
      <c r="BX26" s="355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</row>
    <row r="27">
      <c r="A27" s="112" t="n"/>
      <c r="B27" s="1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12" t="n"/>
      <c r="U27" s="114" t="n"/>
      <c r="V27" s="112" t="n"/>
      <c r="W27" s="114" t="n"/>
      <c r="X27" s="112" t="n"/>
      <c r="Y27" s="114" t="n"/>
      <c r="Z27" s="112" t="n"/>
      <c r="AA27" s="114" t="n"/>
      <c r="AB27" s="112" t="n"/>
      <c r="AC27" s="114" t="n"/>
      <c r="AD27" s="364" t="inlineStr">
        <is>
          <t>Лекции</t>
        </is>
      </c>
      <c r="AE27" s="53" t="n"/>
      <c r="AF27" s="106" t="inlineStr">
        <is>
          <t>Лабораторные</t>
        </is>
      </c>
      <c r="AG27" s="53" t="n"/>
      <c r="AH27" s="106" t="inlineStr">
        <is>
          <t>Практические</t>
        </is>
      </c>
      <c r="AI27" s="53" t="n"/>
      <c r="AJ27" s="106" t="inlineStr">
        <is>
          <t>Семинарские</t>
        </is>
      </c>
      <c r="AK27" s="53" t="n"/>
      <c r="AL27" s="948" t="inlineStr">
        <is>
          <t>УС 1 нед</t>
        </is>
      </c>
      <c r="AM27" s="104" t="n"/>
      <c r="AN27" s="105" t="inlineStr">
        <is>
          <t>1 ЛЭС,</t>
        </is>
      </c>
      <c r="AO27" s="123" t="n"/>
      <c r="AP27" s="123" t="n"/>
      <c r="AQ27" s="123" t="n"/>
      <c r="AR27" s="123" t="n"/>
      <c r="AS27" s="124" t="n"/>
      <c r="AT27" s="106" t="inlineStr">
        <is>
          <t>2 ЛЭС,</t>
        </is>
      </c>
      <c r="AU27" s="123" t="n"/>
      <c r="AV27" s="123" t="n"/>
      <c r="AW27" s="123" t="n"/>
      <c r="AX27" s="123" t="n"/>
      <c r="AY27" s="124" t="n"/>
      <c r="AZ27" s="105" t="inlineStr">
        <is>
          <t>3 ЛЭС,</t>
        </is>
      </c>
      <c r="BA27" s="123" t="n"/>
      <c r="BB27" s="123" t="n"/>
      <c r="BC27" s="123" t="n"/>
      <c r="BD27" s="123" t="n"/>
      <c r="BE27" s="124" t="n"/>
      <c r="BF27" s="214" t="inlineStr">
        <is>
          <t>4 ЛЭС,</t>
        </is>
      </c>
      <c r="BG27" s="206" t="n"/>
      <c r="BH27" s="206" t="n"/>
      <c r="BI27" s="206" t="n"/>
      <c r="BJ27" s="206" t="n"/>
      <c r="BK27" s="139" t="n"/>
      <c r="BL27" s="600" t="inlineStr">
        <is>
          <t>5 ЛЭС,</t>
        </is>
      </c>
      <c r="BM27" s="206" t="n"/>
      <c r="BN27" s="206" t="n"/>
      <c r="BO27" s="206" t="n"/>
      <c r="BP27" s="206" t="n"/>
      <c r="BQ27" s="139" t="n"/>
      <c r="BR27" s="112" t="n"/>
      <c r="BS27" s="1" t="n"/>
      <c r="BT27" s="1" t="n"/>
      <c r="BU27" s="114" t="n"/>
      <c r="BV27" s="355" t="n"/>
      <c r="BW27" s="355" t="n"/>
      <c r="BX27" s="355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</row>
    <row r="28">
      <c r="A28" s="112" t="n"/>
      <c r="B28" s="1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12" t="n"/>
      <c r="U28" s="114" t="n"/>
      <c r="V28" s="112" t="n"/>
      <c r="W28" s="114" t="n"/>
      <c r="X28" s="112" t="n"/>
      <c r="Y28" s="114" t="n"/>
      <c r="Z28" s="112" t="n"/>
      <c r="AA28" s="114" t="n"/>
      <c r="AB28" s="112" t="n"/>
      <c r="AC28" s="114" t="n"/>
      <c r="AD28" s="1" t="n"/>
      <c r="AE28" s="115" t="n"/>
      <c r="AF28" s="116" t="n"/>
      <c r="AG28" s="115" t="n"/>
      <c r="AH28" s="116" t="n"/>
      <c r="AI28" s="115" t="n"/>
      <c r="AJ28" s="116" t="n"/>
      <c r="AK28" s="115" t="n"/>
      <c r="AL28" s="138" t="n"/>
      <c r="AM28" s="207" t="n"/>
      <c r="AN28" s="125" t="n">
        <v>2</v>
      </c>
      <c r="AO28" s="126" t="n"/>
      <c r="AP28" s="181" t="inlineStr">
        <is>
          <t>недели</t>
        </is>
      </c>
      <c r="AQ28" s="126" t="n"/>
      <c r="AR28" s="126" t="n"/>
      <c r="AS28" s="128" t="n"/>
      <c r="AT28" s="129" t="n">
        <v>2</v>
      </c>
      <c r="AU28" s="126" t="n"/>
      <c r="AV28" s="189" t="inlineStr">
        <is>
          <t>недели</t>
        </is>
      </c>
      <c r="AW28" s="126" t="n"/>
      <c r="AX28" s="126" t="n"/>
      <c r="AY28" s="175" t="n"/>
      <c r="AZ28" s="125" t="n">
        <v>2</v>
      </c>
      <c r="BA28" s="126" t="n"/>
      <c r="BB28" s="181" t="inlineStr">
        <is>
          <t>недели</t>
        </is>
      </c>
      <c r="BC28" s="126" t="n"/>
      <c r="BD28" s="126" t="n"/>
      <c r="BE28" s="128" t="n"/>
      <c r="BF28" s="129" t="n">
        <v>2</v>
      </c>
      <c r="BG28" s="126" t="n"/>
      <c r="BH28" s="189" t="inlineStr">
        <is>
          <t>недели</t>
        </is>
      </c>
      <c r="BI28" s="126" t="n"/>
      <c r="BJ28" s="126" t="n"/>
      <c r="BK28" s="175" t="n"/>
      <c r="BL28" s="605" t="n">
        <v>2</v>
      </c>
      <c r="BM28" s="126" t="n"/>
      <c r="BN28" s="605" t="inlineStr">
        <is>
          <t>недели</t>
        </is>
      </c>
      <c r="BO28" s="126" t="n"/>
      <c r="BP28" s="126" t="n"/>
      <c r="BQ28" s="126" t="n"/>
      <c r="BR28" s="112" t="n"/>
      <c r="BS28" s="1" t="n"/>
      <c r="BT28" s="1" t="n"/>
      <c r="BU28" s="114" t="n"/>
      <c r="BV28" s="355" t="n"/>
      <c r="BW28" s="355" t="n"/>
      <c r="BX28" s="355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</row>
    <row r="29">
      <c r="A29" s="138" t="n"/>
      <c r="B29" s="206" t="n"/>
      <c r="C29" s="207" t="n"/>
      <c r="D29" s="44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136" t="n"/>
      <c r="U29" s="137" t="n"/>
      <c r="V29" s="136" t="n"/>
      <c r="W29" s="137" t="n"/>
      <c r="X29" s="136" t="n"/>
      <c r="Y29" s="137" t="n"/>
      <c r="Z29" s="136" t="n"/>
      <c r="AA29" s="137" t="n"/>
      <c r="AB29" s="136" t="n"/>
      <c r="AC29" s="137" t="n"/>
      <c r="AD29" s="206" t="n"/>
      <c r="AE29" s="139" t="n"/>
      <c r="AF29" s="140" t="n"/>
      <c r="AG29" s="139" t="n"/>
      <c r="AH29" s="140" t="n"/>
      <c r="AI29" s="139" t="n"/>
      <c r="AJ29" s="140" t="n"/>
      <c r="AK29" s="139" t="n"/>
      <c r="AL29" s="882" t="inlineStr">
        <is>
          <t>Ауд. часов</t>
        </is>
      </c>
      <c r="AM29" s="144" t="n"/>
      <c r="AN29" s="882" t="inlineStr">
        <is>
          <t>Всего часов</t>
        </is>
      </c>
      <c r="AO29" s="144" t="n"/>
      <c r="AP29" s="883" t="inlineStr">
        <is>
          <t>Ауд. часов</t>
        </is>
      </c>
      <c r="AQ29" s="144" t="n"/>
      <c r="AR29" s="883" t="inlineStr">
        <is>
          <t>Зач. единиц</t>
        </is>
      </c>
      <c r="AS29" s="144" t="n"/>
      <c r="AT29" s="883" t="inlineStr">
        <is>
          <t>Всего часов</t>
        </is>
      </c>
      <c r="AU29" s="144" t="n"/>
      <c r="AV29" s="883" t="inlineStr">
        <is>
          <t>Ауд. часов</t>
        </is>
      </c>
      <c r="AW29" s="144" t="n"/>
      <c r="AX29" s="883" t="inlineStr">
        <is>
          <t>Зач. единиц</t>
        </is>
      </c>
      <c r="AY29" s="144" t="n"/>
      <c r="AZ29" s="882" t="inlineStr">
        <is>
          <t>Всего часов</t>
        </is>
      </c>
      <c r="BA29" s="144" t="n"/>
      <c r="BB29" s="883" t="inlineStr">
        <is>
          <t>Ауд. часов</t>
        </is>
      </c>
      <c r="BC29" s="144" t="n"/>
      <c r="BD29" s="883" t="inlineStr">
        <is>
          <t>Зач. единиц</t>
        </is>
      </c>
      <c r="BE29" s="144" t="n"/>
      <c r="BF29" s="883" t="inlineStr">
        <is>
          <t>Всего часов</t>
        </is>
      </c>
      <c r="BG29" s="144" t="n"/>
      <c r="BH29" s="883" t="inlineStr">
        <is>
          <t>Ауд. часов</t>
        </is>
      </c>
      <c r="BI29" s="144" t="n"/>
      <c r="BJ29" s="883" t="inlineStr">
        <is>
          <t>Зач. единиц</t>
        </is>
      </c>
      <c r="BK29" s="144" t="n"/>
      <c r="BL29" s="882" t="inlineStr">
        <is>
          <t>Всего часов</t>
        </is>
      </c>
      <c r="BM29" s="144" t="n"/>
      <c r="BN29" s="883" t="inlineStr">
        <is>
          <t>Ауд. часов</t>
        </is>
      </c>
      <c r="BO29" s="144" t="n"/>
      <c r="BP29" s="883" t="inlineStr">
        <is>
          <t>Зач. единиц</t>
        </is>
      </c>
      <c r="BQ29" s="144" t="n"/>
      <c r="BR29" s="136" t="n"/>
      <c r="BS29" s="44" t="n"/>
      <c r="BT29" s="44" t="n"/>
      <c r="BU29" s="137" t="n"/>
      <c r="BV29" s="355" t="n"/>
      <c r="BW29" s="355" t="n"/>
      <c r="BX29" s="355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</row>
    <row r="30">
      <c r="A30" s="949" t="n">
        <v>1</v>
      </c>
      <c r="B30" s="108" t="n"/>
      <c r="C30" s="148" t="n"/>
      <c r="D30" s="377" t="inlineStr">
        <is>
          <t>Государственный компонент</t>
        </is>
      </c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48" t="n"/>
      <c r="T30" s="950" t="n"/>
      <c r="U30" s="148" t="n"/>
      <c r="V30" s="950" t="n"/>
      <c r="W30" s="148" t="n"/>
      <c r="X30" s="951" t="n">
        <v>1230</v>
      </c>
      <c r="Y30" s="109" t="n"/>
      <c r="Z30" s="381" t="n">
        <v>394</v>
      </c>
      <c r="AA30" s="109" t="n"/>
      <c r="AB30" s="376">
        <f>AB31+AB35+AB38+AB39</f>
        <v/>
      </c>
      <c r="AC30" s="148" t="n"/>
      <c r="AD30" s="380">
        <f>AD31+AD35+AD38+AD39</f>
        <v/>
      </c>
      <c r="AE30" s="109" t="n"/>
      <c r="AF30" s="382">
        <f>AF31+AF35+AF38+AF39</f>
        <v/>
      </c>
      <c r="AG30" s="109" t="n"/>
      <c r="AH30" s="382">
        <f>AH31+AH35+AH38+AH39</f>
        <v/>
      </c>
      <c r="AI30" s="109" t="n"/>
      <c r="AJ30" s="382">
        <f>AJ31+AJ35+AJ38+AJ39</f>
        <v/>
      </c>
      <c r="AK30" s="109" t="n"/>
      <c r="AL30" s="376">
        <f>AL31+AL35+AL38+AL39</f>
        <v/>
      </c>
      <c r="AM30" s="148" t="n"/>
      <c r="AN30" s="380">
        <f>AN31+AN35+AN38+AN39</f>
        <v/>
      </c>
      <c r="AO30" s="109" t="n"/>
      <c r="AP30" s="382">
        <f>AP31+AP35+AP38+AP39</f>
        <v/>
      </c>
      <c r="AQ30" s="109" t="n"/>
      <c r="AR30" s="382">
        <f>AR31+AR35+AR38+AR39</f>
        <v/>
      </c>
      <c r="AS30" s="109" t="n"/>
      <c r="AT30" s="382">
        <f>AT31+AT35+AT38+AT39</f>
        <v/>
      </c>
      <c r="AU30" s="109" t="n"/>
      <c r="AV30" s="382">
        <f>AV31+AV35+AV38+AV39</f>
        <v/>
      </c>
      <c r="AW30" s="109" t="n"/>
      <c r="AX30" s="382">
        <f>AX31+AX35+AX38+AX39</f>
        <v/>
      </c>
      <c r="AY30" s="109" t="n"/>
      <c r="AZ30" s="380">
        <f>AZ31+AZ35+AZ38+AZ39</f>
        <v/>
      </c>
      <c r="BA30" s="109" t="n"/>
      <c r="BB30" s="382">
        <f>BB31+BB35+BB38+BB39</f>
        <v/>
      </c>
      <c r="BC30" s="109" t="n"/>
      <c r="BD30" s="382">
        <f>BD31+BD35+BD38+BD39</f>
        <v/>
      </c>
      <c r="BE30" s="109" t="n"/>
      <c r="BF30" s="382">
        <f>BF31+BF35+BF38+BF39</f>
        <v/>
      </c>
      <c r="BG30" s="109" t="n"/>
      <c r="BH30" s="382">
        <f>BH31+BH35+BH38+BH39</f>
        <v/>
      </c>
      <c r="BI30" s="109" t="n"/>
      <c r="BJ30" s="382">
        <f>BJ31+BJ35+BJ38+BJ39</f>
        <v/>
      </c>
      <c r="BK30" s="109" t="n"/>
      <c r="BL30" s="380">
        <f>BL31+BL35+BL38+BL39</f>
        <v/>
      </c>
      <c r="BM30" s="109" t="n"/>
      <c r="BN30" s="382">
        <f>BN31+BN35+BN38+BN39</f>
        <v/>
      </c>
      <c r="BO30" s="109" t="n"/>
      <c r="BP30" s="382">
        <f>BP31+BP35+BP38+BP39</f>
        <v/>
      </c>
      <c r="BQ30" s="109" t="n"/>
      <c r="BR30" s="952" t="n"/>
      <c r="BS30" s="108" t="n"/>
      <c r="BT30" s="108" t="n"/>
      <c r="BU30" s="109" t="n"/>
      <c r="BV30" s="953" t="n"/>
      <c r="BW30" s="953" t="n"/>
      <c r="BX30" s="953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</row>
    <row r="31">
      <c r="A31" s="954" t="inlineStr">
        <is>
          <t>1.1</t>
        </is>
      </c>
      <c r="B31" s="206" t="n"/>
      <c r="C31" s="207" t="n"/>
      <c r="D31" s="955" t="inlineStr">
        <is>
          <t>Модуль "Теоретическая экономика"</t>
        </is>
      </c>
      <c r="E31" s="206" t="n"/>
      <c r="F31" s="206" t="n"/>
      <c r="G31" s="206" t="n"/>
      <c r="H31" s="206" t="n"/>
      <c r="I31" s="206" t="n"/>
      <c r="J31" s="206" t="n"/>
      <c r="K31" s="206" t="n"/>
      <c r="L31" s="206" t="n"/>
      <c r="M31" s="206" t="n"/>
      <c r="N31" s="206" t="n"/>
      <c r="O31" s="206" t="n"/>
      <c r="P31" s="206" t="n"/>
      <c r="Q31" s="206" t="n"/>
      <c r="R31" s="206" t="n"/>
      <c r="S31" s="207" t="n"/>
      <c r="T31" s="171" t="n"/>
      <c r="U31" s="161" t="n"/>
      <c r="V31" s="171" t="n"/>
      <c r="W31" s="161" t="n"/>
      <c r="X31" s="211" t="n">
        <v>318</v>
      </c>
      <c r="Y31" s="139" t="n"/>
      <c r="Z31" s="212" t="n">
        <v>146</v>
      </c>
      <c r="AA31" s="139" t="n"/>
      <c r="AB31" s="387">
        <f>AB32+AB33+AB34</f>
        <v/>
      </c>
      <c r="AC31" s="161" t="n"/>
      <c r="AD31" s="169">
        <f>AD32+AD33+AD34</f>
        <v/>
      </c>
      <c r="AE31" s="124" t="n"/>
      <c r="AF31" s="170">
        <f>AF32+AF33+AF34</f>
        <v/>
      </c>
      <c r="AG31" s="124" t="n"/>
      <c r="AH31" s="170">
        <f>AH32+AH33+AH34</f>
        <v/>
      </c>
      <c r="AI31" s="124" t="n"/>
      <c r="AJ31" s="170">
        <f>AJ32+AJ33+AJ34</f>
        <v/>
      </c>
      <c r="AK31" s="124" t="n"/>
      <c r="AL31" s="387">
        <f>AL32+AL33+AL34</f>
        <v/>
      </c>
      <c r="AM31" s="161" t="n"/>
      <c r="AN31" s="169">
        <f>AN32+AN33+AN34</f>
        <v/>
      </c>
      <c r="AO31" s="124" t="n"/>
      <c r="AP31" s="170">
        <f>AP32+AP33+AP34</f>
        <v/>
      </c>
      <c r="AQ31" s="124" t="n"/>
      <c r="AR31" s="170">
        <f>AR32+AR33+AR34</f>
        <v/>
      </c>
      <c r="AS31" s="124" t="n"/>
      <c r="AT31" s="170">
        <f>AT32+AT33+AT34</f>
        <v/>
      </c>
      <c r="AU31" s="124" t="n"/>
      <c r="AV31" s="170">
        <f>AV32+AV33+AV34</f>
        <v/>
      </c>
      <c r="AW31" s="124" t="n"/>
      <c r="AX31" s="170">
        <f>AX32+AX33+AX34</f>
        <v/>
      </c>
      <c r="AY31" s="124" t="n"/>
      <c r="AZ31" s="169">
        <f>AZ32+AZ33+AZ34</f>
        <v/>
      </c>
      <c r="BA31" s="124" t="n"/>
      <c r="BB31" s="170">
        <f>BB32+BB33+BB34</f>
        <v/>
      </c>
      <c r="BC31" s="124" t="n"/>
      <c r="BD31" s="170">
        <f>BD32+BD33+BD34</f>
        <v/>
      </c>
      <c r="BE31" s="124" t="n"/>
      <c r="BF31" s="170">
        <f>BF32+BF33+BF34</f>
        <v/>
      </c>
      <c r="BG31" s="124" t="n"/>
      <c r="BH31" s="170">
        <f>BH32+BH33+BH34</f>
        <v/>
      </c>
      <c r="BI31" s="124" t="n"/>
      <c r="BJ31" s="170">
        <f>BJ32+BJ33+BJ34</f>
        <v/>
      </c>
      <c r="BK31" s="124" t="n"/>
      <c r="BL31" s="169">
        <f>BL32+BL33+BL34</f>
        <v/>
      </c>
      <c r="BM31" s="124" t="n"/>
      <c r="BN31" s="170">
        <f>BN32+BN33+BN34</f>
        <v/>
      </c>
      <c r="BO31" s="124" t="n"/>
      <c r="BP31" s="170">
        <f>BP32+BP33+BP34</f>
        <v/>
      </c>
      <c r="BQ31" s="124" t="n"/>
      <c r="BR31" s="956" t="n"/>
      <c r="BS31" s="957" t="n"/>
      <c r="BT31" s="957" t="n"/>
      <c r="BU31" s="958" t="n"/>
      <c r="BV31" s="953" t="n"/>
      <c r="BW31" s="953" t="n"/>
      <c r="BX31" s="953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</row>
    <row r="32">
      <c r="A32" s="959" t="inlineStr">
        <is>
          <t>1.1.1</t>
        </is>
      </c>
      <c r="B32" s="126" t="n"/>
      <c r="C32" s="175" t="n"/>
      <c r="D32" s="960" t="inlineStr">
        <is>
          <t xml:space="preserve">Микроэкономический анализ и политика 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75" t="n"/>
      <c r="T32" s="182" t="n">
        <v>1</v>
      </c>
      <c r="U32" s="175" t="n"/>
      <c r="V32" s="182" t="n"/>
      <c r="W32" s="175" t="n"/>
      <c r="X32" s="181" t="n">
        <v>102</v>
      </c>
      <c r="Y32" s="128" t="n"/>
      <c r="Z32" s="93" t="n">
        <v>50</v>
      </c>
      <c r="AA32" s="128" t="n"/>
      <c r="AB32" s="182">
        <f>AD32+AF32+AH32+AJ32</f>
        <v/>
      </c>
      <c r="AC32" s="175" t="n"/>
      <c r="AD32" s="177" t="n">
        <v>6</v>
      </c>
      <c r="AE32" s="128" t="n"/>
      <c r="AF32" s="93" t="n"/>
      <c r="AG32" s="128" t="n"/>
      <c r="AH32" s="93" t="n"/>
      <c r="AI32" s="128" t="n"/>
      <c r="AJ32" s="93" t="n">
        <v>6</v>
      </c>
      <c r="AK32" s="128" t="n"/>
      <c r="AL32" s="218" t="n"/>
      <c r="AM32" s="175" t="n"/>
      <c r="AN32" s="177">
        <f>X32</f>
        <v/>
      </c>
      <c r="AO32" s="128" t="n"/>
      <c r="AP32" s="93">
        <f>AB32</f>
        <v/>
      </c>
      <c r="AQ32" s="128" t="n"/>
      <c r="AR32" s="93" t="n">
        <v>3</v>
      </c>
      <c r="AS32" s="128" t="n"/>
      <c r="AT32" s="93" t="n"/>
      <c r="AU32" s="128" t="n"/>
      <c r="AV32" s="93" t="n"/>
      <c r="AW32" s="128" t="n"/>
      <c r="AX32" s="93" t="n"/>
      <c r="AY32" s="128" t="n"/>
      <c r="AZ32" s="188" t="n"/>
      <c r="BA32" s="128" t="n"/>
      <c r="BB32" s="95" t="n"/>
      <c r="BC32" s="128" t="n"/>
      <c r="BD32" s="95" t="n"/>
      <c r="BE32" s="128" t="n"/>
      <c r="BF32" s="95" t="n"/>
      <c r="BG32" s="128" t="n"/>
      <c r="BH32" s="95" t="n"/>
      <c r="BI32" s="128" t="n"/>
      <c r="BJ32" s="95" t="n"/>
      <c r="BK32" s="128" t="n"/>
      <c r="BL32" s="188" t="n"/>
      <c r="BM32" s="128" t="n"/>
      <c r="BN32" s="95" t="n"/>
      <c r="BO32" s="128" t="n"/>
      <c r="BP32" s="95" t="n"/>
      <c r="BQ32" s="128" t="n"/>
      <c r="BR32" s="824" t="inlineStr">
        <is>
          <t>УК-6, УПК-1</t>
        </is>
      </c>
      <c r="BS32" s="126" t="n"/>
      <c r="BT32" s="126" t="n"/>
      <c r="BU32" s="175" t="n"/>
      <c r="BV32" s="953" t="n"/>
      <c r="BW32" s="953" t="n"/>
      <c r="BX32" s="953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</row>
    <row r="33">
      <c r="A33" s="959" t="inlineStr">
        <is>
          <t>1.1.2</t>
        </is>
      </c>
      <c r="B33" s="126" t="n"/>
      <c r="C33" s="175" t="n"/>
      <c r="D33" s="960" t="inlineStr">
        <is>
          <t xml:space="preserve">Макроэкономический анализ и политика 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75" t="n"/>
      <c r="T33" s="182" t="n">
        <v>2</v>
      </c>
      <c r="U33" s="175" t="n"/>
      <c r="V33" s="182" t="n"/>
      <c r="W33" s="175" t="n"/>
      <c r="X33" s="181" t="n">
        <v>108</v>
      </c>
      <c r="Y33" s="128" t="n"/>
      <c r="Z33" s="93" t="n">
        <v>48</v>
      </c>
      <c r="AA33" s="128" t="n"/>
      <c r="AB33" s="182">
        <f>AD33+AF33+AH33+AJ33</f>
        <v/>
      </c>
      <c r="AC33" s="175" t="n"/>
      <c r="AD33" s="177" t="n">
        <v>6</v>
      </c>
      <c r="AE33" s="128" t="n"/>
      <c r="AF33" s="93" t="n"/>
      <c r="AG33" s="128" t="n"/>
      <c r="AH33" s="93" t="n"/>
      <c r="AI33" s="128" t="n"/>
      <c r="AJ33" s="93" t="n">
        <v>6</v>
      </c>
      <c r="AK33" s="128" t="n"/>
      <c r="AL33" s="218" t="n"/>
      <c r="AM33" s="175" t="n"/>
      <c r="AN33" s="177" t="n"/>
      <c r="AO33" s="128" t="n"/>
      <c r="AP33" s="93" t="n"/>
      <c r="AQ33" s="128" t="n"/>
      <c r="AR33" s="93" t="n"/>
      <c r="AS33" s="128" t="n"/>
      <c r="AT33" s="93">
        <f>X33</f>
        <v/>
      </c>
      <c r="AU33" s="128" t="n"/>
      <c r="AV33" s="93">
        <f>AB33</f>
        <v/>
      </c>
      <c r="AW33" s="128" t="n"/>
      <c r="AX33" s="93" t="n">
        <v>3</v>
      </c>
      <c r="AY33" s="128" t="n"/>
      <c r="AZ33" s="188" t="n"/>
      <c r="BA33" s="128" t="n"/>
      <c r="BB33" s="95" t="n"/>
      <c r="BC33" s="128" t="n"/>
      <c r="BD33" s="95" t="n"/>
      <c r="BE33" s="128" t="n"/>
      <c r="BF33" s="95" t="n"/>
      <c r="BG33" s="128" t="n"/>
      <c r="BH33" s="95" t="n"/>
      <c r="BI33" s="128" t="n"/>
      <c r="BJ33" s="95" t="n"/>
      <c r="BK33" s="128" t="n"/>
      <c r="BL33" s="188" t="n"/>
      <c r="BM33" s="128" t="n"/>
      <c r="BN33" s="95" t="n"/>
      <c r="BO33" s="128" t="n"/>
      <c r="BP33" s="95" t="n"/>
      <c r="BQ33" s="128" t="n"/>
      <c r="BR33" s="824" t="inlineStr">
        <is>
          <t>УК-6, УПК-2</t>
        </is>
      </c>
      <c r="BS33" s="126" t="n"/>
      <c r="BT33" s="126" t="n"/>
      <c r="BU33" s="175" t="n"/>
      <c r="BV33" s="953" t="n"/>
      <c r="BW33" s="953" t="n"/>
      <c r="BX33" s="953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</row>
    <row r="34">
      <c r="A34" s="959" t="inlineStr">
        <is>
          <t>1.1.3</t>
        </is>
      </c>
      <c r="B34" s="126" t="n"/>
      <c r="C34" s="175" t="n"/>
      <c r="D34" s="960" t="inlineStr">
        <is>
          <t>Институциональный анализ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75" t="n"/>
      <c r="T34" s="182" t="n">
        <v>3</v>
      </c>
      <c r="U34" s="175" t="n"/>
      <c r="V34" s="182" t="n"/>
      <c r="W34" s="175" t="n"/>
      <c r="X34" s="181" t="n">
        <v>108</v>
      </c>
      <c r="Y34" s="128" t="n"/>
      <c r="Z34" s="93" t="n">
        <v>48</v>
      </c>
      <c r="AA34" s="128" t="n"/>
      <c r="AB34" s="182">
        <f>AD34+AF34+AH34+AJ34</f>
        <v/>
      </c>
      <c r="AC34" s="175" t="n"/>
      <c r="AD34" s="177" t="n">
        <v>6</v>
      </c>
      <c r="AE34" s="128" t="n"/>
      <c r="AF34" s="93" t="n"/>
      <c r="AG34" s="128" t="n"/>
      <c r="AH34" s="93" t="n"/>
      <c r="AI34" s="128" t="n"/>
      <c r="AJ34" s="93" t="n">
        <v>6</v>
      </c>
      <c r="AK34" s="128" t="n"/>
      <c r="AL34" s="182" t="n"/>
      <c r="AM34" s="175" t="n"/>
      <c r="AN34" s="177" t="n"/>
      <c r="AO34" s="128" t="n"/>
      <c r="AP34" s="93" t="n"/>
      <c r="AQ34" s="128" t="n"/>
      <c r="AR34" s="93" t="n"/>
      <c r="AS34" s="128" t="n"/>
      <c r="AT34" s="93" t="n"/>
      <c r="AU34" s="128" t="n"/>
      <c r="AV34" s="93" t="n"/>
      <c r="AW34" s="128" t="n"/>
      <c r="AX34" s="93" t="n"/>
      <c r="AY34" s="128" t="n"/>
      <c r="AZ34" s="177">
        <f>X34</f>
        <v/>
      </c>
      <c r="BA34" s="128" t="n"/>
      <c r="BB34" s="93">
        <f>AB34</f>
        <v/>
      </c>
      <c r="BC34" s="128" t="n"/>
      <c r="BD34" s="93" t="n">
        <v>3</v>
      </c>
      <c r="BE34" s="128" t="n"/>
      <c r="BF34" s="961" t="n"/>
      <c r="BG34" s="128" t="n"/>
      <c r="BH34" s="93" t="n"/>
      <c r="BI34" s="128" t="n"/>
      <c r="BJ34" s="93" t="n"/>
      <c r="BK34" s="128" t="n"/>
      <c r="BL34" s="177" t="n"/>
      <c r="BM34" s="128" t="n"/>
      <c r="BN34" s="93" t="n"/>
      <c r="BO34" s="128" t="n"/>
      <c r="BP34" s="93" t="n"/>
      <c r="BQ34" s="128" t="n"/>
      <c r="BR34" s="182" t="inlineStr">
        <is>
          <t>УПК-3</t>
        </is>
      </c>
      <c r="BS34" s="126" t="n"/>
      <c r="BT34" s="126" t="n"/>
      <c r="BU34" s="175" t="n"/>
      <c r="BV34" s="355" t="n"/>
      <c r="BW34" s="355" t="n"/>
      <c r="BX34" s="355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</row>
    <row r="35">
      <c r="A35" s="962" t="inlineStr">
        <is>
          <t>1.2</t>
        </is>
      </c>
      <c r="B35" s="126" t="n"/>
      <c r="C35" s="175" t="n"/>
      <c r="D35" s="963" t="inlineStr">
        <is>
          <t>Модуль "Мировая экономика и международный бизнес"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75" t="n"/>
      <c r="T35" s="182" t="n"/>
      <c r="U35" s="175" t="n"/>
      <c r="V35" s="182" t="n"/>
      <c r="W35" s="175" t="n"/>
      <c r="X35" s="187" t="n">
        <v>432</v>
      </c>
      <c r="Y35" s="128" t="n"/>
      <c r="Z35" s="187" t="n">
        <v>144</v>
      </c>
      <c r="AA35" s="128" t="n"/>
      <c r="AB35" s="218">
        <f>AB36+AB37</f>
        <v/>
      </c>
      <c r="AC35" s="175" t="n"/>
      <c r="AD35" s="188">
        <f>AD36+AD37</f>
        <v/>
      </c>
      <c r="AE35" s="128" t="n"/>
      <c r="AF35" s="95">
        <f>AF36+AF37</f>
        <v/>
      </c>
      <c r="AG35" s="128" t="n"/>
      <c r="AH35" s="95">
        <f>AH36+AH37</f>
        <v/>
      </c>
      <c r="AI35" s="128" t="n"/>
      <c r="AJ35" s="95">
        <f>AJ36+AJ37</f>
        <v/>
      </c>
      <c r="AK35" s="128" t="n"/>
      <c r="AL35" s="218">
        <f>AL36+AL37</f>
        <v/>
      </c>
      <c r="AM35" s="175" t="n"/>
      <c r="AN35" s="188">
        <f>AN36+AN37</f>
        <v/>
      </c>
      <c r="AO35" s="128" t="n"/>
      <c r="AP35" s="95">
        <f>AP36+AP37</f>
        <v/>
      </c>
      <c r="AQ35" s="128" t="n"/>
      <c r="AR35" s="95">
        <f>AR36+AR37</f>
        <v/>
      </c>
      <c r="AS35" s="128" t="n"/>
      <c r="AT35" s="95">
        <f>AT36+AT37</f>
        <v/>
      </c>
      <c r="AU35" s="128" t="n"/>
      <c r="AV35" s="95">
        <f>AV36+AV37</f>
        <v/>
      </c>
      <c r="AW35" s="128" t="n"/>
      <c r="AX35" s="95">
        <f>AX36+AX37</f>
        <v/>
      </c>
      <c r="AY35" s="128" t="n"/>
      <c r="AZ35" s="188">
        <f>AZ36+AZ37</f>
        <v/>
      </c>
      <c r="BA35" s="128" t="n"/>
      <c r="BB35" s="95">
        <f>BB36+BB37</f>
        <v/>
      </c>
      <c r="BC35" s="128" t="n"/>
      <c r="BD35" s="95">
        <f>BD36+BD37</f>
        <v/>
      </c>
      <c r="BE35" s="128" t="n"/>
      <c r="BF35" s="95">
        <f>BF36+BF37</f>
        <v/>
      </c>
      <c r="BG35" s="128" t="n"/>
      <c r="BH35" s="95">
        <f>BH36+BH37</f>
        <v/>
      </c>
      <c r="BI35" s="128" t="n"/>
      <c r="BJ35" s="95">
        <f>BJ36+BJ37</f>
        <v/>
      </c>
      <c r="BK35" s="128" t="n"/>
      <c r="BL35" s="188">
        <f>BL36+BL37</f>
        <v/>
      </c>
      <c r="BM35" s="128" t="n"/>
      <c r="BN35" s="95">
        <f>BN36+BN37</f>
        <v/>
      </c>
      <c r="BO35" s="128" t="n"/>
      <c r="BP35" s="95">
        <f>BP36+BP37</f>
        <v/>
      </c>
      <c r="BQ35" s="128" t="n"/>
      <c r="BR35" s="218" t="n"/>
      <c r="BS35" s="126" t="n"/>
      <c r="BT35" s="126" t="n"/>
      <c r="BU35" s="175" t="n"/>
      <c r="BV35" s="953" t="n"/>
      <c r="BW35" s="953" t="n"/>
      <c r="BX35" s="953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</row>
    <row r="36">
      <c r="A36" s="959" t="inlineStr">
        <is>
          <t>1.2.1</t>
        </is>
      </c>
      <c r="B36" s="126" t="n"/>
      <c r="C36" s="175" t="n"/>
      <c r="D36" s="960" t="inlineStr">
        <is>
          <t>Международный бизнес и деловые культуры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75" t="n"/>
      <c r="T36" s="182" t="n"/>
      <c r="U36" s="175" t="n"/>
      <c r="V36" s="182" t="n">
        <v>1</v>
      </c>
      <c r="W36" s="175" t="n"/>
      <c r="X36" s="181" t="n">
        <v>216</v>
      </c>
      <c r="Y36" s="128" t="n"/>
      <c r="Z36" s="93" t="n">
        <v>72</v>
      </c>
      <c r="AA36" s="128" t="n"/>
      <c r="AB36" s="182">
        <f>AD36+AF36+AH36+AJ36</f>
        <v/>
      </c>
      <c r="AC36" s="175" t="n"/>
      <c r="AD36" s="177" t="n">
        <v>8</v>
      </c>
      <c r="AE36" s="128" t="n"/>
      <c r="AF36" s="93" t="n"/>
      <c r="AG36" s="128" t="n"/>
      <c r="AH36" s="93" t="n"/>
      <c r="AI36" s="128" t="n"/>
      <c r="AJ36" s="93" t="n">
        <v>10</v>
      </c>
      <c r="AK36" s="128" t="n"/>
      <c r="AL36" s="218" t="n"/>
      <c r="AM36" s="175" t="n"/>
      <c r="AN36" s="177">
        <f>X36</f>
        <v/>
      </c>
      <c r="AO36" s="128" t="n"/>
      <c r="AP36" s="93">
        <f>AB36</f>
        <v/>
      </c>
      <c r="AQ36" s="128" t="n"/>
      <c r="AR36" s="93" t="n">
        <v>6</v>
      </c>
      <c r="AS36" s="128" t="n"/>
      <c r="AT36" s="93" t="n"/>
      <c r="AU36" s="128" t="n"/>
      <c r="AV36" s="93" t="n"/>
      <c r="AW36" s="128" t="n"/>
      <c r="AX36" s="93" t="n"/>
      <c r="AY36" s="128" t="n"/>
      <c r="AZ36" s="177" t="n"/>
      <c r="BA36" s="128" t="n"/>
      <c r="BB36" s="93" t="n"/>
      <c r="BC36" s="128" t="n"/>
      <c r="BD36" s="93" t="n"/>
      <c r="BE36" s="128" t="n"/>
      <c r="BF36" s="961" t="n"/>
      <c r="BG36" s="128" t="n"/>
      <c r="BH36" s="93" t="n"/>
      <c r="BI36" s="128" t="n"/>
      <c r="BJ36" s="93" t="n"/>
      <c r="BK36" s="128" t="n"/>
      <c r="BL36" s="177" t="n"/>
      <c r="BM36" s="128" t="n"/>
      <c r="BN36" s="93" t="n"/>
      <c r="BO36" s="128" t="n"/>
      <c r="BP36" s="93" t="n"/>
      <c r="BQ36" s="128" t="n"/>
      <c r="BR36" s="182" t="inlineStr">
        <is>
          <t>УПК-4</t>
        </is>
      </c>
      <c r="BS36" s="126" t="n"/>
      <c r="BT36" s="126" t="n"/>
      <c r="BU36" s="175" t="n"/>
      <c r="BV36" s="355" t="n"/>
      <c r="BW36" s="355" t="n"/>
      <c r="BX36" s="355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</row>
    <row r="37">
      <c r="A37" s="964" t="inlineStr">
        <is>
          <t>1.2.2</t>
        </is>
      </c>
      <c r="B37" s="191" t="n"/>
      <c r="C37" s="192" t="n"/>
      <c r="D37" s="960" t="inlineStr">
        <is>
          <t>Мировая экономика и внешнеэкономическая политика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75" t="n"/>
      <c r="T37" s="182" t="n">
        <v>2</v>
      </c>
      <c r="U37" s="175" t="n"/>
      <c r="V37" s="965" t="n"/>
      <c r="W37" s="175" t="n"/>
      <c r="X37" s="181" t="n">
        <v>216</v>
      </c>
      <c r="Y37" s="128" t="n"/>
      <c r="Z37" s="93" t="n">
        <v>72</v>
      </c>
      <c r="AA37" s="128" t="n"/>
      <c r="AB37" s="182">
        <f>AD37+AF37+AH37+AJ37</f>
        <v/>
      </c>
      <c r="AC37" s="175" t="n"/>
      <c r="AD37" s="177" t="n">
        <v>8</v>
      </c>
      <c r="AE37" s="128" t="n"/>
      <c r="AF37" s="93" t="n"/>
      <c r="AG37" s="128" t="n"/>
      <c r="AH37" s="93" t="n"/>
      <c r="AI37" s="128" t="n"/>
      <c r="AJ37" s="93" t="n">
        <v>10</v>
      </c>
      <c r="AK37" s="128" t="n"/>
      <c r="AL37" s="182" t="n"/>
      <c r="AM37" s="175" t="n"/>
      <c r="AN37" s="177" t="n"/>
      <c r="AO37" s="128" t="n"/>
      <c r="AP37" s="198" t="n"/>
      <c r="AQ37" s="197" t="n"/>
      <c r="AR37" s="198" t="n"/>
      <c r="AS37" s="197" t="n"/>
      <c r="AT37" s="198">
        <f>X37</f>
        <v/>
      </c>
      <c r="AU37" s="197" t="n"/>
      <c r="AV37" s="198">
        <f>AB37</f>
        <v/>
      </c>
      <c r="AW37" s="197" t="n"/>
      <c r="AX37" s="198" t="n">
        <v>6</v>
      </c>
      <c r="AY37" s="197" t="n"/>
      <c r="AZ37" s="196" t="n"/>
      <c r="BA37" s="197" t="n"/>
      <c r="BB37" s="198" t="n"/>
      <c r="BC37" s="197" t="n"/>
      <c r="BD37" s="198" t="n"/>
      <c r="BE37" s="197" t="n"/>
      <c r="BF37" s="966" t="n"/>
      <c r="BG37" s="197" t="n"/>
      <c r="BH37" s="198" t="n"/>
      <c r="BI37" s="197" t="n"/>
      <c r="BJ37" s="198" t="n"/>
      <c r="BK37" s="197" t="n"/>
      <c r="BL37" s="196" t="n"/>
      <c r="BM37" s="197" t="n"/>
      <c r="BN37" s="198" t="n"/>
      <c r="BO37" s="197" t="n"/>
      <c r="BP37" s="198" t="n"/>
      <c r="BQ37" s="197" t="n"/>
      <c r="BR37" s="182" t="inlineStr">
        <is>
          <t>УПК-5</t>
        </is>
      </c>
      <c r="BS37" s="126" t="n"/>
      <c r="BT37" s="126" t="n"/>
      <c r="BU37" s="175" t="n"/>
      <c r="BV37" s="355" t="n"/>
      <c r="BW37" s="355" t="n"/>
      <c r="BX37" s="355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</row>
    <row r="38">
      <c r="A38" s="836" t="inlineStr">
        <is>
          <t>1.3</t>
        </is>
      </c>
      <c r="B38" s="126" t="n"/>
      <c r="C38" s="128" t="n"/>
      <c r="D38" s="963" t="inlineStr">
        <is>
          <t>Инновационное развитие организации (предприятия)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75" t="n"/>
      <c r="T38" s="182" t="n"/>
      <c r="U38" s="175" t="n"/>
      <c r="V38" s="182" t="n">
        <v>1</v>
      </c>
      <c r="W38" s="175" t="n"/>
      <c r="X38" s="188" t="n">
        <v>102</v>
      </c>
      <c r="Y38" s="128" t="n"/>
      <c r="Z38" s="95" t="n">
        <v>36</v>
      </c>
      <c r="AA38" s="128" t="n"/>
      <c r="AB38" s="218">
        <f>AD38+AF38+AH38+AJ38</f>
        <v/>
      </c>
      <c r="AC38" s="175" t="n"/>
      <c r="AD38" s="188" t="n">
        <v>4</v>
      </c>
      <c r="AE38" s="128" t="n"/>
      <c r="AF38" s="95" t="n"/>
      <c r="AG38" s="128" t="n"/>
      <c r="AH38" s="95" t="n">
        <v>6</v>
      </c>
      <c r="AI38" s="128" t="n"/>
      <c r="AJ38" s="95" t="n"/>
      <c r="AK38" s="128" t="n"/>
      <c r="AL38" s="218" t="n"/>
      <c r="AM38" s="175" t="n"/>
      <c r="AN38" s="188">
        <f>X38</f>
        <v/>
      </c>
      <c r="AO38" s="128" t="n"/>
      <c r="AP38" s="95">
        <f>AB38</f>
        <v/>
      </c>
      <c r="AQ38" s="128" t="n"/>
      <c r="AR38" s="95" t="n">
        <v>3</v>
      </c>
      <c r="AS38" s="128" t="n"/>
      <c r="AT38" s="95" t="n"/>
      <c r="AU38" s="128" t="n"/>
      <c r="AV38" s="95" t="n"/>
      <c r="AW38" s="128" t="n"/>
      <c r="AX38" s="95" t="n"/>
      <c r="AY38" s="128" t="n"/>
      <c r="AZ38" s="188" t="n"/>
      <c r="BA38" s="128" t="n"/>
      <c r="BB38" s="95" t="n"/>
      <c r="BC38" s="128" t="n"/>
      <c r="BD38" s="95" t="n"/>
      <c r="BE38" s="128" t="n"/>
      <c r="BF38" s="95" t="n"/>
      <c r="BG38" s="128" t="n"/>
      <c r="BH38" s="95" t="n"/>
      <c r="BI38" s="128" t="n"/>
      <c r="BJ38" s="95" t="n"/>
      <c r="BK38" s="128" t="n"/>
      <c r="BL38" s="188" t="n"/>
      <c r="BM38" s="128" t="n"/>
      <c r="BN38" s="95" t="n"/>
      <c r="BO38" s="128" t="n"/>
      <c r="BP38" s="95" t="n"/>
      <c r="BQ38" s="128" t="n"/>
      <c r="BR38" s="828" t="inlineStr">
        <is>
          <t>УК-4,5,УПК-6</t>
        </is>
      </c>
      <c r="BS38" s="126" t="n"/>
      <c r="BT38" s="126" t="n"/>
      <c r="BU38" s="175" t="n"/>
      <c r="BV38" s="953" t="n"/>
      <c r="BW38" s="953" t="n"/>
      <c r="BX38" s="953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</row>
    <row r="39">
      <c r="A39" s="967" t="inlineStr">
        <is>
          <t>1.4</t>
        </is>
      </c>
      <c r="B39" s="206" t="n"/>
      <c r="C39" s="207" t="n"/>
      <c r="D39" s="968" t="inlineStr">
        <is>
          <t>Модуль "Научно-исследовательская работа"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75" t="n"/>
      <c r="T39" s="182" t="n"/>
      <c r="U39" s="175" t="n"/>
      <c r="V39" s="182" t="n"/>
      <c r="W39" s="175" t="n"/>
      <c r="X39" s="187" t="n">
        <v>378</v>
      </c>
      <c r="Y39" s="128" t="n"/>
      <c r="Z39" s="187" t="n">
        <v>68</v>
      </c>
      <c r="AA39" s="128" t="n"/>
      <c r="AB39" s="218">
        <f>AB40+AB41+AB42</f>
        <v/>
      </c>
      <c r="AC39" s="175" t="n"/>
      <c r="AD39" s="188">
        <f>AD40+AD41+AD42</f>
        <v/>
      </c>
      <c r="AE39" s="128" t="n"/>
      <c r="AF39" s="95">
        <f>AF40+AF41+AF42</f>
        <v/>
      </c>
      <c r="AG39" s="128" t="n"/>
      <c r="AH39" s="95">
        <f>AH40+AH41+AH42</f>
        <v/>
      </c>
      <c r="AI39" s="128" t="n"/>
      <c r="AJ39" s="95">
        <f>AJ40+AJ41+AJ42</f>
        <v/>
      </c>
      <c r="AK39" s="128" t="n"/>
      <c r="AL39" s="218">
        <f>AL40+AL41+AL42</f>
        <v/>
      </c>
      <c r="AM39" s="175" t="n"/>
      <c r="AN39" s="188">
        <f>AN40+AN41+AN42</f>
        <v/>
      </c>
      <c r="AO39" s="128" t="n"/>
      <c r="AP39" s="95">
        <f>AP40+AP41+AP42</f>
        <v/>
      </c>
      <c r="AQ39" s="128" t="n"/>
      <c r="AR39" s="95">
        <f>AR40+AR41+AR42</f>
        <v/>
      </c>
      <c r="AS39" s="128" t="n"/>
      <c r="AT39" s="95">
        <f>AT40+AT41+AT42</f>
        <v/>
      </c>
      <c r="AU39" s="128" t="n"/>
      <c r="AV39" s="95">
        <f>AV40+AV41+AV42</f>
        <v/>
      </c>
      <c r="AW39" s="128" t="n"/>
      <c r="AX39" s="95">
        <f>AX40+AX41+AX42</f>
        <v/>
      </c>
      <c r="AY39" s="128" t="n"/>
      <c r="AZ39" s="188">
        <f>AZ40+AZ41+AZ42</f>
        <v/>
      </c>
      <c r="BA39" s="128" t="n"/>
      <c r="BB39" s="95">
        <f>BB40+BB41+BB42</f>
        <v/>
      </c>
      <c r="BC39" s="128" t="n"/>
      <c r="BD39" s="95">
        <f>BD40+BD41+BD42</f>
        <v/>
      </c>
      <c r="BE39" s="128" t="n"/>
      <c r="BF39" s="95">
        <f>BF40+BF41+BF42</f>
        <v/>
      </c>
      <c r="BG39" s="128" t="n"/>
      <c r="BH39" s="95">
        <f>BH40+BH41+BH42</f>
        <v/>
      </c>
      <c r="BI39" s="128" t="n"/>
      <c r="BJ39" s="95">
        <f>BJ40+BJ41+BJ42</f>
        <v/>
      </c>
      <c r="BK39" s="128" t="n"/>
      <c r="BL39" s="188">
        <f>BL40+BL41+BL42</f>
        <v/>
      </c>
      <c r="BM39" s="128" t="n"/>
      <c r="BN39" s="95">
        <f>BN40+BN41+BN42</f>
        <v/>
      </c>
      <c r="BO39" s="128" t="n"/>
      <c r="BP39" s="95">
        <f>BP40+BP41+BP42</f>
        <v/>
      </c>
      <c r="BQ39" s="128" t="n"/>
      <c r="BR39" s="182" t="inlineStr">
        <is>
          <t>УК-1,4,5</t>
        </is>
      </c>
      <c r="BS39" s="126" t="n"/>
      <c r="BT39" s="126" t="n"/>
      <c r="BU39" s="175" t="n"/>
      <c r="BV39" s="355" t="n"/>
      <c r="BW39" s="355" t="n"/>
      <c r="BX39" s="355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</row>
    <row r="40">
      <c r="A40" s="967" t="inlineStr">
        <is>
          <t>1.4.1</t>
        </is>
      </c>
      <c r="B40" s="206" t="n"/>
      <c r="C40" s="207" t="n"/>
      <c r="D40" s="960" t="inlineStr">
        <is>
          <t>Научно-исследовательский семинар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75" t="n"/>
      <c r="T40" s="182" t="n"/>
      <c r="U40" s="175" t="n"/>
      <c r="V40" s="182" t="n">
        <v>2.3</v>
      </c>
      <c r="W40" s="175" t="n"/>
      <c r="X40" s="177" t="n">
        <v>180</v>
      </c>
      <c r="Y40" s="128" t="n"/>
      <c r="Z40" s="93" t="n">
        <v>32</v>
      </c>
      <c r="AA40" s="128" t="n"/>
      <c r="AB40" s="182">
        <f>AD40+AF40+AH40+AJ40</f>
        <v/>
      </c>
      <c r="AC40" s="175" t="n"/>
      <c r="AD40" s="177" t="n"/>
      <c r="AE40" s="128" t="n"/>
      <c r="AF40" s="93" t="n"/>
      <c r="AG40" s="128" t="n"/>
      <c r="AH40" s="93" t="n">
        <v>8</v>
      </c>
      <c r="AI40" s="128" t="n"/>
      <c r="AJ40" s="95" t="n"/>
      <c r="AK40" s="128" t="n"/>
      <c r="AL40" s="218" t="n"/>
      <c r="AM40" s="175" t="n"/>
      <c r="AN40" s="177" t="n"/>
      <c r="AO40" s="128" t="n"/>
      <c r="AP40" s="93" t="n"/>
      <c r="AQ40" s="128" t="n"/>
      <c r="AR40" s="93" t="n"/>
      <c r="AS40" s="128" t="n"/>
      <c r="AT40" s="93" t="n">
        <v>90</v>
      </c>
      <c r="AU40" s="128" t="n"/>
      <c r="AV40" s="93" t="n">
        <v>4</v>
      </c>
      <c r="AW40" s="128" t="n"/>
      <c r="AX40" s="93" t="n">
        <v>3</v>
      </c>
      <c r="AY40" s="128" t="n"/>
      <c r="AZ40" s="177" t="n">
        <v>90</v>
      </c>
      <c r="BA40" s="128" t="n"/>
      <c r="BB40" s="93" t="n">
        <v>4</v>
      </c>
      <c r="BC40" s="128" t="n"/>
      <c r="BD40" s="93" t="n">
        <v>3</v>
      </c>
      <c r="BE40" s="128" t="n"/>
      <c r="BF40" s="961" t="n"/>
      <c r="BG40" s="128" t="n"/>
      <c r="BH40" s="93" t="n"/>
      <c r="BI40" s="128" t="n"/>
      <c r="BJ40" s="93" t="n"/>
      <c r="BK40" s="128" t="n"/>
      <c r="BL40" s="177" t="n"/>
      <c r="BM40" s="128" t="n"/>
      <c r="BN40" s="93" t="n"/>
      <c r="BO40" s="128" t="n"/>
      <c r="BP40" s="93" t="n"/>
      <c r="BQ40" s="128" t="n"/>
      <c r="BR40" s="182" t="n"/>
      <c r="BS40" s="126" t="n"/>
      <c r="BT40" s="126" t="n"/>
      <c r="BU40" s="175" t="n"/>
      <c r="BV40" s="355" t="n"/>
      <c r="BW40" s="355" t="n"/>
      <c r="BX40" s="355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</row>
    <row r="41">
      <c r="A41" s="967" t="inlineStr">
        <is>
          <t>1.4.2</t>
        </is>
      </c>
      <c r="B41" s="206" t="n"/>
      <c r="C41" s="207" t="n"/>
      <c r="D41" s="960" t="inlineStr">
        <is>
          <t>Курсовая работа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75" t="n"/>
      <c r="T41" s="182" t="n"/>
      <c r="U41" s="175" t="n"/>
      <c r="V41" s="182" t="n"/>
      <c r="W41" s="175" t="n"/>
      <c r="X41" s="177" t="n">
        <v>90</v>
      </c>
      <c r="Y41" s="128" t="n"/>
      <c r="Z41" s="93" t="n"/>
      <c r="AA41" s="128" t="n"/>
      <c r="AB41" s="218">
        <f>AD41+AF41+AH41+AJ41</f>
        <v/>
      </c>
      <c r="AC41" s="175" t="n"/>
      <c r="AD41" s="177" t="n"/>
      <c r="AE41" s="128" t="n"/>
      <c r="AF41" s="93" t="n"/>
      <c r="AG41" s="128" t="n"/>
      <c r="AH41" s="93" t="n"/>
      <c r="AI41" s="128" t="n"/>
      <c r="AJ41" s="95" t="n"/>
      <c r="AK41" s="128" t="n"/>
      <c r="AL41" s="218" t="n"/>
      <c r="AM41" s="175" t="n"/>
      <c r="AN41" s="177" t="n"/>
      <c r="AO41" s="128" t="n"/>
      <c r="AP41" s="93" t="n"/>
      <c r="AQ41" s="128" t="n"/>
      <c r="AR41" s="93" t="n"/>
      <c r="AS41" s="128" t="n"/>
      <c r="AT41" s="93" t="n"/>
      <c r="AU41" s="128" t="n"/>
      <c r="AV41" s="93" t="n"/>
      <c r="AW41" s="128" t="n"/>
      <c r="AX41" s="93" t="n"/>
      <c r="AY41" s="128" t="n"/>
      <c r="AZ41" s="177">
        <f>X41</f>
        <v/>
      </c>
      <c r="BA41" s="128" t="n"/>
      <c r="BB41" s="93" t="n"/>
      <c r="BC41" s="128" t="n"/>
      <c r="BD41" s="93" t="n">
        <v>3</v>
      </c>
      <c r="BE41" s="128" t="n"/>
      <c r="BF41" s="93" t="n"/>
      <c r="BG41" s="128" t="n"/>
      <c r="BH41" s="93" t="n"/>
      <c r="BI41" s="128" t="n"/>
      <c r="BJ41" s="93" t="n"/>
      <c r="BK41" s="128" t="n"/>
      <c r="BL41" s="177" t="n"/>
      <c r="BM41" s="128" t="n"/>
      <c r="BN41" s="93" t="n"/>
      <c r="BO41" s="128" t="n"/>
      <c r="BP41" s="93" t="n"/>
      <c r="BQ41" s="128" t="n"/>
      <c r="BR41" s="182" t="n"/>
      <c r="BS41" s="126" t="n"/>
      <c r="BT41" s="126" t="n"/>
      <c r="BU41" s="175" t="n"/>
      <c r="BV41" s="355" t="n"/>
      <c r="BW41" s="355" t="n"/>
      <c r="BX41" s="355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</row>
    <row r="42">
      <c r="A42" s="967" t="inlineStr">
        <is>
          <t>1.4.3</t>
        </is>
      </c>
      <c r="B42" s="206" t="n"/>
      <c r="C42" s="207" t="n"/>
      <c r="D42" s="969" t="inlineStr">
        <is>
          <t>Методология научных исследований</t>
        </is>
      </c>
      <c r="E42" s="202" t="n"/>
      <c r="F42" s="202" t="n"/>
      <c r="G42" s="202" t="n"/>
      <c r="H42" s="202" t="n"/>
      <c r="I42" s="202" t="n"/>
      <c r="J42" s="202" t="n"/>
      <c r="K42" s="202" t="n"/>
      <c r="L42" s="202" t="n"/>
      <c r="M42" s="202" t="n"/>
      <c r="N42" s="202" t="n"/>
      <c r="O42" s="202" t="n"/>
      <c r="P42" s="202" t="n"/>
      <c r="Q42" s="202" t="n"/>
      <c r="R42" s="202" t="n"/>
      <c r="S42" s="203" t="n"/>
      <c r="T42" s="229" t="n"/>
      <c r="U42" s="203" t="n"/>
      <c r="V42" s="970" t="n">
        <v>1</v>
      </c>
      <c r="W42" s="137" t="n"/>
      <c r="X42" s="200" t="n">
        <v>108</v>
      </c>
      <c r="Y42" s="197" t="n"/>
      <c r="Z42" s="198" t="n">
        <v>36</v>
      </c>
      <c r="AA42" s="197" t="n"/>
      <c r="AB42" s="831">
        <f>AD42+AF42+AH42+AJ42</f>
        <v/>
      </c>
      <c r="AC42" s="192" t="n"/>
      <c r="AD42" s="814" t="n">
        <v>4</v>
      </c>
      <c r="AE42" s="249" t="n"/>
      <c r="AF42" s="248" t="n"/>
      <c r="AG42" s="249" t="n"/>
      <c r="AH42" s="248" t="n">
        <v>6</v>
      </c>
      <c r="AI42" s="249" t="n"/>
      <c r="AJ42" s="971" t="n"/>
      <c r="AK42" s="249" t="n"/>
      <c r="AL42" s="362" t="n"/>
      <c r="AM42" s="137" t="n"/>
      <c r="AN42" s="972">
        <f>X42</f>
        <v/>
      </c>
      <c r="AO42" s="144" t="n"/>
      <c r="AP42" s="499">
        <f>AB42</f>
        <v/>
      </c>
      <c r="AQ42" s="144" t="n"/>
      <c r="AR42" s="499" t="n">
        <v>3</v>
      </c>
      <c r="AS42" s="144" t="n"/>
      <c r="AT42" s="499" t="n"/>
      <c r="AU42" s="144" t="n"/>
      <c r="AV42" s="499" t="n"/>
      <c r="AW42" s="144" t="n"/>
      <c r="AX42" s="499" t="n"/>
      <c r="AY42" s="144" t="n"/>
      <c r="AZ42" s="972" t="n"/>
      <c r="BA42" s="144" t="n"/>
      <c r="BB42" s="499" t="n"/>
      <c r="BC42" s="144" t="n"/>
      <c r="BD42" s="499" t="n"/>
      <c r="BE42" s="144" t="n"/>
      <c r="BF42" s="973" t="n"/>
      <c r="BG42" s="144" t="n"/>
      <c r="BH42" s="499" t="n"/>
      <c r="BI42" s="144" t="n"/>
      <c r="BJ42" s="499" t="n"/>
      <c r="BK42" s="144" t="n"/>
      <c r="BL42" s="974" t="n"/>
      <c r="BM42" s="249" t="n"/>
      <c r="BN42" s="971" t="n"/>
      <c r="BO42" s="249" t="n"/>
      <c r="BP42" s="971" t="n"/>
      <c r="BQ42" s="249" t="n"/>
      <c r="BR42" s="229" t="n"/>
      <c r="BS42" s="202" t="n"/>
      <c r="BT42" s="202" t="n"/>
      <c r="BU42" s="203" t="n"/>
      <c r="BV42" s="355" t="n"/>
      <c r="BW42" s="355" t="n"/>
      <c r="BX42" s="355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</row>
    <row r="43">
      <c r="A43" s="975" t="inlineStr">
        <is>
          <t>2</t>
        </is>
      </c>
      <c r="B43" s="108" t="n"/>
      <c r="C43" s="148" t="n"/>
      <c r="D43" s="976" t="inlineStr">
        <is>
          <t>Компонент учреждения образования</t>
        </is>
      </c>
      <c r="E43" s="108" t="n"/>
      <c r="F43" s="108" t="n"/>
      <c r="G43" s="108" t="n"/>
      <c r="H43" s="108" t="n"/>
      <c r="I43" s="108" t="n"/>
      <c r="J43" s="108" t="n"/>
      <c r="K43" s="108" t="n"/>
      <c r="L43" s="108" t="n"/>
      <c r="M43" s="108" t="n"/>
      <c r="N43" s="108" t="n"/>
      <c r="O43" s="108" t="n"/>
      <c r="P43" s="108" t="n"/>
      <c r="Q43" s="108" t="n"/>
      <c r="R43" s="108" t="n"/>
      <c r="S43" s="109" t="n"/>
      <c r="T43" s="950" t="n"/>
      <c r="U43" s="148" t="n"/>
      <c r="V43" s="977" t="n"/>
      <c r="W43" s="148" t="n"/>
      <c r="X43" s="951" t="n">
        <v>2070</v>
      </c>
      <c r="Y43" s="109" t="n"/>
      <c r="Z43" s="381" t="n">
        <v>784</v>
      </c>
      <c r="AA43" s="109" t="n"/>
      <c r="AB43" s="376">
        <f>AB44+AB45+AB50+AB53+AB54</f>
        <v/>
      </c>
      <c r="AC43" s="148" t="n"/>
      <c r="AD43" s="380">
        <f>AD44+AD45+AD50+AD53+AD54</f>
        <v/>
      </c>
      <c r="AE43" s="109" t="n"/>
      <c r="AF43" s="382">
        <f>AF44+AF45+AF50+AF53+AF54</f>
        <v/>
      </c>
      <c r="AG43" s="109" t="n"/>
      <c r="AH43" s="382">
        <f>AH44+AH45+AH50+AH53+AH54</f>
        <v/>
      </c>
      <c r="AI43" s="109" t="n"/>
      <c r="AJ43" s="382">
        <f>AJ44+AJ45+AJ50+AJ53+AJ54</f>
        <v/>
      </c>
      <c r="AK43" s="109" t="n"/>
      <c r="AL43" s="376">
        <f>AL44+AL45+AL50+AL53+AL54</f>
        <v/>
      </c>
      <c r="AM43" s="148" t="n"/>
      <c r="AN43" s="380">
        <f>AN44+AN45+AN50+AN53+AN54</f>
        <v/>
      </c>
      <c r="AO43" s="109" t="n"/>
      <c r="AP43" s="382">
        <f>AP44+AP45+AP50+AP53+AP54</f>
        <v/>
      </c>
      <c r="AQ43" s="109" t="n"/>
      <c r="AR43" s="382">
        <f>AR44+AR45+AR50+AR53+AR54</f>
        <v/>
      </c>
      <c r="AS43" s="109" t="n"/>
      <c r="AT43" s="382">
        <f>AT44+AT45+AT50+AT53+AT54</f>
        <v/>
      </c>
      <c r="AU43" s="109" t="n"/>
      <c r="AV43" s="382">
        <f>AV44+AV45+AV50+AV53+AV54</f>
        <v/>
      </c>
      <c r="AW43" s="109" t="n"/>
      <c r="AX43" s="382">
        <f>AX44+AX45+AX50+AX53+AX54</f>
        <v/>
      </c>
      <c r="AY43" s="109" t="n"/>
      <c r="AZ43" s="380">
        <f>AZ44+AZ45+AZ50+AZ53+AZ54</f>
        <v/>
      </c>
      <c r="BA43" s="109" t="n"/>
      <c r="BB43" s="382">
        <f>BB44+BB45+BB50+BB53+BB54</f>
        <v/>
      </c>
      <c r="BC43" s="109" t="n"/>
      <c r="BD43" s="382">
        <f>BD44+BD45+BD50+BD53+BD54</f>
        <v/>
      </c>
      <c r="BE43" s="109" t="n"/>
      <c r="BF43" s="978">
        <f>BF44+BF45+BF50+BF53+BF54</f>
        <v/>
      </c>
      <c r="BG43" s="109" t="n"/>
      <c r="BH43" s="382">
        <f>BH44+BH45+BH50+BH53+BH54</f>
        <v/>
      </c>
      <c r="BI43" s="109" t="n"/>
      <c r="BJ43" s="382">
        <f>BJ44+BJ45+BJ50+BJ53+BJ54</f>
        <v/>
      </c>
      <c r="BK43" s="109" t="n"/>
      <c r="BL43" s="376">
        <f>BL44+BL45+BL50+BL53+BL54</f>
        <v/>
      </c>
      <c r="BM43" s="148" t="n"/>
      <c r="BN43" s="376">
        <f>BN44+BN45+BN50+BN53+BN54</f>
        <v/>
      </c>
      <c r="BO43" s="148" t="n"/>
      <c r="BP43" s="376">
        <f>BP44+BP45+BP50+BP53+BP54</f>
        <v/>
      </c>
      <c r="BQ43" s="148" t="n"/>
      <c r="BR43" s="376" t="n"/>
      <c r="BS43" s="108" t="n"/>
      <c r="BT43" s="108" t="n"/>
      <c r="BU43" s="148" t="n"/>
      <c r="BV43" s="355" t="n"/>
      <c r="BW43" s="355" t="n"/>
      <c r="BX43" s="355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</row>
    <row r="44">
      <c r="A44" s="954" t="inlineStr">
        <is>
          <t>2.1</t>
        </is>
      </c>
      <c r="B44" s="206" t="n"/>
      <c r="C44" s="207" t="n"/>
      <c r="D44" s="979" t="inlineStr">
        <is>
          <t>Иностранный язык для делового и профессионального общения</t>
        </is>
      </c>
      <c r="E44" s="206" t="n"/>
      <c r="F44" s="206" t="n"/>
      <c r="G44" s="206" t="n"/>
      <c r="H44" s="206" t="n"/>
      <c r="I44" s="206" t="n"/>
      <c r="J44" s="206" t="n"/>
      <c r="K44" s="206" t="n"/>
      <c r="L44" s="206" t="n"/>
      <c r="M44" s="206" t="n"/>
      <c r="N44" s="206" t="n"/>
      <c r="O44" s="206" t="n"/>
      <c r="P44" s="206" t="n"/>
      <c r="Q44" s="206" t="n"/>
      <c r="R44" s="206" t="n"/>
      <c r="S44" s="139" t="n"/>
      <c r="T44" s="980" t="n"/>
      <c r="U44" s="114" t="n"/>
      <c r="V44" s="171" t="n">
        <v>1</v>
      </c>
      <c r="W44" s="161" t="n"/>
      <c r="X44" s="211" t="n">
        <v>108</v>
      </c>
      <c r="Y44" s="139" t="n"/>
      <c r="Z44" s="212" t="n">
        <v>52</v>
      </c>
      <c r="AA44" s="139" t="n"/>
      <c r="AB44" s="821">
        <f>AD44+AF44+AH44+AJ44</f>
        <v/>
      </c>
      <c r="AC44" s="207" t="n"/>
      <c r="AD44" s="169" t="n"/>
      <c r="AE44" s="124" t="n"/>
      <c r="AF44" s="170" t="n"/>
      <c r="AG44" s="124" t="n"/>
      <c r="AH44" s="170" t="n">
        <v>16</v>
      </c>
      <c r="AI44" s="124" t="n"/>
      <c r="AJ44" s="170" t="n"/>
      <c r="AK44" s="124" t="n"/>
      <c r="AL44" s="387" t="n"/>
      <c r="AM44" s="161" t="n"/>
      <c r="AN44" s="169">
        <f>X44</f>
        <v/>
      </c>
      <c r="AO44" s="124" t="n"/>
      <c r="AP44" s="170">
        <f>AB44</f>
        <v/>
      </c>
      <c r="AQ44" s="124" t="n"/>
      <c r="AR44" s="170" t="n">
        <v>3</v>
      </c>
      <c r="AS44" s="124" t="n"/>
      <c r="AT44" s="170" t="n"/>
      <c r="AU44" s="124" t="n"/>
      <c r="AV44" s="170" t="n"/>
      <c r="AW44" s="124" t="n"/>
      <c r="AX44" s="170" t="n"/>
      <c r="AY44" s="124" t="n"/>
      <c r="AZ44" s="169" t="n"/>
      <c r="BA44" s="124" t="n"/>
      <c r="BB44" s="170" t="n"/>
      <c r="BC44" s="124" t="n"/>
      <c r="BD44" s="170" t="n"/>
      <c r="BE44" s="124" t="n"/>
      <c r="BF44" s="981" t="n"/>
      <c r="BG44" s="124" t="n"/>
      <c r="BH44" s="170" t="n"/>
      <c r="BI44" s="124" t="n"/>
      <c r="BJ44" s="170" t="n"/>
      <c r="BK44" s="124" t="n"/>
      <c r="BL44" s="169" t="n"/>
      <c r="BM44" s="124" t="n"/>
      <c r="BN44" s="170" t="n"/>
      <c r="BO44" s="124" t="n"/>
      <c r="BP44" s="170" t="n"/>
      <c r="BQ44" s="124" t="n"/>
      <c r="BR44" s="171" t="inlineStr">
        <is>
          <t>УК-3</t>
        </is>
      </c>
      <c r="BS44" s="123" t="n"/>
      <c r="BT44" s="123" t="n"/>
      <c r="BU44" s="161" t="n"/>
      <c r="BV44" s="953" t="n"/>
      <c r="BW44" s="953" t="n"/>
      <c r="BX44" s="953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</row>
    <row r="45">
      <c r="A45" s="836" t="inlineStr">
        <is>
          <t>2.2</t>
        </is>
      </c>
      <c r="B45" s="126" t="n"/>
      <c r="C45" s="128" t="n"/>
      <c r="D45" s="963" t="inlineStr">
        <is>
          <t>Модуль "Предпринимательство в мировой экономике"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75" t="n"/>
      <c r="T45" s="218" t="n"/>
      <c r="U45" s="175" t="n"/>
      <c r="V45" s="218" t="n"/>
      <c r="W45" s="175" t="n"/>
      <c r="X45" s="187" t="n">
        <v>648</v>
      </c>
      <c r="Y45" s="128" t="n"/>
      <c r="Z45" s="187" t="n">
        <v>252</v>
      </c>
      <c r="AA45" s="128" t="n"/>
      <c r="AB45" s="218">
        <f>AB46+AB47+AB48+AB49</f>
        <v/>
      </c>
      <c r="AC45" s="175" t="n"/>
      <c r="AD45" s="188">
        <f>AD46+AD47+AD48+AD49</f>
        <v/>
      </c>
      <c r="AE45" s="128" t="n"/>
      <c r="AF45" s="95">
        <f>AF46+AF47+AF48+AF49</f>
        <v/>
      </c>
      <c r="AG45" s="128" t="n"/>
      <c r="AH45" s="95">
        <f>AH46+AH47+AH48+AH49</f>
        <v/>
      </c>
      <c r="AI45" s="128" t="n"/>
      <c r="AJ45" s="95">
        <f>AJ46+AJ47+AJ48+AJ49</f>
        <v/>
      </c>
      <c r="AK45" s="128" t="n"/>
      <c r="AL45" s="218">
        <f>AL46+AL47+AL48+AL49</f>
        <v/>
      </c>
      <c r="AM45" s="175" t="n"/>
      <c r="AN45" s="188">
        <f>AN46+AN47+AN48+AN49</f>
        <v/>
      </c>
      <c r="AO45" s="128" t="n"/>
      <c r="AP45" s="95">
        <f>AP46+AP47+AP48+AP49</f>
        <v/>
      </c>
      <c r="AQ45" s="128" t="n"/>
      <c r="AR45" s="95">
        <f>AR46+AR47+AR48+AR49</f>
        <v/>
      </c>
      <c r="AS45" s="128" t="n"/>
      <c r="AT45" s="95">
        <f>AT46+AT47+AT48+AT49</f>
        <v/>
      </c>
      <c r="AU45" s="128" t="n"/>
      <c r="AV45" s="95">
        <f>AV46+AV47+AV48+AV49</f>
        <v/>
      </c>
      <c r="AW45" s="128" t="n"/>
      <c r="AX45" s="95">
        <f>AX46+AX47+AX48+AX49</f>
        <v/>
      </c>
      <c r="AY45" s="128" t="n"/>
      <c r="AZ45" s="188">
        <f>AZ46+AZ47+AZ48+AZ49</f>
        <v/>
      </c>
      <c r="BA45" s="128" t="n"/>
      <c r="BB45" s="95">
        <f>BB46+BB47+BB48+BB49</f>
        <v/>
      </c>
      <c r="BC45" s="128" t="n"/>
      <c r="BD45" s="95">
        <f>BD46+BD47+BD48+BD49</f>
        <v/>
      </c>
      <c r="BE45" s="128" t="n"/>
      <c r="BF45" s="95">
        <f>BF46+BF47+BF48+BF49</f>
        <v/>
      </c>
      <c r="BG45" s="128" t="n"/>
      <c r="BH45" s="95">
        <f>BH46+BH47+BH48+BH49</f>
        <v/>
      </c>
      <c r="BI45" s="128" t="n"/>
      <c r="BJ45" s="95">
        <f>BJ46+BJ47+BJ48+BJ49</f>
        <v/>
      </c>
      <c r="BK45" s="128" t="n"/>
      <c r="BL45" s="188">
        <f>BL46+BL47+BL48+BL49</f>
        <v/>
      </c>
      <c r="BM45" s="128" t="n"/>
      <c r="BN45" s="95">
        <f>BN46+BN47+BN48+BN49</f>
        <v/>
      </c>
      <c r="BO45" s="128" t="n"/>
      <c r="BP45" s="95">
        <f>BP46+BP47+BP48+BP49</f>
        <v/>
      </c>
      <c r="BQ45" s="128" t="n"/>
      <c r="BR45" s="218" t="n"/>
      <c r="BS45" s="126" t="n"/>
      <c r="BT45" s="126" t="n"/>
      <c r="BU45" s="175" t="n"/>
      <c r="BV45" s="355" t="n"/>
      <c r="BW45" s="355" t="n"/>
      <c r="BX45" s="355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</row>
    <row r="46">
      <c r="A46" s="967" t="inlineStr">
        <is>
          <t>2.2.1</t>
        </is>
      </c>
      <c r="B46" s="206" t="n"/>
      <c r="C46" s="207" t="n"/>
      <c r="D46" s="960" t="inlineStr">
        <is>
          <t>Малый бизнес в международной торговле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75" t="n"/>
      <c r="T46" s="513" t="n">
        <v>3</v>
      </c>
      <c r="U46" s="207" t="n"/>
      <c r="V46" s="182" t="n"/>
      <c r="W46" s="175" t="n"/>
      <c r="X46" s="181" t="n">
        <v>216</v>
      </c>
      <c r="Y46" s="128" t="n"/>
      <c r="Z46" s="93" t="n">
        <v>72</v>
      </c>
      <c r="AA46" s="128" t="n"/>
      <c r="AB46" s="182">
        <f>AD46+AF46+AH46+AJ46</f>
        <v/>
      </c>
      <c r="AC46" s="175" t="n"/>
      <c r="AD46" s="177" t="n">
        <v>8</v>
      </c>
      <c r="AE46" s="128" t="n"/>
      <c r="AF46" s="93" t="n"/>
      <c r="AG46" s="128" t="n"/>
      <c r="AH46" s="93" t="n"/>
      <c r="AI46" s="128" t="n"/>
      <c r="AJ46" s="93" t="n">
        <v>10</v>
      </c>
      <c r="AK46" s="128" t="n"/>
      <c r="AL46" s="182" t="n"/>
      <c r="AM46" s="175" t="n"/>
      <c r="AN46" s="177" t="n"/>
      <c r="AO46" s="128" t="n"/>
      <c r="AP46" s="93" t="n"/>
      <c r="AQ46" s="128" t="n"/>
      <c r="AR46" s="93" t="n"/>
      <c r="AS46" s="128" t="n"/>
      <c r="AT46" s="93" t="n"/>
      <c r="AU46" s="128" t="n"/>
      <c r="AV46" s="93" t="n"/>
      <c r="AW46" s="128" t="n"/>
      <c r="AX46" s="93" t="n"/>
      <c r="AY46" s="128" t="n"/>
      <c r="AZ46" s="177">
        <f>X46</f>
        <v/>
      </c>
      <c r="BA46" s="128" t="n"/>
      <c r="BB46" s="93">
        <f>AB46</f>
        <v/>
      </c>
      <c r="BC46" s="128" t="n"/>
      <c r="BD46" s="93" t="n">
        <v>6</v>
      </c>
      <c r="BE46" s="128" t="n"/>
      <c r="BF46" s="961" t="n"/>
      <c r="BG46" s="128" t="n"/>
      <c r="BH46" s="93" t="n"/>
      <c r="BI46" s="128" t="n"/>
      <c r="BJ46" s="93" t="n"/>
      <c r="BK46" s="128" t="n"/>
      <c r="BL46" s="177" t="n"/>
      <c r="BM46" s="128" t="n"/>
      <c r="BN46" s="93" t="n"/>
      <c r="BO46" s="128" t="n"/>
      <c r="BP46" s="93" t="n"/>
      <c r="BQ46" s="128" t="n"/>
      <c r="BR46" s="182" t="inlineStr">
        <is>
          <t>СК-1</t>
        </is>
      </c>
      <c r="BS46" s="126" t="n"/>
      <c r="BT46" s="126" t="n"/>
      <c r="BU46" s="175" t="n"/>
      <c r="BV46" s="355" t="n"/>
      <c r="BW46" s="355" t="n"/>
      <c r="BX46" s="355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</row>
    <row r="47">
      <c r="A47" s="967" t="inlineStr">
        <is>
          <t>2.2.2</t>
        </is>
      </c>
      <c r="B47" s="206" t="n"/>
      <c r="C47" s="207" t="n"/>
      <c r="D47" s="960" t="inlineStr">
        <is>
          <t>Международная конкуренция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75" t="n"/>
      <c r="T47" s="182" t="n"/>
      <c r="U47" s="175" t="n"/>
      <c r="V47" s="182" t="n">
        <v>2</v>
      </c>
      <c r="W47" s="175" t="n"/>
      <c r="X47" s="181" t="n">
        <v>108</v>
      </c>
      <c r="Y47" s="128" t="n"/>
      <c r="Z47" s="93" t="n">
        <v>48</v>
      </c>
      <c r="AA47" s="128" t="n"/>
      <c r="AB47" s="182">
        <f>AD47+AF47+AH47+AJ47</f>
        <v/>
      </c>
      <c r="AC47" s="175" t="n"/>
      <c r="AD47" s="177" t="n">
        <v>6</v>
      </c>
      <c r="AE47" s="128" t="n"/>
      <c r="AF47" s="93" t="n"/>
      <c r="AG47" s="128" t="n"/>
      <c r="AH47" s="93" t="n"/>
      <c r="AI47" s="128" t="n"/>
      <c r="AJ47" s="93" t="n">
        <v>6</v>
      </c>
      <c r="AK47" s="128" t="n"/>
      <c r="AL47" s="182" t="n"/>
      <c r="AM47" s="175" t="n"/>
      <c r="AN47" s="177" t="n"/>
      <c r="AO47" s="128" t="n"/>
      <c r="AP47" s="93" t="n"/>
      <c r="AQ47" s="128" t="n"/>
      <c r="AR47" s="93" t="n"/>
      <c r="AS47" s="128" t="n"/>
      <c r="AT47" s="93">
        <f>X47</f>
        <v/>
      </c>
      <c r="AU47" s="128" t="n"/>
      <c r="AV47" s="93">
        <f>AB47</f>
        <v/>
      </c>
      <c r="AW47" s="128" t="n"/>
      <c r="AX47" s="93" t="n">
        <v>3</v>
      </c>
      <c r="AY47" s="128" t="n"/>
      <c r="AZ47" s="177" t="n"/>
      <c r="BA47" s="128" t="n"/>
      <c r="BB47" s="93" t="n"/>
      <c r="BC47" s="128" t="n"/>
      <c r="BD47" s="93" t="n"/>
      <c r="BE47" s="128" t="n"/>
      <c r="BF47" s="961" t="n"/>
      <c r="BG47" s="128" t="n"/>
      <c r="BH47" s="93" t="n"/>
      <c r="BI47" s="128" t="n"/>
      <c r="BJ47" s="93" t="n"/>
      <c r="BK47" s="128" t="n"/>
      <c r="BL47" s="177" t="n"/>
      <c r="BM47" s="128" t="n"/>
      <c r="BN47" s="93" t="n"/>
      <c r="BO47" s="128" t="n"/>
      <c r="BP47" s="93" t="n"/>
      <c r="BQ47" s="128" t="n"/>
      <c r="BR47" s="182" t="inlineStr">
        <is>
          <t>СК-2</t>
        </is>
      </c>
      <c r="BS47" s="126" t="n"/>
      <c r="BT47" s="126" t="n"/>
      <c r="BU47" s="175" t="n"/>
      <c r="BV47" s="355" t="n"/>
      <c r="BW47" s="355" t="n"/>
      <c r="BX47" s="355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</row>
    <row r="48">
      <c r="A48" s="967" t="inlineStr">
        <is>
          <t>2.2.3</t>
        </is>
      </c>
      <c r="B48" s="206" t="n"/>
      <c r="C48" s="207" t="n"/>
      <c r="D48" s="960" t="inlineStr">
        <is>
          <t>Мировые товарные рынки и цены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75" t="n"/>
      <c r="T48" s="182" t="n"/>
      <c r="U48" s="175" t="n"/>
      <c r="V48" s="182" t="n">
        <v>2</v>
      </c>
      <c r="W48" s="175" t="n"/>
      <c r="X48" s="181" t="n">
        <v>216</v>
      </c>
      <c r="Y48" s="128" t="n"/>
      <c r="Z48" s="93" t="n">
        <v>72</v>
      </c>
      <c r="AA48" s="128" t="n"/>
      <c r="AB48" s="182">
        <f>AD48+AF48+AH48+AJ48</f>
        <v/>
      </c>
      <c r="AC48" s="175" t="n"/>
      <c r="AD48" s="177" t="n">
        <v>8</v>
      </c>
      <c r="AE48" s="128" t="n"/>
      <c r="AF48" s="93" t="n"/>
      <c r="AG48" s="128" t="n"/>
      <c r="AH48" s="93" t="n">
        <v>10</v>
      </c>
      <c r="AI48" s="128" t="n"/>
      <c r="AJ48" s="93" t="n"/>
      <c r="AK48" s="128" t="n"/>
      <c r="AL48" s="182" t="n"/>
      <c r="AM48" s="175" t="n"/>
      <c r="AN48" s="177" t="n"/>
      <c r="AO48" s="128" t="n"/>
      <c r="AP48" s="93" t="n"/>
      <c r="AQ48" s="128" t="n"/>
      <c r="AR48" s="93" t="n"/>
      <c r="AS48" s="128" t="n"/>
      <c r="AT48" s="93">
        <f>X48</f>
        <v/>
      </c>
      <c r="AU48" s="128" t="n"/>
      <c r="AV48" s="93">
        <f>AB48</f>
        <v/>
      </c>
      <c r="AW48" s="128" t="n"/>
      <c r="AX48" s="93" t="n">
        <v>6</v>
      </c>
      <c r="AY48" s="128" t="n"/>
      <c r="AZ48" s="177" t="n"/>
      <c r="BA48" s="128" t="n"/>
      <c r="BB48" s="93" t="n"/>
      <c r="BC48" s="128" t="n"/>
      <c r="BD48" s="93" t="n"/>
      <c r="BE48" s="128" t="n"/>
      <c r="BF48" s="961" t="n"/>
      <c r="BG48" s="128" t="n"/>
      <c r="BH48" s="93" t="n"/>
      <c r="BI48" s="128" t="n"/>
      <c r="BJ48" s="93" t="n"/>
      <c r="BK48" s="128" t="n"/>
      <c r="BL48" s="177" t="n"/>
      <c r="BM48" s="128" t="n"/>
      <c r="BN48" s="93" t="n"/>
      <c r="BO48" s="128" t="n"/>
      <c r="BP48" s="93" t="n"/>
      <c r="BQ48" s="128" t="n"/>
      <c r="BR48" s="182" t="inlineStr">
        <is>
          <t>СК-3</t>
        </is>
      </c>
      <c r="BS48" s="126" t="n"/>
      <c r="BT48" s="126" t="n"/>
      <c r="BU48" s="175" t="n"/>
      <c r="BV48" s="355" t="n"/>
      <c r="BW48" s="355" t="n"/>
      <c r="BX48" s="355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</row>
    <row r="49">
      <c r="A49" s="967" t="inlineStr">
        <is>
          <t>2.2.4</t>
        </is>
      </c>
      <c r="B49" s="206" t="n"/>
      <c r="C49" s="207" t="n"/>
      <c r="D49" s="982" t="inlineStr">
        <is>
          <t>Инновационное предпринимательство в экономике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75" t="n"/>
      <c r="T49" s="182" t="n">
        <v>1</v>
      </c>
      <c r="U49" s="175" t="n"/>
      <c r="V49" s="182" t="n"/>
      <c r="W49" s="175" t="n"/>
      <c r="X49" s="177" t="n">
        <v>108</v>
      </c>
      <c r="Y49" s="128" t="n"/>
      <c r="Z49" s="93" t="n">
        <v>60</v>
      </c>
      <c r="AA49" s="128" t="n"/>
      <c r="AB49" s="182">
        <f>AD49+AF49+AH49+AJ49</f>
        <v/>
      </c>
      <c r="AC49" s="175" t="n"/>
      <c r="AD49" s="177" t="n">
        <v>8</v>
      </c>
      <c r="AE49" s="128" t="n"/>
      <c r="AF49" s="93" t="n"/>
      <c r="AG49" s="128" t="n"/>
      <c r="AH49" s="93" t="n">
        <v>8</v>
      </c>
      <c r="AI49" s="128" t="n"/>
      <c r="AJ49" s="93" t="n"/>
      <c r="AK49" s="128" t="n"/>
      <c r="AL49" s="182" t="n"/>
      <c r="AM49" s="175" t="n"/>
      <c r="AN49" s="177">
        <f>X49</f>
        <v/>
      </c>
      <c r="AO49" s="128" t="n"/>
      <c r="AP49" s="93">
        <f>AB49</f>
        <v/>
      </c>
      <c r="AQ49" s="128" t="n"/>
      <c r="AR49" s="93" t="n">
        <v>3</v>
      </c>
      <c r="AS49" s="128" t="n"/>
      <c r="AT49" s="93" t="n"/>
      <c r="AU49" s="128" t="n"/>
      <c r="AV49" s="93" t="n"/>
      <c r="AW49" s="128" t="n"/>
      <c r="AX49" s="93" t="n"/>
      <c r="AY49" s="128" t="n"/>
      <c r="AZ49" s="177" t="n"/>
      <c r="BA49" s="128" t="n"/>
      <c r="BB49" s="93" t="n"/>
      <c r="BC49" s="128" t="n"/>
      <c r="BD49" s="93" t="n"/>
      <c r="BE49" s="128" t="n"/>
      <c r="BF49" s="961" t="n"/>
      <c r="BG49" s="128" t="n"/>
      <c r="BH49" s="93" t="n"/>
      <c r="BI49" s="128" t="n"/>
      <c r="BJ49" s="93" t="n"/>
      <c r="BK49" s="128" t="n"/>
      <c r="BL49" s="177" t="n"/>
      <c r="BM49" s="128" t="n"/>
      <c r="BN49" s="93" t="n"/>
      <c r="BO49" s="128" t="n"/>
      <c r="BP49" s="93" t="n"/>
      <c r="BQ49" s="128" t="n"/>
      <c r="BR49" s="182" t="inlineStr">
        <is>
          <t>СК-4</t>
        </is>
      </c>
      <c r="BS49" s="126" t="n"/>
      <c r="BT49" s="126" t="n"/>
      <c r="BU49" s="175" t="n"/>
      <c r="BV49" s="355" t="n"/>
      <c r="BW49" s="355" t="n"/>
      <c r="BX49" s="355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</row>
    <row r="50">
      <c r="A50" s="962" t="inlineStr">
        <is>
          <t>2.3</t>
        </is>
      </c>
      <c r="B50" s="126" t="n"/>
      <c r="C50" s="175" t="n"/>
      <c r="D50" s="963" t="inlineStr">
        <is>
          <t>Модуль "Исследовательские методы анализа в экономике"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75" t="n"/>
      <c r="T50" s="182" t="n"/>
      <c r="U50" s="175" t="n"/>
      <c r="V50" s="182" t="n"/>
      <c r="W50" s="175" t="n"/>
      <c r="X50" s="187" t="n">
        <v>252</v>
      </c>
      <c r="Y50" s="128" t="n"/>
      <c r="Z50" s="187" t="n">
        <v>96</v>
      </c>
      <c r="AA50" s="128" t="n"/>
      <c r="AB50" s="218">
        <f>AB51+AB52</f>
        <v/>
      </c>
      <c r="AC50" s="175" t="n"/>
      <c r="AD50" s="188">
        <f>AD51+AD52</f>
        <v/>
      </c>
      <c r="AE50" s="128" t="n"/>
      <c r="AF50" s="95">
        <f>AF51+AF52</f>
        <v/>
      </c>
      <c r="AG50" s="128" t="n"/>
      <c r="AH50" s="95">
        <f>AH51+AH52</f>
        <v/>
      </c>
      <c r="AI50" s="128" t="n"/>
      <c r="AJ50" s="95">
        <f>AJ51+AJ52</f>
        <v/>
      </c>
      <c r="AK50" s="128" t="n"/>
      <c r="AL50" s="218">
        <f>AL51+AL52</f>
        <v/>
      </c>
      <c r="AM50" s="175" t="n"/>
      <c r="AN50" s="188">
        <f>AN51+AN52</f>
        <v/>
      </c>
      <c r="AO50" s="128" t="n"/>
      <c r="AP50" s="95">
        <f>AP51+AP52</f>
        <v/>
      </c>
      <c r="AQ50" s="128" t="n"/>
      <c r="AR50" s="95">
        <f>AR51+AR52</f>
        <v/>
      </c>
      <c r="AS50" s="128" t="n"/>
      <c r="AT50" s="95">
        <f>AT51+AT52</f>
        <v/>
      </c>
      <c r="AU50" s="128" t="n"/>
      <c r="AV50" s="95">
        <f>AV51+AV52</f>
        <v/>
      </c>
      <c r="AW50" s="128" t="n"/>
      <c r="AX50" s="95">
        <f>AX51+AX52</f>
        <v/>
      </c>
      <c r="AY50" s="128" t="n"/>
      <c r="AZ50" s="188">
        <f>AZ51+AZ52</f>
        <v/>
      </c>
      <c r="BA50" s="128" t="n"/>
      <c r="BB50" s="95">
        <f>BB51+BB52</f>
        <v/>
      </c>
      <c r="BC50" s="128" t="n"/>
      <c r="BD50" s="95">
        <f>BD51+BD52</f>
        <v/>
      </c>
      <c r="BE50" s="128" t="n"/>
      <c r="BF50" s="95">
        <f>BF51+BF52</f>
        <v/>
      </c>
      <c r="BG50" s="128" t="n"/>
      <c r="BH50" s="95">
        <f>BH51+BH52</f>
        <v/>
      </c>
      <c r="BI50" s="128" t="n"/>
      <c r="BJ50" s="95">
        <f>BJ51+BJ52</f>
        <v/>
      </c>
      <c r="BK50" s="128" t="n"/>
      <c r="BL50" s="188">
        <f>BL51+BL52</f>
        <v/>
      </c>
      <c r="BM50" s="128" t="n"/>
      <c r="BN50" s="95">
        <f>BN51+BN52</f>
        <v/>
      </c>
      <c r="BO50" s="128" t="n"/>
      <c r="BP50" s="95">
        <f>BP51+BP52</f>
        <v/>
      </c>
      <c r="BQ50" s="128" t="n"/>
      <c r="BR50" s="182" t="inlineStr">
        <is>
          <t>СК-5</t>
        </is>
      </c>
      <c r="BS50" s="126" t="n"/>
      <c r="BT50" s="126" t="n"/>
      <c r="BU50" s="175" t="n"/>
      <c r="BV50" s="953" t="n"/>
      <c r="BW50" s="953" t="n"/>
      <c r="BX50" s="953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</row>
    <row r="51">
      <c r="A51" s="959" t="inlineStr">
        <is>
          <t>2.3.1</t>
        </is>
      </c>
      <c r="B51" s="126" t="n"/>
      <c r="C51" s="175" t="n"/>
      <c r="D51" s="960" t="inlineStr">
        <is>
          <t>Количественные методы анализа в бизнесе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75" t="n"/>
      <c r="T51" s="182" t="n"/>
      <c r="U51" s="175" t="n"/>
      <c r="V51" s="182" t="n">
        <v>3</v>
      </c>
      <c r="W51" s="175" t="n"/>
      <c r="X51" s="181" t="n">
        <v>108</v>
      </c>
      <c r="Y51" s="128" t="n"/>
      <c r="Z51" s="93" t="n">
        <v>36</v>
      </c>
      <c r="AA51" s="128" t="n"/>
      <c r="AB51" s="182">
        <f>AD51+AF51+AH51+AJ51</f>
        <v/>
      </c>
      <c r="AC51" s="175" t="n"/>
      <c r="AD51" s="177" t="n">
        <v>4</v>
      </c>
      <c r="AE51" s="128" t="n"/>
      <c r="AF51" s="93" t="n">
        <v>6</v>
      </c>
      <c r="AG51" s="128" t="n"/>
      <c r="AH51" s="93" t="n"/>
      <c r="AI51" s="128" t="n"/>
      <c r="AJ51" s="93" t="n"/>
      <c r="AK51" s="128" t="n"/>
      <c r="AL51" s="182" t="n"/>
      <c r="AM51" s="175" t="n"/>
      <c r="AN51" s="177" t="n"/>
      <c r="AO51" s="128" t="n"/>
      <c r="AP51" s="93" t="n"/>
      <c r="AQ51" s="128" t="n"/>
      <c r="AR51" s="93" t="n"/>
      <c r="AS51" s="128" t="n"/>
      <c r="AT51" s="93" t="n"/>
      <c r="AU51" s="128" t="n"/>
      <c r="AV51" s="93" t="n"/>
      <c r="AW51" s="128" t="n"/>
      <c r="AX51" s="93" t="n"/>
      <c r="AY51" s="128" t="n"/>
      <c r="AZ51" s="177">
        <f>X51</f>
        <v/>
      </c>
      <c r="BA51" s="128" t="n"/>
      <c r="BB51" s="93">
        <f>AB51</f>
        <v/>
      </c>
      <c r="BC51" s="128" t="n"/>
      <c r="BD51" s="93" t="n">
        <v>3</v>
      </c>
      <c r="BE51" s="128" t="n"/>
      <c r="BF51" s="961" t="n"/>
      <c r="BG51" s="128" t="n"/>
      <c r="BH51" s="93" t="n"/>
      <c r="BI51" s="128" t="n"/>
      <c r="BJ51" s="93" t="n"/>
      <c r="BK51" s="128" t="n"/>
      <c r="BL51" s="177" t="n"/>
      <c r="BM51" s="128" t="n"/>
      <c r="BN51" s="93" t="n"/>
      <c r="BO51" s="128" t="n"/>
      <c r="BP51" s="93" t="n"/>
      <c r="BQ51" s="128" t="n"/>
      <c r="BR51" s="182" t="n"/>
      <c r="BS51" s="126" t="n"/>
      <c r="BT51" s="126" t="n"/>
      <c r="BU51" s="175" t="n"/>
      <c r="BV51" s="355" t="n"/>
      <c r="BW51" s="355" t="n"/>
      <c r="BX51" s="355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</row>
    <row r="52">
      <c r="A52" s="959" t="inlineStr">
        <is>
          <t>2.3.2</t>
        </is>
      </c>
      <c r="B52" s="126" t="n"/>
      <c r="C52" s="175" t="n"/>
      <c r="D52" s="983" t="inlineStr">
        <is>
          <t>Технологии интеллектуального анализа данных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75" t="n"/>
      <c r="T52" s="182" t="n"/>
      <c r="U52" s="175" t="n"/>
      <c r="V52" s="182" t="n">
        <v>2</v>
      </c>
      <c r="W52" s="175" t="n"/>
      <c r="X52" s="833" t="n">
        <v>144</v>
      </c>
      <c r="Y52" s="128" t="n"/>
      <c r="Z52" s="93" t="n">
        <v>60</v>
      </c>
      <c r="AA52" s="128" t="n"/>
      <c r="AB52" s="182">
        <f>AD52+AF52+AH52+AJ52</f>
        <v/>
      </c>
      <c r="AC52" s="175" t="n"/>
      <c r="AD52" s="177" t="n">
        <v>8</v>
      </c>
      <c r="AE52" s="128" t="n"/>
      <c r="AF52" s="93" t="n">
        <v>8</v>
      </c>
      <c r="AG52" s="128" t="n"/>
      <c r="AH52" s="93" t="n"/>
      <c r="AI52" s="128" t="n"/>
      <c r="AJ52" s="93" t="n"/>
      <c r="AK52" s="128" t="n"/>
      <c r="AL52" s="182" t="n"/>
      <c r="AM52" s="175" t="n"/>
      <c r="AN52" s="177" t="n"/>
      <c r="AO52" s="128" t="n"/>
      <c r="AP52" s="93" t="n"/>
      <c r="AQ52" s="128" t="n"/>
      <c r="AR52" s="93" t="n"/>
      <c r="AS52" s="128" t="n"/>
      <c r="AT52" s="93">
        <f>X52</f>
        <v/>
      </c>
      <c r="AU52" s="128" t="n"/>
      <c r="AV52" s="93">
        <f>AB52</f>
        <v/>
      </c>
      <c r="AW52" s="128" t="n"/>
      <c r="AX52" s="93" t="n">
        <v>4</v>
      </c>
      <c r="AY52" s="128" t="n"/>
      <c r="AZ52" s="177" t="n"/>
      <c r="BA52" s="128" t="n"/>
      <c r="BB52" s="93" t="n"/>
      <c r="BC52" s="128" t="n"/>
      <c r="BD52" s="93" t="n"/>
      <c r="BE52" s="128" t="n"/>
      <c r="BF52" s="961" t="n"/>
      <c r="BG52" s="128" t="n"/>
      <c r="BH52" s="93" t="n"/>
      <c r="BI52" s="128" t="n"/>
      <c r="BJ52" s="93" t="n"/>
      <c r="BK52" s="128" t="n"/>
      <c r="BL52" s="177" t="n"/>
      <c r="BM52" s="128" t="n"/>
      <c r="BN52" s="93" t="n"/>
      <c r="BO52" s="128" t="n"/>
      <c r="BP52" s="93" t="n"/>
      <c r="BQ52" s="128" t="n"/>
      <c r="BR52" s="182" t="n"/>
      <c r="BS52" s="126" t="n"/>
      <c r="BT52" s="126" t="n"/>
      <c r="BU52" s="175" t="n"/>
      <c r="BV52" s="355" t="n"/>
      <c r="BW52" s="355" t="n"/>
      <c r="BX52" s="355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</row>
    <row r="53">
      <c r="A53" s="962" t="inlineStr">
        <is>
          <t>2.4</t>
        </is>
      </c>
      <c r="B53" s="126" t="n"/>
      <c r="C53" s="175" t="n"/>
      <c r="D53" s="963" t="inlineStr">
        <is>
          <t xml:space="preserve">Мировая торговля и торговая политика 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75" t="n"/>
      <c r="T53" s="182" t="n">
        <v>4</v>
      </c>
      <c r="U53" s="175" t="n"/>
      <c r="V53" s="182" t="n"/>
      <c r="W53" s="175" t="n"/>
      <c r="X53" s="187" t="n">
        <v>216</v>
      </c>
      <c r="Y53" s="128" t="n"/>
      <c r="Z53" s="95" t="n">
        <v>72</v>
      </c>
      <c r="AA53" s="128" t="n"/>
      <c r="AB53" s="218">
        <f>AD53+AF53+AH53+AJ53</f>
        <v/>
      </c>
      <c r="AC53" s="175" t="n"/>
      <c r="AD53" s="188" t="n">
        <v>8</v>
      </c>
      <c r="AE53" s="128" t="n"/>
      <c r="AF53" s="95" t="n"/>
      <c r="AG53" s="128" t="n"/>
      <c r="AH53" s="95" t="n"/>
      <c r="AI53" s="128" t="n"/>
      <c r="AJ53" s="95" t="n">
        <v>10</v>
      </c>
      <c r="AK53" s="128" t="n"/>
      <c r="AL53" s="218" t="n"/>
      <c r="AM53" s="175" t="n"/>
      <c r="AN53" s="188" t="n"/>
      <c r="AO53" s="128" t="n"/>
      <c r="AP53" s="95" t="n"/>
      <c r="AQ53" s="128" t="n"/>
      <c r="AR53" s="95" t="n"/>
      <c r="AS53" s="128" t="n"/>
      <c r="AT53" s="95" t="n"/>
      <c r="AU53" s="128" t="n"/>
      <c r="AV53" s="95" t="n"/>
      <c r="AW53" s="128" t="n"/>
      <c r="AX53" s="95" t="n"/>
      <c r="AY53" s="128" t="n"/>
      <c r="AZ53" s="188" t="n"/>
      <c r="BA53" s="128" t="n"/>
      <c r="BB53" s="95" t="n"/>
      <c r="BC53" s="128" t="n"/>
      <c r="BD53" s="95" t="n"/>
      <c r="BE53" s="128" t="n"/>
      <c r="BF53" s="984">
        <f>X53</f>
        <v/>
      </c>
      <c r="BG53" s="128" t="n"/>
      <c r="BH53" s="95">
        <f>AB53</f>
        <v/>
      </c>
      <c r="BI53" s="128" t="n"/>
      <c r="BJ53" s="95" t="n">
        <v>6</v>
      </c>
      <c r="BK53" s="128" t="n"/>
      <c r="BL53" s="188" t="n"/>
      <c r="BM53" s="128" t="n"/>
      <c r="BN53" s="95" t="n"/>
      <c r="BO53" s="128" t="n"/>
      <c r="BP53" s="95" t="n"/>
      <c r="BQ53" s="128" t="n"/>
      <c r="BR53" s="182" t="inlineStr">
        <is>
          <t>СК-6</t>
        </is>
      </c>
      <c r="BS53" s="126" t="n"/>
      <c r="BT53" s="126" t="n"/>
      <c r="BU53" s="175" t="n"/>
      <c r="BV53" s="355" t="n"/>
      <c r="BW53" s="355" t="n"/>
      <c r="BX53" s="355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</row>
    <row r="54">
      <c r="A54" s="962" t="inlineStr">
        <is>
          <t>2.5</t>
        </is>
      </c>
      <c r="B54" s="126" t="n"/>
      <c r="C54" s="175" t="n"/>
      <c r="D54" s="985" t="inlineStr">
        <is>
          <t>Модули по выбору магистранта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75" t="n"/>
      <c r="T54" s="182" t="n"/>
      <c r="U54" s="175" t="n"/>
      <c r="V54" s="182" t="n"/>
      <c r="W54" s="175" t="n"/>
      <c r="X54" s="188" t="n">
        <v>846</v>
      </c>
      <c r="Y54" s="128" t="n"/>
      <c r="Z54" s="95" t="n">
        <v>312</v>
      </c>
      <c r="AA54" s="128" t="n"/>
      <c r="AB54" s="218">
        <f>AB55</f>
        <v/>
      </c>
      <c r="AC54" s="175" t="n"/>
      <c r="AD54" s="188">
        <f>AD55</f>
        <v/>
      </c>
      <c r="AE54" s="128" t="n"/>
      <c r="AF54" s="95">
        <f>AF55</f>
        <v/>
      </c>
      <c r="AG54" s="128" t="n"/>
      <c r="AH54" s="95">
        <f>AH55</f>
        <v/>
      </c>
      <c r="AI54" s="128" t="n"/>
      <c r="AJ54" s="95">
        <f>AJ55</f>
        <v/>
      </c>
      <c r="AK54" s="128" t="n"/>
      <c r="AL54" s="218">
        <f>AL55</f>
        <v/>
      </c>
      <c r="AM54" s="175" t="n"/>
      <c r="AN54" s="188">
        <f>AN55</f>
        <v/>
      </c>
      <c r="AO54" s="128" t="n"/>
      <c r="AP54" s="95">
        <f>AP55</f>
        <v/>
      </c>
      <c r="AQ54" s="128" t="n"/>
      <c r="AR54" s="95">
        <f>AR55</f>
        <v/>
      </c>
      <c r="AS54" s="128" t="n"/>
      <c r="AT54" s="95">
        <f>AT55</f>
        <v/>
      </c>
      <c r="AU54" s="128" t="n"/>
      <c r="AV54" s="95">
        <f>AV55</f>
        <v/>
      </c>
      <c r="AW54" s="128" t="n"/>
      <c r="AX54" s="95">
        <f>AX55</f>
        <v/>
      </c>
      <c r="AY54" s="128" t="n"/>
      <c r="AZ54" s="188">
        <f>AZ55</f>
        <v/>
      </c>
      <c r="BA54" s="128" t="n"/>
      <c r="BB54" s="95">
        <f>BB55</f>
        <v/>
      </c>
      <c r="BC54" s="128" t="n"/>
      <c r="BD54" s="95">
        <f>BD55</f>
        <v/>
      </c>
      <c r="BE54" s="128" t="n"/>
      <c r="BF54" s="984">
        <f>BF55</f>
        <v/>
      </c>
      <c r="BG54" s="128" t="n"/>
      <c r="BH54" s="95">
        <f>BH55</f>
        <v/>
      </c>
      <c r="BI54" s="128" t="n"/>
      <c r="BJ54" s="95">
        <f>BJ55</f>
        <v/>
      </c>
      <c r="BK54" s="128" t="n"/>
      <c r="BL54" s="188">
        <f>BL55</f>
        <v/>
      </c>
      <c r="BM54" s="128" t="n"/>
      <c r="BN54" s="95">
        <f>BN55</f>
        <v/>
      </c>
      <c r="BO54" s="128" t="n"/>
      <c r="BP54" s="95">
        <f>BP55</f>
        <v/>
      </c>
      <c r="BQ54" s="128" t="n"/>
      <c r="BR54" s="182" t="n"/>
      <c r="BS54" s="126" t="n"/>
      <c r="BT54" s="126" t="n"/>
      <c r="BU54" s="175" t="n"/>
      <c r="BV54" s="355" t="n"/>
      <c r="BW54" s="355" t="n"/>
      <c r="BX54" s="355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</row>
    <row r="55">
      <c r="A55" s="959" t="inlineStr">
        <is>
          <t>2.5.1</t>
        </is>
      </c>
      <c r="B55" s="126" t="n"/>
      <c r="C55" s="175" t="n"/>
      <c r="D55" s="963" t="inlineStr">
        <is>
          <t>Модуль  "Международная экономика и коммерческая дипломатия"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75" t="n"/>
      <c r="T55" s="182" t="n"/>
      <c r="U55" s="175" t="n"/>
      <c r="V55" s="182" t="n"/>
      <c r="W55" s="175" t="n"/>
      <c r="X55" s="187" t="n">
        <v>846</v>
      </c>
      <c r="Y55" s="128" t="n"/>
      <c r="Z55" s="187" t="n">
        <v>312</v>
      </c>
      <c r="AA55" s="128" t="n"/>
      <c r="AB55" s="218">
        <f>AB56+AB57+AB58+AB59+AB60+AB61</f>
        <v/>
      </c>
      <c r="AC55" s="175" t="n"/>
      <c r="AD55" s="188">
        <f>AD56+AD57+AD58+AD59+AD60+AD61</f>
        <v/>
      </c>
      <c r="AE55" s="128" t="n"/>
      <c r="AF55" s="95">
        <f>AF56+AF57+AF58+AF59+AF60+AF61</f>
        <v/>
      </c>
      <c r="AG55" s="128" t="n"/>
      <c r="AH55" s="95">
        <f>AH56+AH57+AH58+AH59+AH60+AH61</f>
        <v/>
      </c>
      <c r="AI55" s="128" t="n"/>
      <c r="AJ55" s="95">
        <f>AJ56+AJ57+AJ58+AJ59+AJ60+AJ61</f>
        <v/>
      </c>
      <c r="AK55" s="128" t="n"/>
      <c r="AL55" s="218">
        <f>AL56+AL57+AL58+AL59+AL60+AL61</f>
        <v/>
      </c>
      <c r="AM55" s="175" t="n"/>
      <c r="AN55" s="188">
        <f>AN56+AN57+AN58+AN59+AN60+AN61</f>
        <v/>
      </c>
      <c r="AO55" s="128" t="n"/>
      <c r="AP55" s="95">
        <f>AP56+AP57+AP58+AP59+AP60+AP61</f>
        <v/>
      </c>
      <c r="AQ55" s="128" t="n"/>
      <c r="AR55" s="95">
        <f>AR56+AR57+AR58+AR59+AR60+AR61</f>
        <v/>
      </c>
      <c r="AS55" s="128" t="n"/>
      <c r="AT55" s="95">
        <f>AT56+AT57+AT58+AT59+AT60+AT61</f>
        <v/>
      </c>
      <c r="AU55" s="128" t="n"/>
      <c r="AV55" s="95">
        <f>AV56+AV57+AV58+AV59+AV60+AV61</f>
        <v/>
      </c>
      <c r="AW55" s="128" t="n"/>
      <c r="AX55" s="95">
        <f>AX56+AX57+AX58+AX59+AX60+AX61</f>
        <v/>
      </c>
      <c r="AY55" s="128" t="n"/>
      <c r="AZ55" s="188">
        <f>AZ56+AZ57+AZ58+AZ59+AZ60+AZ61</f>
        <v/>
      </c>
      <c r="BA55" s="128" t="n"/>
      <c r="BB55" s="95">
        <f>BB56+BB57+BB58+BB59+BB60+BB61</f>
        <v/>
      </c>
      <c r="BC55" s="128" t="n"/>
      <c r="BD55" s="95">
        <f>BD56+BD57+BD58+BD59+BD60+BD61</f>
        <v/>
      </c>
      <c r="BE55" s="128" t="n"/>
      <c r="BF55" s="984">
        <f>BF56+BF57+BF58+BF59+BF60+BF61</f>
        <v/>
      </c>
      <c r="BG55" s="128" t="n"/>
      <c r="BH55" s="95">
        <f>BH56+BH57+BH58+BH59+BH60+BH61</f>
        <v/>
      </c>
      <c r="BI55" s="128" t="n"/>
      <c r="BJ55" s="95">
        <f>BJ56+BJ57+BJ58+BJ59+BJ60+BJ61</f>
        <v/>
      </c>
      <c r="BK55" s="128" t="n"/>
      <c r="BL55" s="188">
        <f>BL56+BL57+BL58+BL59+BL60+BL61</f>
        <v/>
      </c>
      <c r="BM55" s="128" t="n"/>
      <c r="BN55" s="95">
        <f>BN56+BN57+BN58+BN59+BN60+BN61</f>
        <v/>
      </c>
      <c r="BO55" s="128" t="n"/>
      <c r="BP55" s="95">
        <f>BP56+BP57+BP58+BP59+BP60+BP61</f>
        <v/>
      </c>
      <c r="BQ55" s="128" t="n"/>
      <c r="BR55" s="218" t="n"/>
      <c r="BS55" s="126" t="n"/>
      <c r="BT55" s="126" t="n"/>
      <c r="BU55" s="175" t="n"/>
      <c r="BV55" s="355" t="n"/>
      <c r="BW55" s="355" t="n"/>
      <c r="BX55" s="355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</row>
    <row r="56">
      <c r="A56" s="959" t="inlineStr">
        <is>
          <t>2.5.1.1</t>
        </is>
      </c>
      <c r="B56" s="126" t="n"/>
      <c r="C56" s="175" t="n"/>
      <c r="D56" s="960" t="inlineStr">
        <is>
          <t>Коммерческая дипломатия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75" t="n"/>
      <c r="T56" s="182" t="n">
        <v>4</v>
      </c>
      <c r="U56" s="175" t="n"/>
      <c r="V56" s="182" t="n"/>
      <c r="W56" s="175" t="n"/>
      <c r="X56" s="177" t="n">
        <v>216</v>
      </c>
      <c r="Y56" s="128" t="n"/>
      <c r="Z56" s="93" t="n">
        <v>72</v>
      </c>
      <c r="AA56" s="128" t="n"/>
      <c r="AB56" s="182">
        <f>AD56+AF56+AH56+AJ56</f>
        <v/>
      </c>
      <c r="AC56" s="175" t="n"/>
      <c r="AD56" s="177" t="n">
        <v>8</v>
      </c>
      <c r="AE56" s="128" t="n"/>
      <c r="AF56" s="93" t="n"/>
      <c r="AG56" s="128" t="n"/>
      <c r="AH56" s="93" t="n"/>
      <c r="AI56" s="128" t="n"/>
      <c r="AJ56" s="93" t="n">
        <v>10</v>
      </c>
      <c r="AK56" s="128" t="n"/>
      <c r="AL56" s="177" t="n"/>
      <c r="AM56" s="128" t="n"/>
      <c r="AN56" s="177" t="n"/>
      <c r="AO56" s="128" t="n"/>
      <c r="AP56" s="93" t="n"/>
      <c r="AQ56" s="128" t="n"/>
      <c r="AR56" s="93" t="n"/>
      <c r="AS56" s="128" t="n"/>
      <c r="AT56" s="93" t="n"/>
      <c r="AU56" s="128" t="n"/>
      <c r="AV56" s="93" t="n"/>
      <c r="AW56" s="128" t="n"/>
      <c r="AX56" s="93" t="n"/>
      <c r="AY56" s="128" t="n"/>
      <c r="AZ56" s="177" t="n"/>
      <c r="BA56" s="128" t="n"/>
      <c r="BB56" s="93" t="n"/>
      <c r="BC56" s="128" t="n"/>
      <c r="BD56" s="93" t="n"/>
      <c r="BE56" s="128" t="n"/>
      <c r="BF56" s="93">
        <f>X56</f>
        <v/>
      </c>
      <c r="BG56" s="128" t="n"/>
      <c r="BH56" s="93">
        <f>AB56</f>
        <v/>
      </c>
      <c r="BI56" s="128" t="n"/>
      <c r="BJ56" s="93" t="n">
        <v>6</v>
      </c>
      <c r="BK56" s="128" t="n"/>
      <c r="BL56" s="177" t="n"/>
      <c r="BM56" s="128" t="n"/>
      <c r="BN56" s="93" t="n"/>
      <c r="BO56" s="128" t="n"/>
      <c r="BP56" s="93" t="n"/>
      <c r="BQ56" s="128" t="n"/>
      <c r="BR56" s="182" t="inlineStr">
        <is>
          <t>СК-7</t>
        </is>
      </c>
      <c r="BS56" s="126" t="n"/>
      <c r="BT56" s="126" t="n"/>
      <c r="BU56" s="175" t="n"/>
      <c r="BV56" s="355" t="n"/>
      <c r="BW56" s="355" t="n"/>
      <c r="BX56" s="355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</row>
    <row r="57">
      <c r="A57" s="959" t="inlineStr">
        <is>
          <t>2.5.1.2</t>
        </is>
      </c>
      <c r="B57" s="126" t="n"/>
      <c r="C57" s="175" t="n"/>
      <c r="D57" s="986" t="inlineStr">
        <is>
          <t>Многоуровневое экономическое интеграционное проектирование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75" t="n"/>
      <c r="T57" s="182" t="n">
        <v>4</v>
      </c>
      <c r="U57" s="175" t="n"/>
      <c r="V57" s="182" t="n"/>
      <c r="W57" s="175" t="n"/>
      <c r="X57" s="842" t="n">
        <v>108</v>
      </c>
      <c r="Y57" s="128" t="n"/>
      <c r="Z57" s="93" t="n">
        <v>48</v>
      </c>
      <c r="AA57" s="128" t="n"/>
      <c r="AB57" s="182">
        <f>AD57+AF57+AH57+AJ57</f>
        <v/>
      </c>
      <c r="AC57" s="175" t="n"/>
      <c r="AD57" s="177" t="n">
        <v>6</v>
      </c>
      <c r="AE57" s="128" t="n"/>
      <c r="AF57" s="93" t="n"/>
      <c r="AG57" s="128" t="n"/>
      <c r="AH57" s="93" t="n"/>
      <c r="AI57" s="128" t="n"/>
      <c r="AJ57" s="93" t="n">
        <v>6</v>
      </c>
      <c r="AK57" s="128" t="n"/>
      <c r="AL57" s="182" t="n"/>
      <c r="AM57" s="175" t="n"/>
      <c r="AN57" s="177" t="n"/>
      <c r="AO57" s="128" t="n"/>
      <c r="AP57" s="93" t="n"/>
      <c r="AQ57" s="128" t="n"/>
      <c r="AR57" s="93" t="n"/>
      <c r="AS57" s="128" t="n"/>
      <c r="AT57" s="93" t="n"/>
      <c r="AU57" s="128" t="n"/>
      <c r="AV57" s="93" t="n"/>
      <c r="AW57" s="128" t="n"/>
      <c r="AX57" s="93" t="n"/>
      <c r="AY57" s="128" t="n"/>
      <c r="AZ57" s="177" t="n"/>
      <c r="BA57" s="128" t="n"/>
      <c r="BB57" s="93" t="n"/>
      <c r="BC57" s="128" t="n"/>
      <c r="BD57" s="93" t="n"/>
      <c r="BE57" s="128" t="n"/>
      <c r="BF57" s="961">
        <f>X57</f>
        <v/>
      </c>
      <c r="BG57" s="128" t="n"/>
      <c r="BH57" s="93">
        <f>AB57</f>
        <v/>
      </c>
      <c r="BI57" s="128" t="n"/>
      <c r="BJ57" s="93" t="n">
        <v>3</v>
      </c>
      <c r="BK57" s="128" t="n"/>
      <c r="BL57" s="177" t="n"/>
      <c r="BM57" s="128" t="n"/>
      <c r="BN57" s="93" t="n"/>
      <c r="BO57" s="128" t="n"/>
      <c r="BP57" s="93" t="n"/>
      <c r="BQ57" s="128" t="n"/>
      <c r="BR57" s="841" t="inlineStr">
        <is>
          <t>СК-8</t>
        </is>
      </c>
      <c r="BS57" s="126" t="n"/>
      <c r="BT57" s="126" t="n"/>
      <c r="BU57" s="175" t="n"/>
      <c r="BV57" s="355" t="n"/>
      <c r="BW57" s="355" t="n"/>
      <c r="BX57" s="355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</row>
    <row r="58">
      <c r="A58" s="959" t="inlineStr">
        <is>
          <t>2.5.1.3</t>
        </is>
      </c>
      <c r="B58" s="126" t="n"/>
      <c r="C58" s="175" t="n"/>
      <c r="D58" s="986" t="inlineStr">
        <is>
          <t>Международные инвестиции и международные инвестиционные соглашения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75" t="n"/>
      <c r="T58" s="182" t="n">
        <v>5</v>
      </c>
      <c r="U58" s="175" t="n"/>
      <c r="V58" s="182" t="n"/>
      <c r="W58" s="175" t="n"/>
      <c r="X58" s="844" t="n">
        <v>108</v>
      </c>
      <c r="Y58" s="128" t="n"/>
      <c r="Z58" s="93" t="n">
        <v>48</v>
      </c>
      <c r="AA58" s="128" t="n"/>
      <c r="AB58" s="182">
        <f>AD58+AF58+AH58+AJ58</f>
        <v/>
      </c>
      <c r="AC58" s="175" t="n"/>
      <c r="AD58" s="177" t="n">
        <v>6</v>
      </c>
      <c r="AE58" s="128" t="n"/>
      <c r="AF58" s="93" t="n"/>
      <c r="AG58" s="128" t="n"/>
      <c r="AH58" s="93" t="n"/>
      <c r="AI58" s="128" t="n"/>
      <c r="AJ58" s="93" t="n">
        <v>6</v>
      </c>
      <c r="AK58" s="128" t="n"/>
      <c r="AL58" s="182" t="n"/>
      <c r="AM58" s="175" t="n"/>
      <c r="AN58" s="177" t="n"/>
      <c r="AO58" s="128" t="n"/>
      <c r="AP58" s="93" t="n"/>
      <c r="AQ58" s="128" t="n"/>
      <c r="AR58" s="93" t="n"/>
      <c r="AS58" s="128" t="n"/>
      <c r="AT58" s="93" t="n"/>
      <c r="AU58" s="128" t="n"/>
      <c r="AV58" s="93" t="n"/>
      <c r="AW58" s="128" t="n"/>
      <c r="AX58" s="93" t="n"/>
      <c r="AY58" s="128" t="n"/>
      <c r="AZ58" s="177" t="n"/>
      <c r="BA58" s="128" t="n"/>
      <c r="BB58" s="93" t="n"/>
      <c r="BC58" s="128" t="n"/>
      <c r="BD58" s="93" t="n"/>
      <c r="BE58" s="128" t="n"/>
      <c r="BF58" s="961" t="n"/>
      <c r="BG58" s="128" t="n"/>
      <c r="BH58" s="93" t="n"/>
      <c r="BI58" s="128" t="n"/>
      <c r="BJ58" s="93" t="n"/>
      <c r="BK58" s="128" t="n"/>
      <c r="BL58" s="177">
        <f>X58</f>
        <v/>
      </c>
      <c r="BM58" s="128" t="n"/>
      <c r="BN58" s="93">
        <f>AB58</f>
        <v/>
      </c>
      <c r="BO58" s="128" t="n"/>
      <c r="BP58" s="93" t="n">
        <v>3</v>
      </c>
      <c r="BQ58" s="128" t="n"/>
      <c r="BR58" s="841" t="inlineStr">
        <is>
          <t>СК-9</t>
        </is>
      </c>
      <c r="BS58" s="126" t="n"/>
      <c r="BT58" s="126" t="n"/>
      <c r="BU58" s="175" t="n"/>
      <c r="BV58" s="355" t="n"/>
      <c r="BW58" s="355" t="n"/>
      <c r="BX58" s="355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</row>
    <row r="59">
      <c r="A59" s="959" t="inlineStr">
        <is>
          <t>2.5.1.4</t>
        </is>
      </c>
      <c r="B59" s="126" t="n"/>
      <c r="C59" s="175" t="n"/>
      <c r="D59" s="986" t="inlineStr">
        <is>
          <t>Международные деловые переговоры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75" t="n"/>
      <c r="T59" s="182" t="n"/>
      <c r="U59" s="175" t="n"/>
      <c r="V59" s="182" t="n">
        <v>4</v>
      </c>
      <c r="W59" s="175" t="n"/>
      <c r="X59" s="844" t="n">
        <v>106</v>
      </c>
      <c r="Y59" s="128" t="n"/>
      <c r="Z59" s="93" t="n">
        <v>36</v>
      </c>
      <c r="AA59" s="128" t="n"/>
      <c r="AB59" s="182">
        <f>AD59+AF59+AH59+AJ59</f>
        <v/>
      </c>
      <c r="AC59" s="175" t="n"/>
      <c r="AD59" s="177" t="n">
        <v>4</v>
      </c>
      <c r="AE59" s="128" t="n"/>
      <c r="AF59" s="93" t="n"/>
      <c r="AG59" s="128" t="n"/>
      <c r="AH59" s="93" t="n"/>
      <c r="AI59" s="128" t="n"/>
      <c r="AJ59" s="93" t="n">
        <v>6</v>
      </c>
      <c r="AK59" s="128" t="n"/>
      <c r="AL59" s="182" t="n"/>
      <c r="AM59" s="175" t="n"/>
      <c r="AN59" s="177" t="n"/>
      <c r="AO59" s="128" t="n"/>
      <c r="AP59" s="93" t="n"/>
      <c r="AQ59" s="128" t="n"/>
      <c r="AR59" s="93" t="n"/>
      <c r="AS59" s="128" t="n"/>
      <c r="AT59" s="93" t="n"/>
      <c r="AU59" s="128" t="n"/>
      <c r="AV59" s="93" t="n"/>
      <c r="AW59" s="128" t="n"/>
      <c r="AX59" s="93" t="n"/>
      <c r="AY59" s="128" t="n"/>
      <c r="AZ59" s="177" t="n"/>
      <c r="BA59" s="128" t="n"/>
      <c r="BB59" s="93" t="n"/>
      <c r="BC59" s="128" t="n"/>
      <c r="BD59" s="93" t="n"/>
      <c r="BE59" s="128" t="n"/>
      <c r="BF59" s="961">
        <f>X59</f>
        <v/>
      </c>
      <c r="BG59" s="128" t="n"/>
      <c r="BH59" s="93">
        <f>AB59</f>
        <v/>
      </c>
      <c r="BI59" s="128" t="n"/>
      <c r="BJ59" s="93" t="n">
        <v>3</v>
      </c>
      <c r="BK59" s="128" t="n"/>
      <c r="BL59" s="177" t="n"/>
      <c r="BM59" s="128" t="n"/>
      <c r="BN59" s="93" t="n"/>
      <c r="BO59" s="128" t="n"/>
      <c r="BP59" s="93" t="n"/>
      <c r="BQ59" s="128" t="n"/>
      <c r="BR59" s="841" t="inlineStr">
        <is>
          <t>СК-10</t>
        </is>
      </c>
      <c r="BS59" s="126" t="n"/>
      <c r="BT59" s="126" t="n"/>
      <c r="BU59" s="175" t="n"/>
      <c r="BV59" s="355" t="n"/>
      <c r="BW59" s="355" t="n"/>
      <c r="BX59" s="355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</row>
    <row r="60">
      <c r="A60" s="959" t="inlineStr">
        <is>
          <t>2.5.1.5</t>
        </is>
      </c>
      <c r="B60" s="126" t="n"/>
      <c r="C60" s="175" t="n"/>
      <c r="D60" s="960" t="inlineStr">
        <is>
          <t>Международная бизнес-аналитика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75" t="n"/>
      <c r="T60" s="182" t="n"/>
      <c r="U60" s="175" t="n"/>
      <c r="V60" s="182" t="n">
        <v>4</v>
      </c>
      <c r="W60" s="175" t="n"/>
      <c r="X60" s="177" t="n">
        <v>210</v>
      </c>
      <c r="Y60" s="128" t="n"/>
      <c r="Z60" s="93" t="n">
        <v>72</v>
      </c>
      <c r="AA60" s="128" t="n"/>
      <c r="AB60" s="182">
        <f>AD60+AF60+AH60+AJ60</f>
        <v/>
      </c>
      <c r="AC60" s="175" t="n"/>
      <c r="AD60" s="177" t="n">
        <v>8</v>
      </c>
      <c r="AE60" s="128" t="n"/>
      <c r="AF60" s="93" t="n"/>
      <c r="AG60" s="128" t="n"/>
      <c r="AH60" s="93" t="n"/>
      <c r="AI60" s="128" t="n"/>
      <c r="AJ60" s="93" t="n">
        <v>10</v>
      </c>
      <c r="AK60" s="128" t="n"/>
      <c r="AL60" s="182" t="n"/>
      <c r="AM60" s="175" t="n"/>
      <c r="AN60" s="177" t="n"/>
      <c r="AO60" s="128" t="n"/>
      <c r="AP60" s="93" t="n"/>
      <c r="AQ60" s="128" t="n"/>
      <c r="AR60" s="93" t="n"/>
      <c r="AS60" s="128" t="n"/>
      <c r="AT60" s="93" t="n"/>
      <c r="AU60" s="128" t="n"/>
      <c r="AV60" s="93" t="n"/>
      <c r="AW60" s="128" t="n"/>
      <c r="AX60" s="93" t="n"/>
      <c r="AY60" s="128" t="n"/>
      <c r="AZ60" s="177" t="n"/>
      <c r="BA60" s="128" t="n"/>
      <c r="BB60" s="93" t="n"/>
      <c r="BC60" s="128" t="n"/>
      <c r="BD60" s="93" t="n"/>
      <c r="BE60" s="128" t="n"/>
      <c r="BF60" s="961">
        <f>X60</f>
        <v/>
      </c>
      <c r="BG60" s="128" t="n"/>
      <c r="BH60" s="93">
        <f>AB60</f>
        <v/>
      </c>
      <c r="BI60" s="128" t="n"/>
      <c r="BJ60" s="93" t="n">
        <v>6</v>
      </c>
      <c r="BK60" s="128" t="n"/>
      <c r="BL60" s="177" t="n"/>
      <c r="BM60" s="128" t="n"/>
      <c r="BN60" s="93" t="n"/>
      <c r="BO60" s="128" t="n"/>
      <c r="BP60" s="93" t="n"/>
      <c r="BQ60" s="128" t="n"/>
      <c r="BR60" s="182" t="inlineStr">
        <is>
          <t>СК-11</t>
        </is>
      </c>
      <c r="BS60" s="126" t="n"/>
      <c r="BT60" s="126" t="n"/>
      <c r="BU60" s="175" t="n"/>
      <c r="BV60" s="355" t="n"/>
      <c r="BW60" s="355" t="n"/>
      <c r="BX60" s="355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</row>
    <row r="61">
      <c r="A61" s="959" t="inlineStr">
        <is>
          <t>2.5.1.6</t>
        </is>
      </c>
      <c r="B61" s="126" t="n"/>
      <c r="C61" s="175" t="n"/>
      <c r="D61" s="986" t="inlineStr">
        <is>
          <t>Управление финансами в международной деятельности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75" t="n"/>
      <c r="T61" s="182" t="n"/>
      <c r="U61" s="175" t="n"/>
      <c r="V61" s="182" t="n">
        <v>5</v>
      </c>
      <c r="W61" s="175" t="n"/>
      <c r="X61" s="844" t="n">
        <v>98</v>
      </c>
      <c r="Y61" s="128" t="n"/>
      <c r="Z61" s="93" t="n">
        <v>36</v>
      </c>
      <c r="AA61" s="128" t="n"/>
      <c r="AB61" s="182">
        <f>AD61+AF61+AH61+AJ61</f>
        <v/>
      </c>
      <c r="AC61" s="175" t="n"/>
      <c r="AD61" s="177" t="n">
        <v>4</v>
      </c>
      <c r="AE61" s="128" t="n"/>
      <c r="AF61" s="93" t="n"/>
      <c r="AG61" s="128" t="n"/>
      <c r="AH61" s="93" t="n"/>
      <c r="AI61" s="128" t="n"/>
      <c r="AJ61" s="93" t="n">
        <v>6</v>
      </c>
      <c r="AK61" s="128" t="n"/>
      <c r="AL61" s="182" t="n"/>
      <c r="AM61" s="175" t="n"/>
      <c r="AN61" s="177" t="n"/>
      <c r="AO61" s="128" t="n"/>
      <c r="AP61" s="93" t="n"/>
      <c r="AQ61" s="128" t="n"/>
      <c r="AR61" s="93" t="n"/>
      <c r="AS61" s="128" t="n"/>
      <c r="AT61" s="93" t="n"/>
      <c r="AU61" s="128" t="n"/>
      <c r="AV61" s="93" t="n"/>
      <c r="AW61" s="128" t="n"/>
      <c r="AX61" s="93" t="n"/>
      <c r="AY61" s="128" t="n"/>
      <c r="AZ61" s="177" t="n"/>
      <c r="BA61" s="128" t="n"/>
      <c r="BB61" s="93" t="n"/>
      <c r="BC61" s="128" t="n"/>
      <c r="BD61" s="93" t="n"/>
      <c r="BE61" s="128" t="n"/>
      <c r="BF61" s="961" t="n"/>
      <c r="BG61" s="128" t="n"/>
      <c r="BH61" s="93" t="n"/>
      <c r="BI61" s="128" t="n"/>
      <c r="BJ61" s="93" t="n"/>
      <c r="BK61" s="128" t="n"/>
      <c r="BL61" s="177">
        <f>X61</f>
        <v/>
      </c>
      <c r="BM61" s="128" t="n"/>
      <c r="BN61" s="93">
        <f>AB61</f>
        <v/>
      </c>
      <c r="BO61" s="128" t="n"/>
      <c r="BP61" s="93" t="n">
        <v>3</v>
      </c>
      <c r="BQ61" s="128" t="n"/>
      <c r="BR61" s="841" t="inlineStr">
        <is>
          <t>СК-12</t>
        </is>
      </c>
      <c r="BS61" s="126" t="n"/>
      <c r="BT61" s="126" t="n"/>
      <c r="BU61" s="175" t="n"/>
      <c r="BV61" s="355" t="n"/>
      <c r="BW61" s="355" t="n"/>
      <c r="BX61" s="355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</row>
    <row r="62">
      <c r="A62" s="962" t="inlineStr">
        <is>
          <t>2.5.2</t>
        </is>
      </c>
      <c r="B62" s="126" t="n"/>
      <c r="C62" s="175" t="n"/>
      <c r="D62" s="963" t="inlineStr">
        <is>
          <t>Модуль "Международный бизнес"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75" t="n"/>
      <c r="T62" s="182" t="n"/>
      <c r="U62" s="175" t="n"/>
      <c r="V62" s="182" t="n"/>
      <c r="W62" s="175" t="n"/>
      <c r="X62" s="187" t="n">
        <v>846</v>
      </c>
      <c r="Y62" s="128" t="n"/>
      <c r="Z62" s="187" t="n">
        <v>312</v>
      </c>
      <c r="AA62" s="128" t="n"/>
      <c r="AB62" s="218">
        <f>AB63+AB64+AB65+AB66+AB67+AB68</f>
        <v/>
      </c>
      <c r="AC62" s="175" t="n"/>
      <c r="AD62" s="188">
        <f>AD63+AD64+AD65+AD66+AD67+AD68</f>
        <v/>
      </c>
      <c r="AE62" s="128" t="n"/>
      <c r="AF62" s="95">
        <f>AF63+AF64+AF65+AF66+AF67+AF68</f>
        <v/>
      </c>
      <c r="AG62" s="128" t="n"/>
      <c r="AH62" s="95">
        <f>AH63+AH64+AH65+AH66+AH67+AH68</f>
        <v/>
      </c>
      <c r="AI62" s="128" t="n"/>
      <c r="AJ62" s="95">
        <f>AJ63+AJ64+AJ65+AJ66+AJ67+AJ68</f>
        <v/>
      </c>
      <c r="AK62" s="128" t="n"/>
      <c r="AL62" s="95">
        <f>AL63+AL64+AL65+AL66+AL67+AL68</f>
        <v/>
      </c>
      <c r="AM62" s="128" t="n"/>
      <c r="AN62" s="188">
        <f>AN63+AN64+AN65+AN66+AN67+AN68</f>
        <v/>
      </c>
      <c r="AO62" s="128" t="n"/>
      <c r="AP62" s="95">
        <f>AP63+AP64+AP65+AP66+AP67+AP68</f>
        <v/>
      </c>
      <c r="AQ62" s="128" t="n"/>
      <c r="AR62" s="95">
        <f>AR63+AR64+AR65+AR66+AR67+AR68</f>
        <v/>
      </c>
      <c r="AS62" s="128" t="n"/>
      <c r="AT62" s="95">
        <f>AT63+AT64+AT65+AT66+AT67+AT68</f>
        <v/>
      </c>
      <c r="AU62" s="128" t="n"/>
      <c r="AV62" s="95">
        <f>AV63+AV64+AV65+AV66+AV67+AV68</f>
        <v/>
      </c>
      <c r="AW62" s="128" t="n"/>
      <c r="AX62" s="95">
        <f>AX63+AX64+AX65+AX66+AX67+AX68</f>
        <v/>
      </c>
      <c r="AY62" s="128" t="n"/>
      <c r="AZ62" s="188">
        <f>AZ63+AZ64+AZ65+AZ66+AZ67+AZ68</f>
        <v/>
      </c>
      <c r="BA62" s="128" t="n"/>
      <c r="BB62" s="95">
        <f>BB63+BB64+BB65+BB66+BB67+BB68</f>
        <v/>
      </c>
      <c r="BC62" s="128" t="n"/>
      <c r="BD62" s="95">
        <f>BD63+BD64+BD65+BD66+BD67+BD68</f>
        <v/>
      </c>
      <c r="BE62" s="128" t="n"/>
      <c r="BF62" s="984">
        <f>BF63+BF64+BF65+BF66+BF67+BF68</f>
        <v/>
      </c>
      <c r="BG62" s="128" t="n"/>
      <c r="BH62" s="95">
        <f>BH63+BH64+BH65+BH66+BH67+BH68</f>
        <v/>
      </c>
      <c r="BI62" s="128" t="n"/>
      <c r="BJ62" s="95">
        <f>BJ63+BJ64+BJ65+BJ66+BJ67+BJ68</f>
        <v/>
      </c>
      <c r="BK62" s="128" t="n"/>
      <c r="BL62" s="188">
        <f>BL63+BL64+BL65+BL66+BL67+BL68</f>
        <v/>
      </c>
      <c r="BM62" s="128" t="n"/>
      <c r="BN62" s="95">
        <f>BN63+BN64+BN65+BN66+BN67+BN68</f>
        <v/>
      </c>
      <c r="BO62" s="128" t="n"/>
      <c r="BP62" s="95">
        <f>BP63+BP64+BP65+BP66+BP67+BP68</f>
        <v/>
      </c>
      <c r="BQ62" s="128" t="n"/>
      <c r="BR62" s="218" t="n"/>
      <c r="BS62" s="126" t="n"/>
      <c r="BT62" s="126" t="n"/>
      <c r="BU62" s="175" t="n"/>
      <c r="BV62" s="355" t="n"/>
      <c r="BW62" s="355" t="n"/>
      <c r="BX62" s="355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</row>
    <row r="63">
      <c r="A63" s="959" t="inlineStr">
        <is>
          <t>2.5.2.1</t>
        </is>
      </c>
      <c r="B63" s="126" t="n"/>
      <c r="C63" s="175" t="n"/>
      <c r="D63" s="960" t="inlineStr">
        <is>
          <t>Международная коммерческая деятельность в цифровой среде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75" t="n"/>
      <c r="T63" s="182" t="n">
        <v>4</v>
      </c>
      <c r="U63" s="175" t="n"/>
      <c r="V63" s="182" t="n"/>
      <c r="W63" s="175" t="n"/>
      <c r="X63" s="181" t="n">
        <v>216</v>
      </c>
      <c r="Y63" s="128" t="n"/>
      <c r="Z63" s="93" t="n">
        <v>72</v>
      </c>
      <c r="AA63" s="128" t="n"/>
      <c r="AB63" s="182">
        <f>AD63+AF63+AH63+AJ63</f>
        <v/>
      </c>
      <c r="AC63" s="175" t="n"/>
      <c r="AD63" s="177" t="n">
        <v>8</v>
      </c>
      <c r="AE63" s="128" t="n"/>
      <c r="AF63" s="93" t="n"/>
      <c r="AG63" s="128" t="n"/>
      <c r="AH63" s="93" t="n"/>
      <c r="AI63" s="128" t="n"/>
      <c r="AJ63" s="93" t="n">
        <v>10</v>
      </c>
      <c r="AK63" s="128" t="n"/>
      <c r="AL63" s="182" t="n"/>
      <c r="AM63" s="175" t="n"/>
      <c r="AN63" s="177" t="n"/>
      <c r="AO63" s="128" t="n"/>
      <c r="AP63" s="93" t="n"/>
      <c r="AQ63" s="128" t="n"/>
      <c r="AR63" s="93" t="n"/>
      <c r="AS63" s="128" t="n"/>
      <c r="AT63" s="93" t="n"/>
      <c r="AU63" s="128" t="n"/>
      <c r="AV63" s="93" t="n"/>
      <c r="AW63" s="128" t="n"/>
      <c r="AX63" s="93" t="n"/>
      <c r="AY63" s="128" t="n"/>
      <c r="AZ63" s="177" t="n"/>
      <c r="BA63" s="128" t="n"/>
      <c r="BB63" s="93" t="n"/>
      <c r="BC63" s="128" t="n"/>
      <c r="BD63" s="93" t="n"/>
      <c r="BE63" s="128" t="n"/>
      <c r="BF63" s="93">
        <f>X63</f>
        <v/>
      </c>
      <c r="BG63" s="128" t="n"/>
      <c r="BH63" s="93">
        <f>AB63</f>
        <v/>
      </c>
      <c r="BI63" s="128" t="n"/>
      <c r="BJ63" s="93" t="n">
        <v>6</v>
      </c>
      <c r="BK63" s="128" t="n"/>
      <c r="BL63" s="177" t="n"/>
      <c r="BM63" s="128" t="n"/>
      <c r="BN63" s="93" t="n"/>
      <c r="BO63" s="128" t="n"/>
      <c r="BP63" s="93" t="n"/>
      <c r="BQ63" s="128" t="n"/>
      <c r="BR63" s="182" t="inlineStr">
        <is>
          <t>СК-13</t>
        </is>
      </c>
      <c r="BS63" s="126" t="n"/>
      <c r="BT63" s="126" t="n"/>
      <c r="BU63" s="175" t="n"/>
      <c r="BV63" s="355" t="n"/>
      <c r="BW63" s="355" t="n"/>
      <c r="BX63" s="355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</row>
    <row r="64">
      <c r="A64" s="959" t="inlineStr">
        <is>
          <t>2.5.2.2</t>
        </is>
      </c>
      <c r="B64" s="126" t="n"/>
      <c r="C64" s="175" t="n"/>
      <c r="D64" s="960" t="inlineStr">
        <is>
          <t>Экономическая безопасность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75" t="n"/>
      <c r="T64" s="182" t="n">
        <v>4</v>
      </c>
      <c r="U64" s="175" t="n"/>
      <c r="V64" s="182" t="n"/>
      <c r="W64" s="175" t="n"/>
      <c r="X64" s="181" t="n">
        <v>108</v>
      </c>
      <c r="Y64" s="128" t="n"/>
      <c r="Z64" s="93" t="n">
        <v>48</v>
      </c>
      <c r="AA64" s="128" t="n"/>
      <c r="AB64" s="182">
        <f>AD64+AF64+AH64+AJ64</f>
        <v/>
      </c>
      <c r="AC64" s="175" t="n"/>
      <c r="AD64" s="177" t="n">
        <v>6</v>
      </c>
      <c r="AE64" s="128" t="n"/>
      <c r="AF64" s="93" t="n"/>
      <c r="AG64" s="128" t="n"/>
      <c r="AH64" s="93" t="n"/>
      <c r="AI64" s="128" t="n"/>
      <c r="AJ64" s="93" t="n">
        <v>6</v>
      </c>
      <c r="AK64" s="128" t="n"/>
      <c r="AL64" s="182" t="n"/>
      <c r="AM64" s="175" t="n"/>
      <c r="AN64" s="177" t="n"/>
      <c r="AO64" s="128" t="n"/>
      <c r="AP64" s="93" t="n"/>
      <c r="AQ64" s="128" t="n"/>
      <c r="AR64" s="93" t="n"/>
      <c r="AS64" s="128" t="n"/>
      <c r="AT64" s="93" t="n"/>
      <c r="AU64" s="128" t="n"/>
      <c r="AV64" s="93" t="n"/>
      <c r="AW64" s="128" t="n"/>
      <c r="AX64" s="93" t="n"/>
      <c r="AY64" s="128" t="n"/>
      <c r="AZ64" s="177" t="n"/>
      <c r="BA64" s="128" t="n"/>
      <c r="BB64" s="93" t="n"/>
      <c r="BC64" s="128" t="n"/>
      <c r="BD64" s="93" t="n"/>
      <c r="BE64" s="128" t="n"/>
      <c r="BF64" s="961">
        <f>X64</f>
        <v/>
      </c>
      <c r="BG64" s="128" t="n"/>
      <c r="BH64" s="93">
        <f>AB64</f>
        <v/>
      </c>
      <c r="BI64" s="128" t="n"/>
      <c r="BJ64" s="93" t="n">
        <v>3</v>
      </c>
      <c r="BK64" s="128" t="n"/>
      <c r="BL64" s="177" t="n"/>
      <c r="BM64" s="128" t="n"/>
      <c r="BN64" s="93" t="n"/>
      <c r="BO64" s="128" t="n"/>
      <c r="BP64" s="93" t="n"/>
      <c r="BQ64" s="128" t="n"/>
      <c r="BR64" s="182" t="inlineStr">
        <is>
          <t>СК-14</t>
        </is>
      </c>
      <c r="BS64" s="126" t="n"/>
      <c r="BT64" s="126" t="n"/>
      <c r="BU64" s="175" t="n"/>
      <c r="BV64" s="355" t="n"/>
      <c r="BW64" s="355" t="n"/>
      <c r="BX64" s="355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</row>
    <row r="65">
      <c r="A65" s="959" t="inlineStr">
        <is>
          <t>2.5.2.3</t>
        </is>
      </c>
      <c r="B65" s="126" t="n"/>
      <c r="C65" s="175" t="n"/>
      <c r="D65" s="986" t="inlineStr">
        <is>
          <t>Международная торговля и охрана прав интеллектуальной собственности</t>
        </is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75" t="n"/>
      <c r="T65" s="182" t="n">
        <v>5</v>
      </c>
      <c r="U65" s="175" t="n"/>
      <c r="V65" s="182" t="n"/>
      <c r="W65" s="175" t="n"/>
      <c r="X65" s="842" t="n">
        <v>108</v>
      </c>
      <c r="Y65" s="128" t="n"/>
      <c r="Z65" s="93" t="n">
        <v>48</v>
      </c>
      <c r="AA65" s="128" t="n"/>
      <c r="AB65" s="182">
        <f>AD65+AF65+AH65+AJ65</f>
        <v/>
      </c>
      <c r="AC65" s="175" t="n"/>
      <c r="AD65" s="177" t="n">
        <v>6</v>
      </c>
      <c r="AE65" s="128" t="n"/>
      <c r="AF65" s="93" t="n"/>
      <c r="AG65" s="128" t="n"/>
      <c r="AH65" s="93" t="n"/>
      <c r="AI65" s="128" t="n"/>
      <c r="AJ65" s="93" t="n">
        <v>6</v>
      </c>
      <c r="AK65" s="128" t="n"/>
      <c r="AL65" s="182" t="n"/>
      <c r="AM65" s="175" t="n"/>
      <c r="AN65" s="177" t="n"/>
      <c r="AO65" s="128" t="n"/>
      <c r="AP65" s="93" t="n"/>
      <c r="AQ65" s="128" t="n"/>
      <c r="AR65" s="93" t="n"/>
      <c r="AS65" s="128" t="n"/>
      <c r="AT65" s="93" t="n"/>
      <c r="AU65" s="128" t="n"/>
      <c r="AV65" s="93" t="n"/>
      <c r="AW65" s="128" t="n"/>
      <c r="AX65" s="93" t="n"/>
      <c r="AY65" s="128" t="n"/>
      <c r="AZ65" s="177" t="n"/>
      <c r="BA65" s="128" t="n"/>
      <c r="BB65" s="93" t="n"/>
      <c r="BC65" s="128" t="n"/>
      <c r="BD65" s="93" t="n"/>
      <c r="BE65" s="128" t="n"/>
      <c r="BF65" s="961" t="n"/>
      <c r="BG65" s="128" t="n"/>
      <c r="BH65" s="93" t="n"/>
      <c r="BI65" s="128" t="n"/>
      <c r="BJ65" s="93" t="n"/>
      <c r="BK65" s="128" t="n"/>
      <c r="BL65" s="177">
        <f>X65</f>
        <v/>
      </c>
      <c r="BM65" s="128" t="n"/>
      <c r="BN65" s="93">
        <f>AB65</f>
        <v/>
      </c>
      <c r="BO65" s="128" t="n"/>
      <c r="BP65" s="93" t="n">
        <v>3</v>
      </c>
      <c r="BQ65" s="128" t="n"/>
      <c r="BR65" s="841" t="inlineStr">
        <is>
          <t>СК-15</t>
        </is>
      </c>
      <c r="BS65" s="126" t="n"/>
      <c r="BT65" s="126" t="n"/>
      <c r="BU65" s="175" t="n"/>
      <c r="BV65" s="355" t="n"/>
      <c r="BW65" s="355" t="n"/>
      <c r="BX65" s="355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</row>
    <row r="66">
      <c r="A66" s="959" t="inlineStr">
        <is>
          <t>2.5.2.4</t>
        </is>
      </c>
      <c r="B66" s="126" t="n"/>
      <c r="C66" s="175" t="n"/>
      <c r="D66" s="986" t="inlineStr">
        <is>
          <t>Валютная политика</t>
        </is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75" t="n"/>
      <c r="T66" s="182" t="n"/>
      <c r="U66" s="175" t="n"/>
      <c r="V66" s="182" t="n">
        <v>4</v>
      </c>
      <c r="W66" s="175" t="n"/>
      <c r="X66" s="842" t="n">
        <v>106</v>
      </c>
      <c r="Y66" s="128" t="n"/>
      <c r="Z66" s="93" t="n">
        <v>36</v>
      </c>
      <c r="AA66" s="128" t="n"/>
      <c r="AB66" s="182">
        <f>AD66+AF66+AH66+AJ66</f>
        <v/>
      </c>
      <c r="AC66" s="175" t="n"/>
      <c r="AD66" s="177" t="n">
        <v>4</v>
      </c>
      <c r="AE66" s="128" t="n"/>
      <c r="AF66" s="93" t="n"/>
      <c r="AG66" s="128" t="n"/>
      <c r="AH66" s="93" t="n"/>
      <c r="AI66" s="128" t="n"/>
      <c r="AJ66" s="93" t="n">
        <v>6</v>
      </c>
      <c r="AK66" s="128" t="n"/>
      <c r="AL66" s="182" t="n"/>
      <c r="AM66" s="175" t="n"/>
      <c r="AN66" s="177" t="n"/>
      <c r="AO66" s="128" t="n"/>
      <c r="AP66" s="93" t="n"/>
      <c r="AQ66" s="128" t="n"/>
      <c r="AR66" s="93" t="n"/>
      <c r="AS66" s="128" t="n"/>
      <c r="AT66" s="93" t="n"/>
      <c r="AU66" s="128" t="n"/>
      <c r="AV66" s="93" t="n"/>
      <c r="AW66" s="128" t="n"/>
      <c r="AX66" s="93" t="n"/>
      <c r="AY66" s="128" t="n"/>
      <c r="AZ66" s="177" t="n"/>
      <c r="BA66" s="128" t="n"/>
      <c r="BB66" s="93" t="n"/>
      <c r="BC66" s="128" t="n"/>
      <c r="BD66" s="93" t="n"/>
      <c r="BE66" s="128" t="n"/>
      <c r="BF66" s="961">
        <f>X66</f>
        <v/>
      </c>
      <c r="BG66" s="128" t="n"/>
      <c r="BH66" s="93">
        <f>AB66</f>
        <v/>
      </c>
      <c r="BI66" s="128" t="n"/>
      <c r="BJ66" s="93" t="n">
        <v>3</v>
      </c>
      <c r="BK66" s="128" t="n"/>
      <c r="BL66" s="177" t="n"/>
      <c r="BM66" s="128" t="n"/>
      <c r="BN66" s="93" t="n"/>
      <c r="BO66" s="128" t="n"/>
      <c r="BP66" s="827" t="n"/>
      <c r="BQ66" s="175" t="n"/>
      <c r="BR66" s="841" t="inlineStr">
        <is>
          <t>СК-16</t>
        </is>
      </c>
      <c r="BS66" s="126" t="n"/>
      <c r="BT66" s="126" t="n"/>
      <c r="BU66" s="175" t="n"/>
      <c r="BV66" s="355" t="n"/>
      <c r="BW66" s="355" t="n"/>
      <c r="BX66" s="355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</row>
    <row r="67">
      <c r="A67" s="959" t="inlineStr">
        <is>
          <t>2.5.2.5</t>
        </is>
      </c>
      <c r="B67" s="126" t="n"/>
      <c r="C67" s="175" t="n"/>
      <c r="D67" s="986" t="inlineStr">
        <is>
          <t>Регулирование международной торговли</t>
        </is>
      </c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75" t="n"/>
      <c r="T67" s="182" t="n"/>
      <c r="U67" s="175" t="n"/>
      <c r="V67" s="182" t="n">
        <v>4</v>
      </c>
      <c r="W67" s="175" t="n"/>
      <c r="X67" s="844" t="n">
        <v>210</v>
      </c>
      <c r="Y67" s="128" t="n"/>
      <c r="Z67" s="93" t="n">
        <v>72</v>
      </c>
      <c r="AA67" s="128" t="n"/>
      <c r="AB67" s="182">
        <f>AD67+AF67+AH67+AJ67</f>
        <v/>
      </c>
      <c r="AC67" s="175" t="n"/>
      <c r="AD67" s="177" t="n">
        <v>8</v>
      </c>
      <c r="AE67" s="128" t="n"/>
      <c r="AF67" s="93" t="n"/>
      <c r="AG67" s="128" t="n"/>
      <c r="AH67" s="93" t="n"/>
      <c r="AI67" s="128" t="n"/>
      <c r="AJ67" s="93" t="n">
        <v>10</v>
      </c>
      <c r="AK67" s="128" t="n"/>
      <c r="AL67" s="182" t="n"/>
      <c r="AM67" s="175" t="n"/>
      <c r="AN67" s="177" t="n"/>
      <c r="AO67" s="128" t="n"/>
      <c r="AP67" s="93" t="n"/>
      <c r="AQ67" s="128" t="n"/>
      <c r="AR67" s="93" t="n"/>
      <c r="AS67" s="128" t="n"/>
      <c r="AT67" s="93" t="n"/>
      <c r="AU67" s="128" t="n"/>
      <c r="AV67" s="93" t="n"/>
      <c r="AW67" s="128" t="n"/>
      <c r="AX67" s="93" t="n"/>
      <c r="AY67" s="128" t="n"/>
      <c r="AZ67" s="177" t="n"/>
      <c r="BA67" s="128" t="n"/>
      <c r="BB67" s="93" t="n"/>
      <c r="BC67" s="128" t="n"/>
      <c r="BD67" s="93" t="n"/>
      <c r="BE67" s="128" t="n"/>
      <c r="BF67" s="961">
        <f>X67</f>
        <v/>
      </c>
      <c r="BG67" s="128" t="n"/>
      <c r="BH67" s="93">
        <f>AB67</f>
        <v/>
      </c>
      <c r="BI67" s="128" t="n"/>
      <c r="BJ67" s="93" t="n">
        <v>6</v>
      </c>
      <c r="BK67" s="128" t="n"/>
      <c r="BL67" s="177" t="n"/>
      <c r="BM67" s="128" t="n"/>
      <c r="BN67" s="93" t="n"/>
      <c r="BO67" s="128" t="n"/>
      <c r="BP67" s="827" t="n"/>
      <c r="BQ67" s="175" t="n"/>
      <c r="BR67" s="841" t="inlineStr">
        <is>
          <t>СК-17</t>
        </is>
      </c>
      <c r="BS67" s="126" t="n"/>
      <c r="BT67" s="126" t="n"/>
      <c r="BU67" s="175" t="n"/>
      <c r="BV67" s="355" t="n"/>
      <c r="BW67" s="355" t="n"/>
      <c r="BX67" s="355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</row>
    <row r="68">
      <c r="A68" s="959" t="inlineStr">
        <is>
          <t>2.5.2.6</t>
        </is>
      </c>
      <c r="B68" s="126" t="n"/>
      <c r="C68" s="175" t="n"/>
      <c r="D68" s="987" t="inlineStr">
        <is>
          <t>Управление рисками в международном бизнесе</t>
        </is>
      </c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75" t="n"/>
      <c r="T68" s="182" t="n"/>
      <c r="U68" s="175" t="n"/>
      <c r="V68" s="182" t="n">
        <v>5</v>
      </c>
      <c r="W68" s="175" t="n"/>
      <c r="X68" s="844" t="n">
        <v>98</v>
      </c>
      <c r="Y68" s="128" t="n"/>
      <c r="Z68" s="93" t="n">
        <v>36</v>
      </c>
      <c r="AA68" s="128" t="n"/>
      <c r="AB68" s="182">
        <f>AD68+AF68+AH68+AJ68</f>
        <v/>
      </c>
      <c r="AC68" s="175" t="n"/>
      <c r="AD68" s="177" t="n">
        <v>4</v>
      </c>
      <c r="AE68" s="128" t="n"/>
      <c r="AF68" s="93" t="n"/>
      <c r="AG68" s="128" t="n"/>
      <c r="AH68" s="93" t="n"/>
      <c r="AI68" s="128" t="n"/>
      <c r="AJ68" s="93" t="n">
        <v>6</v>
      </c>
      <c r="AK68" s="128" t="n"/>
      <c r="AL68" s="182" t="n"/>
      <c r="AM68" s="175" t="n"/>
      <c r="AN68" s="177" t="n"/>
      <c r="AO68" s="128" t="n"/>
      <c r="AP68" s="93" t="n"/>
      <c r="AQ68" s="128" t="n"/>
      <c r="AR68" s="93" t="n"/>
      <c r="AS68" s="128" t="n"/>
      <c r="AT68" s="93" t="n"/>
      <c r="AU68" s="128" t="n"/>
      <c r="AV68" s="93" t="n"/>
      <c r="AW68" s="128" t="n"/>
      <c r="AX68" s="93" t="n"/>
      <c r="AY68" s="128" t="n"/>
      <c r="AZ68" s="177" t="n"/>
      <c r="BA68" s="128" t="n"/>
      <c r="BB68" s="93" t="n"/>
      <c r="BC68" s="128" t="n"/>
      <c r="BD68" s="93" t="n"/>
      <c r="BE68" s="128" t="n"/>
      <c r="BF68" s="961" t="n"/>
      <c r="BG68" s="128" t="n"/>
      <c r="BH68" s="93" t="n"/>
      <c r="BI68" s="128" t="n"/>
      <c r="BJ68" s="93" t="n"/>
      <c r="BK68" s="128" t="n"/>
      <c r="BL68" s="177">
        <f>X68</f>
        <v/>
      </c>
      <c r="BM68" s="128" t="n"/>
      <c r="BN68" s="93">
        <f>AB68</f>
        <v/>
      </c>
      <c r="BO68" s="128" t="n"/>
      <c r="BP68" s="827" t="n">
        <v>3</v>
      </c>
      <c r="BQ68" s="175" t="n"/>
      <c r="BR68" s="841" t="inlineStr">
        <is>
          <t>СК-18</t>
        </is>
      </c>
      <c r="BS68" s="126" t="n"/>
      <c r="BT68" s="126" t="n"/>
      <c r="BU68" s="175" t="n"/>
      <c r="BV68" s="355" t="n"/>
      <c r="BW68" s="355" t="n"/>
      <c r="BX68" s="355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</row>
    <row r="69">
      <c r="A69" s="962" t="inlineStr">
        <is>
          <t>2.6</t>
        </is>
      </c>
      <c r="B69" s="126" t="n"/>
      <c r="C69" s="175" t="n"/>
      <c r="D69" s="988" t="inlineStr">
        <is>
          <t>Факультивные дисциплины</t>
        </is>
      </c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8" t="n"/>
      <c r="T69" s="182" t="n"/>
      <c r="U69" s="175" t="n"/>
      <c r="V69" s="182" t="n"/>
      <c r="W69" s="175" t="n"/>
      <c r="X69" s="188" t="inlineStr">
        <is>
          <t>/108</t>
        </is>
      </c>
      <c r="Y69" s="128" t="n"/>
      <c r="Z69" s="95" t="inlineStr">
        <is>
          <t>/ 56</t>
        </is>
      </c>
      <c r="AA69" s="128" t="n"/>
      <c r="AB69" s="188" t="inlineStr">
        <is>
          <t>/14</t>
        </is>
      </c>
      <c r="AC69" s="128" t="n"/>
      <c r="AD69" s="187" t="inlineStr">
        <is>
          <t>/10</t>
        </is>
      </c>
      <c r="AE69" s="128" t="n"/>
      <c r="AF69" s="95" t="n"/>
      <c r="AG69" s="128" t="n"/>
      <c r="AH69" s="95" t="inlineStr">
        <is>
          <t>/ 4</t>
        </is>
      </c>
      <c r="AI69" s="128" t="n"/>
      <c r="AJ69" s="95" t="n"/>
      <c r="AK69" s="128" t="n"/>
      <c r="AL69" s="218" t="n"/>
      <c r="AM69" s="175" t="n"/>
      <c r="AN69" s="188" t="n"/>
      <c r="AO69" s="128" t="n"/>
      <c r="AP69" s="95" t="n"/>
      <c r="AQ69" s="128" t="n"/>
      <c r="AR69" s="95" t="n"/>
      <c r="AS69" s="128" t="n"/>
      <c r="AT69" s="95" t="n"/>
      <c r="AU69" s="128" t="n"/>
      <c r="AV69" s="95" t="n"/>
      <c r="AW69" s="128" t="n"/>
      <c r="AX69" s="95" t="n"/>
      <c r="AY69" s="128" t="n"/>
      <c r="AZ69" s="188" t="n"/>
      <c r="BA69" s="128" t="n"/>
      <c r="BB69" s="95" t="n"/>
      <c r="BC69" s="128" t="n"/>
      <c r="BD69" s="95" t="n"/>
      <c r="BE69" s="128" t="n"/>
      <c r="BF69" s="984" t="inlineStr">
        <is>
          <t>/108</t>
        </is>
      </c>
      <c r="BG69" s="128" t="n"/>
      <c r="BH69" s="95" t="inlineStr">
        <is>
          <t>/ 14</t>
        </is>
      </c>
      <c r="BI69" s="128" t="n"/>
      <c r="BJ69" s="847" t="inlineStr">
        <is>
          <t>/ 3</t>
        </is>
      </c>
      <c r="BK69" s="175" t="n"/>
      <c r="BL69" s="188" t="n"/>
      <c r="BM69" s="128" t="n"/>
      <c r="BN69" s="95" t="n"/>
      <c r="BO69" s="128" t="n"/>
      <c r="BP69" s="847" t="n"/>
      <c r="BQ69" s="175" t="n"/>
      <c r="BR69" s="182" t="n"/>
      <c r="BS69" s="126" t="n"/>
      <c r="BT69" s="126" t="n"/>
      <c r="BU69" s="175" t="n"/>
      <c r="BV69" s="953" t="n"/>
      <c r="BW69" s="953" t="n"/>
      <c r="BX69" s="953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</row>
    <row r="70">
      <c r="A70" s="959" t="inlineStr">
        <is>
          <t>2.6.1</t>
        </is>
      </c>
      <c r="B70" s="126" t="n"/>
      <c r="C70" s="175" t="n"/>
      <c r="D70" s="863" t="inlineStr">
        <is>
          <t>Педагогика и психология высшего образования</t>
        </is>
      </c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8" t="n"/>
      <c r="T70" s="182" t="n"/>
      <c r="U70" s="175" t="n"/>
      <c r="V70" s="182" t="inlineStr">
        <is>
          <t>/ 4</t>
        </is>
      </c>
      <c r="W70" s="175" t="n"/>
      <c r="X70" s="177" t="inlineStr">
        <is>
          <t>/108</t>
        </is>
      </c>
      <c r="Y70" s="128" t="n"/>
      <c r="Z70" s="93" t="inlineStr">
        <is>
          <t>/ 56</t>
        </is>
      </c>
      <c r="AA70" s="128" t="n"/>
      <c r="AB70" s="177" t="inlineStr">
        <is>
          <t>/14</t>
        </is>
      </c>
      <c r="AC70" s="128" t="n"/>
      <c r="AD70" s="181" t="inlineStr">
        <is>
          <t>/ 10</t>
        </is>
      </c>
      <c r="AE70" s="128" t="n"/>
      <c r="AF70" s="93" t="n"/>
      <c r="AG70" s="128" t="n"/>
      <c r="AH70" s="93" t="inlineStr">
        <is>
          <t>/ 4</t>
        </is>
      </c>
      <c r="AI70" s="128" t="n"/>
      <c r="AJ70" s="93" t="n"/>
      <c r="AK70" s="128" t="n"/>
      <c r="AL70" s="182" t="n"/>
      <c r="AM70" s="175" t="n"/>
      <c r="AN70" s="177" t="n"/>
      <c r="AO70" s="128" t="n"/>
      <c r="AP70" s="181" t="n"/>
      <c r="AQ70" s="128" t="n"/>
      <c r="AR70" s="93" t="n"/>
      <c r="AS70" s="128" t="n"/>
      <c r="AT70" s="93" t="n"/>
      <c r="AU70" s="128" t="n"/>
      <c r="AV70" s="93" t="n"/>
      <c r="AW70" s="128" t="n"/>
      <c r="AX70" s="827" t="n"/>
      <c r="AY70" s="175" t="n"/>
      <c r="AZ70" s="177" t="n"/>
      <c r="BA70" s="128" t="n"/>
      <c r="BB70" s="93" t="n"/>
      <c r="BC70" s="128" t="n"/>
      <c r="BD70" s="93" t="n"/>
      <c r="BE70" s="128" t="n"/>
      <c r="BF70" s="961" t="inlineStr">
        <is>
          <t>/108</t>
        </is>
      </c>
      <c r="BG70" s="128" t="n"/>
      <c r="BH70" s="93" t="inlineStr">
        <is>
          <t>/ 14</t>
        </is>
      </c>
      <c r="BI70" s="128" t="n"/>
      <c r="BJ70" s="827" t="inlineStr">
        <is>
          <t>/ 3</t>
        </is>
      </c>
      <c r="BK70" s="175" t="n"/>
      <c r="BL70" s="177" t="n"/>
      <c r="BM70" s="128" t="n"/>
      <c r="BN70" s="93" t="n"/>
      <c r="BO70" s="128" t="n"/>
      <c r="BP70" s="827" t="n"/>
      <c r="BQ70" s="175" t="n"/>
      <c r="BR70" s="182" t="inlineStr">
        <is>
          <t>УК-7</t>
        </is>
      </c>
      <c r="BS70" s="126" t="n"/>
      <c r="BT70" s="126" t="n"/>
      <c r="BU70" s="175" t="n"/>
      <c r="BV70" s="355" t="n"/>
      <c r="BW70" s="355" t="n"/>
      <c r="BX70" s="355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</row>
    <row r="71">
      <c r="A71" s="962" t="inlineStr">
        <is>
          <t>2.7</t>
        </is>
      </c>
      <c r="B71" s="126" t="n"/>
      <c r="C71" s="175" t="n"/>
      <c r="D71" s="989" t="inlineStr">
        <is>
          <t>Дополнительные виды обучения</t>
        </is>
      </c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841" t="n"/>
      <c r="U71" s="175" t="n"/>
      <c r="V71" s="841" t="n"/>
      <c r="W71" s="175" t="n"/>
      <c r="X71" s="990" t="inlineStr">
        <is>
          <t>/ 338</t>
        </is>
      </c>
      <c r="Y71" s="175" t="n"/>
      <c r="Z71" s="991" t="inlineStr">
        <is>
          <t>/ 218</t>
        </is>
      </c>
      <c r="AA71" s="175" t="n"/>
      <c r="AB71" s="992" t="inlineStr">
        <is>
          <t>/</t>
        </is>
      </c>
      <c r="AC71" s="993">
        <f>AC72+AC73+AC74</f>
        <v/>
      </c>
      <c r="AD71" s="994" t="inlineStr">
        <is>
          <t>/</t>
        </is>
      </c>
      <c r="AE71" s="995">
        <f>AE72+AE73+AE74</f>
        <v/>
      </c>
      <c r="AF71" s="996" t="inlineStr">
        <is>
          <t>/</t>
        </is>
      </c>
      <c r="AG71" s="997">
        <f>AG72+AG73+AG74</f>
        <v/>
      </c>
      <c r="AH71" s="996" t="inlineStr">
        <is>
          <t>/</t>
        </is>
      </c>
      <c r="AI71" s="998">
        <f>AI72+AI73+AI74</f>
        <v/>
      </c>
      <c r="AJ71" s="999" t="inlineStr">
        <is>
          <t>/</t>
        </is>
      </c>
      <c r="AK71" s="1000" t="n">
        <v>10</v>
      </c>
      <c r="AL71" s="1001" t="n"/>
      <c r="AM71" s="1002" t="n"/>
      <c r="AN71" s="992" t="inlineStr">
        <is>
          <t>/</t>
        </is>
      </c>
      <c r="AO71" s="1003">
        <f>AO72+AO73</f>
        <v/>
      </c>
      <c r="AP71" s="1004" t="inlineStr">
        <is>
          <t>/</t>
        </is>
      </c>
      <c r="AQ71" s="1005">
        <f>AQ72+AQ73</f>
        <v/>
      </c>
      <c r="AR71" s="930" t="n"/>
      <c r="AS71" s="128" t="n"/>
      <c r="AT71" s="930" t="inlineStr">
        <is>
          <t>/ 134</t>
        </is>
      </c>
      <c r="AU71" s="128" t="n"/>
      <c r="AV71" s="1004" t="inlineStr">
        <is>
          <t>/</t>
        </is>
      </c>
      <c r="AW71" s="995">
        <f>AW72+AW73</f>
        <v/>
      </c>
      <c r="AX71" s="1004" t="inlineStr">
        <is>
          <t>/</t>
        </is>
      </c>
      <c r="AY71" s="1006" t="n">
        <v>7</v>
      </c>
      <c r="AZ71" s="1007" t="inlineStr">
        <is>
          <t>/</t>
        </is>
      </c>
      <c r="BA71" s="995" t="n">
        <v>72</v>
      </c>
      <c r="BB71" s="1004" t="inlineStr">
        <is>
          <t>/</t>
        </is>
      </c>
      <c r="BC71" s="995" t="n">
        <v>14</v>
      </c>
      <c r="BD71" s="1004" t="inlineStr">
        <is>
          <t>/</t>
        </is>
      </c>
      <c r="BE71" s="995" t="n">
        <v>2</v>
      </c>
      <c r="BF71" s="1008" t="n"/>
      <c r="BG71" s="128" t="n"/>
      <c r="BH71" s="843" t="n"/>
      <c r="BI71" s="128" t="n"/>
      <c r="BJ71" s="843" t="n"/>
      <c r="BK71" s="128" t="n"/>
      <c r="BL71" s="844" t="n"/>
      <c r="BM71" s="128" t="n"/>
      <c r="BN71" s="843" t="n"/>
      <c r="BO71" s="128" t="n"/>
      <c r="BP71" s="843" t="n"/>
      <c r="BQ71" s="128" t="n"/>
      <c r="BR71" s="182" t="n"/>
      <c r="BS71" s="126" t="n"/>
      <c r="BT71" s="126" t="n"/>
      <c r="BU71" s="175" t="n"/>
      <c r="BV71" s="355" t="n"/>
      <c r="BW71" s="355" t="n"/>
      <c r="BX71" s="355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</row>
    <row r="72">
      <c r="A72" s="959" t="inlineStr">
        <is>
          <t>2.7.1</t>
        </is>
      </c>
      <c r="B72" s="126" t="n"/>
      <c r="C72" s="175" t="n"/>
      <c r="D72" s="896" t="inlineStr">
        <is>
          <t>Философия и методология науки *</t>
        </is>
      </c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009" t="inlineStr">
        <is>
          <t>/</t>
        </is>
      </c>
      <c r="U72" s="1010" t="n">
        <v>2</v>
      </c>
      <c r="V72" s="1011" t="n"/>
      <c r="W72" s="1010" t="n"/>
      <c r="X72" s="1012" t="inlineStr">
        <is>
          <t>/ 124</t>
        </is>
      </c>
      <c r="Y72" s="175" t="n"/>
      <c r="Z72" s="1012" t="inlineStr">
        <is>
          <t>/ 72</t>
        </is>
      </c>
      <c r="AA72" s="175" t="n"/>
      <c r="AB72" s="1013" t="inlineStr">
        <is>
          <t>/</t>
        </is>
      </c>
      <c r="AC72" s="1014" t="n">
        <v>20</v>
      </c>
      <c r="AD72" s="994" t="inlineStr">
        <is>
          <t>/</t>
        </is>
      </c>
      <c r="AE72" s="1015" t="n">
        <v>10</v>
      </c>
      <c r="AF72" s="996" t="n"/>
      <c r="AG72" s="1016" t="n"/>
      <c r="AH72" s="996" t="n"/>
      <c r="AI72" s="1017" t="n"/>
      <c r="AJ72" s="999" t="inlineStr">
        <is>
          <t>/</t>
        </is>
      </c>
      <c r="AK72" s="1018" t="n">
        <v>10</v>
      </c>
      <c r="AL72" s="1019" t="n"/>
      <c r="AM72" s="1020" t="n"/>
      <c r="AN72" s="992" t="inlineStr">
        <is>
          <t>/</t>
        </is>
      </c>
      <c r="AO72" s="1015" t="n">
        <v>62</v>
      </c>
      <c r="AP72" s="999" t="inlineStr">
        <is>
          <t>/</t>
        </is>
      </c>
      <c r="AQ72" s="1021" t="n">
        <v>10</v>
      </c>
      <c r="AR72" s="1008" t="n"/>
      <c r="AS72" s="128" t="n"/>
      <c r="AT72" s="999" t="inlineStr">
        <is>
          <t>/</t>
        </is>
      </c>
      <c r="AU72" s="1015" t="n">
        <v>62</v>
      </c>
      <c r="AV72" s="999" t="inlineStr">
        <is>
          <t>/</t>
        </is>
      </c>
      <c r="AW72" s="1015" t="n">
        <v>10</v>
      </c>
      <c r="AX72" s="999" t="inlineStr">
        <is>
          <t>/</t>
        </is>
      </c>
      <c r="AY72" s="1022" t="n">
        <v>3</v>
      </c>
      <c r="AZ72" s="1007" t="n"/>
      <c r="BA72" s="1015" t="n"/>
      <c r="BB72" s="999" t="n"/>
      <c r="BC72" s="1015" t="n"/>
      <c r="BD72" s="999" t="n"/>
      <c r="BE72" s="1015" t="n"/>
      <c r="BF72" s="1008" t="n"/>
      <c r="BG72" s="128" t="n"/>
      <c r="BH72" s="843" t="n"/>
      <c r="BI72" s="128" t="n"/>
      <c r="BJ72" s="843" t="n"/>
      <c r="BK72" s="128" t="n"/>
      <c r="BL72" s="844" t="n"/>
      <c r="BM72" s="128" t="n"/>
      <c r="BN72" s="843" t="n"/>
      <c r="BO72" s="128" t="n"/>
      <c r="BP72" s="843" t="n"/>
      <c r="BQ72" s="128" t="n"/>
      <c r="BR72" s="182" t="inlineStr">
        <is>
          <t>УК-1</t>
        </is>
      </c>
      <c r="BS72" s="126" t="n"/>
      <c r="BT72" s="126" t="n"/>
      <c r="BU72" s="175" t="n"/>
      <c r="BV72" s="355" t="n"/>
      <c r="BW72" s="355" t="n"/>
      <c r="BX72" s="355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</row>
    <row r="73">
      <c r="A73" s="959" t="inlineStr">
        <is>
          <t>2.7.2</t>
        </is>
      </c>
      <c r="B73" s="126" t="n"/>
      <c r="C73" s="175" t="n"/>
      <c r="D73" s="896" t="inlineStr">
        <is>
          <t>Иностранный язык *</t>
        </is>
      </c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009" t="inlineStr">
        <is>
          <t>/</t>
        </is>
      </c>
      <c r="U73" s="1010" t="n">
        <v>2</v>
      </c>
      <c r="V73" s="1011" t="n"/>
      <c r="W73" s="1010" t="n"/>
      <c r="X73" s="1012" t="inlineStr">
        <is>
          <t>/ 142</t>
        </is>
      </c>
      <c r="Y73" s="175" t="n"/>
      <c r="Z73" s="1012" t="inlineStr">
        <is>
          <t>/ 96</t>
        </is>
      </c>
      <c r="AA73" s="175" t="n"/>
      <c r="AB73" s="1013" t="inlineStr">
        <is>
          <t>/</t>
        </is>
      </c>
      <c r="AC73" s="1014" t="n">
        <v>26</v>
      </c>
      <c r="AD73" s="994" t="n"/>
      <c r="AE73" s="1016" t="n"/>
      <c r="AF73" s="996" t="n"/>
      <c r="AG73" s="1016" t="n"/>
      <c r="AH73" s="996" t="inlineStr">
        <is>
          <t>/</t>
        </is>
      </c>
      <c r="AI73" s="1017" t="n">
        <v>26</v>
      </c>
      <c r="AJ73" s="999" t="n"/>
      <c r="AK73" s="1023" t="n"/>
      <c r="AL73" s="1019" t="n"/>
      <c r="AM73" s="1020" t="n"/>
      <c r="AN73" s="992" t="inlineStr">
        <is>
          <t>/</t>
        </is>
      </c>
      <c r="AO73" s="1015" t="n">
        <v>70</v>
      </c>
      <c r="AP73" s="999" t="inlineStr">
        <is>
          <t>/</t>
        </is>
      </c>
      <c r="AQ73" s="1021" t="n">
        <v>10</v>
      </c>
      <c r="AR73" s="1008" t="n"/>
      <c r="AS73" s="128" t="n"/>
      <c r="AT73" s="999" t="inlineStr">
        <is>
          <t>/</t>
        </is>
      </c>
      <c r="AU73" s="1015" t="n">
        <v>72</v>
      </c>
      <c r="AV73" s="999" t="inlineStr">
        <is>
          <t>/</t>
        </is>
      </c>
      <c r="AW73" s="1015" t="n">
        <v>16</v>
      </c>
      <c r="AX73" s="999" t="inlineStr">
        <is>
          <t>/</t>
        </is>
      </c>
      <c r="AY73" s="1022" t="n">
        <v>4</v>
      </c>
      <c r="AZ73" s="1007" t="n"/>
      <c r="BA73" s="1015" t="n"/>
      <c r="BB73" s="999" t="n"/>
      <c r="BC73" s="1015" t="n"/>
      <c r="BD73" s="999" t="n"/>
      <c r="BE73" s="1015" t="n"/>
      <c r="BF73" s="1008" t="n"/>
      <c r="BG73" s="128" t="n"/>
      <c r="BH73" s="843" t="n"/>
      <c r="BI73" s="128" t="n"/>
      <c r="BJ73" s="843" t="n"/>
      <c r="BK73" s="128" t="n"/>
      <c r="BL73" s="844" t="n"/>
      <c r="BM73" s="128" t="n"/>
      <c r="BN73" s="843" t="n"/>
      <c r="BO73" s="128" t="n"/>
      <c r="BP73" s="843" t="n"/>
      <c r="BQ73" s="128" t="n"/>
      <c r="BR73" s="182" t="inlineStr">
        <is>
          <t>УК-3</t>
        </is>
      </c>
      <c r="BS73" s="126" t="n"/>
      <c r="BT73" s="126" t="n"/>
      <c r="BU73" s="175" t="n"/>
      <c r="BV73" s="355" t="n"/>
      <c r="BW73" s="355" t="n"/>
      <c r="BX73" s="355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</row>
    <row r="74">
      <c r="A74" s="959" t="inlineStr">
        <is>
          <t>2.7.3</t>
        </is>
      </c>
      <c r="B74" s="126" t="n"/>
      <c r="C74" s="175" t="n"/>
      <c r="D74" s="1024" t="inlineStr">
        <is>
          <t>Основы информационных технологий  *</t>
        </is>
      </c>
      <c r="E74" s="202" t="n"/>
      <c r="F74" s="202" t="n"/>
      <c r="G74" s="202" t="n"/>
      <c r="H74" s="202" t="n"/>
      <c r="I74" s="202" t="n"/>
      <c r="J74" s="202" t="n"/>
      <c r="K74" s="202" t="n"/>
      <c r="L74" s="202" t="n"/>
      <c r="M74" s="202" t="n"/>
      <c r="N74" s="202" t="n"/>
      <c r="O74" s="202" t="n"/>
      <c r="P74" s="202" t="n"/>
      <c r="Q74" s="202" t="n"/>
      <c r="R74" s="202" t="n"/>
      <c r="S74" s="202" t="n"/>
      <c r="T74" s="1025" t="n"/>
      <c r="U74" s="1026" t="n"/>
      <c r="V74" s="1027" t="inlineStr">
        <is>
          <t>/</t>
        </is>
      </c>
      <c r="W74" s="1028" t="inlineStr">
        <is>
          <t>3д</t>
        </is>
      </c>
      <c r="X74" s="1029" t="inlineStr">
        <is>
          <t>/ 72</t>
        </is>
      </c>
      <c r="Y74" s="203" t="n"/>
      <c r="Z74" s="1029" t="inlineStr">
        <is>
          <t>/ 50</t>
        </is>
      </c>
      <c r="AA74" s="203" t="n"/>
      <c r="AB74" s="1030" t="inlineStr">
        <is>
          <t>/</t>
        </is>
      </c>
      <c r="AC74" s="1031" t="n">
        <v>14</v>
      </c>
      <c r="AD74" s="1032" t="inlineStr">
        <is>
          <t>/</t>
        </is>
      </c>
      <c r="AE74" s="1033" t="n">
        <v>8</v>
      </c>
      <c r="AF74" s="1034" t="inlineStr">
        <is>
          <t>/</t>
        </is>
      </c>
      <c r="AG74" s="1033" t="n">
        <v>6</v>
      </c>
      <c r="AH74" s="1034" t="n"/>
      <c r="AI74" s="1033" t="n"/>
      <c r="AJ74" s="1034" t="n"/>
      <c r="AK74" s="1035" t="n"/>
      <c r="AL74" s="1036" t="n"/>
      <c r="AM74" s="1037" t="n"/>
      <c r="AN74" s="1030" t="n"/>
      <c r="AO74" s="1038" t="n"/>
      <c r="AP74" s="1039" t="n"/>
      <c r="AQ74" s="1038" t="n"/>
      <c r="AR74" s="1040" t="n"/>
      <c r="AS74" s="144" t="n"/>
      <c r="AT74" s="1041" t="n"/>
      <c r="AU74" s="1038" t="n"/>
      <c r="AV74" s="1041" t="n"/>
      <c r="AW74" s="1038" t="n"/>
      <c r="AX74" s="1041" t="n"/>
      <c r="AY74" s="1042" t="n"/>
      <c r="AZ74" s="1043" t="inlineStr">
        <is>
          <t>/</t>
        </is>
      </c>
      <c r="BA74" s="1044" t="n">
        <v>72</v>
      </c>
      <c r="BB74" s="1039" t="inlineStr">
        <is>
          <t>/</t>
        </is>
      </c>
      <c r="BC74" s="1044" t="n">
        <v>14</v>
      </c>
      <c r="BD74" s="1039" t="inlineStr">
        <is>
          <t>/</t>
        </is>
      </c>
      <c r="BE74" s="1044" t="n">
        <v>2</v>
      </c>
      <c r="BF74" s="1040" t="n"/>
      <c r="BG74" s="144" t="n"/>
      <c r="BH74" s="1045" t="n"/>
      <c r="BI74" s="144" t="n"/>
      <c r="BJ74" s="1045" t="n"/>
      <c r="BK74" s="144" t="n"/>
      <c r="BL74" s="1046" t="n"/>
      <c r="BM74" s="144" t="n"/>
      <c r="BN74" s="1045" t="n"/>
      <c r="BO74" s="144" t="n"/>
      <c r="BP74" s="1045" t="n"/>
      <c r="BQ74" s="144" t="n"/>
      <c r="BR74" s="229" t="inlineStr">
        <is>
          <t>УК-2</t>
        </is>
      </c>
      <c r="BS74" s="202" t="n"/>
      <c r="BT74" s="202" t="n"/>
      <c r="BU74" s="203" t="n"/>
      <c r="BV74" s="355" t="n"/>
      <c r="BW74" s="355" t="n"/>
      <c r="BX74" s="355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</row>
    <row r="76">
      <c r="A76" s="658" t="inlineStr">
        <is>
          <t>Количество часов учебных занятий</t>
        </is>
      </c>
      <c r="B76" s="490" t="n"/>
      <c r="C76" s="490" t="n"/>
      <c r="D76" s="490" t="n"/>
      <c r="E76" s="490" t="n"/>
      <c r="F76" s="490" t="n"/>
      <c r="G76" s="490" t="n"/>
      <c r="H76" s="490" t="n"/>
      <c r="I76" s="490" t="n"/>
      <c r="J76" s="490" t="n"/>
      <c r="K76" s="490" t="n"/>
      <c r="L76" s="490" t="n"/>
      <c r="M76" s="490" t="n"/>
      <c r="N76" s="490" t="n"/>
      <c r="O76" s="490" t="n"/>
      <c r="P76" s="490" t="n"/>
      <c r="Q76" s="490" t="n"/>
      <c r="R76" s="490" t="n"/>
      <c r="S76" s="490" t="n"/>
      <c r="T76" s="490" t="n"/>
      <c r="U76" s="490" t="n"/>
      <c r="V76" s="490" t="n"/>
      <c r="W76" s="659" t="n"/>
      <c r="X76" s="981">
        <f>X30+X43</f>
        <v/>
      </c>
      <c r="Y76" s="124" t="n"/>
      <c r="Z76" s="981">
        <f>Z30+Z43</f>
        <v/>
      </c>
      <c r="AA76" s="124" t="n"/>
      <c r="AB76" s="981">
        <f>AB30+AB43</f>
        <v/>
      </c>
      <c r="AC76" s="124" t="n"/>
      <c r="AD76" s="981">
        <f>AD30+AD43</f>
        <v/>
      </c>
      <c r="AE76" s="124" t="n"/>
      <c r="AF76" s="981">
        <f>AF30+AF43</f>
        <v/>
      </c>
      <c r="AG76" s="124" t="n"/>
      <c r="AH76" s="981">
        <f>AH30+AH43</f>
        <v/>
      </c>
      <c r="AI76" s="124" t="n"/>
      <c r="AJ76" s="981">
        <f>AJ30+AJ43</f>
        <v/>
      </c>
      <c r="AK76" s="124" t="n"/>
      <c r="AL76" s="981">
        <f>AL30+AL43</f>
        <v/>
      </c>
      <c r="AM76" s="124" t="n"/>
      <c r="AN76" s="981">
        <f>AN30+AN43</f>
        <v/>
      </c>
      <c r="AO76" s="124" t="n"/>
      <c r="AP76" s="981">
        <f>AP30+AP43</f>
        <v/>
      </c>
      <c r="AQ76" s="124" t="n"/>
      <c r="AR76" s="981">
        <f>AR30+AR43</f>
        <v/>
      </c>
      <c r="AS76" s="124" t="n"/>
      <c r="AT76" s="981">
        <f>AT30+AT43</f>
        <v/>
      </c>
      <c r="AU76" s="124" t="n"/>
      <c r="AV76" s="981">
        <f>AV30+AV43</f>
        <v/>
      </c>
      <c r="AW76" s="124" t="n"/>
      <c r="AX76" s="981">
        <f>AX30+AX43</f>
        <v/>
      </c>
      <c r="AY76" s="124" t="n"/>
      <c r="AZ76" s="981">
        <f>AZ30+AZ43</f>
        <v/>
      </c>
      <c r="BA76" s="124" t="n"/>
      <c r="BB76" s="981">
        <f>BB30+BB43</f>
        <v/>
      </c>
      <c r="BC76" s="124" t="n"/>
      <c r="BD76" s="981">
        <f>BD30+BD43</f>
        <v/>
      </c>
      <c r="BE76" s="124" t="n"/>
      <c r="BF76" s="981">
        <f>BF30+BF43</f>
        <v/>
      </c>
      <c r="BG76" s="124" t="n"/>
      <c r="BH76" s="981">
        <f>BH30+BH43</f>
        <v/>
      </c>
      <c r="BI76" s="124" t="n"/>
      <c r="BJ76" s="981">
        <f>BJ30+BJ43</f>
        <v/>
      </c>
      <c r="BK76" s="124" t="n"/>
      <c r="BL76" s="981">
        <f>BL30+BL43</f>
        <v/>
      </c>
      <c r="BM76" s="124" t="n"/>
      <c r="BN76" s="981">
        <f>BN30+BN43</f>
        <v/>
      </c>
      <c r="BO76" s="124" t="n"/>
      <c r="BP76" s="981">
        <f>BP30+BP43</f>
        <v/>
      </c>
      <c r="BQ76" s="124" t="n"/>
      <c r="BR76" s="1047" t="n"/>
      <c r="BS76" s="101" t="n"/>
      <c r="BT76" s="101" t="n"/>
      <c r="BU76" s="104" t="n"/>
      <c r="BV76" s="355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</row>
    <row r="77">
      <c r="A77" s="886" t="inlineStr">
        <is>
          <t>Количество часов учебных занятий в неделю</t>
        </is>
      </c>
      <c r="B77" s="887" t="n"/>
      <c r="C77" s="887" t="n"/>
      <c r="D77" s="887" t="n"/>
      <c r="E77" s="887" t="n"/>
      <c r="F77" s="887" t="n"/>
      <c r="G77" s="887" t="n"/>
      <c r="H77" s="887" t="n"/>
      <c r="I77" s="887" t="n"/>
      <c r="J77" s="887" t="n"/>
      <c r="K77" s="887" t="n"/>
      <c r="L77" s="887" t="n"/>
      <c r="M77" s="887" t="n"/>
      <c r="N77" s="887" t="n"/>
      <c r="O77" s="887" t="n"/>
      <c r="P77" s="887" t="n"/>
      <c r="Q77" s="887" t="n"/>
      <c r="R77" s="887" t="n"/>
      <c r="S77" s="887" t="n"/>
      <c r="T77" s="887" t="n"/>
      <c r="U77" s="887" t="n"/>
      <c r="V77" s="887" t="n"/>
      <c r="W77" s="888" t="n"/>
      <c r="X77" s="664">
        <f>AH76+AN76+AZ76</f>
        <v/>
      </c>
      <c r="Y77" s="128" t="n"/>
      <c r="Z77" s="93" t="n"/>
      <c r="AA77" s="128" t="n"/>
      <c r="AB77" s="93" t="n"/>
      <c r="AC77" s="128" t="n"/>
      <c r="AD77" s="93" t="n"/>
      <c r="AE77" s="128" t="n"/>
      <c r="AF77" s="93" t="n"/>
      <c r="AG77" s="128" t="n"/>
      <c r="AH77" s="664">
        <f>AH76/(AO39+2)</f>
        <v/>
      </c>
      <c r="AI77" s="128" t="n"/>
      <c r="AJ77" s="95" t="n"/>
      <c r="AK77" s="128" t="n"/>
      <c r="AL77" s="93" t="n"/>
      <c r="AM77" s="128" t="n"/>
      <c r="AN77" s="95">
        <f>AP76/AN28</f>
        <v/>
      </c>
      <c r="AO77" s="126" t="n"/>
      <c r="AP77" s="126" t="n"/>
      <c r="AQ77" s="126" t="n"/>
      <c r="AR77" s="126" t="n"/>
      <c r="AS77" s="128" t="n"/>
      <c r="AT77" s="95">
        <f>AV76/AT28</f>
        <v/>
      </c>
      <c r="AU77" s="126" t="n"/>
      <c r="AV77" s="126" t="n"/>
      <c r="AW77" s="126" t="n"/>
      <c r="AX77" s="126" t="n"/>
      <c r="AY77" s="128" t="n"/>
      <c r="AZ77" s="95">
        <f>BB76/AZ28</f>
        <v/>
      </c>
      <c r="BA77" s="126" t="n"/>
      <c r="BB77" s="126" t="n"/>
      <c r="BC77" s="126" t="n"/>
      <c r="BD77" s="126" t="n"/>
      <c r="BE77" s="128" t="n"/>
      <c r="BF77" s="95">
        <f>BH76/BF28</f>
        <v/>
      </c>
      <c r="BG77" s="126" t="n"/>
      <c r="BH77" s="126" t="n"/>
      <c r="BI77" s="126" t="n"/>
      <c r="BJ77" s="126" t="n"/>
      <c r="BK77" s="128" t="n"/>
      <c r="BL77" s="95">
        <f>BN76/BL28</f>
        <v/>
      </c>
      <c r="BM77" s="126" t="n"/>
      <c r="BN77" s="126" t="n"/>
      <c r="BO77" s="126" t="n"/>
      <c r="BP77" s="126" t="n"/>
      <c r="BQ77" s="128" t="n"/>
      <c r="BR77" s="112" t="n"/>
      <c r="BS77" s="1" t="n"/>
      <c r="BT77" s="1" t="n"/>
      <c r="BU77" s="114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</row>
    <row r="78">
      <c r="A78" s="886" t="inlineStr">
        <is>
          <t>Количество курсовых проектов</t>
        </is>
      </c>
      <c r="B78" s="887" t="n"/>
      <c r="C78" s="887" t="n"/>
      <c r="D78" s="887" t="n"/>
      <c r="E78" s="887" t="n"/>
      <c r="F78" s="887" t="n"/>
      <c r="G78" s="887" t="n"/>
      <c r="H78" s="887" t="n"/>
      <c r="I78" s="887" t="n"/>
      <c r="J78" s="887" t="n"/>
      <c r="K78" s="887" t="n"/>
      <c r="L78" s="887" t="n"/>
      <c r="M78" s="887" t="n"/>
      <c r="N78" s="887" t="n"/>
      <c r="O78" s="887" t="n"/>
      <c r="P78" s="887" t="n"/>
      <c r="Q78" s="887" t="n"/>
      <c r="R78" s="887" t="n"/>
      <c r="S78" s="887" t="n"/>
      <c r="T78" s="887" t="n"/>
      <c r="U78" s="887" t="n"/>
      <c r="V78" s="887" t="n"/>
      <c r="W78" s="888" t="n"/>
      <c r="X78" s="95" t="n"/>
      <c r="Y78" s="128" t="n"/>
      <c r="Z78" s="93" t="n"/>
      <c r="AA78" s="128" t="n"/>
      <c r="AB78" s="93" t="n"/>
      <c r="AC78" s="128" t="n"/>
      <c r="AD78" s="93" t="n"/>
      <c r="AE78" s="128" t="n"/>
      <c r="AF78" s="93" t="n"/>
      <c r="AG78" s="128" t="n"/>
      <c r="AH78" s="93" t="n"/>
      <c r="AI78" s="128" t="n"/>
      <c r="AJ78" s="93" t="n"/>
      <c r="AK78" s="128" t="n"/>
      <c r="AL78" s="93" t="n"/>
      <c r="AM78" s="128" t="n"/>
      <c r="AN78" s="95" t="n"/>
      <c r="AO78" s="128" t="n"/>
      <c r="AP78" s="95" t="n"/>
      <c r="AQ78" s="128" t="n"/>
      <c r="AR78" s="95" t="n"/>
      <c r="AS78" s="128" t="n"/>
      <c r="AT78" s="95" t="n"/>
      <c r="AU78" s="128" t="n"/>
      <c r="AV78" s="95" t="n"/>
      <c r="AW78" s="128" t="n"/>
      <c r="AX78" s="95" t="n"/>
      <c r="AY78" s="128" t="n"/>
      <c r="AZ78" s="95" t="n"/>
      <c r="BA78" s="128" t="n"/>
      <c r="BB78" s="95" t="n"/>
      <c r="BC78" s="128" t="n"/>
      <c r="BD78" s="95" t="n"/>
      <c r="BE78" s="128" t="n"/>
      <c r="BF78" s="95" t="n"/>
      <c r="BG78" s="128" t="n"/>
      <c r="BH78" s="95" t="n"/>
      <c r="BI78" s="128" t="n"/>
      <c r="BJ78" s="95" t="n"/>
      <c r="BK78" s="128" t="n"/>
      <c r="BL78" s="1048" t="n"/>
      <c r="BM78" s="128" t="n"/>
      <c r="BN78" s="95" t="n"/>
      <c r="BO78" s="128" t="n"/>
      <c r="BP78" s="1049" t="n"/>
      <c r="BQ78" s="126" t="n"/>
      <c r="BR78" s="112" t="n"/>
      <c r="BS78" s="1" t="n"/>
      <c r="BT78" s="1" t="n"/>
      <c r="BU78" s="114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</row>
    <row r="79">
      <c r="A79" s="886" t="inlineStr">
        <is>
          <t>Количество курсовых работ</t>
        </is>
      </c>
      <c r="B79" s="887" t="n"/>
      <c r="C79" s="887" t="n"/>
      <c r="D79" s="887" t="n"/>
      <c r="E79" s="887" t="n"/>
      <c r="F79" s="887" t="n"/>
      <c r="G79" s="887" t="n"/>
      <c r="H79" s="887" t="n"/>
      <c r="I79" s="887" t="n"/>
      <c r="J79" s="887" t="n"/>
      <c r="K79" s="887" t="n"/>
      <c r="L79" s="887" t="n"/>
      <c r="M79" s="887" t="n"/>
      <c r="N79" s="887" t="n"/>
      <c r="O79" s="887" t="n"/>
      <c r="P79" s="887" t="n"/>
      <c r="Q79" s="887" t="n"/>
      <c r="R79" s="887" t="n"/>
      <c r="S79" s="887" t="n"/>
      <c r="T79" s="887" t="n"/>
      <c r="U79" s="887" t="n"/>
      <c r="V79" s="887" t="n"/>
      <c r="W79" s="888" t="n"/>
      <c r="X79" s="95">
        <f>AN79+AT79+AZ79+BF79+BL79</f>
        <v/>
      </c>
      <c r="Y79" s="128" t="n"/>
      <c r="Z79" s="93" t="n"/>
      <c r="AA79" s="128" t="n"/>
      <c r="AB79" s="93" t="n"/>
      <c r="AC79" s="128" t="n"/>
      <c r="AD79" s="93" t="n"/>
      <c r="AE79" s="128" t="n"/>
      <c r="AF79" s="93" t="n"/>
      <c r="AG79" s="128" t="n"/>
      <c r="AH79" s="93" t="n"/>
      <c r="AI79" s="128" t="n"/>
      <c r="AJ79" s="93" t="n"/>
      <c r="AK79" s="128" t="n"/>
      <c r="AL79" s="93" t="n"/>
      <c r="AM79" s="128" t="n"/>
      <c r="AN79" s="95" t="n"/>
      <c r="AO79" s="126" t="n"/>
      <c r="AP79" s="126" t="n"/>
      <c r="AQ79" s="126" t="n"/>
      <c r="AR79" s="126" t="n"/>
      <c r="AS79" s="128" t="n"/>
      <c r="AT79" s="95" t="n"/>
      <c r="AU79" s="126" t="n"/>
      <c r="AV79" s="126" t="n"/>
      <c r="AW79" s="126" t="n"/>
      <c r="AX79" s="126" t="n"/>
      <c r="AY79" s="128" t="n"/>
      <c r="AZ79" s="95" t="n">
        <v>1</v>
      </c>
      <c r="BA79" s="126" t="n"/>
      <c r="BB79" s="126" t="n"/>
      <c r="BC79" s="126" t="n"/>
      <c r="BD79" s="126" t="n"/>
      <c r="BE79" s="128" t="n"/>
      <c r="BF79" s="95" t="n"/>
      <c r="BG79" s="126" t="n"/>
      <c r="BH79" s="126" t="n"/>
      <c r="BI79" s="126" t="n"/>
      <c r="BJ79" s="126" t="n"/>
      <c r="BK79" s="128" t="n"/>
      <c r="BL79" s="847" t="n"/>
      <c r="BM79" s="126" t="n"/>
      <c r="BN79" s="126" t="n"/>
      <c r="BO79" s="126" t="n"/>
      <c r="BP79" s="126" t="n"/>
      <c r="BQ79" s="175" t="n"/>
      <c r="BR79" s="112" t="n"/>
      <c r="BS79" s="1" t="n"/>
      <c r="BT79" s="1" t="n"/>
      <c r="BU79" s="114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</row>
    <row r="80">
      <c r="A80" s="886" t="inlineStr">
        <is>
          <t>Количество экзаменов</t>
        </is>
      </c>
      <c r="B80" s="887" t="n"/>
      <c r="C80" s="887" t="n"/>
      <c r="D80" s="887" t="n"/>
      <c r="E80" s="887" t="n"/>
      <c r="F80" s="887" t="n"/>
      <c r="G80" s="887" t="n"/>
      <c r="H80" s="887" t="n"/>
      <c r="I80" s="887" t="n"/>
      <c r="J80" s="887" t="n"/>
      <c r="K80" s="887" t="n"/>
      <c r="L80" s="887" t="n"/>
      <c r="M80" s="887" t="n"/>
      <c r="N80" s="887" t="n"/>
      <c r="O80" s="887" t="n"/>
      <c r="P80" s="887" t="n"/>
      <c r="Q80" s="887" t="n"/>
      <c r="R80" s="887" t="n"/>
      <c r="S80" s="887" t="n"/>
      <c r="T80" s="887" t="n"/>
      <c r="U80" s="887" t="n"/>
      <c r="V80" s="887" t="n"/>
      <c r="W80" s="888" t="n"/>
      <c r="X80" s="95">
        <f>AN80+AT80+AZ80+BF80+BL80</f>
        <v/>
      </c>
      <c r="Y80" s="128" t="n"/>
      <c r="Z80" s="93" t="n"/>
      <c r="AA80" s="128" t="n"/>
      <c r="AB80" s="93" t="n"/>
      <c r="AC80" s="128" t="n"/>
      <c r="AD80" s="93" t="n"/>
      <c r="AE80" s="128" t="n"/>
      <c r="AF80" s="93" t="n"/>
      <c r="AG80" s="128" t="n"/>
      <c r="AH80" s="93" t="n"/>
      <c r="AI80" s="128" t="n"/>
      <c r="AJ80" s="93" t="n"/>
      <c r="AK80" s="128" t="n"/>
      <c r="AL80" s="93" t="n"/>
      <c r="AM80" s="128" t="n"/>
      <c r="AN80" s="95">
        <f>COUNTIF(T31:U61,1)</f>
        <v/>
      </c>
      <c r="AO80" s="126" t="n"/>
      <c r="AP80" s="126" t="n"/>
      <c r="AQ80" s="126" t="n"/>
      <c r="AR80" s="126" t="n"/>
      <c r="AS80" s="128" t="n"/>
      <c r="AT80" s="95">
        <f>COUNTIF(T31:U61,2)</f>
        <v/>
      </c>
      <c r="AU80" s="126" t="n"/>
      <c r="AV80" s="126" t="n"/>
      <c r="AW80" s="126" t="n"/>
      <c r="AX80" s="126" t="n"/>
      <c r="AY80" s="128" t="n"/>
      <c r="AZ80" s="95">
        <f>COUNTIF(T31:U61,3)</f>
        <v/>
      </c>
      <c r="BA80" s="126" t="n"/>
      <c r="BB80" s="126" t="n"/>
      <c r="BC80" s="126" t="n"/>
      <c r="BD80" s="126" t="n"/>
      <c r="BE80" s="128" t="n"/>
      <c r="BF80" s="95">
        <f>COUNTIF(T31:U61,4)</f>
        <v/>
      </c>
      <c r="BG80" s="126" t="n"/>
      <c r="BH80" s="126" t="n"/>
      <c r="BI80" s="126" t="n"/>
      <c r="BJ80" s="126" t="n"/>
      <c r="BK80" s="128" t="n"/>
      <c r="BL80" s="847">
        <f>COUNTIF(T43:U61,5)</f>
        <v/>
      </c>
      <c r="BM80" s="126" t="n"/>
      <c r="BN80" s="126" t="n"/>
      <c r="BO80" s="126" t="n"/>
      <c r="BP80" s="126" t="n"/>
      <c r="BQ80" s="175" t="n"/>
      <c r="BR80" s="112" t="n"/>
      <c r="BS80" s="1" t="n"/>
      <c r="BT80" s="1" t="n"/>
      <c r="BU80" s="114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</row>
    <row r="81">
      <c r="A81" s="889" t="inlineStr">
        <is>
          <t>Количество зачетов</t>
        </is>
      </c>
      <c r="B81" s="890" t="n"/>
      <c r="C81" s="890" t="n"/>
      <c r="D81" s="890" t="n"/>
      <c r="E81" s="890" t="n"/>
      <c r="F81" s="890" t="n"/>
      <c r="G81" s="890" t="n"/>
      <c r="H81" s="890" t="n"/>
      <c r="I81" s="890" t="n"/>
      <c r="J81" s="890" t="n"/>
      <c r="K81" s="890" t="n"/>
      <c r="L81" s="890" t="n"/>
      <c r="M81" s="890" t="n"/>
      <c r="N81" s="890" t="n"/>
      <c r="O81" s="890" t="n"/>
      <c r="P81" s="890" t="n"/>
      <c r="Q81" s="890" t="n"/>
      <c r="R81" s="890" t="n"/>
      <c r="S81" s="890" t="n"/>
      <c r="T81" s="890" t="n"/>
      <c r="U81" s="890" t="n"/>
      <c r="V81" s="890" t="n"/>
      <c r="W81" s="666" t="n"/>
      <c r="X81" s="499">
        <f>AN81+AT81+AZ81+BF81+BL81</f>
        <v/>
      </c>
      <c r="Y81" s="144" t="n"/>
      <c r="Z81" s="228" t="n"/>
      <c r="AA81" s="144" t="n"/>
      <c r="AB81" s="228" t="n"/>
      <c r="AC81" s="144" t="n"/>
      <c r="AD81" s="228" t="n"/>
      <c r="AE81" s="144" t="n"/>
      <c r="AF81" s="228" t="n"/>
      <c r="AG81" s="144" t="n"/>
      <c r="AH81" s="228" t="n"/>
      <c r="AI81" s="144" t="n"/>
      <c r="AJ81" s="228" t="n"/>
      <c r="AK81" s="144" t="n"/>
      <c r="AL81" s="228" t="n"/>
      <c r="AM81" s="144" t="n"/>
      <c r="AN81" s="499">
        <f>COUNTIF(V32:W62,1)</f>
        <v/>
      </c>
      <c r="AO81" s="202" t="n"/>
      <c r="AP81" s="202" t="n"/>
      <c r="AQ81" s="202" t="n"/>
      <c r="AR81" s="202" t="n"/>
      <c r="AS81" s="144" t="n"/>
      <c r="AT81" s="499" t="n">
        <v>4</v>
      </c>
      <c r="AU81" s="202" t="n"/>
      <c r="AV81" s="202" t="n"/>
      <c r="AW81" s="202" t="n"/>
      <c r="AX81" s="202" t="n"/>
      <c r="AY81" s="144" t="n"/>
      <c r="AZ81" s="499" t="n">
        <v>2</v>
      </c>
      <c r="BA81" s="202" t="n"/>
      <c r="BB81" s="202" t="n"/>
      <c r="BC81" s="202" t="n"/>
      <c r="BD81" s="202" t="n"/>
      <c r="BE81" s="144" t="n"/>
      <c r="BF81" s="499">
        <f>COUNTIF(V32:W61,4)</f>
        <v/>
      </c>
      <c r="BG81" s="202" t="n"/>
      <c r="BH81" s="202" t="n"/>
      <c r="BI81" s="202" t="n"/>
      <c r="BJ81" s="202" t="n"/>
      <c r="BK81" s="144" t="n"/>
      <c r="BL81" s="891">
        <f>COUNTIF(V34:W61,5)</f>
        <v/>
      </c>
      <c r="BM81" s="202" t="n"/>
      <c r="BN81" s="202" t="n"/>
      <c r="BO81" s="202" t="n"/>
      <c r="BP81" s="202" t="n"/>
      <c r="BQ81" s="203" t="n"/>
      <c r="BR81" s="136" t="n"/>
      <c r="BS81" s="44" t="n"/>
      <c r="BT81" s="44" t="n"/>
      <c r="BU81" s="137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/>
      <c r="AM82" s="1" t="n"/>
      <c r="AN82" s="1" t="n"/>
      <c r="AO82" s="1" t="n"/>
      <c r="AP82" s="1" t="n"/>
      <c r="AQ82" s="1" t="n"/>
      <c r="AR82" s="1" t="n"/>
      <c r="AS82" s="1" t="n"/>
      <c r="AT82" s="1" t="n"/>
      <c r="AU82" s="1" t="n"/>
      <c r="AV82" s="1" t="n"/>
      <c r="AW82" s="1" t="n"/>
      <c r="AX82" s="1" t="n"/>
      <c r="AY82" s="1" t="n"/>
      <c r="AZ82" s="1" t="n"/>
      <c r="BA82" s="1" t="n"/>
      <c r="BB82" s="1" t="n"/>
      <c r="BC82" s="1" t="n"/>
      <c r="BD82" s="1" t="n"/>
      <c r="BE82" s="1" t="n"/>
      <c r="BF82" s="1" t="n"/>
      <c r="BG82" s="1" t="n"/>
      <c r="BH82" s="1" t="n"/>
      <c r="BI82" s="1" t="n"/>
      <c r="BJ82" s="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/>
      <c r="AM83" s="1" t="n"/>
      <c r="AN83" s="1" t="n"/>
      <c r="AO83" s="1" t="n"/>
      <c r="AP83" s="1" t="n"/>
      <c r="AQ83" s="1" t="n"/>
      <c r="AR83" s="1" t="n"/>
      <c r="AS83" s="1" t="n"/>
      <c r="AT83" s="1" t="n"/>
      <c r="AU83" s="1" t="n"/>
      <c r="AV83" s="1" t="n"/>
      <c r="AW83" s="1" t="n"/>
      <c r="AX83" s="1" t="n"/>
      <c r="AY83" s="1" t="n"/>
      <c r="AZ83" s="1" t="n"/>
      <c r="BA83" s="1" t="n"/>
      <c r="BB83" s="1" t="n"/>
      <c r="BC83" s="1" t="n"/>
      <c r="BD83" s="1" t="n"/>
      <c r="BE83" s="1" t="n"/>
      <c r="BF83" s="1" t="n"/>
      <c r="BG83" s="1" t="n"/>
      <c r="BH83" s="1" t="n"/>
      <c r="BI83" s="1" t="n"/>
      <c r="BJ83" s="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</row>
    <row r="84">
      <c r="A84" s="92" t="n"/>
      <c r="B84" s="505" t="inlineStr">
        <is>
          <t>IV. Производственная практика</t>
        </is>
      </c>
      <c r="C84" s="108" t="n"/>
      <c r="D84" s="108" t="n"/>
      <c r="E84" s="108" t="n"/>
      <c r="F84" s="108" t="n"/>
      <c r="G84" s="108" t="n"/>
      <c r="H84" s="108" t="n"/>
      <c r="I84" s="108" t="n"/>
      <c r="J84" s="108" t="n"/>
      <c r="K84" s="108" t="n"/>
      <c r="L84" s="108" t="n"/>
      <c r="M84" s="108" t="n"/>
      <c r="N84" s="108" t="n"/>
      <c r="O84" s="108" t="n"/>
      <c r="P84" s="108" t="n"/>
      <c r="Q84" s="108" t="n"/>
      <c r="R84" s="108" t="n"/>
      <c r="S84" s="108" t="n"/>
      <c r="T84" s="108" t="n"/>
      <c r="U84" s="108" t="n"/>
      <c r="V84" s="108" t="n"/>
      <c r="W84" s="108" t="n"/>
      <c r="X84" s="108" t="n"/>
      <c r="Y84" s="108" t="n"/>
      <c r="Z84" s="108" t="n"/>
      <c r="AA84" s="108" t="n"/>
      <c r="AB84" s="108" t="n"/>
      <c r="AC84" s="108" t="n"/>
      <c r="AD84" s="108" t="n"/>
      <c r="AE84" s="109" t="n"/>
      <c r="AF84" s="813" t="inlineStr">
        <is>
          <t>V. Магистерская диссертация</t>
        </is>
      </c>
      <c r="AG84" s="108" t="n"/>
      <c r="AH84" s="108" t="n"/>
      <c r="AI84" s="108" t="n"/>
      <c r="AJ84" s="108" t="n"/>
      <c r="AK84" s="108" t="n"/>
      <c r="AL84" s="108" t="n"/>
      <c r="AM84" s="108" t="n"/>
      <c r="AN84" s="108" t="n"/>
      <c r="AO84" s="108" t="n"/>
      <c r="AP84" s="108" t="n"/>
      <c r="AQ84" s="108" t="n"/>
      <c r="AR84" s="108" t="n"/>
      <c r="AS84" s="108" t="n"/>
      <c r="AT84" s="108" t="n"/>
      <c r="AU84" s="108" t="n"/>
      <c r="AV84" s="108" t="n"/>
      <c r="AW84" s="108" t="n"/>
      <c r="AX84" s="108" t="n"/>
      <c r="AY84" s="108" t="n"/>
      <c r="AZ84" s="109" t="n"/>
      <c r="BA84" s="506" t="inlineStr">
        <is>
          <t xml:space="preserve">VI. Итоговая аттестация </t>
        </is>
      </c>
      <c r="BB84" s="108" t="n"/>
      <c r="BC84" s="108" t="n"/>
      <c r="BD84" s="108" t="n"/>
      <c r="BE84" s="108" t="n"/>
      <c r="BF84" s="108" t="n"/>
      <c r="BG84" s="108" t="n"/>
      <c r="BH84" s="108" t="n"/>
      <c r="BI84" s="108" t="n"/>
      <c r="BJ84" s="108" t="n"/>
      <c r="BK84" s="108" t="n"/>
      <c r="BL84" s="108" t="n"/>
      <c r="BM84" s="108" t="n"/>
      <c r="BN84" s="108" t="n"/>
      <c r="BO84" s="108" t="n"/>
      <c r="BP84" s="108" t="n"/>
      <c r="BQ84" s="108" t="n"/>
      <c r="BR84" s="108" t="n"/>
      <c r="BS84" s="108" t="n"/>
      <c r="BT84" s="108" t="n"/>
      <c r="BU84" s="148" t="n"/>
      <c r="BV84" s="92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</row>
    <row r="85">
      <c r="A85" s="92" t="n"/>
      <c r="B85" s="120" t="inlineStr">
        <is>
          <t>Название практики</t>
        </is>
      </c>
      <c r="C85" s="108" t="n"/>
      <c r="D85" s="108" t="n"/>
      <c r="E85" s="108" t="n"/>
      <c r="F85" s="108" t="n"/>
      <c r="G85" s="108" t="n"/>
      <c r="H85" s="108" t="n"/>
      <c r="I85" s="108" t="n"/>
      <c r="J85" s="108" t="n"/>
      <c r="K85" s="108" t="n"/>
      <c r="L85" s="108" t="n"/>
      <c r="M85" s="108" t="n"/>
      <c r="N85" s="109" t="n"/>
      <c r="O85" s="250" t="inlineStr">
        <is>
          <t>Семестр</t>
        </is>
      </c>
      <c r="P85" s="108" t="n"/>
      <c r="Q85" s="108" t="n"/>
      <c r="R85" s="109" t="n"/>
      <c r="S85" s="250" t="inlineStr">
        <is>
          <t>Недель</t>
        </is>
      </c>
      <c r="T85" s="108" t="n"/>
      <c r="U85" s="108" t="n"/>
      <c r="V85" s="108" t="n"/>
      <c r="W85" s="109" t="n"/>
      <c r="X85" s="250" t="inlineStr">
        <is>
          <t>Зачетных единиц</t>
        </is>
      </c>
      <c r="Y85" s="108" t="n"/>
      <c r="Z85" s="108" t="n"/>
      <c r="AA85" s="108" t="n"/>
      <c r="AB85" s="108" t="n"/>
      <c r="AC85" s="108" t="n"/>
      <c r="AD85" s="108" t="n"/>
      <c r="AE85" s="109" t="n"/>
      <c r="AF85" s="250" t="inlineStr">
        <is>
          <t>Семестр</t>
        </is>
      </c>
      <c r="AG85" s="108" t="n"/>
      <c r="AH85" s="108" t="n"/>
      <c r="AI85" s="108" t="n"/>
      <c r="AJ85" s="108" t="n"/>
      <c r="AK85" s="108" t="n"/>
      <c r="AL85" s="109" t="n"/>
      <c r="AM85" s="250" t="inlineStr">
        <is>
          <t>Недель</t>
        </is>
      </c>
      <c r="AN85" s="108" t="n"/>
      <c r="AO85" s="108" t="n"/>
      <c r="AP85" s="108" t="n"/>
      <c r="AQ85" s="108" t="n"/>
      <c r="AR85" s="108" t="n"/>
      <c r="AS85" s="109" t="n"/>
      <c r="AT85" s="250" t="inlineStr">
        <is>
          <t>Зачетных единиц</t>
        </is>
      </c>
      <c r="AU85" s="108" t="n"/>
      <c r="AV85" s="108" t="n"/>
      <c r="AW85" s="108" t="n"/>
      <c r="AX85" s="108" t="n"/>
      <c r="AY85" s="108" t="n"/>
      <c r="AZ85" s="109" t="n"/>
      <c r="BA85" s="508" t="inlineStr">
        <is>
          <t>Защита магистерской диссертации</t>
        </is>
      </c>
      <c r="BB85" s="101" t="n"/>
      <c r="BC85" s="101" t="n"/>
      <c r="BD85" s="101" t="n"/>
      <c r="BE85" s="101" t="n"/>
      <c r="BF85" s="101" t="n"/>
      <c r="BG85" s="101" t="n"/>
      <c r="BH85" s="101" t="n"/>
      <c r="BI85" s="101" t="n"/>
      <c r="BJ85" s="101" t="n"/>
      <c r="BK85" s="101" t="n"/>
      <c r="BL85" s="101" t="n"/>
      <c r="BM85" s="101" t="n"/>
      <c r="BN85" s="101" t="n"/>
      <c r="BO85" s="101" t="n"/>
      <c r="BP85" s="101" t="n"/>
      <c r="BQ85" s="101" t="n"/>
      <c r="BR85" s="101" t="n"/>
      <c r="BS85" s="101" t="n"/>
      <c r="BT85" s="101" t="n"/>
      <c r="BU85" s="104" t="n"/>
      <c r="BV85" s="92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</row>
    <row r="86">
      <c r="A86" s="92" t="n"/>
      <c r="B86" s="120" t="inlineStr">
        <is>
          <t>Научно-исследовательская</t>
        </is>
      </c>
      <c r="C86" s="108" t="n"/>
      <c r="D86" s="108" t="n"/>
      <c r="E86" s="108" t="n"/>
      <c r="F86" s="108" t="n"/>
      <c r="G86" s="108" t="n"/>
      <c r="H86" s="108" t="n"/>
      <c r="I86" s="108" t="n"/>
      <c r="J86" s="108" t="n"/>
      <c r="K86" s="108" t="n"/>
      <c r="L86" s="108" t="n"/>
      <c r="M86" s="108" t="n"/>
      <c r="N86" s="109" t="n"/>
      <c r="O86" s="250" t="n">
        <v>3</v>
      </c>
      <c r="P86" s="108" t="n"/>
      <c r="Q86" s="108" t="n"/>
      <c r="R86" s="109" t="n"/>
      <c r="S86" s="250" t="n">
        <v>4</v>
      </c>
      <c r="T86" s="108" t="n"/>
      <c r="U86" s="108" t="n"/>
      <c r="V86" s="108" t="n"/>
      <c r="W86" s="109" t="n"/>
      <c r="X86" s="250">
        <f>S86*54/36</f>
        <v/>
      </c>
      <c r="Y86" s="108" t="n"/>
      <c r="Z86" s="108" t="n"/>
      <c r="AA86" s="108" t="n"/>
      <c r="AB86" s="108" t="n"/>
      <c r="AC86" s="108" t="n"/>
      <c r="AD86" s="108" t="n"/>
      <c r="AE86" s="109" t="n"/>
      <c r="AF86" s="250" t="n">
        <v>5</v>
      </c>
      <c r="AG86" s="108" t="n"/>
      <c r="AH86" s="108" t="n"/>
      <c r="AI86" s="108" t="n"/>
      <c r="AJ86" s="108" t="n"/>
      <c r="AK86" s="108" t="n"/>
      <c r="AL86" s="109" t="n"/>
      <c r="AM86" s="250" t="n">
        <v>13</v>
      </c>
      <c r="AN86" s="108" t="n"/>
      <c r="AO86" s="108" t="n"/>
      <c r="AP86" s="108" t="n"/>
      <c r="AQ86" s="108" t="n"/>
      <c r="AR86" s="108" t="n"/>
      <c r="AS86" s="109" t="n"/>
      <c r="AT86" s="893">
        <f>AM86*1.5</f>
        <v/>
      </c>
      <c r="AU86" s="108" t="n"/>
      <c r="AV86" s="108" t="n"/>
      <c r="AW86" s="108" t="n"/>
      <c r="AX86" s="108" t="n"/>
      <c r="AY86" s="108" t="n"/>
      <c r="AZ86" s="109" t="n"/>
      <c r="BA86" s="325" t="n"/>
      <c r="BB86" s="44" t="n"/>
      <c r="BC86" s="44" t="n"/>
      <c r="BD86" s="44" t="n"/>
      <c r="BE86" s="44" t="n"/>
      <c r="BF86" s="44" t="n"/>
      <c r="BG86" s="44" t="n"/>
      <c r="BH86" s="44" t="n"/>
      <c r="BI86" s="44" t="n"/>
      <c r="BJ86" s="44" t="n"/>
      <c r="BK86" s="44" t="n"/>
      <c r="BL86" s="44" t="n"/>
      <c r="BM86" s="44" t="n"/>
      <c r="BN86" s="44" t="n"/>
      <c r="BO86" s="44" t="n"/>
      <c r="BP86" s="44" t="n"/>
      <c r="BQ86" s="44" t="n"/>
      <c r="BR86" s="44" t="n"/>
      <c r="BS86" s="44" t="n"/>
      <c r="BT86" s="44" t="n"/>
      <c r="BU86" s="137" t="n"/>
      <c r="BV86" s="92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</row>
    <row r="87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  <c r="AL87" s="10" t="n"/>
      <c r="AM87" s="10" t="n"/>
      <c r="AN87" s="10" t="n"/>
      <c r="AO87" s="10" t="n"/>
      <c r="AP87" s="10" t="n"/>
      <c r="AQ87" s="10" t="n"/>
      <c r="AR87" s="10" t="n"/>
      <c r="AS87" s="10" t="n"/>
      <c r="AT87" s="10" t="n"/>
      <c r="AU87" s="10" t="n"/>
      <c r="AV87" s="10" t="n"/>
      <c r="AW87" s="10" t="n"/>
      <c r="AX87" s="10" t="n"/>
      <c r="AY87" s="10" t="n"/>
      <c r="AZ87" s="10" t="n"/>
      <c r="BA87" s="10" t="n"/>
      <c r="BB87" s="10" t="n"/>
      <c r="BC87" s="10" t="n"/>
      <c r="BD87" s="10" t="n"/>
      <c r="BE87" s="10" t="n"/>
      <c r="BF87" s="10" t="n"/>
      <c r="BG87" s="10" t="n"/>
      <c r="BH87" s="10" t="n"/>
      <c r="BI87" s="10" t="n"/>
      <c r="BJ87" s="10" t="n"/>
      <c r="BK87" s="10" t="n"/>
      <c r="BL87" s="10" t="n"/>
      <c r="BM87" s="10" t="n"/>
      <c r="BN87" s="509" t="n"/>
      <c r="BO87" s="509" t="n"/>
      <c r="BP87" s="509" t="n"/>
      <c r="BQ87" s="10" t="n"/>
      <c r="BR87" s="10" t="n"/>
      <c r="BS87" s="10" t="n"/>
      <c r="BT87" s="10" t="n"/>
      <c r="BU87" s="10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</row>
    <row r="88">
      <c r="A88" s="41" t="n"/>
      <c r="B88" s="20" t="inlineStr">
        <is>
          <t>VII. Матрица компетенций</t>
        </is>
      </c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1" t="n"/>
      <c r="BQ88" s="41" t="n"/>
      <c r="BR88" s="41" t="n"/>
      <c r="BS88" s="41" t="n"/>
      <c r="BT88" s="41" t="n"/>
      <c r="BU88" s="4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</row>
    <row r="89">
      <c r="A89" s="90" t="n"/>
      <c r="B89" s="1050" t="inlineStr">
        <is>
          <t>Код компетенции</t>
        </is>
      </c>
      <c r="C89" s="108" t="n"/>
      <c r="D89" s="108" t="n"/>
      <c r="E89" s="108" t="n"/>
      <c r="F89" s="108" t="n"/>
      <c r="G89" s="148" t="n"/>
      <c r="H89" s="894" t="inlineStr">
        <is>
          <t>Наименование компетенции</t>
        </is>
      </c>
      <c r="I89" s="108" t="n"/>
      <c r="J89" s="108" t="n"/>
      <c r="K89" s="108" t="n"/>
      <c r="L89" s="108" t="n"/>
      <c r="M89" s="108" t="n"/>
      <c r="N89" s="108" t="n"/>
      <c r="O89" s="108" t="n"/>
      <c r="P89" s="108" t="n"/>
      <c r="Q89" s="108" t="n"/>
      <c r="R89" s="108" t="n"/>
      <c r="S89" s="108" t="n"/>
      <c r="T89" s="108" t="n"/>
      <c r="U89" s="108" t="n"/>
      <c r="V89" s="108" t="n"/>
      <c r="W89" s="108" t="n"/>
      <c r="X89" s="108" t="n"/>
      <c r="Y89" s="108" t="n"/>
      <c r="Z89" s="108" t="n"/>
      <c r="AA89" s="108" t="n"/>
      <c r="AB89" s="108" t="n"/>
      <c r="AC89" s="108" t="n"/>
      <c r="AD89" s="108" t="n"/>
      <c r="AE89" s="108" t="n"/>
      <c r="AF89" s="108" t="n"/>
      <c r="AG89" s="108" t="n"/>
      <c r="AH89" s="108" t="n"/>
      <c r="AI89" s="108" t="n"/>
      <c r="AJ89" s="108" t="n"/>
      <c r="AK89" s="108" t="n"/>
      <c r="AL89" s="108" t="n"/>
      <c r="AM89" s="108" t="n"/>
      <c r="AN89" s="108" t="n"/>
      <c r="AO89" s="108" t="n"/>
      <c r="AP89" s="108" t="n"/>
      <c r="AQ89" s="108" t="n"/>
      <c r="AR89" s="108" t="n"/>
      <c r="AS89" s="108" t="n"/>
      <c r="AT89" s="108" t="n"/>
      <c r="AU89" s="108" t="n"/>
      <c r="AV89" s="108" t="n"/>
      <c r="AW89" s="108" t="n"/>
      <c r="AX89" s="108" t="n"/>
      <c r="AY89" s="108" t="n"/>
      <c r="AZ89" s="108" t="n"/>
      <c r="BA89" s="108" t="n"/>
      <c r="BB89" s="108" t="n"/>
      <c r="BC89" s="108" t="n"/>
      <c r="BD89" s="108" t="n"/>
      <c r="BE89" s="108" t="n"/>
      <c r="BF89" s="108" t="n"/>
      <c r="BG89" s="108" t="n"/>
      <c r="BH89" s="108" t="n"/>
      <c r="BI89" s="108" t="n"/>
      <c r="BJ89" s="108" t="n"/>
      <c r="BK89" s="108" t="n"/>
      <c r="BL89" s="108" t="n"/>
      <c r="BM89" s="108" t="n"/>
      <c r="BN89" s="512" t="inlineStr">
        <is>
          <t>Код модуля, учебной дисциплины</t>
        </is>
      </c>
      <c r="BO89" s="108" t="n"/>
      <c r="BP89" s="108" t="n"/>
      <c r="BQ89" s="108" t="n"/>
      <c r="BR89" s="108" t="n"/>
      <c r="BS89" s="108" t="n"/>
      <c r="BT89" s="148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</row>
    <row r="90">
      <c r="A90" s="90" t="n"/>
      <c r="B90" s="513" t="inlineStr">
        <is>
          <t>УК-1</t>
        </is>
      </c>
      <c r="C90" s="206" t="n"/>
      <c r="D90" s="206" t="n"/>
      <c r="E90" s="206" t="n"/>
      <c r="F90" s="206" t="n"/>
      <c r="G90" s="207" t="n"/>
      <c r="H90" s="67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90" s="123" t="n"/>
      <c r="J90" s="123" t="n"/>
      <c r="K90" s="123" t="n"/>
      <c r="L90" s="123" t="n"/>
      <c r="M90" s="123" t="n"/>
      <c r="N90" s="123" t="n"/>
      <c r="O90" s="123" t="n"/>
      <c r="P90" s="123" t="n"/>
      <c r="Q90" s="123" t="n"/>
      <c r="R90" s="123" t="n"/>
      <c r="S90" s="123" t="n"/>
      <c r="T90" s="123" t="n"/>
      <c r="U90" s="123" t="n"/>
      <c r="V90" s="123" t="n"/>
      <c r="W90" s="123" t="n"/>
      <c r="X90" s="123" t="n"/>
      <c r="Y90" s="123" t="n"/>
      <c r="Z90" s="123" t="n"/>
      <c r="AA90" s="123" t="n"/>
      <c r="AB90" s="123" t="n"/>
      <c r="AC90" s="123" t="n"/>
      <c r="AD90" s="123" t="n"/>
      <c r="AE90" s="123" t="n"/>
      <c r="AF90" s="123" t="n"/>
      <c r="AG90" s="123" t="n"/>
      <c r="AH90" s="123" t="n"/>
      <c r="AI90" s="123" t="n"/>
      <c r="AJ90" s="123" t="n"/>
      <c r="AK90" s="123" t="n"/>
      <c r="AL90" s="123" t="n"/>
      <c r="AM90" s="123" t="n"/>
      <c r="AN90" s="123" t="n"/>
      <c r="AO90" s="123" t="n"/>
      <c r="AP90" s="123" t="n"/>
      <c r="AQ90" s="123" t="n"/>
      <c r="AR90" s="123" t="n"/>
      <c r="AS90" s="123" t="n"/>
      <c r="AT90" s="123" t="n"/>
      <c r="AU90" s="123" t="n"/>
      <c r="AV90" s="123" t="n"/>
      <c r="AW90" s="123" t="n"/>
      <c r="AX90" s="123" t="n"/>
      <c r="AY90" s="123" t="n"/>
      <c r="AZ90" s="123" t="n"/>
      <c r="BA90" s="123" t="n"/>
      <c r="BB90" s="123" t="n"/>
      <c r="BC90" s="123" t="n"/>
      <c r="BD90" s="123" t="n"/>
      <c r="BE90" s="123" t="n"/>
      <c r="BF90" s="123" t="n"/>
      <c r="BG90" s="123" t="n"/>
      <c r="BH90" s="123" t="n"/>
      <c r="BI90" s="123" t="n"/>
      <c r="BJ90" s="123" t="n"/>
      <c r="BK90" s="123" t="n"/>
      <c r="BL90" s="123" t="n"/>
      <c r="BM90" s="123" t="n"/>
      <c r="BN90" s="680" t="inlineStr">
        <is>
          <t xml:space="preserve"> 2.7.1</t>
        </is>
      </c>
      <c r="BO90" s="123" t="n"/>
      <c r="BP90" s="123" t="n"/>
      <c r="BQ90" s="123" t="n"/>
      <c r="BR90" s="123" t="n"/>
      <c r="BS90" s="123" t="n"/>
      <c r="BT90" s="16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</row>
    <row r="91">
      <c r="A91" s="90" t="n"/>
      <c r="B91" s="182" t="inlineStr">
        <is>
          <t>УК-2</t>
        </is>
      </c>
      <c r="C91" s="126" t="n"/>
      <c r="D91" s="126" t="n"/>
      <c r="E91" s="126" t="n"/>
      <c r="F91" s="126" t="n"/>
      <c r="G91" s="175" t="n"/>
      <c r="H91" s="89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217" t="inlineStr">
        <is>
          <t>2.7.3</t>
        </is>
      </c>
      <c r="BO91" s="126" t="n"/>
      <c r="BP91" s="126" t="n"/>
      <c r="BQ91" s="126" t="n"/>
      <c r="BR91" s="126" t="n"/>
      <c r="BS91" s="126" t="n"/>
      <c r="BT91" s="175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</row>
    <row r="92">
      <c r="A92" s="90" t="n"/>
      <c r="B92" s="182" t="inlineStr">
        <is>
          <t>УК-3</t>
        </is>
      </c>
      <c r="C92" s="126" t="n"/>
      <c r="D92" s="126" t="n"/>
      <c r="E92" s="126" t="n"/>
      <c r="F92" s="126" t="n"/>
      <c r="G92" s="175" t="n"/>
      <c r="H92" s="89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217" t="inlineStr">
        <is>
          <t>2.1, 2.7.2</t>
        </is>
      </c>
      <c r="BO92" s="126" t="n"/>
      <c r="BP92" s="126" t="n"/>
      <c r="BQ92" s="126" t="n"/>
      <c r="BR92" s="126" t="n"/>
      <c r="BS92" s="126" t="n"/>
      <c r="BT92" s="175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</row>
    <row r="93">
      <c r="A93" s="90" t="n"/>
      <c r="B93" s="182" t="inlineStr">
        <is>
          <t>УК-4</t>
        </is>
      </c>
      <c r="C93" s="126" t="n"/>
      <c r="D93" s="126" t="n"/>
      <c r="E93" s="126" t="n"/>
      <c r="F93" s="126" t="n"/>
      <c r="G93" s="175" t="n"/>
      <c r="H93" s="89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217" t="inlineStr">
        <is>
          <t>1.3, 1.4</t>
        </is>
      </c>
      <c r="BO93" s="126" t="n"/>
      <c r="BP93" s="126" t="n"/>
      <c r="BQ93" s="126" t="n"/>
      <c r="BR93" s="126" t="n"/>
      <c r="BS93" s="126" t="n"/>
      <c r="BT93" s="175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</row>
    <row r="94">
      <c r="A94" s="90" t="n"/>
      <c r="B94" s="182" t="inlineStr">
        <is>
          <t>УК-5</t>
        </is>
      </c>
      <c r="C94" s="126" t="n"/>
      <c r="D94" s="126" t="n"/>
      <c r="E94" s="126" t="n"/>
      <c r="F94" s="126" t="n"/>
      <c r="G94" s="175" t="n"/>
      <c r="H94" s="895" t="inlineStr">
        <is>
          <t>Развивать инновационную восприимчивость и способность к инновационной деятельности</t>
        </is>
      </c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217" t="inlineStr">
        <is>
          <t>1.3, 1.4</t>
        </is>
      </c>
      <c r="BO94" s="126" t="n"/>
      <c r="BP94" s="126" t="n"/>
      <c r="BQ94" s="126" t="n"/>
      <c r="BR94" s="126" t="n"/>
      <c r="BS94" s="126" t="n"/>
      <c r="BT94" s="175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</row>
    <row r="95">
      <c r="A95" s="90" t="n"/>
      <c r="B95" s="182" t="inlineStr">
        <is>
          <t>УК-6</t>
        </is>
      </c>
      <c r="C95" s="126" t="n"/>
      <c r="D95" s="126" t="n"/>
      <c r="E95" s="126" t="n"/>
      <c r="F95" s="126" t="n"/>
      <c r="G95" s="175" t="n"/>
      <c r="H95" s="89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217" t="inlineStr">
        <is>
          <t>1.1.1, 1.1.2</t>
        </is>
      </c>
      <c r="BO95" s="126" t="n"/>
      <c r="BP95" s="126" t="n"/>
      <c r="BQ95" s="126" t="n"/>
      <c r="BR95" s="126" t="n"/>
      <c r="BS95" s="126" t="n"/>
      <c r="BT95" s="175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</row>
    <row r="96">
      <c r="A96" s="90" t="n"/>
      <c r="B96" s="182" t="inlineStr">
        <is>
          <t>УК-7</t>
        </is>
      </c>
      <c r="C96" s="126" t="n"/>
      <c r="D96" s="126" t="n"/>
      <c r="E96" s="126" t="n"/>
      <c r="F96" s="126" t="n"/>
      <c r="G96" s="175" t="n"/>
      <c r="H96" s="89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217" t="inlineStr">
        <is>
          <t>2.6.1</t>
        </is>
      </c>
      <c r="BO96" s="126" t="n"/>
      <c r="BP96" s="126" t="n"/>
      <c r="BQ96" s="126" t="n"/>
      <c r="BR96" s="126" t="n"/>
      <c r="BS96" s="126" t="n"/>
      <c r="BT96" s="175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</row>
    <row r="97">
      <c r="A97" s="514" t="n"/>
      <c r="B97" s="182" t="inlineStr">
        <is>
          <t>УПК-1</t>
        </is>
      </c>
      <c r="C97" s="126" t="n"/>
      <c r="D97" s="126" t="n"/>
      <c r="E97" s="126" t="n"/>
      <c r="F97" s="126" t="n"/>
      <c r="G97" s="175" t="n"/>
      <c r="H97" s="895" t="inlineStr">
        <is>
          <t>Анализировать поведение хозяйствующих субъектов  в условиях различных типов рыночных структур, исследовать и разрабатывать рыночную стратегию организации, оценивать последствия государственной микроэкономической политики</t>
        </is>
      </c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217" t="inlineStr">
        <is>
          <t>1.1.1</t>
        </is>
      </c>
      <c r="BO97" s="126" t="n"/>
      <c r="BP97" s="126" t="n"/>
      <c r="BQ97" s="126" t="n"/>
      <c r="BR97" s="126" t="n"/>
      <c r="BS97" s="126" t="n"/>
      <c r="BT97" s="175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</row>
    <row r="98">
      <c r="A98" s="514" t="n"/>
      <c r="B98" s="182" t="inlineStr">
        <is>
          <t>УПК-2</t>
        </is>
      </c>
      <c r="C98" s="126" t="n"/>
      <c r="D98" s="126" t="n"/>
      <c r="E98" s="126" t="n"/>
      <c r="F98" s="126" t="n"/>
      <c r="G98" s="175" t="n"/>
      <c r="H98" s="895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217" t="inlineStr">
        <is>
          <t>1.1.2</t>
        </is>
      </c>
      <c r="BO98" s="126" t="n"/>
      <c r="BP98" s="126" t="n"/>
      <c r="BQ98" s="126" t="n"/>
      <c r="BR98" s="126" t="n"/>
      <c r="BS98" s="126" t="n"/>
      <c r="BT98" s="175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</row>
    <row r="99">
      <c r="A99" s="515" t="n"/>
      <c r="B99" s="182" t="inlineStr">
        <is>
          <t>УПК-3</t>
        </is>
      </c>
      <c r="C99" s="126" t="n"/>
      <c r="D99" s="126" t="n"/>
      <c r="E99" s="126" t="n"/>
      <c r="F99" s="126" t="n"/>
      <c r="G99" s="175" t="n"/>
      <c r="H99" s="895" t="inlineStr">
        <is>
          <t>Применять методы институционального анализа к исследованию социально-экономических явлений и процессов для совершенствования экономической политики</t>
        </is>
      </c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217" t="inlineStr">
        <is>
          <t>1.1.3</t>
        </is>
      </c>
      <c r="BO99" s="126" t="n"/>
      <c r="BP99" s="126" t="n"/>
      <c r="BQ99" s="126" t="n"/>
      <c r="BR99" s="126" t="n"/>
      <c r="BS99" s="126" t="n"/>
      <c r="BT99" s="175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</row>
    <row r="100">
      <c r="A100" s="515" t="n"/>
      <c r="B100" s="182" t="inlineStr">
        <is>
          <t>УПК-4</t>
        </is>
      </c>
      <c r="C100" s="126" t="n"/>
      <c r="D100" s="126" t="n"/>
      <c r="E100" s="126" t="n"/>
      <c r="F100" s="126" t="n"/>
      <c r="G100" s="175" t="n"/>
      <c r="H100" s="895" t="inlineStr">
        <is>
          <t>Принимать оптимальные управленческие решения в условиях изменения бизнес-среды с учетом межкультурных коммуникаций</t>
        </is>
      </c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/>
      <c r="BM100" s="126" t="n"/>
      <c r="BN100" s="217" t="inlineStr">
        <is>
          <t>1.2.1</t>
        </is>
      </c>
      <c r="BO100" s="126" t="n"/>
      <c r="BP100" s="126" t="n"/>
      <c r="BQ100" s="126" t="n"/>
      <c r="BR100" s="126" t="n"/>
      <c r="BS100" s="126" t="n"/>
      <c r="BT100" s="175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</row>
    <row r="101">
      <c r="A101" s="514" t="n"/>
      <c r="B101" s="182" t="inlineStr">
        <is>
          <t>УПК-5</t>
        </is>
      </c>
      <c r="C101" s="126" t="n"/>
      <c r="D101" s="126" t="n"/>
      <c r="E101" s="126" t="n"/>
      <c r="F101" s="126" t="n"/>
      <c r="G101" s="175" t="n"/>
      <c r="H101" s="895" t="inlineStr">
        <is>
          <t>Выявлять основные закономерности и тенденции развития мировой экономики, применять методы прогнозирования, использовать компьютерное программное обеспечение для построения моделей прогнозирования развития мировой экономики</t>
        </is>
      </c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217" t="inlineStr">
        <is>
          <t>1.2.2</t>
        </is>
      </c>
      <c r="BO101" s="126" t="n"/>
      <c r="BP101" s="126" t="n"/>
      <c r="BQ101" s="126" t="n"/>
      <c r="BR101" s="126" t="n"/>
      <c r="BS101" s="126" t="n"/>
      <c r="BT101" s="175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</row>
    <row r="102">
      <c r="A102" s="514" t="n"/>
      <c r="B102" s="182" t="inlineStr">
        <is>
          <t>УПК-6</t>
        </is>
      </c>
      <c r="C102" s="126" t="n"/>
      <c r="D102" s="126" t="n"/>
      <c r="E102" s="126" t="n"/>
      <c r="F102" s="126" t="n"/>
      <c r="G102" s="175" t="n"/>
      <c r="H102" s="895" t="inlineStr">
        <is>
          <t>Разрабатывать и реализовывать инновационные и венчурные проекты, формировать и развивать конкурентные преимущества организации на основе инновационных решений, осваивать новые сегменты рынка инновационных продуктов и услуг</t>
        </is>
      </c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217" t="inlineStr">
        <is>
          <t>1.3</t>
        </is>
      </c>
      <c r="BO102" s="126" t="n"/>
      <c r="BP102" s="126" t="n"/>
      <c r="BQ102" s="126" t="n"/>
      <c r="BR102" s="126" t="n"/>
      <c r="BS102" s="126" t="n"/>
      <c r="BT102" s="175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</row>
    <row r="103">
      <c r="A103" s="514" t="n"/>
      <c r="B103" s="182" t="inlineStr">
        <is>
          <t>СК-1</t>
        </is>
      </c>
      <c r="C103" s="126" t="n"/>
      <c r="D103" s="126" t="n"/>
      <c r="E103" s="126" t="n"/>
      <c r="F103" s="126" t="n"/>
      <c r="G103" s="175" t="n"/>
      <c r="H103" s="895" t="inlineStr">
        <is>
          <t>Применять инструменты анализа бизнес-среды малой компании для принятия оптимальных управленческих решений и формирования стратегии развития международной торговли</t>
        </is>
      </c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/>
      <c r="BM103" s="126" t="n"/>
      <c r="BN103" s="217" t="inlineStr">
        <is>
          <t>2.2.1</t>
        </is>
      </c>
      <c r="BO103" s="126" t="n"/>
      <c r="BP103" s="126" t="n"/>
      <c r="BQ103" s="126" t="n"/>
      <c r="BR103" s="126" t="n"/>
      <c r="BS103" s="126" t="n"/>
      <c r="BT103" s="175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</row>
    <row r="104">
      <c r="A104" s="514" t="n"/>
      <c r="B104" s="182" t="inlineStr">
        <is>
          <t>СК-2</t>
        </is>
      </c>
      <c r="C104" s="126" t="n"/>
      <c r="D104" s="126" t="n"/>
      <c r="E104" s="126" t="n"/>
      <c r="F104" s="126" t="n"/>
      <c r="G104" s="175" t="n"/>
      <c r="H104" s="895" t="inlineStr">
        <is>
          <t>Разрабатывать и реализовывать конкурентные преимущества организации в условиях формирования международной конкуренции</t>
        </is>
      </c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217" t="inlineStr">
        <is>
          <t>2.2.2</t>
        </is>
      </c>
      <c r="BO104" s="126" t="n"/>
      <c r="BP104" s="126" t="n"/>
      <c r="BQ104" s="126" t="n"/>
      <c r="BR104" s="126" t="n"/>
      <c r="BS104" s="126" t="n"/>
      <c r="BT104" s="175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</row>
    <row r="105">
      <c r="A105" s="515" t="n"/>
      <c r="B105" s="182" t="inlineStr">
        <is>
          <t>СК-3</t>
        </is>
      </c>
      <c r="C105" s="126" t="n"/>
      <c r="D105" s="126" t="n"/>
      <c r="E105" s="126" t="n"/>
      <c r="F105" s="126" t="n"/>
      <c r="G105" s="175" t="n"/>
      <c r="H105" s="895" t="inlineStr">
        <is>
          <t>Использовать методики анализа и прогнозирования конъюнктуры мировых товарных рынков для выявления их структуры и тенденций развития, механизмов ценообразования и регулирования</t>
        </is>
      </c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217" t="inlineStr">
        <is>
          <t>2.2.3</t>
        </is>
      </c>
      <c r="BO105" s="126" t="n"/>
      <c r="BP105" s="126" t="n"/>
      <c r="BQ105" s="126" t="n"/>
      <c r="BR105" s="126" t="n"/>
      <c r="BS105" s="126" t="n"/>
      <c r="BT105" s="175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</row>
    <row r="106">
      <c r="A106" s="515" t="n"/>
      <c r="B106" s="182" t="inlineStr">
        <is>
          <t>СК-4</t>
        </is>
      </c>
      <c r="C106" s="126" t="n"/>
      <c r="D106" s="126" t="n"/>
      <c r="E106" s="126" t="n"/>
      <c r="F106" s="126" t="n"/>
      <c r="G106" s="175" t="n"/>
      <c r="H106" s="895" t="inlineStr">
        <is>
          <t>Исследовать тенденции мирового инновационного развития, осуществлять управление субъектами инновационногопредпринимательства, применять способы коммерциализации инноваций и трансфера технологий</t>
        </is>
      </c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217" t="inlineStr">
        <is>
          <t>2.2.4</t>
        </is>
      </c>
      <c r="BO106" s="126" t="n"/>
      <c r="BP106" s="126" t="n"/>
      <c r="BQ106" s="126" t="n"/>
      <c r="BR106" s="126" t="n"/>
      <c r="BS106" s="126" t="n"/>
      <c r="BT106" s="175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</row>
    <row r="107">
      <c r="A107" s="515" t="n"/>
      <c r="B107" s="182" t="inlineStr">
        <is>
          <t>СК-5</t>
        </is>
      </c>
      <c r="C107" s="126" t="n"/>
      <c r="D107" s="126" t="n"/>
      <c r="E107" s="126" t="n"/>
      <c r="F107" s="126" t="n"/>
      <c r="G107" s="175" t="n"/>
      <c r="H107" s="895" t="inlineStr">
        <is>
          <t>Формировать, обрабатывать и анализировать базы данных для решения практических бизнес-задач в условиях неопределенности</t>
        </is>
      </c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/>
      <c r="BN107" s="217" t="inlineStr">
        <is>
          <t>2.3</t>
        </is>
      </c>
      <c r="BO107" s="126" t="n"/>
      <c r="BP107" s="126" t="n"/>
      <c r="BQ107" s="126" t="n"/>
      <c r="BR107" s="126" t="n"/>
      <c r="BS107" s="126" t="n"/>
      <c r="BT107" s="175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</row>
    <row r="108">
      <c r="A108" s="514" t="n"/>
      <c r="B108" s="182" t="inlineStr">
        <is>
          <t>СК-6</t>
        </is>
      </c>
      <c r="C108" s="126" t="n"/>
      <c r="D108" s="126" t="n"/>
      <c r="E108" s="126" t="n"/>
      <c r="F108" s="126" t="n"/>
      <c r="G108" s="175" t="n"/>
      <c r="H108" s="895" t="inlineStr">
        <is>
          <t>Моделировать возможные направления развития мировой торговли, применять методы и инструменты внешнеторговой политики, анализировать результаты реализации и разрабатывать рекомендации по ее совершенствованию</t>
        </is>
      </c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/>
      <c r="BG108" s="126" t="n"/>
      <c r="BH108" s="126" t="n"/>
      <c r="BI108" s="126" t="n"/>
      <c r="BJ108" s="126" t="n"/>
      <c r="BK108" s="126" t="n"/>
      <c r="BL108" s="126" t="n"/>
      <c r="BM108" s="126" t="n"/>
      <c r="BN108" s="217" t="inlineStr">
        <is>
          <t>2.4</t>
        </is>
      </c>
      <c r="BO108" s="126" t="n"/>
      <c r="BP108" s="126" t="n"/>
      <c r="BQ108" s="126" t="n"/>
      <c r="BR108" s="126" t="n"/>
      <c r="BS108" s="126" t="n"/>
      <c r="BT108" s="175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</row>
    <row r="109">
      <c r="A109" s="514" t="n"/>
      <c r="B109" s="182" t="inlineStr">
        <is>
          <t>СК-7</t>
        </is>
      </c>
      <c r="C109" s="126" t="n"/>
      <c r="D109" s="126" t="n"/>
      <c r="E109" s="126" t="n"/>
      <c r="F109" s="126" t="n"/>
      <c r="G109" s="175" t="n"/>
      <c r="H109" s="895" t="inlineStr">
        <is>
          <t>Использовать инструменты коммерческой дипломатии для продвижения национальных торговых и инвестиционных интересов в мировой экономике</t>
        </is>
      </c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217" t="inlineStr">
        <is>
          <t>2.5.1.1</t>
        </is>
      </c>
      <c r="BO109" s="126" t="n"/>
      <c r="BP109" s="126" t="n"/>
      <c r="BQ109" s="126" t="n"/>
      <c r="BR109" s="126" t="n"/>
      <c r="BS109" s="126" t="n"/>
      <c r="BT109" s="175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</row>
    <row r="110">
      <c r="A110" s="514" t="n"/>
      <c r="B110" s="182" t="inlineStr">
        <is>
          <t>СК-8</t>
        </is>
      </c>
      <c r="C110" s="126" t="n"/>
      <c r="D110" s="126" t="n"/>
      <c r="E110" s="126" t="n"/>
      <c r="F110" s="126" t="n"/>
      <c r="G110" s="175" t="n"/>
      <c r="H110" s="895" t="inlineStr">
        <is>
          <t>Выявлять тенденции и проблемы развития международной экономической интеграции, проектировать многоуровневые интеграционноые системы, оценивать результаты реализации интеграционных проектов и интеграционной политики, заключать и применять интеграционные соглашения</t>
        </is>
      </c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217" t="inlineStr">
        <is>
          <t>2.5.1.2</t>
        </is>
      </c>
      <c r="BO110" s="126" t="n"/>
      <c r="BP110" s="126" t="n"/>
      <c r="BQ110" s="126" t="n"/>
      <c r="BR110" s="126" t="n"/>
      <c r="BS110" s="126" t="n"/>
      <c r="BT110" s="175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</row>
    <row r="111">
      <c r="A111" s="514" t="n"/>
      <c r="B111" s="182" t="inlineStr">
        <is>
          <t>СК-9</t>
        </is>
      </c>
      <c r="C111" s="126" t="n"/>
      <c r="D111" s="126" t="n"/>
      <c r="E111" s="126" t="n"/>
      <c r="F111" s="126" t="n"/>
      <c r="G111" s="175" t="n"/>
      <c r="H111" s="895" t="inlineStr">
        <is>
          <t>Анализировать тенденции и проблемы развития международных прямых инвестиций и международного производства, их детерминанты и факторы, использовать инструменты и методы внешнеинвестиционной политики, заключать и применять международные инвестиционные соглашения</t>
        </is>
      </c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217" t="inlineStr">
        <is>
          <t>2.5.1.3</t>
        </is>
      </c>
      <c r="BO111" s="126" t="n"/>
      <c r="BP111" s="126" t="n"/>
      <c r="BQ111" s="126" t="n"/>
      <c r="BR111" s="126" t="n"/>
      <c r="BS111" s="126" t="n"/>
      <c r="BT111" s="175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</row>
    <row r="112">
      <c r="A112" s="514" t="n"/>
      <c r="B112" s="182" t="inlineStr">
        <is>
          <t>СК-10</t>
        </is>
      </c>
      <c r="C112" s="126" t="n"/>
      <c r="D112" s="126" t="n"/>
      <c r="E112" s="126" t="n"/>
      <c r="F112" s="126" t="n"/>
      <c r="G112" s="175" t="n"/>
      <c r="H112" s="895" t="inlineStr">
        <is>
          <t>Вести деловые переговоры, разрабатывать контракты с участниками международных экономических отношений</t>
        </is>
      </c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217" t="inlineStr">
        <is>
          <t>2.5.1.4</t>
        </is>
      </c>
      <c r="BO112" s="126" t="n"/>
      <c r="BP112" s="126" t="n"/>
      <c r="BQ112" s="126" t="n"/>
      <c r="BR112" s="126" t="n"/>
      <c r="BS112" s="126" t="n"/>
      <c r="BT112" s="175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</row>
    <row r="113">
      <c r="A113" s="514" t="n"/>
      <c r="B113" s="182" t="inlineStr">
        <is>
          <t>СК-11</t>
        </is>
      </c>
      <c r="C113" s="126" t="n"/>
      <c r="D113" s="126" t="n"/>
      <c r="E113" s="126" t="n"/>
      <c r="F113" s="126" t="n"/>
      <c r="G113" s="175" t="n"/>
      <c r="H113" s="895" t="inlineStr">
        <is>
          <t>Использовать элементы экономического анализа, бизнес-аналитики при организации внешнеэкономической деятельности предприятий и организаций, анализе мировых рынков</t>
        </is>
      </c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217" t="inlineStr">
        <is>
          <t>2.5.1.5</t>
        </is>
      </c>
      <c r="BO113" s="126" t="n"/>
      <c r="BP113" s="126" t="n"/>
      <c r="BQ113" s="126" t="n"/>
      <c r="BR113" s="126" t="n"/>
      <c r="BS113" s="126" t="n"/>
      <c r="BT113" s="175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</row>
    <row r="114">
      <c r="A114" s="514" t="n"/>
      <c r="B114" s="182" t="inlineStr">
        <is>
          <t>СК-12</t>
        </is>
      </c>
      <c r="C114" s="126" t="n"/>
      <c r="D114" s="126" t="n"/>
      <c r="E114" s="126" t="n"/>
      <c r="F114" s="126" t="n"/>
      <c r="G114" s="175" t="n"/>
      <c r="H114" s="895" t="inlineStr">
        <is>
          <t>Использовать результаты анализа международных финансовых рынков, методы и инструменты регулирования финансовых отношений при принятии управленческих решений, разработке финансовой стратегии предприятия и государства</t>
        </is>
      </c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/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217" t="inlineStr">
        <is>
          <t>2.5.1.6</t>
        </is>
      </c>
      <c r="BO114" s="126" t="n"/>
      <c r="BP114" s="126" t="n"/>
      <c r="BQ114" s="126" t="n"/>
      <c r="BR114" s="126" t="n"/>
      <c r="BS114" s="126" t="n"/>
      <c r="BT114" s="175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</row>
    <row r="115">
      <c r="A115" s="514" t="n"/>
      <c r="B115" s="182" t="inlineStr">
        <is>
          <t>СК-13</t>
        </is>
      </c>
      <c r="C115" s="126" t="n"/>
      <c r="D115" s="126" t="n"/>
      <c r="E115" s="126" t="n"/>
      <c r="F115" s="126" t="n"/>
      <c r="G115" s="175" t="n"/>
      <c r="H115" s="895" t="inlineStr">
        <is>
          <t>Выявлять тенденции, особенности и проблемы международной коммерческой деятельности для принятия стратегических решений в уловиях цифровизации</t>
        </is>
      </c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217" t="inlineStr">
        <is>
          <t>2.5.2.1</t>
        </is>
      </c>
      <c r="BO115" s="126" t="n"/>
      <c r="BP115" s="126" t="n"/>
      <c r="BQ115" s="126" t="n"/>
      <c r="BR115" s="126" t="n"/>
      <c r="BS115" s="126" t="n"/>
      <c r="BT115" s="175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</row>
    <row r="116">
      <c r="A116" s="514" t="n"/>
      <c r="B116" s="182" t="inlineStr">
        <is>
          <t>СК-14</t>
        </is>
      </c>
      <c r="C116" s="126" t="n"/>
      <c r="D116" s="126" t="n"/>
      <c r="E116" s="126" t="n"/>
      <c r="F116" s="126" t="n"/>
      <c r="G116" s="175" t="n"/>
      <c r="H116" s="895" t="inlineStr">
        <is>
          <t>Формировать, обрабатывать и использовать набор данных для решения практических бизнес-задач в условиях неопределенности, теневых отношений во внешней торговле</t>
        </is>
      </c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217" t="inlineStr">
        <is>
          <t>2.5.2.2</t>
        </is>
      </c>
      <c r="BO116" s="126" t="n"/>
      <c r="BP116" s="126" t="n"/>
      <c r="BQ116" s="126" t="n"/>
      <c r="BR116" s="126" t="n"/>
      <c r="BS116" s="126" t="n"/>
      <c r="BT116" s="175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</row>
    <row r="117">
      <c r="A117" s="514" t="n"/>
      <c r="B117" s="182" t="inlineStr">
        <is>
          <t>СК-15</t>
        </is>
      </c>
      <c r="C117" s="126" t="n"/>
      <c r="D117" s="126" t="n"/>
      <c r="E117" s="126" t="n"/>
      <c r="F117" s="126" t="n"/>
      <c r="G117" s="175" t="n"/>
      <c r="H117" s="895" t="inlineStr">
        <is>
          <t>Выявлять и анализировать особенности международной торговли объектами интеллектуальной собственности с учетом специфики формирования мирового рынка наукоемкой продукции</t>
        </is>
      </c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217" t="inlineStr">
        <is>
          <t>2.5.2.3</t>
        </is>
      </c>
      <c r="BO117" s="126" t="n"/>
      <c r="BP117" s="126" t="n"/>
      <c r="BQ117" s="126" t="n"/>
      <c r="BR117" s="126" t="n"/>
      <c r="BS117" s="126" t="n"/>
      <c r="BT117" s="175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</row>
    <row r="118">
      <c r="A118" s="514" t="n"/>
      <c r="B118" s="182" t="inlineStr">
        <is>
          <t>СК-16</t>
        </is>
      </c>
      <c r="C118" s="126" t="n"/>
      <c r="D118" s="126" t="n"/>
      <c r="E118" s="126" t="n"/>
      <c r="F118" s="126" t="n"/>
      <c r="G118" s="175" t="n"/>
      <c r="H118" s="895" t="inlineStr">
        <is>
          <t>Оценивать эффективность выбранного валютного курса с учетом проводимой государством валютной политики</t>
        </is>
      </c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217" t="inlineStr">
        <is>
          <t>2.5.2.4</t>
        </is>
      </c>
      <c r="BO118" s="126" t="n"/>
      <c r="BP118" s="126" t="n"/>
      <c r="BQ118" s="126" t="n"/>
      <c r="BR118" s="126" t="n"/>
      <c r="BS118" s="126" t="n"/>
      <c r="BT118" s="175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</row>
    <row r="119">
      <c r="A119" s="514" t="n"/>
      <c r="B119" s="182" t="inlineStr">
        <is>
          <t>СК-17</t>
        </is>
      </c>
      <c r="C119" s="126" t="n"/>
      <c r="D119" s="126" t="n"/>
      <c r="E119" s="126" t="n"/>
      <c r="F119" s="126" t="n"/>
      <c r="G119" s="175" t="n"/>
      <c r="H119" s="895" t="inlineStr">
        <is>
          <t>Выявлять правила и механизмы регулирования международной торговли Всемирной торговой организацией и применять их в практической деятельности</t>
        </is>
      </c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217" t="inlineStr">
        <is>
          <t>2.5.2.5</t>
        </is>
      </c>
      <c r="BO119" s="126" t="n"/>
      <c r="BP119" s="126" t="n"/>
      <c r="BQ119" s="126" t="n"/>
      <c r="BR119" s="126" t="n"/>
      <c r="BS119" s="126" t="n"/>
      <c r="BT119" s="175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</row>
    <row r="120">
      <c r="A120" s="514" t="n"/>
      <c r="B120" s="229" t="inlineStr">
        <is>
          <t>СК-18</t>
        </is>
      </c>
      <c r="C120" s="202" t="n"/>
      <c r="D120" s="202" t="n"/>
      <c r="E120" s="202" t="n"/>
      <c r="F120" s="202" t="n"/>
      <c r="G120" s="203" t="n"/>
      <c r="H120" s="897" t="inlineStr">
        <is>
          <t>Выявлять, оценивать и анализировать риски в международном бизнесе, определять инструменты и разрабатывать механизмы управления ими с учетом изменений в мировой экономике</t>
        </is>
      </c>
      <c r="I120" s="202" t="n"/>
      <c r="J120" s="202" t="n"/>
      <c r="K120" s="202" t="n"/>
      <c r="L120" s="202" t="n"/>
      <c r="M120" s="202" t="n"/>
      <c r="N120" s="202" t="n"/>
      <c r="O120" s="202" t="n"/>
      <c r="P120" s="202" t="n"/>
      <c r="Q120" s="202" t="n"/>
      <c r="R120" s="202" t="n"/>
      <c r="S120" s="202" t="n"/>
      <c r="T120" s="202" t="n"/>
      <c r="U120" s="202" t="n"/>
      <c r="V120" s="202" t="n"/>
      <c r="W120" s="202" t="n"/>
      <c r="X120" s="202" t="n"/>
      <c r="Y120" s="202" t="n"/>
      <c r="Z120" s="202" t="n"/>
      <c r="AA120" s="202" t="n"/>
      <c r="AB120" s="202" t="n"/>
      <c r="AC120" s="202" t="n"/>
      <c r="AD120" s="202" t="n"/>
      <c r="AE120" s="202" t="n"/>
      <c r="AF120" s="202" t="n"/>
      <c r="AG120" s="202" t="n"/>
      <c r="AH120" s="202" t="n"/>
      <c r="AI120" s="202" t="n"/>
      <c r="AJ120" s="202" t="n"/>
      <c r="AK120" s="202" t="n"/>
      <c r="AL120" s="202" t="n"/>
      <c r="AM120" s="202" t="n"/>
      <c r="AN120" s="202" t="n"/>
      <c r="AO120" s="202" t="n"/>
      <c r="AP120" s="202" t="n"/>
      <c r="AQ120" s="202" t="n"/>
      <c r="AR120" s="202" t="n"/>
      <c r="AS120" s="202" t="n"/>
      <c r="AT120" s="202" t="n"/>
      <c r="AU120" s="202" t="n"/>
      <c r="AV120" s="202" t="n"/>
      <c r="AW120" s="202" t="n"/>
      <c r="AX120" s="202" t="n"/>
      <c r="AY120" s="202" t="n"/>
      <c r="AZ120" s="202" t="n"/>
      <c r="BA120" s="202" t="n"/>
      <c r="BB120" s="202" t="n"/>
      <c r="BC120" s="202" t="n"/>
      <c r="BD120" s="202" t="n"/>
      <c r="BE120" s="202" t="n"/>
      <c r="BF120" s="202" t="n"/>
      <c r="BG120" s="202" t="n"/>
      <c r="BH120" s="202" t="n"/>
      <c r="BI120" s="202" t="n"/>
      <c r="BJ120" s="202" t="n"/>
      <c r="BK120" s="202" t="n"/>
      <c r="BL120" s="202" t="n"/>
      <c r="BM120" s="202" t="n"/>
      <c r="BN120" s="898" t="inlineStr">
        <is>
          <t>2.5.2.6</t>
        </is>
      </c>
      <c r="BO120" s="202" t="n"/>
      <c r="BP120" s="202" t="n"/>
      <c r="BQ120" s="202" t="n"/>
      <c r="BR120" s="202" t="n"/>
      <c r="BS120" s="202" t="n"/>
      <c r="BT120" s="203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</row>
    <row r="121">
      <c r="A121" s="683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899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</row>
    <row r="122">
      <c r="A122" s="243" t="n"/>
      <c r="B122" s="243" t="n"/>
      <c r="C122" s="900" t="n"/>
      <c r="D122" s="901" t="inlineStr">
        <is>
          <t xml:space="preserve">Учебный план углубленного высшего образования по специальности 7-06-0311-02 "Мировая экономика" разработан на основании примерного учебного плана, утвержденного 20.11.2022 Первым заместителем Министра образования Республики Беларусь, регистрационный № 7-06-03-003/пр. 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</row>
    <row r="123">
      <c r="A123" s="243" t="n"/>
      <c r="B123" s="243" t="n"/>
      <c r="C123" s="518" t="n"/>
      <c r="D123" s="90" t="n"/>
      <c r="E123" s="90" t="n"/>
      <c r="F123" s="90" t="n"/>
      <c r="G123" s="90" t="n"/>
      <c r="H123" s="90" t="n"/>
      <c r="I123" s="90" t="n"/>
      <c r="J123" s="90" t="n"/>
      <c r="K123" s="90" t="n"/>
      <c r="L123" s="90" t="n"/>
      <c r="M123" s="90" t="n"/>
      <c r="N123" s="90" t="n"/>
      <c r="O123" s="90" t="n"/>
      <c r="P123" s="90" t="n"/>
      <c r="Q123" s="90" t="n"/>
      <c r="R123" s="90" t="n"/>
      <c r="S123" s="90" t="n"/>
      <c r="T123" s="90" t="n"/>
      <c r="U123" s="90" t="n"/>
      <c r="V123" s="90" t="n"/>
      <c r="W123" s="90" t="n"/>
      <c r="X123" s="90" t="n"/>
      <c r="Y123" s="90" t="n"/>
      <c r="Z123" s="90" t="n"/>
      <c r="AA123" s="90" t="n"/>
      <c r="AB123" s="90" t="n"/>
      <c r="AC123" s="90" t="n"/>
      <c r="AD123" s="90" t="n"/>
      <c r="AE123" s="90" t="n"/>
      <c r="AF123" s="90" t="n"/>
      <c r="AG123" s="90" t="n"/>
      <c r="AH123" s="90" t="n"/>
      <c r="AI123" s="90" t="n"/>
      <c r="AJ123" s="90" t="n"/>
      <c r="AK123" s="90" t="n"/>
      <c r="AL123" s="90" t="n"/>
      <c r="AM123" s="90" t="n"/>
      <c r="AN123" s="90" t="n"/>
      <c r="AO123" s="90" t="n"/>
      <c r="AP123" s="90" t="n"/>
      <c r="AQ123" s="90" t="n"/>
      <c r="AR123" s="90" t="n"/>
      <c r="AS123" s="90" t="n"/>
      <c r="AT123" s="90" t="n"/>
      <c r="AU123" s="90" t="n"/>
      <c r="AV123" s="90" t="n"/>
      <c r="AW123" s="90" t="n"/>
      <c r="AX123" s="90" t="n"/>
      <c r="AY123" s="90" t="n"/>
      <c r="AZ123" s="90" t="n"/>
      <c r="BA123" s="90" t="n"/>
      <c r="BB123" s="90" t="n"/>
      <c r="BC123" s="90" t="n"/>
      <c r="BD123" s="90" t="n"/>
      <c r="BE123" s="90" t="n"/>
      <c r="BF123" s="90" t="n"/>
      <c r="BG123" s="90" t="n"/>
      <c r="BH123" s="90" t="n"/>
      <c r="BI123" s="243" t="n"/>
      <c r="BJ123" s="243" t="n"/>
      <c r="BK123" s="243" t="n"/>
      <c r="BL123" s="243" t="n"/>
      <c r="BM123" s="243" t="n"/>
      <c r="BN123" s="243" t="n"/>
      <c r="BO123" s="243" t="n"/>
      <c r="BP123" s="243" t="n"/>
      <c r="BQ123" s="243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</row>
    <row r="124">
      <c r="A124" s="268" t="n"/>
      <c r="B124" s="785" t="n"/>
      <c r="C124" s="278" t="inlineStr">
        <is>
          <t>*</t>
        </is>
      </c>
      <c r="D12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785" t="n"/>
      <c r="BJ124" s="785" t="n"/>
      <c r="BK124" s="785" t="n"/>
      <c r="BL124" s="785" t="n"/>
      <c r="BM124" s="785" t="n"/>
      <c r="BN124" s="785" t="n"/>
      <c r="BO124" s="785" t="n"/>
      <c r="BP124" s="902" t="n"/>
      <c r="BQ124" s="903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</row>
    <row r="125">
      <c r="A125" s="268" t="n"/>
      <c r="B125" s="904" t="n"/>
      <c r="C125" s="278" t="n"/>
      <c r="D125" s="29" t="n"/>
      <c r="E125" s="29" t="n"/>
      <c r="F125" s="29" t="n"/>
      <c r="G125" s="29" t="n"/>
      <c r="H125" s="29" t="n"/>
      <c r="I125" s="29" t="n"/>
      <c r="J125" s="29" t="n"/>
      <c r="K125" s="29" t="n"/>
      <c r="L125" s="29" t="n"/>
      <c r="M125" s="29" t="n"/>
      <c r="N125" s="29" t="n"/>
      <c r="O125" s="29" t="n"/>
      <c r="P125" s="29" t="n"/>
      <c r="Q125" s="29" t="n"/>
      <c r="R125" s="29" t="n"/>
      <c r="S125" s="29" t="n"/>
      <c r="T125" s="29" t="n"/>
      <c r="U125" s="29" t="n"/>
      <c r="V125" s="29" t="n"/>
      <c r="W125" s="29" t="n"/>
      <c r="X125" s="29" t="n"/>
      <c r="Y125" s="29" t="n"/>
      <c r="Z125" s="29" t="n"/>
      <c r="AA125" s="29" t="n"/>
      <c r="AB125" s="29" t="n"/>
      <c r="AC125" s="29" t="n"/>
      <c r="AD125" s="29" t="n"/>
      <c r="AE125" s="29" t="n"/>
      <c r="AF125" s="29" t="n"/>
      <c r="AG125" s="29" t="n"/>
      <c r="AH125" s="29" t="n"/>
      <c r="AI125" s="29" t="n"/>
      <c r="AJ125" s="29" t="n"/>
      <c r="AK125" s="29" t="n"/>
      <c r="AL125" s="29" t="n"/>
      <c r="AM125" s="29" t="n"/>
      <c r="AN125" s="29" t="n"/>
      <c r="AO125" s="29" t="n"/>
      <c r="AP125" s="29" t="n"/>
      <c r="AQ125" s="29" t="n"/>
      <c r="AR125" s="29" t="n"/>
      <c r="AS125" s="29" t="n"/>
      <c r="AT125" s="29" t="n"/>
      <c r="AU125" s="29" t="n"/>
      <c r="AV125" s="29" t="n"/>
      <c r="AW125" s="29" t="n"/>
      <c r="AX125" s="29" t="n"/>
      <c r="AY125" s="29" t="n"/>
      <c r="AZ125" s="29" t="n"/>
      <c r="BA125" s="29" t="n"/>
      <c r="BB125" s="29" t="n"/>
      <c r="BC125" s="29" t="n"/>
      <c r="BD125" s="29" t="n"/>
      <c r="BE125" s="29" t="n"/>
      <c r="BF125" s="29" t="n"/>
      <c r="BG125" s="29" t="n"/>
      <c r="BH125" s="29" t="n"/>
      <c r="BI125" s="904" t="n"/>
      <c r="BJ125" s="904" t="n"/>
      <c r="BK125" s="904" t="n"/>
      <c r="BL125" s="904" t="n"/>
      <c r="BM125" s="904" t="n"/>
      <c r="BN125" s="904" t="n"/>
      <c r="BO125" s="904" t="n"/>
      <c r="BP125" s="904" t="n"/>
      <c r="BQ125" s="904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</row>
    <row r="126">
      <c r="A126" s="268" t="n"/>
      <c r="B126" s="903" t="n"/>
      <c r="C126" s="278" t="inlineStr">
        <is>
          <t>д</t>
        </is>
      </c>
      <c r="D126" s="29" t="inlineStr">
        <is>
          <t>Дифференцированный зачет.</t>
        </is>
      </c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690" t="n"/>
      <c r="AA126" s="690" t="n"/>
      <c r="AB126" s="690" t="n"/>
      <c r="AC126" s="690" t="n"/>
      <c r="AD126" s="690" t="n"/>
      <c r="AE126" s="690" t="n"/>
      <c r="AF126" s="690" t="n"/>
      <c r="AG126" s="690" t="n"/>
      <c r="AH126" s="690" t="n"/>
      <c r="AI126" s="690" t="n"/>
      <c r="AJ126" s="690" t="n"/>
      <c r="AK126" s="690" t="n"/>
      <c r="AL126" s="690" t="n"/>
      <c r="AM126" s="690" t="n"/>
      <c r="AN126" s="690" t="n"/>
      <c r="AO126" s="690" t="n"/>
      <c r="AP126" s="690" t="n"/>
      <c r="AQ126" s="690" t="n"/>
      <c r="AR126" s="690" t="n"/>
      <c r="AS126" s="690" t="n"/>
      <c r="AT126" s="690" t="n"/>
      <c r="AU126" s="690" t="n"/>
      <c r="AV126" s="690" t="n"/>
      <c r="AW126" s="690" t="n"/>
      <c r="AX126" s="690" t="n"/>
      <c r="AY126" s="690" t="n"/>
      <c r="AZ126" s="690" t="n"/>
      <c r="BA126" s="690" t="n"/>
      <c r="BB126" s="690" t="n"/>
      <c r="BC126" s="690" t="n"/>
      <c r="BD126" s="690" t="n"/>
      <c r="BE126" s="690" t="n"/>
      <c r="BF126" s="690" t="n"/>
      <c r="BG126" s="690" t="n"/>
      <c r="BH126" s="690" t="n"/>
      <c r="BI126" s="903" t="n"/>
      <c r="BJ126" s="903" t="n"/>
      <c r="BK126" s="903" t="n"/>
      <c r="BL126" s="903" t="n"/>
      <c r="BM126" s="903" t="n"/>
      <c r="BN126" s="903" t="n"/>
      <c r="BO126" s="903" t="n"/>
      <c r="BP126" s="903" t="n"/>
      <c r="BQ126" s="903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</row>
    <row r="127">
      <c r="A127" s="905" t="n"/>
      <c r="B127" s="902" t="n"/>
      <c r="C127" s="243" t="n"/>
      <c r="D127" s="243" t="n"/>
      <c r="E127" s="243" t="n"/>
      <c r="F127" s="243" t="n"/>
      <c r="G127" s="243" t="n"/>
      <c r="H127" s="243" t="n"/>
      <c r="I127" s="243" t="n"/>
      <c r="J127" s="243" t="n"/>
      <c r="K127" s="243" t="n"/>
      <c r="L127" s="243" t="n"/>
      <c r="M127" s="243" t="n"/>
      <c r="N127" s="243" t="n"/>
      <c r="O127" s="243" t="n"/>
      <c r="P127" s="243" t="n"/>
      <c r="Q127" s="243" t="n"/>
      <c r="R127" s="243" t="n"/>
      <c r="S127" s="243" t="n"/>
      <c r="T127" s="243" t="n"/>
      <c r="U127" s="243" t="n"/>
      <c r="V127" s="243" t="n"/>
      <c r="W127" s="243" t="n"/>
      <c r="X127" s="243" t="n"/>
      <c r="Y127" s="243" t="n"/>
      <c r="Z127" s="243" t="n"/>
      <c r="AA127" s="243" t="n"/>
      <c r="AB127" s="243" t="n"/>
      <c r="AC127" s="243" t="n"/>
      <c r="AD127" s="243" t="n"/>
      <c r="AE127" s="243" t="n"/>
      <c r="AF127" s="243" t="n"/>
      <c r="AG127" s="243" t="n"/>
      <c r="AH127" s="243" t="n"/>
      <c r="AI127" s="243" t="n"/>
      <c r="AJ127" s="243" t="n"/>
      <c r="AK127" s="243" t="n"/>
      <c r="AL127" s="243" t="n"/>
      <c r="AM127" s="243" t="n"/>
      <c r="AN127" s="243" t="n"/>
      <c r="AO127" s="243" t="n"/>
      <c r="AP127" s="243" t="n"/>
      <c r="AQ127" s="243" t="n"/>
      <c r="AR127" s="243" t="n"/>
      <c r="AS127" s="243" t="n"/>
      <c r="AT127" s="243" t="n"/>
      <c r="AU127" s="243" t="n"/>
      <c r="AV127" s="243" t="n"/>
      <c r="AW127" s="243" t="n"/>
      <c r="AX127" s="243" t="n"/>
      <c r="AY127" s="243" t="n"/>
      <c r="AZ127" s="243" t="n"/>
      <c r="BA127" s="243" t="n"/>
      <c r="BB127" s="243" t="n"/>
      <c r="BC127" s="243" t="n"/>
      <c r="BD127" s="243" t="n"/>
      <c r="BE127" s="243" t="n"/>
      <c r="BF127" s="243" t="n"/>
      <c r="BG127" s="243" t="n"/>
      <c r="BH127" s="243" t="n"/>
      <c r="BI127" s="902" t="n"/>
      <c r="BJ127" s="902" t="n"/>
      <c r="BK127" s="902" t="n"/>
      <c r="BL127" s="902" t="n"/>
      <c r="BM127" s="902" t="n"/>
      <c r="BN127" s="902" t="n"/>
      <c r="BO127" s="902" t="n"/>
      <c r="BP127" s="902" t="n"/>
      <c r="BQ127" s="902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</row>
    <row r="128">
      <c r="A128" s="905" t="n"/>
      <c r="B128" s="903" t="n"/>
      <c r="C128" s="41" t="inlineStr">
        <is>
          <t>Проректор по учебной работе</t>
        </is>
      </c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90" t="n"/>
      <c r="AB128" s="90" t="n"/>
      <c r="AC128" s="90" t="n"/>
      <c r="AD128" s="90" t="n"/>
      <c r="AE128" s="272" t="n"/>
      <c r="AF128" s="273" t="n"/>
      <c r="AG128" s="273" t="n"/>
      <c r="AH128" s="273" t="n"/>
      <c r="AI128" s="273" t="n"/>
      <c r="AJ128" s="273" t="n"/>
      <c r="AK128" s="273" t="n"/>
      <c r="AL128" s="272" t="n"/>
      <c r="AM128" s="41" t="n"/>
      <c r="AN128" s="41" t="n"/>
      <c r="AO128" s="41" t="n"/>
      <c r="AP128" s="41" t="n"/>
      <c r="AQ128" s="41" t="n"/>
      <c r="AR128" s="3" t="n"/>
      <c r="AS128" s="41" t="inlineStr">
        <is>
          <t>А.А. Сакович</t>
        </is>
      </c>
      <c r="AT128" s="3" t="n"/>
      <c r="AU128" s="274" t="n"/>
      <c r="AV128" s="274" t="n"/>
      <c r="AW128" s="274" t="n"/>
      <c r="AX128" s="274" t="n"/>
      <c r="AY128" s="3" t="n"/>
      <c r="AZ128" s="3" t="n"/>
      <c r="BA128" s="3" t="n"/>
      <c r="BB128" s="3" t="n"/>
      <c r="BC128" s="3" t="n"/>
      <c r="BD128" s="3" t="n"/>
      <c r="BE128" s="3" t="n"/>
      <c r="BF128" s="3" t="n"/>
      <c r="BG128" s="3" t="n"/>
      <c r="BH128" s="3" t="n"/>
      <c r="BI128" s="903" t="n"/>
      <c r="BJ128" s="903" t="n"/>
      <c r="BK128" s="903" t="n"/>
      <c r="BL128" s="903" t="n"/>
      <c r="BM128" s="903" t="n"/>
      <c r="BN128" s="903" t="n"/>
      <c r="BO128" s="903" t="n"/>
      <c r="BP128" s="903" t="n"/>
      <c r="BQ128" s="903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</row>
    <row r="129">
      <c r="A129" s="906" t="n"/>
      <c r="B129" s="907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90" t="n"/>
      <c r="AB129" s="90" t="n"/>
      <c r="AC129" s="90" t="n"/>
      <c r="AD129" s="90" t="n"/>
      <c r="AE129" s="41" t="n"/>
      <c r="AF129" s="3" t="n"/>
      <c r="AG129" s="3" t="n"/>
      <c r="AH129" s="3" t="n"/>
      <c r="AI129" s="3" t="n"/>
      <c r="AJ129" s="3" t="n"/>
      <c r="AK129" s="3" t="n"/>
      <c r="AL129" s="41" t="n"/>
      <c r="AM129" s="41" t="n"/>
      <c r="AN129" s="41" t="n"/>
      <c r="AO129" s="41" t="n"/>
      <c r="AP129" s="41" t="n"/>
      <c r="AQ129" s="41" t="n"/>
      <c r="AR129" s="3" t="n"/>
      <c r="AS129" s="41" t="n"/>
      <c r="AT129" s="3" t="n"/>
      <c r="AU129" s="274" t="n"/>
      <c r="AV129" s="274" t="n"/>
      <c r="AW129" s="274" t="n"/>
      <c r="AX129" s="274" t="n"/>
      <c r="AY129" s="3" t="n"/>
      <c r="AZ129" s="3" t="n"/>
      <c r="BA129" s="244" t="n"/>
      <c r="BB129" s="244" t="n"/>
      <c r="BC129" s="244" t="n"/>
      <c r="BD129" s="244" t="n"/>
      <c r="BE129" s="244" t="n"/>
      <c r="BF129" s="244" t="n"/>
      <c r="BG129" s="244" t="n"/>
      <c r="BH129" s="244" t="n"/>
      <c r="BI129" s="907" t="n"/>
      <c r="BJ129" s="907" t="n"/>
      <c r="BK129" s="907" t="n"/>
      <c r="BL129" s="907" t="n"/>
      <c r="BM129" s="907" t="n"/>
      <c r="BN129" s="907" t="n"/>
      <c r="BO129" s="907" t="n"/>
      <c r="BP129" s="907" t="n"/>
      <c r="BQ129" s="907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</row>
    <row r="130">
      <c r="A130" s="906" t="n"/>
      <c r="B130" s="907" t="n"/>
      <c r="C130" s="273" t="n"/>
      <c r="D130" s="273" t="n"/>
      <c r="E130" s="273" t="n"/>
      <c r="F130" s="277" t="inlineStr">
        <is>
          <t>20___</t>
        </is>
      </c>
      <c r="G130" s="278" t="n"/>
      <c r="H130" s="41" t="n"/>
      <c r="I130" s="41" t="n"/>
      <c r="J130" s="279" t="n"/>
      <c r="K130" s="274" t="n"/>
      <c r="L130" s="274" t="n"/>
      <c r="M130" s="274" t="n"/>
      <c r="N130" s="274" t="n"/>
      <c r="O130" s="274" t="n"/>
      <c r="P130" s="274" t="n"/>
      <c r="Q130" s="274" t="n"/>
      <c r="R130" s="274" t="n"/>
      <c r="S130" s="274" t="n"/>
      <c r="T130" s="274" t="n"/>
      <c r="U130" s="274" t="n"/>
      <c r="V130" s="274" t="n"/>
      <c r="W130" s="274" t="n"/>
      <c r="X130" s="274" t="n"/>
      <c r="Y130" s="274" t="n"/>
      <c r="Z130" s="41" t="n"/>
      <c r="AA130" s="244" t="n"/>
      <c r="AB130" s="244" t="n"/>
      <c r="AC130" s="244" t="n"/>
      <c r="AD130" s="244" t="n"/>
      <c r="AE130" s="41" t="n"/>
      <c r="AF130" s="41" t="n"/>
      <c r="AG130" s="41" t="n"/>
      <c r="AH130" s="41" t="n"/>
      <c r="AI130" s="41" t="n"/>
      <c r="AJ130" s="41" t="n"/>
      <c r="AK130" s="41" t="n"/>
      <c r="AL130" s="41" t="n"/>
      <c r="AM130" s="41" t="n"/>
      <c r="AN130" s="41" t="n"/>
      <c r="AO130" s="41" t="n"/>
      <c r="AP130" s="41" t="n"/>
      <c r="AQ130" s="41" t="n"/>
      <c r="AR130" s="41" t="n"/>
      <c r="AS130" s="41" t="n"/>
      <c r="AT130" s="41" t="n"/>
      <c r="AU130" s="41" t="n"/>
      <c r="AV130" s="41" t="n"/>
      <c r="AW130" s="41" t="n"/>
      <c r="AX130" s="41" t="n"/>
      <c r="AY130" s="41" t="n"/>
      <c r="AZ130" s="41" t="n"/>
      <c r="BA130" s="244" t="n"/>
      <c r="BB130" s="244" t="n"/>
      <c r="BC130" s="244" t="n"/>
      <c r="BD130" s="244" t="n"/>
      <c r="BE130" s="244" t="n"/>
      <c r="BF130" s="244" t="n"/>
      <c r="BG130" s="244" t="n"/>
      <c r="BH130" s="244" t="n"/>
      <c r="BI130" s="907" t="n"/>
      <c r="BJ130" s="907" t="n"/>
      <c r="BK130" s="907" t="n"/>
      <c r="BL130" s="907" t="n"/>
      <c r="BM130" s="907" t="n"/>
      <c r="BN130" s="907" t="n"/>
      <c r="BO130" s="907" t="n"/>
      <c r="BP130" s="907" t="n"/>
      <c r="BQ130" s="907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</row>
    <row r="131">
      <c r="A131" s="906" t="n"/>
      <c r="B131" s="907" t="n"/>
      <c r="C131" s="41" t="n"/>
      <c r="D131" s="41" t="n"/>
      <c r="E131" s="41" t="n"/>
      <c r="F131" s="41" t="n"/>
      <c r="G131" s="41" t="n"/>
      <c r="H131" s="41" t="n"/>
      <c r="I131" s="41" t="n"/>
      <c r="J131" s="41" t="n"/>
      <c r="K131" s="41" t="n"/>
      <c r="L131" s="41" t="n"/>
      <c r="M131" s="41" t="n"/>
      <c r="N131" s="41" t="n"/>
      <c r="O131" s="41" t="n"/>
      <c r="P131" s="41" t="n"/>
      <c r="Q131" s="41" t="n"/>
      <c r="R131" s="41" t="n"/>
      <c r="S131" s="41" t="n"/>
      <c r="T131" s="41" t="n"/>
      <c r="U131" s="41" t="n"/>
      <c r="V131" s="41" t="n"/>
      <c r="W131" s="41" t="n"/>
      <c r="X131" s="41" t="n"/>
      <c r="Y131" s="41" t="n"/>
      <c r="Z131" s="41" t="n"/>
      <c r="AA131" s="90" t="n"/>
      <c r="AB131" s="90" t="n"/>
      <c r="AC131" s="90" t="n"/>
      <c r="AD131" s="90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41" t="n"/>
      <c r="AY131" s="41" t="n"/>
      <c r="AZ131" s="41" t="n"/>
      <c r="BA131" s="90" t="n"/>
      <c r="BB131" s="90" t="n"/>
      <c r="BC131" s="90" t="n"/>
      <c r="BD131" s="90" t="n"/>
      <c r="BE131" s="90" t="n"/>
      <c r="BF131" s="90" t="n"/>
      <c r="BG131" s="90" t="n"/>
      <c r="BH131" s="90" t="n"/>
      <c r="BI131" s="907" t="n"/>
      <c r="BJ131" s="907" t="n"/>
      <c r="BK131" s="907" t="n"/>
      <c r="BL131" s="907" t="n"/>
      <c r="BM131" s="907" t="n"/>
      <c r="BN131" s="907" t="n"/>
      <c r="BO131" s="907" t="n"/>
      <c r="BP131" s="907" t="n"/>
      <c r="BQ131" s="907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</row>
    <row r="132">
      <c r="A132" s="906" t="n"/>
      <c r="B132" s="296" t="n"/>
      <c r="C132" s="282" t="inlineStr">
        <is>
          <t>Декан инженерно-экономического факультета</t>
        </is>
      </c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  <c r="AA132" s="90" t="n"/>
      <c r="AB132" s="90" t="n"/>
      <c r="AC132" s="90" t="n"/>
      <c r="AD132" s="90" t="n"/>
      <c r="AE132" s="273" t="n"/>
      <c r="AF132" s="273" t="n"/>
      <c r="AG132" s="273" t="n"/>
      <c r="AH132" s="273" t="n"/>
      <c r="AI132" s="273" t="n"/>
      <c r="AJ132" s="273" t="n"/>
      <c r="AK132" s="272" t="n"/>
      <c r="AL132" s="272" t="n"/>
      <c r="AM132" s="41" t="n"/>
      <c r="AN132" s="41" t="n"/>
      <c r="AO132" s="41" t="n"/>
      <c r="AP132" s="41" t="n"/>
      <c r="AQ132" s="3" t="n"/>
      <c r="AR132" s="41" t="n"/>
      <c r="AS132" s="41" t="inlineStr">
        <is>
          <t>А.Б.Ольферович</t>
        </is>
      </c>
      <c r="AT132" s="274" t="n"/>
      <c r="AU132" s="274" t="n"/>
      <c r="AV132" s="90" t="n"/>
      <c r="AW132" s="274" t="n"/>
      <c r="AX132" s="3" t="n"/>
      <c r="AY132" s="3" t="n"/>
      <c r="AZ132" s="3" t="n"/>
      <c r="BA132" s="90" t="n"/>
      <c r="BB132" s="90" t="n"/>
      <c r="BC132" s="90" t="n"/>
      <c r="BD132" s="90" t="n"/>
      <c r="BE132" s="90" t="n"/>
      <c r="BF132" s="90" t="n"/>
      <c r="BG132" s="90" t="n"/>
      <c r="BH132" s="90" t="n"/>
      <c r="BI132" s="907" t="n"/>
      <c r="BJ132" s="907" t="n"/>
      <c r="BK132" s="907" t="n"/>
      <c r="BL132" s="907" t="n"/>
      <c r="BM132" s="907" t="n"/>
      <c r="BN132" s="907" t="n"/>
      <c r="BO132" s="907" t="n"/>
      <c r="BP132" s="907" t="n"/>
      <c r="BQ132" s="907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</row>
    <row r="133">
      <c r="A133" s="906" t="n"/>
      <c r="B133" s="296" t="n"/>
      <c r="C133" s="41" t="n"/>
      <c r="D133" s="41" t="n"/>
      <c r="E133" s="41" t="n"/>
      <c r="F133" s="41" t="n"/>
      <c r="G133" s="41" t="n"/>
      <c r="H133" s="41" t="n"/>
      <c r="I133" s="41" t="n"/>
      <c r="J133" s="41" t="n"/>
      <c r="K133" s="41" t="n"/>
      <c r="L133" s="41" t="n"/>
      <c r="M133" s="41" t="n"/>
      <c r="N133" s="41" t="n"/>
      <c r="O133" s="41" t="n"/>
      <c r="P133" s="41" t="n"/>
      <c r="Q133" s="41" t="n"/>
      <c r="R133" s="41" t="n"/>
      <c r="S133" s="41" t="n"/>
      <c r="T133" s="41" t="n"/>
      <c r="U133" s="41" t="n"/>
      <c r="V133" s="41" t="n"/>
      <c r="W133" s="41" t="n"/>
      <c r="X133" s="41" t="n"/>
      <c r="Y133" s="41" t="n"/>
      <c r="Z133" s="3" t="n"/>
      <c r="AA133" s="244" t="n"/>
      <c r="AB133" s="244" t="n"/>
      <c r="AC133" s="244" t="n"/>
      <c r="AD133" s="244" t="n"/>
      <c r="AE133" s="3" t="n"/>
      <c r="AF133" s="41" t="n"/>
      <c r="AG133" s="41" t="n"/>
      <c r="AH133" s="41" t="n"/>
      <c r="AI133" s="41" t="n"/>
      <c r="AJ133" s="41" t="n"/>
      <c r="AK133" s="41" t="n"/>
      <c r="AL133" s="41" t="n"/>
      <c r="AM133" s="41" t="n"/>
      <c r="AN133" s="41" t="n"/>
      <c r="AO133" s="41" t="n"/>
      <c r="AP133" s="41" t="n"/>
      <c r="AQ133" s="41" t="n"/>
      <c r="AR133" s="41" t="n"/>
      <c r="AS133" s="41" t="n"/>
      <c r="AT133" s="41" t="n"/>
      <c r="AU133" s="41" t="n"/>
      <c r="AV133" s="41" t="n"/>
      <c r="AW133" s="41" t="n"/>
      <c r="AX133" s="41" t="n"/>
      <c r="AY133" s="41" t="n"/>
      <c r="AZ133" s="41" t="n"/>
      <c r="BA133" s="94" t="n"/>
      <c r="BB133" s="94" t="n"/>
      <c r="BC133" s="94" t="n"/>
      <c r="BD133" s="94" t="n"/>
      <c r="BE133" s="244" t="n"/>
      <c r="BF133" s="244" t="n"/>
      <c r="BG133" s="244" t="n"/>
      <c r="BH133" s="244" t="n"/>
      <c r="BI133" s="907" t="n"/>
      <c r="BJ133" s="907" t="n"/>
      <c r="BK133" s="907" t="n"/>
      <c r="BL133" s="907" t="n"/>
      <c r="BM133" s="907" t="n"/>
      <c r="BN133" s="907" t="n"/>
      <c r="BO133" s="907" t="n"/>
      <c r="BP133" s="907" t="n"/>
      <c r="BQ133" s="907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</row>
    <row r="134">
      <c r="A134" s="1" t="n"/>
      <c r="B134" s="90" t="n"/>
      <c r="C134" s="273" t="n"/>
      <c r="D134" s="273" t="n"/>
      <c r="E134" s="273" t="n"/>
      <c r="F134" s="273" t="n"/>
      <c r="G134" s="277" t="inlineStr">
        <is>
          <t>20___</t>
        </is>
      </c>
      <c r="H134" s="278" t="n"/>
      <c r="I134" s="41" t="n"/>
      <c r="J134" s="41" t="n"/>
      <c r="K134" s="279" t="n"/>
      <c r="L134" s="274" t="n"/>
      <c r="M134" s="274" t="n"/>
      <c r="N134" s="274" t="n"/>
      <c r="O134" s="274" t="n"/>
      <c r="P134" s="274" t="n"/>
      <c r="Q134" s="274" t="n"/>
      <c r="R134" s="274" t="n"/>
      <c r="S134" s="274" t="n"/>
      <c r="T134" s="274" t="n"/>
      <c r="U134" s="274" t="n"/>
      <c r="V134" s="274" t="n"/>
      <c r="W134" s="274" t="n"/>
      <c r="X134" s="274" t="n"/>
      <c r="Y134" s="274" t="n"/>
      <c r="Z134" s="274" t="n"/>
      <c r="AA134" s="3" t="n"/>
      <c r="AB134" s="3" t="n"/>
      <c r="AC134" s="41" t="n"/>
      <c r="AD134" s="41" t="n"/>
      <c r="AE134" s="41" t="n"/>
      <c r="AF134" s="41" t="n"/>
      <c r="AG134" s="41" t="n"/>
      <c r="AH134" s="41" t="n"/>
      <c r="AI134" s="41" t="n"/>
      <c r="AJ134" s="41" t="n"/>
      <c r="AK134" s="41" t="n"/>
      <c r="AL134" s="41" t="n"/>
      <c r="AM134" s="41" t="n"/>
      <c r="AN134" s="41" t="n"/>
      <c r="AO134" s="41" t="n"/>
      <c r="AP134" s="41" t="n"/>
      <c r="AQ134" s="41" t="n"/>
      <c r="AR134" s="41" t="n"/>
      <c r="AS134" s="41" t="n"/>
      <c r="AT134" s="41" t="n"/>
      <c r="AU134" s="41" t="n"/>
      <c r="AV134" s="41" t="n"/>
      <c r="AW134" s="41" t="n"/>
      <c r="AX134" s="41" t="n"/>
      <c r="AY134" s="90" t="n"/>
      <c r="AZ134" s="90" t="n"/>
      <c r="BA134" s="90" t="n"/>
      <c r="BB134" s="90" t="n"/>
      <c r="BC134" s="90" t="n"/>
      <c r="BD134" s="90" t="n"/>
      <c r="BE134" s="90" t="n"/>
      <c r="BF134" s="691" t="n"/>
      <c r="BG134" s="91" t="n"/>
      <c r="BH134" s="91" t="n"/>
      <c r="BI134" s="91" t="n"/>
      <c r="BJ134" s="91" t="n"/>
      <c r="BK134" s="91" t="n"/>
      <c r="BL134" s="91" t="n"/>
      <c r="BM134" s="244" t="n"/>
      <c r="BN134" s="91" t="n"/>
      <c r="BO134" s="244" t="n"/>
      <c r="BP134" s="244" t="n"/>
      <c r="BQ134" s="90" t="n"/>
      <c r="BR134" s="90" t="n"/>
      <c r="BS134" s="90" t="n"/>
      <c r="BT134" s="90" t="n"/>
      <c r="BU134" s="90" t="n"/>
      <c r="BV134" s="90" t="n"/>
      <c r="BW134" s="90" t="n"/>
      <c r="BX134" s="90" t="n"/>
      <c r="BY134" s="90" t="n"/>
      <c r="BZ134" s="90" t="n"/>
      <c r="CA134" s="90" t="n"/>
      <c r="CB134" s="1" t="n"/>
      <c r="CC134" s="1" t="n"/>
      <c r="CD134" s="1" t="n"/>
      <c r="CE134" s="1" t="n"/>
      <c r="CF134" s="1" t="n"/>
      <c r="CG134" s="1" t="n"/>
    </row>
    <row r="135">
      <c r="A135" s="1" t="n"/>
      <c r="B135" s="90" t="n"/>
      <c r="C135" s="3" t="n"/>
      <c r="D135" s="3" t="n"/>
      <c r="E135" s="3" t="n"/>
      <c r="F135" s="3" t="n"/>
      <c r="G135" s="277" t="n"/>
      <c r="H135" s="278" t="n"/>
      <c r="I135" s="41" t="n"/>
      <c r="J135" s="41" t="n"/>
      <c r="K135" s="279" t="n"/>
      <c r="L135" s="274" t="n"/>
      <c r="M135" s="274" t="n"/>
      <c r="N135" s="274" t="n"/>
      <c r="O135" s="274" t="n"/>
      <c r="P135" s="274" t="n"/>
      <c r="Q135" s="274" t="n"/>
      <c r="R135" s="274" t="n"/>
      <c r="S135" s="274" t="n"/>
      <c r="T135" s="274" t="n"/>
      <c r="U135" s="274" t="n"/>
      <c r="V135" s="274" t="n"/>
      <c r="W135" s="274" t="n"/>
      <c r="X135" s="274" t="n"/>
      <c r="Y135" s="274" t="n"/>
      <c r="Z135" s="274" t="n"/>
      <c r="AA135" s="3" t="n"/>
      <c r="AB135" s="3" t="n"/>
      <c r="AC135" s="41" t="n"/>
      <c r="AD135" s="41" t="n"/>
      <c r="AE135" s="41" t="n"/>
      <c r="AF135" s="41" t="n"/>
      <c r="AG135" s="41" t="n"/>
      <c r="AH135" s="41" t="n"/>
      <c r="AI135" s="41" t="n"/>
      <c r="AJ135" s="41" t="n"/>
      <c r="AK135" s="41" t="n"/>
      <c r="AL135" s="41" t="n"/>
      <c r="AM135" s="41" t="n"/>
      <c r="AN135" s="41" t="n"/>
      <c r="AO135" s="41" t="n"/>
      <c r="AP135" s="41" t="n"/>
      <c r="AQ135" s="41" t="n"/>
      <c r="AR135" s="41" t="n"/>
      <c r="AS135" s="41" t="n"/>
      <c r="AT135" s="41" t="n"/>
      <c r="AU135" s="41" t="n"/>
      <c r="AV135" s="41" t="n"/>
      <c r="AW135" s="41" t="n"/>
      <c r="AX135" s="41" t="n"/>
      <c r="AY135" s="90" t="n"/>
      <c r="AZ135" s="90" t="n"/>
      <c r="BA135" s="90" t="n"/>
      <c r="BB135" s="90" t="n"/>
      <c r="BC135" s="90" t="n"/>
      <c r="BD135" s="90" t="n"/>
      <c r="BE135" s="90" t="n"/>
      <c r="BF135" s="691" t="n"/>
      <c r="BG135" s="91" t="n"/>
      <c r="BH135" s="91" t="n"/>
      <c r="BI135" s="91" t="n"/>
      <c r="BJ135" s="91" t="n"/>
      <c r="BK135" s="91" t="n"/>
      <c r="BL135" s="91" t="n"/>
      <c r="BM135" s="244" t="n"/>
      <c r="BN135" s="91" t="n"/>
      <c r="BO135" s="244" t="n"/>
      <c r="BP135" s="244" t="n"/>
      <c r="BQ135" s="90" t="n"/>
      <c r="BR135" s="90" t="n"/>
      <c r="BS135" s="90" t="n"/>
      <c r="BT135" s="90" t="n"/>
      <c r="BU135" s="90" t="n"/>
      <c r="BV135" s="90" t="n"/>
      <c r="BW135" s="90" t="n"/>
      <c r="BX135" s="90" t="n"/>
      <c r="BY135" s="90" t="n"/>
      <c r="BZ135" s="90" t="n"/>
      <c r="CA135" s="90" t="n"/>
      <c r="CB135" s="1" t="n"/>
      <c r="CC135" s="1" t="n"/>
      <c r="CD135" s="1" t="n"/>
      <c r="CE135" s="1" t="n"/>
      <c r="CF135" s="1" t="n"/>
      <c r="CG135" s="1" t="n"/>
    </row>
    <row r="136">
      <c r="A136" s="1" t="n"/>
      <c r="B136" s="90" t="n"/>
      <c r="C136" s="274" t="inlineStr">
        <is>
          <t>Декан факультета заочного образования</t>
        </is>
      </c>
      <c r="D136" s="274" t="n"/>
      <c r="E136" s="274" t="n"/>
      <c r="F136" s="274" t="n"/>
      <c r="G136" s="274" t="n"/>
      <c r="H136" s="274" t="n"/>
      <c r="I136" s="274" t="n"/>
      <c r="J136" s="274" t="n"/>
      <c r="K136" s="274" t="n"/>
      <c r="L136" s="274" t="n"/>
      <c r="M136" s="274" t="n"/>
      <c r="N136" s="274" t="n"/>
      <c r="O136" s="274" t="n"/>
      <c r="P136" s="274" t="n"/>
      <c r="Q136" s="274" t="n"/>
      <c r="R136" s="274" t="n"/>
      <c r="S136" s="274" t="n"/>
      <c r="T136" s="274" t="n"/>
      <c r="U136" s="274" t="n"/>
      <c r="V136" s="274" t="n"/>
      <c r="W136" s="274" t="n"/>
      <c r="X136" s="3" t="n"/>
      <c r="Y136" s="3" t="n"/>
      <c r="Z136" s="3" t="n"/>
      <c r="AA136" s="3" t="n"/>
      <c r="AB136" s="3" t="n"/>
      <c r="AC136" s="3" t="n"/>
      <c r="AD136" s="3" t="n"/>
      <c r="AE136" s="273" t="n"/>
      <c r="AF136" s="273" t="n"/>
      <c r="AG136" s="273" t="n"/>
      <c r="AH136" s="273" t="n"/>
      <c r="AI136" s="273" t="n"/>
      <c r="AJ136" s="273" t="n"/>
      <c r="AK136" s="272" t="n"/>
      <c r="AL136" s="272" t="n"/>
      <c r="AM136" s="41" t="n"/>
      <c r="AN136" s="41" t="n"/>
      <c r="AO136" s="41" t="n"/>
      <c r="AP136" s="41" t="n"/>
      <c r="AQ136" s="3" t="n"/>
      <c r="AR136" s="41" t="n"/>
      <c r="AS136" s="3" t="inlineStr">
        <is>
          <t>С.А.Прохорчик</t>
        </is>
      </c>
      <c r="AT136" s="274" t="n"/>
      <c r="AU136" s="274" t="n"/>
      <c r="AV136" s="274" t="n"/>
      <c r="AW136" s="274" t="n"/>
      <c r="AX136" s="3" t="n"/>
      <c r="AY136" s="3" t="n"/>
      <c r="AZ136" s="3" t="n"/>
      <c r="BA136" s="3" t="n"/>
      <c r="BB136" s="90" t="n"/>
      <c r="BC136" s="90" t="n"/>
      <c r="BD136" s="90" t="n"/>
      <c r="BE136" s="90" t="n"/>
      <c r="BF136" s="691" t="n"/>
      <c r="BG136" s="91" t="n"/>
      <c r="BH136" s="91" t="n"/>
      <c r="BI136" s="91" t="n"/>
      <c r="BJ136" s="91" t="n"/>
      <c r="BK136" s="91" t="n"/>
      <c r="BL136" s="91" t="n"/>
      <c r="BM136" s="244" t="n"/>
      <c r="BN136" s="91" t="n"/>
      <c r="BO136" s="244" t="n"/>
      <c r="BP136" s="244" t="n"/>
      <c r="BQ136" s="90" t="n"/>
      <c r="BR136" s="90" t="n"/>
      <c r="BS136" s="90" t="n"/>
      <c r="BT136" s="90" t="n"/>
      <c r="BU136" s="90" t="n"/>
      <c r="BV136" s="90" t="n"/>
      <c r="BW136" s="90" t="n"/>
      <c r="BX136" s="90" t="n"/>
      <c r="BY136" s="90" t="n"/>
      <c r="BZ136" s="90" t="n"/>
      <c r="CA136" s="90" t="n"/>
      <c r="CB136" s="1" t="n"/>
      <c r="CC136" s="1" t="n"/>
      <c r="CD136" s="1" t="n"/>
      <c r="CE136" s="1" t="n"/>
      <c r="CF136" s="1" t="n"/>
      <c r="CG136" s="1" t="n"/>
    </row>
    <row r="137">
      <c r="A137" s="1" t="n"/>
      <c r="B137" s="90" t="n"/>
      <c r="C137" s="274" t="n"/>
      <c r="D137" s="274" t="n"/>
      <c r="E137" s="274" t="n"/>
      <c r="F137" s="274" t="n"/>
      <c r="G137" s="274" t="n"/>
      <c r="H137" s="274" t="n"/>
      <c r="I137" s="274" t="n"/>
      <c r="J137" s="274" t="n"/>
      <c r="K137" s="274" t="n"/>
      <c r="L137" s="274" t="n"/>
      <c r="M137" s="274" t="n"/>
      <c r="N137" s="274" t="n"/>
      <c r="O137" s="274" t="n"/>
      <c r="P137" s="274" t="n"/>
      <c r="Q137" s="274" t="n"/>
      <c r="R137" s="274" t="n"/>
      <c r="S137" s="274" t="n"/>
      <c r="T137" s="274" t="n"/>
      <c r="U137" s="274" t="n"/>
      <c r="V137" s="274" t="n"/>
      <c r="W137" s="274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274" t="n"/>
      <c r="AY137" s="3" t="n"/>
      <c r="AZ137" s="41" t="n"/>
      <c r="BA137" s="90" t="n"/>
      <c r="BB137" s="90" t="n"/>
      <c r="BC137" s="90" t="n"/>
      <c r="BD137" s="90" t="n"/>
      <c r="BE137" s="90" t="n"/>
      <c r="BF137" s="691" t="n"/>
      <c r="BG137" s="91" t="n"/>
      <c r="BH137" s="91" t="n"/>
      <c r="BI137" s="91" t="n"/>
      <c r="BJ137" s="91" t="n"/>
      <c r="BK137" s="91" t="n"/>
      <c r="BL137" s="91" t="n"/>
      <c r="BM137" s="244" t="n"/>
      <c r="BN137" s="91" t="n"/>
      <c r="BO137" s="244" t="n"/>
      <c r="BP137" s="244" t="n"/>
      <c r="BQ137" s="90" t="n"/>
      <c r="BR137" s="90" t="n"/>
      <c r="BS137" s="90" t="n"/>
      <c r="BT137" s="90" t="n"/>
      <c r="BU137" s="90" t="n"/>
      <c r="BV137" s="90" t="n"/>
      <c r="BW137" s="90" t="n"/>
      <c r="BX137" s="90" t="n"/>
      <c r="BY137" s="90" t="n"/>
      <c r="BZ137" s="90" t="n"/>
      <c r="CA137" s="90" t="n"/>
      <c r="CB137" s="1" t="n"/>
      <c r="CC137" s="1" t="n"/>
      <c r="CD137" s="1" t="n"/>
      <c r="CE137" s="1" t="n"/>
      <c r="CF137" s="1" t="n"/>
      <c r="CG137" s="1" t="n"/>
    </row>
    <row r="138">
      <c r="A138" s="1" t="n"/>
      <c r="B138" s="90" t="n"/>
      <c r="C138" s="1051" t="n"/>
      <c r="D138" s="1051" t="n"/>
      <c r="E138" s="1051" t="n"/>
      <c r="F138" s="1051" t="n"/>
      <c r="G138" s="277" t="inlineStr">
        <is>
          <t>20___</t>
        </is>
      </c>
      <c r="H138" s="281" t="n"/>
      <c r="I138" s="282" t="n"/>
      <c r="J138" s="282" t="n"/>
      <c r="K138" s="281" t="n"/>
      <c r="L138" s="274" t="n"/>
      <c r="M138" s="274" t="n"/>
      <c r="N138" s="274" t="n"/>
      <c r="O138" s="274" t="n"/>
      <c r="P138" s="274" t="n"/>
      <c r="Q138" s="274" t="n"/>
      <c r="R138" s="274" t="n"/>
      <c r="S138" s="274" t="n"/>
      <c r="T138" s="274" t="n"/>
      <c r="U138" s="274" t="n"/>
      <c r="V138" s="274" t="n"/>
      <c r="W138" s="274" t="n"/>
      <c r="X138" s="274" t="n"/>
      <c r="Y138" s="274" t="n"/>
      <c r="Z138" s="3" t="n"/>
      <c r="AA138" s="3" t="n"/>
      <c r="AB138" s="41" t="n"/>
      <c r="AC138" s="41" t="n"/>
      <c r="AD138" s="41" t="n"/>
      <c r="AE138" s="41" t="n"/>
      <c r="AF138" s="41" t="n"/>
      <c r="AG138" s="41" t="n"/>
      <c r="AH138" s="41" t="n"/>
      <c r="AI138" s="41" t="n"/>
      <c r="AJ138" s="41" t="n"/>
      <c r="AK138" s="41" t="n"/>
      <c r="AL138" s="41" t="n"/>
      <c r="AM138" s="41" t="n"/>
      <c r="AN138" s="41" t="n"/>
      <c r="AO138" s="41" t="n"/>
      <c r="AP138" s="41" t="n"/>
      <c r="AQ138" s="41" t="n"/>
      <c r="AR138" s="41" t="n"/>
      <c r="AS138" s="41" t="n"/>
      <c r="AT138" s="41" t="n"/>
      <c r="AU138" s="41" t="n"/>
      <c r="AV138" s="41" t="n"/>
      <c r="AW138" s="3" t="n"/>
      <c r="AX138" s="274" t="n"/>
      <c r="AY138" s="3" t="n"/>
      <c r="AZ138" s="41" t="n"/>
      <c r="BA138" s="90" t="n"/>
      <c r="BB138" s="97" t="n"/>
      <c r="BC138" s="519" t="n"/>
      <c r="BD138" s="90" t="n"/>
      <c r="BE138" s="90" t="n"/>
      <c r="BF138" s="691" t="n"/>
      <c r="BG138" s="91" t="n"/>
      <c r="BH138" s="91" t="n"/>
      <c r="BI138" s="91" t="n"/>
      <c r="BJ138" s="91" t="n"/>
      <c r="BK138" s="91" t="n"/>
      <c r="BL138" s="91" t="n"/>
      <c r="BM138" s="244" t="n"/>
      <c r="BN138" s="91" t="n"/>
      <c r="BO138" s="244" t="n"/>
      <c r="BP138" s="244" t="n"/>
      <c r="BQ138" s="90" t="n"/>
      <c r="BR138" s="90" t="n"/>
      <c r="BS138" s="90" t="n"/>
      <c r="BT138" s="90" t="n"/>
      <c r="BU138" s="90" t="n"/>
      <c r="BV138" s="90" t="n"/>
      <c r="BW138" s="90" t="n"/>
      <c r="BX138" s="90" t="n"/>
      <c r="BY138" s="90" t="n"/>
      <c r="BZ138" s="90" t="n"/>
      <c r="CA138" s="90" t="n"/>
      <c r="CB138" s="1" t="n"/>
      <c r="CC138" s="1" t="n"/>
      <c r="CD138" s="1" t="n"/>
      <c r="CE138" s="1" t="n"/>
      <c r="CF138" s="1" t="n"/>
      <c r="CG138" s="1" t="n"/>
    </row>
    <row r="139">
      <c r="A139" s="1" t="n"/>
      <c r="B139" s="244" t="n"/>
      <c r="C139" s="274" t="inlineStr">
        <is>
          <t>Заведующий кафедрой                                  экономической теории и маркетинга</t>
        </is>
      </c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3" t="n"/>
      <c r="Y139" s="3" t="n"/>
      <c r="Z139" s="3" t="n"/>
      <c r="AA139" s="3" t="n"/>
      <c r="AB139" s="244" t="n"/>
      <c r="AC139" s="244" t="n"/>
      <c r="AD139" s="244" t="n"/>
      <c r="AE139" s="244" t="n"/>
      <c r="AF139" s="244" t="n"/>
      <c r="AG139" s="244" t="n"/>
      <c r="AH139" s="244" t="n"/>
      <c r="AI139" s="244" t="n"/>
      <c r="AJ139" s="41" t="n"/>
      <c r="AK139" s="41" t="n"/>
      <c r="AL139" s="41" t="n"/>
      <c r="AM139" s="41" t="n"/>
      <c r="AN139" s="41" t="n"/>
      <c r="AO139" s="3" t="n"/>
      <c r="AP139" s="3" t="n"/>
      <c r="AQ139" s="274" t="n"/>
      <c r="AR139" s="274" t="n"/>
      <c r="AS139" s="274" t="n"/>
      <c r="AT139" s="274" t="n"/>
      <c r="AU139" s="3" t="n"/>
      <c r="AV139" s="3" t="n"/>
      <c r="AW139" s="3" t="n"/>
      <c r="AX139" s="3" t="n"/>
      <c r="AY139" s="244" t="n"/>
      <c r="AZ139" s="244" t="n"/>
      <c r="BA139" s="244" t="n"/>
      <c r="BB139" s="244" t="n"/>
      <c r="BC139" s="97" t="n"/>
      <c r="BD139" s="244" t="n"/>
      <c r="BE139" s="244" t="n"/>
      <c r="BF139" s="244" t="n"/>
      <c r="BG139" s="91" t="n"/>
      <c r="BH139" s="91" t="n"/>
      <c r="BI139" s="91" t="n"/>
      <c r="BJ139" s="91" t="n"/>
      <c r="BK139" s="91" t="n"/>
      <c r="BL139" s="91" t="n"/>
      <c r="BM139" s="244" t="n"/>
      <c r="BN139" s="91" t="n"/>
      <c r="BO139" s="244" t="n"/>
      <c r="BP139" s="244" t="n"/>
      <c r="BQ139" s="244" t="n"/>
      <c r="BR139" s="244" t="n"/>
      <c r="BS139" s="244" t="n"/>
      <c r="BT139" s="244" t="n"/>
      <c r="BU139" s="244" t="n"/>
      <c r="BV139" s="244" t="n"/>
      <c r="BW139" s="244" t="n"/>
      <c r="BX139" s="244" t="n"/>
      <c r="BY139" s="244" t="n"/>
      <c r="BZ139" s="244" t="n"/>
      <c r="CA139" s="244" t="n"/>
      <c r="CB139" s="1" t="n"/>
      <c r="CC139" s="1" t="n"/>
      <c r="CD139" s="1" t="n"/>
      <c r="CE139" s="1" t="n"/>
      <c r="CF139" s="1" t="n"/>
      <c r="CG139" s="1" t="n"/>
    </row>
    <row r="140">
      <c r="A140" s="1" t="n"/>
      <c r="B140" s="244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3" t="n"/>
      <c r="Y140" s="3" t="n"/>
      <c r="Z140" s="3" t="n"/>
      <c r="AA140" s="3" t="n"/>
      <c r="AB140" s="41" t="n"/>
      <c r="AC140" s="3" t="n"/>
      <c r="AD140" s="3" t="n"/>
      <c r="AE140" s="272" t="n"/>
      <c r="AF140" s="273" t="n"/>
      <c r="AG140" s="273" t="n"/>
      <c r="AH140" s="273" t="n"/>
      <c r="AI140" s="273" t="n"/>
      <c r="AJ140" s="273" t="n"/>
      <c r="AK140" s="273" t="n"/>
      <c r="AL140" s="272" t="n"/>
      <c r="AM140" s="41" t="n"/>
      <c r="AN140" s="41" t="n"/>
      <c r="AO140" s="3" t="n"/>
      <c r="AP140" s="3" t="n"/>
      <c r="AQ140" s="274" t="n"/>
      <c r="AR140" s="274" t="n"/>
      <c r="AS140" s="274" t="inlineStr">
        <is>
          <t>К.К.Шебеко</t>
        </is>
      </c>
      <c r="AT140" s="274" t="n"/>
      <c r="AU140" s="3" t="n"/>
      <c r="AV140" s="3" t="n"/>
      <c r="AW140" s="3" t="n"/>
      <c r="AX140" s="3" t="n"/>
      <c r="AY140" s="244" t="n"/>
      <c r="AZ140" s="244" t="n"/>
      <c r="BA140" s="244" t="n"/>
      <c r="BB140" s="244" t="n"/>
      <c r="BC140" s="97" t="n"/>
      <c r="BD140" s="244" t="n"/>
      <c r="BE140" s="244" t="n"/>
      <c r="BF140" s="244" t="n"/>
      <c r="BG140" s="91" t="n"/>
      <c r="BH140" s="91" t="n"/>
      <c r="BI140" s="91" t="n"/>
      <c r="BJ140" s="91" t="n"/>
      <c r="BK140" s="91" t="n"/>
      <c r="BL140" s="91" t="n"/>
      <c r="BM140" s="244" t="n"/>
      <c r="BN140" s="91" t="n"/>
      <c r="BO140" s="244" t="n"/>
      <c r="BP140" s="244" t="n"/>
      <c r="BQ140" s="244" t="n"/>
      <c r="BR140" s="244" t="n"/>
      <c r="BS140" s="244" t="n"/>
      <c r="BT140" s="244" t="n"/>
      <c r="BU140" s="244" t="n"/>
      <c r="BV140" s="244" t="n"/>
      <c r="BW140" s="244" t="n"/>
      <c r="BX140" s="244" t="n"/>
      <c r="BY140" s="244" t="n"/>
      <c r="BZ140" s="244" t="n"/>
      <c r="CA140" s="244" t="n"/>
      <c r="CB140" s="1" t="n"/>
      <c r="CC140" s="1" t="n"/>
      <c r="CD140" s="1" t="n"/>
      <c r="CE140" s="1" t="n"/>
      <c r="CF140" s="1" t="n"/>
      <c r="CG140" s="1" t="n"/>
    </row>
    <row r="141">
      <c r="A141" s="1" t="n"/>
      <c r="B141" s="90" t="n"/>
      <c r="C141" s="3" t="n"/>
      <c r="D141" s="2" t="n"/>
      <c r="E141" s="2" t="n"/>
      <c r="F141" s="2" t="n"/>
      <c r="G141" s="2" t="n"/>
      <c r="H141" s="2" t="n"/>
      <c r="I141" s="2" t="n"/>
      <c r="J141" s="2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41" t="n"/>
      <c r="AC141" s="3" t="n"/>
      <c r="AD141" s="3" t="n"/>
      <c r="AE141" s="3" t="n"/>
      <c r="AF141" s="3" t="n"/>
      <c r="AG141" s="3" t="n"/>
      <c r="AH141" s="3" t="n"/>
      <c r="AI141" s="41" t="n"/>
      <c r="AJ141" s="41" t="n"/>
      <c r="AK141" s="41" t="n"/>
      <c r="AL141" s="41" t="n"/>
      <c r="AM141" s="41" t="n"/>
      <c r="AN141" s="41" t="n"/>
      <c r="AO141" s="3" t="n"/>
      <c r="AP141" s="3" t="n"/>
      <c r="AQ141" s="274" t="n"/>
      <c r="AR141" s="274" t="n"/>
      <c r="AS141" s="274" t="n"/>
      <c r="AT141" s="274" t="n"/>
      <c r="AU141" s="3" t="n"/>
      <c r="AV141" s="3" t="n"/>
      <c r="AW141" s="3" t="n"/>
      <c r="AX141" s="3" t="n"/>
      <c r="AY141" s="244" t="n"/>
      <c r="AZ141" s="244" t="n"/>
      <c r="BA141" s="244" t="n"/>
      <c r="BB141" s="97" t="n"/>
      <c r="BC141" s="519" t="n"/>
      <c r="BD141" s="90" t="n"/>
      <c r="BE141" s="90" t="n"/>
      <c r="BF141" s="691" t="n"/>
      <c r="BG141" s="91" t="n"/>
      <c r="BH141" s="91" t="n"/>
      <c r="BI141" s="91" t="n"/>
      <c r="BJ141" s="91" t="n"/>
      <c r="BK141" s="91" t="n"/>
      <c r="BL141" s="91" t="n"/>
      <c r="BM141" s="244" t="n"/>
      <c r="BN141" s="91" t="n"/>
      <c r="BO141" s="244" t="n"/>
      <c r="BP141" s="244" t="n"/>
      <c r="BQ141" s="90" t="n"/>
      <c r="BR141" s="90" t="n"/>
      <c r="BS141" s="90" t="n"/>
      <c r="BT141" s="90" t="n"/>
      <c r="BU141" s="90" t="n"/>
      <c r="BV141" s="90" t="n"/>
      <c r="BW141" s="90" t="n"/>
      <c r="BX141" s="90" t="n"/>
      <c r="BY141" s="90" t="n"/>
      <c r="BZ141" s="90" t="n"/>
      <c r="CA141" s="90" t="n"/>
      <c r="CB141" s="1" t="n"/>
      <c r="CC141" s="1" t="n"/>
      <c r="CD141" s="1" t="n"/>
      <c r="CE141" s="1" t="n"/>
      <c r="CF141" s="1" t="n"/>
      <c r="CG141" s="1" t="n"/>
    </row>
    <row r="142">
      <c r="A142" s="1" t="n"/>
      <c r="B142" s="90" t="n"/>
      <c r="C142" s="273" t="n"/>
      <c r="D142" s="273" t="n"/>
      <c r="E142" s="273" t="n"/>
      <c r="F142" s="273" t="n"/>
      <c r="G142" s="277" t="inlineStr">
        <is>
          <t>20___</t>
        </is>
      </c>
      <c r="H142" s="278" t="n"/>
      <c r="I142" s="41" t="n"/>
      <c r="J142" s="41" t="n"/>
      <c r="K142" s="279" t="n"/>
      <c r="L142" s="274" t="n"/>
      <c r="M142" s="274" t="n"/>
      <c r="N142" s="274" t="n"/>
      <c r="O142" s="274" t="n"/>
      <c r="P142" s="274" t="n"/>
      <c r="Q142" s="274" t="n"/>
      <c r="R142" s="274" t="n"/>
      <c r="S142" s="274" t="n"/>
      <c r="T142" s="274" t="n"/>
      <c r="U142" s="274" t="n"/>
      <c r="V142" s="274" t="n"/>
      <c r="W142" s="274" t="n"/>
      <c r="X142" s="274" t="n"/>
      <c r="Y142" s="274" t="n"/>
      <c r="Z142" s="274" t="n"/>
      <c r="AA142" s="41" t="n"/>
      <c r="AB142" s="41" t="n"/>
      <c r="AC142" s="41" t="n"/>
      <c r="AD142" s="41" t="n"/>
      <c r="AE142" s="41" t="n"/>
      <c r="AF142" s="41" t="n"/>
      <c r="AG142" s="41" t="n"/>
      <c r="AH142" s="41" t="n"/>
      <c r="AI142" s="41" t="n"/>
      <c r="AJ142" s="41" t="n"/>
      <c r="AK142" s="41" t="n"/>
      <c r="AL142" s="41" t="n"/>
      <c r="AM142" s="41" t="n"/>
      <c r="AN142" s="41" t="n"/>
      <c r="AO142" s="41" t="n"/>
      <c r="AP142" s="41" t="n"/>
      <c r="AQ142" s="41" t="n"/>
      <c r="AR142" s="41" t="n"/>
      <c r="AS142" s="41" t="n"/>
      <c r="AT142" s="41" t="n"/>
      <c r="AU142" s="41" t="n"/>
      <c r="AV142" s="41" t="n"/>
      <c r="AW142" s="41" t="n"/>
      <c r="AX142" s="3" t="n"/>
      <c r="AY142" s="244" t="n"/>
      <c r="AZ142" s="244" t="n"/>
      <c r="BA142" s="244" t="n"/>
      <c r="BB142" s="97" t="n"/>
      <c r="BC142" s="519" t="n"/>
      <c r="BD142" s="90" t="n"/>
      <c r="BE142" s="90" t="n"/>
      <c r="BF142" s="691" t="n"/>
      <c r="BG142" s="91" t="n"/>
      <c r="BH142" s="91" t="n"/>
      <c r="BI142" s="91" t="n"/>
      <c r="BJ142" s="91" t="n"/>
      <c r="BK142" s="91" t="n"/>
      <c r="BL142" s="91" t="n"/>
      <c r="BM142" s="244" t="n"/>
      <c r="BN142" s="91" t="n"/>
      <c r="BO142" s="244" t="n"/>
      <c r="BP142" s="244" t="n"/>
      <c r="BQ142" s="90" t="n"/>
      <c r="BR142" s="90" t="n"/>
      <c r="BS142" s="90" t="n"/>
      <c r="BT142" s="90" t="n"/>
      <c r="BU142" s="90" t="n"/>
      <c r="BV142" s="90" t="n"/>
      <c r="BW142" s="90" t="n"/>
      <c r="BX142" s="90" t="n"/>
      <c r="BY142" s="90" t="n"/>
      <c r="BZ142" s="90" t="n"/>
      <c r="CA142" s="90" t="n"/>
      <c r="CB142" s="1" t="n"/>
      <c r="CC142" s="1" t="n"/>
      <c r="CD142" s="1" t="n"/>
      <c r="CE142" s="1" t="n"/>
      <c r="CF142" s="1" t="n"/>
      <c r="CG142" s="1" t="n"/>
    </row>
    <row r="143">
      <c r="A143" s="1" t="n"/>
      <c r="B143" s="90" t="n"/>
      <c r="C143" s="281" t="inlineStr">
        <is>
          <t>Рекомендован к утверждению научно-методическим советом БГТУ</t>
        </is>
      </c>
      <c r="D143" s="41" t="n"/>
      <c r="E143" s="41" t="n"/>
      <c r="F143" s="41" t="n"/>
      <c r="G143" s="41" t="n"/>
      <c r="H143" s="41" t="n"/>
      <c r="I143" s="41" t="n"/>
      <c r="J143" s="41" t="n"/>
      <c r="K143" s="41" t="n"/>
      <c r="L143" s="41" t="n"/>
      <c r="M143" s="41" t="n"/>
      <c r="N143" s="41" t="n"/>
      <c r="O143" s="41" t="n"/>
      <c r="P143" s="41" t="n"/>
      <c r="Q143" s="41" t="n"/>
      <c r="R143" s="41" t="n"/>
      <c r="S143" s="41" t="n"/>
      <c r="T143" s="41" t="n"/>
      <c r="U143" s="41" t="n"/>
      <c r="V143" s="41" t="n"/>
      <c r="W143" s="41" t="n"/>
      <c r="X143" s="41" t="n"/>
      <c r="Y143" s="41" t="n"/>
      <c r="Z143" s="41" t="n"/>
      <c r="AA143" s="41" t="n"/>
      <c r="AB143" s="41" t="n"/>
      <c r="AC143" s="41" t="n"/>
      <c r="AD143" s="41" t="n"/>
      <c r="AE143" s="41" t="n"/>
      <c r="AF143" s="41" t="n"/>
      <c r="AG143" s="41" t="n"/>
      <c r="AH143" s="41" t="n"/>
      <c r="AI143" s="41" t="n"/>
      <c r="AJ143" s="41" t="n"/>
      <c r="AK143" s="41" t="n"/>
      <c r="AL143" s="41" t="n"/>
      <c r="AM143" s="41" t="n"/>
      <c r="AN143" s="41" t="n"/>
      <c r="AO143" s="41" t="n"/>
      <c r="AP143" s="41" t="n"/>
      <c r="AQ143" s="41" t="n"/>
      <c r="AR143" s="41" t="n"/>
      <c r="AS143" s="41" t="n"/>
      <c r="AT143" s="41" t="n"/>
      <c r="AU143" s="41" t="n"/>
      <c r="AV143" s="41" t="n"/>
      <c r="AW143" s="41" t="n"/>
      <c r="AX143" s="41" t="n"/>
      <c r="AY143" s="90" t="n"/>
      <c r="AZ143" s="90" t="n"/>
      <c r="BA143" s="90" t="n"/>
      <c r="BB143" s="90" t="n"/>
      <c r="BC143" s="90" t="n"/>
      <c r="BD143" s="90" t="n"/>
      <c r="BE143" s="90" t="n"/>
      <c r="BF143" s="90" t="n"/>
      <c r="BG143" s="90" t="n"/>
      <c r="BH143" s="90" t="n"/>
      <c r="BI143" s="90" t="n"/>
      <c r="BJ143" s="90" t="n"/>
      <c r="BK143" s="90" t="n"/>
      <c r="BL143" s="90" t="n"/>
      <c r="BM143" s="90" t="n"/>
      <c r="BN143" s="90" t="n"/>
      <c r="BO143" s="244" t="n"/>
      <c r="BP143" s="244" t="n"/>
      <c r="BQ143" s="90" t="n"/>
      <c r="BR143" s="90" t="n"/>
      <c r="BS143" s="90" t="n"/>
      <c r="BT143" s="90" t="n"/>
      <c r="BU143" s="90" t="n"/>
      <c r="BV143" s="90" t="n"/>
      <c r="BW143" s="90" t="n"/>
      <c r="BX143" s="90" t="n"/>
      <c r="BY143" s="90" t="n"/>
      <c r="BZ143" s="90" t="n"/>
      <c r="CA143" s="90" t="n"/>
      <c r="CB143" s="1" t="n"/>
      <c r="CC143" s="1" t="n"/>
      <c r="CD143" s="1" t="n"/>
      <c r="CE143" s="1" t="n"/>
      <c r="CF143" s="1" t="n"/>
      <c r="CG143" s="1" t="n"/>
    </row>
    <row r="144">
      <c r="A144" s="1" t="n"/>
      <c r="B144" s="90" t="n"/>
      <c r="C144" s="282" t="inlineStr">
        <is>
          <t>Протокол № 6 от 28.04.2023</t>
        </is>
      </c>
      <c r="D144" s="41" t="n"/>
      <c r="E144" s="41" t="n"/>
      <c r="F144" s="41" t="n"/>
      <c r="G144" s="41" t="n"/>
      <c r="H144" s="41" t="n"/>
      <c r="I144" s="41" t="n"/>
      <c r="J144" s="41" t="n"/>
      <c r="K144" s="41" t="n"/>
      <c r="L144" s="41" t="n"/>
      <c r="M144" s="41" t="n"/>
      <c r="N144" s="41" t="n"/>
      <c r="O144" s="41" t="n"/>
      <c r="P144" s="41" t="n"/>
      <c r="Q144" s="41" t="n"/>
      <c r="R144" s="41" t="n"/>
      <c r="S144" s="41" t="n"/>
      <c r="T144" s="41" t="n"/>
      <c r="U144" s="41" t="n"/>
      <c r="V144" s="41" t="n"/>
      <c r="W144" s="41" t="n"/>
      <c r="X144" s="41" t="n"/>
      <c r="Y144" s="41" t="n"/>
      <c r="Z144" s="41" t="n"/>
      <c r="AA144" s="41" t="n"/>
      <c r="AB144" s="41" t="n"/>
      <c r="AC144" s="41" t="n"/>
      <c r="AD144" s="41" t="n"/>
      <c r="AE144" s="41" t="n"/>
      <c r="AF144" s="41" t="n"/>
      <c r="AG144" s="41" t="n"/>
      <c r="AH144" s="41" t="n"/>
      <c r="AI144" s="41" t="n"/>
      <c r="AJ144" s="41" t="n"/>
      <c r="AK144" s="41" t="n"/>
      <c r="AL144" s="41" t="n"/>
      <c r="AM144" s="41" t="n"/>
      <c r="AN144" s="41" t="n"/>
      <c r="AO144" s="41" t="n"/>
      <c r="AP144" s="41" t="n"/>
      <c r="AQ144" s="41" t="n"/>
      <c r="AR144" s="41" t="n"/>
      <c r="AS144" s="41" t="n"/>
      <c r="AT144" s="41" t="n"/>
      <c r="AU144" s="41" t="n"/>
      <c r="AV144" s="41" t="n"/>
      <c r="AW144" s="41" t="n"/>
      <c r="AX144" s="41" t="n"/>
      <c r="AY144" s="90" t="n"/>
      <c r="AZ144" s="90" t="n"/>
      <c r="BA144" s="90" t="n"/>
      <c r="BB144" s="90" t="n"/>
      <c r="BC144" s="97" t="n"/>
      <c r="BD144" s="244" t="n"/>
      <c r="BE144" s="244" t="n"/>
      <c r="BF144" s="244" t="n"/>
      <c r="BG144" s="244" t="n"/>
      <c r="BH144" s="244" t="n"/>
      <c r="BI144" s="244" t="n"/>
      <c r="BJ144" s="244" t="n"/>
      <c r="BK144" s="244" t="n"/>
      <c r="BL144" s="244" t="n"/>
      <c r="BM144" s="244" t="n"/>
      <c r="BN144" s="244" t="n"/>
      <c r="BO144" s="244" t="n"/>
      <c r="BP144" s="244" t="n"/>
      <c r="BQ144" s="90" t="n"/>
      <c r="BR144" s="90" t="n"/>
      <c r="BS144" s="90" t="n"/>
      <c r="BT144" s="90" t="n"/>
      <c r="BU144" s="90" t="n"/>
      <c r="BV144" s="90" t="n"/>
      <c r="BW144" s="90" t="n"/>
      <c r="BX144" s="90" t="n"/>
      <c r="BY144" s="90" t="n"/>
      <c r="BZ144" s="90" t="n"/>
      <c r="CA144" s="90" t="n"/>
      <c r="CB144" s="1" t="n"/>
      <c r="CC144" s="1" t="n"/>
      <c r="CD144" s="1" t="n"/>
      <c r="CE144" s="1" t="n"/>
      <c r="CF144" s="1" t="n"/>
      <c r="CG144" s="1" t="n"/>
    </row>
    <row r="145">
      <c r="A145" s="1" t="n"/>
      <c r="B145" s="283" t="n"/>
      <c r="C145" s="283" t="n"/>
      <c r="D145" s="283" t="n"/>
      <c r="E145" s="283" t="n"/>
      <c r="F145" s="283" t="n"/>
      <c r="G145" s="283" t="n"/>
      <c r="H145" s="283" t="n"/>
      <c r="I145" s="283" t="n"/>
      <c r="J145" s="283" t="n"/>
      <c r="K145" s="283" t="n"/>
      <c r="L145" s="283" t="n"/>
      <c r="M145" s="283" t="n"/>
      <c r="N145" s="283" t="n"/>
      <c r="O145" s="283" t="n"/>
      <c r="P145" s="283" t="n"/>
      <c r="Q145" s="283" t="n"/>
      <c r="R145" s="283" t="n"/>
      <c r="S145" s="283" t="n"/>
      <c r="T145" s="283" t="n"/>
      <c r="U145" s="283" t="n"/>
      <c r="V145" s="283" t="n"/>
      <c r="W145" s="283" t="n"/>
      <c r="X145" s="283" t="n"/>
      <c r="Y145" s="283" t="n"/>
      <c r="Z145" s="283" t="n"/>
      <c r="AA145" s="283" t="n"/>
      <c r="AB145" s="283" t="n"/>
      <c r="AC145" s="283" t="n"/>
      <c r="AD145" s="283" t="n"/>
      <c r="AE145" s="283" t="n"/>
      <c r="AF145" s="283" t="n"/>
      <c r="AG145" s="283" t="n"/>
      <c r="AH145" s="283" t="n"/>
      <c r="AI145" s="283" t="n"/>
      <c r="AJ145" s="283" t="n"/>
      <c r="AK145" s="283" t="n"/>
      <c r="AL145" s="283" t="n"/>
      <c r="AM145" s="283" t="n"/>
      <c r="AN145" s="283" t="n"/>
      <c r="AO145" s="283" t="n"/>
      <c r="AP145" s="283" t="n"/>
      <c r="AQ145" s="283" t="n"/>
      <c r="AR145" s="283" t="n"/>
      <c r="AS145" s="283" t="n"/>
      <c r="AT145" s="283" t="n"/>
      <c r="AU145" s="283" t="n"/>
      <c r="AV145" s="283" t="n"/>
      <c r="AW145" s="283" t="n"/>
      <c r="AX145" s="283" t="n"/>
      <c r="AY145" s="283" t="n"/>
      <c r="AZ145" s="283" t="n"/>
      <c r="BA145" s="283" t="n"/>
      <c r="BB145" s="283" t="n"/>
      <c r="BC145" s="283" t="n"/>
      <c r="BD145" s="283" t="n"/>
      <c r="BE145" s="283" t="n"/>
      <c r="BF145" s="283" t="n"/>
      <c r="BG145" s="283" t="n"/>
      <c r="BH145" s="283" t="n"/>
      <c r="BI145" s="283" t="n"/>
      <c r="BJ145" s="283" t="n"/>
      <c r="BK145" s="283" t="n"/>
      <c r="BL145" s="283" t="n"/>
      <c r="BM145" s="283" t="n"/>
      <c r="BN145" s="283" t="n"/>
      <c r="BO145" s="283" t="n"/>
      <c r="BP145" s="283" t="n"/>
      <c r="BQ145" s="283" t="n"/>
      <c r="BR145" s="283" t="n"/>
      <c r="BS145" s="283" t="n"/>
      <c r="BT145" s="283" t="n"/>
      <c r="BU145" s="283" t="n"/>
      <c r="BV145" s="283" t="n"/>
      <c r="BW145" s="283" t="n"/>
      <c r="BX145" s="283" t="n"/>
      <c r="BY145" s="283" t="n"/>
      <c r="BZ145" s="283" t="n"/>
      <c r="CA145" s="283" t="n"/>
      <c r="CB145" s="283" t="n"/>
      <c r="CC145" s="283" t="n"/>
      <c r="CD145" s="283" t="n"/>
      <c r="CE145" s="283" t="n"/>
      <c r="CF145" s="283" t="n"/>
      <c r="CG145" s="283" t="n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G12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3" t="n"/>
      <c r="J1" s="3" t="n"/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  <c r="BA1" s="3" t="n"/>
      <c r="BB1" s="3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4" t="n"/>
      <c r="BP2" s="4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4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</row>
    <row r="4">
      <c r="A4" s="10" t="n"/>
      <c r="B4" s="1" t="n"/>
      <c r="C4" s="1" t="n"/>
      <c r="D4" s="1" t="n"/>
      <c r="E4" s="1" t="n"/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1052" t="n"/>
      <c r="S5" s="1052" t="n"/>
      <c r="T5" s="1052" t="n"/>
      <c r="U5" s="1052" t="n"/>
      <c r="V5" s="1052" t="n"/>
      <c r="W5" s="1052" t="n"/>
      <c r="X5" s="1052" t="n"/>
      <c r="Y5" s="1052" t="n"/>
      <c r="Z5" s="1052" t="n"/>
      <c r="AA5" s="13" t="inlineStr">
        <is>
          <t>УЧЕБНЫЙ ПЛАН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052" t="n"/>
      <c r="AS5" s="1052" t="n"/>
      <c r="AT5" s="1052" t="n"/>
      <c r="AU5" s="1052" t="n"/>
      <c r="AV5" s="1052" t="n"/>
      <c r="AW5" s="1052" t="n"/>
      <c r="AX5" s="1052" t="n"/>
      <c r="AY5" s="99" t="n"/>
      <c r="AZ5" s="1" t="n"/>
      <c r="BA5" s="18" t="n"/>
      <c r="BB5" s="18" t="n"/>
      <c r="BC5" s="18" t="n"/>
      <c r="BD5" s="18" t="n"/>
      <c r="BE5" s="18" t="n"/>
      <c r="BF5" s="18" t="n"/>
      <c r="BG5" s="529" t="n"/>
      <c r="BH5" s="529" t="n"/>
      <c r="BI5" s="529" t="n"/>
      <c r="BJ5" s="97" t="n"/>
      <c r="BK5" s="97" t="n"/>
      <c r="BL5" s="97" t="n"/>
      <c r="BM5" s="97" t="n"/>
      <c r="BN5" s="97" t="n"/>
      <c r="BO5" s="97" t="n"/>
      <c r="BP5" s="97" t="n"/>
      <c r="BQ5" s="254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18" t="inlineStr">
        <is>
          <t>Степень: Магистр</t>
        </is>
      </c>
      <c r="BA6" s="21" t="n"/>
      <c r="BB6" s="21" t="n"/>
      <c r="BC6" s="21" t="n"/>
      <c r="BD6" s="21" t="n"/>
      <c r="BE6" s="21" t="n"/>
      <c r="BF6" s="21" t="n"/>
      <c r="BG6" s="529" t="n"/>
      <c r="BH6" s="529" t="n"/>
      <c r="BI6" s="529" t="n"/>
      <c r="BJ6" s="94" t="n"/>
      <c r="BK6" s="94" t="n"/>
      <c r="BL6" s="94" t="n"/>
      <c r="BM6" s="94" t="n"/>
      <c r="BN6" s="94" t="n"/>
      <c r="BO6" s="94" t="n"/>
      <c r="BP6" s="94" t="n"/>
      <c r="BQ6" s="6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</row>
    <row r="7">
      <c r="A7" s="10" t="n"/>
      <c r="B7" s="1" t="n"/>
      <c r="C7" s="1" t="n"/>
      <c r="D7" s="1" t="n"/>
      <c r="E7" s="1" t="n"/>
      <c r="F7" s="1" t="n"/>
      <c r="G7" s="284" t="inlineStr">
        <is>
          <t>И.В. Войтовым</t>
        </is>
      </c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1" t="n"/>
      <c r="T7" s="534" t="n"/>
      <c r="U7" s="534" t="n"/>
      <c r="V7" s="534" t="n"/>
      <c r="W7" s="535" t="inlineStr">
        <is>
          <t>Специальность:</t>
        </is>
      </c>
      <c r="X7" s="534" t="n"/>
      <c r="Y7" s="534" t="n"/>
      <c r="Z7" s="534" t="n"/>
      <c r="AA7" s="534" t="n"/>
      <c r="AB7" s="1" t="n"/>
      <c r="AC7" s="534" t="n"/>
      <c r="AD7" s="534" t="n"/>
      <c r="AE7" s="534" t="n"/>
      <c r="AF7" s="537" t="inlineStr">
        <is>
          <t>7-06-0412-01  Менеджмент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534" t="n"/>
      <c r="AV7" s="534" t="n"/>
      <c r="AW7" s="534" t="n"/>
      <c r="AX7" s="534" t="n"/>
      <c r="AY7" s="534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23" t="n"/>
      <c r="BF7" s="24" t="inlineStr">
        <is>
          <t>1  год</t>
        </is>
      </c>
      <c r="BG7" s="529" t="n"/>
      <c r="BH7" s="529" t="n"/>
      <c r="BI7" s="529" t="n"/>
      <c r="BJ7" s="91" t="n"/>
      <c r="BK7" s="91" t="n"/>
      <c r="BL7" s="91" t="n"/>
      <c r="BM7" s="91" t="n"/>
      <c r="BN7" s="91" t="n"/>
      <c r="BO7" s="91" t="n"/>
      <c r="BP7" s="91" t="n"/>
      <c r="BQ7" s="266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</row>
    <row r="8">
      <c r="A8" s="25" t="n"/>
      <c r="B8" s="1" t="n"/>
      <c r="C8" s="1" t="n"/>
      <c r="D8" s="1" t="n"/>
      <c r="E8" s="1" t="n"/>
      <c r="F8" s="1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1053" t="n"/>
      <c r="T8" s="1054" t="n"/>
      <c r="U8" s="1054" t="n"/>
      <c r="V8" s="1054" t="n"/>
      <c r="W8" s="1054" t="n"/>
      <c r="X8" s="1054" t="n"/>
      <c r="Y8" s="1054" t="n"/>
      <c r="Z8" s="540" t="n"/>
      <c r="AA8" s="540" t="n"/>
      <c r="AB8" s="1055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540" t="n"/>
      <c r="AY8" s="540" t="n"/>
      <c r="AZ8" s="29" t="n"/>
      <c r="BA8" s="29" t="n"/>
      <c r="BB8" s="29" t="n"/>
      <c r="BC8" s="29" t="n"/>
      <c r="BD8" s="29" t="n"/>
      <c r="BE8" s="29" t="n"/>
      <c r="BF8" s="29" t="n"/>
      <c r="BG8" s="30" t="n"/>
      <c r="BH8" s="30" t="n"/>
      <c r="BI8" s="30" t="n"/>
      <c r="BJ8" s="351" t="n"/>
      <c r="BK8" s="90" t="n"/>
      <c r="BL8" s="91" t="n"/>
      <c r="BM8" s="351" t="n"/>
      <c r="BN8" s="90" t="n"/>
      <c r="BO8" s="351" t="n"/>
      <c r="BP8" s="351" t="n"/>
      <c r="BQ8" s="275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</row>
    <row r="9">
      <c r="A9" s="25" t="n"/>
      <c r="B9" s="1" t="n"/>
      <c r="C9" s="1" t="n"/>
      <c r="D9" s="1" t="n"/>
      <c r="E9" s="1" t="n"/>
      <c r="F9" s="1" t="n"/>
      <c r="G9" s="284" t="inlineStr">
        <is>
          <t>03.05.2023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1" t="n"/>
      <c r="T9" s="534" t="n"/>
      <c r="U9" s="534" t="n"/>
      <c r="V9" s="534" t="n"/>
      <c r="W9" s="1" t="n"/>
      <c r="X9" s="534" t="n"/>
      <c r="Y9" s="535" t="inlineStr">
        <is>
          <t xml:space="preserve">Профилизация: </t>
        </is>
      </c>
      <c r="Z9" s="275" t="n"/>
      <c r="AA9" s="275" t="n"/>
      <c r="AB9" s="275" t="n"/>
      <c r="AC9" s="1" t="n"/>
      <c r="AD9" s="534" t="n"/>
      <c r="AE9" s="534" t="n"/>
      <c r="AF9" s="534" t="n"/>
      <c r="AG9" s="534" t="n"/>
      <c r="AH9" s="534" t="n"/>
      <c r="AI9" s="535" t="inlineStr">
        <is>
          <t>Инновационный менеджмент</t>
        </is>
      </c>
      <c r="AJ9" s="534" t="n"/>
      <c r="AK9" s="534" t="n"/>
      <c r="AL9" s="534" t="n"/>
      <c r="AM9" s="534" t="n"/>
      <c r="AN9" s="534" t="n"/>
      <c r="AO9" s="534" t="n"/>
      <c r="AP9" s="534" t="n"/>
      <c r="AQ9" s="534" t="n"/>
      <c r="AR9" s="534" t="n"/>
      <c r="AS9" s="275" t="n"/>
      <c r="AT9" s="275" t="n"/>
      <c r="AU9" s="275" t="n"/>
      <c r="AV9" s="275" t="n"/>
      <c r="AW9" s="275" t="n"/>
      <c r="AX9" s="275" t="n"/>
      <c r="AY9" s="275" t="n"/>
      <c r="AZ9" s="18" t="inlineStr">
        <is>
          <t xml:space="preserve">Форма получения образования: </t>
        </is>
      </c>
      <c r="BA9" s="18" t="n"/>
      <c r="BB9" s="18" t="n"/>
      <c r="BC9" s="18" t="n"/>
      <c r="BD9" s="18" t="n"/>
      <c r="BE9" s="18" t="n"/>
      <c r="BF9" s="18" t="n"/>
      <c r="BG9" s="30" t="n"/>
      <c r="BH9" s="30" t="n"/>
      <c r="BI9" s="30" t="n"/>
      <c r="BJ9" s="97" t="n"/>
      <c r="BK9" s="97" t="n"/>
      <c r="BL9" s="97" t="n"/>
      <c r="BM9" s="97" t="n"/>
      <c r="BN9" s="97" t="n"/>
      <c r="BO9" s="97" t="n"/>
      <c r="BP9" s="97" t="n"/>
      <c r="BQ9" s="294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</row>
    <row r="10">
      <c r="A10" s="25" t="n"/>
      <c r="B10" s="1" t="n"/>
      <c r="C10" s="1" t="n"/>
      <c r="D10" s="1" t="n"/>
      <c r="E10" s="1" t="n"/>
      <c r="F10" s="1" t="n"/>
      <c r="G10" s="3" t="inlineStr">
        <is>
          <t>Регистрационный №06-04-007/уч.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inlineStr">
        <is>
          <t>очная (дневная)</t>
        </is>
      </c>
      <c r="BA10" s="37" t="n"/>
      <c r="BB10" s="37" t="n"/>
      <c r="BC10" s="37" t="n"/>
      <c r="BD10" s="30" t="n"/>
      <c r="BE10" s="30" t="n"/>
      <c r="BF10" s="30" t="n"/>
      <c r="BG10" s="30" t="n"/>
      <c r="BH10" s="30" t="n"/>
      <c r="BI10" s="30" t="n"/>
      <c r="BJ10" s="296" t="n"/>
      <c r="BK10" s="296" t="n"/>
      <c r="BL10" s="296" t="n"/>
      <c r="BM10" s="296" t="n"/>
      <c r="BN10" s="296" t="n"/>
      <c r="BO10" s="296" t="n"/>
      <c r="BP10" s="296" t="n"/>
      <c r="BQ10" s="296" t="n"/>
      <c r="BR10" s="296" t="n"/>
      <c r="BS10" s="296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</row>
    <row r="11">
      <c r="A11" s="32" t="n"/>
      <c r="B11" s="224" t="n"/>
      <c r="C11" s="299" t="n"/>
      <c r="D11" s="299" t="n"/>
      <c r="E11" s="299" t="n"/>
      <c r="F11" s="1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</row>
    <row r="12">
      <c r="A12" s="99" t="n"/>
      <c r="B12" s="19" t="n"/>
      <c r="C12" s="543" t="n"/>
      <c r="D12" s="544" t="n"/>
      <c r="E12" s="544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545" t="inlineStr">
        <is>
          <t>II. Сводные данные по бюджету времени (в неделях)</t>
        </is>
      </c>
      <c r="AH12" s="544" t="n"/>
      <c r="AI12" s="544" t="n"/>
      <c r="AJ12" s="544" t="n"/>
      <c r="AK12" s="544" t="n"/>
      <c r="AL12" s="544" t="n"/>
      <c r="AM12" s="544" t="n"/>
      <c r="AN12" s="544" t="n"/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46" t="n"/>
      <c r="BJ12" s="46" t="n"/>
      <c r="BK12" s="46" t="n"/>
      <c r="BL12" s="46" t="n"/>
      <c r="BM12" s="46" t="n"/>
      <c r="BN12" s="46" t="n"/>
      <c r="BO12" s="1" t="n"/>
      <c r="BP12" s="46" t="n"/>
      <c r="BQ12" s="46" t="n"/>
      <c r="BR12" s="46" t="n"/>
      <c r="BS12" s="46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</row>
    <row r="13">
      <c r="A13" s="32" t="n"/>
      <c r="B13" s="300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47" t="n"/>
      <c r="H13" s="548" t="inlineStr">
        <is>
          <t>октябрь</t>
        </is>
      </c>
      <c r="I13" s="123" t="n"/>
      <c r="J13" s="124" t="n"/>
      <c r="K13" s="549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549" t="n"/>
      <c r="U13" s="548" t="inlineStr">
        <is>
          <t>январь</t>
        </is>
      </c>
      <c r="V13" s="123" t="n"/>
      <c r="W13" s="124" t="n"/>
      <c r="X13" s="550" t="n"/>
      <c r="Y13" s="548" t="inlineStr">
        <is>
          <t>февраль</t>
        </is>
      </c>
      <c r="Z13" s="123" t="n"/>
      <c r="AA13" s="124" t="n"/>
      <c r="AB13" s="550" t="n"/>
      <c r="AC13" s="548" t="inlineStr">
        <is>
          <t>март</t>
        </is>
      </c>
      <c r="AD13" s="123" t="n"/>
      <c r="AE13" s="123" t="n"/>
      <c r="AF13" s="124" t="n"/>
      <c r="AG13" s="550" t="n"/>
      <c r="AH13" s="548" t="inlineStr">
        <is>
          <t>апрель</t>
        </is>
      </c>
      <c r="AI13" s="123" t="n"/>
      <c r="AJ13" s="124" t="n"/>
      <c r="AK13" s="550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51" t="n"/>
      <c r="AU13" s="552" t="n"/>
      <c r="AV13" s="548" t="inlineStr">
        <is>
          <t>июль</t>
        </is>
      </c>
      <c r="AW13" s="123" t="n"/>
      <c r="AX13" s="124" t="n"/>
      <c r="AY13" s="549" t="n"/>
      <c r="AZ13" s="548" t="inlineStr">
        <is>
          <t>август</t>
        </is>
      </c>
      <c r="BA13" s="123" t="n"/>
      <c r="BB13" s="123" t="n"/>
      <c r="BC13" s="124" t="n"/>
      <c r="BD13" s="554" t="inlineStr">
        <is>
          <t>Теоретическое обучение</t>
        </is>
      </c>
      <c r="BE13" s="555" t="inlineStr">
        <is>
          <t>Экзаменационные сессии</t>
        </is>
      </c>
      <c r="BF13" s="555" t="inlineStr">
        <is>
          <t>Производственные практики</t>
        </is>
      </c>
      <c r="BG13" s="555" t="inlineStr">
        <is>
          <t>Магистерская диссертация</t>
        </is>
      </c>
      <c r="BH13" s="555" t="inlineStr">
        <is>
          <t>Итоговая аттестация</t>
        </is>
      </c>
      <c r="BI13" s="556" t="inlineStr">
        <is>
          <t>Каникулы</t>
        </is>
      </c>
      <c r="BJ13" s="557" t="inlineStr">
        <is>
          <t>Всего</t>
        </is>
      </c>
      <c r="BK13" s="253" t="n"/>
      <c r="BL13" s="253" t="n"/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</row>
    <row r="14">
      <c r="A14" s="32" t="n"/>
      <c r="B14" s="307" t="n"/>
      <c r="C14" s="558" t="n">
        <v>1</v>
      </c>
      <c r="D14" s="310" t="n">
        <v>8</v>
      </c>
      <c r="E14" s="310" t="n">
        <v>15</v>
      </c>
      <c r="F14" s="310" t="n">
        <v>22</v>
      </c>
      <c r="G14" s="311" t="n">
        <v>29</v>
      </c>
      <c r="H14" s="310" t="n">
        <v>6</v>
      </c>
      <c r="I14" s="310" t="n">
        <v>13</v>
      </c>
      <c r="J14" s="310" t="n">
        <v>20</v>
      </c>
      <c r="K14" s="311" t="n">
        <v>27</v>
      </c>
      <c r="L14" s="310" t="n">
        <v>3</v>
      </c>
      <c r="M14" s="310" t="n">
        <v>10</v>
      </c>
      <c r="N14" s="310" t="n">
        <v>17</v>
      </c>
      <c r="O14" s="310" t="n">
        <v>24</v>
      </c>
      <c r="P14" s="310" t="n">
        <v>1</v>
      </c>
      <c r="Q14" s="310" t="n">
        <v>8</v>
      </c>
      <c r="R14" s="310" t="n">
        <v>15</v>
      </c>
      <c r="S14" s="310" t="n">
        <v>22</v>
      </c>
      <c r="T14" s="311" t="n">
        <v>29</v>
      </c>
      <c r="U14" s="310" t="n">
        <v>5</v>
      </c>
      <c r="V14" s="310" t="n">
        <v>12</v>
      </c>
      <c r="W14" s="310" t="n">
        <v>19</v>
      </c>
      <c r="X14" s="311" t="n">
        <v>26</v>
      </c>
      <c r="Y14" s="310" t="n">
        <v>2</v>
      </c>
      <c r="Z14" s="310" t="n">
        <v>9</v>
      </c>
      <c r="AA14" s="310" t="n">
        <v>16</v>
      </c>
      <c r="AB14" s="311" t="n">
        <v>23</v>
      </c>
      <c r="AC14" s="310" t="n">
        <v>2</v>
      </c>
      <c r="AD14" s="310" t="n">
        <v>9</v>
      </c>
      <c r="AE14" s="310" t="n">
        <v>16</v>
      </c>
      <c r="AF14" s="310" t="n">
        <v>23</v>
      </c>
      <c r="AG14" s="311" t="n">
        <v>30</v>
      </c>
      <c r="AH14" s="310" t="n">
        <v>6</v>
      </c>
      <c r="AI14" s="310" t="n">
        <v>13</v>
      </c>
      <c r="AJ14" s="310" t="n">
        <v>20</v>
      </c>
      <c r="AK14" s="311" t="n">
        <v>27</v>
      </c>
      <c r="AL14" s="310" t="n">
        <v>4</v>
      </c>
      <c r="AM14" s="310" t="n">
        <v>11</v>
      </c>
      <c r="AN14" s="310" t="n">
        <v>18</v>
      </c>
      <c r="AO14" s="310" t="n">
        <v>25</v>
      </c>
      <c r="AP14" s="310" t="n">
        <v>1</v>
      </c>
      <c r="AQ14" s="310" t="n">
        <v>8</v>
      </c>
      <c r="AR14" s="310" t="n">
        <v>15</v>
      </c>
      <c r="AS14" s="310" t="n">
        <v>22</v>
      </c>
      <c r="AT14" s="311" t="n">
        <v>29</v>
      </c>
      <c r="AU14" s="141" t="n"/>
      <c r="AV14" s="310" t="n">
        <v>6</v>
      </c>
      <c r="AW14" s="310" t="n">
        <v>13</v>
      </c>
      <c r="AX14" s="310" t="n">
        <v>20</v>
      </c>
      <c r="AY14" s="311" t="n">
        <v>27</v>
      </c>
      <c r="AZ14" s="559" t="n">
        <v>3</v>
      </c>
      <c r="BA14" s="559" t="n">
        <v>10</v>
      </c>
      <c r="BB14" s="559" t="n">
        <v>17</v>
      </c>
      <c r="BC14" s="560" t="n">
        <v>24</v>
      </c>
      <c r="BD14" s="112" t="n"/>
      <c r="BE14" s="561" t="n"/>
      <c r="BF14" s="561" t="n"/>
      <c r="BG14" s="561" t="n"/>
      <c r="BH14" s="561" t="n"/>
      <c r="BI14" s="562" t="n"/>
      <c r="BJ14" s="563" t="n"/>
      <c r="BK14" s="253" t="n"/>
      <c r="BL14" s="25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</row>
    <row r="15">
      <c r="A15" s="32" t="n"/>
      <c r="B15" s="307" t="n"/>
      <c r="C15" s="564" t="n">
        <v>7</v>
      </c>
      <c r="D15" s="565" t="n">
        <v>14</v>
      </c>
      <c r="E15" s="565" t="n">
        <v>21</v>
      </c>
      <c r="F15" s="565" t="n">
        <v>28</v>
      </c>
      <c r="G15" s="565" t="n">
        <v>5</v>
      </c>
      <c r="H15" s="565" t="n">
        <v>12</v>
      </c>
      <c r="I15" s="565" t="n">
        <v>19</v>
      </c>
      <c r="J15" s="565" t="n">
        <v>26</v>
      </c>
      <c r="K15" s="565" t="n">
        <v>2</v>
      </c>
      <c r="L15" s="565" t="n">
        <v>9</v>
      </c>
      <c r="M15" s="565" t="n">
        <v>16</v>
      </c>
      <c r="N15" s="565" t="n">
        <v>23</v>
      </c>
      <c r="O15" s="565" t="n">
        <v>30</v>
      </c>
      <c r="P15" s="565" t="n">
        <v>7</v>
      </c>
      <c r="Q15" s="565" t="n">
        <v>14</v>
      </c>
      <c r="R15" s="565" t="n">
        <v>21</v>
      </c>
      <c r="S15" s="565" t="n">
        <v>28</v>
      </c>
      <c r="T15" s="565" t="n">
        <v>4</v>
      </c>
      <c r="U15" s="565" t="n">
        <v>11</v>
      </c>
      <c r="V15" s="565" t="n">
        <v>18</v>
      </c>
      <c r="W15" s="565" t="n">
        <v>25</v>
      </c>
      <c r="X15" s="565" t="n">
        <v>1</v>
      </c>
      <c r="Y15" s="565" t="n">
        <v>8</v>
      </c>
      <c r="Z15" s="565" t="n">
        <v>15</v>
      </c>
      <c r="AA15" s="565" t="n">
        <v>22</v>
      </c>
      <c r="AB15" s="565" t="n">
        <v>1</v>
      </c>
      <c r="AC15" s="565" t="n">
        <v>8</v>
      </c>
      <c r="AD15" s="565" t="n">
        <v>15</v>
      </c>
      <c r="AE15" s="565" t="n">
        <v>22</v>
      </c>
      <c r="AF15" s="565" t="n">
        <v>29</v>
      </c>
      <c r="AG15" s="565" t="n">
        <v>5</v>
      </c>
      <c r="AH15" s="565" t="n">
        <v>12</v>
      </c>
      <c r="AI15" s="565" t="n">
        <v>19</v>
      </c>
      <c r="AJ15" s="565" t="n">
        <v>26</v>
      </c>
      <c r="AK15" s="565" t="n">
        <v>3</v>
      </c>
      <c r="AL15" s="565" t="n">
        <v>10</v>
      </c>
      <c r="AM15" s="565" t="n">
        <v>17</v>
      </c>
      <c r="AN15" s="565" t="n">
        <v>24</v>
      </c>
      <c r="AO15" s="565" t="n">
        <v>31</v>
      </c>
      <c r="AP15" s="565" t="n">
        <v>7</v>
      </c>
      <c r="AQ15" s="565" t="n">
        <v>14</v>
      </c>
      <c r="AR15" s="565" t="n">
        <v>21</v>
      </c>
      <c r="AS15" s="565" t="n">
        <v>28</v>
      </c>
      <c r="AT15" s="565" t="n">
        <v>5</v>
      </c>
      <c r="AU15" s="566" t="n"/>
      <c r="AV15" s="565" t="n">
        <v>12</v>
      </c>
      <c r="AW15" s="565" t="n">
        <v>19</v>
      </c>
      <c r="AX15" s="565" t="n">
        <v>26</v>
      </c>
      <c r="AY15" s="565" t="n">
        <v>2</v>
      </c>
      <c r="AZ15" s="567" t="n">
        <v>9</v>
      </c>
      <c r="BA15" s="567" t="n">
        <v>16</v>
      </c>
      <c r="BB15" s="567" t="n">
        <v>23</v>
      </c>
      <c r="BC15" s="568" t="n">
        <v>31</v>
      </c>
      <c r="BD15" s="112" t="n"/>
      <c r="BE15" s="561" t="n"/>
      <c r="BF15" s="561" t="n"/>
      <c r="BG15" s="561" t="n"/>
      <c r="BH15" s="561" t="n"/>
      <c r="BI15" s="562" t="n"/>
      <c r="BJ15" s="563" t="n"/>
      <c r="BK15" s="253" t="n"/>
      <c r="BL15" s="253" t="n"/>
      <c r="BM15" s="32" t="n"/>
      <c r="BN15" s="32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</row>
    <row r="16">
      <c r="A16" s="32" t="n"/>
      <c r="B16" s="320" t="n"/>
      <c r="C16" s="1056" t="n">
        <v>1</v>
      </c>
      <c r="D16" s="1057" t="n">
        <v>2</v>
      </c>
      <c r="E16" s="1057" t="n">
        <v>3</v>
      </c>
      <c r="F16" s="1057" t="n">
        <v>4</v>
      </c>
      <c r="G16" s="1057" t="n">
        <v>5</v>
      </c>
      <c r="H16" s="1057" t="n">
        <v>6</v>
      </c>
      <c r="I16" s="1057" t="n">
        <v>7</v>
      </c>
      <c r="J16" s="1057" t="n">
        <v>8</v>
      </c>
      <c r="K16" s="1057" t="n">
        <v>9</v>
      </c>
      <c r="L16" s="1057" t="n">
        <v>10</v>
      </c>
      <c r="M16" s="1057" t="n">
        <v>11</v>
      </c>
      <c r="N16" s="1057" t="n">
        <v>12</v>
      </c>
      <c r="O16" s="1057" t="n">
        <v>13</v>
      </c>
      <c r="P16" s="1057" t="n">
        <v>14</v>
      </c>
      <c r="Q16" s="1057" t="n">
        <v>15</v>
      </c>
      <c r="R16" s="1057" t="n">
        <v>16</v>
      </c>
      <c r="S16" s="1057" t="n">
        <v>17</v>
      </c>
      <c r="T16" s="1057" t="n">
        <v>18</v>
      </c>
      <c r="U16" s="1057" t="n">
        <v>19</v>
      </c>
      <c r="V16" s="1057" t="n">
        <v>20</v>
      </c>
      <c r="W16" s="1057" t="n">
        <v>21</v>
      </c>
      <c r="X16" s="1057" t="n">
        <v>22</v>
      </c>
      <c r="Y16" s="1057" t="n">
        <v>23</v>
      </c>
      <c r="Z16" s="1057" t="n">
        <v>24</v>
      </c>
      <c r="AA16" s="1057" t="n">
        <v>25</v>
      </c>
      <c r="AB16" s="1057" t="n">
        <v>26</v>
      </c>
      <c r="AC16" s="1057" t="n">
        <v>27</v>
      </c>
      <c r="AD16" s="1057" t="n">
        <v>28</v>
      </c>
      <c r="AE16" s="1057" t="n">
        <v>29</v>
      </c>
      <c r="AF16" s="1057" t="n">
        <v>30</v>
      </c>
      <c r="AG16" s="1057" t="n">
        <v>31</v>
      </c>
      <c r="AH16" s="1057" t="n">
        <v>32</v>
      </c>
      <c r="AI16" s="1057" t="n">
        <v>33</v>
      </c>
      <c r="AJ16" s="1057" t="n">
        <v>34</v>
      </c>
      <c r="AK16" s="1057" t="n">
        <v>35</v>
      </c>
      <c r="AL16" s="1057" t="n">
        <v>36</v>
      </c>
      <c r="AM16" s="1057" t="n">
        <v>37</v>
      </c>
      <c r="AN16" s="1057" t="n">
        <v>38</v>
      </c>
      <c r="AO16" s="1057" t="n">
        <v>39</v>
      </c>
      <c r="AP16" s="1057" t="n">
        <v>40</v>
      </c>
      <c r="AQ16" s="1057" t="n">
        <v>41</v>
      </c>
      <c r="AR16" s="1057" t="n">
        <v>42</v>
      </c>
      <c r="AS16" s="1057" t="n">
        <v>43</v>
      </c>
      <c r="AT16" s="1058" t="n">
        <v>44</v>
      </c>
      <c r="AU16" s="1059" t="n"/>
      <c r="AV16" s="1057" t="n">
        <v>45</v>
      </c>
      <c r="AW16" s="1057" t="n">
        <v>46</v>
      </c>
      <c r="AX16" s="1057" t="n">
        <v>47</v>
      </c>
      <c r="AY16" s="1057" t="n">
        <v>48</v>
      </c>
      <c r="AZ16" s="1057" t="n">
        <v>49</v>
      </c>
      <c r="BA16" s="1057" t="n">
        <v>50</v>
      </c>
      <c r="BB16" s="1057" t="n">
        <v>51</v>
      </c>
      <c r="BC16" s="1060" t="n">
        <v>52</v>
      </c>
      <c r="BD16" s="138" t="n"/>
      <c r="BE16" s="573" t="n"/>
      <c r="BF16" s="573" t="n"/>
      <c r="BG16" s="573" t="n"/>
      <c r="BH16" s="573" t="n"/>
      <c r="BI16" s="574" t="n"/>
      <c r="BJ16" s="575" t="n"/>
      <c r="BK16" s="253" t="n"/>
      <c r="BL16" s="253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</row>
    <row r="17">
      <c r="A17" s="75" t="n"/>
      <c r="B17" s="576" t="inlineStr">
        <is>
          <t>I</t>
        </is>
      </c>
      <c r="C17" s="577" t="n"/>
      <c r="D17" s="578" t="n"/>
      <c r="E17" s="578" t="n"/>
      <c r="F17" s="578" t="n"/>
      <c r="G17" s="578" t="n"/>
      <c r="H17" s="578" t="n"/>
      <c r="I17" s="578" t="inlineStr">
        <is>
          <t>15</t>
        </is>
      </c>
      <c r="J17" s="578" t="n"/>
      <c r="K17" s="578" t="n"/>
      <c r="L17" s="578" t="n"/>
      <c r="M17" s="578" t="n"/>
      <c r="N17" s="578" t="n"/>
      <c r="O17" s="578" t="n"/>
      <c r="P17" s="578" t="n"/>
      <c r="Q17" s="578" t="n"/>
      <c r="R17" s="579" t="inlineStr">
        <is>
          <t>:</t>
        </is>
      </c>
      <c r="S17" s="579" t="inlineStr">
        <is>
          <t>:</t>
        </is>
      </c>
      <c r="T17" s="580" t="inlineStr">
        <is>
          <t>:</t>
        </is>
      </c>
      <c r="U17" s="580" t="inlineStr">
        <is>
          <t>=</t>
        </is>
      </c>
      <c r="V17" s="580" t="inlineStr">
        <is>
          <t>=</t>
        </is>
      </c>
      <c r="W17" s="580" t="n"/>
      <c r="X17" s="580" t="n"/>
      <c r="Y17" s="580" t="n"/>
      <c r="Z17" s="581" t="n"/>
      <c r="AA17" s="579" t="inlineStr">
        <is>
          <t>9</t>
        </is>
      </c>
      <c r="AB17" s="581" t="n"/>
      <c r="AC17" s="581" t="n"/>
      <c r="AD17" s="581" t="n"/>
      <c r="AE17" s="581" t="n"/>
      <c r="AF17" s="579" t="inlineStr">
        <is>
          <t>:</t>
        </is>
      </c>
      <c r="AG17" s="579" t="inlineStr">
        <is>
          <t>:</t>
        </is>
      </c>
      <c r="AH17" s="579" t="inlineStr">
        <is>
          <t>:</t>
        </is>
      </c>
      <c r="AI17" s="580" t="inlineStr">
        <is>
          <t>Х</t>
        </is>
      </c>
      <c r="AJ17" s="580" t="inlineStr">
        <is>
          <t>Х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80" t="inlineStr">
        <is>
          <t>/</t>
        </is>
      </c>
      <c r="AS17" s="579" t="inlineStr">
        <is>
          <t>//</t>
        </is>
      </c>
      <c r="AT17" s="582" t="inlineStr">
        <is>
          <t>//</t>
        </is>
      </c>
      <c r="AU17" s="583" t="n"/>
      <c r="AV17" s="584" t="n"/>
      <c r="AW17" s="585" t="n"/>
      <c r="AX17" s="585" t="n"/>
      <c r="AY17" s="585" t="n"/>
      <c r="AZ17" s="585" t="n"/>
      <c r="BA17" s="585" t="n"/>
      <c r="BB17" s="585" t="n"/>
      <c r="BC17" s="586" t="n"/>
      <c r="BD17" s="587">
        <f>I17+AA17</f>
        <v/>
      </c>
      <c r="BE17" s="588" t="n">
        <v>6</v>
      </c>
      <c r="BF17" s="588" t="n">
        <v>2</v>
      </c>
      <c r="BG17" s="588" t="n">
        <v>8</v>
      </c>
      <c r="BH17" s="588" t="n">
        <v>2</v>
      </c>
      <c r="BI17" s="589" t="n">
        <v>2</v>
      </c>
      <c r="BJ17" s="590">
        <f>BD17+BE17+BF17+BG17+BH17+BI17</f>
        <v/>
      </c>
      <c r="BK17" s="591" t="n"/>
      <c r="BL17" s="115" t="n"/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283" t="n"/>
      <c r="AB18" s="346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1061">
        <f>BD17</f>
        <v/>
      </c>
      <c r="BE18" s="1061">
        <f>BE17</f>
        <v/>
      </c>
      <c r="BF18" s="1061">
        <f>BF17</f>
        <v/>
      </c>
      <c r="BG18" s="1061">
        <f>BG17</f>
        <v/>
      </c>
      <c r="BH18" s="1061">
        <f>BH17</f>
        <v/>
      </c>
      <c r="BI18" s="1061">
        <f>BI17</f>
        <v/>
      </c>
      <c r="BJ18" s="590">
        <f>BD18+BE18+BF18+BG18+BH18+BI18</f>
        <v/>
      </c>
      <c r="BK18" s="346" t="n"/>
      <c r="BL18" s="346" t="n"/>
      <c r="BM18" s="346" t="n"/>
      <c r="BN18" s="88" t="n"/>
      <c r="BO18" s="1" t="n"/>
      <c r="BP18" s="88" t="n"/>
      <c r="BQ18" s="1" t="n"/>
      <c r="BR18" s="8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2" t="n"/>
      <c r="W19" s="95" t="inlineStr">
        <is>
          <t>Х</t>
        </is>
      </c>
      <c r="X19" s="94" t="inlineStr">
        <is>
          <t>−</t>
        </is>
      </c>
      <c r="Y19" s="91" t="inlineStr">
        <is>
          <t>производственная практика</t>
        </is>
      </c>
      <c r="Z19" s="90" t="n"/>
      <c r="AA19" s="90" t="n"/>
      <c r="AB19" s="90" t="n"/>
      <c r="AC19" s="90" t="n"/>
      <c r="AD19" s="90" t="n"/>
      <c r="AE19" s="92" t="n"/>
      <c r="AF19" s="92" t="n"/>
      <c r="AG19" s="92" t="n"/>
      <c r="AH19" s="92" t="n"/>
      <c r="AI19" s="92" t="n"/>
      <c r="AJ19" s="92" t="n"/>
      <c r="AK19" s="92" t="n"/>
      <c r="AL19" s="92" t="n"/>
      <c r="AM19" s="92" t="n"/>
      <c r="AN19" s="96" t="inlineStr">
        <is>
          <t>//</t>
        </is>
      </c>
      <c r="AO19" s="94" t="inlineStr">
        <is>
          <t>−</t>
        </is>
      </c>
      <c r="AP19" s="91" t="inlineStr">
        <is>
          <t>итоговая аттестация</t>
        </is>
      </c>
      <c r="AQ19" s="91" t="n"/>
      <c r="AR19" s="91" t="n"/>
      <c r="AS19" s="91" t="n"/>
      <c r="AT19" s="91" t="n"/>
      <c r="AU19" s="91" t="n"/>
      <c r="AV19" s="91" t="n"/>
      <c r="AW19" s="91" t="n"/>
      <c r="AX19" s="91" t="n"/>
      <c r="AY19" s="97" t="n"/>
      <c r="AZ19" s="97" t="n"/>
      <c r="BA19" s="97" t="n"/>
      <c r="BB19" s="97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2" t="n"/>
      <c r="U20" s="92" t="n"/>
      <c r="V20" s="92" t="n"/>
      <c r="W20" s="91" t="n"/>
      <c r="X20" s="91" t="n"/>
      <c r="Y20" s="91" t="n"/>
      <c r="Z20" s="90" t="n"/>
      <c r="AA20" s="90" t="n"/>
      <c r="AB20" s="90" t="n"/>
      <c r="AC20" s="90" t="n"/>
      <c r="AD20" s="90" t="n"/>
      <c r="AE20" s="91" t="n"/>
      <c r="AF20" s="91" t="n"/>
      <c r="AG20" s="92" t="n"/>
      <c r="AH20" s="92" t="n"/>
      <c r="AI20" s="92" t="n"/>
      <c r="AJ20" s="92" t="n"/>
      <c r="AK20" s="92" t="n"/>
      <c r="AL20" s="92" t="n"/>
      <c r="AM20" s="92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</row>
    <row r="21">
      <c r="A21" s="92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2" t="n"/>
      <c r="U21" s="92" t="n"/>
      <c r="V21" s="92" t="n"/>
      <c r="W21" s="96" t="inlineStr">
        <is>
          <t>/</t>
        </is>
      </c>
      <c r="X21" s="94" t="inlineStr">
        <is>
          <t>−</t>
        </is>
      </c>
      <c r="Y21" s="91" t="inlineStr">
        <is>
          <t>магистерская диссертация</t>
        </is>
      </c>
      <c r="Z21" s="90" t="n"/>
      <c r="AA21" s="90" t="n"/>
      <c r="AB21" s="90" t="n"/>
      <c r="AC21" s="90" t="n"/>
      <c r="AD21" s="90" t="n"/>
      <c r="AE21" s="92" t="n"/>
      <c r="AF21" s="92" t="n"/>
      <c r="AG21" s="92" t="n"/>
      <c r="AH21" s="92" t="n"/>
      <c r="AI21" s="92" t="n"/>
      <c r="AJ21" s="92" t="n"/>
      <c r="AK21" s="92" t="n"/>
      <c r="AL21" s="92" t="n"/>
      <c r="AM21" s="92" t="n"/>
      <c r="AN21" s="95" t="inlineStr">
        <is>
          <t>=</t>
        </is>
      </c>
      <c r="AO21" s="94" t="inlineStr">
        <is>
          <t>−</t>
        </is>
      </c>
      <c r="AP21" s="91" t="inlineStr">
        <is>
          <t>каникулы</t>
        </is>
      </c>
      <c r="AQ21" s="97" t="n"/>
      <c r="AR21" s="97" t="n"/>
      <c r="AS21" s="97" t="n"/>
      <c r="AT21" s="92" t="n"/>
      <c r="AU21" s="90" t="n"/>
      <c r="AV21" s="91" t="n"/>
      <c r="AW21" s="91" t="n"/>
      <c r="AX21" s="91" t="n"/>
      <c r="AY21" s="90" t="n"/>
      <c r="AZ21" s="90" t="n"/>
      <c r="BA21" s="90" t="n"/>
      <c r="BB21" s="90" t="n"/>
      <c r="BC21" s="90" t="n"/>
      <c r="BD21" s="90" t="n"/>
      <c r="BE21" s="90" t="n"/>
      <c r="BF21" s="90" t="n"/>
      <c r="BG21" s="90" t="n"/>
      <c r="BH21" s="90" t="n"/>
      <c r="BI21" s="90" t="n"/>
      <c r="BJ21" s="90" t="n"/>
      <c r="BK21" s="90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355" t="n"/>
      <c r="AE24" s="355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</row>
    <row r="25">
      <c r="A25" s="282" t="n"/>
      <c r="B25" s="543" t="inlineStr">
        <is>
          <t>III. План образовательного процесса</t>
        </is>
      </c>
      <c r="C25" s="544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4" t="n"/>
      <c r="P25" s="544" t="n"/>
      <c r="Q25" s="544" t="n"/>
      <c r="R25" s="544" t="n"/>
      <c r="S25" s="544" t="n"/>
      <c r="T25" s="544" t="n"/>
      <c r="U25" s="544" t="n"/>
      <c r="V25" s="544" t="n"/>
      <c r="W25" s="544" t="n"/>
      <c r="X25" s="544" t="n"/>
      <c r="Y25" s="544" t="n"/>
      <c r="Z25" s="544" t="n"/>
      <c r="AA25" s="544" t="n"/>
      <c r="AB25" s="544" t="n"/>
      <c r="AC25" s="544" t="n"/>
      <c r="AD25" s="544" t="n"/>
      <c r="AE25" s="544" t="n"/>
      <c r="AF25" s="544" t="n"/>
      <c r="AG25" s="544" t="n"/>
      <c r="AH25" s="544" t="n"/>
      <c r="AI25" s="544" t="n"/>
      <c r="AJ25" s="544" t="n"/>
      <c r="AK25" s="544" t="n"/>
      <c r="AL25" s="544" t="n"/>
      <c r="AM25" s="544" t="n"/>
      <c r="AN25" s="544" t="n"/>
      <c r="AO25" s="544" t="n"/>
      <c r="AP25" s="544" t="n"/>
      <c r="AQ25" s="544" t="n"/>
      <c r="AR25" s="544" t="n"/>
      <c r="AS25" s="544" t="n"/>
      <c r="AT25" s="544" t="n"/>
      <c r="AU25" s="544" t="n"/>
      <c r="AV25" s="544" t="n"/>
      <c r="AW25" s="544" t="n"/>
      <c r="AX25" s="544" t="n"/>
      <c r="AY25" s="544" t="n"/>
      <c r="AZ25" s="544" t="n"/>
      <c r="BA25" s="544" t="n"/>
      <c r="BB25" s="544" t="n"/>
      <c r="BC25" s="544" t="n"/>
      <c r="BD25" s="544" t="n"/>
      <c r="BE25" s="544" t="n"/>
      <c r="BF25" s="544" t="n"/>
      <c r="BG25" s="544" t="n"/>
      <c r="BH25" s="544" t="n"/>
      <c r="BI25" s="544" t="n"/>
      <c r="BJ25" s="19" t="n"/>
      <c r="BK25" s="19" t="n"/>
      <c r="BL25" s="19" t="n"/>
      <c r="BM25" s="19" t="n"/>
      <c r="BN25" s="19" t="n"/>
      <c r="BO25" s="19" t="n"/>
      <c r="BP25" s="19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</row>
    <row r="26">
      <c r="A26" s="355" t="n"/>
      <c r="B26" s="1062" t="inlineStr">
        <is>
          <t>№ п/п</t>
        </is>
      </c>
      <c r="C26" s="101" t="n"/>
      <c r="D26" s="53" t="n"/>
      <c r="E26" s="1063" t="inlineStr">
        <is>
          <t>Название модуля, учебной дисциплины, курсового проекта  (курсовой работы)</t>
        </is>
      </c>
      <c r="F26" s="661" t="n"/>
      <c r="G26" s="661" t="n"/>
      <c r="H26" s="661" t="n"/>
      <c r="I26" s="661" t="n"/>
      <c r="J26" s="661" t="n"/>
      <c r="K26" s="661" t="n"/>
      <c r="L26" s="661" t="n"/>
      <c r="M26" s="661" t="n"/>
      <c r="N26" s="661" t="n"/>
      <c r="O26" s="661" t="n"/>
      <c r="P26" s="661" t="n"/>
      <c r="Q26" s="661" t="n"/>
      <c r="R26" s="661" t="n"/>
      <c r="S26" s="661" t="n"/>
      <c r="T26" s="661" t="n"/>
      <c r="U26" s="661" t="n"/>
      <c r="V26" s="661" t="n"/>
      <c r="W26" s="661" t="n"/>
      <c r="X26" s="661" t="n"/>
      <c r="Y26" s="661" t="n"/>
      <c r="Z26" s="661" t="n"/>
      <c r="AA26" s="661" t="n"/>
      <c r="AB26" s="661" t="n"/>
      <c r="AC26" s="661" t="n"/>
      <c r="AD26" s="662" t="n"/>
      <c r="AE26" s="171" t="inlineStr">
        <is>
          <t>Экзамены</t>
        </is>
      </c>
      <c r="AF26" s="104" t="n"/>
      <c r="AG26" s="171" t="inlineStr">
        <is>
          <t>Зачеты</t>
        </is>
      </c>
      <c r="AH26" s="104" t="n"/>
      <c r="AI26" s="598" t="inlineStr">
        <is>
          <t>Количество академических часов</t>
        </is>
      </c>
      <c r="AJ26" s="585" t="n"/>
      <c r="AK26" s="585" t="n"/>
      <c r="AL26" s="585" t="n"/>
      <c r="AM26" s="585" t="n"/>
      <c r="AN26" s="585" t="n"/>
      <c r="AO26" s="585" t="n"/>
      <c r="AP26" s="585" t="n"/>
      <c r="AQ26" s="585" t="n"/>
      <c r="AR26" s="585" t="n"/>
      <c r="AS26" s="585" t="n"/>
      <c r="AT26" s="586" t="n"/>
      <c r="AU26" s="1064" t="inlineStr">
        <is>
          <t>Распределение по курсам и семестрам</t>
        </is>
      </c>
      <c r="AV26" s="585" t="n"/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5" t="n"/>
      <c r="BF26" s="586" t="n"/>
      <c r="BG26" s="1065" t="inlineStr">
        <is>
          <t>Код компетенции</t>
        </is>
      </c>
      <c r="BH26" s="101" t="n"/>
      <c r="BI26" s="101" t="n"/>
      <c r="BJ26" s="104" t="n"/>
      <c r="BK26" s="599" t="inlineStr">
        <is>
          <t>Учебная дисциплина закреплена за кафедрой</t>
        </is>
      </c>
      <c r="BL26" s="355" t="n"/>
      <c r="BM26" s="355" t="n"/>
      <c r="BN26" s="355" t="n"/>
      <c r="BO26" s="355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</row>
    <row r="27">
      <c r="A27" s="355" t="n"/>
      <c r="B27" s="112" t="n"/>
      <c r="C27" s="1" t="n"/>
      <c r="D27" s="115" t="n"/>
      <c r="E27" s="56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14" t="n"/>
      <c r="AG27" s="112" t="n"/>
      <c r="AH27" s="114" t="n"/>
      <c r="AI27" s="600" t="inlineStr">
        <is>
          <t>Всего</t>
        </is>
      </c>
      <c r="AJ27" s="115" t="n"/>
      <c r="AK27" s="214" t="inlineStr">
        <is>
          <t>Аудиторных</t>
        </is>
      </c>
      <c r="AL27" s="115" t="n"/>
      <c r="AM27" s="601" t="inlineStr">
        <is>
          <t>Из них</t>
        </is>
      </c>
      <c r="AN27" s="585" t="n"/>
      <c r="AO27" s="585" t="n"/>
      <c r="AP27" s="585" t="n"/>
      <c r="AQ27" s="585" t="n"/>
      <c r="AR27" s="585" t="n"/>
      <c r="AS27" s="585" t="n"/>
      <c r="AT27" s="586" t="n"/>
      <c r="AU27" s="602" t="inlineStr">
        <is>
          <t>I курс</t>
        </is>
      </c>
      <c r="AV27" s="544" t="n"/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603" t="n"/>
      <c r="BG27" s="112" t="n"/>
      <c r="BH27" s="1" t="n"/>
      <c r="BI27" s="1" t="n"/>
      <c r="BJ27" s="114" t="n"/>
      <c r="BK27" s="112" t="n"/>
      <c r="BL27" s="355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</row>
    <row r="28">
      <c r="A28" s="355" t="n"/>
      <c r="B28" s="112" t="n"/>
      <c r="C28" s="1" t="n"/>
      <c r="D28" s="115" t="n"/>
      <c r="E28" s="56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14" t="n"/>
      <c r="AG28" s="112" t="n"/>
      <c r="AH28" s="114" t="n"/>
      <c r="AI28" s="1" t="n"/>
      <c r="AJ28" s="115" t="n"/>
      <c r="AK28" s="116" t="n"/>
      <c r="AL28" s="115" t="n"/>
      <c r="AM28" s="1066" t="inlineStr">
        <is>
          <t>Лекции</t>
        </is>
      </c>
      <c r="AN28" s="552" t="n"/>
      <c r="AO28" s="214" t="inlineStr">
        <is>
          <t>Лабораторные</t>
        </is>
      </c>
      <c r="AP28" s="115" t="n"/>
      <c r="AQ28" s="214" t="inlineStr">
        <is>
          <t>Практические</t>
        </is>
      </c>
      <c r="AR28" s="115" t="n"/>
      <c r="AS28" s="214" t="inlineStr">
        <is>
          <t>Семинарские</t>
        </is>
      </c>
      <c r="AT28" s="115" t="n"/>
      <c r="AU28" s="365" t="inlineStr">
        <is>
          <t>1 семестр,</t>
        </is>
      </c>
      <c r="AV28" s="206" t="n"/>
      <c r="AW28" s="206" t="n"/>
      <c r="AX28" s="206" t="n"/>
      <c r="AY28" s="206" t="n"/>
      <c r="AZ28" s="139" t="n"/>
      <c r="BA28" s="214" t="inlineStr">
        <is>
          <t>2 семестр,</t>
        </is>
      </c>
      <c r="BB28" s="206" t="n"/>
      <c r="BC28" s="206" t="n"/>
      <c r="BD28" s="206" t="n"/>
      <c r="BE28" s="206" t="n"/>
      <c r="BF28" s="139" t="n"/>
      <c r="BG28" s="112" t="n"/>
      <c r="BH28" s="1" t="n"/>
      <c r="BI28" s="1" t="n"/>
      <c r="BJ28" s="114" t="n"/>
      <c r="BK28" s="112" t="n"/>
      <c r="BL28" s="355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</row>
    <row r="29">
      <c r="A29" s="355" t="n"/>
      <c r="B29" s="112" t="n"/>
      <c r="C29" s="1" t="n"/>
      <c r="D29" s="115" t="n"/>
      <c r="E29" s="56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14" t="n"/>
      <c r="AE29" s="112" t="n"/>
      <c r="AF29" s="114" t="n"/>
      <c r="AG29" s="112" t="n"/>
      <c r="AH29" s="114" t="n"/>
      <c r="AI29" s="1" t="n"/>
      <c r="AJ29" s="115" t="n"/>
      <c r="AK29" s="116" t="n"/>
      <c r="AL29" s="115" t="n"/>
      <c r="AM29" s="561" t="n"/>
      <c r="AN29" s="115" t="n"/>
      <c r="AO29" s="116" t="n"/>
      <c r="AP29" s="115" t="n"/>
      <c r="AQ29" s="116" t="n"/>
      <c r="AR29" s="115" t="n"/>
      <c r="AS29" s="116" t="n"/>
      <c r="AT29" s="115" t="n"/>
      <c r="AU29" s="125" t="n">
        <v>15</v>
      </c>
      <c r="AV29" s="126" t="n"/>
      <c r="AW29" s="181" t="inlineStr">
        <is>
          <t>недель</t>
        </is>
      </c>
      <c r="AX29" s="126" t="n"/>
      <c r="AY29" s="126" t="n"/>
      <c r="AZ29" s="128" t="n"/>
      <c r="BA29" s="129" t="n">
        <v>9</v>
      </c>
      <c r="BB29" s="126" t="n"/>
      <c r="BC29" s="189" t="inlineStr">
        <is>
          <t>недель</t>
        </is>
      </c>
      <c r="BD29" s="126" t="n"/>
      <c r="BE29" s="126" t="n"/>
      <c r="BF29" s="175" t="n"/>
      <c r="BG29" s="112" t="n"/>
      <c r="BH29" s="1" t="n"/>
      <c r="BI29" s="1" t="n"/>
      <c r="BJ29" s="114" t="n"/>
      <c r="BK29" s="112" t="n"/>
      <c r="BL29" s="355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</row>
    <row r="30">
      <c r="A30" s="355" t="n"/>
      <c r="B30" s="606" t="n"/>
      <c r="C30" s="544" t="n"/>
      <c r="D30" s="609" t="n"/>
      <c r="E30" s="56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14" t="n"/>
      <c r="AE30" s="138" t="n"/>
      <c r="AF30" s="207" t="n"/>
      <c r="AG30" s="138" t="n"/>
      <c r="AH30" s="207" t="n"/>
      <c r="AI30" s="206" t="n"/>
      <c r="AJ30" s="139" t="n"/>
      <c r="AK30" s="140" t="n"/>
      <c r="AL30" s="139" t="n"/>
      <c r="AM30" s="561" t="n"/>
      <c r="AN30" s="115" t="n"/>
      <c r="AO30" s="140" t="n"/>
      <c r="AP30" s="139" t="n"/>
      <c r="AQ30" s="140" t="n"/>
      <c r="AR30" s="139" t="n"/>
      <c r="AS30" s="140" t="n"/>
      <c r="AT30" s="139" t="n"/>
      <c r="AU30" s="1067" t="inlineStr">
        <is>
          <t>Всего часов</t>
        </is>
      </c>
      <c r="AV30" s="197" t="n"/>
      <c r="AW30" s="1068" t="inlineStr">
        <is>
          <t>Ауд. часов</t>
        </is>
      </c>
      <c r="AX30" s="197" t="n"/>
      <c r="AY30" s="1068" t="inlineStr">
        <is>
          <t>Зач. единиц</t>
        </is>
      </c>
      <c r="AZ30" s="197" t="n"/>
      <c r="BA30" s="1068" t="inlineStr">
        <is>
          <t>Всего часов</t>
        </is>
      </c>
      <c r="BB30" s="197" t="n"/>
      <c r="BC30" s="1068" t="inlineStr">
        <is>
          <t>Ауд. часов</t>
        </is>
      </c>
      <c r="BD30" s="197" t="n"/>
      <c r="BE30" s="1068" t="inlineStr">
        <is>
          <t>Зач. единиц</t>
        </is>
      </c>
      <c r="BF30" s="197" t="n"/>
      <c r="BG30" s="112" t="n"/>
      <c r="BH30" s="1" t="n"/>
      <c r="BI30" s="1" t="n"/>
      <c r="BJ30" s="114" t="n"/>
      <c r="BK30" s="112" t="n"/>
      <c r="BL30" s="355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</row>
    <row r="31">
      <c r="A31" s="355" t="n"/>
      <c r="B31" s="612" t="n">
        <v>1</v>
      </c>
      <c r="C31" s="585" t="n"/>
      <c r="D31" s="613" t="n"/>
      <c r="E31" s="1069" t="inlineStr">
        <is>
          <t>Государственный компонент</t>
        </is>
      </c>
      <c r="F31" s="585" t="n"/>
      <c r="G31" s="585" t="n"/>
      <c r="H31" s="585" t="n"/>
      <c r="I31" s="585" t="n"/>
      <c r="J31" s="585" t="n"/>
      <c r="K31" s="585" t="n"/>
      <c r="L31" s="585" t="n"/>
      <c r="M31" s="585" t="n"/>
      <c r="N31" s="585" t="n"/>
      <c r="O31" s="585" t="n"/>
      <c r="P31" s="585" t="n"/>
      <c r="Q31" s="585" t="n"/>
      <c r="R31" s="585" t="n"/>
      <c r="S31" s="585" t="n"/>
      <c r="T31" s="585" t="n"/>
      <c r="U31" s="585" t="n"/>
      <c r="V31" s="585" t="n"/>
      <c r="W31" s="585" t="n"/>
      <c r="X31" s="585" t="n"/>
      <c r="Y31" s="585" t="n"/>
      <c r="Z31" s="585" t="n"/>
      <c r="AA31" s="585" t="n"/>
      <c r="AB31" s="585" t="n"/>
      <c r="AC31" s="585" t="n"/>
      <c r="AD31" s="586" t="n"/>
      <c r="AE31" s="376" t="n"/>
      <c r="AF31" s="148" t="n"/>
      <c r="AG31" s="376" t="n"/>
      <c r="AH31" s="148" t="n"/>
      <c r="AI31" s="616">
        <f>AI32+AI35+AI36</f>
        <v/>
      </c>
      <c r="AJ31" s="613" t="n"/>
      <c r="AK31" s="617" t="n">
        <v>130</v>
      </c>
      <c r="AL31" s="613" t="n"/>
      <c r="AM31" s="617" t="n">
        <v>60</v>
      </c>
      <c r="AN31" s="613" t="n"/>
      <c r="AO31" s="617" t="n">
        <v>20</v>
      </c>
      <c r="AP31" s="613" t="n"/>
      <c r="AQ31" s="617" t="n">
        <v>30</v>
      </c>
      <c r="AR31" s="613" t="n"/>
      <c r="AS31" s="617" t="n">
        <v>20</v>
      </c>
      <c r="AT31" s="613" t="n"/>
      <c r="AU31" s="612">
        <f>SUM(AU35,AU32,AU36)</f>
        <v/>
      </c>
      <c r="AV31" s="613" t="n"/>
      <c r="AW31" s="617">
        <f>SUM(AW35,AW32,AW36)</f>
        <v/>
      </c>
      <c r="AX31" s="613" t="n"/>
      <c r="AY31" s="617">
        <f>SUM(AY35,AY32,AY36)</f>
        <v/>
      </c>
      <c r="AZ31" s="613" t="n"/>
      <c r="BA31" s="616" t="n">
        <v>90</v>
      </c>
      <c r="BB31" s="613" t="n"/>
      <c r="BC31" s="617" t="n"/>
      <c r="BD31" s="613" t="n"/>
      <c r="BE31" s="617" t="n">
        <v>3</v>
      </c>
      <c r="BF31" s="613" t="n"/>
      <c r="BG31" s="615" t="n"/>
      <c r="BH31" s="585" t="n"/>
      <c r="BI31" s="585" t="n"/>
      <c r="BJ31" s="586" t="n"/>
      <c r="BK31" s="1070" t="n"/>
      <c r="BL31" s="355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</row>
    <row r="32">
      <c r="A32" s="355" t="n"/>
      <c r="B32" s="619" t="inlineStr">
        <is>
          <t>1.1</t>
        </is>
      </c>
      <c r="C32" s="206" t="n"/>
      <c r="D32" s="139" t="n"/>
      <c r="E32" s="1071" t="inlineStr">
        <is>
          <t>Модуль "Управление-1"</t>
        </is>
      </c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/>
      <c r="AD32" s="161" t="n"/>
      <c r="AE32" s="1072" t="n"/>
      <c r="AF32" s="206" t="n"/>
      <c r="AG32" s="1073" t="n"/>
      <c r="AH32" s="207" t="n"/>
      <c r="AI32" s="1074">
        <f>SUM(AI33:AJ34)</f>
        <v/>
      </c>
      <c r="AJ32" s="206" t="n"/>
      <c r="AK32" s="1075" t="n">
        <v>90</v>
      </c>
      <c r="AL32" s="139" t="n"/>
      <c r="AM32" s="1076">
        <f>SUM(AM33:AN34)</f>
        <v/>
      </c>
      <c r="AN32" s="139" t="n"/>
      <c r="AO32" s="1075">
        <f>SUM(AO33:AP34)</f>
        <v/>
      </c>
      <c r="AP32" s="139" t="n"/>
      <c r="AQ32" s="1077">
        <f>SUM(AQ33:AR34)</f>
        <v/>
      </c>
      <c r="AR32" s="139" t="n"/>
      <c r="AS32" s="1078">
        <f>SUM(AS33:AT34)</f>
        <v/>
      </c>
      <c r="AT32" s="206" t="n"/>
      <c r="AU32" s="1079">
        <f>SUM(AU33:AV34)</f>
        <v/>
      </c>
      <c r="AV32" s="139" t="n"/>
      <c r="AW32" s="1077">
        <f>SUM(AW33:AX34)</f>
        <v/>
      </c>
      <c r="AX32" s="139" t="n"/>
      <c r="AY32" s="1077">
        <f>SUM(AY33:AZ34)</f>
        <v/>
      </c>
      <c r="AZ32" s="139" t="n"/>
      <c r="BA32" s="211">
        <f>SUM(BA33:BB34)</f>
        <v/>
      </c>
      <c r="BB32" s="139" t="n"/>
      <c r="BC32" s="212">
        <f>SUM(BC33:BD34)</f>
        <v/>
      </c>
      <c r="BD32" s="139" t="n"/>
      <c r="BE32" s="212">
        <f>SUM(BE33:BF34)</f>
        <v/>
      </c>
      <c r="BF32" s="139" t="n"/>
      <c r="BG32" s="171" t="n"/>
      <c r="BH32" s="123" t="n"/>
      <c r="BI32" s="123" t="n"/>
      <c r="BJ32" s="161" t="n"/>
      <c r="BK32" s="1070" t="n"/>
      <c r="BL32" s="355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</row>
    <row r="33">
      <c r="A33" s="355" t="n"/>
      <c r="B33" s="1080" t="inlineStr">
        <is>
          <t>1.1.1</t>
        </is>
      </c>
      <c r="C33" s="131" t="n"/>
      <c r="D33" s="179" t="n"/>
      <c r="E33" s="1081" t="inlineStr">
        <is>
          <t>Проектное управление</t>
        </is>
      </c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1" t="n"/>
      <c r="AD33" s="132" t="n"/>
      <c r="AE33" s="1082" t="n">
        <v>1</v>
      </c>
      <c r="AF33" s="179" t="n"/>
      <c r="AG33" s="1083" t="n"/>
      <c r="AH33" s="179" t="n"/>
      <c r="AI33" s="1084" t="n">
        <v>90</v>
      </c>
      <c r="AJ33" s="179" t="n"/>
      <c r="AK33" s="1085" t="n">
        <v>40</v>
      </c>
      <c r="AL33" s="179" t="n"/>
      <c r="AM33" s="1084" t="n">
        <v>20</v>
      </c>
      <c r="AN33" s="179" t="n"/>
      <c r="AO33" s="1085" t="n"/>
      <c r="AP33" s="179" t="n"/>
      <c r="AQ33" s="1086" t="n">
        <v>10</v>
      </c>
      <c r="AR33" s="179" t="n"/>
      <c r="AS33" s="1086" t="n">
        <v>10</v>
      </c>
      <c r="AT33" s="179" t="n"/>
      <c r="AU33" s="1087" t="n">
        <v>90</v>
      </c>
      <c r="AV33" s="179" t="n"/>
      <c r="AW33" s="1086" t="n">
        <v>40</v>
      </c>
      <c r="AX33" s="179" t="n"/>
      <c r="AY33" s="1086" t="n">
        <v>3</v>
      </c>
      <c r="AZ33" s="179" t="n"/>
      <c r="BA33" s="1088" t="n"/>
      <c r="BB33" s="1089" t="n"/>
      <c r="BC33" s="93" t="n"/>
      <c r="BD33" s="128" t="n"/>
      <c r="BE33" s="93" t="n"/>
      <c r="BF33" s="128" t="n"/>
      <c r="BG33" s="1090" t="inlineStr">
        <is>
          <t xml:space="preserve">УК-4-6,8;            УПК-2 </t>
        </is>
      </c>
      <c r="BH33" s="131" t="n"/>
      <c r="BI33" s="131" t="n"/>
      <c r="BJ33" s="132" t="n"/>
      <c r="BK33" s="1070" t="inlineStr">
        <is>
          <t>ОПиЭН</t>
        </is>
      </c>
      <c r="BL33" s="355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</row>
    <row r="34">
      <c r="A34" s="355" t="n"/>
      <c r="B34" s="1080" t="inlineStr">
        <is>
          <t>1.1.2</t>
        </is>
      </c>
      <c r="C34" s="131" t="n"/>
      <c r="D34" s="179" t="n"/>
      <c r="E34" s="1081" t="inlineStr">
        <is>
          <t>Стратегический менеджмент</t>
        </is>
      </c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1" t="n"/>
      <c r="AD34" s="132" t="n"/>
      <c r="AE34" s="1082" t="n">
        <v>1</v>
      </c>
      <c r="AF34" s="179" t="n"/>
      <c r="AG34" s="1083" t="n"/>
      <c r="AH34" s="179" t="n"/>
      <c r="AI34" s="1084" t="n">
        <v>90</v>
      </c>
      <c r="AJ34" s="179" t="n"/>
      <c r="AK34" s="1085" t="n">
        <v>50</v>
      </c>
      <c r="AL34" s="179" t="n"/>
      <c r="AM34" s="1084" t="n">
        <v>20</v>
      </c>
      <c r="AN34" s="179" t="n"/>
      <c r="AO34" s="1085" t="n">
        <v>20</v>
      </c>
      <c r="AP34" s="179" t="n"/>
      <c r="AQ34" s="1086" t="n">
        <v>10</v>
      </c>
      <c r="AR34" s="179" t="n"/>
      <c r="AS34" s="1086" t="n"/>
      <c r="AT34" s="179" t="n"/>
      <c r="AU34" s="1091" t="n">
        <v>90</v>
      </c>
      <c r="AV34" s="1092" t="n"/>
      <c r="AW34" s="1086" t="n">
        <v>50</v>
      </c>
      <c r="AX34" s="179" t="n"/>
      <c r="AY34" s="1086" t="n">
        <v>3</v>
      </c>
      <c r="AZ34" s="179" t="n"/>
      <c r="BA34" s="1088" t="n"/>
      <c r="BB34" s="1089" t="n"/>
      <c r="BC34" s="93" t="n"/>
      <c r="BD34" s="128" t="n"/>
      <c r="BE34" s="93" t="n"/>
      <c r="BF34" s="128" t="n"/>
      <c r="BG34" s="261" t="inlineStr">
        <is>
          <t>УК-4-9</t>
        </is>
      </c>
      <c r="BH34" s="131" t="n"/>
      <c r="BI34" s="131" t="n"/>
      <c r="BJ34" s="132" t="n"/>
      <c r="BK34" s="1070" t="inlineStr">
        <is>
          <t>МТБиУР</t>
        </is>
      </c>
      <c r="BL34" s="355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</row>
    <row r="35">
      <c r="A35" s="355" t="n"/>
      <c r="B35" s="1093" t="inlineStr">
        <is>
          <t>1.2</t>
        </is>
      </c>
      <c r="C35" s="131" t="n"/>
      <c r="D35" s="179" t="n"/>
      <c r="E35" s="1094" t="inlineStr">
        <is>
          <t>Информационные технологии в бизнесе</t>
        </is>
      </c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2" t="n"/>
      <c r="AE35" s="1082" t="n">
        <v>1</v>
      </c>
      <c r="AF35" s="179" t="n"/>
      <c r="AG35" s="1083" t="n"/>
      <c r="AH35" s="179" t="n"/>
      <c r="AI35" s="1095" t="n">
        <v>90</v>
      </c>
      <c r="AJ35" s="179" t="n"/>
      <c r="AK35" s="1096" t="n">
        <v>40</v>
      </c>
      <c r="AL35" s="179" t="n"/>
      <c r="AM35" s="1095" t="n">
        <v>20</v>
      </c>
      <c r="AN35" s="179" t="n"/>
      <c r="AO35" s="1096" t="n"/>
      <c r="AP35" s="179" t="n"/>
      <c r="AQ35" s="1097" t="n">
        <v>10</v>
      </c>
      <c r="AR35" s="179" t="n"/>
      <c r="AS35" s="1097" t="n">
        <v>10</v>
      </c>
      <c r="AT35" s="179" t="n"/>
      <c r="AU35" s="1098" t="n">
        <v>90</v>
      </c>
      <c r="AV35" s="1092" t="n"/>
      <c r="AW35" s="1097" t="n">
        <v>40</v>
      </c>
      <c r="AX35" s="179" t="n"/>
      <c r="AY35" s="1097" t="n">
        <v>3</v>
      </c>
      <c r="AZ35" s="179" t="n"/>
      <c r="BA35" s="92" t="n"/>
      <c r="BB35" s="92" t="n"/>
      <c r="BC35" s="95" t="n"/>
      <c r="BD35" s="128" t="n"/>
      <c r="BE35" s="95" t="n"/>
      <c r="BF35" s="128" t="n"/>
      <c r="BG35" s="1090" t="inlineStr">
        <is>
          <t>УК-2; УПК-1</t>
        </is>
      </c>
      <c r="BH35" s="131" t="n"/>
      <c r="BI35" s="131" t="n"/>
      <c r="BJ35" s="132" t="n"/>
      <c r="BK35" s="1070" t="inlineStr">
        <is>
          <t>ОПиЭН</t>
        </is>
      </c>
      <c r="BL35" s="355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</row>
    <row r="36">
      <c r="A36" s="355" t="n"/>
      <c r="B36" s="628" t="inlineStr">
        <is>
          <t>1.3</t>
        </is>
      </c>
      <c r="C36" s="191" t="n"/>
      <c r="D36" s="197" t="n"/>
      <c r="E36" s="1099" t="inlineStr">
        <is>
          <t>Научно-исследовательская работа</t>
        </is>
      </c>
      <c r="F36" s="194" t="n"/>
      <c r="G36" s="194" t="n"/>
      <c r="H36" s="194" t="n"/>
      <c r="I36" s="194" t="n"/>
      <c r="J36" s="194" t="n"/>
      <c r="K36" s="194" t="n"/>
      <c r="L36" s="194" t="n"/>
      <c r="M36" s="194" t="n"/>
      <c r="N36" s="194" t="n"/>
      <c r="O36" s="194" t="n"/>
      <c r="P36" s="194" t="n"/>
      <c r="Q36" s="194" t="n"/>
      <c r="R36" s="194" t="n"/>
      <c r="S36" s="194" t="n"/>
      <c r="T36" s="194" t="n"/>
      <c r="U36" s="194" t="n"/>
      <c r="V36" s="194" t="n"/>
      <c r="W36" s="194" t="n"/>
      <c r="X36" s="194" t="n"/>
      <c r="Y36" s="194" t="n"/>
      <c r="Z36" s="194" t="n"/>
      <c r="AA36" s="194" t="n"/>
      <c r="AB36" s="194" t="n"/>
      <c r="AC36" s="194" t="n"/>
      <c r="AD36" s="195" t="n"/>
      <c r="AE36" s="1100" t="n"/>
      <c r="AF36" s="192" t="n"/>
      <c r="AG36" s="1101" t="n">
        <v>1.2</v>
      </c>
      <c r="AH36" s="192" t="n"/>
      <c r="AI36" s="1102" t="n">
        <v>180</v>
      </c>
      <c r="AJ36" s="191" t="n"/>
      <c r="AK36" s="1103">
        <f>SUM(AM36:AT36)</f>
        <v/>
      </c>
      <c r="AL36" s="197" t="n"/>
      <c r="AM36" s="1104" t="n"/>
      <c r="AN36" s="197" t="n"/>
      <c r="AO36" s="1105" t="n"/>
      <c r="AP36" s="197" t="n"/>
      <c r="AQ36" s="1105" t="n"/>
      <c r="AR36" s="197" t="n"/>
      <c r="AS36" s="1105" t="n"/>
      <c r="AT36" s="197" t="n"/>
      <c r="AU36" s="1106" t="n">
        <v>90</v>
      </c>
      <c r="AV36" s="197" t="n"/>
      <c r="AW36" s="1105" t="n"/>
      <c r="AX36" s="197" t="n"/>
      <c r="AY36" s="1105" t="n">
        <v>3</v>
      </c>
      <c r="AZ36" s="197" t="n"/>
      <c r="BA36" s="630" t="n">
        <v>90</v>
      </c>
      <c r="BB36" s="197" t="n"/>
      <c r="BC36" s="198" t="n"/>
      <c r="BD36" s="197" t="n"/>
      <c r="BE36" s="626" t="n">
        <v>3</v>
      </c>
      <c r="BF36" s="197" t="n"/>
      <c r="BG36" s="263" t="inlineStr">
        <is>
          <t>УК-1,2,5,6</t>
        </is>
      </c>
      <c r="BH36" s="194" t="n"/>
      <c r="BI36" s="194" t="n"/>
      <c r="BJ36" s="195" t="n"/>
      <c r="BK36" s="1070" t="inlineStr">
        <is>
          <t>МТБиУР</t>
        </is>
      </c>
      <c r="BL36" s="355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</row>
    <row r="37">
      <c r="A37" s="355" t="n"/>
      <c r="B37" s="612" t="n">
        <v>2</v>
      </c>
      <c r="C37" s="585" t="n"/>
      <c r="D37" s="613" t="n"/>
      <c r="E37" s="1069" t="inlineStr">
        <is>
          <t>Компонент учреждения образования</t>
        </is>
      </c>
      <c r="F37" s="585" t="n"/>
      <c r="G37" s="585" t="n"/>
      <c r="H37" s="585" t="n"/>
      <c r="I37" s="585" t="n"/>
      <c r="J37" s="585" t="n"/>
      <c r="K37" s="585" t="n"/>
      <c r="L37" s="585" t="n"/>
      <c r="M37" s="585" t="n"/>
      <c r="N37" s="585" t="n"/>
      <c r="O37" s="585" t="n"/>
      <c r="P37" s="585" t="n"/>
      <c r="Q37" s="585" t="n"/>
      <c r="R37" s="585" t="n"/>
      <c r="S37" s="585" t="n"/>
      <c r="T37" s="585" t="n"/>
      <c r="U37" s="585" t="n"/>
      <c r="V37" s="585" t="n"/>
      <c r="W37" s="585" t="n"/>
      <c r="X37" s="585" t="n"/>
      <c r="Y37" s="585" t="n"/>
      <c r="Z37" s="585" t="n"/>
      <c r="AA37" s="585" t="n"/>
      <c r="AB37" s="585" t="n"/>
      <c r="AC37" s="585" t="n"/>
      <c r="AD37" s="586" t="n"/>
      <c r="AE37" s="1107" t="n"/>
      <c r="AF37" s="585" t="n"/>
      <c r="AG37" s="1108" t="n"/>
      <c r="AH37" s="586" t="n"/>
      <c r="AI37" s="1109">
        <f>AI38+AI39+AI43+AI46+AI49</f>
        <v/>
      </c>
      <c r="AJ37" s="613" t="n"/>
      <c r="AK37" s="1110">
        <f>AK38+AK39+AK43+AK46+AK49</f>
        <v/>
      </c>
      <c r="AL37" s="613" t="n"/>
      <c r="AM37" s="1111">
        <f>AM38+AM39+AM43+AM46+AM49</f>
        <v/>
      </c>
      <c r="AN37" s="613" t="n"/>
      <c r="AO37" s="1110">
        <f>AO38+AO39+AO43+AO46+AO49</f>
        <v/>
      </c>
      <c r="AP37" s="613" t="n"/>
      <c r="AQ37" s="1111">
        <f>AQ38+AQ39+AQ43+AQ46+AQ49</f>
        <v/>
      </c>
      <c r="AR37" s="613" t="n"/>
      <c r="AS37" s="1110">
        <f>AS38+AS39+AS43+AS46+AS49</f>
        <v/>
      </c>
      <c r="AT37" s="613" t="n"/>
      <c r="AU37" s="1109">
        <f>AU38+AU39+AU43+AU46+AU49</f>
        <v/>
      </c>
      <c r="AV37" s="613" t="n"/>
      <c r="AW37" s="1110">
        <f>AW38+AW39+AW43+AW46+AW49</f>
        <v/>
      </c>
      <c r="AX37" s="613" t="n"/>
      <c r="AY37" s="1110">
        <f>AY38+AY39+AY43+AY46+AY49</f>
        <v/>
      </c>
      <c r="AZ37" s="613" t="n"/>
      <c r="BA37" s="1110">
        <f>BA38+BA39+BA43+BA46+BA49</f>
        <v/>
      </c>
      <c r="BB37" s="613" t="n"/>
      <c r="BC37" s="1110">
        <f>BC38+BC39+BC43+BC46+BC49</f>
        <v/>
      </c>
      <c r="BD37" s="613" t="n"/>
      <c r="BE37" s="1110">
        <f>BE38+BE39+BE43+BE46+BE49</f>
        <v/>
      </c>
      <c r="BF37" s="613" t="n"/>
      <c r="BG37" s="615" t="n"/>
      <c r="BH37" s="585" t="n"/>
      <c r="BI37" s="585" t="n"/>
      <c r="BJ37" s="586" t="n"/>
      <c r="BK37" s="1070" t="n"/>
      <c r="BL37" s="355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</row>
    <row r="38">
      <c r="A38" s="355" t="n"/>
      <c r="B38" s="619" t="inlineStr">
        <is>
          <t>2.1</t>
        </is>
      </c>
      <c r="C38" s="206" t="n"/>
      <c r="D38" s="139" t="n"/>
      <c r="E38" s="1112" t="inlineStr">
        <is>
          <t>Иностранный язык для делового и профессионального общения</t>
        </is>
      </c>
      <c r="F38" s="206" t="n"/>
      <c r="G38" s="206" t="n"/>
      <c r="H38" s="206" t="n"/>
      <c r="I38" s="206" t="n"/>
      <c r="J38" s="206" t="n"/>
      <c r="K38" s="206" t="n"/>
      <c r="L38" s="206" t="n"/>
      <c r="M38" s="206" t="n"/>
      <c r="N38" s="206" t="n"/>
      <c r="O38" s="206" t="n"/>
      <c r="P38" s="206" t="n"/>
      <c r="Q38" s="206" t="n"/>
      <c r="R38" s="206" t="n"/>
      <c r="S38" s="206" t="n"/>
      <c r="T38" s="206" t="n"/>
      <c r="U38" s="206" t="n"/>
      <c r="V38" s="206" t="n"/>
      <c r="W38" s="206" t="n"/>
      <c r="X38" s="206" t="n"/>
      <c r="Y38" s="206" t="n"/>
      <c r="Z38" s="206" t="n"/>
      <c r="AA38" s="206" t="n"/>
      <c r="AB38" s="206" t="n"/>
      <c r="AC38" s="206" t="n"/>
      <c r="AD38" s="207" t="n"/>
      <c r="AE38" s="1113" t="n"/>
      <c r="AF38" s="207" t="n"/>
      <c r="AG38" s="1114" t="n">
        <v>1</v>
      </c>
      <c r="AH38" s="207" t="n"/>
      <c r="AI38" s="1115" t="n">
        <v>108</v>
      </c>
      <c r="AJ38" s="139" t="n"/>
      <c r="AK38" s="1075" t="n">
        <v>52</v>
      </c>
      <c r="AL38" s="139" t="n"/>
      <c r="AM38" s="1116" t="n"/>
      <c r="AN38" s="139" t="n"/>
      <c r="AO38" s="1116" t="n"/>
      <c r="AP38" s="139" t="n"/>
      <c r="AQ38" s="1116" t="n">
        <v>52</v>
      </c>
      <c r="AR38" s="139" t="n"/>
      <c r="AS38" s="1116" t="n"/>
      <c r="AT38" s="139" t="n"/>
      <c r="AU38" s="1117">
        <f>AY38*36</f>
        <v/>
      </c>
      <c r="AV38" s="139" t="n"/>
      <c r="AW38" s="1116" t="n">
        <v>52</v>
      </c>
      <c r="AX38" s="139" t="n"/>
      <c r="AY38" s="1116" t="n">
        <v>3</v>
      </c>
      <c r="AZ38" s="139" t="n"/>
      <c r="BA38" s="1118">
        <f>BE38*36</f>
        <v/>
      </c>
      <c r="BB38" s="139" t="n"/>
      <c r="BC38" s="1118" t="n">
        <v>0</v>
      </c>
      <c r="BD38" s="139" t="n"/>
      <c r="BE38" s="1118" t="n"/>
      <c r="BF38" s="139" t="n"/>
      <c r="BG38" s="171" t="inlineStr">
        <is>
          <t>УК-3</t>
        </is>
      </c>
      <c r="BH38" s="123" t="n"/>
      <c r="BI38" s="123" t="n"/>
      <c r="BJ38" s="161" t="n"/>
      <c r="BK38" s="1070" t="inlineStr">
        <is>
          <t>МКиТП</t>
        </is>
      </c>
      <c r="BL38" s="355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</row>
    <row r="39">
      <c r="A39" s="355" t="n"/>
      <c r="B39" s="1093" t="inlineStr">
        <is>
          <t>2.2.</t>
        </is>
      </c>
      <c r="C39" s="131" t="n"/>
      <c r="D39" s="179" t="n"/>
      <c r="E39" s="1094" t="inlineStr">
        <is>
          <t>Модуль "Инновации"</t>
        </is>
      </c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1" t="n"/>
      <c r="Z39" s="131" t="n"/>
      <c r="AA39" s="131" t="n"/>
      <c r="AB39" s="131" t="n"/>
      <c r="AC39" s="131" t="n"/>
      <c r="AD39" s="132" t="n"/>
      <c r="AE39" s="1119" t="n"/>
      <c r="AF39" s="132" t="n"/>
      <c r="AG39" s="1119" t="n"/>
      <c r="AH39" s="132" t="n"/>
      <c r="AI39" s="1120">
        <f>AI40+AI41+AI42</f>
        <v/>
      </c>
      <c r="AJ39" s="179" t="n"/>
      <c r="AK39" s="1121">
        <f>AK40+AK41+AK42</f>
        <v/>
      </c>
      <c r="AL39" s="179" t="n"/>
      <c r="AM39" s="1121">
        <f>AM40+AM41+AM42</f>
        <v/>
      </c>
      <c r="AN39" s="179" t="n"/>
      <c r="AO39" s="1121">
        <f>AO40+AO41+AO42</f>
        <v/>
      </c>
      <c r="AP39" s="179" t="n"/>
      <c r="AQ39" s="1121">
        <f>AQ40+AQ41+AQ42</f>
        <v/>
      </c>
      <c r="AR39" s="179" t="n"/>
      <c r="AS39" s="1121">
        <f>AS40+AS41+AS42</f>
        <v/>
      </c>
      <c r="AT39" s="179" t="n"/>
      <c r="AU39" s="1120">
        <f>AU40+AU41+AU42</f>
        <v/>
      </c>
      <c r="AV39" s="179" t="n"/>
      <c r="AW39" s="1121">
        <f>AW40+AW41+AW42</f>
        <v/>
      </c>
      <c r="AX39" s="179" t="n"/>
      <c r="AY39" s="1121">
        <f>AY40+AY41+AY42</f>
        <v/>
      </c>
      <c r="AZ39" s="179" t="n"/>
      <c r="BA39" s="1121">
        <f>BA40+BA41+BA42</f>
        <v/>
      </c>
      <c r="BB39" s="179" t="n"/>
      <c r="BC39" s="1121">
        <f>BC40+BC41+BC42</f>
        <v/>
      </c>
      <c r="BD39" s="179" t="n"/>
      <c r="BE39" s="1121">
        <f>BE40+BE41+BE42</f>
        <v/>
      </c>
      <c r="BF39" s="179" t="n"/>
      <c r="BG39" s="261" t="n"/>
      <c r="BH39" s="131" t="n"/>
      <c r="BI39" s="131" t="n"/>
      <c r="BJ39" s="132" t="n"/>
      <c r="BK39" s="1070" t="n"/>
      <c r="BL39" s="355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</row>
    <row r="40">
      <c r="A40" s="355" t="n"/>
      <c r="B40" s="1080" t="inlineStr">
        <is>
          <t>2.2.1</t>
        </is>
      </c>
      <c r="C40" s="131" t="n"/>
      <c r="D40" s="179" t="n"/>
      <c r="E40" s="1081" t="inlineStr">
        <is>
          <t>Моделирование и оптимизация бизнес-процессов</t>
        </is>
      </c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1" t="n"/>
      <c r="AD40" s="132" t="n"/>
      <c r="AE40" s="1119" t="n"/>
      <c r="AF40" s="132" t="n"/>
      <c r="AG40" s="1119" t="n">
        <v>1</v>
      </c>
      <c r="AH40" s="132" t="n"/>
      <c r="AI40" s="1122" t="n">
        <v>126</v>
      </c>
      <c r="AJ40" s="179" t="n"/>
      <c r="AK40" s="1123">
        <f>AM40+AO40+AQ40</f>
        <v/>
      </c>
      <c r="AL40" s="179" t="n"/>
      <c r="AM40" s="1124" t="n">
        <v>18</v>
      </c>
      <c r="AN40" s="179" t="n"/>
      <c r="AO40" s="1124" t="n"/>
      <c r="AP40" s="179" t="n"/>
      <c r="AQ40" s="1124" t="n">
        <v>28</v>
      </c>
      <c r="AR40" s="179" t="n"/>
      <c r="AS40" s="1124" t="n"/>
      <c r="AT40" s="179" t="n"/>
      <c r="AU40" s="1125">
        <f>AI40</f>
        <v/>
      </c>
      <c r="AV40" s="179" t="n"/>
      <c r="AW40" s="1124">
        <f>AK40</f>
        <v/>
      </c>
      <c r="AX40" s="179" t="n"/>
      <c r="AY40" s="1124" t="n">
        <v>3</v>
      </c>
      <c r="AZ40" s="179" t="n"/>
      <c r="BA40" s="1126" t="n"/>
      <c r="BB40" s="179" t="n"/>
      <c r="BC40" s="1126" t="n"/>
      <c r="BD40" s="179" t="n"/>
      <c r="BE40" s="1126" t="n"/>
      <c r="BF40" s="179" t="n"/>
      <c r="BG40" s="261" t="inlineStr">
        <is>
          <t>СК-1</t>
        </is>
      </c>
      <c r="BH40" s="131" t="n"/>
      <c r="BI40" s="131" t="n"/>
      <c r="BJ40" s="132" t="n"/>
      <c r="BK40" s="1070" t="inlineStr">
        <is>
          <t>ЭиУП</t>
        </is>
      </c>
      <c r="BL40" s="355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</row>
    <row r="41">
      <c r="A41" s="355" t="n"/>
      <c r="B41" s="1080" t="inlineStr">
        <is>
          <t>2.2.2</t>
        </is>
      </c>
      <c r="C41" s="131" t="n"/>
      <c r="D41" s="179" t="n"/>
      <c r="E41" s="1081" t="inlineStr">
        <is>
          <t>Инновационные системы и инфраструктуры</t>
        </is>
      </c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1119" t="n"/>
      <c r="AF41" s="132" t="n"/>
      <c r="AG41" s="1119" t="n">
        <v>1</v>
      </c>
      <c r="AH41" s="132" t="n"/>
      <c r="AI41" s="1122" t="n">
        <v>108</v>
      </c>
      <c r="AJ41" s="179" t="n"/>
      <c r="AK41" s="1123">
        <f>AM41+AO41+AQ41</f>
        <v/>
      </c>
      <c r="AL41" s="179" t="n"/>
      <c r="AM41" s="1127" t="n">
        <v>20</v>
      </c>
      <c r="AN41" s="139" t="n"/>
      <c r="AO41" s="1124" t="n"/>
      <c r="AP41" s="179" t="n"/>
      <c r="AQ41" s="1124" t="n">
        <v>22</v>
      </c>
      <c r="AR41" s="179" t="n"/>
      <c r="AS41" s="1124" t="n"/>
      <c r="AT41" s="179" t="n"/>
      <c r="AU41" s="1125" t="n">
        <v>108</v>
      </c>
      <c r="AV41" s="179" t="n"/>
      <c r="AW41" s="1124">
        <f>AK41</f>
        <v/>
      </c>
      <c r="AX41" s="179" t="n"/>
      <c r="AY41" s="1124" t="n">
        <v>3</v>
      </c>
      <c r="AZ41" s="179" t="n"/>
      <c r="BA41" s="1126" t="n"/>
      <c r="BB41" s="179" t="n"/>
      <c r="BC41" s="1126" t="n"/>
      <c r="BD41" s="179" t="n"/>
      <c r="BE41" s="1126" t="n"/>
      <c r="BF41" s="179" t="n"/>
      <c r="BG41" s="261" t="inlineStr">
        <is>
          <t>СК-2</t>
        </is>
      </c>
      <c r="BH41" s="131" t="n"/>
      <c r="BI41" s="131" t="n"/>
      <c r="BJ41" s="132" t="n"/>
      <c r="BK41" s="1070" t="inlineStr">
        <is>
          <t>МТБиУР</t>
        </is>
      </c>
      <c r="BL41" s="355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</row>
    <row r="42">
      <c r="A42" s="355" t="n"/>
      <c r="B42" s="1080" t="inlineStr">
        <is>
          <t>2.2.3</t>
        </is>
      </c>
      <c r="C42" s="131" t="n"/>
      <c r="D42" s="179" t="n"/>
      <c r="E42" s="1081" t="inlineStr">
        <is>
          <t>Управление инвестиционными рисками в инновационной деятельности</t>
        </is>
      </c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119" t="n"/>
      <c r="AF42" s="132" t="n"/>
      <c r="AG42" s="1119" t="n">
        <v>2</v>
      </c>
      <c r="AH42" s="132" t="n"/>
      <c r="AI42" s="1122" t="n">
        <v>108</v>
      </c>
      <c r="AJ42" s="179" t="n"/>
      <c r="AK42" s="1123">
        <f>AM42+AO42+AQ42</f>
        <v/>
      </c>
      <c r="AL42" s="179" t="n"/>
      <c r="AM42" s="1127" t="n">
        <v>20</v>
      </c>
      <c r="AN42" s="139" t="n"/>
      <c r="AO42" s="1124" t="n"/>
      <c r="AP42" s="179" t="n"/>
      <c r="AQ42" s="1124" t="n">
        <v>20</v>
      </c>
      <c r="AR42" s="179" t="n"/>
      <c r="AS42" s="1124" t="n"/>
      <c r="AT42" s="179" t="n"/>
      <c r="AU42" s="1125" t="n"/>
      <c r="AV42" s="179" t="n"/>
      <c r="AW42" s="1124" t="n"/>
      <c r="AX42" s="179" t="n"/>
      <c r="AY42" s="1124" t="n"/>
      <c r="AZ42" s="179" t="n"/>
      <c r="BA42" s="350" t="n">
        <v>108</v>
      </c>
      <c r="BB42" s="179" t="n"/>
      <c r="BC42" s="350">
        <f>AK42</f>
        <v/>
      </c>
      <c r="BD42" s="179" t="n"/>
      <c r="BE42" s="350" t="n">
        <v>3</v>
      </c>
      <c r="BF42" s="179" t="n"/>
      <c r="BG42" s="261" t="inlineStr">
        <is>
          <t>СК-3</t>
        </is>
      </c>
      <c r="BH42" s="131" t="n"/>
      <c r="BI42" s="131" t="n"/>
      <c r="BJ42" s="132" t="n"/>
      <c r="BK42" s="1070" t="inlineStr">
        <is>
          <t>МТБиУР</t>
        </is>
      </c>
      <c r="BL42" s="355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</row>
    <row r="43">
      <c r="A43" s="355" t="n"/>
      <c r="B43" s="1093" t="inlineStr">
        <is>
          <t>2.3</t>
        </is>
      </c>
      <c r="C43" s="131" t="n"/>
      <c r="D43" s="179" t="n"/>
      <c r="E43" s="1094" t="inlineStr">
        <is>
          <t>Модуль "Управление-2"</t>
        </is>
      </c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405" t="n"/>
      <c r="AF43" s="132" t="n"/>
      <c r="AG43" s="405" t="n"/>
      <c r="AH43" s="132" t="n"/>
      <c r="AI43" s="222">
        <f>AI44+AI45</f>
        <v/>
      </c>
      <c r="AJ43" s="179" t="n"/>
      <c r="AK43" s="352">
        <f>AK44+AK45</f>
        <v/>
      </c>
      <c r="AL43" s="179" t="n"/>
      <c r="AM43" s="352">
        <f>AM44+AM45</f>
        <v/>
      </c>
      <c r="AN43" s="179" t="n"/>
      <c r="AO43" s="352">
        <f>AO44+AO45</f>
        <v/>
      </c>
      <c r="AP43" s="179" t="n"/>
      <c r="AQ43" s="352">
        <f>AQ44+AQ45</f>
        <v/>
      </c>
      <c r="AR43" s="179" t="n"/>
      <c r="AS43" s="352">
        <f>AS44+AS45</f>
        <v/>
      </c>
      <c r="AT43" s="179" t="n"/>
      <c r="AU43" s="222">
        <f>AU44+AU45</f>
        <v/>
      </c>
      <c r="AV43" s="179" t="n"/>
      <c r="AW43" s="352">
        <f>AW44+AW45</f>
        <v/>
      </c>
      <c r="AX43" s="179" t="n"/>
      <c r="AY43" s="352">
        <f>AY44+AY45</f>
        <v/>
      </c>
      <c r="AZ43" s="179" t="n"/>
      <c r="BA43" s="352">
        <f>BA44+BA45</f>
        <v/>
      </c>
      <c r="BB43" s="179" t="n"/>
      <c r="BC43" s="352">
        <f>BC44+BC45</f>
        <v/>
      </c>
      <c r="BD43" s="179" t="n"/>
      <c r="BE43" s="352">
        <f>BE44+BE45</f>
        <v/>
      </c>
      <c r="BF43" s="179" t="n"/>
      <c r="BG43" s="405" t="n"/>
      <c r="BH43" s="131" t="n"/>
      <c r="BI43" s="131" t="n"/>
      <c r="BJ43" s="132" t="n"/>
      <c r="BK43" s="1070" t="n"/>
      <c r="BL43" s="355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</row>
    <row r="44">
      <c r="A44" s="355" t="n"/>
      <c r="B44" s="1080" t="inlineStr">
        <is>
          <t>2.3.1</t>
        </is>
      </c>
      <c r="C44" s="131" t="n"/>
      <c r="D44" s="179" t="n"/>
      <c r="E44" s="1081" t="inlineStr">
        <is>
          <t>Государственно-частное партнерство</t>
        </is>
      </c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261" t="n">
        <v>2</v>
      </c>
      <c r="AF44" s="132" t="n"/>
      <c r="AG44" s="261" t="n"/>
      <c r="AH44" s="132" t="n"/>
      <c r="AI44" s="225" t="n">
        <v>108</v>
      </c>
      <c r="AJ44" s="179" t="n"/>
      <c r="AK44" s="350" t="n">
        <v>40</v>
      </c>
      <c r="AL44" s="179" t="n"/>
      <c r="AM44" s="350" t="n">
        <v>20</v>
      </c>
      <c r="AN44" s="179" t="n"/>
      <c r="AO44" s="350" t="n"/>
      <c r="AP44" s="179" t="n"/>
      <c r="AQ44" s="350" t="n">
        <v>20</v>
      </c>
      <c r="AR44" s="179" t="n"/>
      <c r="AS44" s="350" t="n"/>
      <c r="AT44" s="179" t="n"/>
      <c r="AU44" s="225" t="n"/>
      <c r="AV44" s="179" t="n"/>
      <c r="AW44" s="350" t="n"/>
      <c r="AX44" s="179" t="n"/>
      <c r="AY44" s="350" t="n"/>
      <c r="AZ44" s="179" t="n"/>
      <c r="BA44" s="350">
        <f>BE44*36</f>
        <v/>
      </c>
      <c r="BB44" s="179" t="n"/>
      <c r="BC44" s="350" t="n">
        <v>40</v>
      </c>
      <c r="BD44" s="179" t="n"/>
      <c r="BE44" s="350" t="n">
        <v>3</v>
      </c>
      <c r="BF44" s="179" t="n"/>
      <c r="BG44" s="261" t="inlineStr">
        <is>
          <t>СК-4</t>
        </is>
      </c>
      <c r="BH44" s="131" t="n"/>
      <c r="BI44" s="131" t="n"/>
      <c r="BJ44" s="132" t="n"/>
      <c r="BK44" s="1070" t="inlineStr">
        <is>
          <t>МТБиУР</t>
        </is>
      </c>
      <c r="BL44" s="355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</row>
    <row r="45">
      <c r="A45" s="355" t="n"/>
      <c r="B45" s="1080" t="inlineStr">
        <is>
          <t>2.3.2</t>
        </is>
      </c>
      <c r="C45" s="131" t="n"/>
      <c r="D45" s="179" t="n"/>
      <c r="E45" s="1081" t="inlineStr">
        <is>
          <t>Управление интеллектуальной собственностью</t>
        </is>
      </c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261" t="n"/>
      <c r="AF45" s="132" t="n"/>
      <c r="AG45" s="261" t="n">
        <v>2</v>
      </c>
      <c r="AH45" s="132" t="n"/>
      <c r="AI45" s="225" t="n">
        <v>108</v>
      </c>
      <c r="AJ45" s="179" t="n"/>
      <c r="AK45" s="350" t="n">
        <v>36</v>
      </c>
      <c r="AL45" s="179" t="n"/>
      <c r="AM45" s="350" t="n">
        <v>16</v>
      </c>
      <c r="AN45" s="179" t="n"/>
      <c r="AO45" s="350" t="n"/>
      <c r="AP45" s="179" t="n"/>
      <c r="AQ45" s="350" t="n">
        <v>20</v>
      </c>
      <c r="AR45" s="179" t="n"/>
      <c r="AS45" s="350" t="n"/>
      <c r="AT45" s="179" t="n"/>
      <c r="AU45" s="225" t="n"/>
      <c r="AV45" s="179" t="n"/>
      <c r="AW45" s="350" t="n"/>
      <c r="AX45" s="179" t="n"/>
      <c r="AY45" s="350" t="n"/>
      <c r="AZ45" s="179" t="n"/>
      <c r="BA45" s="350">
        <f>BE45*36</f>
        <v/>
      </c>
      <c r="BB45" s="179" t="n"/>
      <c r="BC45" s="350" t="n">
        <v>36</v>
      </c>
      <c r="BD45" s="179" t="n"/>
      <c r="BE45" s="350" t="n">
        <v>3</v>
      </c>
      <c r="BF45" s="179" t="n"/>
      <c r="BG45" s="261" t="inlineStr">
        <is>
          <t>СК-5</t>
        </is>
      </c>
      <c r="BH45" s="131" t="n"/>
      <c r="BI45" s="131" t="n"/>
      <c r="BJ45" s="132" t="n"/>
      <c r="BK45" s="1070" t="inlineStr">
        <is>
          <t>МТБиУР</t>
        </is>
      </c>
      <c r="BL45" s="355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</row>
    <row r="46">
      <c r="A46" s="355" t="n"/>
      <c r="B46" s="1093" t="inlineStr">
        <is>
          <t>2.4</t>
        </is>
      </c>
      <c r="C46" s="131" t="n"/>
      <c r="D46" s="179" t="n"/>
      <c r="E46" s="1094" t="inlineStr">
        <is>
          <t>Модуль "Коммерциализация инноваций"</t>
        </is>
      </c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405" t="n"/>
      <c r="AF46" s="132" t="n"/>
      <c r="AG46" s="405" t="n"/>
      <c r="AH46" s="132" t="n"/>
      <c r="AI46" s="222">
        <f>AI47+AI48</f>
        <v/>
      </c>
      <c r="AJ46" s="179" t="n"/>
      <c r="AK46" s="352">
        <f>AK47+AK48</f>
        <v/>
      </c>
      <c r="AL46" s="179" t="n"/>
      <c r="AM46" s="352">
        <f>AM47+AM48</f>
        <v/>
      </c>
      <c r="AN46" s="179" t="n"/>
      <c r="AO46" s="352">
        <f>AO47+AO48</f>
        <v/>
      </c>
      <c r="AP46" s="179" t="n"/>
      <c r="AQ46" s="352">
        <f>AQ47+AQ48</f>
        <v/>
      </c>
      <c r="AR46" s="179" t="n"/>
      <c r="AS46" s="352">
        <f>AS47+AS48</f>
        <v/>
      </c>
      <c r="AT46" s="179" t="n"/>
      <c r="AU46" s="222">
        <f>AU47+AU48</f>
        <v/>
      </c>
      <c r="AV46" s="179" t="n"/>
      <c r="AW46" s="352">
        <f>AW47+AW48</f>
        <v/>
      </c>
      <c r="AX46" s="179" t="n"/>
      <c r="AY46" s="352">
        <f>AY47+AY48</f>
        <v/>
      </c>
      <c r="AZ46" s="179" t="n"/>
      <c r="BA46" s="352">
        <f>BA47+BA48</f>
        <v/>
      </c>
      <c r="BB46" s="179" t="n"/>
      <c r="BC46" s="352">
        <f>BC47+BC48</f>
        <v/>
      </c>
      <c r="BD46" s="179" t="n"/>
      <c r="BE46" s="352">
        <f>BE47+BE48</f>
        <v/>
      </c>
      <c r="BF46" s="179" t="n"/>
      <c r="BG46" s="405" t="n"/>
      <c r="BH46" s="131" t="n"/>
      <c r="BI46" s="131" t="n"/>
      <c r="BJ46" s="132" t="n"/>
      <c r="BK46" s="1070" t="n"/>
      <c r="BL46" s="355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</row>
    <row r="47">
      <c r="A47" s="355" t="n"/>
      <c r="B47" s="1080" t="inlineStr">
        <is>
          <t>2.4.1</t>
        </is>
      </c>
      <c r="C47" s="131" t="n"/>
      <c r="D47" s="179" t="n"/>
      <c r="E47" s="1081" t="inlineStr">
        <is>
          <t>Маркетинговый анализ</t>
        </is>
      </c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261" t="n"/>
      <c r="AF47" s="132" t="n"/>
      <c r="AG47" s="261" t="n">
        <v>1</v>
      </c>
      <c r="AH47" s="132" t="n"/>
      <c r="AI47" s="225" t="n">
        <v>120</v>
      </c>
      <c r="AJ47" s="179" t="n"/>
      <c r="AK47" s="350">
        <f>AM47+AO47+AQ47</f>
        <v/>
      </c>
      <c r="AL47" s="179" t="n"/>
      <c r="AM47" s="350" t="n">
        <v>26</v>
      </c>
      <c r="AN47" s="179" t="n"/>
      <c r="AO47" s="350" t="n"/>
      <c r="AP47" s="179" t="n"/>
      <c r="AQ47" s="350" t="n">
        <v>22</v>
      </c>
      <c r="AR47" s="179" t="n"/>
      <c r="AS47" s="350" t="n"/>
      <c r="AT47" s="179" t="n"/>
      <c r="AU47" s="225">
        <f>AI47</f>
        <v/>
      </c>
      <c r="AV47" s="179" t="n"/>
      <c r="AW47" s="350">
        <f>AK47</f>
        <v/>
      </c>
      <c r="AX47" s="179" t="n"/>
      <c r="AY47" s="350" t="n">
        <v>3</v>
      </c>
      <c r="AZ47" s="179" t="n"/>
      <c r="BA47" s="350">
        <f>BE47*36</f>
        <v/>
      </c>
      <c r="BB47" s="179" t="n"/>
      <c r="BC47" s="350" t="n"/>
      <c r="BD47" s="179" t="n"/>
      <c r="BE47" s="350" t="n"/>
      <c r="BF47" s="179" t="n"/>
      <c r="BG47" s="261" t="inlineStr">
        <is>
          <t>СК-6</t>
        </is>
      </c>
      <c r="BH47" s="131" t="n"/>
      <c r="BI47" s="131" t="n"/>
      <c r="BJ47" s="132" t="n"/>
      <c r="BK47" s="1070" t="inlineStr">
        <is>
          <t>МТБиУР</t>
        </is>
      </c>
      <c r="BL47" s="355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</row>
    <row r="48">
      <c r="A48" s="355" t="n"/>
      <c r="B48" s="1080" t="inlineStr">
        <is>
          <t>2.4.2</t>
        </is>
      </c>
      <c r="C48" s="131" t="n"/>
      <c r="D48" s="179" t="n"/>
      <c r="E48" s="1081" t="inlineStr">
        <is>
          <t>Коммерциализация инноваций</t>
        </is>
      </c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261" t="n">
        <v>1</v>
      </c>
      <c r="AF48" s="132" t="n"/>
      <c r="AG48" s="261" t="n"/>
      <c r="AH48" s="132" t="n"/>
      <c r="AI48" s="225" t="n">
        <v>108</v>
      </c>
      <c r="AJ48" s="179" t="n"/>
      <c r="AK48" s="350">
        <f>AM48+AO48+AQ48</f>
        <v/>
      </c>
      <c r="AL48" s="179" t="n"/>
      <c r="AM48" s="350" t="n">
        <v>20</v>
      </c>
      <c r="AN48" s="179" t="n"/>
      <c r="AO48" s="350" t="n"/>
      <c r="AP48" s="179" t="n"/>
      <c r="AQ48" s="350" t="n">
        <v>20</v>
      </c>
      <c r="AR48" s="179" t="n"/>
      <c r="AS48" s="350" t="n"/>
      <c r="AT48" s="179" t="n"/>
      <c r="AU48" s="225">
        <f>AY48*36</f>
        <v/>
      </c>
      <c r="AV48" s="179" t="n"/>
      <c r="AW48" s="350">
        <f>AK48</f>
        <v/>
      </c>
      <c r="AX48" s="179" t="n"/>
      <c r="AY48" s="350" t="n">
        <v>3</v>
      </c>
      <c r="AZ48" s="179" t="n"/>
      <c r="BA48" s="350">
        <f>BE48*36</f>
        <v/>
      </c>
      <c r="BB48" s="179" t="n"/>
      <c r="BC48" s="350" t="n"/>
      <c r="BD48" s="179" t="n"/>
      <c r="BE48" s="350" t="n"/>
      <c r="BF48" s="179" t="n"/>
      <c r="BG48" s="261" t="inlineStr">
        <is>
          <t>СК-7</t>
        </is>
      </c>
      <c r="BH48" s="131" t="n"/>
      <c r="BI48" s="131" t="n"/>
      <c r="BJ48" s="132" t="n"/>
      <c r="BK48" s="1070" t="inlineStr">
        <is>
          <t>МТБиУР</t>
        </is>
      </c>
      <c r="BL48" s="355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</row>
    <row r="49">
      <c r="A49" s="355" t="n"/>
      <c r="B49" s="1093" t="inlineStr">
        <is>
          <t>2.5</t>
        </is>
      </c>
      <c r="C49" s="131" t="n"/>
      <c r="D49" s="179" t="n"/>
      <c r="E49" s="1094" t="inlineStr">
        <is>
          <t>Модуль по выбору магистранта</t>
        </is>
      </c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261" t="n"/>
      <c r="AF49" s="132" t="n"/>
      <c r="AG49" s="261" t="n"/>
      <c r="AH49" s="132" t="n"/>
      <c r="AI49" s="222" t="n">
        <v>216</v>
      </c>
      <c r="AJ49" s="179" t="n"/>
      <c r="AK49" s="352" t="n">
        <v>80</v>
      </c>
      <c r="AL49" s="179" t="n"/>
      <c r="AM49" s="352" t="n">
        <v>40</v>
      </c>
      <c r="AN49" s="179" t="n"/>
      <c r="AO49" s="352" t="n">
        <v>0</v>
      </c>
      <c r="AP49" s="179" t="n"/>
      <c r="AQ49" s="352" t="n">
        <v>40</v>
      </c>
      <c r="AR49" s="179" t="n"/>
      <c r="AS49" s="352" t="n">
        <v>0</v>
      </c>
      <c r="AT49" s="179" t="n"/>
      <c r="AU49" s="222" t="n">
        <v>0</v>
      </c>
      <c r="AV49" s="179" t="n"/>
      <c r="AW49" s="352" t="n">
        <v>0</v>
      </c>
      <c r="AX49" s="179" t="n"/>
      <c r="AY49" s="352" t="n">
        <v>0</v>
      </c>
      <c r="AZ49" s="179" t="n"/>
      <c r="BA49" s="352" t="n">
        <v>216</v>
      </c>
      <c r="BB49" s="179" t="n"/>
      <c r="BC49" s="352" t="n">
        <v>80</v>
      </c>
      <c r="BD49" s="179" t="n"/>
      <c r="BE49" s="352" t="n">
        <v>6</v>
      </c>
      <c r="BF49" s="179" t="n"/>
      <c r="BG49" s="261" t="n"/>
      <c r="BH49" s="131" t="n"/>
      <c r="BI49" s="131" t="n"/>
      <c r="BJ49" s="132" t="n"/>
      <c r="BK49" s="1070" t="n"/>
      <c r="BL49" s="355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</row>
    <row r="50">
      <c r="A50" s="355" t="n"/>
      <c r="B50" s="1093" t="inlineStr">
        <is>
          <t>2.5.1</t>
        </is>
      </c>
      <c r="C50" s="131" t="n"/>
      <c r="D50" s="179" t="n"/>
      <c r="E50" s="1094" t="inlineStr">
        <is>
          <t>Модуль "Коммуникации в международной деятельности"</t>
        </is>
      </c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405" t="n"/>
      <c r="AF50" s="132" t="n"/>
      <c r="AG50" s="405" t="n"/>
      <c r="AH50" s="132" t="n"/>
      <c r="AI50" s="222">
        <f>AI51+AI52</f>
        <v/>
      </c>
      <c r="AJ50" s="179" t="n"/>
      <c r="AK50" s="352">
        <f>AK51+AK52</f>
        <v/>
      </c>
      <c r="AL50" s="179" t="n"/>
      <c r="AM50" s="352">
        <f>AM51+AM52</f>
        <v/>
      </c>
      <c r="AN50" s="179" t="n"/>
      <c r="AO50" s="352">
        <f>AO51+AO52</f>
        <v/>
      </c>
      <c r="AP50" s="179" t="n"/>
      <c r="AQ50" s="352">
        <f>AQ51+AQ52</f>
        <v/>
      </c>
      <c r="AR50" s="179" t="n"/>
      <c r="AS50" s="352">
        <f>AS51+AS52</f>
        <v/>
      </c>
      <c r="AT50" s="179" t="n"/>
      <c r="AU50" s="222">
        <f>AU51+AU52</f>
        <v/>
      </c>
      <c r="AV50" s="179" t="n"/>
      <c r="AW50" s="352">
        <f>AW51+AW52</f>
        <v/>
      </c>
      <c r="AX50" s="179" t="n"/>
      <c r="AY50" s="352">
        <f>AY51+AY52</f>
        <v/>
      </c>
      <c r="AZ50" s="179" t="n"/>
      <c r="BA50" s="352">
        <f>BA51+BA52</f>
        <v/>
      </c>
      <c r="BB50" s="179" t="n"/>
      <c r="BC50" s="352">
        <f>BC51+BC52</f>
        <v/>
      </c>
      <c r="BD50" s="179" t="n"/>
      <c r="BE50" s="352">
        <f>BE51+BE52</f>
        <v/>
      </c>
      <c r="BF50" s="179" t="n"/>
      <c r="BG50" s="405" t="n"/>
      <c r="BH50" s="131" t="n"/>
      <c r="BI50" s="131" t="n"/>
      <c r="BJ50" s="132" t="n"/>
      <c r="BK50" s="1070" t="n"/>
      <c r="BL50" s="355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</row>
    <row r="51">
      <c r="A51" s="355" t="n"/>
      <c r="B51" s="1080" t="inlineStr">
        <is>
          <t>2.5.1.1</t>
        </is>
      </c>
      <c r="C51" s="131" t="n"/>
      <c r="D51" s="179" t="n"/>
      <c r="E51" s="1081" t="inlineStr">
        <is>
          <t>Международная торговая политика</t>
        </is>
      </c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261" t="n">
        <v>2</v>
      </c>
      <c r="AF51" s="132" t="n"/>
      <c r="AG51" s="261" t="n"/>
      <c r="AH51" s="132" t="n"/>
      <c r="AI51" s="225" t="n">
        <v>108</v>
      </c>
      <c r="AJ51" s="179" t="n"/>
      <c r="AK51" s="1086">
        <f>AM51+AO51+AQ51</f>
        <v/>
      </c>
      <c r="AL51" s="179" t="n"/>
      <c r="AM51" s="350" t="n">
        <v>20</v>
      </c>
      <c r="AN51" s="179" t="n"/>
      <c r="AO51" s="350" t="n"/>
      <c r="AP51" s="179" t="n"/>
      <c r="AQ51" s="350" t="n">
        <v>20</v>
      </c>
      <c r="AR51" s="179" t="n"/>
      <c r="AS51" s="350" t="n"/>
      <c r="AT51" s="179" t="n"/>
      <c r="AU51" s="225">
        <f>AY51*36</f>
        <v/>
      </c>
      <c r="AV51" s="179" t="n"/>
      <c r="AW51" s="350" t="n"/>
      <c r="AX51" s="179" t="n"/>
      <c r="AY51" s="350" t="n"/>
      <c r="AZ51" s="179" t="n"/>
      <c r="BA51" s="350">
        <f>BE51*36</f>
        <v/>
      </c>
      <c r="BB51" s="179" t="n"/>
      <c r="BC51" s="350">
        <f>AK51</f>
        <v/>
      </c>
      <c r="BD51" s="179" t="n"/>
      <c r="BE51" s="350" t="n">
        <v>3</v>
      </c>
      <c r="BF51" s="179" t="n"/>
      <c r="BG51" s="261" t="inlineStr">
        <is>
          <t>СК-8</t>
        </is>
      </c>
      <c r="BH51" s="131" t="n"/>
      <c r="BI51" s="131" t="n"/>
      <c r="BJ51" s="132" t="n"/>
      <c r="BK51" s="1070" t="inlineStr">
        <is>
          <t>МТБиУР</t>
        </is>
      </c>
      <c r="BL51" s="355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</row>
    <row r="52">
      <c r="A52" s="355" t="n"/>
      <c r="B52" s="1080" t="inlineStr">
        <is>
          <t>2.5.1.2</t>
        </is>
      </c>
      <c r="C52" s="131" t="n"/>
      <c r="D52" s="179" t="n"/>
      <c r="E52" s="1081" t="inlineStr">
        <is>
          <t>Психология в управлении</t>
        </is>
      </c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261" t="n"/>
      <c r="AF52" s="132" t="n"/>
      <c r="AG52" s="261" t="n">
        <v>2</v>
      </c>
      <c r="AH52" s="132" t="n"/>
      <c r="AI52" s="724" t="n">
        <v>108</v>
      </c>
      <c r="AJ52" s="179" t="n"/>
      <c r="AK52" s="1086" t="n">
        <v>40</v>
      </c>
      <c r="AL52" s="179" t="n"/>
      <c r="AM52" s="350" t="n">
        <v>20</v>
      </c>
      <c r="AN52" s="179" t="n"/>
      <c r="AO52" s="350" t="n"/>
      <c r="AP52" s="179" t="n"/>
      <c r="AQ52" s="350" t="n">
        <v>20</v>
      </c>
      <c r="AR52" s="179" t="n"/>
      <c r="AS52" s="729" t="n"/>
      <c r="AT52" s="132" t="n"/>
      <c r="AU52" s="225">
        <f>AY52*36</f>
        <v/>
      </c>
      <c r="AV52" s="179" t="n"/>
      <c r="AW52" s="350" t="n"/>
      <c r="AX52" s="179" t="n"/>
      <c r="AY52" s="350" t="n"/>
      <c r="AZ52" s="179" t="n"/>
      <c r="BA52" s="350">
        <f>BE52*36</f>
        <v/>
      </c>
      <c r="BB52" s="179" t="n"/>
      <c r="BC52" s="350" t="n">
        <v>40</v>
      </c>
      <c r="BD52" s="179" t="n"/>
      <c r="BE52" s="350" t="n">
        <v>3</v>
      </c>
      <c r="BF52" s="179" t="n"/>
      <c r="BG52" s="261" t="inlineStr">
        <is>
          <t>СК-11</t>
        </is>
      </c>
      <c r="BH52" s="131" t="n"/>
      <c r="BI52" s="131" t="n"/>
      <c r="BJ52" s="132" t="n"/>
      <c r="BK52" s="1070" t="inlineStr">
        <is>
          <t>МТБиУР</t>
        </is>
      </c>
      <c r="BL52" s="355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</row>
    <row r="53">
      <c r="A53" s="355" t="n"/>
      <c r="B53" s="1093" t="inlineStr">
        <is>
          <t>2.5.2</t>
        </is>
      </c>
      <c r="C53" s="131" t="n"/>
      <c r="D53" s="179" t="n"/>
      <c r="E53" s="1128" t="inlineStr">
        <is>
          <t>Модуль "Инновации-2"</t>
        </is>
      </c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1" t="n"/>
      <c r="AD53" s="132" t="n"/>
      <c r="AE53" s="745" t="n"/>
      <c r="AF53" s="132" t="n"/>
      <c r="AG53" s="745" t="n"/>
      <c r="AH53" s="132" t="n"/>
      <c r="AI53" s="1129" t="n">
        <v>216</v>
      </c>
      <c r="AJ53" s="179" t="n"/>
      <c r="AK53" s="1097">
        <f>AK54+AK55</f>
        <v/>
      </c>
      <c r="AL53" s="179" t="n"/>
      <c r="AM53" s="1097">
        <f>AM54+AM55</f>
        <v/>
      </c>
      <c r="AN53" s="179" t="n"/>
      <c r="AO53" s="1097" t="n">
        <v>0</v>
      </c>
      <c r="AP53" s="179" t="n"/>
      <c r="AQ53" s="1097">
        <f>AQ54+AQ55</f>
        <v/>
      </c>
      <c r="AR53" s="179" t="n"/>
      <c r="AS53" s="1130" t="n">
        <v>0</v>
      </c>
      <c r="AT53" s="132" t="n"/>
      <c r="AU53" s="1131" t="n">
        <v>0</v>
      </c>
      <c r="AV53" s="128" t="n"/>
      <c r="AW53" s="95" t="n">
        <v>0</v>
      </c>
      <c r="AX53" s="128" t="n"/>
      <c r="AY53" s="95" t="n">
        <v>0</v>
      </c>
      <c r="AZ53" s="128" t="n"/>
      <c r="BA53" s="352" t="n">
        <v>216</v>
      </c>
      <c r="BB53" s="179" t="n"/>
      <c r="BC53" s="352">
        <f>BC54+BC55</f>
        <v/>
      </c>
      <c r="BD53" s="179" t="n"/>
      <c r="BE53" s="730" t="n">
        <v>6</v>
      </c>
      <c r="BF53" s="131" t="n"/>
      <c r="BG53" s="261" t="n"/>
      <c r="BH53" s="131" t="n"/>
      <c r="BI53" s="131" t="n"/>
      <c r="BJ53" s="132" t="n"/>
      <c r="BK53" s="1070" t="n"/>
      <c r="BL53" s="355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</row>
    <row r="54">
      <c r="A54" s="355" t="n"/>
      <c r="B54" s="1080" t="inlineStr">
        <is>
          <t>2.5.2.1</t>
        </is>
      </c>
      <c r="C54" s="131" t="n"/>
      <c r="D54" s="179" t="n"/>
      <c r="E54" s="1132" t="inlineStr">
        <is>
          <t>Стратегический анализ бизнес-процессов</t>
        </is>
      </c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1" t="n"/>
      <c r="AC54" s="131" t="n"/>
      <c r="AD54" s="132" t="n"/>
      <c r="AE54" s="745" t="n">
        <v>2</v>
      </c>
      <c r="AF54" s="132" t="n"/>
      <c r="AG54" s="745" t="n"/>
      <c r="AH54" s="132" t="n"/>
      <c r="AI54" s="1133" t="n">
        <v>108</v>
      </c>
      <c r="AJ54" s="179" t="n"/>
      <c r="AK54" s="1086">
        <f>AM54+AO54+AQ54</f>
        <v/>
      </c>
      <c r="AL54" s="179" t="n"/>
      <c r="AM54" s="1086" t="n">
        <v>20</v>
      </c>
      <c r="AN54" s="179" t="n"/>
      <c r="AO54" s="1086" t="n"/>
      <c r="AP54" s="179" t="n"/>
      <c r="AQ54" s="1086" t="n">
        <v>20</v>
      </c>
      <c r="AR54" s="179" t="n"/>
      <c r="AS54" s="1134" t="n"/>
      <c r="AT54" s="1135" t="n"/>
      <c r="AU54" s="844">
        <f>AY54*36</f>
        <v/>
      </c>
      <c r="AV54" s="128" t="n"/>
      <c r="AW54" s="93" t="n"/>
      <c r="AX54" s="128" t="n"/>
      <c r="AY54" s="93" t="n"/>
      <c r="AZ54" s="128" t="n"/>
      <c r="BA54" s="350" t="n">
        <v>108</v>
      </c>
      <c r="BB54" s="179" t="n"/>
      <c r="BC54" s="350">
        <f>AK54</f>
        <v/>
      </c>
      <c r="BD54" s="179" t="n"/>
      <c r="BE54" s="725" t="n">
        <v>3</v>
      </c>
      <c r="BF54" s="131" t="n"/>
      <c r="BG54" s="261" t="inlineStr">
        <is>
          <t>СК-10</t>
        </is>
      </c>
      <c r="BH54" s="131" t="n"/>
      <c r="BI54" s="131" t="n"/>
      <c r="BJ54" s="132" t="n"/>
      <c r="BK54" s="1070" t="inlineStr">
        <is>
          <t>МТБиУР</t>
        </is>
      </c>
      <c r="BL54" s="355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</row>
    <row r="55">
      <c r="A55" s="355" t="n"/>
      <c r="B55" s="1080" t="inlineStr">
        <is>
          <t>2.5.2.2</t>
        </is>
      </c>
      <c r="C55" s="131" t="n"/>
      <c r="D55" s="179" t="n"/>
      <c r="E55" s="1081" t="inlineStr">
        <is>
          <t>Управление финансовыми инновациями</t>
        </is>
      </c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1" t="n"/>
      <c r="AC55" s="131" t="n"/>
      <c r="AD55" s="132" t="n"/>
      <c r="AE55" s="261" t="n"/>
      <c r="AF55" s="132" t="n"/>
      <c r="AG55" s="261" t="n">
        <v>2</v>
      </c>
      <c r="AH55" s="132" t="n"/>
      <c r="AI55" s="724" t="n">
        <v>108</v>
      </c>
      <c r="AJ55" s="179" t="n"/>
      <c r="AK55" s="1086">
        <f>AM55+AO55+AQ55</f>
        <v/>
      </c>
      <c r="AL55" s="179" t="n"/>
      <c r="AM55" s="350" t="n">
        <v>20</v>
      </c>
      <c r="AN55" s="179" t="n"/>
      <c r="AO55" s="350" t="n"/>
      <c r="AP55" s="179" t="n"/>
      <c r="AQ55" s="350" t="n">
        <v>20</v>
      </c>
      <c r="AR55" s="179" t="n"/>
      <c r="AS55" s="725" t="n"/>
      <c r="AT55" s="367" t="n"/>
      <c r="AU55" s="177">
        <f>AY55*36</f>
        <v/>
      </c>
      <c r="AV55" s="128" t="n"/>
      <c r="AW55" s="93" t="n"/>
      <c r="AX55" s="128" t="n"/>
      <c r="AY55" s="93" t="n"/>
      <c r="AZ55" s="128" t="n"/>
      <c r="BA55" s="350" t="n">
        <v>108</v>
      </c>
      <c r="BB55" s="179" t="n"/>
      <c r="BC55" s="350">
        <f>AK55</f>
        <v/>
      </c>
      <c r="BD55" s="179" t="n"/>
      <c r="BE55" s="725" t="n">
        <v>3</v>
      </c>
      <c r="BF55" s="131" t="n"/>
      <c r="BG55" s="261" t="inlineStr">
        <is>
          <t>СК-9</t>
        </is>
      </c>
      <c r="BH55" s="131" t="n"/>
      <c r="BI55" s="131" t="n"/>
      <c r="BJ55" s="132" t="n"/>
      <c r="BK55" s="1070" t="inlineStr">
        <is>
          <t>МТБиУР</t>
        </is>
      </c>
      <c r="BL55" s="355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</row>
    <row r="56">
      <c r="A56" s="355" t="n"/>
      <c r="B56" s="1093" t="inlineStr">
        <is>
          <t>2.6</t>
        </is>
      </c>
      <c r="C56" s="131" t="n"/>
      <c r="D56" s="179" t="n"/>
      <c r="E56" s="1094" t="inlineStr">
        <is>
          <t>Дополнительные виды обучения</t>
        </is>
      </c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2" t="n"/>
      <c r="AE56" s="261" t="n"/>
      <c r="AF56" s="132" t="n"/>
      <c r="AG56" s="261" t="n"/>
      <c r="AH56" s="132" t="n"/>
      <c r="AI56" s="634" t="inlineStr">
        <is>
          <t>/</t>
        </is>
      </c>
      <c r="AJ56" s="440">
        <f>SUM(AJ57:AJ59)</f>
        <v/>
      </c>
      <c r="AK56" s="1004" t="inlineStr">
        <is>
          <t>/</t>
        </is>
      </c>
      <c r="AL56" s="995">
        <f>SUM(AL57:AL59)</f>
        <v/>
      </c>
      <c r="AM56" s="636" t="inlineStr">
        <is>
          <t>/</t>
        </is>
      </c>
      <c r="AN56" s="440">
        <f>SUM(AN57:AN59)</f>
        <v/>
      </c>
      <c r="AO56" s="636" t="inlineStr">
        <is>
          <t>/</t>
        </is>
      </c>
      <c r="AP56" s="440">
        <f>SUM(AP57:AP59)</f>
        <v/>
      </c>
      <c r="AQ56" s="636" t="inlineStr">
        <is>
          <t>/</t>
        </is>
      </c>
      <c r="AR56" s="440">
        <f>SUM(AR57:AR59)</f>
        <v/>
      </c>
      <c r="AS56" s="636" t="inlineStr">
        <is>
          <t>/</t>
        </is>
      </c>
      <c r="AT56" s="637">
        <f>SUM(AT57:AT59)</f>
        <v/>
      </c>
      <c r="AU56" s="638" t="inlineStr">
        <is>
          <t>/</t>
        </is>
      </c>
      <c r="AV56" s="440">
        <f>SUM(AV57:AV59)</f>
        <v/>
      </c>
      <c r="AW56" s="636" t="inlineStr">
        <is>
          <t>/</t>
        </is>
      </c>
      <c r="AX56" s="440">
        <f>SUM(AX57:AX59)</f>
        <v/>
      </c>
      <c r="AY56" s="636" t="inlineStr">
        <is>
          <t>/</t>
        </is>
      </c>
      <c r="AZ56" s="440">
        <f>SUM(AZ57:AZ59)</f>
        <v/>
      </c>
      <c r="BA56" s="636" t="inlineStr">
        <is>
          <t>/</t>
        </is>
      </c>
      <c r="BB56" s="440">
        <f>SUM(BB57:BB59)</f>
        <v/>
      </c>
      <c r="BC56" s="636" t="inlineStr">
        <is>
          <t>/</t>
        </is>
      </c>
      <c r="BD56" s="440">
        <f>SUM(BD57:BD59)</f>
        <v/>
      </c>
      <c r="BE56" s="636" t="inlineStr">
        <is>
          <t>/</t>
        </is>
      </c>
      <c r="BF56" s="637">
        <f>SUM(BF57:BF59)</f>
        <v/>
      </c>
      <c r="BG56" s="261" t="n"/>
      <c r="BH56" s="131" t="n"/>
      <c r="BI56" s="131" t="n"/>
      <c r="BJ56" s="132" t="n"/>
      <c r="BK56" s="1070" t="n"/>
      <c r="BL56" s="355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</row>
    <row r="57">
      <c r="A57" s="355" t="n"/>
      <c r="B57" s="1080" t="inlineStr">
        <is>
          <t>2.6.1</t>
        </is>
      </c>
      <c r="C57" s="131" t="n"/>
      <c r="D57" s="179" t="n"/>
      <c r="E57" s="1081" t="inlineStr">
        <is>
          <t>Философия и методология науки *</t>
        </is>
      </c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2" t="n"/>
      <c r="AE57" s="125" t="inlineStr">
        <is>
          <t>/</t>
        </is>
      </c>
      <c r="AF57" s="189" t="n">
        <v>2</v>
      </c>
      <c r="AG57" s="125" t="n"/>
      <c r="AH57" s="189" t="n"/>
      <c r="AI57" s="605" t="inlineStr">
        <is>
          <t>/</t>
        </is>
      </c>
      <c r="AJ57" s="642">
        <f>AV57+BB57</f>
        <v/>
      </c>
      <c r="AK57" s="643" t="inlineStr">
        <is>
          <t>/</t>
        </is>
      </c>
      <c r="AL57" s="642">
        <f>AN57+AP57+AR57+AT57</f>
        <v/>
      </c>
      <c r="AM57" s="643" t="inlineStr">
        <is>
          <t>/</t>
        </is>
      </c>
      <c r="AN57" s="642" t="n">
        <v>40</v>
      </c>
      <c r="AO57" s="643" t="n"/>
      <c r="AP57" s="642" t="n"/>
      <c r="AQ57" s="643" t="n"/>
      <c r="AR57" s="642" t="n"/>
      <c r="AS57" s="643" t="inlineStr">
        <is>
          <t>/</t>
        </is>
      </c>
      <c r="AT57" s="644" t="n">
        <v>32</v>
      </c>
      <c r="AU57" s="645" t="inlineStr">
        <is>
          <t>/</t>
        </is>
      </c>
      <c r="AV57" s="642" t="n">
        <v>48</v>
      </c>
      <c r="AW57" s="643" t="inlineStr">
        <is>
          <t>/</t>
        </is>
      </c>
      <c r="AX57" s="642" t="n">
        <v>32</v>
      </c>
      <c r="AY57" s="643" t="n"/>
      <c r="AZ57" s="642" t="n"/>
      <c r="BA57" s="643" t="inlineStr">
        <is>
          <t>/</t>
        </is>
      </c>
      <c r="BB57" s="642" t="n">
        <v>76</v>
      </c>
      <c r="BC57" s="643" t="inlineStr">
        <is>
          <t>/</t>
        </is>
      </c>
      <c r="BD57" s="642" t="n">
        <v>40</v>
      </c>
      <c r="BE57" s="643" t="inlineStr">
        <is>
          <t>/</t>
        </is>
      </c>
      <c r="BF57" s="644" t="n">
        <v>3</v>
      </c>
      <c r="BG57" s="261" t="inlineStr">
        <is>
          <t>УК-1</t>
        </is>
      </c>
      <c r="BH57" s="131" t="n"/>
      <c r="BI57" s="131" t="n"/>
      <c r="BJ57" s="132" t="n"/>
      <c r="BK57" s="1070" t="inlineStr">
        <is>
          <t>ФиП</t>
        </is>
      </c>
      <c r="BL57" s="355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</row>
    <row r="58">
      <c r="A58" s="355" t="n"/>
      <c r="B58" s="1080" t="inlineStr">
        <is>
          <t>2.6.2</t>
        </is>
      </c>
      <c r="C58" s="131" t="n"/>
      <c r="D58" s="179" t="n"/>
      <c r="E58" s="1081" t="inlineStr">
        <is>
          <t>Иностранный язык *</t>
        </is>
      </c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2" t="n"/>
      <c r="AE58" s="125" t="inlineStr">
        <is>
          <t>/</t>
        </is>
      </c>
      <c r="AF58" s="189" t="n">
        <v>2</v>
      </c>
      <c r="AG58" s="125" t="n"/>
      <c r="AH58" s="189" t="n"/>
      <c r="AI58" s="605" t="inlineStr">
        <is>
          <t>/</t>
        </is>
      </c>
      <c r="AJ58" s="642">
        <f>AV58+BB58</f>
        <v/>
      </c>
      <c r="AK58" s="643" t="inlineStr">
        <is>
          <t>/</t>
        </is>
      </c>
      <c r="AL58" s="642">
        <f>AN58+AP58+AR58+AT58</f>
        <v/>
      </c>
      <c r="AM58" s="643" t="n"/>
      <c r="AN58" s="642" t="n"/>
      <c r="AO58" s="643" t="n"/>
      <c r="AP58" s="642" t="n"/>
      <c r="AQ58" s="643" t="inlineStr">
        <is>
          <t>/</t>
        </is>
      </c>
      <c r="AR58" s="642" t="n">
        <v>96</v>
      </c>
      <c r="AS58" s="643" t="n"/>
      <c r="AT58" s="644" t="n"/>
      <c r="AU58" s="645" t="inlineStr">
        <is>
          <t>/</t>
        </is>
      </c>
      <c r="AV58" s="642" t="n">
        <v>70</v>
      </c>
      <c r="AW58" s="643" t="inlineStr">
        <is>
          <t>/</t>
        </is>
      </c>
      <c r="AX58" s="642" t="n">
        <v>48</v>
      </c>
      <c r="AY58" s="643" t="n"/>
      <c r="AZ58" s="642" t="n"/>
      <c r="BA58" s="643" t="inlineStr">
        <is>
          <t>/</t>
        </is>
      </c>
      <c r="BB58" s="642" t="n">
        <v>72</v>
      </c>
      <c r="BC58" s="643" t="inlineStr">
        <is>
          <t>/</t>
        </is>
      </c>
      <c r="BD58" s="642" t="n">
        <v>48</v>
      </c>
      <c r="BE58" s="643" t="inlineStr">
        <is>
          <t>/</t>
        </is>
      </c>
      <c r="BF58" s="644" t="n">
        <v>4</v>
      </c>
      <c r="BG58" s="261" t="inlineStr">
        <is>
          <t>УК-3</t>
        </is>
      </c>
      <c r="BH58" s="131" t="n"/>
      <c r="BI58" s="131" t="n"/>
      <c r="BJ58" s="132" t="n"/>
      <c r="BK58" s="1070" t="inlineStr">
        <is>
          <t>МКиТП</t>
        </is>
      </c>
      <c r="BL58" s="355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</row>
    <row r="59">
      <c r="A59" s="355" t="n"/>
      <c r="B59" s="1136" t="inlineStr">
        <is>
          <t>2.6.3</t>
        </is>
      </c>
      <c r="C59" s="194" t="n"/>
      <c r="D59" s="240" t="n"/>
      <c r="E59" s="1137" t="inlineStr">
        <is>
          <t>Основы информационных технологий  *</t>
        </is>
      </c>
      <c r="F59" s="194" t="n"/>
      <c r="G59" s="194" t="n"/>
      <c r="H59" s="194" t="n"/>
      <c r="I59" s="194" t="n"/>
      <c r="J59" s="194" t="n"/>
      <c r="K59" s="194" t="n"/>
      <c r="L59" s="194" t="n"/>
      <c r="M59" s="194" t="n"/>
      <c r="N59" s="194" t="n"/>
      <c r="O59" s="194" t="n"/>
      <c r="P59" s="194" t="n"/>
      <c r="Q59" s="194" t="n"/>
      <c r="R59" s="194" t="n"/>
      <c r="S59" s="194" t="n"/>
      <c r="T59" s="194" t="n"/>
      <c r="U59" s="194" t="n"/>
      <c r="V59" s="194" t="n"/>
      <c r="W59" s="194" t="n"/>
      <c r="X59" s="194" t="n"/>
      <c r="Y59" s="194" t="n"/>
      <c r="Z59" s="194" t="n"/>
      <c r="AA59" s="194" t="n"/>
      <c r="AB59" s="194" t="n"/>
      <c r="AC59" s="194" t="n"/>
      <c r="AD59" s="195" t="n"/>
      <c r="AE59" s="649" t="n"/>
      <c r="AF59" s="1138" t="n"/>
      <c r="AG59" s="649" t="inlineStr">
        <is>
          <t>/</t>
        </is>
      </c>
      <c r="AH59" s="1138" t="inlineStr">
        <is>
          <t>1д</t>
        </is>
      </c>
      <c r="AI59" s="651" t="inlineStr">
        <is>
          <t>/</t>
        </is>
      </c>
      <c r="AJ59" s="652">
        <f>AV59</f>
        <v/>
      </c>
      <c r="AK59" s="654" t="inlineStr">
        <is>
          <t>/</t>
        </is>
      </c>
      <c r="AL59" s="652">
        <f>AN59+AP59+AR59+AT59</f>
        <v/>
      </c>
      <c r="AM59" s="654" t="inlineStr">
        <is>
          <t>/</t>
        </is>
      </c>
      <c r="AN59" s="652" t="n">
        <v>26</v>
      </c>
      <c r="AO59" s="654" t="inlineStr">
        <is>
          <t>/</t>
        </is>
      </c>
      <c r="AP59" s="652" t="n">
        <v>24</v>
      </c>
      <c r="AQ59" s="654" t="n"/>
      <c r="AR59" s="652" t="n"/>
      <c r="AS59" s="654" t="n"/>
      <c r="AT59" s="655" t="n"/>
      <c r="AU59" s="656" t="inlineStr">
        <is>
          <t>/</t>
        </is>
      </c>
      <c r="AV59" s="652">
        <f>AZ59*36</f>
        <v/>
      </c>
      <c r="AW59" s="654" t="inlineStr">
        <is>
          <t>/</t>
        </is>
      </c>
      <c r="AX59" s="652">
        <f>AL59</f>
        <v/>
      </c>
      <c r="AY59" s="654" t="inlineStr">
        <is>
          <t>/</t>
        </is>
      </c>
      <c r="AZ59" s="652" t="n">
        <v>2</v>
      </c>
      <c r="BA59" s="654" t="n"/>
      <c r="BB59" s="652" t="n"/>
      <c r="BC59" s="654" t="n"/>
      <c r="BD59" s="652" t="n"/>
      <c r="BE59" s="654" t="n"/>
      <c r="BF59" s="657" t="n"/>
      <c r="BG59" s="261" t="inlineStr">
        <is>
          <t>УК-2</t>
        </is>
      </c>
      <c r="BH59" s="131" t="n"/>
      <c r="BI59" s="131" t="n"/>
      <c r="BJ59" s="132" t="n"/>
      <c r="BK59" s="1070" t="inlineStr">
        <is>
          <t>ИСиТ</t>
        </is>
      </c>
      <c r="BL59" s="355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</row>
    <row r="60">
      <c r="A60" s="355" t="n"/>
      <c r="B60" s="1139" t="inlineStr">
        <is>
          <t>Количество часов учебных занятий</t>
        </is>
      </c>
      <c r="C60" s="123" t="n"/>
      <c r="D60" s="123" t="n"/>
      <c r="E60" s="123" t="n"/>
      <c r="F60" s="123" t="n"/>
      <c r="G60" s="123" t="n"/>
      <c r="H60" s="123" t="n"/>
      <c r="I60" s="123" t="n"/>
      <c r="J60" s="123" t="n"/>
      <c r="K60" s="123" t="n"/>
      <c r="L60" s="123" t="n"/>
      <c r="M60" s="123" t="n"/>
      <c r="N60" s="123" t="n"/>
      <c r="O60" s="123" t="n"/>
      <c r="P60" s="123" t="n"/>
      <c r="Q60" s="123" t="n"/>
      <c r="R60" s="123" t="n"/>
      <c r="S60" s="123" t="n"/>
      <c r="T60" s="123" t="n"/>
      <c r="U60" s="123" t="n"/>
      <c r="V60" s="123" t="n"/>
      <c r="W60" s="123" t="n"/>
      <c r="X60" s="123" t="n"/>
      <c r="Y60" s="123" t="n"/>
      <c r="Z60" s="123" t="n"/>
      <c r="AA60" s="123" t="n"/>
      <c r="AB60" s="123" t="n"/>
      <c r="AC60" s="123" t="n"/>
      <c r="AD60" s="123" t="n"/>
      <c r="AE60" s="1140" t="n"/>
      <c r="AF60" s="123" t="n"/>
      <c r="AG60" s="1141" t="n"/>
      <c r="AH60" s="124" t="n"/>
      <c r="AI60" s="170">
        <f>AI31+AI37</f>
        <v/>
      </c>
      <c r="AJ60" s="124" t="n"/>
      <c r="AK60" s="170">
        <f>AK31+AK37</f>
        <v/>
      </c>
      <c r="AL60" s="124" t="n"/>
      <c r="AM60" s="170">
        <f>AM31+AM37</f>
        <v/>
      </c>
      <c r="AN60" s="124" t="n"/>
      <c r="AO60" s="170">
        <f>AO31+AO37</f>
        <v/>
      </c>
      <c r="AP60" s="124" t="n"/>
      <c r="AQ60" s="170">
        <f>AQ31+AQ37</f>
        <v/>
      </c>
      <c r="AR60" s="124" t="n"/>
      <c r="AS60" s="170">
        <f>AS31+AS37</f>
        <v/>
      </c>
      <c r="AT60" s="124" t="n"/>
      <c r="AU60" s="170">
        <f>AU31+AU37</f>
        <v/>
      </c>
      <c r="AV60" s="124" t="n"/>
      <c r="AW60" s="170">
        <f>AW31+AW37</f>
        <v/>
      </c>
      <c r="AX60" s="124" t="n"/>
      <c r="AY60" s="170">
        <f>AY31+AY37</f>
        <v/>
      </c>
      <c r="AZ60" s="124" t="n"/>
      <c r="BA60" s="170">
        <f>BA31+BA37</f>
        <v/>
      </c>
      <c r="BB60" s="124" t="n"/>
      <c r="BC60" s="170">
        <f>SUM(BC31+BC37)</f>
        <v/>
      </c>
      <c r="BD60" s="124" t="n"/>
      <c r="BE60" s="170">
        <f>BE31+BE37</f>
        <v/>
      </c>
      <c r="BF60" s="124" t="n"/>
      <c r="BG60" s="1142">
        <f>BE61+#REF!</f>
        <v/>
      </c>
      <c r="BH60" s="411" t="n"/>
      <c r="BI60" s="411" t="n"/>
      <c r="BJ60" s="1143" t="n"/>
      <c r="BK60" s="356" t="n"/>
      <c r="BL60" s="356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</row>
    <row r="61">
      <c r="A61" s="504" t="n"/>
      <c r="B61" s="1144" t="inlineStr">
        <is>
          <t>Количество часов учебных занятий в неделю</t>
        </is>
      </c>
      <c r="C61" s="131" t="n"/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31" t="n"/>
      <c r="Y61" s="131" t="n"/>
      <c r="Z61" s="131" t="n"/>
      <c r="AA61" s="131" t="n"/>
      <c r="AB61" s="131" t="n"/>
      <c r="AC61" s="131" t="n"/>
      <c r="AD61" s="131" t="n"/>
      <c r="AE61" s="1145" t="n"/>
      <c r="AF61" s="131" t="n"/>
      <c r="AG61" s="1146" t="n"/>
      <c r="AH61" s="179" t="n"/>
      <c r="AI61" s="665">
        <f>AU60+BA60+#REF!</f>
        <v/>
      </c>
      <c r="AJ61" s="128" t="n"/>
      <c r="AK61" s="665">
        <f>AW60+BC60+#REF!</f>
        <v/>
      </c>
      <c r="AL61" s="128" t="n"/>
      <c r="AM61" s="352" t="n"/>
      <c r="AN61" s="179" t="n"/>
      <c r="AO61" s="95" t="n"/>
      <c r="AP61" s="128" t="n"/>
      <c r="AQ61" s="95" t="n"/>
      <c r="AR61" s="128" t="n"/>
      <c r="AS61" s="95" t="n"/>
      <c r="AT61" s="128" t="n"/>
      <c r="AU61" s="1147">
        <f>AW60/AU29</f>
        <v/>
      </c>
      <c r="AV61" s="131" t="n"/>
      <c r="AW61" s="131" t="n"/>
      <c r="AX61" s="131" t="n"/>
      <c r="AY61" s="131" t="n"/>
      <c r="AZ61" s="179" t="n"/>
      <c r="BA61" s="1147">
        <f>BC60/BA29</f>
        <v/>
      </c>
      <c r="BB61" s="131" t="n"/>
      <c r="BC61" s="131" t="n"/>
      <c r="BD61" s="131" t="n"/>
      <c r="BE61" s="131" t="n"/>
      <c r="BF61" s="179" t="n"/>
      <c r="BG61" s="112" t="n"/>
      <c r="BH61" s="1" t="n"/>
      <c r="BI61" s="1" t="n"/>
      <c r="BJ61" s="1148" t="n"/>
      <c r="BK61" s="346" t="n"/>
      <c r="BL61" s="346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</row>
    <row r="62">
      <c r="A62" s="355" t="n"/>
      <c r="B62" s="1144" t="inlineStr">
        <is>
          <t>Количество курсовых проектов</t>
        </is>
      </c>
      <c r="C62" s="131" t="n"/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31" t="n"/>
      <c r="Y62" s="131" t="n"/>
      <c r="Z62" s="131" t="n"/>
      <c r="AA62" s="131" t="n"/>
      <c r="AB62" s="131" t="n"/>
      <c r="AC62" s="131" t="n"/>
      <c r="AD62" s="131" t="n"/>
      <c r="AE62" s="1145" t="n"/>
      <c r="AF62" s="131" t="n"/>
      <c r="AG62" s="1146" t="n"/>
      <c r="AH62" s="179" t="n"/>
      <c r="AI62" s="95" t="n"/>
      <c r="AJ62" s="128" t="n"/>
      <c r="AK62" s="95" t="n"/>
      <c r="AL62" s="128" t="n"/>
      <c r="AM62" s="352" t="n"/>
      <c r="AN62" s="179" t="n"/>
      <c r="AO62" s="95" t="n"/>
      <c r="AP62" s="128" t="n"/>
      <c r="AQ62" s="95" t="n"/>
      <c r="AR62" s="128" t="n"/>
      <c r="AS62" s="95" t="n"/>
      <c r="AT62" s="128" t="n"/>
      <c r="AU62" s="352" t="n"/>
      <c r="AV62" s="131" t="n"/>
      <c r="AW62" s="131" t="n"/>
      <c r="AX62" s="131" t="n"/>
      <c r="AY62" s="131" t="n"/>
      <c r="AZ62" s="179" t="n"/>
      <c r="BA62" s="1149" t="n"/>
      <c r="BB62" s="131" t="n"/>
      <c r="BC62" s="131" t="n"/>
      <c r="BD62" s="131" t="n"/>
      <c r="BE62" s="131" t="n"/>
      <c r="BF62" s="131" t="n"/>
      <c r="BG62" s="112" t="n"/>
      <c r="BH62" s="1" t="n"/>
      <c r="BI62" s="1" t="n"/>
      <c r="BJ62" s="1148" t="n"/>
      <c r="BK62" s="253" t="n"/>
      <c r="BL62" s="253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</row>
    <row r="63">
      <c r="A63" s="355" t="n"/>
      <c r="B63" s="1144" t="inlineStr">
        <is>
          <t>Количество курсовых работ</t>
        </is>
      </c>
      <c r="C63" s="131" t="n"/>
      <c r="D63" s="131" t="n"/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31" t="n"/>
      <c r="Y63" s="131" t="n"/>
      <c r="Z63" s="131" t="n"/>
      <c r="AA63" s="131" t="n"/>
      <c r="AB63" s="131" t="n"/>
      <c r="AC63" s="131" t="n"/>
      <c r="AD63" s="131" t="n"/>
      <c r="AE63" s="1145" t="n"/>
      <c r="AF63" s="131" t="n"/>
      <c r="AG63" s="1146" t="n"/>
      <c r="AH63" s="179" t="n"/>
      <c r="AI63" s="95" t="n"/>
      <c r="AJ63" s="128" t="n"/>
      <c r="AK63" s="95" t="n"/>
      <c r="AL63" s="128" t="n"/>
      <c r="AM63" s="352" t="n"/>
      <c r="AN63" s="179" t="n"/>
      <c r="AO63" s="95" t="n"/>
      <c r="AP63" s="128" t="n"/>
      <c r="AQ63" s="95" t="n"/>
      <c r="AR63" s="128" t="n"/>
      <c r="AS63" s="95" t="n"/>
      <c r="AT63" s="128" t="n"/>
      <c r="AU63" s="352" t="n"/>
      <c r="AV63" s="131" t="n"/>
      <c r="AW63" s="131" t="n"/>
      <c r="AX63" s="131" t="n"/>
      <c r="AY63" s="131" t="n"/>
      <c r="AZ63" s="179" t="n"/>
      <c r="BA63" s="1149" t="n"/>
      <c r="BB63" s="131" t="n"/>
      <c r="BC63" s="131" t="n"/>
      <c r="BD63" s="131" t="n"/>
      <c r="BE63" s="131" t="n"/>
      <c r="BF63" s="131" t="n"/>
      <c r="BG63" s="112" t="n"/>
      <c r="BH63" s="1" t="n"/>
      <c r="BI63" s="1" t="n"/>
      <c r="BJ63" s="1148" t="n"/>
      <c r="BK63" s="253" t="n"/>
      <c r="BL63" s="253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</row>
    <row r="64">
      <c r="A64" s="10" t="n"/>
      <c r="B64" s="1144" t="inlineStr">
        <is>
          <t>Количество экзаменов</t>
        </is>
      </c>
      <c r="C64" s="131" t="n"/>
      <c r="D64" s="131" t="n"/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1" t="n"/>
      <c r="V64" s="131" t="n"/>
      <c r="W64" s="131" t="n"/>
      <c r="X64" s="131" t="n"/>
      <c r="Y64" s="131" t="n"/>
      <c r="Z64" s="131" t="n"/>
      <c r="AA64" s="131" t="n"/>
      <c r="AB64" s="131" t="n"/>
      <c r="AC64" s="131" t="n"/>
      <c r="AD64" s="131" t="n"/>
      <c r="AE64" s="1145" t="n"/>
      <c r="AF64" s="131" t="n"/>
      <c r="AG64" s="1150" t="n"/>
      <c r="AH64" s="179" t="n"/>
      <c r="AI64" s="1097">
        <f>AU64+BA64</f>
        <v/>
      </c>
      <c r="AJ64" s="179" t="n"/>
      <c r="AK64" s="95" t="n"/>
      <c r="AL64" s="128" t="n"/>
      <c r="AM64" s="352" t="n"/>
      <c r="AN64" s="179" t="n"/>
      <c r="AO64" s="95" t="n"/>
      <c r="AP64" s="128" t="n"/>
      <c r="AQ64" s="95" t="n"/>
      <c r="AR64" s="128" t="n"/>
      <c r="AS64" s="95" t="n"/>
      <c r="AT64" s="128" t="n"/>
      <c r="AU64" s="352" t="n">
        <v>4</v>
      </c>
      <c r="AV64" s="131" t="n"/>
      <c r="AW64" s="131" t="n"/>
      <c r="AX64" s="131" t="n"/>
      <c r="AY64" s="131" t="n"/>
      <c r="AZ64" s="179" t="n"/>
      <c r="BA64" s="1149" t="n">
        <v>2</v>
      </c>
      <c r="BB64" s="131" t="n"/>
      <c r="BC64" s="131" t="n"/>
      <c r="BD64" s="131" t="n"/>
      <c r="BE64" s="131" t="n"/>
      <c r="BF64" s="131" t="n"/>
      <c r="BG64" s="112" t="n"/>
      <c r="BH64" s="1" t="n"/>
      <c r="BI64" s="1" t="n"/>
      <c r="BJ64" s="1148" t="n"/>
      <c r="BK64" s="10" t="n"/>
      <c r="BL64" s="10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</row>
    <row r="65">
      <c r="A65" s="243" t="n"/>
      <c r="B65" s="1151" t="inlineStr">
        <is>
          <t>Количество зачетов</t>
        </is>
      </c>
      <c r="C65" s="194" t="n"/>
      <c r="D65" s="194" t="n"/>
      <c r="E65" s="194" t="n"/>
      <c r="F65" s="194" t="n"/>
      <c r="G65" s="194" t="n"/>
      <c r="H65" s="194" t="n"/>
      <c r="I65" s="194" t="n"/>
      <c r="J65" s="194" t="n"/>
      <c r="K65" s="194" t="n"/>
      <c r="L65" s="194" t="n"/>
      <c r="M65" s="194" t="n"/>
      <c r="N65" s="194" t="n"/>
      <c r="O65" s="194" t="n"/>
      <c r="P65" s="194" t="n"/>
      <c r="Q65" s="194" t="n"/>
      <c r="R65" s="194" t="n"/>
      <c r="S65" s="194" t="n"/>
      <c r="T65" s="194" t="n"/>
      <c r="U65" s="194" t="n"/>
      <c r="V65" s="194" t="n"/>
      <c r="W65" s="194" t="n"/>
      <c r="X65" s="194" t="n"/>
      <c r="Y65" s="194" t="n"/>
      <c r="Z65" s="194" t="n"/>
      <c r="AA65" s="194" t="n"/>
      <c r="AB65" s="194" t="n"/>
      <c r="AC65" s="194" t="n"/>
      <c r="AD65" s="194" t="n"/>
      <c r="AE65" s="1152" t="n"/>
      <c r="AF65" s="194" t="n"/>
      <c r="AG65" s="1153" t="n"/>
      <c r="AH65" s="240" t="n"/>
      <c r="AI65" s="1154">
        <f>AU65+BA65</f>
        <v/>
      </c>
      <c r="AJ65" s="240" t="n"/>
      <c r="AK65" s="503" t="n"/>
      <c r="AL65" s="240" t="n"/>
      <c r="AM65" s="631" t="n"/>
      <c r="AN65" s="240" t="n"/>
      <c r="AO65" s="503" t="n"/>
      <c r="AP65" s="240" t="n"/>
      <c r="AQ65" s="503" t="n"/>
      <c r="AR65" s="240" t="n"/>
      <c r="AS65" s="503" t="n"/>
      <c r="AT65" s="240" t="n"/>
      <c r="AU65" s="631" t="n">
        <v>5</v>
      </c>
      <c r="AV65" s="194" t="n"/>
      <c r="AW65" s="194" t="n"/>
      <c r="AX65" s="194" t="n"/>
      <c r="AY65" s="194" t="n"/>
      <c r="AZ65" s="240" t="n"/>
      <c r="BA65" s="1155" t="n">
        <v>4</v>
      </c>
      <c r="BB65" s="194" t="n"/>
      <c r="BC65" s="194" t="n"/>
      <c r="BD65" s="194" t="n"/>
      <c r="BE65" s="194" t="n"/>
      <c r="BF65" s="195" t="n"/>
      <c r="BG65" s="373" t="n"/>
      <c r="BH65" s="374" t="n"/>
      <c r="BI65" s="374" t="n"/>
      <c r="BJ65" s="1156" t="n"/>
      <c r="BK65" s="243" t="n"/>
      <c r="BL65" s="243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</row>
    <row r="66">
      <c r="A66" s="243" t="n"/>
      <c r="B66" s="1157" t="n"/>
      <c r="C66" s="1157" t="n"/>
      <c r="D66" s="1157" t="n"/>
      <c r="E66" s="1157" t="n"/>
      <c r="F66" s="1157" t="n"/>
      <c r="G66" s="1157" t="n"/>
      <c r="H66" s="1157" t="n"/>
      <c r="I66" s="1157" t="n"/>
      <c r="J66" s="1157" t="n"/>
      <c r="K66" s="1157" t="n"/>
      <c r="L66" s="1157" t="n"/>
      <c r="M66" s="1157" t="n"/>
      <c r="N66" s="1157" t="n"/>
      <c r="O66" s="1157" t="n"/>
      <c r="P66" s="1157" t="n"/>
      <c r="Q66" s="1157" t="n"/>
      <c r="R66" s="1157" t="n"/>
      <c r="S66" s="1157" t="n"/>
      <c r="T66" s="1157" t="n"/>
      <c r="U66" s="1157" t="n"/>
      <c r="V66" s="1157" t="n"/>
      <c r="W66" s="1157" t="n"/>
      <c r="X66" s="1157" t="n"/>
      <c r="Y66" s="1157" t="n"/>
      <c r="Z66" s="1157" t="n"/>
      <c r="AA66" s="1157" t="n"/>
      <c r="AB66" s="1157" t="n"/>
      <c r="AC66" s="1157" t="n"/>
      <c r="AD66" s="1157" t="n"/>
      <c r="AE66" s="1157" t="n"/>
      <c r="AF66" s="1157" t="n"/>
      <c r="AG66" s="1157" t="n"/>
      <c r="AH66" s="1157" t="n"/>
      <c r="AI66" s="1158" t="n"/>
      <c r="AJ66" s="1158" t="n"/>
      <c r="AK66" s="14" t="n"/>
      <c r="AL66" s="14" t="n"/>
      <c r="AM66" s="14" t="n"/>
      <c r="AN66" s="14" t="n"/>
      <c r="AO66" s="14" t="n"/>
      <c r="AP66" s="14" t="n"/>
      <c r="AQ66" s="14" t="n"/>
      <c r="AR66" s="14" t="n"/>
      <c r="AS66" s="14" t="n"/>
      <c r="AT66" s="14" t="n"/>
      <c r="AU66" s="14" t="n"/>
      <c r="AV66" s="14" t="n"/>
      <c r="AW66" s="14" t="n"/>
      <c r="AX66" s="14" t="n"/>
      <c r="AY66" s="14" t="n"/>
      <c r="AZ66" s="14" t="n"/>
      <c r="BA66" s="14" t="n"/>
      <c r="BB66" s="14" t="n"/>
      <c r="BC66" s="14" t="n"/>
      <c r="BD66" s="14" t="n"/>
      <c r="BE66" s="14" t="n"/>
      <c r="BF66" s="14" t="n"/>
      <c r="BG66" s="1159" t="n"/>
      <c r="BH66" s="1159" t="n"/>
      <c r="BI66" s="1159" t="n"/>
      <c r="BJ66" s="1159" t="n"/>
      <c r="BK66" s="243" t="n"/>
      <c r="BL66" s="243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</row>
    <row r="67">
      <c r="A67" s="9" t="n"/>
      <c r="B67" s="669" t="inlineStr">
        <is>
          <t>IV. Производственная практика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585" t="n"/>
      <c r="M67" s="585" t="n"/>
      <c r="N67" s="585" t="n"/>
      <c r="O67" s="585" t="n"/>
      <c r="P67" s="585" t="n"/>
      <c r="Q67" s="585" t="n"/>
      <c r="R67" s="585" t="n"/>
      <c r="S67" s="585" t="n"/>
      <c r="T67" s="585" t="n"/>
      <c r="U67" s="585" t="n"/>
      <c r="V67" s="585" t="n"/>
      <c r="W67" s="585" t="n"/>
      <c r="X67" s="585" t="n"/>
      <c r="Y67" s="585" t="n"/>
      <c r="Z67" s="585" t="n"/>
      <c r="AA67" s="585" t="n"/>
      <c r="AB67" s="585" t="n"/>
      <c r="AC67" s="613" t="n"/>
      <c r="AD67" s="670" t="inlineStr">
        <is>
          <t>V. Магистерская диссертация</t>
        </is>
      </c>
      <c r="AE67" s="585" t="n"/>
      <c r="AF67" s="585" t="n"/>
      <c r="AG67" s="585" t="n"/>
      <c r="AH67" s="585" t="n"/>
      <c r="AI67" s="585" t="n"/>
      <c r="AJ67" s="585" t="n"/>
      <c r="AK67" s="585" t="n"/>
      <c r="AL67" s="585" t="n"/>
      <c r="AM67" s="585" t="n"/>
      <c r="AN67" s="585" t="n"/>
      <c r="AO67" s="585" t="n"/>
      <c r="AP67" s="585" t="n"/>
      <c r="AQ67" s="585" t="n"/>
      <c r="AR67" s="585" t="n"/>
      <c r="AS67" s="585" t="n"/>
      <c r="AT67" s="585" t="n"/>
      <c r="AU67" s="585" t="n"/>
      <c r="AV67" s="585" t="n"/>
      <c r="AW67" s="585" t="n"/>
      <c r="AX67" s="613" t="n"/>
      <c r="AY67" s="671" t="inlineStr">
        <is>
          <t xml:space="preserve">VI. Итоговая аттестация </t>
        </is>
      </c>
      <c r="AZ67" s="585" t="n"/>
      <c r="BA67" s="585" t="n"/>
      <c r="BB67" s="585" t="n"/>
      <c r="BC67" s="585" t="n"/>
      <c r="BD67" s="585" t="n"/>
      <c r="BE67" s="585" t="n"/>
      <c r="BF67" s="585" t="n"/>
      <c r="BG67" s="585" t="n"/>
      <c r="BH67" s="585" t="n"/>
      <c r="BI67" s="585" t="n"/>
      <c r="BJ67" s="586" t="n"/>
      <c r="BK67" s="14" t="n"/>
      <c r="BL67" s="14" t="n"/>
      <c r="BM67" s="14" t="n"/>
      <c r="BN67" s="14" t="n"/>
      <c r="BO67" s="14" t="n"/>
      <c r="BP67" s="14" t="n"/>
      <c r="BQ67" s="9" t="n"/>
      <c r="BR67" s="9" t="n"/>
      <c r="BS67" s="9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</row>
    <row r="68">
      <c r="A68" s="9" t="n"/>
      <c r="B68" s="672" t="inlineStr">
        <is>
          <t>Название практики</t>
        </is>
      </c>
      <c r="C68" s="585" t="n"/>
      <c r="D68" s="585" t="n"/>
      <c r="E68" s="585" t="n"/>
      <c r="F68" s="585" t="n"/>
      <c r="G68" s="585" t="n"/>
      <c r="H68" s="585" t="n"/>
      <c r="I68" s="585" t="n"/>
      <c r="J68" s="585" t="n"/>
      <c r="K68" s="585" t="n"/>
      <c r="L68" s="585" t="n"/>
      <c r="M68" s="585" t="n"/>
      <c r="N68" s="613" t="n"/>
      <c r="O68" s="673" t="inlineStr">
        <is>
          <t>Семестр</t>
        </is>
      </c>
      <c r="P68" s="585" t="n"/>
      <c r="Q68" s="585" t="n"/>
      <c r="R68" s="613" t="n"/>
      <c r="S68" s="673" t="inlineStr">
        <is>
          <t>Недель</t>
        </is>
      </c>
      <c r="T68" s="585" t="n"/>
      <c r="U68" s="585" t="n"/>
      <c r="V68" s="613" t="n"/>
      <c r="W68" s="673" t="inlineStr">
        <is>
          <t>Зачетных единиц</t>
        </is>
      </c>
      <c r="X68" s="585" t="n"/>
      <c r="Y68" s="585" t="n"/>
      <c r="Z68" s="585" t="n"/>
      <c r="AA68" s="585" t="n"/>
      <c r="AB68" s="585" t="n"/>
      <c r="AC68" s="613" t="n"/>
      <c r="AD68" s="673" t="inlineStr">
        <is>
          <t>Семестр</t>
        </is>
      </c>
      <c r="AE68" s="585" t="n"/>
      <c r="AF68" s="585" t="n"/>
      <c r="AG68" s="585" t="n"/>
      <c r="AH68" s="585" t="n"/>
      <c r="AI68" s="585" t="n"/>
      <c r="AJ68" s="613" t="n"/>
      <c r="AK68" s="673" t="inlineStr">
        <is>
          <t>Недель</t>
        </is>
      </c>
      <c r="AL68" s="585" t="n"/>
      <c r="AM68" s="585" t="n"/>
      <c r="AN68" s="585" t="n"/>
      <c r="AO68" s="585" t="n"/>
      <c r="AP68" s="585" t="n"/>
      <c r="AQ68" s="613" t="n"/>
      <c r="AR68" s="673" t="inlineStr">
        <is>
          <t>Зачетных единиц</t>
        </is>
      </c>
      <c r="AS68" s="585" t="n"/>
      <c r="AT68" s="585" t="n"/>
      <c r="AU68" s="585" t="n"/>
      <c r="AV68" s="585" t="n"/>
      <c r="AW68" s="585" t="n"/>
      <c r="AX68" s="613" t="n"/>
      <c r="AY68" s="675" t="inlineStr">
        <is>
          <t>Защита магистерской диссертации</t>
        </is>
      </c>
      <c r="AZ68" s="661" t="n"/>
      <c r="BA68" s="661" t="n"/>
      <c r="BB68" s="661" t="n"/>
      <c r="BC68" s="661" t="n"/>
      <c r="BD68" s="661" t="n"/>
      <c r="BE68" s="661" t="n"/>
      <c r="BF68" s="661" t="n"/>
      <c r="BG68" s="661" t="n"/>
      <c r="BH68" s="661" t="n"/>
      <c r="BI68" s="661" t="n"/>
      <c r="BJ68" s="662" t="n"/>
      <c r="BK68" s="271" t="n"/>
      <c r="BL68" s="271" t="n"/>
      <c r="BM68" s="271" t="n"/>
      <c r="BN68" s="271" t="n"/>
      <c r="BO68" s="271" t="n"/>
      <c r="BP68" s="271" t="n"/>
      <c r="BQ68" s="9" t="n"/>
      <c r="BR68" s="9" t="n"/>
      <c r="BS68" s="9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</row>
    <row r="69">
      <c r="A69" s="9" t="n"/>
      <c r="B69" s="672" t="inlineStr">
        <is>
          <t>Управленческая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613" t="n"/>
      <c r="O69" s="673" t="n">
        <v>2</v>
      </c>
      <c r="P69" s="585" t="n"/>
      <c r="Q69" s="585" t="n"/>
      <c r="R69" s="613" t="n"/>
      <c r="S69" s="673" t="n">
        <v>2</v>
      </c>
      <c r="T69" s="585" t="n"/>
      <c r="U69" s="585" t="n"/>
      <c r="V69" s="613" t="n"/>
      <c r="W69" s="673">
        <f>S69*54/36</f>
        <v/>
      </c>
      <c r="X69" s="585" t="n"/>
      <c r="Y69" s="585" t="n"/>
      <c r="Z69" s="585" t="n"/>
      <c r="AA69" s="585" t="n"/>
      <c r="AB69" s="585" t="n"/>
      <c r="AC69" s="613" t="n"/>
      <c r="AD69" s="673" t="n">
        <v>2</v>
      </c>
      <c r="AE69" s="585" t="n"/>
      <c r="AF69" s="585" t="n"/>
      <c r="AG69" s="585" t="n"/>
      <c r="AH69" s="585" t="n"/>
      <c r="AI69" s="585" t="n"/>
      <c r="AJ69" s="613" t="n"/>
      <c r="AK69" s="673" t="n">
        <v>8</v>
      </c>
      <c r="AL69" s="585" t="n"/>
      <c r="AM69" s="585" t="n"/>
      <c r="AN69" s="585" t="n"/>
      <c r="AO69" s="585" t="n"/>
      <c r="AP69" s="585" t="n"/>
      <c r="AQ69" s="613" t="n"/>
      <c r="AR69" s="673" t="n">
        <v>12</v>
      </c>
      <c r="AS69" s="585" t="n"/>
      <c r="AT69" s="585" t="n"/>
      <c r="AU69" s="585" t="n"/>
      <c r="AV69" s="585" t="n"/>
      <c r="AW69" s="585" t="n"/>
      <c r="AX69" s="613" t="n"/>
      <c r="AY69" s="608" t="n"/>
      <c r="AZ69" s="544" t="n"/>
      <c r="BA69" s="544" t="n"/>
      <c r="BB69" s="544" t="n"/>
      <c r="BC69" s="544" t="n"/>
      <c r="BD69" s="544" t="n"/>
      <c r="BE69" s="544" t="n"/>
      <c r="BF69" s="544" t="n"/>
      <c r="BG69" s="544" t="n"/>
      <c r="BH69" s="544" t="n"/>
      <c r="BI69" s="544" t="n"/>
      <c r="BJ69" s="607" t="n"/>
      <c r="BK69" s="271" t="n"/>
      <c r="BL69" s="271" t="n"/>
      <c r="BM69" s="271" t="n"/>
      <c r="BN69" s="271" t="n"/>
      <c r="BO69" s="271" t="n"/>
      <c r="BP69" s="271" t="n"/>
      <c r="BQ69" s="9" t="n"/>
      <c r="BR69" s="9" t="n"/>
      <c r="BS69" s="9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</row>
    <row r="70">
      <c r="A70" s="9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  <c r="AJ70" s="10" t="n"/>
      <c r="AK70" s="10" t="n"/>
      <c r="AL70" s="10" t="n"/>
      <c r="AM70" s="10" t="n"/>
      <c r="AN70" s="10" t="n"/>
      <c r="AO70" s="10" t="n"/>
      <c r="AP70" s="10" t="n"/>
      <c r="AQ70" s="10" t="n"/>
      <c r="AR70" s="10" t="n"/>
      <c r="AS70" s="10" t="n"/>
      <c r="AT70" s="10" t="n"/>
      <c r="AU70" s="10" t="n"/>
      <c r="AV70" s="10" t="n"/>
      <c r="AW70" s="10" t="n"/>
      <c r="AX70" s="10" t="n"/>
      <c r="AY70" s="10" t="n"/>
      <c r="AZ70" s="10" t="n"/>
      <c r="BA70" s="10" t="n"/>
      <c r="BB70" s="10" t="n"/>
      <c r="BC70" s="10" t="n"/>
      <c r="BD70" s="10" t="n"/>
      <c r="BE70" s="10" t="n"/>
      <c r="BF70" s="10" t="n"/>
      <c r="BG70" s="10" t="n"/>
      <c r="BH70" s="10" t="n"/>
      <c r="BI70" s="10" t="n"/>
      <c r="BJ70" s="10" t="n"/>
      <c r="BK70" s="10" t="n"/>
      <c r="BL70" s="10" t="n"/>
      <c r="BM70" s="10" t="n"/>
      <c r="BN70" s="509" t="n"/>
      <c r="BO70" s="509" t="n"/>
      <c r="BP70" s="509" t="n"/>
      <c r="BQ70" s="9" t="n"/>
      <c r="BR70" s="9" t="n"/>
      <c r="BS70" s="9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</row>
    <row r="71">
      <c r="A71" s="9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  <c r="AJ71" s="10" t="n"/>
      <c r="AK71" s="10" t="n"/>
      <c r="AL71" s="10" t="n"/>
      <c r="AM71" s="10" t="n"/>
      <c r="AN71" s="10" t="n"/>
      <c r="AO71" s="10" t="n"/>
      <c r="AP71" s="10" t="n"/>
      <c r="AQ71" s="10" t="n"/>
      <c r="AR71" s="10" t="n"/>
      <c r="AS71" s="10" t="n"/>
      <c r="AT71" s="10" t="n"/>
      <c r="AU71" s="10" t="n"/>
      <c r="AV71" s="10" t="n"/>
      <c r="AW71" s="10" t="n"/>
      <c r="AX71" s="10" t="n"/>
      <c r="AY71" s="10" t="n"/>
      <c r="AZ71" s="10" t="n"/>
      <c r="BA71" s="10" t="n"/>
      <c r="BB71" s="10" t="n"/>
      <c r="BC71" s="10" t="n"/>
      <c r="BD71" s="10" t="n"/>
      <c r="BE71" s="10" t="n"/>
      <c r="BF71" s="10" t="n"/>
      <c r="BG71" s="10" t="n"/>
      <c r="BH71" s="10" t="n"/>
      <c r="BI71" s="10" t="n"/>
      <c r="BJ71" s="10" t="n"/>
      <c r="BK71" s="10" t="n"/>
      <c r="BL71" s="10" t="n"/>
      <c r="BM71" s="10" t="n"/>
      <c r="BN71" s="509" t="n"/>
      <c r="BO71" s="509" t="n"/>
      <c r="BP71" s="509" t="n"/>
      <c r="BQ71" s="9" t="n"/>
      <c r="BR71" s="9" t="n"/>
      <c r="BS71" s="9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</row>
    <row r="72">
      <c r="A72" s="9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  <c r="AJ72" s="10" t="n"/>
      <c r="AK72" s="10" t="n"/>
      <c r="AL72" s="10" t="n"/>
      <c r="AM72" s="10" t="n"/>
      <c r="AN72" s="10" t="n"/>
      <c r="AO72" s="10" t="n"/>
      <c r="AP72" s="10" t="n"/>
      <c r="AQ72" s="10" t="n"/>
      <c r="AR72" s="10" t="n"/>
      <c r="AS72" s="10" t="n"/>
      <c r="AT72" s="10" t="n"/>
      <c r="AU72" s="10" t="n"/>
      <c r="AV72" s="10" t="n"/>
      <c r="AW72" s="10" t="n"/>
      <c r="AX72" s="10" t="n"/>
      <c r="AY72" s="10" t="n"/>
      <c r="AZ72" s="10" t="n"/>
      <c r="BA72" s="10" t="n"/>
      <c r="BB72" s="10" t="n"/>
      <c r="BC72" s="10" t="n"/>
      <c r="BD72" s="10" t="n"/>
      <c r="BE72" s="10" t="n"/>
      <c r="BF72" s="10" t="n"/>
      <c r="BG72" s="10" t="n"/>
      <c r="BH72" s="10" t="n"/>
      <c r="BI72" s="10" t="n"/>
      <c r="BJ72" s="10" t="n"/>
      <c r="BK72" s="10" t="n"/>
      <c r="BL72" s="10" t="n"/>
      <c r="BM72" s="10" t="n"/>
      <c r="BN72" s="509" t="n"/>
      <c r="BO72" s="509" t="n"/>
      <c r="BP72" s="509" t="n"/>
      <c r="BQ72" s="9" t="n"/>
      <c r="BR72" s="9" t="n"/>
      <c r="BS72" s="9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</row>
    <row r="73">
      <c r="A73" s="41" t="n"/>
      <c r="B73" s="543" t="inlineStr">
        <is>
          <t>VII. Матрица компетенций</t>
        </is>
      </c>
      <c r="C73" s="544" t="n"/>
      <c r="D73" s="544" t="n"/>
      <c r="E73" s="544" t="n"/>
      <c r="F73" s="544" t="n"/>
      <c r="G73" s="544" t="n"/>
      <c r="H73" s="544" t="n"/>
      <c r="I73" s="544" t="n"/>
      <c r="J73" s="544" t="n"/>
      <c r="K73" s="544" t="n"/>
      <c r="L73" s="544" t="n"/>
      <c r="M73" s="544" t="n"/>
      <c r="N73" s="544" t="n"/>
      <c r="O73" s="544" t="n"/>
      <c r="P73" s="544" t="n"/>
      <c r="Q73" s="544" t="n"/>
      <c r="R73" s="544" t="n"/>
      <c r="S73" s="544" t="n"/>
      <c r="T73" s="544" t="n"/>
      <c r="U73" s="544" t="n"/>
      <c r="V73" s="544" t="n"/>
      <c r="W73" s="544" t="n"/>
      <c r="X73" s="544" t="n"/>
      <c r="Y73" s="544" t="n"/>
      <c r="Z73" s="544" t="n"/>
      <c r="AA73" s="544" t="n"/>
      <c r="AB73" s="544" t="n"/>
      <c r="AC73" s="544" t="n"/>
      <c r="AD73" s="544" t="n"/>
      <c r="AE73" s="544" t="n"/>
      <c r="AF73" s="544" t="n"/>
      <c r="AG73" s="544" t="n"/>
      <c r="AH73" s="544" t="n"/>
      <c r="AI73" s="544" t="n"/>
      <c r="AJ73" s="544" t="n"/>
      <c r="AK73" s="544" t="n"/>
      <c r="AL73" s="544" t="n"/>
      <c r="AM73" s="544" t="n"/>
      <c r="AN73" s="544" t="n"/>
      <c r="AO73" s="544" t="n"/>
      <c r="AP73" s="544" t="n"/>
      <c r="AQ73" s="544" t="n"/>
      <c r="AR73" s="544" t="n"/>
      <c r="AS73" s="544" t="n"/>
      <c r="AT73" s="544" t="n"/>
      <c r="AU73" s="544" t="n"/>
      <c r="AV73" s="544" t="n"/>
      <c r="AW73" s="544" t="n"/>
      <c r="AX73" s="544" t="n"/>
      <c r="AY73" s="544" t="n"/>
      <c r="AZ73" s="544" t="n"/>
      <c r="BA73" s="544" t="n"/>
      <c r="BB73" s="544" t="n"/>
      <c r="BC73" s="544" t="n"/>
      <c r="BD73" s="544" t="n"/>
      <c r="BE73" s="544" t="n"/>
      <c r="BF73" s="544" t="n"/>
      <c r="BG73" s="544" t="n"/>
      <c r="BH73" s="544" t="n"/>
      <c r="BI73" s="544" t="n"/>
      <c r="BJ73" s="19" t="n"/>
      <c r="BK73" s="19" t="n"/>
      <c r="BL73" s="19" t="n"/>
      <c r="BM73" s="19" t="n"/>
      <c r="BN73" s="19" t="n"/>
      <c r="BO73" s="19" t="n"/>
      <c r="BP73" s="19" t="n"/>
      <c r="BQ73" s="41" t="n"/>
      <c r="BR73" s="41" t="n"/>
      <c r="BS73" s="4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</row>
    <row r="74">
      <c r="A74" s="283" t="n"/>
      <c r="B74" s="677" t="inlineStr">
        <is>
          <t>Код компетенции</t>
        </is>
      </c>
      <c r="C74" s="585" t="n"/>
      <c r="D74" s="585" t="n"/>
      <c r="E74" s="585" t="n"/>
      <c r="F74" s="585" t="n"/>
      <c r="G74" s="586" t="n"/>
      <c r="H74" s="678" t="inlineStr">
        <is>
          <t>Наименование компетенции</t>
        </is>
      </c>
      <c r="I74" s="585" t="n"/>
      <c r="J74" s="585" t="n"/>
      <c r="K74" s="585" t="n"/>
      <c r="L74" s="585" t="n"/>
      <c r="M74" s="585" t="n"/>
      <c r="N74" s="585" t="n"/>
      <c r="O74" s="585" t="n"/>
      <c r="P74" s="585" t="n"/>
      <c r="Q74" s="585" t="n"/>
      <c r="R74" s="585" t="n"/>
      <c r="S74" s="585" t="n"/>
      <c r="T74" s="585" t="n"/>
      <c r="U74" s="585" t="n"/>
      <c r="V74" s="585" t="n"/>
      <c r="W74" s="585" t="n"/>
      <c r="X74" s="585" t="n"/>
      <c r="Y74" s="585" t="n"/>
      <c r="Z74" s="585" t="n"/>
      <c r="AA74" s="585" t="n"/>
      <c r="AB74" s="585" t="n"/>
      <c r="AC74" s="585" t="n"/>
      <c r="AD74" s="585" t="n"/>
      <c r="AE74" s="585" t="n"/>
      <c r="AF74" s="585" t="n"/>
      <c r="AG74" s="585" t="n"/>
      <c r="AH74" s="585" t="n"/>
      <c r="AI74" s="585" t="n"/>
      <c r="AJ74" s="585" t="n"/>
      <c r="AK74" s="585" t="n"/>
      <c r="AL74" s="585" t="n"/>
      <c r="AM74" s="585" t="n"/>
      <c r="AN74" s="585" t="n"/>
      <c r="AO74" s="585" t="n"/>
      <c r="AP74" s="585" t="n"/>
      <c r="AQ74" s="585" t="n"/>
      <c r="AR74" s="585" t="n"/>
      <c r="AS74" s="585" t="n"/>
      <c r="AT74" s="585" t="n"/>
      <c r="AU74" s="585" t="n"/>
      <c r="AV74" s="585" t="n"/>
      <c r="AW74" s="585" t="n"/>
      <c r="AX74" s="585" t="n"/>
      <c r="AY74" s="585" t="n"/>
      <c r="AZ74" s="585" t="n"/>
      <c r="BA74" s="585" t="n"/>
      <c r="BB74" s="585" t="n"/>
      <c r="BC74" s="585" t="n"/>
      <c r="BD74" s="585" t="n"/>
      <c r="BE74" s="677" t="inlineStr">
        <is>
          <t>Код модуля, учебной дисциплины</t>
        </is>
      </c>
      <c r="BF74" s="585" t="n"/>
      <c r="BG74" s="585" t="n"/>
      <c r="BH74" s="585" t="n"/>
      <c r="BI74" s="585" t="n"/>
      <c r="BJ74" s="586" t="n"/>
      <c r="BK74" s="1160" t="n"/>
      <c r="BL74" s="283" t="n"/>
      <c r="BM74" s="283" t="n"/>
      <c r="BN74" s="283" t="n"/>
      <c r="BO74" s="283" t="n"/>
      <c r="BP74" s="283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</row>
    <row r="75">
      <c r="A75" s="9" t="n"/>
      <c r="B75" s="1114" t="inlineStr">
        <is>
          <t>УК-1</t>
        </is>
      </c>
      <c r="C75" s="206" t="n"/>
      <c r="D75" s="206" t="n"/>
      <c r="E75" s="206" t="n"/>
      <c r="F75" s="206" t="n"/>
      <c r="G75" s="207" t="n"/>
      <c r="H75" s="116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23" t="n"/>
      <c r="BE75" s="1162" t="inlineStr">
        <is>
          <t>1.3,  2.6.1</t>
        </is>
      </c>
      <c r="BF75" s="123" t="n"/>
      <c r="BG75" s="123" t="n"/>
      <c r="BH75" s="123" t="n"/>
      <c r="BI75" s="123" t="n"/>
      <c r="BJ75" s="161" t="n"/>
      <c r="BK75" s="9" t="n"/>
      <c r="BL75" s="9" t="n"/>
      <c r="BM75" s="9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</row>
    <row r="76">
      <c r="A76" s="683" t="n"/>
      <c r="B76" s="745" t="inlineStr">
        <is>
          <t>УК-2</t>
        </is>
      </c>
      <c r="C76" s="131" t="n"/>
      <c r="D76" s="131" t="n"/>
      <c r="E76" s="131" t="n"/>
      <c r="F76" s="131" t="n"/>
      <c r="G76" s="132" t="n"/>
      <c r="H76" s="1163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164" t="inlineStr">
        <is>
          <t>1,2, 1.3, 2.6.3</t>
        </is>
      </c>
      <c r="BF76" s="131" t="n"/>
      <c r="BG76" s="131" t="n"/>
      <c r="BH76" s="131" t="n"/>
      <c r="BI76" s="131" t="n"/>
      <c r="BJ76" s="132" t="n"/>
      <c r="BK76" s="683" t="n"/>
      <c r="BL76" s="683" t="n"/>
      <c r="BM76" s="683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</row>
    <row r="77">
      <c r="A77" s="683" t="n"/>
      <c r="B77" s="745" t="inlineStr">
        <is>
          <t>УК-3</t>
        </is>
      </c>
      <c r="C77" s="131" t="n"/>
      <c r="D77" s="131" t="n"/>
      <c r="E77" s="131" t="n"/>
      <c r="F77" s="131" t="n"/>
      <c r="G77" s="132" t="n"/>
      <c r="H77" s="1163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164" t="inlineStr">
        <is>
          <t>2.1, 2.6.2</t>
        </is>
      </c>
      <c r="BF77" s="131" t="n"/>
      <c r="BG77" s="131" t="n"/>
      <c r="BH77" s="131" t="n"/>
      <c r="BI77" s="131" t="n"/>
      <c r="BJ77" s="132" t="n"/>
      <c r="BK77" s="683" t="n"/>
      <c r="BL77" s="683" t="n"/>
      <c r="BM77" s="683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</row>
    <row r="78">
      <c r="A78" s="686" t="n"/>
      <c r="B78" s="745" t="inlineStr">
        <is>
          <t>УК-4</t>
        </is>
      </c>
      <c r="C78" s="131" t="n"/>
      <c r="D78" s="131" t="n"/>
      <c r="E78" s="131" t="n"/>
      <c r="F78" s="131" t="n"/>
      <c r="G78" s="132" t="n"/>
      <c r="H78" s="1163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164" t="inlineStr">
        <is>
          <t>1.1.1, 1.1.2</t>
        </is>
      </c>
      <c r="BF78" s="131" t="n"/>
      <c r="BG78" s="131" t="n"/>
      <c r="BH78" s="131" t="n"/>
      <c r="BI78" s="131" t="n"/>
      <c r="BJ78" s="132" t="n"/>
      <c r="BK78" s="686" t="n"/>
      <c r="BL78" s="686" t="n"/>
      <c r="BM78" s="686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</row>
    <row r="79">
      <c r="A79" s="686" t="n"/>
      <c r="B79" s="745" t="inlineStr">
        <is>
          <t>УК-5</t>
        </is>
      </c>
      <c r="C79" s="131" t="n"/>
      <c r="D79" s="131" t="n"/>
      <c r="E79" s="131" t="n"/>
      <c r="F79" s="131" t="n"/>
      <c r="G79" s="132" t="n"/>
      <c r="H79" s="1163" t="inlineStr">
        <is>
          <t>Развивать инновационную восприимчивость и способность к инновационной деятельности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164" t="inlineStr">
        <is>
          <t>1.1.1, 1.1.2, 1.3</t>
        </is>
      </c>
      <c r="BF79" s="131" t="n"/>
      <c r="BG79" s="131" t="n"/>
      <c r="BH79" s="131" t="n"/>
      <c r="BI79" s="131" t="n"/>
      <c r="BJ79" s="132" t="n"/>
      <c r="BK79" s="686" t="n"/>
      <c r="BL79" s="686" t="n"/>
      <c r="BM79" s="686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</row>
    <row r="80">
      <c r="A80" s="683" t="n"/>
      <c r="B80" s="745" t="inlineStr">
        <is>
          <t>УК-6</t>
        </is>
      </c>
      <c r="C80" s="131" t="n"/>
      <c r="D80" s="131" t="n"/>
      <c r="E80" s="131" t="n"/>
      <c r="F80" s="131" t="n"/>
      <c r="G80" s="132" t="n"/>
      <c r="H80" s="1163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164" t="inlineStr">
        <is>
          <t>1.1.1, 1.1.2, 1.3</t>
        </is>
      </c>
      <c r="BF80" s="131" t="n"/>
      <c r="BG80" s="131" t="n"/>
      <c r="BH80" s="131" t="n"/>
      <c r="BI80" s="131" t="n"/>
      <c r="BJ80" s="132" t="n"/>
      <c r="BK80" s="683" t="n"/>
      <c r="BL80" s="683" t="n"/>
      <c r="BM80" s="683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</row>
    <row r="81">
      <c r="A81" s="1165" t="n"/>
      <c r="B81" s="1166" t="inlineStr">
        <is>
          <t>УК-7</t>
        </is>
      </c>
      <c r="C81" s="131" t="n"/>
      <c r="D81" s="131" t="n"/>
      <c r="E81" s="131" t="n"/>
      <c r="F81" s="131" t="n"/>
      <c r="G81" s="132" t="n"/>
      <c r="H81" s="1167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168">
        <f>'[1]Типовой учебный план'!$BB$80</f>
        <v/>
      </c>
      <c r="BF81" s="131" t="n"/>
      <c r="BG81" s="131" t="n"/>
      <c r="BH81" s="131" t="n"/>
      <c r="BI81" s="131" t="n"/>
      <c r="BJ81" s="132" t="n"/>
      <c r="BK81" s="1165" t="n"/>
      <c r="BL81" s="1165" t="n"/>
      <c r="BM81" s="1165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</row>
    <row r="82">
      <c r="A82" s="1165" t="n"/>
      <c r="B82" s="1166" t="inlineStr">
        <is>
          <t>УК-8</t>
        </is>
      </c>
      <c r="C82" s="131" t="n"/>
      <c r="D82" s="131" t="n"/>
      <c r="E82" s="131" t="n"/>
      <c r="F82" s="131" t="n"/>
      <c r="G82" s="132" t="n"/>
      <c r="H82" s="1167" t="inlineStr">
        <is>
          <t>Принимать управленческие решения, оценивать их возможные последствия и нести за них ответственность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168" t="inlineStr">
        <is>
          <t>1.1.1, 1.1.2</t>
        </is>
      </c>
      <c r="BF82" s="131" t="n"/>
      <c r="BG82" s="131" t="n"/>
      <c r="BH82" s="131" t="n"/>
      <c r="BI82" s="131" t="n"/>
      <c r="BJ82" s="132" t="n"/>
      <c r="BK82" s="1165" t="n"/>
      <c r="BL82" s="1165" t="n"/>
      <c r="BM82" s="1165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</row>
    <row r="83">
      <c r="A83" s="1165" t="n"/>
      <c r="B83" s="1166" t="inlineStr">
        <is>
          <t>УК-9</t>
        </is>
      </c>
      <c r="C83" s="131" t="n"/>
      <c r="D83" s="131" t="n"/>
      <c r="E83" s="131" t="n"/>
      <c r="F83" s="131" t="n"/>
      <c r="G83" s="132" t="n"/>
      <c r="H83" s="1167" t="inlineStr">
        <is>
          <t>Анализировать внешнюю и внутреннюю среду организации и направлять деятельность организации для достижения ее целей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168" t="inlineStr">
        <is>
          <t>1.1.2.</t>
        </is>
      </c>
      <c r="BF83" s="131" t="n"/>
      <c r="BG83" s="131" t="n"/>
      <c r="BH83" s="131" t="n"/>
      <c r="BI83" s="131" t="n"/>
      <c r="BJ83" s="132" t="n"/>
      <c r="BK83" s="1165" t="n"/>
      <c r="BL83" s="1165" t="n"/>
      <c r="BM83" s="1165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</row>
    <row r="84">
      <c r="A84" s="683" t="n"/>
      <c r="B84" s="261" t="inlineStr">
        <is>
          <t>УПК-1</t>
        </is>
      </c>
      <c r="C84" s="131" t="n"/>
      <c r="D84" s="131" t="n"/>
      <c r="E84" s="131" t="n"/>
      <c r="F84" s="131" t="n"/>
      <c r="G84" s="132" t="n"/>
      <c r="H84" s="1169">
        <f>'[1]Типовой учебный план'!E81</f>
        <v/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262" t="inlineStr">
        <is>
          <t>1.2</t>
        </is>
      </c>
      <c r="BF84" s="131" t="n"/>
      <c r="BG84" s="131" t="n"/>
      <c r="BH84" s="131" t="n"/>
      <c r="BI84" s="131" t="n"/>
      <c r="BJ84" s="132" t="n"/>
      <c r="BK84" s="683" t="n"/>
      <c r="BL84" s="683" t="n"/>
      <c r="BM84" s="683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</row>
    <row r="85">
      <c r="A85" s="686" t="n"/>
      <c r="B85" s="261" t="inlineStr">
        <is>
          <t>УПК-2</t>
        </is>
      </c>
      <c r="C85" s="131" t="n"/>
      <c r="D85" s="131" t="n"/>
      <c r="E85" s="131" t="n"/>
      <c r="F85" s="131" t="n"/>
      <c r="G85" s="132" t="n"/>
      <c r="H85" s="1169">
        <f>'[1]Типовой учебный план'!E82</f>
        <v/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262" t="inlineStr">
        <is>
          <t>1.1.1</t>
        </is>
      </c>
      <c r="BF85" s="131" t="n"/>
      <c r="BG85" s="131" t="n"/>
      <c r="BH85" s="131" t="n"/>
      <c r="BI85" s="131" t="n"/>
      <c r="BJ85" s="132" t="n"/>
      <c r="BK85" s="686" t="n"/>
      <c r="BL85" s="686" t="n"/>
      <c r="BM85" s="686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</row>
    <row r="86">
      <c r="A86" s="686" t="n"/>
      <c r="B86" s="261" t="inlineStr">
        <is>
          <t>СК-1</t>
        </is>
      </c>
      <c r="C86" s="131" t="n"/>
      <c r="D86" s="131" t="n"/>
      <c r="E86" s="131" t="n"/>
      <c r="F86" s="131" t="n"/>
      <c r="G86" s="132" t="n"/>
      <c r="H86" s="1169" t="inlineStr">
        <is>
          <t>Применять методологию моделирования бизнес-процессов организации, как основу их оптимизации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262" t="inlineStr">
        <is>
          <t>2.2.1</t>
        </is>
      </c>
      <c r="BF86" s="131" t="n"/>
      <c r="BG86" s="131" t="n"/>
      <c r="BH86" s="131" t="n"/>
      <c r="BI86" s="131" t="n"/>
      <c r="BJ86" s="132" t="n"/>
      <c r="BK86" s="686" t="n"/>
      <c r="BL86" s="686" t="n"/>
      <c r="BM86" s="686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</row>
    <row r="87">
      <c r="A87" s="686" t="n"/>
      <c r="B87" s="261" t="inlineStr">
        <is>
          <t>СК-2</t>
        </is>
      </c>
      <c r="C87" s="131" t="n"/>
      <c r="D87" s="131" t="n"/>
      <c r="E87" s="131" t="n"/>
      <c r="F87" s="131" t="n"/>
      <c r="G87" s="132" t="n"/>
      <c r="H87" s="1169" t="inlineStr">
        <is>
          <t>Обладать знаниями инфраструктуры инновационной деятельности и управлять ее формированием и развитием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262" t="inlineStr">
        <is>
          <t>2.2.2</t>
        </is>
      </c>
      <c r="BF87" s="131" t="n"/>
      <c r="BG87" s="131" t="n"/>
      <c r="BH87" s="131" t="n"/>
      <c r="BI87" s="131" t="n"/>
      <c r="BJ87" s="132" t="n"/>
      <c r="BK87" s="686" t="n"/>
      <c r="BL87" s="686" t="n"/>
      <c r="BM87" s="686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</row>
    <row r="88">
      <c r="A88" s="683" t="n"/>
      <c r="B88" s="261" t="inlineStr">
        <is>
          <t>СК-3</t>
        </is>
      </c>
      <c r="C88" s="131" t="n"/>
      <c r="D88" s="131" t="n"/>
      <c r="E88" s="131" t="n"/>
      <c r="F88" s="131" t="n"/>
      <c r="G88" s="132" t="n"/>
      <c r="H88" s="1169" t="inlineStr">
        <is>
          <t>Анализировать инвестиционную активность и разрабатывать методы, направленные на снижение уровня риска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262" t="inlineStr">
        <is>
          <t>2.2.3</t>
        </is>
      </c>
      <c r="BF88" s="131" t="n"/>
      <c r="BG88" s="131" t="n"/>
      <c r="BH88" s="131" t="n"/>
      <c r="BI88" s="131" t="n"/>
      <c r="BJ88" s="132" t="n"/>
      <c r="BK88" s="683" t="n"/>
      <c r="BL88" s="683" t="n"/>
      <c r="BM88" s="683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</row>
    <row r="89">
      <c r="A89" s="683" t="n"/>
      <c r="B89" s="261" t="inlineStr">
        <is>
          <t>СК-4</t>
        </is>
      </c>
      <c r="C89" s="131" t="n"/>
      <c r="D89" s="131" t="n"/>
      <c r="E89" s="131" t="n"/>
      <c r="F89" s="131" t="n"/>
      <c r="G89" s="132" t="n"/>
      <c r="H89" s="1169" t="inlineStr">
        <is>
          <t>Анализировать, разрабатывать и представлять инвестиционные проекты на основе партнерского взаимодействия, включая эколого-экономическую сферу, государства и бизнеса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262" t="inlineStr">
        <is>
          <t>2.3.1</t>
        </is>
      </c>
      <c r="BF89" s="131" t="n"/>
      <c r="BG89" s="131" t="n"/>
      <c r="BH89" s="131" t="n"/>
      <c r="BI89" s="131" t="n"/>
      <c r="BJ89" s="132" t="n"/>
      <c r="BK89" s="683" t="n"/>
      <c r="BL89" s="683" t="n"/>
      <c r="BM89" s="683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</row>
    <row r="90">
      <c r="A90" s="243" t="n"/>
      <c r="B90" s="261" t="inlineStr">
        <is>
          <t>СК-5</t>
        </is>
      </c>
      <c r="C90" s="131" t="n"/>
      <c r="D90" s="131" t="n"/>
      <c r="E90" s="131" t="n"/>
      <c r="F90" s="131" t="n"/>
      <c r="G90" s="132" t="n"/>
      <c r="H90" s="1169" t="inlineStr">
        <is>
          <t>Анализировать  инновации, управлять разработкой и проведением мероприятий по охране и защите интеллектуальной собственности</t>
        </is>
      </c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262" t="inlineStr">
        <is>
          <t>2.3.2</t>
        </is>
      </c>
      <c r="BF90" s="131" t="n"/>
      <c r="BG90" s="131" t="n"/>
      <c r="BH90" s="131" t="n"/>
      <c r="BI90" s="131" t="n"/>
      <c r="BJ90" s="132" t="n"/>
      <c r="BK90" s="243" t="n"/>
      <c r="BL90" s="243" t="n"/>
      <c r="BM90" s="243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</row>
    <row r="91">
      <c r="A91" s="90" t="n"/>
      <c r="B91" s="261" t="inlineStr">
        <is>
          <t>СК-6</t>
        </is>
      </c>
      <c r="C91" s="131" t="n"/>
      <c r="D91" s="131" t="n"/>
      <c r="E91" s="131" t="n"/>
      <c r="F91" s="131" t="n"/>
      <c r="G91" s="132" t="n"/>
      <c r="H91" s="1169" t="inlineStr">
        <is>
          <t>Применять навыки маркетингового анализа для эффективного решения научно-исследовательских, экономико-социальных, управленческих и инновационных задач</t>
        </is>
      </c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262" t="inlineStr">
        <is>
          <t>2.4.1</t>
        </is>
      </c>
      <c r="BF91" s="131" t="n"/>
      <c r="BG91" s="131" t="n"/>
      <c r="BH91" s="131" t="n"/>
      <c r="BI91" s="131" t="n"/>
      <c r="BJ91" s="132" t="n"/>
      <c r="BK91" s="244" t="n"/>
      <c r="BL91" s="244" t="n"/>
      <c r="BM91" s="90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</row>
    <row r="92">
      <c r="A92" s="90" t="n"/>
      <c r="B92" s="261" t="inlineStr">
        <is>
          <t>СК-7</t>
        </is>
      </c>
      <c r="C92" s="131" t="n"/>
      <c r="D92" s="131" t="n"/>
      <c r="E92" s="131" t="n"/>
      <c r="F92" s="131" t="n"/>
      <c r="G92" s="132" t="n"/>
      <c r="H92" s="1169" t="inlineStr">
        <is>
          <t>Анализировать внутренний и внешний рынки и выводить на них инновационные продукты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262" t="inlineStr">
        <is>
          <t>2.4.2</t>
        </is>
      </c>
      <c r="BF92" s="131" t="n"/>
      <c r="BG92" s="131" t="n"/>
      <c r="BH92" s="131" t="n"/>
      <c r="BI92" s="131" t="n"/>
      <c r="BJ92" s="132" t="n"/>
      <c r="BK92" s="90" t="n"/>
      <c r="BL92" s="90" t="n"/>
      <c r="BM92" s="90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</row>
    <row r="93">
      <c r="A93" s="90" t="n"/>
      <c r="B93" s="261" t="inlineStr">
        <is>
          <t>СК-8</t>
        </is>
      </c>
      <c r="C93" s="131" t="n"/>
      <c r="D93" s="131" t="n"/>
      <c r="E93" s="131" t="n"/>
      <c r="F93" s="131" t="n"/>
      <c r="G93" s="132" t="n"/>
      <c r="H93" s="1169" t="inlineStr">
        <is>
          <t>Анализировать экономическую эффективность международной деятельности и владеть инструментами реализации внешнеэкономических программ и проектов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262" t="inlineStr">
        <is>
          <t>2.5.1.1</t>
        </is>
      </c>
      <c r="BF93" s="131" t="n"/>
      <c r="BG93" s="131" t="n"/>
      <c r="BH93" s="131" t="n"/>
      <c r="BI93" s="131" t="n"/>
      <c r="BJ93" s="132" t="n"/>
      <c r="BK93" s="90" t="n"/>
      <c r="BL93" s="90" t="n"/>
      <c r="BM93" s="90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</row>
    <row r="94">
      <c r="A94" s="90" t="n"/>
      <c r="B94" s="261" t="inlineStr">
        <is>
          <t>СК-9</t>
        </is>
      </c>
      <c r="C94" s="131" t="n"/>
      <c r="D94" s="131" t="n"/>
      <c r="E94" s="131" t="n"/>
      <c r="F94" s="131" t="n"/>
      <c r="G94" s="132" t="n"/>
      <c r="H94" s="1170" t="inlineStr">
        <is>
          <t xml:space="preserve"> Разрабатывать финансовые инновации в соответствии с современными тенденциями развития мирового финансового рынка и финансовой инжененрии и внедрять их на финансовом рынке Республики Беларусь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2" t="n"/>
      <c r="BE94" s="262" t="inlineStr">
        <is>
          <t>2.5.2.2</t>
        </is>
      </c>
      <c r="BF94" s="131" t="n"/>
      <c r="BG94" s="131" t="n"/>
      <c r="BH94" s="131" t="n"/>
      <c r="BI94" s="131" t="n"/>
      <c r="BJ94" s="132" t="n"/>
      <c r="BK94" s="90" t="n"/>
      <c r="BL94" s="90" t="n"/>
      <c r="BM94" s="90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</row>
    <row r="95">
      <c r="A95" s="90" t="n"/>
      <c r="B95" s="261" t="inlineStr">
        <is>
          <t>СК-10</t>
        </is>
      </c>
      <c r="C95" s="131" t="n"/>
      <c r="D95" s="131" t="n"/>
      <c r="E95" s="131" t="n"/>
      <c r="F95" s="131" t="n"/>
      <c r="G95" s="132" t="n"/>
      <c r="H95" s="1169" t="inlineStr">
        <is>
          <t>Анализировать влияние внутренних и внешних факторов на бизнес-процессы, определять стратегические цели организации, разрабатывать новые перспективные планы развития бизнеса, направленные на их достижения</t>
        </is>
      </c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262" t="inlineStr">
        <is>
          <t>2.5.2.1</t>
        </is>
      </c>
      <c r="BF95" s="131" t="n"/>
      <c r="BG95" s="131" t="n"/>
      <c r="BH95" s="131" t="n"/>
      <c r="BI95" s="131" t="n"/>
      <c r="BJ95" s="132" t="n"/>
      <c r="BK95" s="90" t="n"/>
      <c r="BL95" s="90" t="n"/>
      <c r="BM95" s="90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</row>
    <row r="96">
      <c r="A96" s="90" t="n"/>
      <c r="B96" s="263" t="inlineStr">
        <is>
          <t>СК-11</t>
        </is>
      </c>
      <c r="C96" s="194" t="n"/>
      <c r="D96" s="194" t="n"/>
      <c r="E96" s="194" t="n"/>
      <c r="F96" s="194" t="n"/>
      <c r="G96" s="195" t="n"/>
      <c r="H96" s="1171" t="inlineStr">
        <is>
          <t xml:space="preserve">Проводить анализ психологических проблем в управлении организацией, разрабатывать и реализовывать программы организационного развития, снижать сопротивление инновациям </t>
        </is>
      </c>
      <c r="I96" s="194" t="n"/>
      <c r="J96" s="194" t="n"/>
      <c r="K96" s="194" t="n"/>
      <c r="L96" s="194" t="n"/>
      <c r="M96" s="194" t="n"/>
      <c r="N96" s="194" t="n"/>
      <c r="O96" s="194" t="n"/>
      <c r="P96" s="194" t="n"/>
      <c r="Q96" s="194" t="n"/>
      <c r="R96" s="194" t="n"/>
      <c r="S96" s="194" t="n"/>
      <c r="T96" s="194" t="n"/>
      <c r="U96" s="194" t="n"/>
      <c r="V96" s="194" t="n"/>
      <c r="W96" s="194" t="n"/>
      <c r="X96" s="194" t="n"/>
      <c r="Y96" s="194" t="n"/>
      <c r="Z96" s="194" t="n"/>
      <c r="AA96" s="194" t="n"/>
      <c r="AB96" s="194" t="n"/>
      <c r="AC96" s="194" t="n"/>
      <c r="AD96" s="194" t="n"/>
      <c r="AE96" s="194" t="n"/>
      <c r="AF96" s="194" t="n"/>
      <c r="AG96" s="194" t="n"/>
      <c r="AH96" s="194" t="n"/>
      <c r="AI96" s="194" t="n"/>
      <c r="AJ96" s="194" t="n"/>
      <c r="AK96" s="194" t="n"/>
      <c r="AL96" s="194" t="n"/>
      <c r="AM96" s="194" t="n"/>
      <c r="AN96" s="194" t="n"/>
      <c r="AO96" s="194" t="n"/>
      <c r="AP96" s="194" t="n"/>
      <c r="AQ96" s="194" t="n"/>
      <c r="AR96" s="194" t="n"/>
      <c r="AS96" s="194" t="n"/>
      <c r="AT96" s="194" t="n"/>
      <c r="AU96" s="194" t="n"/>
      <c r="AV96" s="194" t="n"/>
      <c r="AW96" s="194" t="n"/>
      <c r="AX96" s="194" t="n"/>
      <c r="AY96" s="194" t="n"/>
      <c r="AZ96" s="194" t="n"/>
      <c r="BA96" s="194" t="n"/>
      <c r="BB96" s="194" t="n"/>
      <c r="BC96" s="194" t="n"/>
      <c r="BD96" s="194" t="n"/>
      <c r="BE96" s="264" t="inlineStr">
        <is>
          <t>2.5.1.2</t>
        </is>
      </c>
      <c r="BF96" s="194" t="n"/>
      <c r="BG96" s="194" t="n"/>
      <c r="BH96" s="194" t="n"/>
      <c r="BI96" s="194" t="n"/>
      <c r="BJ96" s="195" t="n"/>
      <c r="BK96" s="90" t="n"/>
      <c r="BL96" s="90" t="n"/>
      <c r="BM96" s="90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</row>
    <row r="97">
      <c r="A97" s="90" t="n"/>
      <c r="B97" s="516" t="n"/>
      <c r="C97" s="516" t="n"/>
      <c r="D97" s="516" t="n"/>
      <c r="E97" s="517" t="n"/>
      <c r="F97" s="517" t="n"/>
      <c r="G97" s="517" t="n"/>
      <c r="H97" s="517" t="n"/>
      <c r="I97" s="517" t="n"/>
      <c r="J97" s="517" t="n"/>
      <c r="K97" s="517" t="n"/>
      <c r="L97" s="517" t="n"/>
      <c r="M97" s="517" t="n"/>
      <c r="N97" s="517" t="n"/>
      <c r="O97" s="517" t="n"/>
      <c r="P97" s="517" t="n"/>
      <c r="Q97" s="517" t="n"/>
      <c r="R97" s="517" t="n"/>
      <c r="S97" s="517" t="n"/>
      <c r="T97" s="517" t="n"/>
      <c r="U97" s="517" t="n"/>
      <c r="V97" s="517" t="n"/>
      <c r="W97" s="517" t="n"/>
      <c r="X97" s="517" t="n"/>
      <c r="Y97" s="517" t="n"/>
      <c r="Z97" s="517" t="n"/>
      <c r="AA97" s="517" t="n"/>
      <c r="AB97" s="517" t="n"/>
      <c r="AC97" s="517" t="n"/>
      <c r="AD97" s="517" t="n"/>
      <c r="AE97" s="517" t="n"/>
      <c r="AF97" s="517" t="n"/>
      <c r="AG97" s="517" t="n"/>
      <c r="AH97" s="517" t="n"/>
      <c r="AI97" s="517" t="n"/>
      <c r="AJ97" s="517" t="n"/>
      <c r="AK97" s="517" t="n"/>
      <c r="AL97" s="517" t="n"/>
      <c r="AM97" s="517" t="n"/>
      <c r="AN97" s="517" t="n"/>
      <c r="AO97" s="517" t="n"/>
      <c r="AP97" s="517" t="n"/>
      <c r="AQ97" s="517" t="n"/>
      <c r="AR97" s="517" t="n"/>
      <c r="AS97" s="517" t="n"/>
      <c r="AT97" s="517" t="n"/>
      <c r="AU97" s="517" t="n"/>
      <c r="AV97" s="517" t="n"/>
      <c r="AW97" s="517" t="n"/>
      <c r="AX97" s="517" t="n"/>
      <c r="AY97" s="517" t="n"/>
      <c r="AZ97" s="517" t="n"/>
      <c r="BA97" s="517" t="n"/>
      <c r="BB97" s="517" t="n"/>
      <c r="BC97" s="517" t="n"/>
      <c r="BD97" s="517" t="n"/>
      <c r="BE97" s="517" t="n"/>
      <c r="BF97" s="517" t="n"/>
      <c r="BG97" s="260" t="n"/>
      <c r="BH97" s="260" t="n"/>
      <c r="BI97" s="260" t="n"/>
      <c r="BJ97" s="260" t="n"/>
      <c r="BK97" s="260" t="n"/>
      <c r="BL97" s="260" t="n"/>
      <c r="BM97" s="260" t="n"/>
      <c r="BN97" s="260" t="n"/>
      <c r="BO97" s="243" t="n"/>
      <c r="BP97" s="243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</row>
    <row r="98">
      <c r="A98" s="247" t="n"/>
      <c r="B98" s="247" t="n"/>
      <c r="C98" s="900" t="n"/>
      <c r="D98" s="901" t="inlineStr">
        <is>
          <t xml:space="preserve">Учебный план углубленного высшего образования по специальности 7-06-0412-01  "Менеджмент" "Профилизация: Инновационный менеджмент" разработан на основании примерного учебного плана, утвержденного 18.01.2023 Первым заместителем Министра образования Республики Беларусь, регистрационный № 7-06-04-008/пр. 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900" t="n"/>
      <c r="BJ98" s="900" t="n"/>
      <c r="BK98" s="900" t="n"/>
      <c r="BL98" s="900" t="n"/>
      <c r="BM98" s="900" t="n"/>
      <c r="BN98" s="900" t="n"/>
      <c r="BO98" s="900" t="n"/>
      <c r="BP98" s="900" t="n"/>
      <c r="BQ98" s="247" t="n"/>
      <c r="BR98" s="247" t="n"/>
      <c r="BS98" s="247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</row>
    <row r="99">
      <c r="A99" s="90" t="n"/>
      <c r="B99" s="90" t="n"/>
      <c r="C99" s="518" t="n"/>
      <c r="D99" s="90" t="n"/>
      <c r="E99" s="90" t="n"/>
      <c r="F99" s="90" t="n"/>
      <c r="G99" s="90" t="n"/>
      <c r="H99" s="90" t="n"/>
      <c r="I99" s="90" t="n"/>
      <c r="J99" s="90" t="n"/>
      <c r="K99" s="90" t="n"/>
      <c r="L99" s="90" t="n"/>
      <c r="M99" s="90" t="n"/>
      <c r="N99" s="90" t="n"/>
      <c r="O99" s="90" t="n"/>
      <c r="P99" s="90" t="n"/>
      <c r="Q99" s="90" t="n"/>
      <c r="R99" s="90" t="n"/>
      <c r="S99" s="90" t="n"/>
      <c r="T99" s="90" t="n"/>
      <c r="U99" s="90" t="n"/>
      <c r="V99" s="90" t="n"/>
      <c r="W99" s="90" t="n"/>
      <c r="X99" s="90" t="n"/>
      <c r="Y99" s="90" t="n"/>
      <c r="Z99" s="90" t="n"/>
      <c r="AA99" s="90" t="n"/>
      <c r="AB99" s="90" t="n"/>
      <c r="AC99" s="90" t="n"/>
      <c r="AD99" s="90" t="n"/>
      <c r="AE99" s="90" t="n"/>
      <c r="AF99" s="90" t="n"/>
      <c r="AG99" s="90" t="n"/>
      <c r="AH99" s="90" t="n"/>
      <c r="AI99" s="90" t="n"/>
      <c r="AJ99" s="90" t="n"/>
      <c r="AK99" s="90" t="n"/>
      <c r="AL99" s="90" t="n"/>
      <c r="AM99" s="90" t="n"/>
      <c r="AN99" s="90" t="n"/>
      <c r="AO99" s="90" t="n"/>
      <c r="AP99" s="90" t="n"/>
      <c r="AQ99" s="90" t="n"/>
      <c r="AR99" s="90" t="n"/>
      <c r="AS99" s="90" t="n"/>
      <c r="AT99" s="90" t="n"/>
      <c r="AU99" s="90" t="n"/>
      <c r="AV99" s="90" t="n"/>
      <c r="AW99" s="90" t="n"/>
      <c r="AX99" s="90" t="n"/>
      <c r="AY99" s="90" t="n"/>
      <c r="AZ99" s="90" t="n"/>
      <c r="BA99" s="90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90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</row>
    <row r="100">
      <c r="A100" s="243" t="n"/>
      <c r="B100" s="688" t="n"/>
      <c r="C100" s="278" t="inlineStr">
        <is>
          <t>*</t>
        </is>
      </c>
      <c r="D10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  <c r="AZ100" s="1" t="n"/>
      <c r="BA100" s="1" t="n"/>
      <c r="BB100" s="1" t="n"/>
      <c r="BC100" s="1" t="n"/>
      <c r="BD100" s="1" t="n"/>
      <c r="BE100" s="1" t="n"/>
      <c r="BF100" s="1" t="n"/>
      <c r="BG100" s="1" t="n"/>
      <c r="BH100" s="1" t="n"/>
      <c r="BI100" s="23" t="n"/>
      <c r="BJ100" s="23" t="n"/>
      <c r="BK100" s="23" t="n"/>
      <c r="BL100" s="23" t="n"/>
      <c r="BM100" s="23" t="n"/>
      <c r="BN100" s="23" t="n"/>
      <c r="BO100" s="23" t="n"/>
      <c r="BP100" s="23" t="n"/>
      <c r="BQ100" s="243" t="n"/>
      <c r="BR100" s="243" t="n"/>
      <c r="BS100" s="243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</row>
    <row r="101">
      <c r="A101" s="3" t="n"/>
      <c r="B101" s="689" t="n"/>
      <c r="C101" s="278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  <c r="AA101" s="29" t="n"/>
      <c r="AB101" s="29" t="n"/>
      <c r="AC101" s="29" t="n"/>
      <c r="AD101" s="29" t="n"/>
      <c r="AE101" s="29" t="n"/>
      <c r="AF101" s="29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29" t="n"/>
      <c r="BJ101" s="29" t="n"/>
      <c r="BK101" s="29" t="n"/>
      <c r="BL101" s="29" t="n"/>
      <c r="BM101" s="29" t="n"/>
      <c r="BN101" s="29" t="n"/>
      <c r="BO101" s="29" t="n"/>
      <c r="BP101" s="29" t="n"/>
      <c r="BQ101" s="3" t="n"/>
      <c r="BR101" s="3" t="n"/>
      <c r="BS101" s="3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</row>
    <row r="102">
      <c r="A102" s="244" t="n"/>
      <c r="B102" s="688" t="n"/>
      <c r="C102" s="278" t="inlineStr">
        <is>
          <t>д</t>
        </is>
      </c>
      <c r="D102" s="1172" t="inlineStr">
        <is>
          <t>Дифференцированный зачет.</t>
        </is>
      </c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690" t="n"/>
      <c r="AA102" s="690" t="n"/>
      <c r="AB102" s="690" t="n"/>
      <c r="AC102" s="690" t="n"/>
      <c r="AD102" s="690" t="n"/>
      <c r="AE102" s="690" t="n"/>
      <c r="AF102" s="690" t="n"/>
      <c r="AG102" s="690" t="n"/>
      <c r="AH102" s="690" t="n"/>
      <c r="AI102" s="690" t="n"/>
      <c r="AJ102" s="690" t="n"/>
      <c r="AK102" s="690" t="n"/>
      <c r="AL102" s="690" t="n"/>
      <c r="AM102" s="690" t="n"/>
      <c r="AN102" s="690" t="n"/>
      <c r="AO102" s="690" t="n"/>
      <c r="AP102" s="690" t="n"/>
      <c r="AQ102" s="690" t="n"/>
      <c r="AR102" s="690" t="n"/>
      <c r="AS102" s="690" t="n"/>
      <c r="AT102" s="690" t="n"/>
      <c r="AU102" s="690" t="n"/>
      <c r="AV102" s="690" t="n"/>
      <c r="AW102" s="690" t="n"/>
      <c r="AX102" s="690" t="n"/>
      <c r="AY102" s="690" t="n"/>
      <c r="AZ102" s="690" t="n"/>
      <c r="BA102" s="690" t="n"/>
      <c r="BB102" s="690" t="n"/>
      <c r="BC102" s="690" t="n"/>
      <c r="BD102" s="690" t="n"/>
      <c r="BE102" s="690" t="n"/>
      <c r="BF102" s="690" t="n"/>
      <c r="BG102" s="690" t="n"/>
      <c r="BH102" s="690" t="n"/>
      <c r="BI102" s="690" t="n"/>
      <c r="BJ102" s="690" t="n"/>
      <c r="BK102" s="690" t="n"/>
      <c r="BL102" s="690" t="n"/>
      <c r="BM102" s="690" t="n"/>
      <c r="BN102" s="690" t="n"/>
      <c r="BO102" s="690" t="n"/>
      <c r="BP102" s="690" t="n"/>
      <c r="BQ102" s="244" t="n"/>
      <c r="BR102" s="244" t="n"/>
      <c r="BS102" s="244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</row>
    <row r="103">
      <c r="A103" s="244" t="n"/>
      <c r="B103" s="243" t="n"/>
      <c r="C103" s="243" t="n"/>
      <c r="D103" s="243" t="n"/>
      <c r="E103" s="243" t="n"/>
      <c r="F103" s="243" t="n"/>
      <c r="G103" s="243" t="n"/>
      <c r="H103" s="243" t="n"/>
      <c r="I103" s="243" t="n"/>
      <c r="J103" s="243" t="n"/>
      <c r="K103" s="243" t="n"/>
      <c r="L103" s="243" t="n"/>
      <c r="M103" s="243" t="n"/>
      <c r="N103" s="243" t="n"/>
      <c r="O103" s="243" t="n"/>
      <c r="P103" s="243" t="n"/>
      <c r="Q103" s="243" t="n"/>
      <c r="R103" s="243" t="n"/>
      <c r="S103" s="243" t="n"/>
      <c r="T103" s="243" t="n"/>
      <c r="U103" s="243" t="n"/>
      <c r="V103" s="243" t="n"/>
      <c r="W103" s="243" t="n"/>
      <c r="X103" s="243" t="n"/>
      <c r="Y103" s="243" t="n"/>
      <c r="Z103" s="243" t="n"/>
      <c r="AA103" s="243" t="n"/>
      <c r="AB103" s="243" t="n"/>
      <c r="AC103" s="243" t="n"/>
      <c r="AD103" s="243" t="n"/>
      <c r="AE103" s="243" t="n"/>
      <c r="AF103" s="243" t="n"/>
      <c r="AG103" s="243" t="n"/>
      <c r="AH103" s="243" t="n"/>
      <c r="AI103" s="243" t="n"/>
      <c r="AJ103" s="243" t="n"/>
      <c r="AK103" s="243" t="n"/>
      <c r="AL103" s="243" t="n"/>
      <c r="AM103" s="243" t="n"/>
      <c r="AN103" s="243" t="n"/>
      <c r="AO103" s="243" t="n"/>
      <c r="AP103" s="243" t="n"/>
      <c r="AQ103" s="243" t="n"/>
      <c r="AR103" s="243" t="n"/>
      <c r="AS103" s="243" t="n"/>
      <c r="AT103" s="243" t="n"/>
      <c r="AU103" s="243" t="n"/>
      <c r="AV103" s="243" t="n"/>
      <c r="AW103" s="243" t="n"/>
      <c r="AX103" s="243" t="n"/>
      <c r="AY103" s="243" t="n"/>
      <c r="AZ103" s="243" t="n"/>
      <c r="BA103" s="243" t="n"/>
      <c r="BB103" s="243" t="n"/>
      <c r="BC103" s="243" t="n"/>
      <c r="BD103" s="243" t="n"/>
      <c r="BE103" s="243" t="n"/>
      <c r="BF103" s="243" t="n"/>
      <c r="BG103" s="243" t="n"/>
      <c r="BH103" s="243" t="n"/>
      <c r="BI103" s="243" t="n"/>
      <c r="BJ103" s="243" t="n"/>
      <c r="BK103" s="243" t="n"/>
      <c r="BL103" s="243" t="n"/>
      <c r="BM103" s="243" t="n"/>
      <c r="BN103" s="243" t="n"/>
      <c r="BO103" s="243" t="n"/>
      <c r="BP103" s="243" t="n"/>
      <c r="BQ103" s="244" t="n"/>
      <c r="BR103" s="244" t="n"/>
      <c r="BS103" s="244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</row>
    <row r="104">
      <c r="A104" s="90" t="n"/>
      <c r="B104" s="90" t="n"/>
      <c r="C104" s="19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19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90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90" t="n"/>
      <c r="CB104" s="1" t="n"/>
      <c r="CC104" s="1" t="n"/>
      <c r="CD104" s="1" t="n"/>
      <c r="CE104" s="1" t="n"/>
      <c r="CF104" s="1" t="n"/>
      <c r="CG104" s="1" t="n"/>
    </row>
    <row r="105">
      <c r="A105" s="90" t="n"/>
      <c r="B105" s="90" t="n"/>
      <c r="C105" s="90" t="n"/>
      <c r="D105" s="3" t="inlineStr">
        <is>
          <t>Проректор по учебной работе</t>
        </is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90" t="n"/>
      <c r="AC105" s="90" t="n"/>
      <c r="AD105" s="90" t="n"/>
      <c r="AE105" s="90" t="n"/>
      <c r="AF105" s="272" t="n"/>
      <c r="AG105" s="273" t="n"/>
      <c r="AH105" s="273" t="n"/>
      <c r="AI105" s="273" t="n"/>
      <c r="AJ105" s="273" t="n"/>
      <c r="AK105" s="273" t="n"/>
      <c r="AL105" s="273" t="n"/>
      <c r="AM105" s="272" t="n"/>
      <c r="AN105" s="41" t="n"/>
      <c r="AO105" s="41" t="n"/>
      <c r="AP105" s="41" t="n"/>
      <c r="AQ105" s="41" t="n"/>
      <c r="AR105" s="41" t="n"/>
      <c r="AS105" s="3" t="n"/>
      <c r="AT105" s="41" t="inlineStr">
        <is>
          <t>А.А. Сакович</t>
        </is>
      </c>
      <c r="AU105" s="3" t="n"/>
      <c r="AV105" s="274" t="n"/>
      <c r="AW105" s="274" t="n"/>
      <c r="AX105" s="274" t="n"/>
      <c r="AY105" s="274" t="n"/>
      <c r="AZ105" s="3" t="n"/>
      <c r="BA105" s="3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  <c r="CB105" s="1" t="n"/>
      <c r="CC105" s="1" t="n"/>
      <c r="CD105" s="1" t="n"/>
      <c r="CE105" s="1" t="n"/>
      <c r="CF105" s="1" t="n"/>
      <c r="CG105" s="1" t="n"/>
    </row>
    <row r="106">
      <c r="A106" s="90" t="n"/>
      <c r="B106" s="90" t="n"/>
      <c r="C106" s="90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90" t="n"/>
      <c r="AC106" s="90" t="n"/>
      <c r="AD106" s="90" t="n"/>
      <c r="AE106" s="90" t="n"/>
      <c r="AF106" s="41" t="n"/>
      <c r="AG106" s="3" t="n"/>
      <c r="AH106" s="3" t="n"/>
      <c r="AI106" s="3" t="n"/>
      <c r="AJ106" s="3" t="n"/>
      <c r="AK106" s="3" t="n"/>
      <c r="AL106" s="3" t="n"/>
      <c r="AM106" s="41" t="n"/>
      <c r="AN106" s="41" t="n"/>
      <c r="AO106" s="41" t="n"/>
      <c r="AP106" s="41" t="n"/>
      <c r="AQ106" s="41" t="n"/>
      <c r="AR106" s="41" t="n"/>
      <c r="AS106" s="3" t="n"/>
      <c r="AT106" s="41" t="n"/>
      <c r="AU106" s="3" t="n"/>
      <c r="AV106" s="274" t="n"/>
      <c r="AW106" s="274" t="n"/>
      <c r="AX106" s="274" t="n"/>
      <c r="AY106" s="274" t="n"/>
      <c r="AZ106" s="3" t="n"/>
      <c r="BA106" s="3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244" t="n"/>
      <c r="BL106" s="244" t="n"/>
      <c r="BM106" s="244" t="n"/>
      <c r="BN106" s="244" t="n"/>
      <c r="BO106" s="244" t="n"/>
      <c r="BP106" s="244" t="n"/>
      <c r="BQ106" s="244" t="n"/>
      <c r="BR106" s="90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90" t="n"/>
      <c r="CB106" s="1" t="n"/>
      <c r="CC106" s="1" t="n"/>
      <c r="CD106" s="1" t="n"/>
      <c r="CE106" s="1" t="n"/>
      <c r="CF106" s="1" t="n"/>
      <c r="CG106" s="1" t="n"/>
    </row>
    <row r="107">
      <c r="A107" s="244" t="n"/>
      <c r="B107" s="244" t="n"/>
      <c r="C107" s="244" t="n"/>
      <c r="D107" s="276" t="n"/>
      <c r="E107" s="276" t="n"/>
      <c r="F107" s="276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244" t="n"/>
      <c r="AC107" s="244" t="n"/>
      <c r="AD107" s="244" t="n"/>
      <c r="AE107" s="244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41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244" t="n"/>
      <c r="BP107" s="244" t="n"/>
      <c r="BQ107" s="90" t="n"/>
      <c r="BR107" s="244" t="n"/>
      <c r="BS107" s="244" t="n"/>
      <c r="BT107" s="244" t="n"/>
      <c r="BU107" s="244" t="n"/>
      <c r="BV107" s="244" t="n"/>
      <c r="BW107" s="244" t="n"/>
      <c r="BX107" s="244" t="n"/>
      <c r="BY107" s="244" t="n"/>
      <c r="BZ107" s="244" t="n"/>
      <c r="CA107" s="244" t="n"/>
      <c r="CB107" s="1" t="n"/>
      <c r="CC107" s="1" t="n"/>
      <c r="CD107" s="1" t="n"/>
      <c r="CE107" s="1" t="n"/>
      <c r="CF107" s="1" t="n"/>
      <c r="CG107" s="1" t="n"/>
    </row>
    <row r="108">
      <c r="A108" s="90" t="n"/>
      <c r="B108" s="90" t="n"/>
      <c r="C108" s="90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90" t="n"/>
      <c r="AC108" s="90" t="n"/>
      <c r="AD108" s="90" t="n"/>
      <c r="AE108" s="90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41" t="n"/>
      <c r="BA108" s="41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244" t="n"/>
      <c r="BN108" s="91" t="n"/>
      <c r="BO108" s="244" t="n"/>
      <c r="BP108" s="244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  <c r="CB108" s="1" t="n"/>
      <c r="CC108" s="1" t="n"/>
      <c r="CD108" s="1" t="n"/>
      <c r="CE108" s="1" t="n"/>
      <c r="CF108" s="1" t="n"/>
      <c r="CG108" s="1" t="n"/>
    </row>
    <row r="109">
      <c r="A109" s="90" t="n"/>
      <c r="B109" s="90" t="n"/>
      <c r="C109" s="90" t="n"/>
      <c r="D109" s="1173" t="inlineStr">
        <is>
          <t>Декан инженерно-экономического факультета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90" t="n"/>
      <c r="AC109" s="90" t="n"/>
      <c r="AD109" s="90" t="n"/>
      <c r="AE109" s="90" t="n"/>
      <c r="AF109" s="276" t="n"/>
      <c r="AG109" s="276" t="n"/>
      <c r="AH109" s="276" t="n"/>
      <c r="AI109" s="276" t="n"/>
      <c r="AJ109" s="276" t="n"/>
      <c r="AK109" s="276" t="n"/>
      <c r="AL109" s="280" t="n"/>
      <c r="AM109" s="280" t="n"/>
      <c r="AN109" s="41" t="n"/>
      <c r="AO109" s="41" t="n"/>
      <c r="AP109" s="41" t="n"/>
      <c r="AQ109" s="41" t="n"/>
      <c r="AR109" s="3" t="n"/>
      <c r="AS109" s="41" t="n"/>
      <c r="AT109" s="41" t="inlineStr">
        <is>
          <t>А.Б.Ольферович</t>
        </is>
      </c>
      <c r="AU109" s="274" t="n"/>
      <c r="AV109" s="274" t="n"/>
      <c r="AW109" s="90" t="n"/>
      <c r="AX109" s="274" t="n"/>
      <c r="AY109" s="3" t="n"/>
      <c r="AZ109" s="3" t="n"/>
      <c r="BA109" s="3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1" t="n"/>
      <c r="CC109" s="1" t="n"/>
      <c r="CD109" s="1" t="n"/>
      <c r="CE109" s="1" t="n"/>
      <c r="CF109" s="1" t="n"/>
      <c r="CG109" s="1" t="n"/>
    </row>
    <row r="110">
      <c r="A110" s="90" t="n"/>
      <c r="B110" s="90" t="n"/>
      <c r="C110" s="90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90" t="n"/>
      <c r="AC110" s="90" t="n"/>
      <c r="AD110" s="90" t="n"/>
      <c r="AE110" s="90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  <c r="BA110" s="3" t="n"/>
      <c r="BB110" s="94" t="n"/>
      <c r="BC110" s="94" t="n"/>
      <c r="BD110" s="94" t="n"/>
      <c r="BE110" s="94" t="n"/>
      <c r="BF110" s="244" t="n"/>
      <c r="BG110" s="244" t="n"/>
      <c r="BH110" s="244" t="n"/>
      <c r="BI110" s="244" t="n"/>
      <c r="BJ110" s="244" t="n"/>
      <c r="BK110" s="244" t="n"/>
      <c r="BL110" s="244" t="n"/>
      <c r="BM110" s="244" t="n"/>
      <c r="BN110" s="244" t="n"/>
      <c r="BO110" s="244" t="n"/>
      <c r="BP110" s="244" t="n"/>
      <c r="BQ110" s="244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1" t="n"/>
      <c r="CC110" s="1" t="n"/>
      <c r="CD110" s="1" t="n"/>
      <c r="CE110" s="1" t="n"/>
      <c r="CF110" s="1" t="n"/>
      <c r="CG110" s="1" t="n"/>
    </row>
    <row r="111">
      <c r="A111" s="244" t="n"/>
      <c r="B111" s="244" t="n"/>
      <c r="C111" s="244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3" t="n"/>
      <c r="AB111" s="244" t="n"/>
      <c r="AC111" s="244" t="n"/>
      <c r="AD111" s="244" t="n"/>
      <c r="AE111" s="244" t="n"/>
      <c r="AF111" s="3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41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244" t="n"/>
      <c r="BN111" s="244" t="n"/>
      <c r="BO111" s="244" t="n"/>
      <c r="BP111" s="244" t="n"/>
      <c r="BQ111" s="90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1" t="n"/>
      <c r="CC111" s="1" t="n"/>
      <c r="CD111" s="1" t="n"/>
      <c r="CE111" s="1" t="n"/>
      <c r="CF111" s="1" t="n"/>
      <c r="CG111" s="1" t="n"/>
    </row>
    <row r="112">
      <c r="A112" s="244" t="n"/>
      <c r="B112" s="244" t="n"/>
      <c r="C112" s="244" t="n"/>
      <c r="D112" s="276" t="n"/>
      <c r="E112" s="276" t="n"/>
      <c r="F112" s="276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3" t="n"/>
      <c r="AB112" s="244" t="n"/>
      <c r="AC112" s="244" t="n"/>
      <c r="AD112" s="244" t="n"/>
      <c r="AE112" s="244" t="n"/>
      <c r="AF112" s="3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41" t="n"/>
      <c r="BB112" s="90" t="n"/>
      <c r="BC112" s="90" t="n"/>
      <c r="BD112" s="90" t="n"/>
      <c r="BE112" s="90" t="n"/>
      <c r="BF112" s="691" t="n"/>
      <c r="BG112" s="91" t="n"/>
      <c r="BH112" s="91" t="n"/>
      <c r="BI112" s="91" t="n"/>
      <c r="BJ112" s="91" t="n"/>
      <c r="BK112" s="91" t="n"/>
      <c r="BL112" s="91" t="n"/>
      <c r="BM112" s="244" t="n"/>
      <c r="BN112" s="91" t="n"/>
      <c r="BO112" s="244" t="n"/>
      <c r="BP112" s="244" t="n"/>
      <c r="BQ112" s="90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  <c r="CB112" s="1" t="n"/>
      <c r="CC112" s="1" t="n"/>
      <c r="CD112" s="1" t="n"/>
      <c r="CE112" s="1" t="n"/>
      <c r="CF112" s="1" t="n"/>
      <c r="CG112" s="1" t="n"/>
    </row>
    <row r="113">
      <c r="A113" s="244" t="n"/>
      <c r="B113" s="244" t="n"/>
      <c r="C113" s="244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244" t="n"/>
      <c r="AC113" s="244" t="n"/>
      <c r="AD113" s="244" t="n"/>
      <c r="AE113" s="244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41" t="n"/>
      <c r="AZ113" s="41" t="n"/>
      <c r="BA113" s="41" t="n"/>
      <c r="BB113" s="97" t="n"/>
      <c r="BC113" s="519" t="n"/>
      <c r="BD113" s="90" t="n"/>
      <c r="BE113" s="90" t="n"/>
      <c r="BF113" s="691" t="n"/>
      <c r="BG113" s="91" t="n"/>
      <c r="BH113" s="91" t="n"/>
      <c r="BI113" s="91" t="n"/>
      <c r="BJ113" s="91" t="n"/>
      <c r="BK113" s="91" t="n"/>
      <c r="BL113" s="91" t="n"/>
      <c r="BM113" s="244" t="n"/>
      <c r="BN113" s="91" t="n"/>
      <c r="BO113" s="244" t="n"/>
      <c r="BP113" s="244" t="n"/>
      <c r="BQ113" s="90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1" t="n"/>
      <c r="CC113" s="1" t="n"/>
      <c r="CD113" s="1" t="n"/>
      <c r="CE113" s="1" t="n"/>
      <c r="CF113" s="1" t="n"/>
      <c r="CG113" s="1" t="n"/>
    </row>
    <row r="114">
      <c r="A114" s="90" t="n"/>
      <c r="B114" s="90" t="n"/>
      <c r="C114" s="90" t="n"/>
      <c r="D114" s="282" t="inlineStr">
        <is>
          <t>Заведующий кафедрой менеджмента, технологий бизнеса и устойчивого развития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  <c r="AA114" s="1" t="n"/>
      <c r="AB114" s="90" t="n"/>
      <c r="AC114" s="90" t="n"/>
      <c r="AD114" s="90" t="n"/>
      <c r="AE114" s="90" t="n"/>
      <c r="AF114" s="272" t="n"/>
      <c r="AG114" s="273" t="n"/>
      <c r="AH114" s="273" t="n"/>
      <c r="AI114" s="273" t="n"/>
      <c r="AJ114" s="273" t="n"/>
      <c r="AK114" s="273" t="n"/>
      <c r="AL114" s="273" t="n"/>
      <c r="AM114" s="272" t="n"/>
      <c r="AN114" s="41" t="n"/>
      <c r="AO114" s="41" t="n"/>
      <c r="AP114" s="41" t="n"/>
      <c r="AQ114" s="41" t="n"/>
      <c r="AR114" s="41" t="n"/>
      <c r="AS114" s="3" t="n"/>
      <c r="AT114" s="41" t="inlineStr">
        <is>
          <t>И.В.Новикова</t>
        </is>
      </c>
      <c r="AU114" s="274" t="n"/>
      <c r="AV114" s="274" t="n"/>
      <c r="AW114" s="274" t="n"/>
      <c r="AX114" s="274" t="n"/>
      <c r="AY114" s="3" t="n"/>
      <c r="AZ114" s="3" t="n"/>
      <c r="BA114" s="3" t="n"/>
      <c r="BB114" s="244" t="n"/>
      <c r="BC114" s="97" t="n"/>
      <c r="BD114" s="244" t="n"/>
      <c r="BE114" s="244" t="n"/>
      <c r="BF114" s="244" t="n"/>
      <c r="BG114" s="91" t="n"/>
      <c r="BH114" s="91" t="n"/>
      <c r="BI114" s="91" t="n"/>
      <c r="BJ114" s="91" t="n"/>
      <c r="BK114" s="91" t="n"/>
      <c r="BL114" s="91" t="n"/>
      <c r="BM114" s="244" t="n"/>
      <c r="BN114" s="91" t="n"/>
      <c r="BO114" s="244" t="n"/>
      <c r="BP114" s="244" t="n"/>
      <c r="BQ114" s="244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90" t="n"/>
      <c r="CB114" s="1" t="n"/>
      <c r="CC114" s="1" t="n"/>
      <c r="CD114" s="1" t="n"/>
      <c r="CE114" s="1" t="n"/>
      <c r="CF114" s="1" t="n"/>
      <c r="CG114" s="1" t="n"/>
    </row>
    <row r="115">
      <c r="A115" s="90" t="n"/>
      <c r="B115" s="90" t="n"/>
      <c r="C115" s="90" t="n"/>
      <c r="D115" s="3" t="n"/>
      <c r="E115" s="2" t="n"/>
      <c r="F115" s="2" t="n"/>
      <c r="G115" s="2" t="n"/>
      <c r="H115" s="2" t="n"/>
      <c r="I115" s="2" t="n"/>
      <c r="J115" s="2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90" t="n"/>
      <c r="AC115" s="90" t="n"/>
      <c r="AD115" s="90" t="n"/>
      <c r="AE115" s="90" t="n"/>
      <c r="AF115" s="41" t="n"/>
      <c r="AG115" s="3" t="n"/>
      <c r="AH115" s="3" t="n"/>
      <c r="AI115" s="3" t="n"/>
      <c r="AJ115" s="3" t="n"/>
      <c r="AK115" s="3" t="n"/>
      <c r="AL115" s="3" t="n"/>
      <c r="AM115" s="41" t="n"/>
      <c r="AN115" s="41" t="n"/>
      <c r="AO115" s="41" t="n"/>
      <c r="AP115" s="41" t="n"/>
      <c r="AQ115" s="41" t="n"/>
      <c r="AR115" s="41" t="n"/>
      <c r="AS115" s="3" t="n"/>
      <c r="AT115" s="3" t="n"/>
      <c r="AU115" s="274" t="n"/>
      <c r="AV115" s="274" t="n"/>
      <c r="AW115" s="274" t="n"/>
      <c r="AX115" s="274" t="n"/>
      <c r="AY115" s="3" t="n"/>
      <c r="AZ115" s="3" t="n"/>
      <c r="BA115" s="3" t="n"/>
      <c r="BB115" s="244" t="n"/>
      <c r="BC115" s="97" t="n"/>
      <c r="BD115" s="244" t="n"/>
      <c r="BE115" s="244" t="n"/>
      <c r="BF115" s="244" t="n"/>
      <c r="BG115" s="91" t="n"/>
      <c r="BH115" s="91" t="n"/>
      <c r="BI115" s="91" t="n"/>
      <c r="BJ115" s="91" t="n"/>
      <c r="BK115" s="91" t="n"/>
      <c r="BL115" s="91" t="n"/>
      <c r="BM115" s="244" t="n"/>
      <c r="BN115" s="91" t="n"/>
      <c r="BO115" s="244" t="n"/>
      <c r="BP115" s="244" t="n"/>
      <c r="BQ115" s="244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90" t="n"/>
      <c r="CB115" s="1" t="n"/>
      <c r="CC115" s="1" t="n"/>
      <c r="CD115" s="1" t="n"/>
      <c r="CE115" s="1" t="n"/>
      <c r="CF115" s="1" t="n"/>
      <c r="CG115" s="1" t="n"/>
    </row>
    <row r="116">
      <c r="A116" s="90" t="n"/>
      <c r="B116" s="90" t="n"/>
      <c r="C116" s="90" t="n"/>
      <c r="D116" s="3" t="n"/>
      <c r="E116" s="2" t="n"/>
      <c r="F116" s="2" t="n"/>
      <c r="G116" s="2" t="n"/>
      <c r="H116" s="2" t="n"/>
      <c r="I116" s="2" t="n"/>
      <c r="J116" s="2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41" t="n"/>
      <c r="AC116" s="3" t="n"/>
      <c r="AD116" s="3" t="n"/>
      <c r="AE116" s="3" t="n"/>
      <c r="AF116" s="3" t="n"/>
      <c r="AG116" s="3" t="n"/>
      <c r="AH116" s="3" t="n"/>
      <c r="AI116" s="41" t="n"/>
      <c r="AJ116" s="41" t="n"/>
      <c r="AK116" s="41" t="n"/>
      <c r="AL116" s="41" t="n"/>
      <c r="AM116" s="41" t="n"/>
      <c r="AN116" s="41" t="n"/>
      <c r="AO116" s="3" t="n"/>
      <c r="AP116" s="3" t="n"/>
      <c r="AQ116" s="274" t="n"/>
      <c r="AR116" s="274" t="n"/>
      <c r="AS116" s="274" t="n"/>
      <c r="AT116" s="274" t="n"/>
      <c r="AU116" s="3" t="n"/>
      <c r="AV116" s="3" t="n"/>
      <c r="AW116" s="3" t="n"/>
      <c r="AX116" s="3" t="n"/>
      <c r="AY116" s="244" t="n"/>
      <c r="AZ116" s="244" t="n"/>
      <c r="BA116" s="244" t="n"/>
      <c r="BB116" s="244" t="n"/>
      <c r="BC116" s="97" t="n"/>
      <c r="BD116" s="244" t="n"/>
      <c r="BE116" s="244" t="n"/>
      <c r="BF116" s="244" t="n"/>
      <c r="BG116" s="91" t="n"/>
      <c r="BH116" s="91" t="n"/>
      <c r="BI116" s="91" t="n"/>
      <c r="BJ116" s="91" t="n"/>
      <c r="BK116" s="91" t="n"/>
      <c r="BL116" s="91" t="n"/>
      <c r="BM116" s="244" t="n"/>
      <c r="BN116" s="91" t="n"/>
      <c r="BO116" s="244" t="n"/>
      <c r="BP116" s="244" t="n"/>
      <c r="BQ116" s="244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1" t="n"/>
      <c r="CC116" s="1" t="n"/>
      <c r="CD116" s="1" t="n"/>
      <c r="CE116" s="1" t="n"/>
      <c r="CF116" s="1" t="n"/>
      <c r="CG116" s="1" t="n"/>
    </row>
    <row r="117">
      <c r="A117" s="90" t="n"/>
      <c r="B117" s="90" t="n"/>
      <c r="C117" s="90" t="n"/>
      <c r="D117" s="276" t="n"/>
      <c r="E117" s="276" t="n"/>
      <c r="F117" s="276" t="n"/>
      <c r="G117" s="277" t="inlineStr">
        <is>
          <t>20___</t>
        </is>
      </c>
      <c r="H117" s="278" t="n"/>
      <c r="I117" s="41" t="n"/>
      <c r="J117" s="41" t="n"/>
      <c r="K117" s="279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274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3" t="n"/>
      <c r="AY117" s="244" t="n"/>
      <c r="AZ117" s="244" t="n"/>
      <c r="BA117" s="244" t="n"/>
      <c r="BB117" s="97" t="n"/>
      <c r="BC117" s="519" t="n"/>
      <c r="BD117" s="90" t="n"/>
      <c r="BE117" s="90" t="n"/>
      <c r="BF117" s="691" t="n"/>
      <c r="BG117" s="91" t="n"/>
      <c r="BH117" s="91" t="n"/>
      <c r="BI117" s="91" t="n"/>
      <c r="BJ117" s="91" t="n"/>
      <c r="BK117" s="91" t="n"/>
      <c r="BL117" s="91" t="n"/>
      <c r="BM117" s="244" t="n"/>
      <c r="BN117" s="91" t="n"/>
      <c r="BO117" s="244" t="n"/>
      <c r="BP117" s="244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1" t="n"/>
      <c r="CC117" s="1" t="n"/>
      <c r="CD117" s="1" t="n"/>
      <c r="CE117" s="1" t="n"/>
      <c r="CF117" s="1" t="n"/>
      <c r="CG117" s="1" t="n"/>
    </row>
    <row r="118">
      <c r="A118" s="283" t="n"/>
      <c r="B118" s="283" t="n"/>
      <c r="C118" s="283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3" t="n"/>
      <c r="AY118" s="244" t="n"/>
      <c r="AZ118" s="244" t="n"/>
      <c r="BA118" s="244" t="n"/>
      <c r="BB118" s="97" t="n"/>
      <c r="BC118" s="519" t="n"/>
      <c r="BD118" s="90" t="n"/>
      <c r="BE118" s="90" t="n"/>
      <c r="BF118" s="691" t="n"/>
      <c r="BG118" s="91" t="n"/>
      <c r="BH118" s="91" t="n"/>
      <c r="BI118" s="91" t="n"/>
      <c r="BJ118" s="91" t="n"/>
      <c r="BK118" s="91" t="n"/>
      <c r="BL118" s="91" t="n"/>
      <c r="BM118" s="244" t="n"/>
      <c r="BN118" s="91" t="n"/>
      <c r="BO118" s="244" t="n"/>
      <c r="BP118" s="244" t="n"/>
      <c r="BQ118" s="90" t="n"/>
      <c r="BR118" s="283" t="n"/>
      <c r="BS118" s="283" t="n"/>
      <c r="BT118" s="283" t="n"/>
      <c r="BU118" s="283" t="n"/>
      <c r="BV118" s="283" t="n"/>
      <c r="BW118" s="283" t="n"/>
      <c r="BX118" s="283" t="n"/>
      <c r="BY118" s="283" t="n"/>
      <c r="BZ118" s="283" t="n"/>
      <c r="CA118" s="283" t="n"/>
      <c r="CB118" s="283" t="n"/>
      <c r="CC118" s="283" t="n"/>
      <c r="CD118" s="283" t="n"/>
      <c r="CE118" s="283" t="n"/>
      <c r="CF118" s="283" t="n"/>
      <c r="CG118" s="283" t="n"/>
    </row>
    <row r="119">
      <c r="A119" s="355" t="n"/>
      <c r="B119" s="355" t="n"/>
      <c r="C119" s="355" t="n"/>
      <c r="D119" s="281" t="inlineStr">
        <is>
          <t>Рекомендован к утверждению научно-методическим советом БГТУ</t>
        </is>
      </c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90" t="n"/>
      <c r="AZ119" s="90" t="n"/>
      <c r="BA119" s="90" t="n"/>
      <c r="BB119" s="90" t="n"/>
      <c r="BC119" s="90" t="n"/>
      <c r="BD119" s="90" t="n"/>
      <c r="BE119" s="90" t="n"/>
      <c r="BF119" s="90" t="n"/>
      <c r="BG119" s="90" t="n"/>
      <c r="BH119" s="90" t="n"/>
      <c r="BI119" s="90" t="n"/>
      <c r="BJ119" s="90" t="n"/>
      <c r="BK119" s="90" t="n"/>
      <c r="BL119" s="90" t="n"/>
      <c r="BM119" s="90" t="n"/>
      <c r="BN119" s="90" t="n"/>
      <c r="BO119" s="244" t="n"/>
      <c r="BP119" s="244" t="n"/>
      <c r="BQ119" s="90" t="n"/>
      <c r="BR119" s="356" t="n"/>
      <c r="BS119" s="356" t="n"/>
      <c r="BT119" s="356" t="n"/>
      <c r="BU119" s="356" t="n"/>
      <c r="BV119" s="356" t="n"/>
      <c r="BW119" s="356" t="n"/>
      <c r="BX119" s="356" t="n"/>
      <c r="BY119" s="356" t="n"/>
      <c r="BZ119" s="356" t="n"/>
      <c r="CA119" s="356" t="n"/>
      <c r="CB119" s="1" t="n"/>
      <c r="CC119" s="1" t="n"/>
      <c r="CD119" s="1" t="n"/>
      <c r="CE119" s="1" t="n"/>
      <c r="CF119" s="1" t="n"/>
      <c r="CG119" s="1" t="n"/>
    </row>
    <row r="120">
      <c r="A120" s="524" t="n"/>
      <c r="B120" s="524" t="n"/>
      <c r="C120" s="524" t="n"/>
      <c r="D120" s="282" t="inlineStr">
        <is>
          <t>Протокол № 6 от 28.04.2023</t>
        </is>
      </c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90" t="n"/>
      <c r="AZ120" s="90" t="n"/>
      <c r="BA120" s="90" t="n"/>
      <c r="BB120" s="90" t="n"/>
      <c r="BC120" s="97" t="n"/>
      <c r="BD120" s="244" t="n"/>
      <c r="BE120" s="244" t="n"/>
      <c r="BF120" s="244" t="n"/>
      <c r="BG120" s="244" t="n"/>
      <c r="BH120" s="244" t="n"/>
      <c r="BI120" s="244" t="n"/>
      <c r="BJ120" s="244" t="n"/>
      <c r="BK120" s="244" t="n"/>
      <c r="BL120" s="244" t="n"/>
      <c r="BM120" s="244" t="n"/>
      <c r="BN120" s="244" t="n"/>
      <c r="BO120" s="244" t="n"/>
      <c r="BP120" s="244" t="n"/>
      <c r="BQ120" s="90" t="n"/>
      <c r="BR120" s="522" t="n"/>
      <c r="BS120" s="522" t="n"/>
      <c r="BT120" s="522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</row>
    <row r="121">
      <c r="A121" s="146" t="n"/>
      <c r="B121" s="146" t="n"/>
      <c r="C121" s="283" t="n"/>
      <c r="D121" s="283" t="n"/>
      <c r="E121" s="283" t="n"/>
      <c r="F121" s="283" t="n"/>
      <c r="G121" s="283" t="n"/>
      <c r="H121" s="283" t="n"/>
      <c r="I121" s="283" t="n"/>
      <c r="J121" s="283" t="n"/>
      <c r="K121" s="283" t="n"/>
      <c r="L121" s="283" t="n"/>
      <c r="M121" s="283" t="n"/>
      <c r="N121" s="283" t="n"/>
      <c r="O121" s="283" t="n"/>
      <c r="P121" s="283" t="n"/>
      <c r="Q121" s="283" t="n"/>
      <c r="R121" s="283" t="n"/>
      <c r="S121" s="283" t="n"/>
      <c r="T121" s="283" t="n"/>
      <c r="U121" s="283" t="n"/>
      <c r="V121" s="283" t="n"/>
      <c r="W121" s="283" t="n"/>
      <c r="X121" s="283" t="n"/>
      <c r="Y121" s="283" t="n"/>
      <c r="Z121" s="283" t="n"/>
      <c r="AA121" s="283" t="n"/>
      <c r="AB121" s="283" t="n"/>
      <c r="AC121" s="283" t="n"/>
      <c r="AD121" s="283" t="n"/>
      <c r="AE121" s="283" t="n"/>
      <c r="AF121" s="283" t="n"/>
      <c r="AG121" s="283" t="n"/>
      <c r="AH121" s="283" t="n"/>
      <c r="AI121" s="283" t="n"/>
      <c r="AJ121" s="283" t="n"/>
      <c r="AK121" s="283" t="n"/>
      <c r="AL121" s="283" t="n"/>
      <c r="AM121" s="283" t="n"/>
      <c r="AN121" s="283" t="n"/>
      <c r="AO121" s="283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283" t="n"/>
      <c r="AZ121" s="283" t="n"/>
      <c r="BA121" s="283" t="n"/>
      <c r="BB121" s="283" t="n"/>
      <c r="BC121" s="283" t="n"/>
      <c r="BD121" s="283" t="n"/>
      <c r="BE121" s="283" t="n"/>
      <c r="BF121" s="283" t="n"/>
      <c r="BG121" s="283" t="n"/>
      <c r="BH121" s="283" t="n"/>
      <c r="BI121" s="283" t="n"/>
      <c r="BJ121" s="283" t="n"/>
      <c r="BK121" s="283" t="n"/>
      <c r="BL121" s="283" t="n"/>
      <c r="BM121" s="283" t="n"/>
      <c r="BN121" s="283" t="n"/>
      <c r="BO121" s="283" t="n"/>
      <c r="BP121" s="283" t="n"/>
      <c r="BQ121" s="283" t="n"/>
      <c r="BR121" s="243" t="n"/>
      <c r="BS121" s="243" t="n"/>
      <c r="BT121" s="243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</row>
    <row r="122">
      <c r="A122" s="242" t="n"/>
      <c r="B122" s="356" t="n"/>
      <c r="C122" s="356" t="n"/>
      <c r="D122" s="356" t="n"/>
      <c r="E122" s="356" t="n"/>
      <c r="F122" s="356" t="n"/>
      <c r="G122" s="356" t="n"/>
      <c r="H122" s="356" t="n"/>
      <c r="I122" s="356" t="n"/>
      <c r="J122" s="356" t="n"/>
      <c r="K122" s="356" t="n"/>
      <c r="L122" s="356" t="n"/>
      <c r="M122" s="356" t="n"/>
      <c r="N122" s="356" t="n"/>
      <c r="O122" s="356" t="n"/>
      <c r="P122" s="356" t="n"/>
      <c r="Q122" s="356" t="n"/>
      <c r="R122" s="356" t="n"/>
      <c r="S122" s="356" t="n"/>
      <c r="T122" s="356" t="n"/>
      <c r="U122" s="356" t="n"/>
      <c r="V122" s="356" t="n"/>
      <c r="W122" s="356" t="n"/>
      <c r="X122" s="356" t="n"/>
      <c r="Y122" s="356" t="n"/>
      <c r="Z122" s="356" t="n"/>
      <c r="AA122" s="356" t="n"/>
      <c r="AB122" s="356" t="n"/>
      <c r="AC122" s="356" t="n"/>
      <c r="AD122" s="356" t="n"/>
      <c r="AE122" s="356" t="n"/>
      <c r="AF122" s="356" t="n"/>
      <c r="AG122" s="356" t="n"/>
      <c r="AH122" s="356" t="n"/>
      <c r="AI122" s="356" t="n"/>
      <c r="AJ122" s="356" t="n"/>
      <c r="AK122" s="356" t="n"/>
      <c r="AL122" s="356" t="n"/>
      <c r="AM122" s="356" t="n"/>
      <c r="AN122" s="356" t="n"/>
      <c r="AO122" s="356" t="n"/>
      <c r="AP122" s="356" t="n"/>
      <c r="AQ122" s="356" t="n"/>
      <c r="AR122" s="356" t="n"/>
      <c r="AS122" s="356" t="n"/>
      <c r="AT122" s="356" t="n"/>
      <c r="AU122" s="356" t="n"/>
      <c r="AV122" s="356" t="n"/>
      <c r="AW122" s="356" t="n"/>
      <c r="AX122" s="356" t="n"/>
      <c r="AY122" s="356" t="n"/>
      <c r="AZ122" s="356" t="n"/>
      <c r="BA122" s="356" t="n"/>
      <c r="BB122" s="356" t="n"/>
      <c r="BC122" s="356" t="n"/>
      <c r="BD122" s="356" t="n"/>
      <c r="BE122" s="356" t="n"/>
      <c r="BF122" s="356" t="n"/>
      <c r="BG122" s="356" t="n"/>
      <c r="BH122" s="356" t="n"/>
      <c r="BI122" s="356" t="n"/>
      <c r="BJ122" s="356" t="n"/>
      <c r="BK122" s="356" t="n"/>
      <c r="BL122" s="356" t="n"/>
      <c r="BM122" s="356" t="n"/>
      <c r="BN122" s="356" t="n"/>
      <c r="BO122" s="356" t="n"/>
      <c r="BP122" s="356" t="n"/>
      <c r="BQ122" s="242" t="n"/>
      <c r="BR122" s="242" t="n"/>
      <c r="BS122" s="242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</row>
    <row r="123">
      <c r="A123" s="243" t="n"/>
      <c r="B123" s="1174" t="n"/>
      <c r="C123" s="1174" t="n"/>
      <c r="D123" s="1174" t="n"/>
      <c r="E123" s="1174" t="n"/>
      <c r="F123" s="1174" t="n"/>
      <c r="G123" s="1175" t="n"/>
      <c r="H123" s="1176" t="n"/>
      <c r="I123" s="1176" t="n"/>
      <c r="J123" s="1176" t="n"/>
      <c r="K123" s="1176" t="n"/>
      <c r="L123" s="1176" t="n"/>
      <c r="M123" s="1176" t="n"/>
      <c r="N123" s="1176" t="n"/>
      <c r="O123" s="1176" t="n"/>
      <c r="P123" s="1176" t="n"/>
      <c r="Q123" s="1176" t="n"/>
      <c r="R123" s="1176" t="n"/>
      <c r="S123" s="1176" t="n"/>
      <c r="T123" s="1174" t="n"/>
      <c r="U123" s="1174" t="n"/>
      <c r="V123" s="1174" t="n"/>
      <c r="W123" s="1174" t="n"/>
      <c r="X123" s="1174" t="n"/>
      <c r="Y123" s="1174" t="n"/>
      <c r="Z123" s="1174" t="n"/>
      <c r="AA123" s="1174" t="n"/>
      <c r="AB123" s="1175" t="n"/>
      <c r="AC123" s="1175" t="n"/>
      <c r="AD123" s="1176" t="n"/>
      <c r="AE123" s="1176" t="n"/>
      <c r="AF123" s="1174" t="n"/>
      <c r="AG123" s="1174" t="n"/>
      <c r="AH123" s="1174" t="n"/>
      <c r="AI123" s="1174" t="n"/>
      <c r="AJ123" s="1174" t="n"/>
      <c r="AK123" s="1174" t="n"/>
      <c r="AL123" s="1174" t="n"/>
      <c r="AM123" s="1174" t="n"/>
      <c r="AN123" s="1174" t="n"/>
      <c r="AO123" s="1175" t="n"/>
      <c r="AP123" s="504" t="n"/>
      <c r="AQ123" s="899" t="n"/>
      <c r="AR123" s="271" t="n"/>
      <c r="AS123" s="265" t="n"/>
      <c r="AT123" s="265" t="n"/>
      <c r="AU123" s="265" t="n"/>
      <c r="AV123" s="265" t="n"/>
      <c r="AW123" s="265" t="n"/>
      <c r="AX123" s="356" t="n"/>
      <c r="AY123" s="522" t="n"/>
      <c r="AZ123" s="522" t="n"/>
      <c r="BA123" s="522" t="n"/>
      <c r="BB123" s="522" t="n"/>
      <c r="BC123" s="522" t="n"/>
      <c r="BD123" s="522" t="n"/>
      <c r="BE123" s="522" t="n"/>
      <c r="BF123" s="522" t="n"/>
      <c r="BG123" s="522" t="n"/>
      <c r="BH123" s="522" t="n"/>
      <c r="BI123" s="522" t="n"/>
      <c r="BJ123" s="522" t="n"/>
      <c r="BK123" s="522" t="n"/>
      <c r="BL123" s="522" t="n"/>
      <c r="BM123" s="522" t="n"/>
      <c r="BN123" s="522" t="n"/>
      <c r="BO123" s="522" t="n"/>
      <c r="BP123" s="522" t="n"/>
      <c r="BQ123" s="243" t="n"/>
      <c r="BR123" s="243" t="n"/>
      <c r="BS123" s="243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</row>
    <row r="124">
      <c r="A124" s="1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692" t="n"/>
      <c r="AE124" s="692" t="n"/>
      <c r="AF124" s="692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283" t="n"/>
      <c r="AQ124" s="283" t="n"/>
      <c r="AR124" s="283" t="n"/>
      <c r="AS124" s="283" t="n"/>
      <c r="AT124" s="283" t="n"/>
      <c r="AU124" s="283" t="n"/>
      <c r="AV124" s="283" t="n"/>
      <c r="AW124" s="283" t="n"/>
      <c r="AX124" s="243" t="n"/>
      <c r="AY124" s="243" t="n"/>
      <c r="AZ124" s="243" t="n"/>
      <c r="BA124" s="243" t="n"/>
      <c r="BB124" s="243" t="n"/>
      <c r="BC124" s="243" t="n"/>
      <c r="BD124" s="243" t="n"/>
      <c r="BE124" s="243" t="n"/>
      <c r="BF124" s="243" t="n"/>
      <c r="BG124" s="243" t="n"/>
      <c r="BH124" s="243" t="n"/>
      <c r="BI124" s="243" t="n"/>
      <c r="BJ124" s="243" t="n"/>
      <c r="BK124" s="243" t="n"/>
      <c r="BL124" s="243" t="n"/>
      <c r="BM124" s="243" t="n"/>
      <c r="BN124" s="243" t="n"/>
      <c r="BO124" s="243" t="n"/>
      <c r="BP124" s="243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</row>
    <row r="125">
      <c r="A125" s="1" t="n"/>
      <c r="B125" s="1174" t="n"/>
      <c r="C125" s="692" t="n"/>
      <c r="D125" s="692" t="n"/>
      <c r="E125" s="692" t="n"/>
      <c r="F125" s="692" t="n"/>
      <c r="G125" s="692" t="n"/>
      <c r="H125" s="692" t="n"/>
      <c r="I125" s="692" t="n"/>
      <c r="J125" s="692" t="n"/>
      <c r="K125" s="692" t="n"/>
      <c r="L125" s="692" t="n"/>
      <c r="M125" s="692" t="n"/>
      <c r="N125" s="692" t="n"/>
      <c r="O125" s="692" t="n"/>
      <c r="P125" s="692" t="n"/>
      <c r="Q125" s="692" t="n"/>
      <c r="R125" s="692" t="n"/>
      <c r="S125" s="692" t="n"/>
      <c r="T125" s="692" t="n"/>
      <c r="U125" s="692" t="n"/>
      <c r="V125" s="692" t="n"/>
      <c r="W125" s="692" t="n"/>
      <c r="X125" s="692" t="n"/>
      <c r="Y125" s="692" t="n"/>
      <c r="Z125" s="692" t="n"/>
      <c r="AA125" s="692" t="n"/>
      <c r="AB125" s="692" t="n"/>
      <c r="AC125" s="692" t="n"/>
      <c r="AD125" s="692" t="n"/>
      <c r="AE125" s="692" t="n"/>
      <c r="AF125" s="692" t="n"/>
      <c r="AG125" s="692" t="n"/>
      <c r="AH125" s="692" t="n"/>
      <c r="AI125" s="692" t="n"/>
      <c r="AJ125" s="692" t="n"/>
      <c r="AK125" s="692" t="n"/>
      <c r="AL125" s="692" t="n"/>
      <c r="AM125" s="692" t="n"/>
      <c r="AN125" s="692" t="n"/>
      <c r="AO125" s="692" t="n"/>
      <c r="AP125" s="693" t="n"/>
      <c r="AQ125" s="693" t="n"/>
      <c r="AR125" s="693" t="n"/>
      <c r="AS125" s="693" t="n"/>
      <c r="AT125" s="693" t="n"/>
      <c r="AU125" s="693" t="n"/>
      <c r="AV125" s="693" t="n"/>
      <c r="AW125" s="693" t="n"/>
      <c r="AX125" s="242" t="n"/>
      <c r="AY125" s="242" t="n"/>
      <c r="AZ125" s="242" t="n"/>
      <c r="BA125" s="242" t="n"/>
      <c r="BB125" s="242" t="n"/>
      <c r="BC125" s="242" t="n"/>
      <c r="BD125" s="242" t="n"/>
      <c r="BE125" s="242" t="n"/>
      <c r="BF125" s="242" t="n"/>
      <c r="BG125" s="242" t="n"/>
      <c r="BH125" s="242" t="n"/>
      <c r="BI125" s="242" t="n"/>
      <c r="BJ125" s="242" t="n"/>
      <c r="BK125" s="242" t="n"/>
      <c r="BL125" s="242" t="n"/>
      <c r="BM125" s="242" t="n"/>
      <c r="BN125" s="242" t="n"/>
      <c r="BO125" s="242" t="n"/>
      <c r="BP125" s="242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</row>
    <row r="126">
      <c r="A126" s="1" t="n"/>
      <c r="B126" s="692" t="n"/>
      <c r="C126" s="692" t="n"/>
      <c r="D126" s="692" t="n"/>
      <c r="E126" s="692" t="n"/>
      <c r="F126" s="692" t="n"/>
      <c r="G126" s="692" t="n"/>
      <c r="H126" s="692" t="n"/>
      <c r="I126" s="692" t="n"/>
      <c r="J126" s="692" t="n"/>
      <c r="K126" s="692" t="n"/>
      <c r="L126" s="692" t="n"/>
      <c r="M126" s="692" t="n"/>
      <c r="N126" s="692" t="n"/>
      <c r="O126" s="692" t="n"/>
      <c r="P126" s="692" t="n"/>
      <c r="Q126" s="692" t="n"/>
      <c r="R126" s="692" t="n"/>
      <c r="S126" s="692" t="n"/>
      <c r="T126" s="692" t="n"/>
      <c r="U126" s="692" t="n"/>
      <c r="V126" s="692" t="n"/>
      <c r="W126" s="692" t="n"/>
      <c r="X126" s="692" t="n"/>
      <c r="Y126" s="692" t="n"/>
      <c r="Z126" s="692" t="n"/>
      <c r="AA126" s="692" t="n"/>
      <c r="AB126" s="692" t="n"/>
      <c r="AC126" s="692" t="n"/>
      <c r="AD126" s="692" t="n"/>
      <c r="AE126" s="692" t="n"/>
      <c r="AF126" s="692" t="n"/>
      <c r="AG126" s="692" t="n"/>
      <c r="AH126" s="692" t="n"/>
      <c r="AI126" s="692" t="n"/>
      <c r="AJ126" s="692" t="n"/>
      <c r="AK126" s="692" t="n"/>
      <c r="AL126" s="692" t="n"/>
      <c r="AM126" s="692" t="n"/>
      <c r="AN126" s="692" t="n"/>
      <c r="AO126" s="692" t="n"/>
      <c r="AP126" s="283" t="n"/>
      <c r="AQ126" s="283" t="n"/>
      <c r="AR126" s="283" t="n"/>
      <c r="AS126" s="283" t="n"/>
      <c r="AT126" s="283" t="n"/>
      <c r="AU126" s="283" t="n"/>
      <c r="AV126" s="283" t="n"/>
      <c r="AW126" s="283" t="n"/>
      <c r="AX126" s="243" t="n"/>
      <c r="AY126" s="243" t="n"/>
      <c r="AZ126" s="243" t="n"/>
      <c r="BA126" s="243" t="n"/>
      <c r="BB126" s="243" t="n"/>
      <c r="BC126" s="243" t="n"/>
      <c r="BD126" s="243" t="n"/>
      <c r="BE126" s="243" t="n"/>
      <c r="BF126" s="243" t="n"/>
      <c r="BG126" s="243" t="n"/>
      <c r="BH126" s="243" t="n"/>
      <c r="BI126" s="243" t="n"/>
      <c r="BJ126" s="243" t="n"/>
      <c r="BK126" s="243" t="n"/>
      <c r="BL126" s="243" t="n"/>
      <c r="BM126" s="243" t="n"/>
      <c r="BN126" s="243" t="n"/>
      <c r="BO126" s="243" t="n"/>
      <c r="BP126" s="243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</row>
    <row r="127">
      <c r="A127" s="1" t="n"/>
      <c r="B127" s="692" t="n"/>
      <c r="C127" s="692" t="n"/>
      <c r="D127" s="692" t="n"/>
      <c r="E127" s="692" t="n"/>
      <c r="F127" s="692" t="n"/>
      <c r="G127" s="692" t="n"/>
      <c r="H127" s="692" t="n"/>
      <c r="I127" s="692" t="n"/>
      <c r="J127" s="692" t="n"/>
      <c r="K127" s="692" t="n"/>
      <c r="L127" s="692" t="n"/>
      <c r="M127" s="692" t="n"/>
      <c r="N127" s="692" t="n"/>
      <c r="O127" s="692" t="n"/>
      <c r="P127" s="692" t="n"/>
      <c r="Q127" s="692" t="n"/>
      <c r="R127" s="692" t="n"/>
      <c r="S127" s="692" t="n"/>
      <c r="T127" s="692" t="n"/>
      <c r="U127" s="692" t="n"/>
      <c r="V127" s="692" t="n"/>
      <c r="W127" s="692" t="n"/>
      <c r="X127" s="692" t="n"/>
      <c r="Y127" s="692" t="n"/>
      <c r="Z127" s="692" t="n"/>
      <c r="AA127" s="692" t="n"/>
      <c r="AB127" s="692" t="n"/>
      <c r="AC127" s="692" t="n"/>
      <c r="AD127" s="692" t="n"/>
      <c r="AE127" s="692" t="n"/>
      <c r="AF127" s="692" t="n"/>
      <c r="AG127" s="692" t="n"/>
      <c r="AH127" s="692" t="n"/>
      <c r="AI127" s="692" t="n"/>
      <c r="AJ127" s="692" t="n"/>
      <c r="AK127" s="692" t="n"/>
      <c r="AL127" s="692" t="n"/>
      <c r="AM127" s="692" t="n"/>
      <c r="AN127" s="692" t="n"/>
      <c r="AO127" s="692" t="n"/>
      <c r="AP127" s="693" t="n"/>
      <c r="AQ127" s="693" t="n"/>
      <c r="AR127" s="693" t="n"/>
      <c r="AS127" s="693" t="n"/>
      <c r="AT127" s="693" t="n"/>
      <c r="AU127" s="693" t="n"/>
      <c r="AV127" s="693" t="n"/>
      <c r="AW127" s="693" t="n"/>
      <c r="AX127" s="1" t="n"/>
      <c r="AY127" s="1" t="n"/>
      <c r="AZ127" s="1" t="n"/>
      <c r="BA127" s="1" t="n"/>
      <c r="BB127" s="1" t="n"/>
      <c r="BC127" s="1" t="n"/>
      <c r="BD127" s="1" t="n"/>
      <c r="BE127" s="1" t="n"/>
      <c r="BF127" s="1" t="n"/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</row>
    <row r="128">
      <c r="A128" s="1" t="n"/>
      <c r="B128" s="692" t="n"/>
      <c r="C128" s="692" t="n"/>
      <c r="D128" s="692" t="n"/>
      <c r="E128" s="692" t="n"/>
      <c r="F128" s="692" t="n"/>
      <c r="G128" s="692" t="n"/>
      <c r="H128" s="692" t="n"/>
      <c r="I128" s="692" t="n"/>
      <c r="J128" s="692" t="n"/>
      <c r="K128" s="692" t="n"/>
      <c r="L128" s="692" t="n"/>
      <c r="M128" s="692" t="n"/>
      <c r="N128" s="692" t="n"/>
      <c r="O128" s="692" t="n"/>
      <c r="P128" s="692" t="n"/>
      <c r="Q128" s="692" t="n"/>
      <c r="R128" s="692" t="n"/>
      <c r="S128" s="692" t="n"/>
      <c r="T128" s="692" t="n"/>
      <c r="U128" s="692" t="n"/>
      <c r="V128" s="692" t="n"/>
      <c r="W128" s="692" t="n"/>
      <c r="X128" s="692" t="n"/>
      <c r="Y128" s="692" t="n"/>
      <c r="Z128" s="692" t="n"/>
      <c r="AA128" s="692" t="n"/>
      <c r="AB128" s="692" t="n"/>
      <c r="AC128" s="692" t="n"/>
      <c r="AD128" s="692" t="n"/>
      <c r="AE128" s="692" t="n"/>
      <c r="AF128" s="692" t="n"/>
      <c r="AG128" s="692" t="n"/>
      <c r="AH128" s="692" t="n"/>
      <c r="AI128" s="692" t="n"/>
      <c r="AJ128" s="692" t="n"/>
      <c r="AK128" s="692" t="n"/>
      <c r="AL128" s="692" t="n"/>
      <c r="AM128" s="692" t="n"/>
      <c r="AN128" s="692" t="n"/>
      <c r="AO128" s="692" t="n"/>
      <c r="AP128" s="693" t="n"/>
      <c r="AQ128" s="693" t="n"/>
      <c r="AR128" s="693" t="n"/>
      <c r="AS128" s="693" t="n"/>
      <c r="AT128" s="693" t="n"/>
      <c r="AU128" s="693" t="n"/>
      <c r="AV128" s="693" t="n"/>
      <c r="AW128" s="693" t="n"/>
      <c r="AX128" s="1" t="n"/>
      <c r="AY128" s="1" t="n"/>
      <c r="AZ128" s="1" t="n"/>
      <c r="BA128" s="1" t="n"/>
      <c r="BB128" s="1" t="n"/>
      <c r="BC128" s="1" t="n"/>
      <c r="BD128" s="1" t="n"/>
      <c r="BE128" s="1" t="n"/>
      <c r="BF128" s="1" t="n"/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A12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4" t="n"/>
      <c r="BT1" s="4" t="n"/>
      <c r="BU1" s="4" t="n"/>
      <c r="BV1" s="4" t="n"/>
      <c r="BW1" s="1" t="n"/>
      <c r="BX1" s="1" t="n"/>
      <c r="BY1" s="1" t="n"/>
      <c r="BZ1" s="1" t="n"/>
      <c r="CA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</row>
    <row r="3">
      <c r="A3" s="10" t="n"/>
      <c r="B3" s="1" t="n"/>
      <c r="C3" s="1" t="n"/>
      <c r="D3" s="1" t="n"/>
      <c r="E3" s="1" t="n"/>
      <c r="F3" s="1" t="n"/>
      <c r="G3" s="1" t="n"/>
      <c r="H3" s="1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4" t="n"/>
      <c r="BP3" s="4" t="n"/>
      <c r="BQ3" s="4" t="n"/>
      <c r="BR3" s="4" t="n"/>
      <c r="BS3" s="4" t="n"/>
      <c r="BT3" s="4" t="n"/>
      <c r="BU3" s="4" t="n"/>
      <c r="BV3" s="4" t="n"/>
      <c r="BW3" s="1" t="n"/>
      <c r="BX3" s="1" t="n"/>
      <c r="BY3" s="1" t="n"/>
      <c r="BZ3" s="1" t="n"/>
      <c r="CA3" s="1" t="n"/>
    </row>
    <row r="4">
      <c r="A4" s="10" t="n"/>
      <c r="B4" s="1" t="n"/>
      <c r="C4" s="1" t="n"/>
      <c r="D4" s="1" t="n"/>
      <c r="E4" s="1" t="n"/>
      <c r="F4" s="1" t="n"/>
      <c r="G4" s="1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284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286" t="n"/>
      <c r="BV4" s="286" t="n"/>
      <c r="BW4" s="1" t="n"/>
      <c r="BX4" s="1" t="n"/>
      <c r="BY4" s="1" t="n"/>
      <c r="BZ4" s="1" t="n"/>
      <c r="CA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1" t="n"/>
      <c r="I5" s="1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287" t="n"/>
      <c r="T5" s="287" t="n"/>
      <c r="U5" s="287" t="n"/>
      <c r="V5" s="287" t="n"/>
      <c r="W5" s="287" t="n"/>
      <c r="X5" s="287" t="n"/>
      <c r="Y5" s="287" t="n"/>
      <c r="Z5" s="287" t="n"/>
      <c r="AA5" s="287" t="n"/>
      <c r="AB5" s="287" t="n"/>
      <c r="AC5" s="287" t="n"/>
      <c r="AD5" s="287" t="n"/>
      <c r="AE5" s="287" t="inlineStr">
        <is>
          <t>УЧЕБНЫЙ ПЛАН</t>
        </is>
      </c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87" t="n"/>
      <c r="AS5" s="287" t="n"/>
      <c r="AT5" s="287" t="n"/>
      <c r="AU5" s="287" t="n"/>
      <c r="AV5" s="287" t="n"/>
      <c r="AW5" s="287" t="n"/>
      <c r="AX5" s="287" t="n"/>
      <c r="AY5" s="287" t="n"/>
      <c r="AZ5" s="18" t="inlineStr">
        <is>
          <t>Степень: Магистр</t>
        </is>
      </c>
      <c r="BA5" s="18" t="n"/>
      <c r="BB5" s="18" t="n"/>
      <c r="BC5" s="18" t="n"/>
      <c r="BD5" s="18" t="n"/>
      <c r="BE5" s="18" t="n"/>
      <c r="BF5" s="18" t="n"/>
      <c r="BG5" s="18" t="n"/>
      <c r="BH5" s="288" t="n"/>
      <c r="BI5" s="288" t="n"/>
      <c r="BJ5" s="18" t="n"/>
      <c r="BK5" s="18" t="n"/>
      <c r="BL5" s="18" t="n"/>
      <c r="BM5" s="18" t="n"/>
      <c r="BN5" s="1" t="n"/>
      <c r="BO5" s="18" t="n"/>
      <c r="BP5" s="18" t="n"/>
      <c r="BQ5" s="289" t="n"/>
      <c r="BR5" s="1" t="n"/>
      <c r="BS5" s="254" t="n"/>
      <c r="BT5" s="254" t="n"/>
      <c r="BU5" s="1" t="n"/>
      <c r="BV5" s="1" t="n"/>
      <c r="BW5" s="1" t="n"/>
      <c r="BX5" s="1" t="n"/>
      <c r="BY5" s="1" t="n"/>
      <c r="BZ5" s="1" t="n"/>
      <c r="CA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1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21" t="n"/>
      <c r="BA6" s="21" t="n"/>
      <c r="BB6" s="21" t="n"/>
      <c r="BC6" s="21" t="n"/>
      <c r="BD6" s="21" t="n"/>
      <c r="BE6" s="21" t="n"/>
      <c r="BF6" s="21" t="n"/>
      <c r="BG6" s="21" t="n"/>
      <c r="BH6" s="288" t="n"/>
      <c r="BI6" s="288" t="n"/>
      <c r="BJ6" s="21" t="n"/>
      <c r="BK6" s="21" t="n"/>
      <c r="BL6" s="21" t="n"/>
      <c r="BM6" s="21" t="n"/>
      <c r="BN6" s="1" t="n"/>
      <c r="BO6" s="21" t="n"/>
      <c r="BP6" s="21" t="n"/>
      <c r="BQ6" s="21" t="n"/>
      <c r="BR6" s="1" t="n"/>
      <c r="BS6" s="6" t="n"/>
      <c r="BT6" s="6" t="n"/>
      <c r="BU6" s="1" t="n"/>
      <c r="BV6" s="1" t="n"/>
      <c r="BW6" s="1" t="n"/>
      <c r="BX6" s="1" t="n"/>
      <c r="BY6" s="1" t="n"/>
      <c r="BZ6" s="1" t="n"/>
      <c r="CA6" s="1" t="n"/>
    </row>
    <row r="7">
      <c r="A7" s="10" t="n"/>
      <c r="B7" s="1" t="n"/>
      <c r="C7" s="1" t="n"/>
      <c r="D7" s="1" t="n"/>
      <c r="E7" s="1" t="n"/>
      <c r="F7" s="1" t="n"/>
      <c r="G7" s="284" t="inlineStr">
        <is>
          <t>И.В. Войтовым</t>
        </is>
      </c>
      <c r="H7" s="1" t="n"/>
      <c r="I7" s="1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1" t="n"/>
      <c r="T7" s="534" t="n"/>
      <c r="U7" s="534" t="n"/>
      <c r="V7" s="534" t="n"/>
      <c r="W7" s="534" t="n"/>
      <c r="X7" s="534" t="n"/>
      <c r="Y7" s="535" t="inlineStr">
        <is>
          <t>Специальность:</t>
        </is>
      </c>
      <c r="Z7" s="535" t="n"/>
      <c r="AA7" s="535" t="n"/>
      <c r="AB7" s="290" t="n"/>
      <c r="AC7" s="535" t="n"/>
      <c r="AD7" s="535" t="n"/>
      <c r="AE7" s="535" t="n"/>
      <c r="AF7" s="535" t="n"/>
      <c r="AG7" s="535" t="n"/>
      <c r="AH7" s="537" t="inlineStr">
        <is>
          <t>7-06-0412-01  Менеджмент</t>
        </is>
      </c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9" t="n"/>
      <c r="AY7" s="274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23" t="n"/>
      <c r="BF7" s="24" t="inlineStr">
        <is>
          <t>1,5 года</t>
        </is>
      </c>
      <c r="BG7" s="24" t="n"/>
      <c r="BH7" s="288" t="n"/>
      <c r="BI7" s="288" t="n"/>
      <c r="BJ7" s="24" t="n"/>
      <c r="BK7" s="24" t="n"/>
      <c r="BL7" s="24" t="n"/>
      <c r="BM7" s="24" t="n"/>
      <c r="BN7" s="1" t="n"/>
      <c r="BO7" s="24" t="n"/>
      <c r="BP7" s="24" t="n"/>
      <c r="BQ7" s="24" t="n"/>
      <c r="BR7" s="1" t="n"/>
      <c r="BS7" s="266" t="n"/>
      <c r="BT7" s="266" t="n"/>
      <c r="BU7" s="1" t="n"/>
      <c r="BV7" s="1" t="n"/>
      <c r="BW7" s="292" t="n"/>
      <c r="BX7" s="1" t="n"/>
      <c r="BY7" s="1" t="n"/>
      <c r="BZ7" s="1" t="n"/>
      <c r="CA7" s="1" t="n"/>
    </row>
    <row r="8">
      <c r="A8" s="25" t="n"/>
      <c r="B8" s="1" t="n"/>
      <c r="C8" s="1" t="n"/>
      <c r="D8" s="1" t="n"/>
      <c r="E8" s="1" t="n"/>
      <c r="F8" s="1" t="n"/>
      <c r="G8" s="1" t="n"/>
      <c r="H8" s="1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1053" t="n"/>
      <c r="T8" s="1054" t="n"/>
      <c r="U8" s="1054" t="n"/>
      <c r="V8" s="1054" t="n"/>
      <c r="W8" s="1054" t="n"/>
      <c r="X8" s="1054" t="n"/>
      <c r="Y8" s="1177" t="n"/>
      <c r="Z8" s="1178" t="n"/>
      <c r="AA8" s="1178" t="n"/>
      <c r="AB8" s="1179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180" t="n"/>
      <c r="AY8" s="275" t="n"/>
      <c r="AZ8" s="29" t="n"/>
      <c r="BA8" s="29" t="n"/>
      <c r="BB8" s="29" t="n"/>
      <c r="BC8" s="29" t="n"/>
      <c r="BD8" s="29" t="n"/>
      <c r="BE8" s="29" t="n"/>
      <c r="BF8" s="29" t="n"/>
      <c r="BG8" s="29" t="n"/>
      <c r="BH8" s="288" t="n"/>
      <c r="BI8" s="288" t="n"/>
      <c r="BJ8" s="30" t="n"/>
      <c r="BK8" s="24" t="n"/>
      <c r="BL8" s="29" t="n"/>
      <c r="BM8" s="30" t="n"/>
      <c r="BN8" s="1" t="n"/>
      <c r="BO8" s="29" t="n"/>
      <c r="BP8" s="29" t="n"/>
      <c r="BQ8" s="29" t="n"/>
      <c r="BR8" s="1" t="n"/>
      <c r="BS8" s="275" t="n"/>
      <c r="BT8" s="275" t="n"/>
      <c r="BU8" s="1" t="n"/>
      <c r="BV8" s="1" t="n"/>
      <c r="BW8" s="1" t="n"/>
      <c r="BX8" s="1" t="n"/>
      <c r="BY8" s="1" t="n"/>
      <c r="BZ8" s="1" t="n"/>
      <c r="CA8" s="1" t="n"/>
    </row>
    <row r="9">
      <c r="A9" s="25" t="n"/>
      <c r="B9" s="1" t="n"/>
      <c r="C9" s="1" t="n"/>
      <c r="D9" s="1" t="n"/>
      <c r="E9" s="1" t="n"/>
      <c r="F9" s="1" t="n"/>
      <c r="G9" s="284" t="inlineStr">
        <is>
          <t>03.05.2023</t>
        </is>
      </c>
      <c r="H9" s="1" t="n"/>
      <c r="I9" s="1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1" t="n"/>
      <c r="T9" s="1" t="n"/>
      <c r="U9" s="1" t="n"/>
      <c r="V9" s="1" t="n"/>
      <c r="W9" s="1" t="n"/>
      <c r="X9" s="1" t="n"/>
      <c r="Y9" s="290" t="n"/>
      <c r="Z9" s="290" t="n"/>
      <c r="AA9" s="1181" t="inlineStr">
        <is>
          <t xml:space="preserve">Профилизация: </t>
        </is>
      </c>
      <c r="AB9" s="290" t="n"/>
      <c r="AC9" s="535" t="n"/>
      <c r="AD9" s="535" t="n"/>
      <c r="AE9" s="535" t="n"/>
      <c r="AF9" s="535" t="n"/>
      <c r="AG9" s="535" t="n"/>
      <c r="AH9" s="535" t="n"/>
      <c r="AI9" s="1180" t="n"/>
      <c r="AJ9" s="535" t="inlineStr">
        <is>
          <t>Инновационный менеджмент</t>
        </is>
      </c>
      <c r="AK9" s="535" t="n"/>
      <c r="AL9" s="535" t="n"/>
      <c r="AM9" s="535" t="n"/>
      <c r="AN9" s="535" t="n"/>
      <c r="AO9" s="535" t="n"/>
      <c r="AP9" s="535" t="n"/>
      <c r="AQ9" s="535" t="n"/>
      <c r="AR9" s="535" t="n"/>
      <c r="AS9" s="535" t="n"/>
      <c r="AT9" s="535" t="n"/>
      <c r="AU9" s="535" t="n"/>
      <c r="AV9" s="535" t="n"/>
      <c r="AW9" s="535" t="n"/>
      <c r="AX9" s="1180" t="n"/>
      <c r="AY9" s="275" t="n"/>
      <c r="AZ9" s="18" t="inlineStr">
        <is>
          <t xml:space="preserve">Форма получения образования: заочная </t>
        </is>
      </c>
      <c r="BA9" s="18" t="n"/>
      <c r="BB9" s="18" t="n"/>
      <c r="BC9" s="18" t="n"/>
      <c r="BD9" s="18" t="n"/>
      <c r="BE9" s="18" t="n"/>
      <c r="BF9" s="18" t="n"/>
      <c r="BG9" s="18" t="n"/>
      <c r="BH9" s="288" t="n"/>
      <c r="BI9" s="288" t="n"/>
      <c r="BJ9" s="18" t="n"/>
      <c r="BK9" s="18" t="n"/>
      <c r="BL9" s="18" t="n"/>
      <c r="BM9" s="18" t="n"/>
      <c r="BN9" s="1" t="n"/>
      <c r="BO9" s="18" t="n"/>
      <c r="BP9" s="18" t="n"/>
      <c r="BQ9" s="18" t="n"/>
      <c r="BR9" s="1" t="n"/>
      <c r="BS9" s="294" t="n"/>
      <c r="BT9" s="294" t="n"/>
      <c r="BU9" s="1" t="n"/>
      <c r="BV9" s="1" t="n"/>
      <c r="BW9" s="1" t="n"/>
      <c r="BX9" s="1" t="n"/>
      <c r="BY9" s="1" t="n"/>
      <c r="BZ9" s="1" t="n"/>
      <c r="CA9" s="1" t="n"/>
    </row>
    <row r="10">
      <c r="A10" s="25" t="n"/>
      <c r="B10" s="1" t="n"/>
      <c r="C10" s="1" t="n"/>
      <c r="D10" s="1" t="n"/>
      <c r="E10" s="1" t="n"/>
      <c r="F10" s="1" t="n"/>
      <c r="G10" s="3" t="inlineStr">
        <is>
          <t>Регистрационный № 06-04-008/уч.</t>
        </is>
      </c>
      <c r="H10" s="1" t="n"/>
      <c r="I10" s="1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95" t="n"/>
      <c r="BC10" s="295" t="n"/>
      <c r="BD10" s="295" t="n"/>
      <c r="BE10" s="295" t="n"/>
      <c r="BF10" s="296" t="n"/>
      <c r="BG10" s="296" t="n"/>
      <c r="BH10" s="296" t="n"/>
      <c r="BI10" s="296" t="n"/>
      <c r="BJ10" s="296" t="n"/>
      <c r="BK10" s="296" t="n"/>
      <c r="BL10" s="296" t="n"/>
      <c r="BM10" s="296" t="n"/>
      <c r="BN10" s="1" t="n"/>
      <c r="BO10" s="296" t="n"/>
      <c r="BP10" s="296" t="n"/>
      <c r="BQ10" s="297" t="n"/>
      <c r="BR10" s="298" t="n"/>
      <c r="BS10" s="298" t="n"/>
      <c r="BT10" s="298" t="n"/>
      <c r="BU10" s="298" t="n"/>
      <c r="BV10" s="298" t="n"/>
      <c r="BW10" s="1" t="n"/>
      <c r="BX10" s="1" t="n"/>
      <c r="BY10" s="1" t="n"/>
      <c r="BZ10" s="1" t="n"/>
      <c r="CA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1" t="n"/>
      <c r="BX11" s="1" t="n"/>
      <c r="BY11" s="1" t="n"/>
      <c r="BZ11" s="1" t="n"/>
      <c r="CA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46" t="n"/>
      <c r="BU12" s="46" t="n"/>
      <c r="BV12" s="46" t="n"/>
      <c r="BW12" s="1" t="n"/>
      <c r="BX12" s="1" t="n"/>
      <c r="BY12" s="1" t="n"/>
      <c r="BZ12" s="1" t="n"/>
      <c r="CA12" s="1" t="n"/>
    </row>
    <row r="13">
      <c r="A13" s="32" t="n"/>
      <c r="B13" s="300" t="inlineStr">
        <is>
          <t>КУРСЫ</t>
        </is>
      </c>
      <c r="C13" s="301" t="inlineStr">
        <is>
          <t>сентябрь</t>
        </is>
      </c>
      <c r="D13" s="50" t="n"/>
      <c r="E13" s="50" t="n"/>
      <c r="F13" s="51" t="n"/>
      <c r="G13" s="547" t="n"/>
      <c r="H13" s="49" t="inlineStr">
        <is>
          <t>октябрь</t>
        </is>
      </c>
      <c r="I13" s="50" t="n"/>
      <c r="J13" s="51" t="n"/>
      <c r="K13" s="549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549" t="n"/>
      <c r="U13" s="49" t="inlineStr">
        <is>
          <t>январь</t>
        </is>
      </c>
      <c r="V13" s="50" t="n"/>
      <c r="W13" s="51" t="n"/>
      <c r="X13" s="547" t="n"/>
      <c r="Y13" s="695" t="n"/>
      <c r="Z13" s="49" t="inlineStr">
        <is>
          <t>февраль</t>
        </is>
      </c>
      <c r="AA13" s="50" t="n"/>
      <c r="AB13" s="51" t="n"/>
      <c r="AC13" s="550" t="n"/>
      <c r="AD13" s="49" t="inlineStr">
        <is>
          <t>март</t>
        </is>
      </c>
      <c r="AE13" s="50" t="n"/>
      <c r="AF13" s="50" t="n"/>
      <c r="AG13" s="51" t="n"/>
      <c r="AH13" s="550" t="n"/>
      <c r="AI13" s="49" t="inlineStr">
        <is>
          <t>апрель</t>
        </is>
      </c>
      <c r="AJ13" s="50" t="n"/>
      <c r="AK13" s="51" t="n"/>
      <c r="AL13" s="550" t="n"/>
      <c r="AM13" s="49" t="inlineStr">
        <is>
          <t>май</t>
        </is>
      </c>
      <c r="AN13" s="50" t="n"/>
      <c r="AO13" s="50" t="n"/>
      <c r="AP13" s="51" t="n"/>
      <c r="AQ13" s="49" t="inlineStr">
        <is>
          <t>июнь</t>
        </is>
      </c>
      <c r="AR13" s="50" t="n"/>
      <c r="AS13" s="50" t="n"/>
      <c r="AT13" s="51" t="n"/>
      <c r="AU13" s="547" t="n"/>
      <c r="AV13" s="695" t="n"/>
      <c r="AW13" s="49" t="inlineStr">
        <is>
          <t>июль</t>
        </is>
      </c>
      <c r="AX13" s="50" t="n"/>
      <c r="AY13" s="51" t="n"/>
      <c r="AZ13" s="549" t="n"/>
      <c r="BA13" s="49" t="inlineStr">
        <is>
          <t>август</t>
        </is>
      </c>
      <c r="BB13" s="50" t="n"/>
      <c r="BC13" s="50" t="n"/>
      <c r="BD13" s="51" t="n"/>
      <c r="BE13" s="696" t="inlineStr">
        <is>
          <t>Самостоятельная работа по изучению дисциплин учебного плана</t>
        </is>
      </c>
      <c r="BF13" s="53" t="n"/>
      <c r="BG13" s="697" t="inlineStr">
        <is>
          <t>Установочная сессия</t>
        </is>
      </c>
      <c r="BH13" s="552" t="n"/>
      <c r="BI13" s="698" t="inlineStr">
        <is>
          <t>Лабораторно-экзаменационная сессия</t>
        </is>
      </c>
      <c r="BJ13" s="552" t="n"/>
      <c r="BK13" s="697" t="inlineStr">
        <is>
          <t>Производственные практики</t>
        </is>
      </c>
      <c r="BL13" s="552" t="n"/>
      <c r="BM13" s="699" t="inlineStr">
        <is>
          <t>Магистерская диссертация</t>
        </is>
      </c>
      <c r="BN13" s="695" t="n"/>
      <c r="BO13" s="699" t="inlineStr">
        <is>
          <t>Итоговая аттестация</t>
        </is>
      </c>
      <c r="BP13" s="695" t="n"/>
      <c r="BQ13" s="700" t="inlineStr">
        <is>
          <t>Всего</t>
        </is>
      </c>
      <c r="BR13" s="695" t="n"/>
      <c r="BS13" s="32" t="n"/>
      <c r="BT13" s="32" t="n"/>
      <c r="BU13" s="32" t="n"/>
      <c r="BV13" s="32" t="n"/>
      <c r="BW13" s="1" t="n"/>
      <c r="BX13" s="1" t="n"/>
      <c r="BY13" s="1" t="n"/>
      <c r="BZ13" s="1" t="n"/>
      <c r="CA13" s="1" t="n"/>
    </row>
    <row r="14">
      <c r="A14" s="32" t="n"/>
      <c r="B14" s="307" t="n"/>
      <c r="C14" s="308" t="n">
        <v>1</v>
      </c>
      <c r="D14" s="309" t="n">
        <v>8</v>
      </c>
      <c r="E14" s="309" t="n">
        <v>15</v>
      </c>
      <c r="F14" s="309" t="n">
        <v>22</v>
      </c>
      <c r="G14" s="310" t="n">
        <v>29</v>
      </c>
      <c r="H14" s="309" t="n">
        <v>6</v>
      </c>
      <c r="I14" s="309" t="n">
        <v>13</v>
      </c>
      <c r="J14" s="309" t="n">
        <v>20</v>
      </c>
      <c r="K14" s="311" t="n">
        <v>27</v>
      </c>
      <c r="L14" s="309" t="n">
        <v>3</v>
      </c>
      <c r="M14" s="309" t="n">
        <v>10</v>
      </c>
      <c r="N14" s="309" t="n">
        <v>17</v>
      </c>
      <c r="O14" s="309" t="n">
        <v>24</v>
      </c>
      <c r="P14" s="309" t="n">
        <v>1</v>
      </c>
      <c r="Q14" s="309" t="n">
        <v>8</v>
      </c>
      <c r="R14" s="309" t="n">
        <v>15</v>
      </c>
      <c r="S14" s="309" t="n">
        <v>22</v>
      </c>
      <c r="T14" s="311" t="n">
        <v>29</v>
      </c>
      <c r="U14" s="309" t="n">
        <v>5</v>
      </c>
      <c r="V14" s="309" t="n">
        <v>12</v>
      </c>
      <c r="W14" s="309" t="n">
        <v>19</v>
      </c>
      <c r="X14" s="311" t="n">
        <v>26</v>
      </c>
      <c r="Y14" s="141" t="n"/>
      <c r="Z14" s="309" t="n">
        <v>2</v>
      </c>
      <c r="AA14" s="309" t="n">
        <v>9</v>
      </c>
      <c r="AB14" s="309" t="n">
        <v>16</v>
      </c>
      <c r="AC14" s="310" t="n">
        <v>23</v>
      </c>
      <c r="AD14" s="309" t="n">
        <v>2</v>
      </c>
      <c r="AE14" s="309" t="n">
        <v>9</v>
      </c>
      <c r="AF14" s="309" t="n">
        <v>16</v>
      </c>
      <c r="AG14" s="309" t="n">
        <v>23</v>
      </c>
      <c r="AH14" s="310" t="n">
        <v>30</v>
      </c>
      <c r="AI14" s="309" t="n">
        <v>6</v>
      </c>
      <c r="AJ14" s="309" t="n">
        <v>13</v>
      </c>
      <c r="AK14" s="309" t="n">
        <v>20</v>
      </c>
      <c r="AL14" s="310" t="n">
        <v>27</v>
      </c>
      <c r="AM14" s="309" t="n">
        <v>4</v>
      </c>
      <c r="AN14" s="309" t="n">
        <v>11</v>
      </c>
      <c r="AO14" s="309" t="n">
        <v>18</v>
      </c>
      <c r="AP14" s="309" t="n">
        <v>25</v>
      </c>
      <c r="AQ14" s="309" t="n">
        <v>1</v>
      </c>
      <c r="AR14" s="309" t="n">
        <v>8</v>
      </c>
      <c r="AS14" s="309" t="n">
        <v>15</v>
      </c>
      <c r="AT14" s="309" t="n">
        <v>22</v>
      </c>
      <c r="AU14" s="311" t="n">
        <v>29</v>
      </c>
      <c r="AV14" s="141" t="n"/>
      <c r="AW14" s="309" t="n">
        <v>6</v>
      </c>
      <c r="AX14" s="309" t="n">
        <v>13</v>
      </c>
      <c r="AY14" s="309" t="n">
        <v>20</v>
      </c>
      <c r="AZ14" s="311" t="n">
        <v>27</v>
      </c>
      <c r="BA14" s="313" t="n">
        <v>3</v>
      </c>
      <c r="BB14" s="313" t="n">
        <v>10</v>
      </c>
      <c r="BC14" s="313" t="n">
        <v>17</v>
      </c>
      <c r="BD14" s="314" t="n">
        <v>24</v>
      </c>
      <c r="BE14" s="112" t="n"/>
      <c r="BF14" s="115" t="n"/>
      <c r="BG14" s="561" t="n"/>
      <c r="BH14" s="115" t="n"/>
      <c r="BI14" s="561" t="n"/>
      <c r="BJ14" s="115" t="n"/>
      <c r="BK14" s="561" t="n"/>
      <c r="BL14" s="115" t="n"/>
      <c r="BM14" s="561" t="n"/>
      <c r="BN14" s="701" t="n"/>
      <c r="BO14" s="561" t="n"/>
      <c r="BP14" s="701" t="n"/>
      <c r="BQ14" s="561" t="n"/>
      <c r="BR14" s="701" t="n"/>
      <c r="BS14" s="32" t="n"/>
      <c r="BT14" s="32" t="n"/>
      <c r="BU14" s="32" t="n"/>
      <c r="BV14" s="32" t="n"/>
      <c r="BW14" s="1" t="n"/>
      <c r="BX14" s="1" t="n"/>
      <c r="BY14" s="1" t="n"/>
      <c r="BZ14" s="1" t="n"/>
      <c r="CA14" s="1" t="n"/>
    </row>
    <row r="15">
      <c r="A15" s="32" t="n"/>
      <c r="B15" s="307" t="n"/>
      <c r="C15" s="315" t="n">
        <v>7</v>
      </c>
      <c r="D15" s="316" t="n">
        <v>14</v>
      </c>
      <c r="E15" s="316" t="n">
        <v>21</v>
      </c>
      <c r="F15" s="316" t="n">
        <v>28</v>
      </c>
      <c r="G15" s="316" t="n">
        <v>5</v>
      </c>
      <c r="H15" s="316" t="n">
        <v>12</v>
      </c>
      <c r="I15" s="316" t="n">
        <v>19</v>
      </c>
      <c r="J15" s="316" t="n">
        <v>26</v>
      </c>
      <c r="K15" s="316" t="n">
        <v>2</v>
      </c>
      <c r="L15" s="316" t="n">
        <v>9</v>
      </c>
      <c r="M15" s="316" t="n">
        <v>16</v>
      </c>
      <c r="N15" s="316" t="n">
        <v>23</v>
      </c>
      <c r="O15" s="316" t="n">
        <v>30</v>
      </c>
      <c r="P15" s="316" t="n">
        <v>7</v>
      </c>
      <c r="Q15" s="316" t="n">
        <v>14</v>
      </c>
      <c r="R15" s="316" t="n">
        <v>21</v>
      </c>
      <c r="S15" s="316" t="n">
        <v>28</v>
      </c>
      <c r="T15" s="316" t="n">
        <v>4</v>
      </c>
      <c r="U15" s="316" t="n">
        <v>11</v>
      </c>
      <c r="V15" s="316" t="n">
        <v>18</v>
      </c>
      <c r="W15" s="316" t="n">
        <v>25</v>
      </c>
      <c r="X15" s="316" t="n">
        <v>1</v>
      </c>
      <c r="Y15" s="317" t="n"/>
      <c r="Z15" s="316" t="n">
        <v>8</v>
      </c>
      <c r="AA15" s="316" t="n">
        <v>15</v>
      </c>
      <c r="AB15" s="316" t="n">
        <v>22</v>
      </c>
      <c r="AC15" s="316" t="n">
        <v>1</v>
      </c>
      <c r="AD15" s="316" t="n">
        <v>8</v>
      </c>
      <c r="AE15" s="316" t="n">
        <v>15</v>
      </c>
      <c r="AF15" s="316" t="n">
        <v>22</v>
      </c>
      <c r="AG15" s="316" t="n">
        <v>29</v>
      </c>
      <c r="AH15" s="316" t="n">
        <v>5</v>
      </c>
      <c r="AI15" s="316" t="n">
        <v>12</v>
      </c>
      <c r="AJ15" s="316" t="n">
        <v>19</v>
      </c>
      <c r="AK15" s="316" t="n">
        <v>26</v>
      </c>
      <c r="AL15" s="316" t="n">
        <v>3</v>
      </c>
      <c r="AM15" s="316" t="n">
        <v>10</v>
      </c>
      <c r="AN15" s="316" t="n">
        <v>17</v>
      </c>
      <c r="AO15" s="316" t="n">
        <v>24</v>
      </c>
      <c r="AP15" s="316" t="n">
        <v>31</v>
      </c>
      <c r="AQ15" s="316" t="n">
        <v>7</v>
      </c>
      <c r="AR15" s="316" t="n">
        <v>14</v>
      </c>
      <c r="AS15" s="316" t="n">
        <v>21</v>
      </c>
      <c r="AT15" s="316" t="n">
        <v>28</v>
      </c>
      <c r="AU15" s="316" t="n">
        <v>5</v>
      </c>
      <c r="AV15" s="317" t="n"/>
      <c r="AW15" s="316" t="n">
        <v>12</v>
      </c>
      <c r="AX15" s="316" t="n">
        <v>19</v>
      </c>
      <c r="AY15" s="316" t="n">
        <v>26</v>
      </c>
      <c r="AZ15" s="316" t="n">
        <v>2</v>
      </c>
      <c r="BA15" s="310" t="n">
        <v>9</v>
      </c>
      <c r="BB15" s="310" t="n">
        <v>16</v>
      </c>
      <c r="BC15" s="310" t="n">
        <v>23</v>
      </c>
      <c r="BD15" s="702" t="n">
        <v>31</v>
      </c>
      <c r="BE15" s="112" t="n"/>
      <c r="BF15" s="115" t="n"/>
      <c r="BG15" s="561" t="n"/>
      <c r="BH15" s="115" t="n"/>
      <c r="BI15" s="561" t="n"/>
      <c r="BJ15" s="115" t="n"/>
      <c r="BK15" s="561" t="n"/>
      <c r="BL15" s="115" t="n"/>
      <c r="BM15" s="561" t="n"/>
      <c r="BN15" s="701" t="n"/>
      <c r="BO15" s="561" t="n"/>
      <c r="BP15" s="701" t="n"/>
      <c r="BQ15" s="561" t="n"/>
      <c r="BR15" s="701" t="n"/>
      <c r="BS15" s="32" t="n"/>
      <c r="BT15" s="32" t="n"/>
      <c r="BU15" s="32" t="n"/>
      <c r="BV15" s="32" t="n"/>
      <c r="BW15" s="1" t="n"/>
      <c r="BX15" s="1" t="n"/>
      <c r="BY15" s="1" t="n"/>
      <c r="BZ15" s="1" t="n"/>
      <c r="CA15" s="1" t="n"/>
    </row>
    <row r="16">
      <c r="A16" s="32" t="n"/>
      <c r="B16" s="320" t="n"/>
      <c r="C16" s="321" t="n">
        <v>1</v>
      </c>
      <c r="D16" s="322" t="n">
        <v>2</v>
      </c>
      <c r="E16" s="322" t="n">
        <v>3</v>
      </c>
      <c r="F16" s="322" t="n">
        <v>4</v>
      </c>
      <c r="G16" s="322" t="n">
        <v>5</v>
      </c>
      <c r="H16" s="322" t="n">
        <v>6</v>
      </c>
      <c r="I16" s="322" t="n">
        <v>7</v>
      </c>
      <c r="J16" s="322" t="n">
        <v>8</v>
      </c>
      <c r="K16" s="322" t="n">
        <v>9</v>
      </c>
      <c r="L16" s="322" t="n">
        <v>10</v>
      </c>
      <c r="M16" s="322" t="n">
        <v>11</v>
      </c>
      <c r="N16" s="322" t="n">
        <v>12</v>
      </c>
      <c r="O16" s="322" t="n">
        <v>13</v>
      </c>
      <c r="P16" s="322" t="n">
        <v>14</v>
      </c>
      <c r="Q16" s="322" t="n">
        <v>15</v>
      </c>
      <c r="R16" s="322" t="n">
        <v>16</v>
      </c>
      <c r="S16" s="322" t="n">
        <v>17</v>
      </c>
      <c r="T16" s="322" t="n">
        <v>18</v>
      </c>
      <c r="U16" s="322" t="n">
        <v>19</v>
      </c>
      <c r="V16" s="322" t="n">
        <v>20</v>
      </c>
      <c r="W16" s="322" t="n">
        <v>21</v>
      </c>
      <c r="X16" s="322" t="n">
        <v>22</v>
      </c>
      <c r="Y16" s="70" t="n"/>
      <c r="Z16" s="322" t="n">
        <v>23</v>
      </c>
      <c r="AA16" s="322" t="n">
        <v>24</v>
      </c>
      <c r="AB16" s="322" t="n">
        <v>25</v>
      </c>
      <c r="AC16" s="322" t="n">
        <v>26</v>
      </c>
      <c r="AD16" s="322" t="n">
        <v>27</v>
      </c>
      <c r="AE16" s="322" t="n">
        <v>28</v>
      </c>
      <c r="AF16" s="322" t="n">
        <v>29</v>
      </c>
      <c r="AG16" s="322" t="n">
        <v>30</v>
      </c>
      <c r="AH16" s="322" t="n">
        <v>31</v>
      </c>
      <c r="AI16" s="322" t="n">
        <v>32</v>
      </c>
      <c r="AJ16" s="322" t="n">
        <v>33</v>
      </c>
      <c r="AK16" s="322" t="n">
        <v>34</v>
      </c>
      <c r="AL16" s="322" t="n">
        <v>35</v>
      </c>
      <c r="AM16" s="322" t="n">
        <v>36</v>
      </c>
      <c r="AN16" s="322" t="n">
        <v>37</v>
      </c>
      <c r="AO16" s="322" t="n">
        <v>38</v>
      </c>
      <c r="AP16" s="322" t="n">
        <v>39</v>
      </c>
      <c r="AQ16" s="322" t="n">
        <v>40</v>
      </c>
      <c r="AR16" s="322" t="n">
        <v>41</v>
      </c>
      <c r="AS16" s="322" t="n">
        <v>42</v>
      </c>
      <c r="AT16" s="322" t="n">
        <v>43</v>
      </c>
      <c r="AU16" s="322" t="n">
        <v>44</v>
      </c>
      <c r="AV16" s="70" t="n"/>
      <c r="AW16" s="322" t="n">
        <v>45</v>
      </c>
      <c r="AX16" s="322" t="n">
        <v>46</v>
      </c>
      <c r="AY16" s="322" t="n">
        <v>47</v>
      </c>
      <c r="AZ16" s="322" t="n">
        <v>48</v>
      </c>
      <c r="BA16" s="322" t="n">
        <v>49</v>
      </c>
      <c r="BB16" s="322" t="n">
        <v>50</v>
      </c>
      <c r="BC16" s="322" t="n">
        <v>51</v>
      </c>
      <c r="BD16" s="324" t="n">
        <v>52</v>
      </c>
      <c r="BE16" s="606" t="n"/>
      <c r="BF16" s="609" t="n"/>
      <c r="BG16" s="608" t="n"/>
      <c r="BH16" s="609" t="n"/>
      <c r="BI16" s="608" t="n"/>
      <c r="BJ16" s="609" t="n"/>
      <c r="BK16" s="608" t="n"/>
      <c r="BL16" s="609" t="n"/>
      <c r="BM16" s="608" t="n"/>
      <c r="BN16" s="603" t="n"/>
      <c r="BO16" s="608" t="n"/>
      <c r="BP16" s="603" t="n"/>
      <c r="BQ16" s="608" t="n"/>
      <c r="BR16" s="603" t="n"/>
      <c r="BS16" s="32" t="n"/>
      <c r="BT16" s="32" t="n"/>
      <c r="BU16" s="32" t="n"/>
      <c r="BV16" s="32" t="n"/>
      <c r="BW16" s="1" t="n"/>
      <c r="BX16" s="1" t="n"/>
      <c r="BY16" s="1" t="n"/>
      <c r="BZ16" s="1" t="n"/>
      <c r="CA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329" t="n"/>
      <c r="AA17" s="332" t="n"/>
      <c r="AB17" s="333" t="n"/>
      <c r="AC17" s="332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29" t="n"/>
      <c r="AQ17" s="329" t="inlineStr">
        <is>
          <t>:</t>
        </is>
      </c>
      <c r="AR17" s="329" t="inlineStr">
        <is>
          <t>:</t>
        </is>
      </c>
      <c r="AS17" s="329" t="n"/>
      <c r="AT17" s="329" t="n"/>
      <c r="AU17" s="330" t="n"/>
      <c r="AV17" s="124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335" t="n">
        <v>47</v>
      </c>
      <c r="BF17" s="124" t="n"/>
      <c r="BG17" s="329" t="n">
        <v>1</v>
      </c>
      <c r="BH17" s="139" t="n"/>
      <c r="BI17" s="330" t="n">
        <v>4</v>
      </c>
      <c r="BJ17" s="124" t="n"/>
      <c r="BK17" s="330" t="n"/>
      <c r="BL17" s="124" t="n"/>
      <c r="BM17" s="330" t="n"/>
      <c r="BN17" s="124" t="n"/>
      <c r="BO17" s="330" t="n"/>
      <c r="BP17" s="124" t="n"/>
      <c r="BQ17" s="330">
        <f>BE17+BG17+BI17+BK17+BM17+BO17</f>
        <v/>
      </c>
      <c r="BR17" s="124" t="n"/>
      <c r="BS17" s="88" t="n"/>
      <c r="BT17" s="1" t="n"/>
      <c r="BU17" s="88" t="n"/>
      <c r="BV17" s="1" t="n"/>
      <c r="BW17" s="1" t="n"/>
      <c r="BX17" s="1" t="n"/>
      <c r="BY17" s="1" t="n"/>
      <c r="BZ17" s="1" t="n"/>
      <c r="CA17" s="1" t="n"/>
    </row>
    <row r="18">
      <c r="A18" s="75" t="n"/>
      <c r="B18" s="336" t="inlineStr">
        <is>
          <t>II</t>
        </is>
      </c>
      <c r="C18" s="337" t="n"/>
      <c r="D18" s="337" t="n"/>
      <c r="E18" s="337" t="n"/>
      <c r="F18" s="337" t="n"/>
      <c r="G18" s="337" t="n"/>
      <c r="H18" s="337" t="n"/>
      <c r="I18" s="337" t="n"/>
      <c r="J18" s="337" t="n"/>
      <c r="K18" s="338" t="inlineStr">
        <is>
          <t>Х</t>
        </is>
      </c>
      <c r="L18" s="338" t="inlineStr">
        <is>
          <t>Х</t>
        </is>
      </c>
      <c r="M18" s="338" t="inlineStr">
        <is>
          <t>:</t>
        </is>
      </c>
      <c r="N18" s="338" t="inlineStr">
        <is>
          <t>:</t>
        </is>
      </c>
      <c r="O18" s="340" t="inlineStr">
        <is>
          <t>/</t>
        </is>
      </c>
      <c r="P18" s="340" t="inlineStr">
        <is>
          <t>/</t>
        </is>
      </c>
      <c r="Q18" s="340" t="inlineStr">
        <is>
          <t>/</t>
        </is>
      </c>
      <c r="R18" s="340" t="inlineStr">
        <is>
          <t>/</t>
        </is>
      </c>
      <c r="S18" s="340" t="inlineStr">
        <is>
          <t>/</t>
        </is>
      </c>
      <c r="T18" s="340" t="inlineStr">
        <is>
          <t>/</t>
        </is>
      </c>
      <c r="U18" s="340" t="inlineStr">
        <is>
          <t>/</t>
        </is>
      </c>
      <c r="V18" s="340" t="inlineStr">
        <is>
          <t>/</t>
        </is>
      </c>
      <c r="W18" s="338" t="inlineStr">
        <is>
          <t>//</t>
        </is>
      </c>
      <c r="X18" s="341" t="inlineStr">
        <is>
          <t>//</t>
        </is>
      </c>
      <c r="Y18" s="342" t="n"/>
      <c r="Z18" s="1182" t="n"/>
      <c r="AA18" s="194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240" t="n"/>
      <c r="BE18" s="448" t="n">
        <v>8</v>
      </c>
      <c r="BF18" s="179" t="n"/>
      <c r="BG18" s="703" t="n"/>
      <c r="BH18" s="179" t="n"/>
      <c r="BI18" s="703" t="n">
        <v>2</v>
      </c>
      <c r="BJ18" s="179" t="n"/>
      <c r="BK18" s="703" t="n">
        <v>2</v>
      </c>
      <c r="BL18" s="179" t="n"/>
      <c r="BM18" s="704" t="n">
        <v>8</v>
      </c>
      <c r="BN18" s="705" t="n"/>
      <c r="BO18" s="703" t="n">
        <v>2</v>
      </c>
      <c r="BP18" s="179" t="n"/>
      <c r="BQ18" s="330">
        <f>BE18+BG18+BI18+BK18+BM18+BO18</f>
        <v/>
      </c>
      <c r="BR18" s="124" t="n"/>
      <c r="BS18" s="88" t="n"/>
      <c r="BT18" s="88" t="n"/>
      <c r="BU18" s="88" t="n"/>
      <c r="BV18" s="88" t="n"/>
      <c r="BW18" s="1" t="n"/>
      <c r="BX18" s="1" t="n"/>
      <c r="BY18" s="1" t="n"/>
      <c r="BZ18" s="1" t="n"/>
      <c r="CA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346" t="n"/>
      <c r="AA19" s="346" t="n"/>
      <c r="AB19" s="283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706">
        <f>BE17+BE18</f>
        <v/>
      </c>
      <c r="BF19" s="613" t="n"/>
      <c r="BG19" s="706">
        <f>BG17+BG18</f>
        <v/>
      </c>
      <c r="BH19" s="613" t="n"/>
      <c r="BI19" s="706">
        <f>BI17+BI18</f>
        <v/>
      </c>
      <c r="BJ19" s="613" t="n"/>
      <c r="BK19" s="706">
        <f>BK17+BK18</f>
        <v/>
      </c>
      <c r="BL19" s="613" t="n"/>
      <c r="BM19" s="706">
        <f>BM17+BM18</f>
        <v/>
      </c>
      <c r="BN19" s="613" t="n"/>
      <c r="BO19" s="706">
        <f>BO17+BO18</f>
        <v/>
      </c>
      <c r="BP19" s="613" t="n"/>
      <c r="BQ19" s="706">
        <f>BQ17+BQ18</f>
        <v/>
      </c>
      <c r="BR19" s="613" t="n"/>
      <c r="BS19" s="88" t="n"/>
      <c r="BT19" s="1" t="n"/>
      <c r="BU19" s="88" t="n"/>
      <c r="BV19" s="1" t="n"/>
      <c r="BW19" s="1" t="n"/>
      <c r="BX19" s="1" t="n"/>
      <c r="BY19" s="1" t="n"/>
      <c r="BZ19" s="1" t="n"/>
      <c r="CA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352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1" t="n"/>
      <c r="AP20" s="1" t="n"/>
      <c r="AQ20" s="1" t="n"/>
      <c r="AR20" s="353" t="inlineStr">
        <is>
          <t>//</t>
        </is>
      </c>
      <c r="AS20" s="94" t="inlineStr">
        <is>
          <t>−</t>
        </is>
      </c>
      <c r="AT20" s="91" t="inlineStr">
        <is>
          <t>итоговая аттестация</t>
        </is>
      </c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97" t="n"/>
      <c r="BY20" s="1" t="n"/>
      <c r="BZ20" s="1" t="n"/>
      <c r="CA20" s="1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4" t="n"/>
      <c r="AD21" s="94" t="n"/>
      <c r="AE21" s="91" t="n"/>
      <c r="AF21" s="90" t="n"/>
      <c r="AG21" s="90" t="n"/>
      <c r="AH21" s="90" t="n"/>
      <c r="AI21" s="90" t="n"/>
      <c r="AJ21" s="90" t="n"/>
      <c r="AK21" s="92" t="n"/>
      <c r="AL21" s="92" t="n"/>
      <c r="AM21" s="92" t="n"/>
      <c r="AN21" s="92" t="n"/>
      <c r="AO21" s="1" t="n"/>
      <c r="AP21" s="1" t="n"/>
      <c r="AQ21" s="1" t="n"/>
      <c r="AR21" s="354" t="n"/>
      <c r="AS21" s="94" t="n"/>
      <c r="AT21" s="91" t="n"/>
      <c r="AU21" s="91" t="n"/>
      <c r="AV21" s="91" t="n"/>
      <c r="AW21" s="91" t="n"/>
      <c r="AX21" s="91" t="n"/>
      <c r="AY21" s="91" t="n"/>
      <c r="AZ21" s="92" t="n"/>
      <c r="BA21" s="92" t="n"/>
      <c r="BB21" s="92" t="n"/>
      <c r="BC21" s="91" t="n"/>
      <c r="BD21" s="91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  <c r="BX21" s="97" t="n"/>
      <c r="BY21" s="1" t="n"/>
      <c r="BZ21" s="1" t="n"/>
      <c r="CA21" s="1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92" t="n"/>
      <c r="AA22" s="1" t="n"/>
      <c r="AB22" s="1" t="n"/>
      <c r="AC22" s="91" t="n"/>
      <c r="AD22" s="91" t="n"/>
      <c r="AE22" s="91" t="n"/>
      <c r="AF22" s="90" t="n"/>
      <c r="AG22" s="90" t="n"/>
      <c r="AH22" s="90" t="n"/>
      <c r="AI22" s="90" t="n"/>
      <c r="AJ22" s="90" t="n"/>
      <c r="AK22" s="91" t="n"/>
      <c r="AL22" s="91" t="n"/>
      <c r="AM22" s="92" t="n"/>
      <c r="AN22" s="92" t="n"/>
      <c r="AO22" s="1" t="n"/>
      <c r="AP22" s="1" t="n"/>
      <c r="AQ22" s="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2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91" t="n"/>
      <c r="BU22" s="91" t="n"/>
      <c r="BV22" s="91" t="n"/>
      <c r="BW22" s="91" t="n"/>
      <c r="BX22" s="91" t="n"/>
      <c r="BY22" s="1" t="n"/>
      <c r="BZ22" s="1" t="n"/>
      <c r="CA22" s="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2" t="n"/>
      <c r="X23" s="92" t="n"/>
      <c r="Y23" s="92" t="n"/>
      <c r="Z23" s="92" t="n"/>
      <c r="AA23" s="1" t="n"/>
      <c r="AB23" s="1" t="n"/>
      <c r="AC23" s="353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0" t="n"/>
      <c r="AG23" s="90" t="n"/>
      <c r="AH23" s="90" t="n"/>
      <c r="AI23" s="90" t="n"/>
      <c r="AJ23" s="90" t="n"/>
      <c r="AK23" s="92" t="n"/>
      <c r="AL23" s="92" t="n"/>
      <c r="AM23" s="92" t="n"/>
      <c r="AN23" s="92" t="n"/>
      <c r="AO23" s="1" t="n"/>
      <c r="AP23" s="1" t="n"/>
      <c r="AQ23" s="1" t="n"/>
      <c r="AR23" s="352" t="inlineStr">
        <is>
          <t>+</t>
        </is>
      </c>
      <c r="AS23" s="94" t="inlineStr">
        <is>
          <t>−</t>
        </is>
      </c>
      <c r="AT23" s="91" t="inlineStr">
        <is>
          <t>установочная сессия (УС)</t>
        </is>
      </c>
      <c r="AU23" s="97" t="n"/>
      <c r="AV23" s="97" t="n"/>
      <c r="AW23" s="97" t="n"/>
      <c r="AX23" s="92" t="n"/>
      <c r="AY23" s="90" t="n"/>
      <c r="AZ23" s="90" t="n"/>
      <c r="BA23" s="92" t="n"/>
      <c r="BB23" s="92" t="n"/>
      <c r="BC23" s="91" t="n"/>
      <c r="BD23" s="91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  <c r="BX23" s="90" t="n"/>
      <c r="BY23" s="1" t="n"/>
      <c r="BZ23" s="1" t="n"/>
      <c r="CA23" s="1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91" t="n"/>
      <c r="X24" s="91" t="n"/>
      <c r="Y24" s="91" t="n"/>
      <c r="Z24" s="91" t="n"/>
      <c r="AA24" s="91" t="n"/>
      <c r="AB24" s="91" t="n"/>
      <c r="AC24" s="91" t="n"/>
      <c r="AD24" s="91" t="n"/>
      <c r="AE24" s="91" t="n"/>
      <c r="AF24" s="91" t="n"/>
      <c r="AG24" s="91" t="n"/>
      <c r="AH24" s="92" t="n"/>
      <c r="AI24" s="92" t="n"/>
      <c r="AJ24" s="92" t="n"/>
      <c r="AK24" s="92" t="n"/>
      <c r="AL24" s="92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91" t="n"/>
      <c r="BU24" s="91" t="n"/>
      <c r="BV24" s="91" t="n"/>
      <c r="BW24" s="91" t="n"/>
      <c r="BX24" s="91" t="n"/>
      <c r="BY24" s="1" t="n"/>
      <c r="BZ24" s="1" t="n"/>
      <c r="CA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6" t="n"/>
      <c r="AD25" s="356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6" t="n"/>
      <c r="AW25" s="356" t="n"/>
      <c r="AX25" s="356" t="n"/>
      <c r="AY25" s="356" t="n"/>
      <c r="AZ25" s="356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1" t="n"/>
      <c r="BX25" s="1" t="n"/>
      <c r="BY25" s="1" t="n"/>
      <c r="BZ25" s="1" t="n"/>
      <c r="CA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5" t="n"/>
      <c r="AD26" s="355" t="n"/>
      <c r="AE26" s="355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5" t="n"/>
      <c r="AV26" s="356" t="n"/>
      <c r="AW26" s="356" t="n"/>
      <c r="AX26" s="356" t="n"/>
      <c r="AY26" s="356" t="n"/>
      <c r="AZ26" s="356" t="n"/>
      <c r="BA26" s="355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356" t="n"/>
      <c r="BU26" s="356" t="n"/>
      <c r="BV26" s="356" t="n"/>
      <c r="BW26" s="1" t="n"/>
      <c r="BX26" s="1" t="n"/>
      <c r="BY26" s="1" t="n"/>
      <c r="BZ26" s="1" t="n"/>
      <c r="CA26" s="1" t="n"/>
    </row>
    <row r="27">
      <c r="A27" s="282" t="n"/>
      <c r="B27" s="543" t="inlineStr">
        <is>
          <t>III. План образовательного процесса</t>
        </is>
      </c>
      <c r="C27" s="544" t="n"/>
      <c r="D27" s="544" t="n"/>
      <c r="E27" s="544" t="n"/>
      <c r="F27" s="544" t="n"/>
      <c r="G27" s="544" t="n"/>
      <c r="H27" s="544" t="n"/>
      <c r="I27" s="544" t="n"/>
      <c r="J27" s="544" t="n"/>
      <c r="K27" s="544" t="n"/>
      <c r="L27" s="544" t="n"/>
      <c r="M27" s="544" t="n"/>
      <c r="N27" s="544" t="n"/>
      <c r="O27" s="544" t="n"/>
      <c r="P27" s="544" t="n"/>
      <c r="Q27" s="544" t="n"/>
      <c r="R27" s="544" t="n"/>
      <c r="S27" s="544" t="n"/>
      <c r="T27" s="544" t="n"/>
      <c r="U27" s="544" t="n"/>
      <c r="V27" s="544" t="n"/>
      <c r="W27" s="544" t="n"/>
      <c r="X27" s="544" t="n"/>
      <c r="Y27" s="544" t="n"/>
      <c r="Z27" s="544" t="n"/>
      <c r="AA27" s="544" t="n"/>
      <c r="AB27" s="544" t="n"/>
      <c r="AC27" s="544" t="n"/>
      <c r="AD27" s="544" t="n"/>
      <c r="AE27" s="544" t="n"/>
      <c r="AF27" s="544" t="n"/>
      <c r="AG27" s="544" t="n"/>
      <c r="AH27" s="544" t="n"/>
      <c r="AI27" s="544" t="n"/>
      <c r="AJ27" s="544" t="n"/>
      <c r="AK27" s="544" t="n"/>
      <c r="AL27" s="544" t="n"/>
      <c r="AM27" s="544" t="n"/>
      <c r="AN27" s="544" t="n"/>
      <c r="AO27" s="544" t="n"/>
      <c r="AP27" s="544" t="n"/>
      <c r="AQ27" s="544" t="n"/>
      <c r="AR27" s="544" t="n"/>
      <c r="AS27" s="544" t="n"/>
      <c r="AT27" s="544" t="n"/>
      <c r="AU27" s="544" t="n"/>
      <c r="AV27" s="544" t="n"/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544" t="n"/>
      <c r="BG27" s="544" t="n"/>
      <c r="BH27" s="544" t="n"/>
      <c r="BI27" s="544" t="n"/>
      <c r="BJ27" s="544" t="n"/>
      <c r="BK27" s="544" t="n"/>
      <c r="BL27" s="544" t="n"/>
      <c r="BM27" s="544" t="n"/>
      <c r="BN27" s="544" t="n"/>
      <c r="BO27" s="544" t="n"/>
      <c r="BP27" s="544" t="n"/>
      <c r="BQ27" s="544" t="n"/>
      <c r="BR27" s="19" t="n"/>
      <c r="BS27" s="19" t="n"/>
      <c r="BT27" s="19" t="n"/>
      <c r="BU27" s="19" t="n"/>
      <c r="BV27" s="19" t="n"/>
      <c r="BW27" s="1" t="n"/>
      <c r="BX27" s="1" t="n"/>
      <c r="BY27" s="1" t="n"/>
      <c r="BZ27" s="1" t="n"/>
      <c r="CA27" s="1" t="n"/>
    </row>
    <row r="28">
      <c r="A28" s="355" t="n"/>
      <c r="B28" s="594" t="inlineStr">
        <is>
          <t>№ п/п</t>
        </is>
      </c>
      <c r="C28" s="104" t="n"/>
      <c r="D28" s="595" t="inlineStr">
        <is>
          <t>Название модуля, учебной дисциплины, курсового проекта 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1" t="n"/>
      <c r="W28" s="101" t="n"/>
      <c r="X28" s="101" t="n"/>
      <c r="Y28" s="104" t="n"/>
      <c r="Z28" s="596" t="inlineStr">
        <is>
          <t>Экзамены</t>
        </is>
      </c>
      <c r="AA28" s="104" t="n"/>
      <c r="AB28" s="596" t="inlineStr">
        <is>
          <t>Зачеты</t>
        </is>
      </c>
      <c r="AC28" s="104" t="n"/>
      <c r="AD28" s="707" t="inlineStr">
        <is>
          <t>Количество академических часов</t>
        </is>
      </c>
      <c r="AE28" s="585" t="n"/>
      <c r="AF28" s="585" t="n"/>
      <c r="AG28" s="585" t="n"/>
      <c r="AH28" s="585" t="n"/>
      <c r="AI28" s="585" t="n"/>
      <c r="AJ28" s="585" t="n"/>
      <c r="AK28" s="585" t="n"/>
      <c r="AL28" s="585" t="n"/>
      <c r="AM28" s="585" t="n"/>
      <c r="AN28" s="585" t="n"/>
      <c r="AO28" s="585" t="n"/>
      <c r="AP28" s="585" t="n"/>
      <c r="AQ28" s="585" t="n"/>
      <c r="AR28" s="585" t="n"/>
      <c r="AS28" s="586" t="n"/>
      <c r="AT28" s="707" t="inlineStr">
        <is>
          <t>Распределение по курсам и УС, ЛЭС</t>
        </is>
      </c>
      <c r="AU28" s="585" t="n"/>
      <c r="AV28" s="585" t="n"/>
      <c r="AW28" s="585" t="n"/>
      <c r="AX28" s="585" t="n"/>
      <c r="AY28" s="585" t="n"/>
      <c r="AZ28" s="585" t="n"/>
      <c r="BA28" s="585" t="n"/>
      <c r="BB28" s="585" t="n"/>
      <c r="BC28" s="585" t="n"/>
      <c r="BD28" s="585" t="n"/>
      <c r="BE28" s="585" t="n"/>
      <c r="BF28" s="585" t="n"/>
      <c r="BG28" s="585" t="n"/>
      <c r="BH28" s="585" t="n"/>
      <c r="BI28" s="585" t="n"/>
      <c r="BJ28" s="585" t="n"/>
      <c r="BK28" s="585" t="n"/>
      <c r="BL28" s="585" t="n"/>
      <c r="BM28" s="586" t="n"/>
      <c r="BN28" s="387" t="inlineStr">
        <is>
          <t>Код компетенции</t>
        </is>
      </c>
      <c r="BO28" s="101" t="n"/>
      <c r="BP28" s="101" t="n"/>
      <c r="BQ28" s="104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</row>
    <row r="29">
      <c r="A29" s="355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112" t="n"/>
      <c r="AA29" s="114" t="n"/>
      <c r="AB29" s="112" t="n"/>
      <c r="AC29" s="114" t="n"/>
      <c r="AD29" s="708" t="inlineStr">
        <is>
          <t>Всего</t>
        </is>
      </c>
      <c r="AE29" s="53" t="n"/>
      <c r="AF29" s="709" t="inlineStr">
        <is>
          <t xml:space="preserve">Аудиторных: дневная форма получения образования </t>
        </is>
      </c>
      <c r="AG29" s="101" t="n"/>
      <c r="AH29" s="53" t="n"/>
      <c r="AI29" s="710" t="inlineStr">
        <is>
          <t xml:space="preserve">Аудиторных: заочная форма получения образования </t>
        </is>
      </c>
      <c r="AJ29" s="101" t="n"/>
      <c r="AK29" s="53" t="n"/>
      <c r="AL29" s="711" t="inlineStr">
        <is>
          <t>Из них</t>
        </is>
      </c>
      <c r="AM29" s="544" t="n"/>
      <c r="AN29" s="544" t="n"/>
      <c r="AO29" s="544" t="n"/>
      <c r="AP29" s="544" t="n"/>
      <c r="AQ29" s="544" t="n"/>
      <c r="AR29" s="544" t="n"/>
      <c r="AS29" s="603" t="n"/>
      <c r="AT29" s="712" t="inlineStr">
        <is>
          <t>I курс</t>
        </is>
      </c>
      <c r="AU29" s="544" t="n"/>
      <c r="AV29" s="544" t="n"/>
      <c r="AW29" s="544" t="n"/>
      <c r="AX29" s="544" t="n"/>
      <c r="AY29" s="544" t="n"/>
      <c r="AZ29" s="544" t="n"/>
      <c r="BA29" s="544" t="n"/>
      <c r="BB29" s="544" t="n"/>
      <c r="BC29" s="544" t="n"/>
      <c r="BD29" s="544" t="n"/>
      <c r="BE29" s="544" t="n"/>
      <c r="BF29" s="544" t="n"/>
      <c r="BG29" s="607" t="n"/>
      <c r="BH29" s="707" t="inlineStr">
        <is>
          <t>II курс</t>
        </is>
      </c>
      <c r="BI29" s="585" t="n"/>
      <c r="BJ29" s="585" t="n"/>
      <c r="BK29" s="585" t="n"/>
      <c r="BL29" s="585" t="n"/>
      <c r="BM29" s="586" t="n"/>
      <c r="BN29" s="112" t="n"/>
      <c r="BO29" s="1" t="n"/>
      <c r="BP29" s="1" t="n"/>
      <c r="BQ29" s="114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</row>
    <row r="30">
      <c r="A30" s="355" t="n"/>
      <c r="B30" s="112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112" t="n"/>
      <c r="AA30" s="114" t="n"/>
      <c r="AB30" s="112" t="n"/>
      <c r="AC30" s="114" t="n"/>
      <c r="AD30" s="112" t="n"/>
      <c r="AE30" s="115" t="n"/>
      <c r="AF30" s="112" t="n"/>
      <c r="AG30" s="1" t="n"/>
      <c r="AH30" s="115" t="n"/>
      <c r="AI30" s="1" t="n"/>
      <c r="AJ30" s="1" t="n"/>
      <c r="AK30" s="115" t="n"/>
      <c r="AL30" s="214" t="inlineStr">
        <is>
          <t>Лекции</t>
        </is>
      </c>
      <c r="AM30" s="115" t="n"/>
      <c r="AN30" s="214" t="inlineStr">
        <is>
          <t>Лабораторные</t>
        </is>
      </c>
      <c r="AO30" s="115" t="n"/>
      <c r="AP30" s="214" t="inlineStr">
        <is>
          <t>Практические</t>
        </is>
      </c>
      <c r="AQ30" s="115" t="n"/>
      <c r="AR30" s="106" t="inlineStr">
        <is>
          <t>Семинарские</t>
        </is>
      </c>
      <c r="AS30" s="53" t="n"/>
      <c r="AT30" s="1183" t="inlineStr">
        <is>
          <t>УС      1 нед</t>
        </is>
      </c>
      <c r="AU30" s="53" t="n"/>
      <c r="AV30" s="106" t="inlineStr">
        <is>
          <t>1 ЛЭС,</t>
        </is>
      </c>
      <c r="AW30" s="123" t="n"/>
      <c r="AX30" s="123" t="n"/>
      <c r="AY30" s="123" t="n"/>
      <c r="AZ30" s="123" t="n"/>
      <c r="BA30" s="124" t="n"/>
      <c r="BB30" s="364" t="inlineStr">
        <is>
          <t>2 ЛЭС,</t>
        </is>
      </c>
      <c r="BC30" s="123" t="n"/>
      <c r="BD30" s="123" t="n"/>
      <c r="BE30" s="123" t="n"/>
      <c r="BF30" s="123" t="n"/>
      <c r="BG30" s="124" t="n"/>
      <c r="BH30" s="365" t="inlineStr">
        <is>
          <t>3 ЛЭС,</t>
        </is>
      </c>
      <c r="BI30" s="206" t="n"/>
      <c r="BJ30" s="206" t="n"/>
      <c r="BK30" s="206" t="n"/>
      <c r="BL30" s="206" t="n"/>
      <c r="BM30" s="139" t="n"/>
      <c r="BN30" s="112" t="n"/>
      <c r="BO30" s="1" t="n"/>
      <c r="BP30" s="1" t="n"/>
      <c r="BQ30" s="114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</row>
    <row r="31">
      <c r="A31" s="355" t="n"/>
      <c r="B31" s="112" t="n"/>
      <c r="C31" s="114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14" t="n"/>
      <c r="Z31" s="112" t="n"/>
      <c r="AA31" s="114" t="n"/>
      <c r="AB31" s="112" t="n"/>
      <c r="AC31" s="114" t="n"/>
      <c r="AD31" s="112" t="n"/>
      <c r="AE31" s="115" t="n"/>
      <c r="AF31" s="112" t="n"/>
      <c r="AG31" s="1" t="n"/>
      <c r="AH31" s="115" t="n"/>
      <c r="AI31" s="1" t="n"/>
      <c r="AJ31" s="1" t="n"/>
      <c r="AK31" s="115" t="n"/>
      <c r="AL31" s="116" t="n"/>
      <c r="AM31" s="115" t="n"/>
      <c r="AN31" s="116" t="n"/>
      <c r="AO31" s="115" t="n"/>
      <c r="AP31" s="116" t="n"/>
      <c r="AQ31" s="115" t="n"/>
      <c r="AR31" s="116" t="n"/>
      <c r="AS31" s="115" t="n"/>
      <c r="AT31" s="206" t="n"/>
      <c r="AU31" s="139" t="n"/>
      <c r="AV31" s="725" t="n">
        <v>2</v>
      </c>
      <c r="AW31" s="131" t="n"/>
      <c r="AX31" s="180" t="inlineStr">
        <is>
          <t>недели</t>
        </is>
      </c>
      <c r="AY31" s="131" t="n"/>
      <c r="AZ31" s="131" t="n"/>
      <c r="BA31" s="179" t="n"/>
      <c r="BB31" s="367" t="n">
        <v>2</v>
      </c>
      <c r="BC31" s="131" t="n"/>
      <c r="BD31" s="130" t="inlineStr">
        <is>
          <t>недели</t>
        </is>
      </c>
      <c r="BE31" s="131" t="n"/>
      <c r="BF31" s="131" t="n"/>
      <c r="BG31" s="132" t="n"/>
      <c r="BH31" s="366" t="n">
        <v>2</v>
      </c>
      <c r="BI31" s="131" t="n"/>
      <c r="BJ31" s="180" t="inlineStr">
        <is>
          <t>недели</t>
        </is>
      </c>
      <c r="BK31" s="131" t="n"/>
      <c r="BL31" s="131" t="n"/>
      <c r="BM31" s="179" t="n"/>
      <c r="BN31" s="112" t="n"/>
      <c r="BO31" s="1" t="n"/>
      <c r="BP31" s="1" t="n"/>
      <c r="BQ31" s="114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</row>
    <row r="32">
      <c r="A32" s="355" t="n"/>
      <c r="B32" s="606" t="n"/>
      <c r="C32" s="607" t="n"/>
      <c r="D32" s="544" t="n"/>
      <c r="E32" s="544" t="n"/>
      <c r="F32" s="544" t="n"/>
      <c r="G32" s="544" t="n"/>
      <c r="H32" s="544" t="n"/>
      <c r="I32" s="544" t="n"/>
      <c r="J32" s="544" t="n"/>
      <c r="K32" s="544" t="n"/>
      <c r="L32" s="544" t="n"/>
      <c r="M32" s="544" t="n"/>
      <c r="N32" s="544" t="n"/>
      <c r="O32" s="544" t="n"/>
      <c r="P32" s="544" t="n"/>
      <c r="Q32" s="544" t="n"/>
      <c r="R32" s="544" t="n"/>
      <c r="S32" s="544" t="n"/>
      <c r="T32" s="544" t="n"/>
      <c r="U32" s="544" t="n"/>
      <c r="V32" s="544" t="n"/>
      <c r="W32" s="544" t="n"/>
      <c r="X32" s="544" t="n"/>
      <c r="Y32" s="607" t="n"/>
      <c r="Z32" s="606" t="n"/>
      <c r="AA32" s="607" t="n"/>
      <c r="AB32" s="606" t="n"/>
      <c r="AC32" s="607" t="n"/>
      <c r="AD32" s="606" t="n"/>
      <c r="AE32" s="609" t="n"/>
      <c r="AF32" s="606" t="n"/>
      <c r="AG32" s="544" t="n"/>
      <c r="AH32" s="609" t="n"/>
      <c r="AI32" s="544" t="n"/>
      <c r="AJ32" s="544" t="n"/>
      <c r="AK32" s="609" t="n"/>
      <c r="AL32" s="140" t="n"/>
      <c r="AM32" s="139" t="n"/>
      <c r="AN32" s="140" t="n"/>
      <c r="AO32" s="139" t="n"/>
      <c r="AP32" s="140" t="n"/>
      <c r="AQ32" s="139" t="n"/>
      <c r="AR32" s="140" t="n"/>
      <c r="AS32" s="139" t="n"/>
      <c r="AT32" s="652" t="inlineStr">
        <is>
          <t>Ауд. часов</t>
        </is>
      </c>
      <c r="AU32" s="144" t="n"/>
      <c r="AV32" s="1184" t="inlineStr">
        <is>
          <t>Всего часов</t>
        </is>
      </c>
      <c r="AW32" s="240" t="n"/>
      <c r="AX32" s="370" t="inlineStr">
        <is>
          <t>Ауд. часов</t>
        </is>
      </c>
      <c r="AY32" s="240" t="n"/>
      <c r="AZ32" s="370" t="inlineStr">
        <is>
          <t>Зач. единиц</t>
        </is>
      </c>
      <c r="BA32" s="240" t="n"/>
      <c r="BB32" s="371" t="inlineStr">
        <is>
          <t>Всего часов</t>
        </is>
      </c>
      <c r="BC32" s="144" t="n"/>
      <c r="BD32" s="370" t="inlineStr">
        <is>
          <t>Ауд. часов</t>
        </is>
      </c>
      <c r="BE32" s="240" t="n"/>
      <c r="BF32" s="370" t="inlineStr">
        <is>
          <t>Зач. единиц</t>
        </is>
      </c>
      <c r="BG32" s="240" t="n"/>
      <c r="BH32" s="371" t="inlineStr">
        <is>
          <t>Всего часов</t>
        </is>
      </c>
      <c r="BI32" s="144" t="n"/>
      <c r="BJ32" s="370" t="inlineStr">
        <is>
          <t>Ауд. часов</t>
        </is>
      </c>
      <c r="BK32" s="240" t="n"/>
      <c r="BL32" s="370" t="inlineStr">
        <is>
          <t>Зач. единиц</t>
        </is>
      </c>
      <c r="BM32" s="240" t="n"/>
      <c r="BN32" s="138" t="n"/>
      <c r="BO32" s="206" t="n"/>
      <c r="BP32" s="206" t="n"/>
      <c r="BQ32" s="207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</row>
    <row r="33">
      <c r="A33" s="355" t="n"/>
      <c r="B33" s="615" t="n">
        <v>1</v>
      </c>
      <c r="C33" s="586" t="n"/>
      <c r="D33" s="614" t="inlineStr">
        <is>
          <t>Государственный компонент</t>
        </is>
      </c>
      <c r="E33" s="585" t="n"/>
      <c r="F33" s="585" t="n"/>
      <c r="G33" s="585" t="n"/>
      <c r="H33" s="585" t="n"/>
      <c r="I33" s="585" t="n"/>
      <c r="J33" s="585" t="n"/>
      <c r="K33" s="585" t="n"/>
      <c r="L33" s="585" t="n"/>
      <c r="M33" s="585" t="n"/>
      <c r="N33" s="585" t="n"/>
      <c r="O33" s="585" t="n"/>
      <c r="P33" s="585" t="n"/>
      <c r="Q33" s="585" t="n"/>
      <c r="R33" s="585" t="n"/>
      <c r="S33" s="585" t="n"/>
      <c r="T33" s="585" t="n"/>
      <c r="U33" s="585" t="n"/>
      <c r="V33" s="585" t="n"/>
      <c r="W33" s="585" t="n"/>
      <c r="X33" s="585" t="n"/>
      <c r="Y33" s="586" t="n"/>
      <c r="Z33" s="717" t="n"/>
      <c r="AA33" s="586" t="n"/>
      <c r="AB33" s="614" t="n"/>
      <c r="AC33" s="586" t="n"/>
      <c r="AD33" s="612" t="n">
        <v>450</v>
      </c>
      <c r="AE33" s="613" t="n"/>
      <c r="AF33" s="612">
        <f>AF34+AF37+AF38</f>
        <v/>
      </c>
      <c r="AG33" s="585" t="n"/>
      <c r="AH33" s="613" t="n"/>
      <c r="AI33" s="1185">
        <f>AI34+AI37+AI38</f>
        <v/>
      </c>
      <c r="AJ33" s="585" t="n"/>
      <c r="AK33" s="613" t="n"/>
      <c r="AL33" s="617">
        <f>AL34+AL37+AL38</f>
        <v/>
      </c>
      <c r="AM33" s="613" t="n"/>
      <c r="AN33" s="617">
        <f>AN34+AN37+AN38</f>
        <v/>
      </c>
      <c r="AO33" s="613" t="n"/>
      <c r="AP33" s="617">
        <f>AP34+AP37+AP38</f>
        <v/>
      </c>
      <c r="AQ33" s="613" t="n"/>
      <c r="AR33" s="617">
        <f>AR34+AR37+AR38</f>
        <v/>
      </c>
      <c r="AS33" s="613" t="n"/>
      <c r="AT33" s="616" t="n"/>
      <c r="AU33" s="613" t="n"/>
      <c r="AV33" s="617">
        <f>AV34+AV37+AV38</f>
        <v/>
      </c>
      <c r="AW33" s="613" t="n"/>
      <c r="AX33" s="617">
        <f>AX34+AX37+AX38</f>
        <v/>
      </c>
      <c r="AY33" s="613" t="n"/>
      <c r="AZ33" s="617">
        <f>AZ34+AZ37+AZ38</f>
        <v/>
      </c>
      <c r="BA33" s="613" t="n"/>
      <c r="BB33" s="617">
        <f>BB34+BB37+BB38</f>
        <v/>
      </c>
      <c r="BC33" s="613" t="n"/>
      <c r="BD33" s="617">
        <f>BD34+BD37+BD38</f>
        <v/>
      </c>
      <c r="BE33" s="613" t="n"/>
      <c r="BF33" s="617">
        <f>BF34+BF37+BF38</f>
        <v/>
      </c>
      <c r="BG33" s="613" t="n"/>
      <c r="BH33" s="616">
        <f>BH34+BH37+BH38</f>
        <v/>
      </c>
      <c r="BI33" s="613" t="n"/>
      <c r="BJ33" s="617" t="n"/>
      <c r="BK33" s="613" t="n"/>
      <c r="BL33" s="617">
        <f>BL34+BL37+BL38</f>
        <v/>
      </c>
      <c r="BM33" s="613" t="n"/>
      <c r="BN33" s="719" t="n"/>
      <c r="BO33" s="585" t="n"/>
      <c r="BP33" s="585" t="n"/>
      <c r="BQ33" s="586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</row>
    <row r="34">
      <c r="A34" s="355" t="n"/>
      <c r="B34" s="720" t="inlineStr">
        <is>
          <t>1.1</t>
        </is>
      </c>
      <c r="C34" s="161" t="n"/>
      <c r="D34" s="1186" t="inlineStr">
        <is>
          <t>Модуль "Управление-1"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61" t="n"/>
      <c r="Z34" s="387" t="n"/>
      <c r="AA34" s="161" t="n"/>
      <c r="AB34" s="388" t="n"/>
      <c r="AC34" s="161" t="n"/>
      <c r="AD34" s="387" t="n">
        <v>180</v>
      </c>
      <c r="AE34" s="161" t="n"/>
      <c r="AF34" s="387" t="n">
        <v>90</v>
      </c>
      <c r="AG34" s="123" t="n"/>
      <c r="AH34" s="161" t="n"/>
      <c r="AI34" s="167">
        <f>AI35+AI36</f>
        <v/>
      </c>
      <c r="AJ34" s="123" t="n"/>
      <c r="AK34" s="124" t="n"/>
      <c r="AL34" s="170">
        <f>AL35+AL36</f>
        <v/>
      </c>
      <c r="AM34" s="124" t="n"/>
      <c r="AN34" s="170">
        <f>AN35+AN36</f>
        <v/>
      </c>
      <c r="AO34" s="124" t="n"/>
      <c r="AP34" s="170">
        <f>AP35+AP36</f>
        <v/>
      </c>
      <c r="AQ34" s="124" t="n"/>
      <c r="AR34" s="723">
        <f>AR35+AR36</f>
        <v/>
      </c>
      <c r="AS34" s="161" t="n"/>
      <c r="AT34" s="168" t="n"/>
      <c r="AU34" s="124" t="n"/>
      <c r="AV34" s="170">
        <f>AV35+AV36</f>
        <v/>
      </c>
      <c r="AW34" s="124" t="n"/>
      <c r="AX34" s="170">
        <f>AX35+AX36</f>
        <v/>
      </c>
      <c r="AY34" s="124" t="n"/>
      <c r="AZ34" s="170">
        <f>AZ35+AZ36</f>
        <v/>
      </c>
      <c r="BA34" s="124" t="n"/>
      <c r="BB34" s="170">
        <f>BB35+BB36</f>
        <v/>
      </c>
      <c r="BC34" s="124" t="n"/>
      <c r="BD34" s="170">
        <f>BD35+BD36</f>
        <v/>
      </c>
      <c r="BE34" s="124" t="n"/>
      <c r="BF34" s="723">
        <f>BF35+BF36</f>
        <v/>
      </c>
      <c r="BG34" s="161" t="n"/>
      <c r="BH34" s="168" t="n"/>
      <c r="BI34" s="124" t="n"/>
      <c r="BJ34" s="170" t="n"/>
      <c r="BK34" s="124" t="n"/>
      <c r="BL34" s="170" t="n"/>
      <c r="BM34" s="124" t="n"/>
      <c r="BN34" s="171" t="n"/>
      <c r="BO34" s="123" t="n"/>
      <c r="BP34" s="123" t="n"/>
      <c r="BQ34" s="16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</row>
    <row r="35">
      <c r="A35" s="355" t="n"/>
      <c r="B35" s="262" t="inlineStr">
        <is>
          <t>1.1.1</t>
        </is>
      </c>
      <c r="C35" s="132" t="n"/>
      <c r="D35" s="1170" t="inlineStr">
        <is>
          <t>Проектное управление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261" t="n">
        <v>1</v>
      </c>
      <c r="AA35" s="132" t="n"/>
      <c r="AB35" s="130" t="n"/>
      <c r="AC35" s="132" t="n"/>
      <c r="AD35" s="261" t="n">
        <v>90</v>
      </c>
      <c r="AE35" s="132" t="n"/>
      <c r="AF35" s="261" t="n">
        <v>40</v>
      </c>
      <c r="AG35" s="131" t="n"/>
      <c r="AH35" s="132" t="n"/>
      <c r="AI35" s="1187">
        <f>AL35+AN35+AP35+AR35</f>
        <v/>
      </c>
      <c r="AJ35" s="131" t="n"/>
      <c r="AK35" s="179" t="n"/>
      <c r="AL35" s="350" t="n">
        <v>4</v>
      </c>
      <c r="AM35" s="179" t="n"/>
      <c r="AN35" s="350" t="n"/>
      <c r="AO35" s="179" t="n"/>
      <c r="AP35" s="350" t="n">
        <v>4</v>
      </c>
      <c r="AQ35" s="179" t="n"/>
      <c r="AR35" s="729" t="n">
        <v>2</v>
      </c>
      <c r="AS35" s="132" t="n"/>
      <c r="AT35" s="1188" t="n"/>
      <c r="AU35" s="179" t="n"/>
      <c r="AV35" s="350">
        <f>AD35</f>
        <v/>
      </c>
      <c r="AW35" s="179" t="n"/>
      <c r="AX35" s="1189">
        <f>AI35</f>
        <v/>
      </c>
      <c r="AY35" s="179" t="n"/>
      <c r="AZ35" s="350" t="n">
        <v>3</v>
      </c>
      <c r="BA35" s="179" t="n"/>
      <c r="BB35" s="350" t="n"/>
      <c r="BC35" s="179" t="n"/>
      <c r="BD35" s="350" t="n"/>
      <c r="BE35" s="179" t="n"/>
      <c r="BF35" s="729" t="n"/>
      <c r="BG35" s="132" t="n"/>
      <c r="BH35" s="180" t="n"/>
      <c r="BI35" s="179" t="n"/>
      <c r="BJ35" s="350" t="n"/>
      <c r="BK35" s="179" t="n"/>
      <c r="BL35" s="729" t="n"/>
      <c r="BM35" s="132" t="n"/>
      <c r="BN35" s="1090" t="inlineStr">
        <is>
          <t xml:space="preserve">УК-4-6,8;            УПК-2 </t>
        </is>
      </c>
      <c r="BO35" s="131" t="n"/>
      <c r="BP35" s="131" t="n"/>
      <c r="BQ35" s="132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</row>
    <row r="36">
      <c r="A36" s="355" t="n"/>
      <c r="B36" s="262" t="inlineStr">
        <is>
          <t>1.1.2</t>
        </is>
      </c>
      <c r="C36" s="132" t="n"/>
      <c r="D36" s="1170" t="inlineStr">
        <is>
          <t>Стратегический менеджмент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261" t="n">
        <v>2</v>
      </c>
      <c r="AA36" s="132" t="n"/>
      <c r="AB36" s="130" t="n"/>
      <c r="AC36" s="132" t="n"/>
      <c r="AD36" s="261" t="n">
        <v>90</v>
      </c>
      <c r="AE36" s="132" t="n"/>
      <c r="AF36" s="261" t="n">
        <v>50</v>
      </c>
      <c r="AG36" s="131" t="n"/>
      <c r="AH36" s="132" t="n"/>
      <c r="AI36" s="1187">
        <f>AL36+AN36+AP36+AR36</f>
        <v/>
      </c>
      <c r="AJ36" s="131" t="n"/>
      <c r="AK36" s="179" t="n"/>
      <c r="AL36" s="350" t="n">
        <v>8</v>
      </c>
      <c r="AM36" s="179" t="n"/>
      <c r="AN36" s="350" t="n">
        <v>6</v>
      </c>
      <c r="AO36" s="179" t="n"/>
      <c r="AP36" s="350" t="n"/>
      <c r="AQ36" s="179" t="n"/>
      <c r="AR36" s="729" t="n"/>
      <c r="AS36" s="132" t="n"/>
      <c r="AT36" s="1188" t="n"/>
      <c r="AU36" s="179" t="n"/>
      <c r="AV36" s="350" t="n"/>
      <c r="AW36" s="179" t="n"/>
      <c r="AX36" s="350" t="n"/>
      <c r="AY36" s="179" t="n"/>
      <c r="AZ36" s="350" t="n"/>
      <c r="BA36" s="179" t="n"/>
      <c r="BB36" s="350">
        <f>AD36</f>
        <v/>
      </c>
      <c r="BC36" s="179" t="n"/>
      <c r="BD36" s="1189">
        <f>AI36</f>
        <v/>
      </c>
      <c r="BE36" s="179" t="n"/>
      <c r="BF36" s="729" t="n">
        <v>3</v>
      </c>
      <c r="BG36" s="132" t="n"/>
      <c r="BH36" s="180" t="n"/>
      <c r="BI36" s="179" t="n"/>
      <c r="BJ36" s="350" t="n"/>
      <c r="BK36" s="179" t="n"/>
      <c r="BL36" s="729" t="n"/>
      <c r="BM36" s="132" t="n"/>
      <c r="BN36" s="261" t="inlineStr">
        <is>
          <t>УК-4-9</t>
        </is>
      </c>
      <c r="BO36" s="131" t="n"/>
      <c r="BP36" s="131" t="n"/>
      <c r="BQ36" s="132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</row>
    <row r="37">
      <c r="A37" s="355" t="n"/>
      <c r="B37" s="402" t="inlineStr">
        <is>
          <t>1.2</t>
        </is>
      </c>
      <c r="C37" s="132" t="n"/>
      <c r="D37" s="1190" t="inlineStr">
        <is>
          <t>Информационные технологии в бизнесе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261" t="n">
        <v>1</v>
      </c>
      <c r="AA37" s="132" t="n"/>
      <c r="AB37" s="130" t="n"/>
      <c r="AC37" s="132" t="n"/>
      <c r="AD37" s="405" t="n">
        <v>90</v>
      </c>
      <c r="AE37" s="132" t="n"/>
      <c r="AF37" s="405" t="n">
        <v>40</v>
      </c>
      <c r="AG37" s="131" t="n"/>
      <c r="AH37" s="132" t="n"/>
      <c r="AI37" s="1191">
        <f>AL37+AN37+AP37+AR37</f>
        <v/>
      </c>
      <c r="AJ37" s="131" t="n"/>
      <c r="AK37" s="179" t="n"/>
      <c r="AL37" s="352" t="n">
        <v>4</v>
      </c>
      <c r="AM37" s="179" t="n"/>
      <c r="AN37" s="352" t="n"/>
      <c r="AO37" s="179" t="n"/>
      <c r="AP37" s="352" t="n">
        <v>4</v>
      </c>
      <c r="AQ37" s="179" t="n"/>
      <c r="AR37" s="732" t="n">
        <v>2</v>
      </c>
      <c r="AS37" s="132" t="n"/>
      <c r="AT37" s="663" t="n"/>
      <c r="AU37" s="179" t="n"/>
      <c r="AV37" s="352">
        <f>AD37</f>
        <v/>
      </c>
      <c r="AW37" s="179" t="n"/>
      <c r="AX37" s="236">
        <f>AI37</f>
        <v/>
      </c>
      <c r="AY37" s="179" t="n"/>
      <c r="AZ37" s="352" t="n">
        <v>3</v>
      </c>
      <c r="BA37" s="179" t="n"/>
      <c r="BB37" s="352" t="n"/>
      <c r="BC37" s="179" t="n"/>
      <c r="BD37" s="352" t="n"/>
      <c r="BE37" s="179" t="n"/>
      <c r="BF37" s="732" t="n"/>
      <c r="BG37" s="132" t="n"/>
      <c r="BH37" s="180" t="n"/>
      <c r="BI37" s="179" t="n"/>
      <c r="BJ37" s="350" t="n"/>
      <c r="BK37" s="179" t="n"/>
      <c r="BL37" s="729" t="n"/>
      <c r="BM37" s="132" t="n"/>
      <c r="BN37" s="1090" t="inlineStr">
        <is>
          <t>УК-2; УПК-1</t>
        </is>
      </c>
      <c r="BO37" s="131" t="n"/>
      <c r="BP37" s="131" t="n"/>
      <c r="BQ37" s="132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</row>
    <row r="38">
      <c r="A38" s="355" t="n"/>
      <c r="B38" s="402" t="inlineStr">
        <is>
          <t>1.2</t>
        </is>
      </c>
      <c r="C38" s="132" t="n"/>
      <c r="D38" s="1190" t="inlineStr">
        <is>
          <t>Научно-исследовательская работа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405" t="n"/>
      <c r="AA38" s="132" t="n"/>
      <c r="AB38" s="130" t="inlineStr">
        <is>
          <t>1,2,3</t>
        </is>
      </c>
      <c r="AC38" s="132" t="n"/>
      <c r="AD38" s="405" t="n">
        <v>180</v>
      </c>
      <c r="AE38" s="132" t="n"/>
      <c r="AF38" s="405" t="n"/>
      <c r="AG38" s="131" t="n"/>
      <c r="AH38" s="132" t="n"/>
      <c r="AI38" s="407" t="n"/>
      <c r="AJ38" s="131" t="n"/>
      <c r="AK38" s="179" t="n"/>
      <c r="AL38" s="352" t="n"/>
      <c r="AM38" s="179" t="n"/>
      <c r="AN38" s="352" t="n"/>
      <c r="AO38" s="179" t="n"/>
      <c r="AP38" s="352" t="n"/>
      <c r="AQ38" s="179" t="n"/>
      <c r="AR38" s="732" t="n"/>
      <c r="AS38" s="132" t="n"/>
      <c r="AT38" s="1192" t="n"/>
      <c r="AU38" s="240" t="n"/>
      <c r="AV38" s="352" t="n">
        <v>60</v>
      </c>
      <c r="AW38" s="179" t="n"/>
      <c r="AX38" s="352" t="n"/>
      <c r="AY38" s="179" t="n"/>
      <c r="AZ38" s="352" t="n">
        <v>2</v>
      </c>
      <c r="BA38" s="179" t="n"/>
      <c r="BB38" s="352" t="n">
        <v>60</v>
      </c>
      <c r="BC38" s="179" t="n"/>
      <c r="BD38" s="352" t="n"/>
      <c r="BE38" s="179" t="n"/>
      <c r="BF38" s="732" t="n">
        <v>2</v>
      </c>
      <c r="BG38" s="132" t="n"/>
      <c r="BH38" s="186" t="n">
        <v>60</v>
      </c>
      <c r="BI38" s="179" t="n"/>
      <c r="BJ38" s="352" t="n"/>
      <c r="BK38" s="179" t="n"/>
      <c r="BL38" s="732" t="n">
        <v>2</v>
      </c>
      <c r="BM38" s="132" t="n"/>
      <c r="BN38" s="1193" t="inlineStr">
        <is>
          <t>УК-1,2,5,6</t>
        </is>
      </c>
      <c r="BO38" s="194" t="n"/>
      <c r="BP38" s="194" t="n"/>
      <c r="BQ38" s="195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</row>
    <row r="39">
      <c r="A39" s="355" t="n"/>
      <c r="B39" s="615" t="n">
        <v>2</v>
      </c>
      <c r="C39" s="586" t="n"/>
      <c r="D39" s="614" t="inlineStr">
        <is>
          <t>Компонент учреждения образования</t>
        </is>
      </c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5" t="n"/>
      <c r="W39" s="585" t="n"/>
      <c r="X39" s="585" t="n"/>
      <c r="Y39" s="586" t="n"/>
      <c r="Z39" s="615" t="n"/>
      <c r="AA39" s="586" t="n"/>
      <c r="AB39" s="719" t="n"/>
      <c r="AC39" s="586" t="n"/>
      <c r="AD39" s="612" t="n">
        <v>1110</v>
      </c>
      <c r="AE39" s="613" t="n"/>
      <c r="AF39" s="612">
        <f>AF40+AF41+AF45+AF48+AF51</f>
        <v/>
      </c>
      <c r="AG39" s="585" t="n"/>
      <c r="AH39" s="613" t="n"/>
      <c r="AI39" s="616">
        <f>AI40+AI41+AI45+AI48+AI51</f>
        <v/>
      </c>
      <c r="AJ39" s="585" t="n"/>
      <c r="AK39" s="613" t="n"/>
      <c r="AL39" s="617">
        <f>AL40+AL41+AL45+AL48+AL51</f>
        <v/>
      </c>
      <c r="AM39" s="613" t="n"/>
      <c r="AN39" s="617" t="n"/>
      <c r="AO39" s="613" t="n"/>
      <c r="AP39" s="617">
        <f>AP40+AP41+AP45+AP48+AP51</f>
        <v/>
      </c>
      <c r="AQ39" s="613" t="n"/>
      <c r="AR39" s="617" t="n"/>
      <c r="AS39" s="613" t="n"/>
      <c r="AT39" s="616" t="n"/>
      <c r="AU39" s="613" t="n"/>
      <c r="AV39" s="617">
        <f>AV40+AV41+AV45+AV48+AV51</f>
        <v/>
      </c>
      <c r="AW39" s="613" t="n"/>
      <c r="AX39" s="617">
        <f>AX40+AX41+AX45+AX48+AX51</f>
        <v/>
      </c>
      <c r="AY39" s="613" t="n"/>
      <c r="AZ39" s="617">
        <f>AZ40+AZ41+AZ45+AZ48+AZ51</f>
        <v/>
      </c>
      <c r="BA39" s="613" t="n"/>
      <c r="BB39" s="617">
        <f>BB40+BB41+BB45+BB48+BB51</f>
        <v/>
      </c>
      <c r="BC39" s="613" t="n"/>
      <c r="BD39" s="617">
        <f>BD40+BD41+BD45+BD48+BD51</f>
        <v/>
      </c>
      <c r="BE39" s="613" t="n"/>
      <c r="BF39" s="718">
        <f>BF40+BF41+BF45+BF48+BF51</f>
        <v/>
      </c>
      <c r="BG39" s="586" t="n"/>
      <c r="BH39" s="1194">
        <f>BH40+BH41+BH45+BH48+BH51</f>
        <v/>
      </c>
      <c r="BI39" s="613" t="n"/>
      <c r="BJ39" s="617">
        <f>BJ40+BJ41+BJ45+BJ48+BJ51</f>
        <v/>
      </c>
      <c r="BK39" s="613" t="n"/>
      <c r="BL39" s="617">
        <f>BL40+BL41+BL45+BL48+BL51</f>
        <v/>
      </c>
      <c r="BM39" s="613" t="n"/>
      <c r="BN39" s="615" t="n"/>
      <c r="BO39" s="585" t="n"/>
      <c r="BP39" s="585" t="n"/>
      <c r="BQ39" s="586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</row>
    <row r="40">
      <c r="A40" s="355" t="n"/>
      <c r="B40" s="720" t="inlineStr">
        <is>
          <t>2.1</t>
        </is>
      </c>
      <c r="C40" s="161" t="n"/>
      <c r="D40" s="743" t="inlineStr">
        <is>
          <t>Иностранный язык для делового и профессионального общения</t>
        </is>
      </c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61" t="n"/>
      <c r="Z40" s="171" t="n"/>
      <c r="AA40" s="161" t="n"/>
      <c r="AB40" s="744" t="n">
        <v>1</v>
      </c>
      <c r="AC40" s="161" t="n"/>
      <c r="AD40" s="169" t="n">
        <v>108</v>
      </c>
      <c r="AE40" s="124" t="n"/>
      <c r="AF40" s="169" t="n">
        <v>52</v>
      </c>
      <c r="AG40" s="123" t="n"/>
      <c r="AH40" s="124" t="n"/>
      <c r="AI40" s="168" t="n">
        <v>16</v>
      </c>
      <c r="AJ40" s="123" t="n"/>
      <c r="AK40" s="124" t="n"/>
      <c r="AL40" s="212" t="n"/>
      <c r="AM40" s="139" t="n"/>
      <c r="AN40" s="212" t="n"/>
      <c r="AO40" s="139" t="n"/>
      <c r="AP40" s="212" t="n">
        <v>16</v>
      </c>
      <c r="AQ40" s="139" t="n"/>
      <c r="AR40" s="214" t="n"/>
      <c r="AS40" s="139" t="n"/>
      <c r="AT40" s="364" t="n"/>
      <c r="AU40" s="124" t="n"/>
      <c r="AV40" s="170">
        <f>AD40</f>
        <v/>
      </c>
      <c r="AW40" s="124" t="n"/>
      <c r="AX40" s="212">
        <f>AI40</f>
        <v/>
      </c>
      <c r="AY40" s="139" t="n"/>
      <c r="AZ40" s="212" t="n">
        <v>3</v>
      </c>
      <c r="BA40" s="139" t="n"/>
      <c r="BB40" s="600" t="n"/>
      <c r="BC40" s="139" t="n"/>
      <c r="BD40" s="214" t="n"/>
      <c r="BE40" s="139" t="n"/>
      <c r="BF40" s="214" t="n"/>
      <c r="BG40" s="139" t="n"/>
      <c r="BH40" s="600" t="n"/>
      <c r="BI40" s="139" t="n"/>
      <c r="BJ40" s="214" t="n"/>
      <c r="BK40" s="139" t="n"/>
      <c r="BL40" s="214" t="n"/>
      <c r="BM40" s="139" t="n"/>
      <c r="BN40" s="171" t="inlineStr">
        <is>
          <t>УК-3</t>
        </is>
      </c>
      <c r="BO40" s="123" t="n"/>
      <c r="BP40" s="123" t="n"/>
      <c r="BQ40" s="16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</row>
    <row r="41">
      <c r="A41" s="355" t="n"/>
      <c r="B41" s="402" t="inlineStr">
        <is>
          <t>2.2</t>
        </is>
      </c>
      <c r="C41" s="132" t="n"/>
      <c r="D41" s="1190" t="inlineStr">
        <is>
          <t>Модуль "Инновации"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2" t="n"/>
      <c r="Z41" s="405" t="n"/>
      <c r="AA41" s="132" t="n"/>
      <c r="AB41" s="734" t="n"/>
      <c r="AC41" s="132" t="n"/>
      <c r="AD41" s="222" t="n">
        <v>342</v>
      </c>
      <c r="AE41" s="179" t="n"/>
      <c r="AF41" s="222">
        <f>SUM(AF42:AH44)</f>
        <v/>
      </c>
      <c r="AG41" s="131" t="n"/>
      <c r="AH41" s="179" t="n"/>
      <c r="AI41" s="186">
        <f>SUM(AI42:AK44)</f>
        <v/>
      </c>
      <c r="AJ41" s="131" t="n"/>
      <c r="AK41" s="179" t="n"/>
      <c r="AL41" s="352">
        <f>AL42+AL43+AL44</f>
        <v/>
      </c>
      <c r="AM41" s="179" t="n"/>
      <c r="AN41" s="352" t="n"/>
      <c r="AO41" s="179" t="n"/>
      <c r="AP41" s="352">
        <f>AP42+AP43+AP44</f>
        <v/>
      </c>
      <c r="AQ41" s="179" t="n"/>
      <c r="AR41" s="352" t="n"/>
      <c r="AS41" s="179" t="n"/>
      <c r="AT41" s="186" t="n"/>
      <c r="AU41" s="179" t="n"/>
      <c r="AV41" s="352">
        <f>AV42+AV43+AV44</f>
        <v/>
      </c>
      <c r="AW41" s="179" t="n"/>
      <c r="AX41" s="352">
        <f>AX42+AX43+AX44</f>
        <v/>
      </c>
      <c r="AY41" s="179" t="n"/>
      <c r="AZ41" s="352">
        <f>AZ42+AZ43+AZ44</f>
        <v/>
      </c>
      <c r="BA41" s="179" t="n"/>
      <c r="BB41" s="352">
        <f>BB42+BB43+BB44</f>
        <v/>
      </c>
      <c r="BC41" s="179" t="n"/>
      <c r="BD41" s="352">
        <f>BD42+BD43+BD44</f>
        <v/>
      </c>
      <c r="BE41" s="179" t="n"/>
      <c r="BF41" s="732">
        <f>BF42+BF43+BF44</f>
        <v/>
      </c>
      <c r="BG41" s="132" t="n"/>
      <c r="BH41" s="186" t="n"/>
      <c r="BI41" s="179" t="n"/>
      <c r="BJ41" s="352" t="n"/>
      <c r="BK41" s="179" t="n"/>
      <c r="BL41" s="352" t="n"/>
      <c r="BM41" s="179" t="n"/>
      <c r="BN41" s="261" t="n"/>
      <c r="BO41" s="131" t="n"/>
      <c r="BP41" s="131" t="n"/>
      <c r="BQ41" s="132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</row>
    <row r="42">
      <c r="A42" s="355" t="n"/>
      <c r="B42" s="262" t="inlineStr">
        <is>
          <t>2.2.1</t>
        </is>
      </c>
      <c r="C42" s="132" t="n"/>
      <c r="D42" s="1170" t="inlineStr">
        <is>
          <t>Моделирование и оптимизация бизнес-процессов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745" t="n"/>
      <c r="AA42" s="132" t="n"/>
      <c r="AB42" s="130" t="n">
        <v>2</v>
      </c>
      <c r="AC42" s="132" t="n"/>
      <c r="AD42" s="225" t="n">
        <v>126</v>
      </c>
      <c r="AE42" s="179" t="n"/>
      <c r="AF42" s="225" t="n">
        <v>46</v>
      </c>
      <c r="AG42" s="131" t="n"/>
      <c r="AH42" s="179" t="n"/>
      <c r="AI42" s="180">
        <f>AL42+AN42+AP42+AR42</f>
        <v/>
      </c>
      <c r="AJ42" s="131" t="n"/>
      <c r="AK42" s="179" t="n"/>
      <c r="AL42" s="350" t="n">
        <v>4</v>
      </c>
      <c r="AM42" s="179" t="n"/>
      <c r="AN42" s="350" t="n"/>
      <c r="AO42" s="179" t="n"/>
      <c r="AP42" s="350" t="n">
        <v>8</v>
      </c>
      <c r="AQ42" s="179" t="n"/>
      <c r="AR42" s="350" t="n"/>
      <c r="AS42" s="179" t="n"/>
      <c r="AT42" s="180" t="n"/>
      <c r="AU42" s="179" t="n"/>
      <c r="AV42" s="350" t="n"/>
      <c r="AW42" s="179" t="n"/>
      <c r="AX42" s="350" t="n"/>
      <c r="AY42" s="179" t="n"/>
      <c r="AZ42" s="350" t="n"/>
      <c r="BA42" s="179" t="n"/>
      <c r="BB42" s="180">
        <f>AD42</f>
        <v/>
      </c>
      <c r="BC42" s="179" t="n"/>
      <c r="BD42" s="350">
        <f>AI42</f>
        <v/>
      </c>
      <c r="BE42" s="179" t="n"/>
      <c r="BF42" s="350" t="n">
        <v>3</v>
      </c>
      <c r="BG42" s="179" t="n"/>
      <c r="BH42" s="180" t="n"/>
      <c r="BI42" s="179" t="n"/>
      <c r="BJ42" s="350" t="n"/>
      <c r="BK42" s="179" t="n"/>
      <c r="BL42" s="350" t="n"/>
      <c r="BM42" s="179" t="n"/>
      <c r="BN42" s="261" t="inlineStr">
        <is>
          <t>СК-1</t>
        </is>
      </c>
      <c r="BO42" s="131" t="n"/>
      <c r="BP42" s="131" t="n"/>
      <c r="BQ42" s="132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</row>
    <row r="43">
      <c r="A43" s="355" t="n"/>
      <c r="B43" s="262" t="inlineStr">
        <is>
          <t>2.2.2</t>
        </is>
      </c>
      <c r="C43" s="132" t="n"/>
      <c r="D43" s="1170" t="inlineStr">
        <is>
          <t>Инновационные системы и инфраструктуры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61" t="n"/>
      <c r="AA43" s="132" t="n"/>
      <c r="AB43" s="130" t="n">
        <v>1</v>
      </c>
      <c r="AC43" s="132" t="n"/>
      <c r="AD43" s="225" t="n">
        <v>108</v>
      </c>
      <c r="AE43" s="179" t="n"/>
      <c r="AF43" s="225" t="n">
        <v>42</v>
      </c>
      <c r="AG43" s="131" t="n"/>
      <c r="AH43" s="179" t="n"/>
      <c r="AI43" s="180">
        <f>AL43+AN43+AP43+AR43</f>
        <v/>
      </c>
      <c r="AJ43" s="131" t="n"/>
      <c r="AK43" s="179" t="n"/>
      <c r="AL43" s="350" t="n">
        <v>4</v>
      </c>
      <c r="AM43" s="179" t="n"/>
      <c r="AN43" s="350" t="n"/>
      <c r="AO43" s="179" t="n"/>
      <c r="AP43" s="350" t="n">
        <v>8</v>
      </c>
      <c r="AQ43" s="179" t="n"/>
      <c r="AR43" s="350" t="n"/>
      <c r="AS43" s="179" t="n"/>
      <c r="AT43" s="180" t="n"/>
      <c r="AU43" s="179" t="n"/>
      <c r="AV43" s="350">
        <f>AD43</f>
        <v/>
      </c>
      <c r="AW43" s="179" t="n"/>
      <c r="AX43" s="350">
        <f>AI43</f>
        <v/>
      </c>
      <c r="AY43" s="179" t="n"/>
      <c r="AZ43" s="350" t="n">
        <v>3</v>
      </c>
      <c r="BA43" s="179" t="n"/>
      <c r="BB43" s="180" t="n"/>
      <c r="BC43" s="179" t="n"/>
      <c r="BD43" s="350" t="n"/>
      <c r="BE43" s="179" t="n"/>
      <c r="BF43" s="350" t="n"/>
      <c r="BG43" s="179" t="n"/>
      <c r="BH43" s="180" t="n"/>
      <c r="BI43" s="179" t="n"/>
      <c r="BJ43" s="350" t="n"/>
      <c r="BK43" s="179" t="n"/>
      <c r="BL43" s="350" t="n"/>
      <c r="BM43" s="179" t="n"/>
      <c r="BN43" s="261" t="inlineStr">
        <is>
          <t>СК-2</t>
        </is>
      </c>
      <c r="BO43" s="131" t="n"/>
      <c r="BP43" s="131" t="n"/>
      <c r="BQ43" s="132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</row>
    <row r="44">
      <c r="A44" s="355" t="n"/>
      <c r="B44" s="262" t="inlineStr">
        <is>
          <t>2.2.3</t>
        </is>
      </c>
      <c r="C44" s="132" t="n"/>
      <c r="D44" s="1170" t="inlineStr">
        <is>
          <t>Управление инвестиционными рисками в инновационной деятельности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261" t="n"/>
      <c r="AA44" s="132" t="n"/>
      <c r="AB44" s="130" t="n">
        <v>2</v>
      </c>
      <c r="AC44" s="132" t="n"/>
      <c r="AD44" s="225" t="n">
        <v>108</v>
      </c>
      <c r="AE44" s="179" t="n"/>
      <c r="AF44" s="225" t="n">
        <v>40</v>
      </c>
      <c r="AG44" s="131" t="n"/>
      <c r="AH44" s="179" t="n"/>
      <c r="AI44" s="180">
        <f>AL44+AN44+AP44+AR44</f>
        <v/>
      </c>
      <c r="AJ44" s="131" t="n"/>
      <c r="AK44" s="179" t="n"/>
      <c r="AL44" s="350" t="n">
        <v>4</v>
      </c>
      <c r="AM44" s="179" t="n"/>
      <c r="AN44" s="350" t="n"/>
      <c r="AO44" s="179" t="n"/>
      <c r="AP44" s="350" t="n">
        <v>6</v>
      </c>
      <c r="AQ44" s="179" t="n"/>
      <c r="AR44" s="350" t="n"/>
      <c r="AS44" s="179" t="n"/>
      <c r="AT44" s="180" t="n"/>
      <c r="AU44" s="179" t="n"/>
      <c r="AV44" s="350" t="n"/>
      <c r="AW44" s="179" t="n"/>
      <c r="AX44" s="350" t="n"/>
      <c r="AY44" s="179" t="n"/>
      <c r="AZ44" s="350" t="n"/>
      <c r="BA44" s="179" t="n"/>
      <c r="BB44" s="180">
        <f>AD44</f>
        <v/>
      </c>
      <c r="BC44" s="179" t="n"/>
      <c r="BD44" s="350">
        <f>AI44</f>
        <v/>
      </c>
      <c r="BE44" s="179" t="n"/>
      <c r="BF44" s="350" t="n">
        <v>3</v>
      </c>
      <c r="BG44" s="179" t="n"/>
      <c r="BH44" s="180" t="n"/>
      <c r="BI44" s="179" t="n"/>
      <c r="BJ44" s="350" t="n"/>
      <c r="BK44" s="179" t="n"/>
      <c r="BL44" s="350" t="n"/>
      <c r="BM44" s="179" t="n"/>
      <c r="BN44" s="261" t="inlineStr">
        <is>
          <t>СК-3</t>
        </is>
      </c>
      <c r="BO44" s="131" t="n"/>
      <c r="BP44" s="131" t="n"/>
      <c r="BQ44" s="132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</row>
    <row r="45">
      <c r="A45" s="355" t="n"/>
      <c r="B45" s="402" t="inlineStr">
        <is>
          <t>2.3</t>
        </is>
      </c>
      <c r="C45" s="132" t="n"/>
      <c r="D45" s="1190" t="inlineStr">
        <is>
          <t>Модуль "Управление-2"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405" t="n"/>
      <c r="AA45" s="132" t="n"/>
      <c r="AB45" s="734" t="n"/>
      <c r="AC45" s="132" t="n"/>
      <c r="AD45" s="222" t="n">
        <v>216</v>
      </c>
      <c r="AE45" s="179" t="n"/>
      <c r="AF45" s="222">
        <f>AF46+AF47</f>
        <v/>
      </c>
      <c r="AG45" s="131" t="n"/>
      <c r="AH45" s="179" t="n"/>
      <c r="AI45" s="186">
        <f>AI46+AI47</f>
        <v/>
      </c>
      <c r="AJ45" s="131" t="n"/>
      <c r="AK45" s="179" t="n"/>
      <c r="AL45" s="352">
        <f>AL46+AL47</f>
        <v/>
      </c>
      <c r="AM45" s="179" t="n"/>
      <c r="AN45" s="352" t="n"/>
      <c r="AO45" s="179" t="n"/>
      <c r="AP45" s="352">
        <f>AP46+AP47</f>
        <v/>
      </c>
      <c r="AQ45" s="179" t="n"/>
      <c r="AR45" s="352" t="n"/>
      <c r="AS45" s="179" t="n"/>
      <c r="AT45" s="186" t="n"/>
      <c r="AU45" s="179" t="n"/>
      <c r="AV45" s="352" t="n"/>
      <c r="AW45" s="179" t="n"/>
      <c r="AX45" s="352" t="n"/>
      <c r="AY45" s="179" t="n"/>
      <c r="AZ45" s="352" t="n"/>
      <c r="BA45" s="179" t="n"/>
      <c r="BB45" s="352">
        <f>BB46+BB47</f>
        <v/>
      </c>
      <c r="BC45" s="179" t="n"/>
      <c r="BD45" s="352">
        <f>BD46+BD47</f>
        <v/>
      </c>
      <c r="BE45" s="179" t="n"/>
      <c r="BF45" s="352">
        <f>BF46+BF47</f>
        <v/>
      </c>
      <c r="BG45" s="179" t="n"/>
      <c r="BH45" s="448">
        <f>BH46+BH47</f>
        <v/>
      </c>
      <c r="BI45" s="179" t="n"/>
      <c r="BJ45" s="352">
        <f>BJ46+BJ47</f>
        <v/>
      </c>
      <c r="BK45" s="179" t="n"/>
      <c r="BL45" s="352">
        <f>BL46+BL47</f>
        <v/>
      </c>
      <c r="BM45" s="179" t="n"/>
      <c r="BN45" s="405" t="n"/>
      <c r="BO45" s="131" t="n"/>
      <c r="BP45" s="131" t="n"/>
      <c r="BQ45" s="132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</row>
    <row r="46">
      <c r="A46" s="355" t="n"/>
      <c r="B46" s="262" t="inlineStr">
        <is>
          <t>2.3.1</t>
        </is>
      </c>
      <c r="C46" s="132" t="n"/>
      <c r="D46" s="1170" t="inlineStr">
        <is>
          <t>Государственно-частное партнерство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61" t="n">
        <v>2</v>
      </c>
      <c r="AA46" s="132" t="n"/>
      <c r="AB46" s="130" t="n"/>
      <c r="AC46" s="132" t="n"/>
      <c r="AD46" s="225" t="n">
        <v>108</v>
      </c>
      <c r="AE46" s="179" t="n"/>
      <c r="AF46" s="225" t="n">
        <v>40</v>
      </c>
      <c r="AG46" s="131" t="n"/>
      <c r="AH46" s="179" t="n"/>
      <c r="AI46" s="180">
        <f>AL46+AN46+AP46+AR46</f>
        <v/>
      </c>
      <c r="AJ46" s="131" t="n"/>
      <c r="AK46" s="179" t="n"/>
      <c r="AL46" s="350" t="n">
        <v>4</v>
      </c>
      <c r="AM46" s="179" t="n"/>
      <c r="AN46" s="350" t="n"/>
      <c r="AO46" s="179" t="n"/>
      <c r="AP46" s="350" t="n">
        <v>6</v>
      </c>
      <c r="AQ46" s="179" t="n"/>
      <c r="AR46" s="350" t="n"/>
      <c r="AS46" s="179" t="n"/>
      <c r="AT46" s="180" t="n"/>
      <c r="AU46" s="179" t="n"/>
      <c r="AV46" s="350" t="n"/>
      <c r="AW46" s="179" t="n"/>
      <c r="AX46" s="350" t="n"/>
      <c r="AY46" s="179" t="n"/>
      <c r="AZ46" s="350" t="n"/>
      <c r="BA46" s="179" t="n"/>
      <c r="BB46" s="180">
        <f>AD46</f>
        <v/>
      </c>
      <c r="BC46" s="179" t="n"/>
      <c r="BD46" s="350">
        <f>AI46</f>
        <v/>
      </c>
      <c r="BE46" s="179" t="n"/>
      <c r="BF46" s="350" t="n">
        <v>3</v>
      </c>
      <c r="BG46" s="179" t="n"/>
      <c r="BH46" s="180" t="n"/>
      <c r="BI46" s="179" t="n"/>
      <c r="BJ46" s="350" t="n"/>
      <c r="BK46" s="179" t="n"/>
      <c r="BL46" s="350" t="n"/>
      <c r="BM46" s="179" t="n"/>
      <c r="BN46" s="261" t="inlineStr">
        <is>
          <t>СК-4</t>
        </is>
      </c>
      <c r="BO46" s="131" t="n"/>
      <c r="BP46" s="131" t="n"/>
      <c r="BQ46" s="132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</row>
    <row r="47">
      <c r="A47" s="355" t="n"/>
      <c r="B47" s="262" t="inlineStr">
        <is>
          <t>2.3.2</t>
        </is>
      </c>
      <c r="C47" s="132" t="n"/>
      <c r="D47" s="1170" t="inlineStr">
        <is>
          <t>Управление интеллектуальной собственностью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261" t="n"/>
      <c r="AA47" s="132" t="n"/>
      <c r="AB47" s="130" t="n">
        <v>3</v>
      </c>
      <c r="AC47" s="132" t="n"/>
      <c r="AD47" s="225" t="n">
        <v>108</v>
      </c>
      <c r="AE47" s="179" t="n"/>
      <c r="AF47" s="225" t="n">
        <v>36</v>
      </c>
      <c r="AG47" s="131" t="n"/>
      <c r="AH47" s="179" t="n"/>
      <c r="AI47" s="180">
        <f>AL47+AN47+AP47+AR47</f>
        <v/>
      </c>
      <c r="AJ47" s="131" t="n"/>
      <c r="AK47" s="179" t="n"/>
      <c r="AL47" s="350" t="n">
        <v>4</v>
      </c>
      <c r="AM47" s="179" t="n"/>
      <c r="AN47" s="350" t="n"/>
      <c r="AO47" s="179" t="n"/>
      <c r="AP47" s="350" t="n">
        <v>6</v>
      </c>
      <c r="AQ47" s="179" t="n"/>
      <c r="AR47" s="350" t="n"/>
      <c r="AS47" s="179" t="n"/>
      <c r="AT47" s="180" t="n"/>
      <c r="AU47" s="179" t="n"/>
      <c r="AV47" s="350" t="n"/>
      <c r="AW47" s="179" t="n"/>
      <c r="AX47" s="350" t="n"/>
      <c r="AY47" s="179" t="n"/>
      <c r="AZ47" s="350" t="n"/>
      <c r="BA47" s="179" t="n"/>
      <c r="BB47" s="180" t="n"/>
      <c r="BC47" s="179" t="n"/>
      <c r="BD47" s="350" t="n"/>
      <c r="BE47" s="179" t="n"/>
      <c r="BF47" s="350" t="n"/>
      <c r="BG47" s="179" t="n"/>
      <c r="BH47" s="180">
        <f>AD47</f>
        <v/>
      </c>
      <c r="BI47" s="179" t="n"/>
      <c r="BJ47" s="350">
        <f>AI47</f>
        <v/>
      </c>
      <c r="BK47" s="179" t="n"/>
      <c r="BL47" s="350" t="n">
        <v>3</v>
      </c>
      <c r="BM47" s="179" t="n"/>
      <c r="BN47" s="261" t="inlineStr">
        <is>
          <t>СК-5</t>
        </is>
      </c>
      <c r="BO47" s="131" t="n"/>
      <c r="BP47" s="131" t="n"/>
      <c r="BQ47" s="132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</row>
    <row r="48">
      <c r="A48" s="355" t="n"/>
      <c r="B48" s="402" t="inlineStr">
        <is>
          <t>2.4</t>
        </is>
      </c>
      <c r="C48" s="132" t="n"/>
      <c r="D48" s="1190" t="inlineStr">
        <is>
          <t>Модуль "Коммерциализация инноваций"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405" t="n"/>
      <c r="AA48" s="132" t="n"/>
      <c r="AB48" s="734" t="n"/>
      <c r="AC48" s="132" t="n"/>
      <c r="AD48" s="405" t="n">
        <v>228</v>
      </c>
      <c r="AE48" s="132" t="n"/>
      <c r="AF48" s="405">
        <f>AF49+AF50</f>
        <v/>
      </c>
      <c r="AG48" s="131" t="n"/>
      <c r="AH48" s="132" t="n"/>
      <c r="AI48" s="407">
        <f>AI49+AI50</f>
        <v/>
      </c>
      <c r="AJ48" s="131" t="n"/>
      <c r="AK48" s="179" t="n"/>
      <c r="AL48" s="352">
        <f>AL49+AL50</f>
        <v/>
      </c>
      <c r="AM48" s="179" t="n"/>
      <c r="AN48" s="352" t="n"/>
      <c r="AO48" s="179" t="n"/>
      <c r="AP48" s="352">
        <f>AP49+AP50</f>
        <v/>
      </c>
      <c r="AQ48" s="179" t="n"/>
      <c r="AR48" s="732" t="n"/>
      <c r="AS48" s="132" t="n"/>
      <c r="AT48" s="186" t="n"/>
      <c r="AU48" s="179" t="n"/>
      <c r="AV48" s="352">
        <f>AV49+AV50</f>
        <v/>
      </c>
      <c r="AW48" s="179" t="n"/>
      <c r="AX48" s="352">
        <f>AX49+AX50</f>
        <v/>
      </c>
      <c r="AY48" s="179" t="n"/>
      <c r="AZ48" s="352">
        <f>AZ49+AZ50</f>
        <v/>
      </c>
      <c r="BA48" s="179" t="n"/>
      <c r="BB48" s="352">
        <f>BB49+BB50</f>
        <v/>
      </c>
      <c r="BC48" s="179" t="n"/>
      <c r="BD48" s="352">
        <f>BD49+BD50</f>
        <v/>
      </c>
      <c r="BE48" s="179" t="n"/>
      <c r="BF48" s="732">
        <f>BF49+BF50</f>
        <v/>
      </c>
      <c r="BG48" s="132" t="n"/>
      <c r="BH48" s="186" t="n"/>
      <c r="BI48" s="179" t="n"/>
      <c r="BJ48" s="352" t="n"/>
      <c r="BK48" s="179" t="n"/>
      <c r="BL48" s="352" t="n"/>
      <c r="BM48" s="179" t="n"/>
      <c r="BN48" s="405" t="n"/>
      <c r="BO48" s="131" t="n"/>
      <c r="BP48" s="131" t="n"/>
      <c r="BQ48" s="132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</row>
    <row r="49">
      <c r="A49" s="355" t="n"/>
      <c r="B49" s="262" t="inlineStr">
        <is>
          <t>2.4.1</t>
        </is>
      </c>
      <c r="C49" s="132" t="n"/>
      <c r="D49" s="1170" t="inlineStr">
        <is>
          <t>Маркетинговый анализ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61" t="n"/>
      <c r="AA49" s="132" t="n"/>
      <c r="AB49" s="130" t="n">
        <v>2</v>
      </c>
      <c r="AC49" s="132" t="n"/>
      <c r="AD49" s="261" t="n">
        <v>120</v>
      </c>
      <c r="AE49" s="132" t="n"/>
      <c r="AF49" s="261" t="n">
        <v>48</v>
      </c>
      <c r="AG49" s="131" t="n"/>
      <c r="AH49" s="132" t="n"/>
      <c r="AI49" s="724">
        <f>AL49+AN49+AP49+AR49</f>
        <v/>
      </c>
      <c r="AJ49" s="131" t="n"/>
      <c r="AK49" s="179" t="n"/>
      <c r="AL49" s="350" t="n">
        <v>8</v>
      </c>
      <c r="AM49" s="179" t="n"/>
      <c r="AN49" s="350" t="n"/>
      <c r="AO49" s="179" t="n"/>
      <c r="AP49" s="350" t="n">
        <v>6</v>
      </c>
      <c r="AQ49" s="179" t="n"/>
      <c r="AR49" s="729" t="n"/>
      <c r="AS49" s="132" t="n"/>
      <c r="AT49" s="180" t="n"/>
      <c r="AU49" s="179" t="n"/>
      <c r="AV49" s="350" t="n"/>
      <c r="AW49" s="179" t="n"/>
      <c r="AX49" s="350" t="n"/>
      <c r="AY49" s="179" t="n"/>
      <c r="AZ49" s="350" t="n"/>
      <c r="BA49" s="179" t="n"/>
      <c r="BB49" s="350">
        <f>AD49</f>
        <v/>
      </c>
      <c r="BC49" s="179" t="n"/>
      <c r="BD49" s="350">
        <f>AI49</f>
        <v/>
      </c>
      <c r="BE49" s="179" t="n"/>
      <c r="BF49" s="729" t="n">
        <v>3</v>
      </c>
      <c r="BG49" s="132" t="n"/>
      <c r="BH49" s="180" t="n"/>
      <c r="BI49" s="179" t="n"/>
      <c r="BJ49" s="350" t="n"/>
      <c r="BK49" s="179" t="n"/>
      <c r="BL49" s="350" t="n"/>
      <c r="BM49" s="179" t="n"/>
      <c r="BN49" s="261" t="inlineStr">
        <is>
          <t>СК-6</t>
        </is>
      </c>
      <c r="BO49" s="131" t="n"/>
      <c r="BP49" s="131" t="n"/>
      <c r="BQ49" s="132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</row>
    <row r="50">
      <c r="A50" s="355" t="n"/>
      <c r="B50" s="262" t="inlineStr">
        <is>
          <t>2.4.2</t>
        </is>
      </c>
      <c r="C50" s="132" t="n"/>
      <c r="D50" s="1170" t="inlineStr">
        <is>
          <t>Коммерциализация инноваций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261" t="n">
        <v>1</v>
      </c>
      <c r="AA50" s="132" t="n"/>
      <c r="AB50" s="130" t="n"/>
      <c r="AC50" s="132" t="n"/>
      <c r="AD50" s="261" t="n">
        <v>108</v>
      </c>
      <c r="AE50" s="132" t="n"/>
      <c r="AF50" s="261" t="n">
        <v>40</v>
      </c>
      <c r="AG50" s="131" t="n"/>
      <c r="AH50" s="132" t="n"/>
      <c r="AI50" s="724">
        <f>AL50+AN50+AP50+AR50</f>
        <v/>
      </c>
      <c r="AJ50" s="131" t="n"/>
      <c r="AK50" s="179" t="n"/>
      <c r="AL50" s="350" t="n">
        <v>4</v>
      </c>
      <c r="AM50" s="179" t="n"/>
      <c r="AN50" s="350" t="n"/>
      <c r="AO50" s="179" t="n"/>
      <c r="AP50" s="350" t="n">
        <v>6</v>
      </c>
      <c r="AQ50" s="179" t="n"/>
      <c r="AR50" s="729" t="n"/>
      <c r="AS50" s="132" t="n"/>
      <c r="AT50" s="180" t="n"/>
      <c r="AU50" s="179" t="n"/>
      <c r="AV50" s="350">
        <f>AD50</f>
        <v/>
      </c>
      <c r="AW50" s="179" t="n"/>
      <c r="AX50" s="350">
        <f>AI50</f>
        <v/>
      </c>
      <c r="AY50" s="179" t="n"/>
      <c r="AZ50" s="350" t="n">
        <v>3</v>
      </c>
      <c r="BA50" s="179" t="n"/>
      <c r="BB50" s="350" t="n"/>
      <c r="BC50" s="179" t="n"/>
      <c r="BD50" s="350" t="n"/>
      <c r="BE50" s="179" t="n"/>
      <c r="BF50" s="350" t="n"/>
      <c r="BG50" s="179" t="n"/>
      <c r="BH50" s="180" t="n"/>
      <c r="BI50" s="179" t="n"/>
      <c r="BJ50" s="350" t="n"/>
      <c r="BK50" s="179" t="n"/>
      <c r="BL50" s="350" t="n"/>
      <c r="BM50" s="179" t="n"/>
      <c r="BN50" s="261" t="inlineStr">
        <is>
          <t>СК-7</t>
        </is>
      </c>
      <c r="BO50" s="131" t="n"/>
      <c r="BP50" s="131" t="n"/>
      <c r="BQ50" s="132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</row>
    <row r="51">
      <c r="A51" s="355" t="n"/>
      <c r="B51" s="402" t="inlineStr">
        <is>
          <t>2.5</t>
        </is>
      </c>
      <c r="C51" s="132" t="n"/>
      <c r="D51" s="1190" t="inlineStr">
        <is>
          <t>Модуль по выбору магистранта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261" t="n"/>
      <c r="AA51" s="132" t="n"/>
      <c r="AB51" s="261" t="n"/>
      <c r="AC51" s="132" t="n"/>
      <c r="AD51" s="405" t="n">
        <v>216</v>
      </c>
      <c r="AE51" s="132" t="n"/>
      <c r="AF51" s="405">
        <f>AF52</f>
        <v/>
      </c>
      <c r="AG51" s="131" t="n"/>
      <c r="AH51" s="132" t="n"/>
      <c r="AI51" s="407">
        <f>AI52</f>
        <v/>
      </c>
      <c r="AJ51" s="131" t="n"/>
      <c r="AK51" s="179" t="n"/>
      <c r="AL51" s="352">
        <f>AL52</f>
        <v/>
      </c>
      <c r="AM51" s="179" t="n"/>
      <c r="AN51" s="352" t="n"/>
      <c r="AO51" s="179" t="n"/>
      <c r="AP51" s="352">
        <f>AP52</f>
        <v/>
      </c>
      <c r="AQ51" s="179" t="n"/>
      <c r="AR51" s="732" t="n"/>
      <c r="AS51" s="132" t="n"/>
      <c r="AT51" s="186" t="n"/>
      <c r="AU51" s="179" t="n"/>
      <c r="AV51" s="352" t="n"/>
      <c r="AW51" s="179" t="n"/>
      <c r="AX51" s="352" t="n"/>
      <c r="AY51" s="179" t="n"/>
      <c r="AZ51" s="352" t="n"/>
      <c r="BA51" s="179" t="n"/>
      <c r="BB51" s="352" t="n"/>
      <c r="BC51" s="179" t="n"/>
      <c r="BD51" s="352" t="n"/>
      <c r="BE51" s="179" t="n"/>
      <c r="BF51" s="732" t="n"/>
      <c r="BG51" s="132" t="n"/>
      <c r="BH51" s="448">
        <f>BH52</f>
        <v/>
      </c>
      <c r="BI51" s="179" t="n"/>
      <c r="BJ51" s="352">
        <f>BJ52</f>
        <v/>
      </c>
      <c r="BK51" s="179" t="n"/>
      <c r="BL51" s="352">
        <f>BL52</f>
        <v/>
      </c>
      <c r="BM51" s="179" t="n"/>
      <c r="BN51" s="261" t="n"/>
      <c r="BO51" s="131" t="n"/>
      <c r="BP51" s="131" t="n"/>
      <c r="BQ51" s="132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</row>
    <row r="52">
      <c r="A52" s="355" t="n"/>
      <c r="B52" s="402" t="inlineStr">
        <is>
          <t>2.5.1</t>
        </is>
      </c>
      <c r="C52" s="132" t="n"/>
      <c r="D52" s="1190" t="inlineStr">
        <is>
          <t>Модуль "Коммуникации в международной деятельности"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61" t="n"/>
      <c r="AA52" s="132" t="n"/>
      <c r="AB52" s="261" t="n"/>
      <c r="AC52" s="132" t="n"/>
      <c r="AD52" s="405" t="n">
        <v>216</v>
      </c>
      <c r="AE52" s="132" t="n"/>
      <c r="AF52" s="405">
        <f>AF53+AF54</f>
        <v/>
      </c>
      <c r="AG52" s="131" t="n"/>
      <c r="AH52" s="132" t="n"/>
      <c r="AI52" s="407">
        <f>AI53+AI54</f>
        <v/>
      </c>
      <c r="AJ52" s="131" t="n"/>
      <c r="AK52" s="179" t="n"/>
      <c r="AL52" s="186">
        <f>AL53+AL54</f>
        <v/>
      </c>
      <c r="AM52" s="179" t="n"/>
      <c r="AN52" s="352" t="n"/>
      <c r="AO52" s="179" t="n"/>
      <c r="AP52" s="352">
        <f>AP53+AP54</f>
        <v/>
      </c>
      <c r="AQ52" s="179" t="n"/>
      <c r="AR52" s="732" t="n"/>
      <c r="AS52" s="132" t="n"/>
      <c r="AT52" s="186" t="n"/>
      <c r="AU52" s="179" t="n"/>
      <c r="AV52" s="352" t="n"/>
      <c r="AW52" s="179" t="n"/>
      <c r="AX52" s="352" t="n"/>
      <c r="AY52" s="179" t="n"/>
      <c r="AZ52" s="352" t="n"/>
      <c r="BA52" s="179" t="n"/>
      <c r="BB52" s="352" t="n"/>
      <c r="BC52" s="179" t="n"/>
      <c r="BD52" s="352" t="n"/>
      <c r="BE52" s="179" t="n"/>
      <c r="BF52" s="732" t="n"/>
      <c r="BG52" s="132" t="n"/>
      <c r="BH52" s="448">
        <f>BH53+BH54</f>
        <v/>
      </c>
      <c r="BI52" s="179" t="n"/>
      <c r="BJ52" s="352">
        <f>BJ53+BJ54</f>
        <v/>
      </c>
      <c r="BK52" s="179" t="n"/>
      <c r="BL52" s="352">
        <f>BL53+BL54</f>
        <v/>
      </c>
      <c r="BM52" s="179" t="n"/>
      <c r="BN52" s="405" t="n"/>
      <c r="BO52" s="131" t="n"/>
      <c r="BP52" s="131" t="n"/>
      <c r="BQ52" s="132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</row>
    <row r="53">
      <c r="A53" s="355" t="n"/>
      <c r="B53" s="262" t="inlineStr">
        <is>
          <t>2.5.1.1</t>
        </is>
      </c>
      <c r="C53" s="132" t="n"/>
      <c r="D53" s="1170" t="inlineStr">
        <is>
          <t>Международная торговая политика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61" t="n">
        <v>3</v>
      </c>
      <c r="AA53" s="132" t="n"/>
      <c r="AB53" s="261" t="n"/>
      <c r="AC53" s="132" t="n"/>
      <c r="AD53" s="261" t="n">
        <v>108</v>
      </c>
      <c r="AE53" s="132" t="n"/>
      <c r="AF53" s="261" t="n">
        <v>40</v>
      </c>
      <c r="AG53" s="131" t="n"/>
      <c r="AH53" s="132" t="n"/>
      <c r="AI53" s="724">
        <f>AL53+AN53+AP53</f>
        <v/>
      </c>
      <c r="AJ53" s="131" t="n"/>
      <c r="AK53" s="179" t="n"/>
      <c r="AL53" s="350" t="n">
        <v>4</v>
      </c>
      <c r="AM53" s="179" t="n"/>
      <c r="AN53" s="350" t="n"/>
      <c r="AO53" s="179" t="n"/>
      <c r="AP53" s="350" t="n">
        <v>6</v>
      </c>
      <c r="AQ53" s="179" t="n"/>
      <c r="AR53" s="729" t="n"/>
      <c r="AS53" s="132" t="n"/>
      <c r="AT53" s="180" t="n"/>
      <c r="AU53" s="179" t="n"/>
      <c r="AV53" s="350" t="n"/>
      <c r="AW53" s="179" t="n"/>
      <c r="AX53" s="350" t="n"/>
      <c r="AY53" s="179" t="n"/>
      <c r="AZ53" s="350" t="n"/>
      <c r="BA53" s="179" t="n"/>
      <c r="BB53" s="350" t="n"/>
      <c r="BC53" s="179" t="n"/>
      <c r="BD53" s="350" t="n"/>
      <c r="BE53" s="179" t="n"/>
      <c r="BF53" s="729" t="n"/>
      <c r="BG53" s="132" t="n"/>
      <c r="BH53" s="180">
        <f>AD53</f>
        <v/>
      </c>
      <c r="BI53" s="179" t="n"/>
      <c r="BJ53" s="350">
        <f>AI53</f>
        <v/>
      </c>
      <c r="BK53" s="179" t="n"/>
      <c r="BL53" s="729" t="n">
        <v>3</v>
      </c>
      <c r="BM53" s="132" t="n"/>
      <c r="BN53" s="261" t="inlineStr">
        <is>
          <t>СК-8</t>
        </is>
      </c>
      <c r="BO53" s="131" t="n"/>
      <c r="BP53" s="131" t="n"/>
      <c r="BQ53" s="132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</row>
    <row r="54">
      <c r="A54" s="355" t="n"/>
      <c r="B54" s="262" t="inlineStr">
        <is>
          <t>2.5.1.2</t>
        </is>
      </c>
      <c r="C54" s="132" t="n"/>
      <c r="D54" s="1170" t="inlineStr">
        <is>
          <t>Психология в управлении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261" t="n"/>
      <c r="AA54" s="132" t="n"/>
      <c r="AB54" s="261" t="n">
        <v>3</v>
      </c>
      <c r="AC54" s="132" t="n"/>
      <c r="AD54" s="261" t="n">
        <v>108</v>
      </c>
      <c r="AE54" s="132" t="n"/>
      <c r="AF54" s="261" t="n">
        <v>40</v>
      </c>
      <c r="AG54" s="131" t="n"/>
      <c r="AH54" s="132" t="n"/>
      <c r="AI54" s="724">
        <f>AL54+AN54+AP54</f>
        <v/>
      </c>
      <c r="AJ54" s="131" t="n"/>
      <c r="AK54" s="179" t="n"/>
      <c r="AL54" s="350" t="n">
        <v>4</v>
      </c>
      <c r="AM54" s="179" t="n"/>
      <c r="AN54" s="350" t="n"/>
      <c r="AO54" s="179" t="n"/>
      <c r="AP54" s="350" t="n">
        <v>6</v>
      </c>
      <c r="AQ54" s="179" t="n"/>
      <c r="AR54" s="729" t="n"/>
      <c r="AS54" s="132" t="n"/>
      <c r="AT54" s="180" t="n"/>
      <c r="AU54" s="179" t="n"/>
      <c r="AV54" s="350" t="n"/>
      <c r="AW54" s="179" t="n"/>
      <c r="AX54" s="350" t="n"/>
      <c r="AY54" s="179" t="n"/>
      <c r="AZ54" s="350" t="n"/>
      <c r="BA54" s="179" t="n"/>
      <c r="BB54" s="350" t="n"/>
      <c r="BC54" s="179" t="n"/>
      <c r="BD54" s="350" t="n"/>
      <c r="BE54" s="179" t="n"/>
      <c r="BF54" s="729" t="n"/>
      <c r="BG54" s="132" t="n"/>
      <c r="BH54" s="180">
        <f>AD54</f>
        <v/>
      </c>
      <c r="BI54" s="179" t="n"/>
      <c r="BJ54" s="350">
        <f>AI54</f>
        <v/>
      </c>
      <c r="BK54" s="179" t="n"/>
      <c r="BL54" s="729" t="n">
        <v>3</v>
      </c>
      <c r="BM54" s="132" t="n"/>
      <c r="BN54" s="261" t="inlineStr">
        <is>
          <t>СК-11</t>
        </is>
      </c>
      <c r="BO54" s="131" t="n"/>
      <c r="BP54" s="131" t="n"/>
      <c r="BQ54" s="132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</row>
    <row r="55">
      <c r="A55" s="355" t="n"/>
      <c r="B55" s="402" t="inlineStr">
        <is>
          <t>2.5.2</t>
        </is>
      </c>
      <c r="C55" s="132" t="n"/>
      <c r="D55" s="1195" t="inlineStr">
        <is>
          <t>Модуль "Инновации-2"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261" t="n"/>
      <c r="AA55" s="132" t="n"/>
      <c r="AB55" s="261" t="n"/>
      <c r="AC55" s="132" t="n"/>
      <c r="AD55" s="405" t="n">
        <v>216</v>
      </c>
      <c r="AE55" s="132" t="n"/>
      <c r="AF55" s="405">
        <f>AF56+AF57</f>
        <v/>
      </c>
      <c r="AG55" s="131" t="n"/>
      <c r="AH55" s="132" t="n"/>
      <c r="AI55" s="407">
        <f>AI56+AI57</f>
        <v/>
      </c>
      <c r="AJ55" s="131" t="n"/>
      <c r="AK55" s="179" t="n"/>
      <c r="AL55" s="186">
        <f>AL56+AL57</f>
        <v/>
      </c>
      <c r="AM55" s="179" t="n"/>
      <c r="AN55" s="352" t="n"/>
      <c r="AO55" s="179" t="n"/>
      <c r="AP55" s="352">
        <f>AP56+AP57</f>
        <v/>
      </c>
      <c r="AQ55" s="179" t="n"/>
      <c r="AR55" s="732" t="n"/>
      <c r="AS55" s="132" t="n"/>
      <c r="AT55" s="186" t="n"/>
      <c r="AU55" s="179" t="n"/>
      <c r="AV55" s="352" t="n"/>
      <c r="AW55" s="179" t="n"/>
      <c r="AX55" s="352" t="n"/>
      <c r="AY55" s="179" t="n"/>
      <c r="AZ55" s="352" t="n"/>
      <c r="BA55" s="179" t="n"/>
      <c r="BB55" s="352" t="n"/>
      <c r="BC55" s="179" t="n"/>
      <c r="BD55" s="352" t="n"/>
      <c r="BE55" s="179" t="n"/>
      <c r="BF55" s="732" t="n"/>
      <c r="BG55" s="132" t="n"/>
      <c r="BH55" s="448">
        <f>BH56+BH57</f>
        <v/>
      </c>
      <c r="BI55" s="179" t="n"/>
      <c r="BJ55" s="352">
        <f>BJ56+BJ57</f>
        <v/>
      </c>
      <c r="BK55" s="179" t="n"/>
      <c r="BL55" s="352">
        <f>BL56+BL57</f>
        <v/>
      </c>
      <c r="BM55" s="179" t="n"/>
      <c r="BN55" s="261" t="n"/>
      <c r="BO55" s="131" t="n"/>
      <c r="BP55" s="131" t="n"/>
      <c r="BQ55" s="132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</row>
    <row r="56">
      <c r="A56" s="355" t="n"/>
      <c r="B56" s="262" t="inlineStr">
        <is>
          <t>2.5.2.1</t>
        </is>
      </c>
      <c r="C56" s="132" t="n"/>
      <c r="D56" s="1196" t="inlineStr">
        <is>
          <t>Стратегический анализ бизнес-процессов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2" t="n"/>
      <c r="Z56" s="261" t="n">
        <v>3</v>
      </c>
      <c r="AA56" s="132" t="n"/>
      <c r="AB56" s="261" t="n"/>
      <c r="AC56" s="132" t="n"/>
      <c r="AD56" s="261" t="n">
        <v>108</v>
      </c>
      <c r="AE56" s="132" t="n"/>
      <c r="AF56" s="261" t="n">
        <v>40</v>
      </c>
      <c r="AG56" s="131" t="n"/>
      <c r="AH56" s="132" t="n"/>
      <c r="AI56" s="724" t="n">
        <v>10</v>
      </c>
      <c r="AJ56" s="131" t="n"/>
      <c r="AK56" s="179" t="n"/>
      <c r="AL56" s="350" t="n">
        <v>4</v>
      </c>
      <c r="AM56" s="179" t="n"/>
      <c r="AN56" s="350" t="n"/>
      <c r="AO56" s="179" t="n"/>
      <c r="AP56" s="350" t="n">
        <v>6</v>
      </c>
      <c r="AQ56" s="179" t="n"/>
      <c r="AR56" s="729" t="n"/>
      <c r="AS56" s="132" t="n"/>
      <c r="AT56" s="180" t="n"/>
      <c r="AU56" s="179" t="n"/>
      <c r="AV56" s="350" t="n"/>
      <c r="AW56" s="179" t="n"/>
      <c r="AX56" s="350" t="n"/>
      <c r="AY56" s="179" t="n"/>
      <c r="AZ56" s="350" t="n"/>
      <c r="BA56" s="179" t="n"/>
      <c r="BB56" s="350" t="n"/>
      <c r="BC56" s="179" t="n"/>
      <c r="BD56" s="350" t="n"/>
      <c r="BE56" s="179" t="n"/>
      <c r="BF56" s="729" t="n"/>
      <c r="BG56" s="132" t="n"/>
      <c r="BH56" s="180">
        <f>AD56</f>
        <v/>
      </c>
      <c r="BI56" s="179" t="n"/>
      <c r="BJ56" s="350">
        <f>AI56</f>
        <v/>
      </c>
      <c r="BK56" s="179" t="n"/>
      <c r="BL56" s="729" t="n">
        <v>3</v>
      </c>
      <c r="BM56" s="132" t="n"/>
      <c r="BN56" s="261" t="inlineStr">
        <is>
          <t>СК-10</t>
        </is>
      </c>
      <c r="BO56" s="131" t="n"/>
      <c r="BP56" s="131" t="n"/>
      <c r="BQ56" s="132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</row>
    <row r="57">
      <c r="A57" s="355" t="n"/>
      <c r="B57" s="262" t="inlineStr">
        <is>
          <t>2.5.2.2</t>
        </is>
      </c>
      <c r="C57" s="132" t="n"/>
      <c r="D57" s="1170" t="inlineStr">
        <is>
          <t>Управление финансовыми инновациями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2" t="n"/>
      <c r="Z57" s="261" t="n"/>
      <c r="AA57" s="132" t="n"/>
      <c r="AB57" s="261" t="n">
        <v>3</v>
      </c>
      <c r="AC57" s="132" t="n"/>
      <c r="AD57" s="261" t="n">
        <v>108</v>
      </c>
      <c r="AE57" s="132" t="n"/>
      <c r="AF57" s="261" t="n">
        <v>40</v>
      </c>
      <c r="AG57" s="131" t="n"/>
      <c r="AH57" s="132" t="n"/>
      <c r="AI57" s="724">
        <f>AL57+AN57+AP57</f>
        <v/>
      </c>
      <c r="AJ57" s="131" t="n"/>
      <c r="AK57" s="179" t="n"/>
      <c r="AL57" s="350" t="n">
        <v>4</v>
      </c>
      <c r="AM57" s="179" t="n"/>
      <c r="AN57" s="350" t="n"/>
      <c r="AO57" s="179" t="n"/>
      <c r="AP57" s="350" t="n">
        <v>6</v>
      </c>
      <c r="AQ57" s="179" t="n"/>
      <c r="AR57" s="729" t="n"/>
      <c r="AS57" s="132" t="n"/>
      <c r="AT57" s="180" t="n"/>
      <c r="AU57" s="179" t="n"/>
      <c r="AV57" s="350" t="n"/>
      <c r="AW57" s="179" t="n"/>
      <c r="AX57" s="350" t="n"/>
      <c r="AY57" s="179" t="n"/>
      <c r="AZ57" s="350" t="n"/>
      <c r="BA57" s="179" t="n"/>
      <c r="BB57" s="350" t="n"/>
      <c r="BC57" s="179" t="n"/>
      <c r="BD57" s="350" t="n"/>
      <c r="BE57" s="179" t="n"/>
      <c r="BF57" s="729" t="n"/>
      <c r="BG57" s="132" t="n"/>
      <c r="BH57" s="180">
        <f>AD57</f>
        <v/>
      </c>
      <c r="BI57" s="179" t="n"/>
      <c r="BJ57" s="350">
        <f>AI57</f>
        <v/>
      </c>
      <c r="BK57" s="179" t="n"/>
      <c r="BL57" s="729" t="n">
        <v>3</v>
      </c>
      <c r="BM57" s="132" t="n"/>
      <c r="BN57" s="261" t="inlineStr">
        <is>
          <t>СК-9</t>
        </is>
      </c>
      <c r="BO57" s="131" t="n"/>
      <c r="BP57" s="131" t="n"/>
      <c r="BQ57" s="132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</row>
    <row r="58">
      <c r="A58" s="435" t="n"/>
      <c r="B58" s="402" t="inlineStr">
        <is>
          <t>2.5</t>
        </is>
      </c>
      <c r="C58" s="132" t="n"/>
      <c r="D58" s="403" t="inlineStr">
        <is>
          <t>Дополнительные виды обучения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2" t="n"/>
      <c r="Z58" s="176" t="n"/>
      <c r="AA58" s="132" t="n"/>
      <c r="AB58" s="639" t="n"/>
      <c r="AC58" s="132" t="n"/>
      <c r="AD58" s="437" t="inlineStr">
        <is>
          <t>/</t>
        </is>
      </c>
      <c r="AE58" s="438" t="n">
        <v>338</v>
      </c>
      <c r="AF58" s="437" t="inlineStr">
        <is>
          <t>/</t>
        </is>
      </c>
      <c r="AG58" s="439" t="n">
        <v>218</v>
      </c>
      <c r="AH58" s="132" t="n"/>
      <c r="AI58" s="438" t="inlineStr">
        <is>
          <t>/</t>
        </is>
      </c>
      <c r="AJ58" s="448">
        <f>AJ59+AJ60+AJ61</f>
        <v/>
      </c>
      <c r="AK58" s="179" t="n"/>
      <c r="AL58" s="441" t="inlineStr">
        <is>
          <t>/</t>
        </is>
      </c>
      <c r="AM58" s="446">
        <f>AM59+AM60+AM61</f>
        <v/>
      </c>
      <c r="AN58" s="441" t="inlineStr">
        <is>
          <t>/</t>
        </is>
      </c>
      <c r="AO58" s="446">
        <f>AO59+AO60+AO61</f>
        <v/>
      </c>
      <c r="AP58" s="441" t="inlineStr">
        <is>
          <t>/</t>
        </is>
      </c>
      <c r="AQ58" s="446">
        <f>AQ59+AQ60+AQ61</f>
        <v/>
      </c>
      <c r="AR58" s="441" t="inlineStr">
        <is>
          <t>/</t>
        </is>
      </c>
      <c r="AS58" s="446" t="n">
        <v>10</v>
      </c>
      <c r="AT58" s="443" t="n"/>
      <c r="AU58" s="446" t="n"/>
      <c r="AV58" s="441" t="inlineStr">
        <is>
          <t>/</t>
        </is>
      </c>
      <c r="AW58" s="446">
        <f>AW59+AW60</f>
        <v/>
      </c>
      <c r="AX58" s="441" t="inlineStr">
        <is>
          <t>/</t>
        </is>
      </c>
      <c r="AY58" s="446">
        <f>AY59+AY60</f>
        <v/>
      </c>
      <c r="AZ58" s="447" t="n"/>
      <c r="BA58" s="446" t="n"/>
      <c r="BB58" s="438" t="inlineStr">
        <is>
          <t>/</t>
        </is>
      </c>
      <c r="BC58" s="448">
        <f>BC59+BC60+BC61</f>
        <v/>
      </c>
      <c r="BD58" s="447" t="inlineStr">
        <is>
          <t>/</t>
        </is>
      </c>
      <c r="BE58" s="448">
        <f>BE59+BE60</f>
        <v/>
      </c>
      <c r="BF58" s="447" t="inlineStr">
        <is>
          <t>/</t>
        </is>
      </c>
      <c r="BG58" s="1197" t="n">
        <v>7</v>
      </c>
      <c r="BH58" s="445" t="inlineStr">
        <is>
          <t>/</t>
        </is>
      </c>
      <c r="BI58" s="448" t="n">
        <v>72</v>
      </c>
      <c r="BJ58" s="447" t="inlineStr">
        <is>
          <t>/</t>
        </is>
      </c>
      <c r="BK58" s="448" t="n">
        <v>14</v>
      </c>
      <c r="BL58" s="447" t="inlineStr">
        <is>
          <t>/</t>
        </is>
      </c>
      <c r="BM58" s="1198" t="n">
        <v>2</v>
      </c>
      <c r="BN58" s="261" t="n"/>
      <c r="BO58" s="131" t="n"/>
      <c r="BP58" s="131" t="n"/>
      <c r="BQ58" s="132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</row>
    <row r="59">
      <c r="A59" s="435" t="n"/>
      <c r="B59" s="262" t="inlineStr">
        <is>
          <t>2.5.1</t>
        </is>
      </c>
      <c r="C59" s="132" t="n"/>
      <c r="D59" s="639" t="inlineStr">
        <is>
          <t>Философия и методология науки *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2" t="n"/>
      <c r="Z59" s="366" t="inlineStr">
        <is>
          <t>/</t>
        </is>
      </c>
      <c r="AA59" s="1199" t="n">
        <v>2</v>
      </c>
      <c r="AB59" s="751" t="n"/>
      <c r="AC59" s="1200" t="n"/>
      <c r="AD59" s="445" t="inlineStr">
        <is>
          <t>/</t>
        </is>
      </c>
      <c r="AE59" s="646" t="n">
        <v>124</v>
      </c>
      <c r="AF59" s="445" t="inlineStr">
        <is>
          <t>/</t>
        </is>
      </c>
      <c r="AG59" s="750" t="n">
        <v>72</v>
      </c>
      <c r="AH59" s="132" t="n"/>
      <c r="AI59" s="646" t="inlineStr">
        <is>
          <t>/</t>
        </is>
      </c>
      <c r="AJ59" s="753" t="n">
        <v>20</v>
      </c>
      <c r="AK59" s="179" t="n"/>
      <c r="AL59" s="441" t="inlineStr">
        <is>
          <t>/</t>
        </is>
      </c>
      <c r="AM59" s="754" t="n">
        <v>10</v>
      </c>
      <c r="AN59" s="441" t="n"/>
      <c r="AO59" s="754" t="n"/>
      <c r="AP59" s="755" t="n"/>
      <c r="AQ59" s="754" t="n"/>
      <c r="AR59" s="441" t="inlineStr">
        <is>
          <t>/</t>
        </is>
      </c>
      <c r="AS59" s="1198" t="n">
        <v>10</v>
      </c>
      <c r="AT59" s="757" t="n"/>
      <c r="AU59" s="754" t="n"/>
      <c r="AV59" s="441" t="inlineStr">
        <is>
          <t>/</t>
        </is>
      </c>
      <c r="AW59" s="754" t="n">
        <v>62</v>
      </c>
      <c r="AX59" s="441" t="inlineStr">
        <is>
          <t>/</t>
        </is>
      </c>
      <c r="AY59" s="754" t="n">
        <v>10</v>
      </c>
      <c r="AZ59" s="441" t="n"/>
      <c r="BA59" s="754" t="n"/>
      <c r="BB59" s="646" t="inlineStr">
        <is>
          <t>/</t>
        </is>
      </c>
      <c r="BC59" s="753" t="n">
        <v>62</v>
      </c>
      <c r="BD59" s="441" t="inlineStr">
        <is>
          <t>/</t>
        </is>
      </c>
      <c r="BE59" s="753" t="n">
        <v>10</v>
      </c>
      <c r="BF59" s="441" t="inlineStr">
        <is>
          <t>/</t>
        </is>
      </c>
      <c r="BG59" s="449" t="n">
        <v>3</v>
      </c>
      <c r="BH59" s="445" t="n"/>
      <c r="BI59" s="753" t="n"/>
      <c r="BJ59" s="441" t="n"/>
      <c r="BK59" s="753" t="n"/>
      <c r="BL59" s="441" t="n"/>
      <c r="BM59" s="1198" t="n"/>
      <c r="BN59" s="261" t="inlineStr">
        <is>
          <t>УК-1</t>
        </is>
      </c>
      <c r="BO59" s="131" t="n"/>
      <c r="BP59" s="131" t="n"/>
      <c r="BQ59" s="132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</row>
    <row r="60">
      <c r="A60" s="435" t="n"/>
      <c r="B60" s="262" t="inlineStr">
        <is>
          <t>2.5.2</t>
        </is>
      </c>
      <c r="C60" s="132" t="n"/>
      <c r="D60" s="639" t="inlineStr">
        <is>
          <t>Иностранный язык *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2" t="n"/>
      <c r="Z60" s="366" t="inlineStr">
        <is>
          <t>/</t>
        </is>
      </c>
      <c r="AA60" s="1199" t="n">
        <v>2</v>
      </c>
      <c r="AB60" s="751" t="n"/>
      <c r="AC60" s="1200" t="n"/>
      <c r="AD60" s="445" t="inlineStr">
        <is>
          <t>/</t>
        </is>
      </c>
      <c r="AE60" s="646" t="n">
        <v>142</v>
      </c>
      <c r="AF60" s="445" t="inlineStr">
        <is>
          <t>/</t>
        </is>
      </c>
      <c r="AG60" s="750" t="n">
        <v>96</v>
      </c>
      <c r="AH60" s="132" t="n"/>
      <c r="AI60" s="646" t="inlineStr">
        <is>
          <t>/</t>
        </is>
      </c>
      <c r="AJ60" s="753" t="n">
        <v>26</v>
      </c>
      <c r="AK60" s="179" t="n"/>
      <c r="AL60" s="441" t="n"/>
      <c r="AM60" s="754" t="n"/>
      <c r="AN60" s="441" t="n"/>
      <c r="AO60" s="754" t="n"/>
      <c r="AP60" s="759" t="inlineStr">
        <is>
          <t>/</t>
        </is>
      </c>
      <c r="AQ60" s="754" t="n">
        <v>26</v>
      </c>
      <c r="AR60" s="759" t="n"/>
      <c r="AS60" s="1198" t="n"/>
      <c r="AT60" s="757" t="n"/>
      <c r="AU60" s="754" t="n"/>
      <c r="AV60" s="441" t="inlineStr">
        <is>
          <t>/</t>
        </is>
      </c>
      <c r="AW60" s="754" t="n">
        <v>70</v>
      </c>
      <c r="AX60" s="441" t="inlineStr">
        <is>
          <t>/</t>
        </is>
      </c>
      <c r="AY60" s="754" t="n">
        <v>10</v>
      </c>
      <c r="AZ60" s="441" t="n"/>
      <c r="BA60" s="754" t="n"/>
      <c r="BB60" s="646" t="inlineStr">
        <is>
          <t>/</t>
        </is>
      </c>
      <c r="BC60" s="753" t="n">
        <v>72</v>
      </c>
      <c r="BD60" s="441" t="inlineStr">
        <is>
          <t>/</t>
        </is>
      </c>
      <c r="BE60" s="753" t="n">
        <v>16</v>
      </c>
      <c r="BF60" s="441" t="inlineStr">
        <is>
          <t>/</t>
        </is>
      </c>
      <c r="BG60" s="449" t="n">
        <v>4</v>
      </c>
      <c r="BH60" s="445" t="n"/>
      <c r="BI60" s="753" t="n"/>
      <c r="BJ60" s="441" t="n"/>
      <c r="BK60" s="753" t="n"/>
      <c r="BL60" s="441" t="n"/>
      <c r="BM60" s="1198" t="n"/>
      <c r="BN60" s="261" t="inlineStr">
        <is>
          <t>УК-3</t>
        </is>
      </c>
      <c r="BO60" s="131" t="n"/>
      <c r="BP60" s="131" t="n"/>
      <c r="BQ60" s="132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</row>
    <row r="61">
      <c r="A61" s="435" t="n"/>
      <c r="B61" s="264" t="inlineStr">
        <is>
          <t>2.5.3</t>
        </is>
      </c>
      <c r="C61" s="195" t="n"/>
      <c r="D61" s="648" t="inlineStr">
        <is>
          <t>Основы информационных технологий  *</t>
        </is>
      </c>
      <c r="E61" s="194" t="n"/>
      <c r="F61" s="194" t="n"/>
      <c r="G61" s="194" t="n"/>
      <c r="H61" s="194" t="n"/>
      <c r="I61" s="194" t="n"/>
      <c r="J61" s="194" t="n"/>
      <c r="K61" s="194" t="n"/>
      <c r="L61" s="194" t="n"/>
      <c r="M61" s="194" t="n"/>
      <c r="N61" s="194" t="n"/>
      <c r="O61" s="194" t="n"/>
      <c r="P61" s="194" t="n"/>
      <c r="Q61" s="194" t="n"/>
      <c r="R61" s="194" t="n"/>
      <c r="S61" s="194" t="n"/>
      <c r="T61" s="194" t="n"/>
      <c r="U61" s="194" t="n"/>
      <c r="V61" s="194" t="n"/>
      <c r="W61" s="194" t="n"/>
      <c r="X61" s="194" t="n"/>
      <c r="Y61" s="195" t="n"/>
      <c r="Z61" s="760" t="n"/>
      <c r="AA61" s="761" t="n"/>
      <c r="AB61" s="762" t="inlineStr">
        <is>
          <t>/</t>
        </is>
      </c>
      <c r="AC61" s="761" t="inlineStr">
        <is>
          <t>3д</t>
        </is>
      </c>
      <c r="AD61" s="763" t="inlineStr">
        <is>
          <t>/</t>
        </is>
      </c>
      <c r="AE61" s="657" t="n">
        <v>72</v>
      </c>
      <c r="AF61" s="763" t="inlineStr">
        <is>
          <t>/</t>
        </is>
      </c>
      <c r="AG61" s="764" t="n">
        <v>50</v>
      </c>
      <c r="AH61" s="195" t="n"/>
      <c r="AI61" s="657" t="inlineStr">
        <is>
          <t>/</t>
        </is>
      </c>
      <c r="AJ61" s="765" t="n">
        <v>14</v>
      </c>
      <c r="AK61" s="240" t="n"/>
      <c r="AL61" s="1201" t="inlineStr">
        <is>
          <t>/</t>
        </is>
      </c>
      <c r="AM61" s="766" t="n">
        <v>8</v>
      </c>
      <c r="AN61" s="1201" t="inlineStr">
        <is>
          <t>/</t>
        </is>
      </c>
      <c r="AO61" s="766" t="n">
        <v>6</v>
      </c>
      <c r="AP61" s="1202" t="n"/>
      <c r="AQ61" s="766" t="n"/>
      <c r="AR61" s="1202" t="n"/>
      <c r="AS61" s="770" t="n"/>
      <c r="AT61" s="769" t="n"/>
      <c r="AU61" s="766" t="n"/>
      <c r="AV61" s="1201" t="n"/>
      <c r="AW61" s="766" t="n"/>
      <c r="AX61" s="1201" t="n"/>
      <c r="AY61" s="766" t="n"/>
      <c r="AZ61" s="1201" t="n"/>
      <c r="BA61" s="766" t="n"/>
      <c r="BB61" s="768" t="n"/>
      <c r="BC61" s="766" t="n"/>
      <c r="BD61" s="1202" t="n"/>
      <c r="BE61" s="766" t="n"/>
      <c r="BF61" s="1202" t="n"/>
      <c r="BG61" s="770" t="n"/>
      <c r="BH61" s="763" t="inlineStr">
        <is>
          <t>/</t>
        </is>
      </c>
      <c r="BI61" s="652" t="n">
        <v>72</v>
      </c>
      <c r="BJ61" s="1201" t="inlineStr">
        <is>
          <t>/</t>
        </is>
      </c>
      <c r="BK61" s="652" t="n">
        <v>14</v>
      </c>
      <c r="BL61" s="1201" t="inlineStr">
        <is>
          <t>/</t>
        </is>
      </c>
      <c r="BM61" s="770" t="n">
        <v>2</v>
      </c>
      <c r="BN61" s="263" t="inlineStr">
        <is>
          <t>УК-2</t>
        </is>
      </c>
      <c r="BO61" s="194" t="n"/>
      <c r="BP61" s="194" t="n"/>
      <c r="BQ61" s="195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</row>
    <row r="62">
      <c r="A62" s="355" t="n"/>
      <c r="B62" s="486" t="n"/>
      <c r="C62" s="91" t="n"/>
      <c r="D62" s="91" t="n"/>
      <c r="E62" s="91" t="n"/>
      <c r="F62" s="91" t="n"/>
      <c r="G62" s="91" t="n"/>
      <c r="H62" s="91" t="n"/>
      <c r="I62" s="91" t="n"/>
      <c r="J62" s="91" t="n"/>
      <c r="K62" s="91" t="n"/>
      <c r="L62" s="91" t="n"/>
      <c r="M62" s="91" t="n"/>
      <c r="N62" s="91" t="n"/>
      <c r="O62" s="91" t="n"/>
      <c r="P62" s="91" t="n"/>
      <c r="Q62" s="91" t="n"/>
      <c r="R62" s="91" t="n"/>
      <c r="S62" s="91" t="n"/>
      <c r="T62" s="91" t="n"/>
      <c r="U62" s="91" t="n"/>
      <c r="V62" s="91" t="n"/>
      <c r="W62" s="91" t="n"/>
      <c r="X62" s="91" t="n"/>
      <c r="Y62" s="91" t="n"/>
      <c r="Z62" s="91" t="n"/>
      <c r="AA62" s="91" t="n"/>
      <c r="AB62" s="91" t="n"/>
      <c r="AC62" s="91" t="n"/>
      <c r="AD62" s="91" t="n"/>
      <c r="AE62" s="91" t="n"/>
      <c r="AF62" s="91" t="n"/>
      <c r="AG62" s="91" t="n"/>
      <c r="AH62" s="91" t="n"/>
      <c r="AI62" s="91" t="n"/>
      <c r="AJ62" s="91" t="n"/>
      <c r="AK62" s="91" t="n"/>
      <c r="AL62" s="91" t="n"/>
      <c r="AM62" s="91" t="n"/>
      <c r="AN62" s="91" t="n"/>
      <c r="AO62" s="91" t="n"/>
      <c r="AP62" s="91" t="n"/>
      <c r="AQ62" s="91" t="n"/>
      <c r="AR62" s="91" t="n"/>
      <c r="AS62" s="91" t="n"/>
      <c r="AT62" s="91" t="n"/>
      <c r="AU62" s="91" t="n"/>
      <c r="AV62" s="91" t="n"/>
      <c r="AW62" s="91" t="n"/>
      <c r="AX62" s="91" t="n"/>
      <c r="AY62" s="91" t="n"/>
      <c r="AZ62" s="91" t="n"/>
      <c r="BA62" s="91" t="n"/>
      <c r="BB62" s="91" t="n"/>
      <c r="BC62" s="91" t="n"/>
      <c r="BD62" s="91" t="n"/>
      <c r="BE62" s="91" t="n"/>
      <c r="BF62" s="91" t="n"/>
      <c r="BG62" s="91" t="n"/>
      <c r="BH62" s="91" t="n"/>
      <c r="BI62" s="91" t="n"/>
      <c r="BJ62" s="91" t="n"/>
      <c r="BK62" s="91" t="n"/>
      <c r="BL62" s="91" t="n"/>
      <c r="BM62" s="91" t="n"/>
      <c r="BN62" s="92" t="n"/>
      <c r="BO62" s="92" t="n"/>
      <c r="BP62" s="92" t="n"/>
      <c r="BQ62" s="487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</row>
    <row r="63">
      <c r="A63" s="355" t="n"/>
      <c r="B63" s="658" t="inlineStr">
        <is>
          <t>Количество часов учебных занятий</t>
        </is>
      </c>
      <c r="C63" s="490" t="n"/>
      <c r="D63" s="490" t="n"/>
      <c r="E63" s="490" t="n"/>
      <c r="F63" s="490" t="n"/>
      <c r="G63" s="490" t="n"/>
      <c r="H63" s="490" t="n"/>
      <c r="I63" s="490" t="n"/>
      <c r="J63" s="490" t="n"/>
      <c r="K63" s="490" t="n"/>
      <c r="L63" s="490" t="n"/>
      <c r="M63" s="490" t="n"/>
      <c r="N63" s="490" t="n"/>
      <c r="O63" s="490" t="n"/>
      <c r="P63" s="490" t="n"/>
      <c r="Q63" s="490" t="n"/>
      <c r="R63" s="490" t="n"/>
      <c r="S63" s="490" t="n"/>
      <c r="T63" s="490" t="n"/>
      <c r="U63" s="490" t="n"/>
      <c r="V63" s="490" t="n"/>
      <c r="W63" s="490" t="n"/>
      <c r="X63" s="490" t="n"/>
      <c r="Y63" s="490" t="n"/>
      <c r="Z63" s="490" t="n"/>
      <c r="AA63" s="490" t="n"/>
      <c r="AB63" s="490" t="n"/>
      <c r="AC63" s="490" t="n"/>
      <c r="AD63" s="170">
        <f>AD33+AD39</f>
        <v/>
      </c>
      <c r="AE63" s="124" t="n"/>
      <c r="AF63" s="170">
        <f>AF33+AF39</f>
        <v/>
      </c>
      <c r="AG63" s="123" t="n"/>
      <c r="AH63" s="124" t="n"/>
      <c r="AI63" s="170">
        <f>AI33+AI39</f>
        <v/>
      </c>
      <c r="AJ63" s="123" t="n"/>
      <c r="AK63" s="124" t="n"/>
      <c r="AL63" s="170">
        <f>AL33+AL39</f>
        <v/>
      </c>
      <c r="AM63" s="124" t="n"/>
      <c r="AN63" s="170">
        <f>AN33+AN39</f>
        <v/>
      </c>
      <c r="AO63" s="124" t="n"/>
      <c r="AP63" s="170">
        <f>AP33+AP39</f>
        <v/>
      </c>
      <c r="AQ63" s="124" t="n"/>
      <c r="AR63" s="170">
        <f>AR33+AR39</f>
        <v/>
      </c>
      <c r="AS63" s="124" t="n"/>
      <c r="AT63" s="169" t="n"/>
      <c r="AU63" s="124" t="n"/>
      <c r="AV63" s="170">
        <f>AV33+AV39</f>
        <v/>
      </c>
      <c r="AW63" s="124" t="n"/>
      <c r="AX63" s="170">
        <f>AX33+AX39</f>
        <v/>
      </c>
      <c r="AY63" s="124" t="n"/>
      <c r="AZ63" s="170">
        <f>AZ33+AZ39</f>
        <v/>
      </c>
      <c r="BA63" s="124" t="n"/>
      <c r="BB63" s="168">
        <f>BB33+BB39</f>
        <v/>
      </c>
      <c r="BC63" s="124" t="n"/>
      <c r="BD63" s="170">
        <f>BD33+BD39</f>
        <v/>
      </c>
      <c r="BE63" s="124" t="n"/>
      <c r="BF63" s="170">
        <f>BF33+BF39</f>
        <v/>
      </c>
      <c r="BG63" s="124" t="n"/>
      <c r="BH63" s="1203">
        <f>BH33+BH39</f>
        <v/>
      </c>
      <c r="BI63" s="124" t="n"/>
      <c r="BJ63" s="170">
        <f>BJ33+BJ39</f>
        <v/>
      </c>
      <c r="BK63" s="124" t="n"/>
      <c r="BL63" s="170">
        <f>BL33+BL39</f>
        <v/>
      </c>
      <c r="BM63" s="124" t="n"/>
      <c r="BN63" s="771" t="n"/>
      <c r="BO63" s="101" t="n"/>
      <c r="BP63" s="101" t="n"/>
      <c r="BQ63" s="104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</row>
    <row r="64">
      <c r="A64" s="355" t="n"/>
      <c r="B64" s="493" t="inlineStr">
        <is>
          <t>Количество часов учебных занятий в неделю</t>
        </is>
      </c>
      <c r="C64" s="404" t="n"/>
      <c r="D64" s="404" t="n"/>
      <c r="E64" s="404" t="n"/>
      <c r="F64" s="404" t="n"/>
      <c r="G64" s="404" t="n"/>
      <c r="H64" s="404" t="n"/>
      <c r="I64" s="404" t="n"/>
      <c r="J64" s="404" t="n"/>
      <c r="K64" s="404" t="n"/>
      <c r="L64" s="404" t="n"/>
      <c r="M64" s="404" t="n"/>
      <c r="N64" s="404" t="n"/>
      <c r="O64" s="404" t="n"/>
      <c r="P64" s="404" t="n"/>
      <c r="Q64" s="404" t="n"/>
      <c r="R64" s="404" t="n"/>
      <c r="S64" s="404" t="n"/>
      <c r="T64" s="404" t="n"/>
      <c r="U64" s="404" t="n"/>
      <c r="V64" s="404" t="n"/>
      <c r="W64" s="404" t="n"/>
      <c r="X64" s="404" t="n"/>
      <c r="Y64" s="404" t="n"/>
      <c r="Z64" s="404" t="n"/>
      <c r="AA64" s="404" t="n"/>
      <c r="AB64" s="404" t="n"/>
      <c r="AC64" s="404" t="n"/>
      <c r="AD64" s="352" t="n"/>
      <c r="AE64" s="179" t="n"/>
      <c r="AF64" s="352" t="n"/>
      <c r="AG64" s="131" t="n"/>
      <c r="AH64" s="179" t="n"/>
      <c r="AI64" s="350" t="n"/>
      <c r="AJ64" s="131" t="n"/>
      <c r="AK64" s="179" t="n"/>
      <c r="AL64" s="350" t="n"/>
      <c r="AM64" s="179" t="n"/>
      <c r="AN64" s="350" t="n"/>
      <c r="AO64" s="179" t="n"/>
      <c r="AP64" s="494" t="n">
        <v>0</v>
      </c>
      <c r="AQ64" s="179" t="n"/>
      <c r="AR64" s="352" t="n"/>
      <c r="AS64" s="179" t="n"/>
      <c r="AT64" s="225" t="n"/>
      <c r="AU64" s="179" t="n"/>
      <c r="AV64" s="352">
        <f>AX63/AV31</f>
        <v/>
      </c>
      <c r="AW64" s="131" t="n"/>
      <c r="AX64" s="131" t="n"/>
      <c r="AY64" s="131" t="n"/>
      <c r="AZ64" s="131" t="n"/>
      <c r="BA64" s="179" t="n"/>
      <c r="BB64" s="734">
        <f>BD63/BB31</f>
        <v/>
      </c>
      <c r="BC64" s="131" t="n"/>
      <c r="BD64" s="131" t="n"/>
      <c r="BE64" s="131" t="n"/>
      <c r="BF64" s="131" t="n"/>
      <c r="BG64" s="132" t="n"/>
      <c r="BH64" s="405">
        <f>BJ63/BH31</f>
        <v/>
      </c>
      <c r="BI64" s="131" t="n"/>
      <c r="BJ64" s="131" t="n"/>
      <c r="BK64" s="131" t="n"/>
      <c r="BL64" s="131" t="n"/>
      <c r="BM64" s="132" t="n"/>
      <c r="BN64" s="112" t="n"/>
      <c r="BO64" s="1" t="n"/>
      <c r="BP64" s="1" t="n"/>
      <c r="BQ64" s="114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</row>
    <row r="65">
      <c r="A65" s="355" t="n"/>
      <c r="B65" s="493" t="inlineStr">
        <is>
          <t>Количество экзаменов</t>
        </is>
      </c>
      <c r="C65" s="404" t="n"/>
      <c r="D65" s="404" t="n"/>
      <c r="E65" s="404" t="n"/>
      <c r="F65" s="404" t="n"/>
      <c r="G65" s="404" t="n"/>
      <c r="H65" s="404" t="n"/>
      <c r="I65" s="404" t="n"/>
      <c r="J65" s="404" t="n"/>
      <c r="K65" s="404" t="n"/>
      <c r="L65" s="404" t="n"/>
      <c r="M65" s="404" t="n"/>
      <c r="N65" s="404" t="n"/>
      <c r="O65" s="404" t="n"/>
      <c r="P65" s="404" t="n"/>
      <c r="Q65" s="404" t="n"/>
      <c r="R65" s="404" t="n"/>
      <c r="S65" s="404" t="n"/>
      <c r="T65" s="404" t="n"/>
      <c r="U65" s="404" t="n"/>
      <c r="V65" s="404" t="n"/>
      <c r="W65" s="404" t="n"/>
      <c r="X65" s="404" t="n"/>
      <c r="Y65" s="404" t="n"/>
      <c r="Z65" s="404" t="n"/>
      <c r="AA65" s="404" t="n"/>
      <c r="AB65" s="404" t="n"/>
      <c r="AC65" s="404" t="n"/>
      <c r="AD65" s="352">
        <f>AV65+BB65+BH65</f>
        <v/>
      </c>
      <c r="AE65" s="179" t="n"/>
      <c r="AF65" s="495" t="n"/>
      <c r="AG65" s="131" t="n"/>
      <c r="AH65" s="179" t="n"/>
      <c r="AI65" s="496" t="n"/>
      <c r="AJ65" s="131" t="n"/>
      <c r="AK65" s="179" t="n"/>
      <c r="AL65" s="350" t="n"/>
      <c r="AM65" s="179" t="n"/>
      <c r="AN65" s="350" t="n"/>
      <c r="AO65" s="179" t="n"/>
      <c r="AP65" s="350" t="n"/>
      <c r="AQ65" s="179" t="n"/>
      <c r="AR65" s="350" t="n"/>
      <c r="AS65" s="179" t="n"/>
      <c r="AT65" s="225" t="n"/>
      <c r="AU65" s="179" t="n"/>
      <c r="AV65" s="352">
        <f>COUNTIF(Z34:AA54,1)</f>
        <v/>
      </c>
      <c r="AW65" s="131" t="n"/>
      <c r="AX65" s="131" t="n"/>
      <c r="AY65" s="131" t="n"/>
      <c r="AZ65" s="131" t="n"/>
      <c r="BA65" s="179" t="n"/>
      <c r="BB65" s="734">
        <f>COUNTIF(Z34:AA54,2)</f>
        <v/>
      </c>
      <c r="BC65" s="131" t="n"/>
      <c r="BD65" s="131" t="n"/>
      <c r="BE65" s="131" t="n"/>
      <c r="BF65" s="131" t="n"/>
      <c r="BG65" s="132" t="n"/>
      <c r="BH65" s="732">
        <f>COUNTIF(Z34:AA54,3)</f>
        <v/>
      </c>
      <c r="BI65" s="131" t="n"/>
      <c r="BJ65" s="131" t="n"/>
      <c r="BK65" s="131" t="n"/>
      <c r="BL65" s="131" t="n"/>
      <c r="BM65" s="132" t="n"/>
      <c r="BN65" s="112" t="n"/>
      <c r="BO65" s="1" t="n"/>
      <c r="BP65" s="1" t="n"/>
      <c r="BQ65" s="114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</row>
    <row r="66">
      <c r="A66" s="355" t="n"/>
      <c r="B66" s="497" t="inlineStr">
        <is>
          <t>Количество зачетов</t>
        </is>
      </c>
      <c r="C66" s="498" t="n"/>
      <c r="D66" s="498" t="n"/>
      <c r="E66" s="498" t="n"/>
      <c r="F66" s="498" t="n"/>
      <c r="G66" s="498" t="n"/>
      <c r="H66" s="498" t="n"/>
      <c r="I66" s="498" t="n"/>
      <c r="J66" s="498" t="n"/>
      <c r="K66" s="498" t="n"/>
      <c r="L66" s="498" t="n"/>
      <c r="M66" s="498" t="n"/>
      <c r="N66" s="498" t="n"/>
      <c r="O66" s="498" t="n"/>
      <c r="P66" s="498" t="n"/>
      <c r="Q66" s="498" t="n"/>
      <c r="R66" s="498" t="n"/>
      <c r="S66" s="498" t="n"/>
      <c r="T66" s="498" t="n"/>
      <c r="U66" s="498" t="n"/>
      <c r="V66" s="498" t="n"/>
      <c r="W66" s="498" t="n"/>
      <c r="X66" s="498" t="n"/>
      <c r="Y66" s="498" t="n"/>
      <c r="Z66" s="498" t="n"/>
      <c r="AA66" s="498" t="n"/>
      <c r="AB66" s="498" t="n"/>
      <c r="AC66" s="498" t="n"/>
      <c r="AD66" s="631">
        <f>AV66+BB66+BH66</f>
        <v/>
      </c>
      <c r="AE66" s="240" t="n"/>
      <c r="AF66" s="500" t="n"/>
      <c r="AG66" s="194" t="n"/>
      <c r="AH66" s="240" t="n"/>
      <c r="AI66" s="501" t="n"/>
      <c r="AJ66" s="194" t="n"/>
      <c r="AK66" s="240" t="n"/>
      <c r="AL66" s="502" t="n"/>
      <c r="AM66" s="240" t="n"/>
      <c r="AN66" s="502" t="n"/>
      <c r="AO66" s="240" t="n"/>
      <c r="AP66" s="502" t="n"/>
      <c r="AQ66" s="240" t="n"/>
      <c r="AR66" s="502" t="n"/>
      <c r="AS66" s="240" t="n"/>
      <c r="AT66" s="227" t="n"/>
      <c r="AU66" s="144" t="n"/>
      <c r="AV66" s="631" t="n">
        <v>3</v>
      </c>
      <c r="AW66" s="194" t="n"/>
      <c r="AX66" s="194" t="n"/>
      <c r="AY66" s="194" t="n"/>
      <c r="AZ66" s="194" t="n"/>
      <c r="BA66" s="240" t="n"/>
      <c r="BB66" s="775" t="n">
        <v>4</v>
      </c>
      <c r="BC66" s="194" t="n"/>
      <c r="BD66" s="194" t="n"/>
      <c r="BE66" s="194" t="n"/>
      <c r="BF66" s="194" t="n"/>
      <c r="BG66" s="195" t="n"/>
      <c r="BH66" s="1155" t="n">
        <v>3</v>
      </c>
      <c r="BI66" s="194" t="n"/>
      <c r="BJ66" s="194" t="n"/>
      <c r="BK66" s="194" t="n"/>
      <c r="BL66" s="194" t="n"/>
      <c r="BM66" s="195" t="n"/>
      <c r="BN66" s="606" t="n"/>
      <c r="BO66" s="544" t="n"/>
      <c r="BP66" s="544" t="n"/>
      <c r="BQ66" s="607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</row>
    <row r="67">
      <c r="A67" s="355" t="n"/>
      <c r="B67" s="91" t="n"/>
      <c r="C67" s="91" t="n"/>
      <c r="D67" s="91" t="n"/>
      <c r="E67" s="91" t="n"/>
      <c r="F67" s="91" t="n"/>
      <c r="G67" s="91" t="n"/>
      <c r="H67" s="91" t="n"/>
      <c r="I67" s="91" t="n"/>
      <c r="J67" s="91" t="n"/>
      <c r="K67" s="91" t="n"/>
      <c r="L67" s="91" t="n"/>
      <c r="M67" s="91" t="n"/>
      <c r="N67" s="91" t="n"/>
      <c r="O67" s="91" t="n"/>
      <c r="P67" s="91" t="n"/>
      <c r="Q67" s="91" t="n"/>
      <c r="R67" s="91" t="n"/>
      <c r="S67" s="91" t="n"/>
      <c r="T67" s="91" t="n"/>
      <c r="U67" s="91" t="n"/>
      <c r="V67" s="91" t="n"/>
      <c r="W67" s="91" t="n"/>
      <c r="X67" s="91" t="n"/>
      <c r="Y67" s="91" t="n"/>
      <c r="Z67" s="91" t="n"/>
      <c r="AA67" s="91" t="n"/>
      <c r="AB67" s="91" t="n"/>
      <c r="AC67" s="91" t="n"/>
      <c r="AD67" s="91" t="n"/>
      <c r="AE67" s="91" t="n"/>
      <c r="AF67" s="776" t="n"/>
      <c r="AG67" s="776" t="n"/>
      <c r="AH67" s="776" t="n"/>
      <c r="AI67" s="776" t="n"/>
      <c r="AJ67" s="776" t="n"/>
      <c r="AK67" s="776" t="n"/>
      <c r="AL67" s="776" t="n"/>
      <c r="AM67" s="776" t="n"/>
      <c r="AN67" s="776" t="n"/>
      <c r="AO67" s="776" t="n"/>
      <c r="AP67" s="776" t="n"/>
      <c r="AQ67" s="776" t="n"/>
      <c r="AR67" s="776" t="n"/>
      <c r="AS67" s="776" t="n"/>
      <c r="AT67" s="91" t="n"/>
      <c r="AU67" s="91" t="n"/>
      <c r="AV67" s="91" t="n"/>
      <c r="AW67" s="91" t="n"/>
      <c r="AX67" s="91" t="n"/>
      <c r="AY67" s="91" t="n"/>
      <c r="AZ67" s="91" t="n"/>
      <c r="BA67" s="91" t="n"/>
      <c r="BB67" s="91" t="n"/>
      <c r="BC67" s="91" t="n"/>
      <c r="BD67" s="91" t="n"/>
      <c r="BE67" s="91" t="n"/>
      <c r="BF67" s="91" t="n"/>
      <c r="BG67" s="91" t="n"/>
      <c r="BH67" s="91" t="n"/>
      <c r="BI67" s="91" t="n"/>
      <c r="BJ67" s="91" t="n"/>
      <c r="BK67" s="91" t="n"/>
      <c r="BL67" s="91" t="n"/>
      <c r="BM67" s="91" t="n"/>
      <c r="BN67" s="91" t="n"/>
      <c r="BO67" s="91" t="n"/>
      <c r="BP67" s="91" t="n"/>
      <c r="BQ67" s="91" t="n"/>
      <c r="BR67" s="355" t="n"/>
      <c r="BS67" s="355" t="n"/>
      <c r="BT67" s="355" t="n"/>
      <c r="BU67" s="355" t="n"/>
      <c r="BV67" s="355" t="n"/>
      <c r="BW67" s="1" t="n"/>
      <c r="BX67" s="1" t="n"/>
      <c r="BY67" s="1" t="n"/>
      <c r="BZ67" s="1" t="n"/>
      <c r="CA67" s="1" t="n"/>
    </row>
    <row r="68">
      <c r="A68" s="504" t="n"/>
      <c r="B68" s="669" t="inlineStr">
        <is>
          <t>IV. Производственная практика</t>
        </is>
      </c>
      <c r="C68" s="585" t="n"/>
      <c r="D68" s="585" t="n"/>
      <c r="E68" s="585" t="n"/>
      <c r="F68" s="585" t="n"/>
      <c r="G68" s="585" t="n"/>
      <c r="H68" s="585" t="n"/>
      <c r="I68" s="585" t="n"/>
      <c r="J68" s="585" t="n"/>
      <c r="K68" s="585" t="n"/>
      <c r="L68" s="585" t="n"/>
      <c r="M68" s="585" t="n"/>
      <c r="N68" s="585" t="n"/>
      <c r="O68" s="585" t="n"/>
      <c r="P68" s="585" t="n"/>
      <c r="Q68" s="585" t="n"/>
      <c r="R68" s="585" t="n"/>
      <c r="S68" s="585" t="n"/>
      <c r="T68" s="585" t="n"/>
      <c r="U68" s="585" t="n"/>
      <c r="V68" s="585" t="n"/>
      <c r="W68" s="585" t="n"/>
      <c r="X68" s="585" t="n"/>
      <c r="Y68" s="585" t="n"/>
      <c r="Z68" s="585" t="n"/>
      <c r="AA68" s="585" t="n"/>
      <c r="AB68" s="585" t="n"/>
      <c r="AC68" s="585" t="n"/>
      <c r="AD68" s="585" t="n"/>
      <c r="AE68" s="585" t="n"/>
      <c r="AF68" s="613" t="n"/>
      <c r="AG68" s="671" t="inlineStr">
        <is>
          <t>V. Магистерская диссертация</t>
        </is>
      </c>
      <c r="AH68" s="585" t="n"/>
      <c r="AI68" s="585" t="n"/>
      <c r="AJ68" s="585" t="n"/>
      <c r="AK68" s="585" t="n"/>
      <c r="AL68" s="585" t="n"/>
      <c r="AM68" s="585" t="n"/>
      <c r="AN68" s="585" t="n"/>
      <c r="AO68" s="585" t="n"/>
      <c r="AP68" s="585" t="n"/>
      <c r="AQ68" s="585" t="n"/>
      <c r="AR68" s="585" t="n"/>
      <c r="AS68" s="585" t="n"/>
      <c r="AT68" s="585" t="n"/>
      <c r="AU68" s="585" t="n"/>
      <c r="AV68" s="585" t="n"/>
      <c r="AW68" s="585" t="n"/>
      <c r="AX68" s="585" t="n"/>
      <c r="AY68" s="586" t="n"/>
      <c r="AZ68" s="707" t="inlineStr">
        <is>
          <t xml:space="preserve">VI. Итоговая аттестация </t>
        </is>
      </c>
      <c r="BA68" s="585" t="n"/>
      <c r="BB68" s="585" t="n"/>
      <c r="BC68" s="585" t="n"/>
      <c r="BD68" s="585" t="n"/>
      <c r="BE68" s="585" t="n"/>
      <c r="BF68" s="585" t="n"/>
      <c r="BG68" s="585" t="n"/>
      <c r="BH68" s="585" t="n"/>
      <c r="BI68" s="585" t="n"/>
      <c r="BJ68" s="585" t="n"/>
      <c r="BK68" s="585" t="n"/>
      <c r="BL68" s="585" t="n"/>
      <c r="BM68" s="585" t="n"/>
      <c r="BN68" s="585" t="n"/>
      <c r="BO68" s="585" t="n"/>
      <c r="BP68" s="585" t="n"/>
      <c r="BQ68" s="586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</row>
    <row r="69">
      <c r="A69" s="355" t="n"/>
      <c r="B69" s="672" t="inlineStr">
        <is>
          <t>Название практики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613" t="n"/>
      <c r="O69" s="673" t="inlineStr">
        <is>
          <t>Семестр</t>
        </is>
      </c>
      <c r="P69" s="585" t="n"/>
      <c r="Q69" s="585" t="n"/>
      <c r="R69" s="613" t="n"/>
      <c r="S69" s="673" t="inlineStr">
        <is>
          <t>Недель</t>
        </is>
      </c>
      <c r="T69" s="585" t="n"/>
      <c r="U69" s="585" t="n"/>
      <c r="V69" s="585" t="n"/>
      <c r="W69" s="613" t="n"/>
      <c r="X69" s="673" t="inlineStr">
        <is>
          <t>Зачетных единиц</t>
        </is>
      </c>
      <c r="Y69" s="585" t="n"/>
      <c r="Z69" s="585" t="n"/>
      <c r="AA69" s="585" t="n"/>
      <c r="AB69" s="585" t="n"/>
      <c r="AC69" s="585" t="n"/>
      <c r="AD69" s="585" t="n"/>
      <c r="AE69" s="585" t="n"/>
      <c r="AF69" s="613" t="n"/>
      <c r="AG69" s="777" t="inlineStr">
        <is>
          <t>Семестр</t>
        </is>
      </c>
      <c r="AH69" s="585" t="n"/>
      <c r="AI69" s="585" t="n"/>
      <c r="AJ69" s="585" t="n"/>
      <c r="AK69" s="585" t="n"/>
      <c r="AL69" s="585" t="n"/>
      <c r="AM69" s="585" t="n"/>
      <c r="AN69" s="673" t="inlineStr">
        <is>
          <t>Недель</t>
        </is>
      </c>
      <c r="AO69" s="585" t="n"/>
      <c r="AP69" s="585" t="n"/>
      <c r="AQ69" s="613" t="n"/>
      <c r="AR69" s="778" t="inlineStr">
        <is>
          <t>Зачетных единиц</t>
        </is>
      </c>
      <c r="AS69" s="585" t="n"/>
      <c r="AT69" s="585" t="n"/>
      <c r="AU69" s="585" t="n"/>
      <c r="AV69" s="585" t="n"/>
      <c r="AW69" s="585" t="n"/>
      <c r="AX69" s="585" t="n"/>
      <c r="AY69" s="586" t="n"/>
      <c r="AZ69" s="596" t="inlineStr">
        <is>
          <t>Защита магистерской диссертации</t>
        </is>
      </c>
      <c r="BA69" s="101" t="n"/>
      <c r="BB69" s="101" t="n"/>
      <c r="BC69" s="101" t="n"/>
      <c r="BD69" s="101" t="n"/>
      <c r="BE69" s="101" t="n"/>
      <c r="BF69" s="101" t="n"/>
      <c r="BG69" s="101" t="n"/>
      <c r="BH69" s="101" t="n"/>
      <c r="BI69" s="101" t="n"/>
      <c r="BJ69" s="101" t="n"/>
      <c r="BK69" s="101" t="n"/>
      <c r="BL69" s="101" t="n"/>
      <c r="BM69" s="101" t="n"/>
      <c r="BN69" s="101" t="n"/>
      <c r="BO69" s="101" t="n"/>
      <c r="BP69" s="101" t="n"/>
      <c r="BQ69" s="104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</row>
    <row r="70">
      <c r="A70" s="355" t="n"/>
      <c r="B70" s="672" t="inlineStr">
        <is>
          <t>Управленческая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585" t="n"/>
      <c r="M70" s="585" t="n"/>
      <c r="N70" s="613" t="n"/>
      <c r="O70" s="673" t="n">
        <v>3</v>
      </c>
      <c r="P70" s="585" t="n"/>
      <c r="Q70" s="585" t="n"/>
      <c r="R70" s="613" t="n"/>
      <c r="S70" s="673" t="n">
        <v>2</v>
      </c>
      <c r="T70" s="585" t="n"/>
      <c r="U70" s="585" t="n"/>
      <c r="V70" s="585" t="n"/>
      <c r="W70" s="613" t="n"/>
      <c r="X70" s="673" t="n">
        <v>3</v>
      </c>
      <c r="Y70" s="585" t="n"/>
      <c r="Z70" s="585" t="n"/>
      <c r="AA70" s="585" t="n"/>
      <c r="AB70" s="585" t="n"/>
      <c r="AC70" s="585" t="n"/>
      <c r="AD70" s="585" t="n"/>
      <c r="AE70" s="585" t="n"/>
      <c r="AF70" s="613" t="n"/>
      <c r="AG70" s="777" t="n">
        <v>3</v>
      </c>
      <c r="AH70" s="585" t="n"/>
      <c r="AI70" s="585" t="n"/>
      <c r="AJ70" s="585" t="n"/>
      <c r="AK70" s="585" t="n"/>
      <c r="AL70" s="585" t="n"/>
      <c r="AM70" s="585" t="n"/>
      <c r="AN70" s="779" t="n">
        <v>8</v>
      </c>
      <c r="AO70" s="544" t="n"/>
      <c r="AP70" s="544" t="n"/>
      <c r="AQ70" s="609" t="n"/>
      <c r="AR70" s="778" t="n">
        <v>12</v>
      </c>
      <c r="AS70" s="585" t="n"/>
      <c r="AT70" s="585" t="n"/>
      <c r="AU70" s="585" t="n"/>
      <c r="AV70" s="585" t="n"/>
      <c r="AW70" s="585" t="n"/>
      <c r="AX70" s="585" t="n"/>
      <c r="AY70" s="586" t="n"/>
      <c r="AZ70" s="606" t="n"/>
      <c r="BA70" s="544" t="n"/>
      <c r="BB70" s="544" t="n"/>
      <c r="BC70" s="544" t="n"/>
      <c r="BD70" s="544" t="n"/>
      <c r="BE70" s="544" t="n"/>
      <c r="BF70" s="544" t="n"/>
      <c r="BG70" s="544" t="n"/>
      <c r="BH70" s="544" t="n"/>
      <c r="BI70" s="544" t="n"/>
      <c r="BJ70" s="544" t="n"/>
      <c r="BK70" s="544" t="n"/>
      <c r="BL70" s="544" t="n"/>
      <c r="BM70" s="544" t="n"/>
      <c r="BN70" s="544" t="n"/>
      <c r="BO70" s="544" t="n"/>
      <c r="BP70" s="544" t="n"/>
      <c r="BQ70" s="607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</row>
    <row r="72">
      <c r="A72" s="41" t="n"/>
      <c r="B72" s="543" t="inlineStr">
        <is>
          <t>VII. Матрица компетенций</t>
        </is>
      </c>
      <c r="C72" s="544" t="n"/>
      <c r="D72" s="544" t="n"/>
      <c r="E72" s="544" t="n"/>
      <c r="F72" s="544" t="n"/>
      <c r="G72" s="544" t="n"/>
      <c r="H72" s="544" t="n"/>
      <c r="I72" s="544" t="n"/>
      <c r="J72" s="544" t="n"/>
      <c r="K72" s="544" t="n"/>
      <c r="L72" s="544" t="n"/>
      <c r="M72" s="544" t="n"/>
      <c r="N72" s="544" t="n"/>
      <c r="O72" s="544" t="n"/>
      <c r="P72" s="544" t="n"/>
      <c r="Q72" s="544" t="n"/>
      <c r="R72" s="544" t="n"/>
      <c r="S72" s="544" t="n"/>
      <c r="T72" s="544" t="n"/>
      <c r="U72" s="544" t="n"/>
      <c r="V72" s="544" t="n"/>
      <c r="W72" s="544" t="n"/>
      <c r="X72" s="544" t="n"/>
      <c r="Y72" s="544" t="n"/>
      <c r="Z72" s="544" t="n"/>
      <c r="AA72" s="544" t="n"/>
      <c r="AB72" s="544" t="n"/>
      <c r="AC72" s="544" t="n"/>
      <c r="AD72" s="544" t="n"/>
      <c r="AE72" s="544" t="n"/>
      <c r="AF72" s="544" t="n"/>
      <c r="AG72" s="544" t="n"/>
      <c r="AH72" s="544" t="n"/>
      <c r="AI72" s="544" t="n"/>
      <c r="AJ72" s="544" t="n"/>
      <c r="AK72" s="544" t="n"/>
      <c r="AL72" s="544" t="n"/>
      <c r="AM72" s="544" t="n"/>
      <c r="AN72" s="544" t="n"/>
      <c r="AO72" s="544" t="n"/>
      <c r="AP72" s="544" t="n"/>
      <c r="AQ72" s="544" t="n"/>
      <c r="AR72" s="544" t="n"/>
      <c r="AS72" s="544" t="n"/>
      <c r="AT72" s="544" t="n"/>
      <c r="AU72" s="544" t="n"/>
      <c r="AV72" s="544" t="n"/>
      <c r="AW72" s="544" t="n"/>
      <c r="AX72" s="544" t="n"/>
      <c r="AY72" s="544" t="n"/>
      <c r="AZ72" s="544" t="n"/>
      <c r="BA72" s="544" t="n"/>
      <c r="BB72" s="544" t="n"/>
      <c r="BC72" s="544" t="n"/>
      <c r="BD72" s="544" t="n"/>
      <c r="BE72" s="544" t="n"/>
      <c r="BF72" s="544" t="n"/>
      <c r="BG72" s="544" t="n"/>
      <c r="BH72" s="544" t="n"/>
      <c r="BI72" s="544" t="n"/>
      <c r="BJ72" s="544" t="n"/>
      <c r="BK72" s="544" t="n"/>
      <c r="BL72" s="544" t="n"/>
      <c r="BM72" s="544" t="n"/>
      <c r="BN72" s="544" t="n"/>
      <c r="BO72" s="544" t="n"/>
      <c r="BP72" s="544" t="n"/>
      <c r="BQ72" s="41" t="n"/>
      <c r="BR72" s="41" t="n"/>
      <c r="BS72" s="41" t="n"/>
      <c r="BT72" s="1" t="n"/>
      <c r="BU72" s="1" t="n"/>
      <c r="BV72" s="1" t="n"/>
      <c r="BW72" s="1" t="n"/>
      <c r="BX72" s="1" t="n"/>
      <c r="BY72" s="1" t="n"/>
      <c r="BZ72" s="1" t="n"/>
      <c r="CA72" s="1" t="n"/>
    </row>
    <row r="73">
      <c r="A73" s="283" t="n"/>
      <c r="B73" s="677" t="inlineStr">
        <is>
          <t>Код компетенции</t>
        </is>
      </c>
      <c r="C73" s="585" t="n"/>
      <c r="D73" s="585" t="n"/>
      <c r="E73" s="585" t="n"/>
      <c r="F73" s="585" t="n"/>
      <c r="G73" s="586" t="n"/>
      <c r="H73" s="780" t="inlineStr">
        <is>
          <t>Наименование компетенции</t>
        </is>
      </c>
      <c r="I73" s="585" t="n"/>
      <c r="J73" s="585" t="n"/>
      <c r="K73" s="585" t="n"/>
      <c r="L73" s="585" t="n"/>
      <c r="M73" s="585" t="n"/>
      <c r="N73" s="585" t="n"/>
      <c r="O73" s="585" t="n"/>
      <c r="P73" s="585" t="n"/>
      <c r="Q73" s="585" t="n"/>
      <c r="R73" s="585" t="n"/>
      <c r="S73" s="585" t="n"/>
      <c r="T73" s="585" t="n"/>
      <c r="U73" s="585" t="n"/>
      <c r="V73" s="585" t="n"/>
      <c r="W73" s="585" t="n"/>
      <c r="X73" s="585" t="n"/>
      <c r="Y73" s="585" t="n"/>
      <c r="Z73" s="585" t="n"/>
      <c r="AA73" s="585" t="n"/>
      <c r="AB73" s="585" t="n"/>
      <c r="AC73" s="585" t="n"/>
      <c r="AD73" s="585" t="n"/>
      <c r="AE73" s="585" t="n"/>
      <c r="AF73" s="585" t="n"/>
      <c r="AG73" s="585" t="n"/>
      <c r="AH73" s="585" t="n"/>
      <c r="AI73" s="585" t="n"/>
      <c r="AJ73" s="585" t="n"/>
      <c r="AK73" s="585" t="n"/>
      <c r="AL73" s="585" t="n"/>
      <c r="AM73" s="585" t="n"/>
      <c r="AN73" s="585" t="n"/>
      <c r="AO73" s="585" t="n"/>
      <c r="AP73" s="585" t="n"/>
      <c r="AQ73" s="585" t="n"/>
      <c r="AR73" s="585" t="n"/>
      <c r="AS73" s="585" t="n"/>
      <c r="AT73" s="585" t="n"/>
      <c r="AU73" s="585" t="n"/>
      <c r="AV73" s="585" t="n"/>
      <c r="AW73" s="585" t="n"/>
      <c r="AX73" s="585" t="n"/>
      <c r="AY73" s="585" t="n"/>
      <c r="AZ73" s="585" t="n"/>
      <c r="BA73" s="585" t="n"/>
      <c r="BB73" s="585" t="n"/>
      <c r="BC73" s="585" t="n"/>
      <c r="BD73" s="585" t="n"/>
      <c r="BE73" s="585" t="n"/>
      <c r="BF73" s="585" t="n"/>
      <c r="BG73" s="585" t="n"/>
      <c r="BH73" s="585" t="n"/>
      <c r="BI73" s="586" t="n"/>
      <c r="BJ73" s="1204" t="inlineStr">
        <is>
          <t>Код модуля, учебной дисциплины</t>
        </is>
      </c>
      <c r="BK73" s="123" t="n"/>
      <c r="BL73" s="123" t="n"/>
      <c r="BM73" s="123" t="n"/>
      <c r="BN73" s="123" t="n"/>
      <c r="BO73" s="123" t="n"/>
      <c r="BP73" s="123" t="n"/>
      <c r="BQ73" s="161" t="n"/>
      <c r="BR73" s="283" t="n"/>
      <c r="BS73" s="283" t="n"/>
      <c r="BT73" s="283" t="n"/>
      <c r="BU73" s="283" t="n"/>
      <c r="BV73" s="1" t="n"/>
      <c r="BW73" s="1" t="n"/>
      <c r="BX73" s="1" t="n"/>
      <c r="BY73" s="1" t="n"/>
      <c r="BZ73" s="1" t="n"/>
      <c r="CA73" s="1" t="n"/>
    </row>
    <row r="74">
      <c r="A74" s="9" t="n"/>
      <c r="B74" s="1114" t="inlineStr">
        <is>
          <t>УК-1</t>
        </is>
      </c>
      <c r="C74" s="206" t="n"/>
      <c r="D74" s="206" t="n"/>
      <c r="E74" s="206" t="n"/>
      <c r="F74" s="206" t="n"/>
      <c r="G74" s="207" t="n"/>
      <c r="H74" s="1205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4" s="123" t="n"/>
      <c r="J74" s="123" t="n"/>
      <c r="K74" s="123" t="n"/>
      <c r="L74" s="123" t="n"/>
      <c r="M74" s="123" t="n"/>
      <c r="N74" s="123" t="n"/>
      <c r="O74" s="123" t="n"/>
      <c r="P74" s="123" t="n"/>
      <c r="Q74" s="123" t="n"/>
      <c r="R74" s="123" t="n"/>
      <c r="S74" s="123" t="n"/>
      <c r="T74" s="123" t="n"/>
      <c r="U74" s="123" t="n"/>
      <c r="V74" s="123" t="n"/>
      <c r="W74" s="123" t="n"/>
      <c r="X74" s="123" t="n"/>
      <c r="Y74" s="123" t="n"/>
      <c r="Z74" s="123" t="n"/>
      <c r="AA74" s="123" t="n"/>
      <c r="AB74" s="123" t="n"/>
      <c r="AC74" s="123" t="n"/>
      <c r="AD74" s="123" t="n"/>
      <c r="AE74" s="123" t="n"/>
      <c r="AF74" s="123" t="n"/>
      <c r="AG74" s="123" t="n"/>
      <c r="AH74" s="123" t="n"/>
      <c r="AI74" s="123" t="n"/>
      <c r="AJ74" s="123" t="n"/>
      <c r="AK74" s="123" t="n"/>
      <c r="AL74" s="123" t="n"/>
      <c r="AM74" s="123" t="n"/>
      <c r="AN74" s="123" t="n"/>
      <c r="AO74" s="123" t="n"/>
      <c r="AP74" s="123" t="n"/>
      <c r="AQ74" s="123" t="n"/>
      <c r="AR74" s="123" t="n"/>
      <c r="AS74" s="123" t="n"/>
      <c r="AT74" s="123" t="n"/>
      <c r="AU74" s="123" t="n"/>
      <c r="AV74" s="123" t="n"/>
      <c r="AW74" s="123" t="n"/>
      <c r="AX74" s="123" t="n"/>
      <c r="AY74" s="123" t="n"/>
      <c r="AZ74" s="123" t="n"/>
      <c r="BA74" s="123" t="n"/>
      <c r="BB74" s="123" t="n"/>
      <c r="BC74" s="123" t="n"/>
      <c r="BD74" s="123" t="n"/>
      <c r="BE74" s="123" t="n"/>
      <c r="BF74" s="123" t="n"/>
      <c r="BG74" s="123" t="n"/>
      <c r="BH74" s="123" t="n"/>
      <c r="BI74" s="161" t="n"/>
      <c r="BJ74" s="1164" t="inlineStr">
        <is>
          <t>1.3,  2.6.1</t>
        </is>
      </c>
      <c r="BK74" s="131" t="n"/>
      <c r="BL74" s="131" t="n"/>
      <c r="BM74" s="131" t="n"/>
      <c r="BN74" s="131" t="n"/>
      <c r="BO74" s="131" t="n"/>
      <c r="BP74" s="131" t="n"/>
      <c r="BQ74" s="132" t="n"/>
      <c r="BR74" s="9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</row>
    <row r="75">
      <c r="A75" s="683" t="n"/>
      <c r="B75" s="745" t="inlineStr">
        <is>
          <t>УК-2</t>
        </is>
      </c>
      <c r="C75" s="131" t="n"/>
      <c r="D75" s="131" t="n"/>
      <c r="E75" s="131" t="n"/>
      <c r="F75" s="131" t="n"/>
      <c r="G75" s="132" t="n"/>
      <c r="H75" s="120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2" t="n"/>
      <c r="BJ75" s="1164" t="inlineStr">
        <is>
          <t>1,2, 1.3, 2.6.3</t>
        </is>
      </c>
      <c r="BK75" s="131" t="n"/>
      <c r="BL75" s="131" t="n"/>
      <c r="BM75" s="131" t="n"/>
      <c r="BN75" s="131" t="n"/>
      <c r="BO75" s="131" t="n"/>
      <c r="BP75" s="131" t="n"/>
      <c r="BQ75" s="132" t="n"/>
      <c r="BR75" s="683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</row>
    <row r="76">
      <c r="A76" s="683" t="n"/>
      <c r="B76" s="745" t="inlineStr">
        <is>
          <t>УК-3</t>
        </is>
      </c>
      <c r="C76" s="131" t="n"/>
      <c r="D76" s="131" t="n"/>
      <c r="E76" s="131" t="n"/>
      <c r="F76" s="131" t="n"/>
      <c r="G76" s="132" t="n"/>
      <c r="H76" s="120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2" t="n"/>
      <c r="BJ76" s="1164" t="inlineStr">
        <is>
          <t>2.1, 2.6.2</t>
        </is>
      </c>
      <c r="BK76" s="131" t="n"/>
      <c r="BL76" s="131" t="n"/>
      <c r="BM76" s="131" t="n"/>
      <c r="BN76" s="131" t="n"/>
      <c r="BO76" s="131" t="n"/>
      <c r="BP76" s="131" t="n"/>
      <c r="BQ76" s="132" t="n"/>
      <c r="BR76" s="683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</row>
    <row r="77">
      <c r="A77" s="686" t="n"/>
      <c r="B77" s="745" t="inlineStr">
        <is>
          <t>УК-4</t>
        </is>
      </c>
      <c r="C77" s="131" t="n"/>
      <c r="D77" s="131" t="n"/>
      <c r="E77" s="131" t="n"/>
      <c r="F77" s="131" t="n"/>
      <c r="G77" s="132" t="n"/>
      <c r="H77" s="120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2" t="n"/>
      <c r="BJ77" s="1164" t="inlineStr">
        <is>
          <t>1.1.1, 1.1.2</t>
        </is>
      </c>
      <c r="BK77" s="131" t="n"/>
      <c r="BL77" s="131" t="n"/>
      <c r="BM77" s="131" t="n"/>
      <c r="BN77" s="131" t="n"/>
      <c r="BO77" s="131" t="n"/>
      <c r="BP77" s="131" t="n"/>
      <c r="BQ77" s="132" t="n"/>
      <c r="BR77" s="686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</row>
    <row r="78">
      <c r="A78" s="686" t="n"/>
      <c r="B78" s="745" t="inlineStr">
        <is>
          <t>УК-5</t>
        </is>
      </c>
      <c r="C78" s="131" t="n"/>
      <c r="D78" s="131" t="n"/>
      <c r="E78" s="131" t="n"/>
      <c r="F78" s="131" t="n"/>
      <c r="G78" s="132" t="n"/>
      <c r="H78" s="1206" t="inlineStr">
        <is>
          <t>Развивать инновационную восприимчивость и способность к инновационной деятельности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2" t="n"/>
      <c r="BJ78" s="1164" t="inlineStr">
        <is>
          <t>1.1.1, 1.1.2, 1.3</t>
        </is>
      </c>
      <c r="BK78" s="131" t="n"/>
      <c r="BL78" s="131" t="n"/>
      <c r="BM78" s="131" t="n"/>
      <c r="BN78" s="131" t="n"/>
      <c r="BO78" s="131" t="n"/>
      <c r="BP78" s="131" t="n"/>
      <c r="BQ78" s="132" t="n"/>
      <c r="BR78" s="686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</row>
    <row r="79">
      <c r="A79" s="683" t="n"/>
      <c r="B79" s="745" t="inlineStr">
        <is>
          <t>УК-6</t>
        </is>
      </c>
      <c r="C79" s="131" t="n"/>
      <c r="D79" s="131" t="n"/>
      <c r="E79" s="131" t="n"/>
      <c r="F79" s="131" t="n"/>
      <c r="G79" s="132" t="n"/>
      <c r="H79" s="120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2" t="n"/>
      <c r="BJ79" s="1164" t="inlineStr">
        <is>
          <t>1.1.1, 1.1.2, 1.3</t>
        </is>
      </c>
      <c r="BK79" s="131" t="n"/>
      <c r="BL79" s="131" t="n"/>
      <c r="BM79" s="131" t="n"/>
      <c r="BN79" s="131" t="n"/>
      <c r="BO79" s="131" t="n"/>
      <c r="BP79" s="131" t="n"/>
      <c r="BQ79" s="132" t="n"/>
      <c r="BR79" s="683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</row>
    <row r="80">
      <c r="A80" s="1165" t="n"/>
      <c r="B80" s="1166" t="inlineStr">
        <is>
          <t>УК-7</t>
        </is>
      </c>
      <c r="C80" s="131" t="n"/>
      <c r="D80" s="131" t="n"/>
      <c r="E80" s="131" t="n"/>
      <c r="F80" s="131" t="n"/>
      <c r="G80" s="132" t="n"/>
      <c r="H80" s="1207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2" t="n"/>
      <c r="BJ80" s="1168">
        <f>'[1]Типовой учебный план'!$BB$80</f>
        <v/>
      </c>
      <c r="BK80" s="131" t="n"/>
      <c r="BL80" s="131" t="n"/>
      <c r="BM80" s="131" t="n"/>
      <c r="BN80" s="131" t="n"/>
      <c r="BO80" s="131" t="n"/>
      <c r="BP80" s="131" t="n"/>
      <c r="BQ80" s="132" t="n"/>
      <c r="BR80" s="1165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</row>
    <row r="81">
      <c r="A81" s="1165" t="n"/>
      <c r="B81" s="1166" t="inlineStr">
        <is>
          <t>УК-8</t>
        </is>
      </c>
      <c r="C81" s="131" t="n"/>
      <c r="D81" s="131" t="n"/>
      <c r="E81" s="131" t="n"/>
      <c r="F81" s="131" t="n"/>
      <c r="G81" s="132" t="n"/>
      <c r="H81" s="1207" t="inlineStr">
        <is>
          <t>Принимать управленческие решения, оценивать их возможные последствия и нести за них ответственность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2" t="n"/>
      <c r="BJ81" s="1168" t="inlineStr">
        <is>
          <t>1.1.1, 1.1.2</t>
        </is>
      </c>
      <c r="BK81" s="131" t="n"/>
      <c r="BL81" s="131" t="n"/>
      <c r="BM81" s="131" t="n"/>
      <c r="BN81" s="131" t="n"/>
      <c r="BO81" s="131" t="n"/>
      <c r="BP81" s="131" t="n"/>
      <c r="BQ81" s="132" t="n"/>
      <c r="BR81" s="1165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</row>
    <row r="82">
      <c r="A82" s="1165" t="n"/>
      <c r="B82" s="1166" t="inlineStr">
        <is>
          <t>УК-9</t>
        </is>
      </c>
      <c r="C82" s="131" t="n"/>
      <c r="D82" s="131" t="n"/>
      <c r="E82" s="131" t="n"/>
      <c r="F82" s="131" t="n"/>
      <c r="G82" s="132" t="n"/>
      <c r="H82" s="1207" t="inlineStr">
        <is>
          <t>Анализировать внешнюю и внутреннюю среду организации и направлять деятельность организации для достижения ее целей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2" t="n"/>
      <c r="BJ82" s="1168" t="inlineStr">
        <is>
          <t>1.1.2.</t>
        </is>
      </c>
      <c r="BK82" s="131" t="n"/>
      <c r="BL82" s="131" t="n"/>
      <c r="BM82" s="131" t="n"/>
      <c r="BN82" s="131" t="n"/>
      <c r="BO82" s="131" t="n"/>
      <c r="BP82" s="131" t="n"/>
      <c r="BQ82" s="132" t="n"/>
      <c r="BR82" s="1165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</row>
    <row r="83">
      <c r="A83" s="683" t="n"/>
      <c r="B83" s="261" t="inlineStr">
        <is>
          <t>УПК-1</t>
        </is>
      </c>
      <c r="C83" s="131" t="n"/>
      <c r="D83" s="131" t="n"/>
      <c r="E83" s="131" t="n"/>
      <c r="F83" s="131" t="n"/>
      <c r="G83" s="132" t="n"/>
      <c r="H83" s="1208" t="inlineStr">
        <is>
          <t>Использовать управленческий потенциал информационных ресурсов и технологий, а также применять программные офисные инструменты для эффективного ведения бизнеса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2" t="n"/>
      <c r="BJ83" s="262" t="inlineStr">
        <is>
          <t>1.2.</t>
        </is>
      </c>
      <c r="BK83" s="131" t="n"/>
      <c r="BL83" s="131" t="n"/>
      <c r="BM83" s="131" t="n"/>
      <c r="BN83" s="131" t="n"/>
      <c r="BO83" s="131" t="n"/>
      <c r="BP83" s="131" t="n"/>
      <c r="BQ83" s="132" t="n"/>
      <c r="BR83" s="683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</row>
    <row r="84">
      <c r="A84" s="686" t="n"/>
      <c r="B84" s="261" t="inlineStr">
        <is>
          <t>УПК-2</t>
        </is>
      </c>
      <c r="C84" s="131" t="n"/>
      <c r="D84" s="131" t="n"/>
      <c r="E84" s="131" t="n"/>
      <c r="F84" s="131" t="n"/>
      <c r="G84" s="132" t="n"/>
      <c r="H84" s="1208" t="inlineStr">
        <is>
          <t>Использовать методы проект-менеджмента в исследованиях  и осуществлять руководство важными и масштабными задачами, имеющими определенную цель, установленные сроки и ограниченное ресурсное обеспечение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2" t="n"/>
      <c r="BJ84" s="262" t="inlineStr">
        <is>
          <t xml:space="preserve">1.1.1 </t>
        </is>
      </c>
      <c r="BK84" s="131" t="n"/>
      <c r="BL84" s="131" t="n"/>
      <c r="BM84" s="131" t="n"/>
      <c r="BN84" s="131" t="n"/>
      <c r="BO84" s="131" t="n"/>
      <c r="BP84" s="131" t="n"/>
      <c r="BQ84" s="132" t="n"/>
      <c r="BR84" s="686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</row>
    <row r="85">
      <c r="A85" s="686" t="n"/>
      <c r="B85" s="261" t="inlineStr">
        <is>
          <t>СК-1</t>
        </is>
      </c>
      <c r="C85" s="131" t="n"/>
      <c r="D85" s="131" t="n"/>
      <c r="E85" s="131" t="n"/>
      <c r="F85" s="131" t="n"/>
      <c r="G85" s="132" t="n"/>
      <c r="H85" s="1208" t="inlineStr">
        <is>
          <t>Применять методологию моделирования бизнес-процессов организации, как основу их оптимизации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2" t="n"/>
      <c r="BJ85" s="262" t="inlineStr">
        <is>
          <t>2.2.1</t>
        </is>
      </c>
      <c r="BK85" s="131" t="n"/>
      <c r="BL85" s="131" t="n"/>
      <c r="BM85" s="131" t="n"/>
      <c r="BN85" s="131" t="n"/>
      <c r="BO85" s="131" t="n"/>
      <c r="BP85" s="131" t="n"/>
      <c r="BQ85" s="132" t="n"/>
      <c r="BR85" s="686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</row>
    <row r="86">
      <c r="A86" s="686" t="n"/>
      <c r="B86" s="261" t="inlineStr">
        <is>
          <t>СК-2</t>
        </is>
      </c>
      <c r="C86" s="131" t="n"/>
      <c r="D86" s="131" t="n"/>
      <c r="E86" s="131" t="n"/>
      <c r="F86" s="131" t="n"/>
      <c r="G86" s="132" t="n"/>
      <c r="H86" s="1208" t="inlineStr">
        <is>
          <t>Обладать знаниями инфраструктуры инновационной деятельности и управлять ее формированием и развитием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2" t="n"/>
      <c r="BJ86" s="262" t="inlineStr">
        <is>
          <t>2.2.2</t>
        </is>
      </c>
      <c r="BK86" s="131" t="n"/>
      <c r="BL86" s="131" t="n"/>
      <c r="BM86" s="131" t="n"/>
      <c r="BN86" s="131" t="n"/>
      <c r="BO86" s="131" t="n"/>
      <c r="BP86" s="131" t="n"/>
      <c r="BQ86" s="132" t="n"/>
      <c r="BR86" s="686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</row>
    <row r="87">
      <c r="A87" s="683" t="n"/>
      <c r="B87" s="261" t="inlineStr">
        <is>
          <t>СК-3</t>
        </is>
      </c>
      <c r="C87" s="131" t="n"/>
      <c r="D87" s="131" t="n"/>
      <c r="E87" s="131" t="n"/>
      <c r="F87" s="131" t="n"/>
      <c r="G87" s="132" t="n"/>
      <c r="H87" s="1208" t="inlineStr">
        <is>
          <t>Анализировать инвестиционную активность и разрабатывать методы, направленные на снижение уровня риска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2" t="n"/>
      <c r="BJ87" s="262" t="inlineStr">
        <is>
          <t>2.2.3</t>
        </is>
      </c>
      <c r="BK87" s="131" t="n"/>
      <c r="BL87" s="131" t="n"/>
      <c r="BM87" s="131" t="n"/>
      <c r="BN87" s="131" t="n"/>
      <c r="BO87" s="131" t="n"/>
      <c r="BP87" s="131" t="n"/>
      <c r="BQ87" s="132" t="n"/>
      <c r="BR87" s="683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</row>
    <row r="88">
      <c r="A88" s="683" t="n"/>
      <c r="B88" s="261" t="inlineStr">
        <is>
          <t>СК-4</t>
        </is>
      </c>
      <c r="C88" s="131" t="n"/>
      <c r="D88" s="131" t="n"/>
      <c r="E88" s="131" t="n"/>
      <c r="F88" s="131" t="n"/>
      <c r="G88" s="132" t="n"/>
      <c r="H88" s="1208" t="inlineStr">
        <is>
          <t>Анализировать, разрабатывать и представлять инвестиционные проекты на основе партнерского взаимодействия, включая эколого-экономическую сферу, государства и бизнеса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2" t="n"/>
      <c r="BJ88" s="262" t="inlineStr">
        <is>
          <t>2.3.1</t>
        </is>
      </c>
      <c r="BK88" s="131" t="n"/>
      <c r="BL88" s="131" t="n"/>
      <c r="BM88" s="131" t="n"/>
      <c r="BN88" s="131" t="n"/>
      <c r="BO88" s="131" t="n"/>
      <c r="BP88" s="131" t="n"/>
      <c r="BQ88" s="132" t="n"/>
      <c r="BR88" s="683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</row>
    <row r="89">
      <c r="A89" s="243" t="n"/>
      <c r="B89" s="261" t="inlineStr">
        <is>
          <t>СК-5</t>
        </is>
      </c>
      <c r="C89" s="131" t="n"/>
      <c r="D89" s="131" t="n"/>
      <c r="E89" s="131" t="n"/>
      <c r="F89" s="131" t="n"/>
      <c r="G89" s="132" t="n"/>
      <c r="H89" s="1208" t="inlineStr">
        <is>
          <t>Анализировать  инновации, управлять разработкой и проведением мероприятий по охране и защите интеллектуальной собственности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2" t="n"/>
      <c r="BJ89" s="262" t="inlineStr">
        <is>
          <t>2.3.2</t>
        </is>
      </c>
      <c r="BK89" s="131" t="n"/>
      <c r="BL89" s="131" t="n"/>
      <c r="BM89" s="131" t="n"/>
      <c r="BN89" s="131" t="n"/>
      <c r="BO89" s="131" t="n"/>
      <c r="BP89" s="131" t="n"/>
      <c r="BQ89" s="132" t="n"/>
      <c r="BR89" s="243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</row>
    <row r="90">
      <c r="A90" s="90" t="n"/>
      <c r="B90" s="261" t="inlineStr">
        <is>
          <t>СК-6</t>
        </is>
      </c>
      <c r="C90" s="131" t="n"/>
      <c r="D90" s="131" t="n"/>
      <c r="E90" s="131" t="n"/>
      <c r="F90" s="131" t="n"/>
      <c r="G90" s="132" t="n"/>
      <c r="H90" s="1208" t="inlineStr">
        <is>
          <t>Применять навыки маркетингового анализа для эффективного решения научно-исследовательских, экономико-социальных, управленческих и инновационных задач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2" t="n"/>
      <c r="BJ90" s="262" t="inlineStr">
        <is>
          <t>2.4.1</t>
        </is>
      </c>
      <c r="BK90" s="131" t="n"/>
      <c r="BL90" s="131" t="n"/>
      <c r="BM90" s="131" t="n"/>
      <c r="BN90" s="131" t="n"/>
      <c r="BO90" s="131" t="n"/>
      <c r="BP90" s="131" t="n"/>
      <c r="BQ90" s="132" t="n"/>
      <c r="BR90" s="90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</row>
    <row r="91">
      <c r="A91" s="90" t="n"/>
      <c r="B91" s="261" t="inlineStr">
        <is>
          <t>СК-7</t>
        </is>
      </c>
      <c r="C91" s="131" t="n"/>
      <c r="D91" s="131" t="n"/>
      <c r="E91" s="131" t="n"/>
      <c r="F91" s="131" t="n"/>
      <c r="G91" s="132" t="n"/>
      <c r="H91" s="1208" t="inlineStr">
        <is>
          <t>Анализировать внутренний и внешний рынки и выводить на них инновационные продукты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2" t="n"/>
      <c r="BJ91" s="262" t="inlineStr">
        <is>
          <t>2.4.2</t>
        </is>
      </c>
      <c r="BK91" s="131" t="n"/>
      <c r="BL91" s="131" t="n"/>
      <c r="BM91" s="131" t="n"/>
      <c r="BN91" s="131" t="n"/>
      <c r="BO91" s="131" t="n"/>
      <c r="BP91" s="131" t="n"/>
      <c r="BQ91" s="132" t="n"/>
      <c r="BR91" s="90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</row>
    <row r="92">
      <c r="A92" s="90" t="n"/>
      <c r="B92" s="261" t="inlineStr">
        <is>
          <t>СК-8</t>
        </is>
      </c>
      <c r="C92" s="131" t="n"/>
      <c r="D92" s="131" t="n"/>
      <c r="E92" s="131" t="n"/>
      <c r="F92" s="131" t="n"/>
      <c r="G92" s="132" t="n"/>
      <c r="H92" s="1208" t="inlineStr">
        <is>
          <t>Анализировать экономическую эффективность международной деятельности и владеть инструментами реализации внешнеэкономических программ и проектов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2" t="n"/>
      <c r="BJ92" s="262" t="inlineStr">
        <is>
          <t>2.5.1.1</t>
        </is>
      </c>
      <c r="BK92" s="131" t="n"/>
      <c r="BL92" s="131" t="n"/>
      <c r="BM92" s="131" t="n"/>
      <c r="BN92" s="131" t="n"/>
      <c r="BO92" s="131" t="n"/>
      <c r="BP92" s="131" t="n"/>
      <c r="BQ92" s="132" t="n"/>
      <c r="BR92" s="90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</row>
    <row r="93">
      <c r="A93" s="90" t="n"/>
      <c r="B93" s="261" t="inlineStr">
        <is>
          <t>СК-9</t>
        </is>
      </c>
      <c r="C93" s="131" t="n"/>
      <c r="D93" s="131" t="n"/>
      <c r="E93" s="131" t="n"/>
      <c r="F93" s="131" t="n"/>
      <c r="G93" s="132" t="n"/>
      <c r="H93" s="1170" t="inlineStr">
        <is>
          <t xml:space="preserve"> Разрабатывать финансовые инновации в соответствии с современными тенденциями развития мирового финансового рынка и финансовой инжененрии и внедрять их на финансовом рынке Республики Беларусь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2" t="n"/>
      <c r="BJ93" s="262" t="inlineStr">
        <is>
          <t>2.5.2.2</t>
        </is>
      </c>
      <c r="BK93" s="131" t="n"/>
      <c r="BL93" s="131" t="n"/>
      <c r="BM93" s="131" t="n"/>
      <c r="BN93" s="131" t="n"/>
      <c r="BO93" s="131" t="n"/>
      <c r="BP93" s="131" t="n"/>
      <c r="BQ93" s="132" t="n"/>
      <c r="BR93" s="90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</row>
    <row r="94">
      <c r="A94" s="90" t="n"/>
      <c r="B94" s="261" t="inlineStr">
        <is>
          <t>СК-10</t>
        </is>
      </c>
      <c r="C94" s="131" t="n"/>
      <c r="D94" s="131" t="n"/>
      <c r="E94" s="131" t="n"/>
      <c r="F94" s="131" t="n"/>
      <c r="G94" s="132" t="n"/>
      <c r="H94" s="1208" t="inlineStr">
        <is>
          <t>Анализировать влияние внутренних и внешних факторов на бизнес-процессы, определять стратегические цели организации, разрабатывать новые перспективные планы развития бизнеса, направленные на их достижения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2" t="n"/>
      <c r="BJ94" s="262" t="inlineStr">
        <is>
          <t>2.5.2.1</t>
        </is>
      </c>
      <c r="BK94" s="131" t="n"/>
      <c r="BL94" s="131" t="n"/>
      <c r="BM94" s="131" t="n"/>
      <c r="BN94" s="131" t="n"/>
      <c r="BO94" s="131" t="n"/>
      <c r="BP94" s="131" t="n"/>
      <c r="BQ94" s="132" t="n"/>
      <c r="BR94" s="90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</row>
    <row r="95">
      <c r="A95" s="90" t="n"/>
      <c r="B95" s="263" t="inlineStr">
        <is>
          <t>СК-11</t>
        </is>
      </c>
      <c r="C95" s="194" t="n"/>
      <c r="D95" s="194" t="n"/>
      <c r="E95" s="194" t="n"/>
      <c r="F95" s="194" t="n"/>
      <c r="G95" s="195" t="n"/>
      <c r="H95" s="1209" t="inlineStr">
        <is>
          <t xml:space="preserve">Проводить анализ психологических проблем в управлении организацией, разрабатывать и реализовывать программы организационного развития, снижать сопротивление инновациям </t>
        </is>
      </c>
      <c r="I95" s="194" t="n"/>
      <c r="J95" s="194" t="n"/>
      <c r="K95" s="194" t="n"/>
      <c r="L95" s="194" t="n"/>
      <c r="M95" s="194" t="n"/>
      <c r="N95" s="194" t="n"/>
      <c r="O95" s="194" t="n"/>
      <c r="P95" s="194" t="n"/>
      <c r="Q95" s="194" t="n"/>
      <c r="R95" s="194" t="n"/>
      <c r="S95" s="194" t="n"/>
      <c r="T95" s="194" t="n"/>
      <c r="U95" s="194" t="n"/>
      <c r="V95" s="194" t="n"/>
      <c r="W95" s="194" t="n"/>
      <c r="X95" s="194" t="n"/>
      <c r="Y95" s="194" t="n"/>
      <c r="Z95" s="194" t="n"/>
      <c r="AA95" s="194" t="n"/>
      <c r="AB95" s="194" t="n"/>
      <c r="AC95" s="194" t="n"/>
      <c r="AD95" s="194" t="n"/>
      <c r="AE95" s="194" t="n"/>
      <c r="AF95" s="194" t="n"/>
      <c r="AG95" s="194" t="n"/>
      <c r="AH95" s="194" t="n"/>
      <c r="AI95" s="194" t="n"/>
      <c r="AJ95" s="194" t="n"/>
      <c r="AK95" s="194" t="n"/>
      <c r="AL95" s="194" t="n"/>
      <c r="AM95" s="194" t="n"/>
      <c r="AN95" s="194" t="n"/>
      <c r="AO95" s="194" t="n"/>
      <c r="AP95" s="194" t="n"/>
      <c r="AQ95" s="194" t="n"/>
      <c r="AR95" s="194" t="n"/>
      <c r="AS95" s="194" t="n"/>
      <c r="AT95" s="194" t="n"/>
      <c r="AU95" s="194" t="n"/>
      <c r="AV95" s="194" t="n"/>
      <c r="AW95" s="194" t="n"/>
      <c r="AX95" s="194" t="n"/>
      <c r="AY95" s="194" t="n"/>
      <c r="AZ95" s="194" t="n"/>
      <c r="BA95" s="194" t="n"/>
      <c r="BB95" s="194" t="n"/>
      <c r="BC95" s="194" t="n"/>
      <c r="BD95" s="194" t="n"/>
      <c r="BE95" s="194" t="n"/>
      <c r="BF95" s="194" t="n"/>
      <c r="BG95" s="194" t="n"/>
      <c r="BH95" s="194" t="n"/>
      <c r="BI95" s="195" t="n"/>
      <c r="BJ95" s="264" t="inlineStr">
        <is>
          <t>2.5.1.2</t>
        </is>
      </c>
      <c r="BK95" s="194" t="n"/>
      <c r="BL95" s="194" t="n"/>
      <c r="BM95" s="194" t="n"/>
      <c r="BN95" s="194" t="n"/>
      <c r="BO95" s="194" t="n"/>
      <c r="BP95" s="194" t="n"/>
      <c r="BQ95" s="195" t="n"/>
      <c r="BR95" s="90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</row>
    <row r="96">
      <c r="A96" s="90" t="n"/>
      <c r="B96" s="516" t="n"/>
      <c r="C96" s="516" t="n"/>
      <c r="D96" s="516" t="n"/>
      <c r="E96" s="517" t="n"/>
      <c r="F96" s="517" t="n"/>
      <c r="G96" s="517" t="n"/>
      <c r="H96" s="517" t="n"/>
      <c r="I96" s="517" t="n"/>
      <c r="J96" s="517" t="n"/>
      <c r="K96" s="517" t="n"/>
      <c r="L96" s="517" t="n"/>
      <c r="M96" s="517" t="n"/>
      <c r="N96" s="517" t="n"/>
      <c r="O96" s="517" t="n"/>
      <c r="P96" s="517" t="n"/>
      <c r="Q96" s="517" t="n"/>
      <c r="R96" s="517" t="n"/>
      <c r="S96" s="517" t="n"/>
      <c r="T96" s="517" t="n"/>
      <c r="U96" s="517" t="n"/>
      <c r="V96" s="517" t="n"/>
      <c r="W96" s="517" t="n"/>
      <c r="X96" s="517" t="n"/>
      <c r="Y96" s="517" t="n"/>
      <c r="Z96" s="517" t="n"/>
      <c r="AA96" s="517" t="n"/>
      <c r="AB96" s="517" t="n"/>
      <c r="AC96" s="517" t="n"/>
      <c r="AD96" s="517" t="n"/>
      <c r="AE96" s="517" t="n"/>
      <c r="AF96" s="517" t="n"/>
      <c r="AG96" s="517" t="n"/>
      <c r="AH96" s="517" t="n"/>
      <c r="AI96" s="517" t="n"/>
      <c r="AJ96" s="517" t="n"/>
      <c r="AK96" s="517" t="n"/>
      <c r="AL96" s="517" t="n"/>
      <c r="AM96" s="517" t="n"/>
      <c r="AN96" s="517" t="n"/>
      <c r="AO96" s="517" t="n"/>
      <c r="AP96" s="517" t="n"/>
      <c r="AQ96" s="517" t="n"/>
      <c r="AR96" s="517" t="n"/>
      <c r="AS96" s="517" t="n"/>
      <c r="AT96" s="517" t="n"/>
      <c r="AU96" s="517" t="n"/>
      <c r="AV96" s="517" t="n"/>
      <c r="AW96" s="517" t="n"/>
      <c r="AX96" s="517" t="n"/>
      <c r="AY96" s="517" t="n"/>
      <c r="AZ96" s="517" t="n"/>
      <c r="BA96" s="517" t="n"/>
      <c r="BB96" s="517" t="n"/>
      <c r="BC96" s="517" t="n"/>
      <c r="BD96" s="517" t="n"/>
      <c r="BE96" s="517" t="n"/>
      <c r="BF96" s="517" t="n"/>
      <c r="BG96" s="260" t="n"/>
      <c r="BH96" s="260" t="n"/>
      <c r="BI96" s="260" t="n"/>
      <c r="BJ96" s="260" t="n"/>
      <c r="BK96" s="260" t="n"/>
      <c r="BL96" s="260" t="n"/>
      <c r="BM96" s="260" t="n"/>
      <c r="BN96" s="260" t="n"/>
      <c r="BO96" s="243" t="n"/>
      <c r="BP96" s="243" t="n"/>
      <c r="BQ96" s="90" t="n"/>
      <c r="BR96" s="90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</row>
    <row r="97">
      <c r="A97" s="247" t="n"/>
      <c r="B97" s="247" t="n"/>
      <c r="C97" s="900" t="n"/>
      <c r="D97" s="901" t="inlineStr">
        <is>
          <t xml:space="preserve">Учебный план углубленного высшего образования по специальности 7-06-0412-01  "Менеджмент" Профилизация: "Инновационный менеджмент" разработан на основании примерного учебного плана, утвержденного 18.01.2023 Первым заместителем Министра образования Республики Беларусь, регистрационный № 7-06-04-008/пр. 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900" t="n"/>
      <c r="BO97" s="900" t="n"/>
      <c r="BP97" s="900" t="n"/>
      <c r="BQ97" s="247" t="n"/>
      <c r="BR97" s="247" t="n"/>
      <c r="BS97" s="247" t="n"/>
      <c r="BT97" s="1" t="n"/>
      <c r="BU97" s="1" t="n"/>
      <c r="BV97" s="1" t="n"/>
      <c r="BW97" s="1" t="n"/>
      <c r="BX97" s="1" t="n"/>
      <c r="BY97" s="1" t="n"/>
      <c r="BZ97" s="1" t="n"/>
      <c r="CA97" s="1" t="n"/>
    </row>
    <row r="98">
      <c r="A98" s="90" t="n"/>
      <c r="B98" s="90" t="n"/>
      <c r="C98" s="518" t="n"/>
      <c r="D98" s="90" t="n"/>
      <c r="E98" s="90" t="n"/>
      <c r="F98" s="90" t="n"/>
      <c r="G98" s="90" t="n"/>
      <c r="H98" s="90" t="n"/>
      <c r="I98" s="90" t="n"/>
      <c r="J98" s="90" t="n"/>
      <c r="K98" s="90" t="n"/>
      <c r="L98" s="90" t="n"/>
      <c r="M98" s="90" t="n"/>
      <c r="N98" s="90" t="n"/>
      <c r="O98" s="90" t="n"/>
      <c r="P98" s="90" t="n"/>
      <c r="Q98" s="90" t="n"/>
      <c r="R98" s="90" t="n"/>
      <c r="S98" s="90" t="n"/>
      <c r="T98" s="90" t="n"/>
      <c r="U98" s="90" t="n"/>
      <c r="V98" s="90" t="n"/>
      <c r="W98" s="90" t="n"/>
      <c r="X98" s="90" t="n"/>
      <c r="Y98" s="90" t="n"/>
      <c r="Z98" s="90" t="n"/>
      <c r="AA98" s="90" t="n"/>
      <c r="AB98" s="90" t="n"/>
      <c r="AC98" s="90" t="n"/>
      <c r="AD98" s="90" t="n"/>
      <c r="AE98" s="90" t="n"/>
      <c r="AF98" s="90" t="n"/>
      <c r="AG98" s="90" t="n"/>
      <c r="AH98" s="90" t="n"/>
      <c r="AI98" s="90" t="n"/>
      <c r="AJ98" s="90" t="n"/>
      <c r="AK98" s="90" t="n"/>
      <c r="AL98" s="90" t="n"/>
      <c r="AM98" s="90" t="n"/>
      <c r="AN98" s="90" t="n"/>
      <c r="AO98" s="90" t="n"/>
      <c r="AP98" s="90" t="n"/>
      <c r="AQ98" s="90" t="n"/>
      <c r="AR98" s="90" t="n"/>
      <c r="AS98" s="90" t="n"/>
      <c r="AT98" s="90" t="n"/>
      <c r="AU98" s="90" t="n"/>
      <c r="AV98" s="90" t="n"/>
      <c r="AW98" s="90" t="n"/>
      <c r="AX98" s="90" t="n"/>
      <c r="AY98" s="90" t="n"/>
      <c r="AZ98" s="90" t="n"/>
      <c r="BA98" s="90" t="n"/>
      <c r="BB98" s="90" t="n"/>
      <c r="BC98" s="90" t="n"/>
      <c r="BD98" s="9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1" t="n"/>
      <c r="BU98" s="1" t="n"/>
      <c r="BV98" s="1" t="n"/>
      <c r="BW98" s="1" t="n"/>
      <c r="BX98" s="1" t="n"/>
      <c r="BY98" s="1" t="n"/>
      <c r="BZ98" s="1" t="n"/>
      <c r="CA98" s="1" t="n"/>
    </row>
    <row r="99">
      <c r="A99" s="243" t="n"/>
      <c r="B99" s="688" t="n"/>
      <c r="C99" s="278" t="inlineStr">
        <is>
          <t>*</t>
        </is>
      </c>
      <c r="D99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1" t="n"/>
      <c r="BK99" s="1" t="n"/>
      <c r="BL99" s="1" t="n"/>
      <c r="BM99" s="1" t="n"/>
      <c r="BN99" s="1" t="n"/>
      <c r="BO99" s="23" t="n"/>
      <c r="BP99" s="23" t="n"/>
      <c r="BQ99" s="243" t="n"/>
      <c r="BR99" s="243" t="n"/>
      <c r="BS99" s="243" t="n"/>
      <c r="BT99" s="1" t="n"/>
      <c r="BU99" s="1" t="n"/>
      <c r="BV99" s="1" t="n"/>
      <c r="BW99" s="1" t="n"/>
      <c r="BX99" s="1" t="n"/>
      <c r="BY99" s="1" t="n"/>
      <c r="BZ99" s="1" t="n"/>
      <c r="CA99" s="1" t="n"/>
    </row>
    <row r="100">
      <c r="A100" s="3" t="n"/>
      <c r="B100" s="689" t="n"/>
      <c r="C100" s="278" t="n"/>
      <c r="D100" s="29" t="n"/>
      <c r="E100" s="29" t="n"/>
      <c r="F100" s="29" t="n"/>
      <c r="G100" s="29" t="n"/>
      <c r="H100" s="29" t="n"/>
      <c r="I100" s="29" t="n"/>
      <c r="J100" s="29" t="n"/>
      <c r="K100" s="29" t="n"/>
      <c r="L100" s="29" t="n"/>
      <c r="M100" s="29" t="n"/>
      <c r="N100" s="29" t="n"/>
      <c r="O100" s="29" t="n"/>
      <c r="P100" s="29" t="n"/>
      <c r="Q100" s="29" t="n"/>
      <c r="R100" s="29" t="n"/>
      <c r="S100" s="29" t="n"/>
      <c r="T100" s="29" t="n"/>
      <c r="U100" s="29" t="n"/>
      <c r="V100" s="29" t="n"/>
      <c r="W100" s="29" t="n"/>
      <c r="X100" s="29" t="n"/>
      <c r="Y100" s="29" t="n"/>
      <c r="Z100" s="29" t="n"/>
      <c r="AA100" s="29" t="n"/>
      <c r="AB100" s="29" t="n"/>
      <c r="AC100" s="29" t="n"/>
      <c r="AD100" s="29" t="n"/>
      <c r="AE100" s="29" t="n"/>
      <c r="AF100" s="29" t="n"/>
      <c r="AG100" s="29" t="n"/>
      <c r="AH100" s="29" t="n"/>
      <c r="AI100" s="29" t="n"/>
      <c r="AJ100" s="29" t="n"/>
      <c r="AK100" s="29" t="n"/>
      <c r="AL100" s="29" t="n"/>
      <c r="AM100" s="29" t="n"/>
      <c r="AN100" s="29" t="n"/>
      <c r="AO100" s="29" t="n"/>
      <c r="AP100" s="29" t="n"/>
      <c r="AQ100" s="29" t="n"/>
      <c r="AR100" s="29" t="n"/>
      <c r="AS100" s="29" t="n"/>
      <c r="AT100" s="29" t="n"/>
      <c r="AU100" s="29" t="n"/>
      <c r="AV100" s="29" t="n"/>
      <c r="AW100" s="29" t="n"/>
      <c r="AX100" s="29" t="n"/>
      <c r="AY100" s="29" t="n"/>
      <c r="AZ100" s="29" t="n"/>
      <c r="BA100" s="29" t="n"/>
      <c r="BB100" s="29" t="n"/>
      <c r="BC100" s="29" t="n"/>
      <c r="BD100" s="29" t="n"/>
      <c r="BE100" s="29" t="n"/>
      <c r="BF100" s="29" t="n"/>
      <c r="BG100" s="29" t="n"/>
      <c r="BH100" s="29" t="n"/>
      <c r="BI100" s="29" t="n"/>
      <c r="BJ100" s="29" t="n"/>
      <c r="BK100" s="29" t="n"/>
      <c r="BL100" s="29" t="n"/>
      <c r="BM100" s="29" t="n"/>
      <c r="BN100" s="29" t="n"/>
      <c r="BO100" s="29" t="n"/>
      <c r="BP100" s="29" t="n"/>
      <c r="BQ100" s="3" t="n"/>
      <c r="BR100" s="3" t="n"/>
      <c r="BS100" s="3" t="n"/>
      <c r="BT100" s="1" t="n"/>
      <c r="BU100" s="1" t="n"/>
      <c r="BV100" s="1" t="n"/>
      <c r="BW100" s="1" t="n"/>
      <c r="BX100" s="1" t="n"/>
      <c r="BY100" s="1" t="n"/>
      <c r="BZ100" s="1" t="n"/>
      <c r="CA100" s="1" t="n"/>
    </row>
    <row r="101">
      <c r="A101" s="244" t="n"/>
      <c r="B101" s="688" t="n"/>
      <c r="C101" s="278" t="inlineStr">
        <is>
          <t>д</t>
        </is>
      </c>
      <c r="D101" s="1172" t="inlineStr">
        <is>
          <t>Дифференцированный зачет.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690" t="n"/>
      <c r="AA101" s="690" t="n"/>
      <c r="AB101" s="690" t="n"/>
      <c r="AC101" s="690" t="n"/>
      <c r="AD101" s="690" t="n"/>
      <c r="AE101" s="690" t="n"/>
      <c r="AF101" s="690" t="n"/>
      <c r="AG101" s="690" t="n"/>
      <c r="AH101" s="690" t="n"/>
      <c r="AI101" s="690" t="n"/>
      <c r="AJ101" s="690" t="n"/>
      <c r="AK101" s="690" t="n"/>
      <c r="AL101" s="690" t="n"/>
      <c r="AM101" s="690" t="n"/>
      <c r="AN101" s="690" t="n"/>
      <c r="AO101" s="690" t="n"/>
      <c r="AP101" s="690" t="n"/>
      <c r="AQ101" s="690" t="n"/>
      <c r="AR101" s="690" t="n"/>
      <c r="AS101" s="690" t="n"/>
      <c r="AT101" s="690" t="n"/>
      <c r="AU101" s="690" t="n"/>
      <c r="AV101" s="690" t="n"/>
      <c r="AW101" s="690" t="n"/>
      <c r="AX101" s="690" t="n"/>
      <c r="AY101" s="690" t="n"/>
      <c r="AZ101" s="690" t="n"/>
      <c r="BA101" s="690" t="n"/>
      <c r="BB101" s="690" t="n"/>
      <c r="BC101" s="690" t="n"/>
      <c r="BD101" s="690" t="n"/>
      <c r="BE101" s="690" t="n"/>
      <c r="BF101" s="690" t="n"/>
      <c r="BG101" s="690" t="n"/>
      <c r="BH101" s="690" t="n"/>
      <c r="BI101" s="690" t="n"/>
      <c r="BJ101" s="690" t="n"/>
      <c r="BK101" s="690" t="n"/>
      <c r="BL101" s="690" t="n"/>
      <c r="BM101" s="690" t="n"/>
      <c r="BN101" s="690" t="n"/>
      <c r="BO101" s="690" t="n"/>
      <c r="BP101" s="690" t="n"/>
      <c r="BQ101" s="244" t="n"/>
      <c r="BR101" s="244" t="n"/>
      <c r="BS101" s="244" t="n"/>
      <c r="BT101" s="1" t="n"/>
      <c r="BU101" s="1" t="n"/>
      <c r="BV101" s="1" t="n"/>
      <c r="BW101" s="1" t="n"/>
      <c r="BX101" s="1" t="n"/>
      <c r="BY101" s="1" t="n"/>
      <c r="BZ101" s="1" t="n"/>
      <c r="CA101" s="1" t="n"/>
    </row>
    <row r="102">
      <c r="A102" s="244" t="n"/>
      <c r="B102" s="243" t="n"/>
      <c r="C102" s="243" t="n"/>
      <c r="D102" s="243" t="n"/>
      <c r="E102" s="243" t="n"/>
      <c r="F102" s="243" t="n"/>
      <c r="G102" s="243" t="n"/>
      <c r="H102" s="243" t="n"/>
      <c r="I102" s="243" t="n"/>
      <c r="J102" s="243" t="n"/>
      <c r="K102" s="243" t="n"/>
      <c r="L102" s="243" t="n"/>
      <c r="M102" s="243" t="n"/>
      <c r="N102" s="243" t="n"/>
      <c r="O102" s="243" t="n"/>
      <c r="P102" s="243" t="n"/>
      <c r="Q102" s="243" t="n"/>
      <c r="R102" s="243" t="n"/>
      <c r="S102" s="243" t="n"/>
      <c r="T102" s="243" t="n"/>
      <c r="U102" s="243" t="n"/>
      <c r="V102" s="243" t="n"/>
      <c r="W102" s="243" t="n"/>
      <c r="X102" s="243" t="n"/>
      <c r="Y102" s="243" t="n"/>
      <c r="Z102" s="243" t="n"/>
      <c r="AA102" s="243" t="n"/>
      <c r="AB102" s="243" t="n"/>
      <c r="AC102" s="243" t="n"/>
      <c r="AD102" s="243" t="n"/>
      <c r="AE102" s="243" t="n"/>
      <c r="AF102" s="243" t="n"/>
      <c r="AG102" s="243" t="n"/>
      <c r="AH102" s="243" t="n"/>
      <c r="AI102" s="243" t="n"/>
      <c r="AJ102" s="243" t="n"/>
      <c r="AK102" s="243" t="n"/>
      <c r="AL102" s="243" t="n"/>
      <c r="AM102" s="243" t="n"/>
      <c r="AN102" s="243" t="n"/>
      <c r="AO102" s="243" t="n"/>
      <c r="AP102" s="243" t="n"/>
      <c r="AQ102" s="243" t="n"/>
      <c r="AR102" s="243" t="n"/>
      <c r="AS102" s="243" t="n"/>
      <c r="AT102" s="243" t="n"/>
      <c r="AU102" s="243" t="n"/>
      <c r="AV102" s="243" t="n"/>
      <c r="AW102" s="243" t="n"/>
      <c r="AX102" s="243" t="n"/>
      <c r="AY102" s="243" t="n"/>
      <c r="AZ102" s="243" t="n"/>
      <c r="BA102" s="243" t="n"/>
      <c r="BB102" s="243" t="n"/>
      <c r="BC102" s="243" t="n"/>
      <c r="BD102" s="243" t="n"/>
      <c r="BE102" s="243" t="n"/>
      <c r="BF102" s="243" t="n"/>
      <c r="BG102" s="243" t="n"/>
      <c r="BH102" s="243" t="n"/>
      <c r="BI102" s="243" t="n"/>
      <c r="BJ102" s="243" t="n"/>
      <c r="BK102" s="243" t="n"/>
      <c r="BL102" s="243" t="n"/>
      <c r="BM102" s="243" t="n"/>
      <c r="BN102" s="243" t="n"/>
      <c r="BO102" s="243" t="n"/>
      <c r="BP102" s="243" t="n"/>
      <c r="BQ102" s="244" t="n"/>
      <c r="BR102" s="244" t="n"/>
      <c r="BS102" s="244" t="n"/>
      <c r="BT102" s="1" t="n"/>
      <c r="BU102" s="1" t="n"/>
      <c r="BV102" s="1" t="n"/>
      <c r="BW102" s="1" t="n"/>
      <c r="BX102" s="1" t="n"/>
      <c r="BY102" s="1" t="n"/>
      <c r="BZ102" s="1" t="n"/>
      <c r="CA102" s="1" t="n"/>
    </row>
    <row r="103">
      <c r="A103" s="90" t="n"/>
      <c r="B103" s="90" t="n"/>
      <c r="C103" s="19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19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3" t="n"/>
      <c r="BC103" s="3" t="n"/>
      <c r="BD103" s="3" t="n"/>
      <c r="BE103" s="3" t="n"/>
      <c r="BF103" s="3" t="n"/>
      <c r="BG103" s="3" t="n"/>
      <c r="BH103" s="3" t="n"/>
      <c r="BI103" s="3" t="n"/>
      <c r="BJ103" s="3" t="n"/>
      <c r="BK103" s="3" t="n"/>
      <c r="BL103" s="3" t="n"/>
      <c r="BM103" s="3" t="n"/>
      <c r="BN103" s="3" t="n"/>
      <c r="BO103" s="3" t="n"/>
      <c r="BP103" s="3" t="n"/>
      <c r="BQ103" s="3" t="n"/>
      <c r="BR103" s="90" t="n"/>
      <c r="BS103" s="90" t="n"/>
      <c r="BT103" s="90" t="n"/>
      <c r="BU103" s="90" t="n"/>
      <c r="BV103" s="90" t="n"/>
      <c r="BW103" s="90" t="n"/>
      <c r="BX103" s="90" t="n"/>
      <c r="BY103" s="90" t="n"/>
      <c r="BZ103" s="90" t="n"/>
      <c r="CA103" s="90" t="n"/>
    </row>
    <row r="104">
      <c r="A104" s="90" t="n"/>
      <c r="B104" s="90" t="n"/>
      <c r="C104" s="90" t="n"/>
      <c r="D104" s="3" t="inlineStr">
        <is>
          <t>Проректор по учебной работе</t>
        </is>
      </c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90" t="n"/>
      <c r="AC104" s="90" t="n"/>
      <c r="AD104" s="90" t="n"/>
      <c r="AE104" s="90" t="n"/>
      <c r="AF104" s="272" t="n"/>
      <c r="AG104" s="273" t="n"/>
      <c r="AH104" s="273" t="n"/>
      <c r="AI104" s="273" t="n"/>
      <c r="AJ104" s="273" t="n"/>
      <c r="AK104" s="273" t="n"/>
      <c r="AL104" s="273" t="n"/>
      <c r="AM104" s="272" t="n"/>
      <c r="AN104" s="41" t="n"/>
      <c r="AO104" s="41" t="n"/>
      <c r="AP104" s="41" t="n"/>
      <c r="AQ104" s="41" t="n"/>
      <c r="AR104" s="41" t="n"/>
      <c r="AS104" s="3" t="n"/>
      <c r="AT104" s="41" t="inlineStr">
        <is>
          <t>А.А. Сакович</t>
        </is>
      </c>
      <c r="AU104" s="3" t="n"/>
      <c r="AV104" s="274" t="n"/>
      <c r="AW104" s="274" t="n"/>
      <c r="AX104" s="274" t="n"/>
      <c r="AY104" s="274" t="n"/>
      <c r="AZ104" s="3" t="n"/>
      <c r="BA104" s="3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244" t="n"/>
      <c r="BL104" s="244" t="n"/>
      <c r="BM104" s="244" t="n"/>
      <c r="BN104" s="244" t="n"/>
      <c r="BO104" s="244" t="n"/>
      <c r="BP104" s="244" t="n"/>
      <c r="BQ104" s="244" t="n"/>
      <c r="BR104" s="90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90" t="n"/>
    </row>
    <row r="105">
      <c r="A105" s="90" t="n"/>
      <c r="B105" s="90" t="n"/>
      <c r="C105" s="90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90" t="n"/>
      <c r="AC105" s="90" t="n"/>
      <c r="AD105" s="90" t="n"/>
      <c r="AE105" s="90" t="n"/>
      <c r="AF105" s="41" t="n"/>
      <c r="AG105" s="3" t="n"/>
      <c r="AH105" s="3" t="n"/>
      <c r="AI105" s="3" t="n"/>
      <c r="AJ105" s="3" t="n"/>
      <c r="AK105" s="3" t="n"/>
      <c r="AL105" s="3" t="n"/>
      <c r="AM105" s="41" t="n"/>
      <c r="AN105" s="41" t="n"/>
      <c r="AO105" s="41" t="n"/>
      <c r="AP105" s="41" t="n"/>
      <c r="AQ105" s="41" t="n"/>
      <c r="AR105" s="41" t="n"/>
      <c r="AS105" s="3" t="n"/>
      <c r="AT105" s="41" t="n"/>
      <c r="AU105" s="3" t="n"/>
      <c r="AV105" s="274" t="n"/>
      <c r="AW105" s="274" t="n"/>
      <c r="AX105" s="274" t="n"/>
      <c r="AY105" s="274" t="n"/>
      <c r="AZ105" s="3" t="n"/>
      <c r="BA105" s="3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</row>
    <row r="106">
      <c r="A106" s="244" t="n"/>
      <c r="B106" s="244" t="n"/>
      <c r="C106" s="244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41" t="n"/>
      <c r="AB106" s="244" t="n"/>
      <c r="AC106" s="244" t="n"/>
      <c r="AD106" s="244" t="n"/>
      <c r="AE106" s="244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41" t="n"/>
      <c r="BA106" s="41" t="n"/>
      <c r="BB106" s="9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244" t="n"/>
      <c r="BP106" s="244" t="n"/>
      <c r="BQ106" s="90" t="n"/>
      <c r="BR106" s="244" t="n"/>
      <c r="BS106" s="244" t="n"/>
      <c r="BT106" s="244" t="n"/>
      <c r="BU106" s="244" t="n"/>
      <c r="BV106" s="244" t="n"/>
      <c r="BW106" s="244" t="n"/>
      <c r="BX106" s="244" t="n"/>
      <c r="BY106" s="244" t="n"/>
      <c r="BZ106" s="244" t="n"/>
      <c r="CA106" s="244" t="n"/>
    </row>
    <row r="107">
      <c r="A107" s="90" t="n"/>
      <c r="B107" s="90" t="n"/>
      <c r="C107" s="90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90" t="n"/>
      <c r="AC107" s="90" t="n"/>
      <c r="AD107" s="90" t="n"/>
      <c r="AE107" s="90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41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244" t="n"/>
      <c r="BN107" s="91" t="n"/>
      <c r="BO107" s="244" t="n"/>
      <c r="BP107" s="244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90" t="n"/>
    </row>
    <row r="108">
      <c r="A108" s="90" t="n"/>
      <c r="B108" s="90" t="n"/>
      <c r="C108" s="90" t="n"/>
      <c r="D108" s="1173" t="inlineStr">
        <is>
          <t>Декан инженерно-экономического факультета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90" t="n"/>
      <c r="AD108" s="90" t="n"/>
      <c r="AE108" s="90" t="n"/>
      <c r="AF108" s="276" t="n"/>
      <c r="AG108" s="276" t="n"/>
      <c r="AH108" s="276" t="n"/>
      <c r="AI108" s="276" t="n"/>
      <c r="AJ108" s="276" t="n"/>
      <c r="AK108" s="276" t="n"/>
      <c r="AL108" s="280" t="n"/>
      <c r="AM108" s="280" t="n"/>
      <c r="AN108" s="41" t="n"/>
      <c r="AO108" s="41" t="n"/>
      <c r="AP108" s="41" t="n"/>
      <c r="AQ108" s="41" t="n"/>
      <c r="AR108" s="3" t="n"/>
      <c r="AS108" s="41" t="n"/>
      <c r="AT108" s="41" t="inlineStr">
        <is>
          <t>А.Б.Ольферович</t>
        </is>
      </c>
      <c r="AU108" s="274" t="n"/>
      <c r="AV108" s="274" t="n"/>
      <c r="AW108" s="90" t="n"/>
      <c r="AX108" s="274" t="n"/>
      <c r="AY108" s="3" t="n"/>
      <c r="AZ108" s="3" t="n"/>
      <c r="BA108" s="3" t="n"/>
      <c r="BB108" s="244" t="n"/>
      <c r="BC108" s="244" t="n"/>
      <c r="BD108" s="244" t="n"/>
      <c r="BE108" s="244" t="n"/>
      <c r="BF108" s="244" t="n"/>
      <c r="BG108" s="244" t="n"/>
      <c r="BH108" s="244" t="n"/>
      <c r="BI108" s="244" t="n"/>
      <c r="BJ108" s="244" t="n"/>
      <c r="BK108" s="244" t="n"/>
      <c r="BL108" s="244" t="n"/>
      <c r="BM108" s="244" t="n"/>
      <c r="BN108" s="244" t="n"/>
      <c r="BO108" s="244" t="n"/>
      <c r="BP108" s="244" t="n"/>
      <c r="BQ108" s="244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</row>
    <row r="109">
      <c r="A109" s="90" t="n"/>
      <c r="B109" s="90" t="n"/>
      <c r="C109" s="90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90" t="n"/>
      <c r="AC109" s="90" t="n"/>
      <c r="AD109" s="90" t="n"/>
      <c r="AE109" s="90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  <c r="BA109" s="3" t="n"/>
      <c r="BB109" s="94" t="n"/>
      <c r="BC109" s="94" t="n"/>
      <c r="BD109" s="94" t="n"/>
      <c r="BE109" s="9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</row>
    <row r="110">
      <c r="A110" s="244" t="n"/>
      <c r="B110" s="244" t="n"/>
      <c r="C110" s="244" t="n"/>
      <c r="D110" s="276" t="n"/>
      <c r="E110" s="276" t="n"/>
      <c r="F110" s="276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244" t="n"/>
      <c r="AC110" s="244" t="n"/>
      <c r="AD110" s="244" t="n"/>
      <c r="AE110" s="244" t="n"/>
      <c r="AF110" s="3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41" t="n"/>
      <c r="BA110" s="41" t="n"/>
      <c r="BB110" s="90" t="n"/>
      <c r="BC110" s="90" t="n"/>
      <c r="BD110" s="90" t="n"/>
      <c r="BE110" s="90" t="n"/>
      <c r="BF110" s="691" t="n"/>
      <c r="BG110" s="91" t="n"/>
      <c r="BH110" s="91" t="n"/>
      <c r="BI110" s="91" t="n"/>
      <c r="BJ110" s="91" t="n"/>
      <c r="BK110" s="91" t="n"/>
      <c r="BL110" s="91" t="n"/>
      <c r="BM110" s="244" t="n"/>
      <c r="BN110" s="91" t="n"/>
      <c r="BO110" s="244" t="n"/>
      <c r="BP110" s="244" t="n"/>
      <c r="BQ110" s="90" t="n"/>
      <c r="BR110" s="244" t="n"/>
      <c r="BS110" s="244" t="n"/>
      <c r="BT110" s="244" t="n"/>
      <c r="BU110" s="244" t="n"/>
      <c r="BV110" s="244" t="n"/>
      <c r="BW110" s="244" t="n"/>
      <c r="BX110" s="244" t="n"/>
      <c r="BY110" s="244" t="n"/>
      <c r="BZ110" s="244" t="n"/>
      <c r="CA110" s="244" t="n"/>
    </row>
    <row r="111">
      <c r="A111" s="244" t="n"/>
      <c r="B111" s="244" t="n"/>
      <c r="C111" s="244" t="n"/>
      <c r="D111" s="3" t="n"/>
      <c r="E111" s="3" t="n"/>
      <c r="F111" s="3" t="n"/>
      <c r="G111" s="277" t="n"/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3" t="n"/>
      <c r="AB111" s="244" t="n"/>
      <c r="AC111" s="244" t="n"/>
      <c r="AD111" s="244" t="n"/>
      <c r="AE111" s="244" t="n"/>
      <c r="AF111" s="3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41" t="n"/>
      <c r="BB111" s="90" t="n"/>
      <c r="BC111" s="90" t="n"/>
      <c r="BD111" s="90" t="n"/>
      <c r="BE111" s="90" t="n"/>
      <c r="BF111" s="691" t="n"/>
      <c r="BG111" s="91" t="n"/>
      <c r="BH111" s="91" t="n"/>
      <c r="BI111" s="91" t="n"/>
      <c r="BJ111" s="91" t="n"/>
      <c r="BK111" s="91" t="n"/>
      <c r="BL111" s="91" t="n"/>
      <c r="BM111" s="244" t="n"/>
      <c r="BN111" s="91" t="n"/>
      <c r="BO111" s="244" t="n"/>
      <c r="BP111" s="244" t="n"/>
      <c r="BQ111" s="90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</row>
    <row r="112">
      <c r="A112" s="244" t="n"/>
      <c r="B112" s="244" t="n"/>
      <c r="C112" s="244" t="n"/>
      <c r="D112" s="3" t="inlineStr">
        <is>
          <t>Декан факультета заочного образования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273" t="n"/>
      <c r="AG112" s="273" t="n"/>
      <c r="AH112" s="273" t="n"/>
      <c r="AI112" s="273" t="n"/>
      <c r="AJ112" s="273" t="n"/>
      <c r="AK112" s="273" t="n"/>
      <c r="AL112" s="272" t="n"/>
      <c r="AM112" s="272" t="n"/>
      <c r="AN112" s="41" t="n"/>
      <c r="AO112" s="41" t="n"/>
      <c r="AP112" s="41" t="n"/>
      <c r="AQ112" s="41" t="n"/>
      <c r="AR112" s="3" t="n"/>
      <c r="AS112" s="41" t="n"/>
      <c r="AT112" s="3" t="inlineStr">
        <is>
          <t>С.А.Прохорчик</t>
        </is>
      </c>
      <c r="AU112" s="274" t="n"/>
      <c r="AV112" s="274" t="n"/>
      <c r="AW112" s="274" t="n"/>
      <c r="AX112" s="274" t="n"/>
      <c r="AY112" s="3" t="n"/>
      <c r="AZ112" s="3" t="n"/>
      <c r="BA112" s="244" t="n"/>
      <c r="BB112" s="90" t="n"/>
      <c r="BC112" s="90" t="n"/>
      <c r="BD112" s="90" t="n"/>
      <c r="BE112" s="90" t="n"/>
      <c r="BF112" s="691" t="n"/>
      <c r="BG112" s="91" t="n"/>
      <c r="BH112" s="91" t="n"/>
      <c r="BI112" s="91" t="n"/>
      <c r="BJ112" s="91" t="n"/>
      <c r="BK112" s="91" t="n"/>
      <c r="BL112" s="91" t="n"/>
      <c r="BM112" s="244" t="n"/>
      <c r="BN112" s="91" t="n"/>
      <c r="BO112" s="244" t="n"/>
      <c r="BP112" s="244" t="n"/>
      <c r="BQ112" s="90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</row>
    <row r="113">
      <c r="A113" s="244" t="n"/>
      <c r="B113" s="244" t="n"/>
      <c r="C113" s="244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244" t="n"/>
      <c r="AZ113" s="244" t="n"/>
      <c r="BA113" s="244" t="n"/>
      <c r="BB113" s="90" t="n"/>
      <c r="BC113" s="90" t="n"/>
      <c r="BD113" s="90" t="n"/>
      <c r="BE113" s="90" t="n"/>
      <c r="BF113" s="691" t="n"/>
      <c r="BG113" s="91" t="n"/>
      <c r="BH113" s="91" t="n"/>
      <c r="BI113" s="91" t="n"/>
      <c r="BJ113" s="91" t="n"/>
      <c r="BK113" s="91" t="n"/>
      <c r="BL113" s="91" t="n"/>
      <c r="BM113" s="244" t="n"/>
      <c r="BN113" s="91" t="n"/>
      <c r="BO113" s="244" t="n"/>
      <c r="BP113" s="244" t="n"/>
      <c r="BQ113" s="90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</row>
    <row r="114">
      <c r="A114" s="244" t="n"/>
      <c r="B114" s="244" t="n"/>
      <c r="C114" s="244" t="n"/>
      <c r="D114" s="273" t="n"/>
      <c r="E114" s="273" t="n"/>
      <c r="F114" s="273" t="n"/>
      <c r="G114" s="273" t="n"/>
      <c r="H114" s="277" t="inlineStr">
        <is>
          <t>20___</t>
        </is>
      </c>
      <c r="I114" s="278" t="n"/>
      <c r="J114" s="41" t="n"/>
      <c r="K114" s="41" t="n"/>
      <c r="L114" s="279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274" t="n"/>
      <c r="AB114" s="3" t="n"/>
      <c r="AC114" s="3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244" t="n"/>
      <c r="AZ114" s="244" t="n"/>
      <c r="BA114" s="244" t="n"/>
      <c r="BB114" s="90" t="n"/>
      <c r="BC114" s="90" t="n"/>
      <c r="BD114" s="90" t="n"/>
      <c r="BE114" s="90" t="n"/>
      <c r="BF114" s="691" t="n"/>
      <c r="BG114" s="91" t="n"/>
      <c r="BH114" s="91" t="n"/>
      <c r="BI114" s="91" t="n"/>
      <c r="BJ114" s="91" t="n"/>
      <c r="BK114" s="91" t="n"/>
      <c r="BL114" s="91" t="n"/>
      <c r="BM114" s="244" t="n"/>
      <c r="BN114" s="91" t="n"/>
      <c r="BO114" s="244" t="n"/>
      <c r="BP114" s="244" t="n"/>
      <c r="BQ114" s="90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</row>
    <row r="115">
      <c r="A115" s="244" t="n"/>
      <c r="B115" s="244" t="n"/>
      <c r="C115" s="244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244" t="n"/>
      <c r="AC115" s="244" t="n"/>
      <c r="AD115" s="244" t="n"/>
      <c r="AE115" s="244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41" t="n"/>
      <c r="BA115" s="41" t="n"/>
      <c r="BB115" s="97" t="n"/>
      <c r="BC115" s="519" t="n"/>
      <c r="BD115" s="90" t="n"/>
      <c r="BE115" s="90" t="n"/>
      <c r="BF115" s="691" t="n"/>
      <c r="BG115" s="91" t="n"/>
      <c r="BH115" s="91" t="n"/>
      <c r="BI115" s="91" t="n"/>
      <c r="BJ115" s="91" t="n"/>
      <c r="BK115" s="91" t="n"/>
      <c r="BL115" s="91" t="n"/>
      <c r="BM115" s="244" t="n"/>
      <c r="BN115" s="91" t="n"/>
      <c r="BO115" s="244" t="n"/>
      <c r="BP115" s="244" t="n"/>
      <c r="BQ115" s="90" t="n"/>
      <c r="BR115" s="244" t="n"/>
      <c r="BS115" s="244" t="n"/>
      <c r="BT115" s="244" t="n"/>
      <c r="BU115" s="244" t="n"/>
      <c r="BV115" s="244" t="n"/>
      <c r="BW115" s="244" t="n"/>
      <c r="BX115" s="244" t="n"/>
      <c r="BY115" s="244" t="n"/>
      <c r="BZ115" s="244" t="n"/>
      <c r="CA115" s="244" t="n"/>
    </row>
    <row r="116">
      <c r="A116" s="90" t="n"/>
      <c r="B116" s="90" t="n"/>
      <c r="C116" s="90" t="n"/>
      <c r="D116" s="282" t="inlineStr">
        <is>
          <t>Заведующий кафедрой менеджмента, технологий бизнеса и устойчивого развития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90" t="n"/>
      <c r="AC116" s="90" t="n"/>
      <c r="AD116" s="90" t="n"/>
      <c r="AE116" s="90" t="n"/>
      <c r="AF116" s="272" t="n"/>
      <c r="AG116" s="273" t="n"/>
      <c r="AH116" s="273" t="n"/>
      <c r="AI116" s="273" t="n"/>
      <c r="AJ116" s="273" t="n"/>
      <c r="AK116" s="273" t="n"/>
      <c r="AL116" s="273" t="n"/>
      <c r="AM116" s="272" t="n"/>
      <c r="AN116" s="41" t="n"/>
      <c r="AO116" s="41" t="n"/>
      <c r="AP116" s="41" t="n"/>
      <c r="AQ116" s="41" t="n"/>
      <c r="AR116" s="41" t="n"/>
      <c r="AS116" s="3" t="n"/>
      <c r="AT116" s="41" t="inlineStr">
        <is>
          <t>И.В.Новикова</t>
        </is>
      </c>
      <c r="AU116" s="274" t="n"/>
      <c r="AV116" s="274" t="n"/>
      <c r="AW116" s="274" t="n"/>
      <c r="AX116" s="274" t="n"/>
      <c r="AY116" s="3" t="n"/>
      <c r="AZ116" s="3" t="n"/>
      <c r="BA116" s="3" t="n"/>
      <c r="BB116" s="244" t="n"/>
      <c r="BC116" s="97" t="n"/>
      <c r="BD116" s="244" t="n"/>
      <c r="BE116" s="244" t="n"/>
      <c r="BF116" s="244" t="n"/>
      <c r="BG116" s="91" t="n"/>
      <c r="BH116" s="91" t="n"/>
      <c r="BI116" s="91" t="n"/>
      <c r="BJ116" s="91" t="n"/>
      <c r="BK116" s="91" t="n"/>
      <c r="BL116" s="91" t="n"/>
      <c r="BM116" s="244" t="n"/>
      <c r="BN116" s="91" t="n"/>
      <c r="BO116" s="244" t="n"/>
      <c r="BP116" s="244" t="n"/>
      <c r="BQ116" s="244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</row>
    <row r="117">
      <c r="A117" s="90" t="n"/>
      <c r="B117" s="90" t="n"/>
      <c r="C117" s="90" t="n"/>
      <c r="D117" s="3" t="n"/>
      <c r="E117" s="2" t="n"/>
      <c r="F117" s="2" t="n"/>
      <c r="G117" s="2" t="n"/>
      <c r="H117" s="2" t="n"/>
      <c r="I117" s="2" t="n"/>
      <c r="J117" s="2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90" t="n"/>
      <c r="AC117" s="90" t="n"/>
      <c r="AD117" s="90" t="n"/>
      <c r="AE117" s="90" t="n"/>
      <c r="AF117" s="41" t="n"/>
      <c r="AG117" s="3" t="n"/>
      <c r="AH117" s="3" t="n"/>
      <c r="AI117" s="3" t="n"/>
      <c r="AJ117" s="3" t="n"/>
      <c r="AK117" s="3" t="n"/>
      <c r="AL117" s="3" t="n"/>
      <c r="AM117" s="41" t="n"/>
      <c r="AN117" s="41" t="n"/>
      <c r="AO117" s="41" t="n"/>
      <c r="AP117" s="41" t="n"/>
      <c r="AQ117" s="41" t="n"/>
      <c r="AR117" s="41" t="n"/>
      <c r="AS117" s="3" t="n"/>
      <c r="AT117" s="3" t="n"/>
      <c r="AU117" s="274" t="n"/>
      <c r="AV117" s="274" t="n"/>
      <c r="AW117" s="274" t="n"/>
      <c r="AX117" s="274" t="n"/>
      <c r="AY117" s="3" t="n"/>
      <c r="AZ117" s="3" t="n"/>
      <c r="BA117" s="3" t="n"/>
      <c r="BB117" s="244" t="n"/>
      <c r="BC117" s="97" t="n"/>
      <c r="BD117" s="244" t="n"/>
      <c r="BE117" s="244" t="n"/>
      <c r="BF117" s="244" t="n"/>
      <c r="BG117" s="91" t="n"/>
      <c r="BH117" s="91" t="n"/>
      <c r="BI117" s="91" t="n"/>
      <c r="BJ117" s="91" t="n"/>
      <c r="BK117" s="91" t="n"/>
      <c r="BL117" s="91" t="n"/>
      <c r="BM117" s="244" t="n"/>
      <c r="BN117" s="91" t="n"/>
      <c r="BO117" s="244" t="n"/>
      <c r="BP117" s="244" t="n"/>
      <c r="BQ117" s="244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</row>
    <row r="118">
      <c r="A118" s="90" t="n"/>
      <c r="B118" s="90" t="n"/>
      <c r="C118" s="90" t="n"/>
      <c r="D118" s="3" t="n"/>
      <c r="E118" s="2" t="n"/>
      <c r="F118" s="2" t="n"/>
      <c r="G118" s="2" t="n"/>
      <c r="H118" s="2" t="n"/>
      <c r="I118" s="2" t="n"/>
      <c r="J118" s="2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41" t="n"/>
      <c r="AC118" s="3" t="n"/>
      <c r="AD118" s="3" t="n"/>
      <c r="AE118" s="3" t="n"/>
      <c r="AF118" s="3" t="n"/>
      <c r="AG118" s="3" t="n"/>
      <c r="AH118" s="3" t="n"/>
      <c r="AI118" s="41" t="n"/>
      <c r="AJ118" s="41" t="n"/>
      <c r="AK118" s="41" t="n"/>
      <c r="AL118" s="41" t="n"/>
      <c r="AM118" s="41" t="n"/>
      <c r="AN118" s="41" t="n"/>
      <c r="AO118" s="3" t="n"/>
      <c r="AP118" s="3" t="n"/>
      <c r="AQ118" s="274" t="n"/>
      <c r="AR118" s="274" t="n"/>
      <c r="AS118" s="274" t="n"/>
      <c r="AT118" s="274" t="n"/>
      <c r="AU118" s="3" t="n"/>
      <c r="AV118" s="3" t="n"/>
      <c r="AW118" s="3" t="n"/>
      <c r="AX118" s="3" t="n"/>
      <c r="AY118" s="244" t="n"/>
      <c r="AZ118" s="244" t="n"/>
      <c r="BA118" s="244" t="n"/>
      <c r="BB118" s="244" t="n"/>
      <c r="BC118" s="97" t="n"/>
      <c r="BD118" s="244" t="n"/>
      <c r="BE118" s="244" t="n"/>
      <c r="BF118" s="244" t="n"/>
      <c r="BG118" s="91" t="n"/>
      <c r="BH118" s="91" t="n"/>
      <c r="BI118" s="91" t="n"/>
      <c r="BJ118" s="91" t="n"/>
      <c r="BK118" s="91" t="n"/>
      <c r="BL118" s="91" t="n"/>
      <c r="BM118" s="244" t="n"/>
      <c r="BN118" s="91" t="n"/>
      <c r="BO118" s="244" t="n"/>
      <c r="BP118" s="244" t="n"/>
      <c r="BQ118" s="244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</row>
    <row r="119">
      <c r="A119" s="90" t="n"/>
      <c r="B119" s="90" t="n"/>
      <c r="C119" s="90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3" t="n"/>
      <c r="AY119" s="244" t="n"/>
      <c r="AZ119" s="244" t="n"/>
      <c r="BA119" s="244" t="n"/>
      <c r="BB119" s="97" t="n"/>
      <c r="BC119" s="519" t="n"/>
      <c r="BD119" s="90" t="n"/>
      <c r="BE119" s="90" t="n"/>
      <c r="BF119" s="691" t="n"/>
      <c r="BG119" s="91" t="n"/>
      <c r="BH119" s="91" t="n"/>
      <c r="BI119" s="91" t="n"/>
      <c r="BJ119" s="91" t="n"/>
      <c r="BK119" s="91" t="n"/>
      <c r="BL119" s="91" t="n"/>
      <c r="BM119" s="244" t="n"/>
      <c r="BN119" s="91" t="n"/>
      <c r="BO119" s="244" t="n"/>
      <c r="BP119" s="244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90" t="n"/>
    </row>
    <row r="120">
      <c r="A120" s="90" t="n"/>
      <c r="B120" s="90" t="n"/>
      <c r="C120" s="90" t="n"/>
      <c r="D120" s="3" t="n"/>
      <c r="E120" s="3" t="n"/>
      <c r="F120" s="3" t="n"/>
      <c r="G120" s="277" t="n"/>
      <c r="H120" s="278" t="n"/>
      <c r="I120" s="41" t="n"/>
      <c r="J120" s="41" t="n"/>
      <c r="K120" s="279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3" t="n"/>
      <c r="AY120" s="244" t="n"/>
      <c r="AZ120" s="244" t="n"/>
      <c r="BA120" s="244" t="n"/>
      <c r="BB120" s="97" t="n"/>
      <c r="BC120" s="519" t="n"/>
      <c r="BD120" s="90" t="n"/>
      <c r="BE120" s="90" t="n"/>
      <c r="BF120" s="691" t="n"/>
      <c r="BG120" s="91" t="n"/>
      <c r="BH120" s="91" t="n"/>
      <c r="BI120" s="91" t="n"/>
      <c r="BJ120" s="91" t="n"/>
      <c r="BK120" s="91" t="n"/>
      <c r="BL120" s="91" t="n"/>
      <c r="BM120" s="244" t="n"/>
      <c r="BN120" s="91" t="n"/>
      <c r="BO120" s="244" t="n"/>
      <c r="BP120" s="244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90" t="n"/>
    </row>
    <row r="121">
      <c r="A121" s="355" t="n"/>
      <c r="B121" s="355" t="n"/>
      <c r="C121" s="355" t="n"/>
      <c r="D121" s="281" t="inlineStr">
        <is>
          <t>Рекомендован к утверждению научно-методическим советом БГТУ</t>
        </is>
      </c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41" t="n"/>
      <c r="AY121" s="90" t="n"/>
      <c r="AZ121" s="90" t="n"/>
      <c r="BA121" s="90" t="n"/>
      <c r="BB121" s="90" t="n"/>
      <c r="BC121" s="90" t="n"/>
      <c r="BD121" s="90" t="n"/>
      <c r="BE121" s="90" t="n"/>
      <c r="BF121" s="90" t="n"/>
      <c r="BG121" s="90" t="n"/>
      <c r="BH121" s="90" t="n"/>
      <c r="BI121" s="90" t="n"/>
      <c r="BJ121" s="90" t="n"/>
      <c r="BK121" s="90" t="n"/>
      <c r="BL121" s="90" t="n"/>
      <c r="BM121" s="90" t="n"/>
      <c r="BN121" s="90" t="n"/>
      <c r="BO121" s="244" t="n"/>
      <c r="BP121" s="244" t="n"/>
      <c r="BQ121" s="90" t="n"/>
      <c r="BR121" s="356" t="n"/>
      <c r="BS121" s="356" t="n"/>
      <c r="BT121" s="356" t="n"/>
      <c r="BU121" s="356" t="n"/>
      <c r="BV121" s="356" t="n"/>
      <c r="BW121" s="356" t="n"/>
      <c r="BX121" s="356" t="n"/>
      <c r="BY121" s="356" t="n"/>
      <c r="BZ121" s="356" t="n"/>
      <c r="CA121" s="356" t="n"/>
    </row>
    <row r="122">
      <c r="A122" s="524" t="n"/>
      <c r="B122" s="524" t="n"/>
      <c r="C122" s="524" t="n"/>
      <c r="D122" s="282" t="inlineStr">
        <is>
          <t>Протокол № 6 от 28.04.2023</t>
        </is>
      </c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41" t="n"/>
      <c r="AY122" s="90" t="n"/>
      <c r="AZ122" s="90" t="n"/>
      <c r="BA122" s="90" t="n"/>
      <c r="BB122" s="90" t="n"/>
      <c r="BC122" s="97" t="n"/>
      <c r="BD122" s="244" t="n"/>
      <c r="BE122" s="244" t="n"/>
      <c r="BF122" s="244" t="n"/>
      <c r="BG122" s="244" t="n"/>
      <c r="BH122" s="244" t="n"/>
      <c r="BI122" s="244" t="n"/>
      <c r="BJ122" s="244" t="n"/>
      <c r="BK122" s="244" t="n"/>
      <c r="BL122" s="244" t="n"/>
      <c r="BM122" s="244" t="n"/>
      <c r="BN122" s="244" t="n"/>
      <c r="BO122" s="244" t="n"/>
      <c r="BP122" s="244" t="n"/>
      <c r="BQ122" s="90" t="n"/>
      <c r="BR122" s="522" t="n"/>
      <c r="BS122" s="522" t="n"/>
      <c r="BT122" s="522" t="n"/>
      <c r="BU122" s="1" t="n"/>
      <c r="BV122" s="1" t="n"/>
      <c r="BW122" s="1" t="n"/>
      <c r="BX122" s="1" t="n"/>
      <c r="BY122" s="1" t="n"/>
      <c r="BZ122" s="1" t="n"/>
      <c r="CA122" s="1" t="n"/>
    </row>
    <row r="123">
      <c r="A123" s="146" t="n"/>
      <c r="B123" s="146" t="n"/>
      <c r="C123" s="283" t="n"/>
      <c r="D123" s="283" t="n"/>
      <c r="E123" s="283" t="n"/>
      <c r="F123" s="283" t="n"/>
      <c r="G123" s="283" t="n"/>
      <c r="H123" s="283" t="n"/>
      <c r="I123" s="283" t="n"/>
      <c r="J123" s="283" t="n"/>
      <c r="K123" s="283" t="n"/>
      <c r="L123" s="283" t="n"/>
      <c r="M123" s="283" t="n"/>
      <c r="N123" s="283" t="n"/>
      <c r="O123" s="283" t="n"/>
      <c r="P123" s="283" t="n"/>
      <c r="Q123" s="283" t="n"/>
      <c r="R123" s="283" t="n"/>
      <c r="S123" s="283" t="n"/>
      <c r="T123" s="283" t="n"/>
      <c r="U123" s="283" t="n"/>
      <c r="V123" s="283" t="n"/>
      <c r="W123" s="283" t="n"/>
      <c r="X123" s="283" t="n"/>
      <c r="Y123" s="283" t="n"/>
      <c r="Z123" s="283" t="n"/>
      <c r="AA123" s="283" t="n"/>
      <c r="AB123" s="283" t="n"/>
      <c r="AC123" s="283" t="n"/>
      <c r="AD123" s="283" t="n"/>
      <c r="AE123" s="283" t="n"/>
      <c r="AF123" s="283" t="n"/>
      <c r="AG123" s="283" t="n"/>
      <c r="AH123" s="283" t="n"/>
      <c r="AI123" s="283" t="n"/>
      <c r="AJ123" s="283" t="n"/>
      <c r="AK123" s="283" t="n"/>
      <c r="AL123" s="283" t="n"/>
      <c r="AM123" s="283" t="n"/>
      <c r="AN123" s="283" t="n"/>
      <c r="AO123" s="283" t="n"/>
      <c r="AP123" s="283" t="n"/>
      <c r="AQ123" s="283" t="n"/>
      <c r="AR123" s="283" t="n"/>
      <c r="AS123" s="283" t="n"/>
      <c r="AT123" s="283" t="n"/>
      <c r="AU123" s="283" t="n"/>
      <c r="AV123" s="283" t="n"/>
      <c r="AW123" s="283" t="n"/>
      <c r="AX123" s="283" t="n"/>
      <c r="AY123" s="283" t="n"/>
      <c r="AZ123" s="283" t="n"/>
      <c r="BA123" s="283" t="n"/>
      <c r="BB123" s="283" t="n"/>
      <c r="BC123" s="283" t="n"/>
      <c r="BD123" s="283" t="n"/>
      <c r="BE123" s="283" t="n"/>
      <c r="BF123" s="283" t="n"/>
      <c r="BG123" s="283" t="n"/>
      <c r="BH123" s="283" t="n"/>
      <c r="BI123" s="283" t="n"/>
      <c r="BJ123" s="283" t="n"/>
      <c r="BK123" s="283" t="n"/>
      <c r="BL123" s="283" t="n"/>
      <c r="BM123" s="283" t="n"/>
      <c r="BN123" s="283" t="n"/>
      <c r="BO123" s="283" t="n"/>
      <c r="BP123" s="283" t="n"/>
      <c r="BQ123" s="283" t="n"/>
      <c r="BR123" s="243" t="n"/>
      <c r="BS123" s="243" t="n"/>
      <c r="BT123" s="243" t="n"/>
      <c r="BU123" s="1" t="n"/>
      <c r="BV123" s="1" t="n"/>
      <c r="BW123" s="1" t="n"/>
      <c r="BX123" s="1" t="n"/>
      <c r="BY123" s="1" t="n"/>
      <c r="BZ123" s="1" t="n"/>
      <c r="CA123" s="1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X124"/>
  <sheetViews>
    <sheetView workbookViewId="0">
      <selection activeCell="A1" sqref="A1"/>
    </sheetView>
  </sheetViews>
  <sheetFormatPr baseColWidth="8" defaultRowHeight="15"/>
  <sheetData>
    <row r="1">
      <c r="A1" s="296" t="n"/>
      <c r="B1" s="1210" t="n"/>
      <c r="C1" s="1210" t="n"/>
      <c r="D1" s="1210" t="n"/>
      <c r="E1" s="1210" t="n"/>
      <c r="F1" s="1210" t="n"/>
      <c r="G1" s="1210" t="n"/>
      <c r="H1" s="1210" t="n"/>
      <c r="I1" s="246" t="n"/>
      <c r="J1" s="246" t="n"/>
      <c r="K1" s="246" t="n"/>
      <c r="L1" s="246" t="n"/>
      <c r="M1" s="246" t="n"/>
      <c r="N1" s="246" t="n"/>
      <c r="O1" s="246" t="n"/>
      <c r="P1" s="246" t="n"/>
      <c r="Q1" s="246" t="n"/>
      <c r="R1" s="246" t="n"/>
      <c r="S1" s="246" t="n"/>
      <c r="T1" s="246" t="n"/>
      <c r="U1" s="246" t="n"/>
      <c r="V1" s="246" t="n"/>
      <c r="W1" s="246" t="n"/>
      <c r="X1" s="246" t="n"/>
      <c r="Y1" s="246" t="n"/>
      <c r="Z1" s="246" t="n"/>
      <c r="AA1" s="246" t="n"/>
      <c r="AB1" s="246" t="n"/>
      <c r="AC1" s="246" t="n"/>
      <c r="AD1" s="246" t="n"/>
      <c r="AE1" s="246" t="n"/>
      <c r="AF1" s="246" t="n"/>
      <c r="AG1" s="246" t="n"/>
      <c r="AH1" s="246" t="n"/>
      <c r="AI1" s="246" t="n"/>
      <c r="AJ1" s="246" t="n"/>
      <c r="AK1" s="246" t="n"/>
      <c r="AL1" s="246" t="n"/>
      <c r="AM1" s="246" t="n"/>
      <c r="AN1" s="246" t="n"/>
      <c r="AO1" s="246" t="n"/>
      <c r="AP1" s="246" t="n"/>
      <c r="AQ1" s="246" t="n"/>
      <c r="AR1" s="246" t="n"/>
      <c r="AS1" s="246" t="n"/>
      <c r="AT1" s="246" t="n"/>
      <c r="AU1" s="246" t="n"/>
      <c r="AV1" s="246" t="n"/>
      <c r="AW1" s="246" t="n"/>
      <c r="AX1" s="246" t="n"/>
      <c r="AY1" s="246" t="n"/>
      <c r="AZ1" s="246" t="n"/>
      <c r="BA1" s="246" t="n"/>
      <c r="BB1" s="246" t="n"/>
      <c r="BC1" s="246" t="n"/>
      <c r="BD1" s="246" t="n"/>
      <c r="BE1" s="246" t="n"/>
      <c r="BF1" s="246" t="n"/>
      <c r="BG1" s="246" t="n"/>
      <c r="BH1" s="1211" t="n"/>
      <c r="BI1" s="1211" t="n"/>
      <c r="BJ1" s="1211" t="n"/>
      <c r="BK1" s="1211" t="n"/>
      <c r="BL1" s="1211" t="n"/>
      <c r="BM1" s="246" t="n"/>
      <c r="BN1" s="1212" t="n"/>
      <c r="BO1" s="1212" t="n"/>
      <c r="BP1" s="1212" t="n"/>
      <c r="BQ1" s="1212" t="n"/>
      <c r="BR1" s="1" t="n"/>
      <c r="BS1" s="1" t="n"/>
      <c r="BT1" s="1" t="n"/>
      <c r="BU1" s="1" t="n"/>
      <c r="BV1" s="1" t="n"/>
      <c r="BW1" s="1" t="n"/>
      <c r="BX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296" t="n"/>
      <c r="BM2" s="296" t="n"/>
      <c r="BN2" s="296" t="n"/>
      <c r="BO2" s="296" t="n"/>
      <c r="BP2" s="296" t="n"/>
      <c r="BQ2" s="296" t="n"/>
      <c r="BR2" s="1" t="n"/>
      <c r="BS2" s="1" t="n"/>
      <c r="BT2" s="1" t="n"/>
      <c r="BU2" s="1" t="n"/>
      <c r="BV2" s="1" t="n"/>
      <c r="BW2" s="1" t="n"/>
      <c r="BX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267" t="n"/>
      <c r="BN3" s="267" t="n"/>
      <c r="BO3" s="267" t="n"/>
      <c r="BP3" s="267" t="n"/>
      <c r="BQ3" s="28" t="n"/>
      <c r="BR3" s="1" t="n"/>
      <c r="BS3" s="1" t="n"/>
      <c r="BT3" s="1" t="n"/>
      <c r="BU3" s="1" t="n"/>
      <c r="BV3" s="1" t="n"/>
      <c r="BW3" s="1" t="n"/>
      <c r="BX3" s="1" t="n"/>
    </row>
    <row r="4">
      <c r="A4" s="37" t="n"/>
      <c r="B4" s="37" t="n"/>
      <c r="C4" s="37" t="n"/>
      <c r="D4" s="37" t="n"/>
      <c r="E4" s="37" t="n"/>
      <c r="F4" s="37" t="n"/>
      <c r="G4" s="37" t="n"/>
      <c r="H4" s="37" t="n"/>
      <c r="I4" s="37" t="n"/>
      <c r="J4" s="21" t="n"/>
      <c r="K4" s="6" t="n"/>
      <c r="L4" s="6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529" t="n"/>
      <c r="BI4" s="529" t="n"/>
      <c r="BJ4" s="1213" t="n"/>
      <c r="BK4" s="10" t="n"/>
      <c r="BL4" s="1" t="n"/>
      <c r="BM4" s="267" t="n"/>
      <c r="BN4" s="267" t="n"/>
      <c r="BO4" s="267" t="n"/>
      <c r="BP4" s="267" t="n"/>
      <c r="BQ4" s="28" t="n"/>
      <c r="BR4" s="1" t="n"/>
      <c r="BS4" s="1" t="n"/>
      <c r="BT4" s="1" t="n"/>
      <c r="BU4" s="1" t="n"/>
      <c r="BV4" s="1" t="n"/>
      <c r="BW4" s="1" t="n"/>
      <c r="BX4" s="1" t="n"/>
    </row>
    <row r="5">
      <c r="A5" s="1" t="n"/>
      <c r="B5" s="1" t="n"/>
      <c r="C5" s="1" t="n"/>
      <c r="D5" s="1" t="n"/>
      <c r="E5" s="1" t="n"/>
      <c r="F5" s="37" t="inlineStr">
        <is>
          <t>УТВЕРЖДЕНО</t>
        </is>
      </c>
      <c r="G5" s="37" t="n"/>
      <c r="H5" s="37" t="n"/>
      <c r="I5" s="37" t="n"/>
      <c r="J5" s="37" t="n"/>
      <c r="K5" s="37" t="n"/>
      <c r="L5" s="37" t="n"/>
      <c r="M5" s="37" t="n"/>
      <c r="N5" s="37" t="n"/>
      <c r="O5" s="5" t="n"/>
      <c r="P5" s="296" t="n"/>
      <c r="Q5" s="6" t="n"/>
      <c r="R5" s="296" t="n"/>
      <c r="S5" s="296" t="n"/>
      <c r="T5" s="13" t="inlineStr">
        <is>
          <t>УЧЕБНЫЙ ПЛАН</t>
        </is>
      </c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6" t="n"/>
      <c r="AX5" s="6" t="n"/>
      <c r="AY5" s="18" t="inlineStr">
        <is>
          <t xml:space="preserve">Степень: Магистр </t>
        </is>
      </c>
      <c r="AZ5" s="18" t="n"/>
      <c r="BA5" s="18" t="n"/>
      <c r="BB5" s="18" t="n"/>
      <c r="BC5" s="1" t="n"/>
      <c r="BD5" s="1" t="n"/>
      <c r="BE5" s="18" t="n"/>
      <c r="BF5" s="18" t="n"/>
      <c r="BG5" s="18" t="n"/>
      <c r="BH5" s="529" t="n"/>
      <c r="BI5" s="529" t="n"/>
      <c r="BJ5" s="90" t="n"/>
      <c r="BK5" s="25" t="n"/>
      <c r="BL5" s="1" t="n"/>
      <c r="BM5" s="296" t="n"/>
      <c r="BN5" s="296" t="n"/>
      <c r="BO5" s="296" t="n"/>
      <c r="BP5" s="296" t="n"/>
      <c r="BQ5" s="296" t="n"/>
      <c r="BR5" s="1" t="n"/>
      <c r="BS5" s="1" t="n"/>
      <c r="BT5" s="1" t="n"/>
      <c r="BU5" s="1" t="n"/>
      <c r="BV5" s="1" t="n"/>
      <c r="BW5" s="1" t="n"/>
      <c r="BX5" s="1" t="n"/>
    </row>
    <row r="6">
      <c r="A6" s="1" t="n"/>
      <c r="B6" s="1" t="n"/>
      <c r="C6" s="1" t="n"/>
      <c r="D6" s="1" t="n"/>
      <c r="E6" s="1" t="n"/>
      <c r="F6" s="37" t="inlineStr">
        <is>
          <t>Ректором БГТУ</t>
        </is>
      </c>
      <c r="G6" s="37" t="n"/>
      <c r="H6" s="37" t="n"/>
      <c r="I6" s="37" t="n"/>
      <c r="J6" s="37" t="n"/>
      <c r="K6" s="37" t="n"/>
      <c r="L6" s="37" t="n"/>
      <c r="M6" s="37" t="n"/>
      <c r="N6" s="37" t="n"/>
      <c r="O6" s="5" t="n"/>
      <c r="P6" s="6" t="n"/>
      <c r="Q6" s="6" t="n"/>
      <c r="R6" s="6" t="n"/>
      <c r="S6" s="6" t="n"/>
      <c r="T6" s="6" t="n"/>
      <c r="U6" s="6" t="n"/>
      <c r="V6" s="909" t="n"/>
      <c r="W6" s="909" t="n"/>
      <c r="X6" s="909" t="n"/>
      <c r="Y6" s="909" t="n"/>
      <c r="Z6" s="909" t="n"/>
      <c r="AA6" s="909" t="n"/>
      <c r="AB6" s="909" t="n"/>
      <c r="AC6" s="909" t="n"/>
      <c r="AD6" s="909" t="n"/>
      <c r="AE6" s="909" t="n"/>
      <c r="AF6" s="909" t="n"/>
      <c r="AG6" s="909" t="n"/>
      <c r="AH6" s="909" t="n"/>
      <c r="AI6" s="909" t="n"/>
      <c r="AJ6" s="909" t="n"/>
      <c r="AK6" s="909" t="n"/>
      <c r="AL6" s="909" t="n"/>
      <c r="AM6" s="909" t="n"/>
      <c r="AN6" s="909" t="n"/>
      <c r="AO6" s="909" t="n"/>
      <c r="AP6" s="909" t="n"/>
      <c r="AQ6" s="909" t="n"/>
      <c r="AR6" s="909" t="n"/>
      <c r="AS6" s="909" t="n"/>
      <c r="AT6" s="909" t="n"/>
      <c r="AU6" s="909" t="n"/>
      <c r="AV6" s="909" t="n"/>
      <c r="AW6" s="6" t="n"/>
      <c r="AX6" s="6" t="n"/>
      <c r="AY6" s="23" t="inlineStr">
        <is>
          <t xml:space="preserve">Срок обучения: </t>
        </is>
      </c>
      <c r="AZ6" s="23" t="n"/>
      <c r="BA6" s="23" t="n"/>
      <c r="BB6" s="23" t="n"/>
      <c r="BC6" s="1" t="n"/>
      <c r="BD6" s="1" t="n"/>
      <c r="BE6" s="1" t="n"/>
      <c r="BF6" s="24" t="inlineStr">
        <is>
          <t>1,5  года</t>
        </is>
      </c>
      <c r="BG6" s="1" t="n"/>
      <c r="BH6" s="30" t="n"/>
      <c r="BI6" s="529" t="n"/>
      <c r="BJ6" s="90" t="n"/>
      <c r="BK6" s="25" t="n"/>
      <c r="BL6" s="1" t="n"/>
      <c r="BM6" s="267" t="n"/>
      <c r="BN6" s="267" t="n"/>
      <c r="BO6" s="267" t="n"/>
      <c r="BP6" s="267" t="n"/>
      <c r="BQ6" s="267" t="n"/>
      <c r="BR6" s="1" t="n"/>
      <c r="BS6" s="1" t="n"/>
      <c r="BT6" s="1" t="n"/>
      <c r="BU6" s="1" t="n"/>
      <c r="BV6" s="1" t="n"/>
      <c r="BW6" s="1" t="n"/>
      <c r="BX6" s="1" t="n"/>
    </row>
    <row r="7">
      <c r="A7" s="1" t="n"/>
      <c r="B7" s="1" t="n"/>
      <c r="C7" s="1" t="n"/>
      <c r="D7" s="1" t="n"/>
      <c r="E7" s="1" t="n"/>
      <c r="F7" s="1214" t="inlineStr">
        <is>
          <t>И.В.Войтовым</t>
        </is>
      </c>
      <c r="G7" s="37" t="n"/>
      <c r="H7" s="37" t="n"/>
      <c r="I7" s="37" t="n"/>
      <c r="J7" s="37" t="n"/>
      <c r="K7" s="37" t="n"/>
      <c r="L7" s="37" t="n"/>
      <c r="M7" s="37" t="n"/>
      <c r="N7" s="37" t="n"/>
      <c r="O7" s="5" t="n"/>
      <c r="P7" s="296" t="n"/>
      <c r="Q7" s="1" t="n"/>
      <c r="R7" s="19" t="n"/>
      <c r="S7" s="19" t="n"/>
      <c r="T7" s="19" t="n"/>
      <c r="U7" s="19" t="inlineStr">
        <is>
          <t>Специальность: 7-06-0412-02 Бизнес-администрирование</t>
        </is>
      </c>
      <c r="V7" s="19" t="n"/>
      <c r="W7" s="19" t="n"/>
      <c r="X7" s="19" t="n"/>
      <c r="Y7" s="19" t="n"/>
      <c r="Z7" s="19" t="n"/>
      <c r="AA7" s="19" t="n"/>
      <c r="AB7" s="19" t="n"/>
      <c r="AC7" s="19" t="n"/>
      <c r="AD7" s="19" t="n"/>
      <c r="AE7" s="19" t="n"/>
      <c r="AF7" s="19" t="n"/>
      <c r="AG7" s="19" t="n"/>
      <c r="AH7" s="19" t="n"/>
      <c r="AI7" s="19" t="n"/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  <c r="AS7" s="19" t="n"/>
      <c r="AT7" s="19" t="n"/>
      <c r="AU7" s="19" t="n"/>
      <c r="AV7" s="19" t="n"/>
      <c r="AW7" s="19" t="n"/>
      <c r="AX7" s="19" t="n"/>
      <c r="AY7" s="18" t="inlineStr">
        <is>
          <t xml:space="preserve">Форма получения образования: </t>
        </is>
      </c>
      <c r="AZ7" s="18" t="n"/>
      <c r="BA7" s="18" t="n"/>
      <c r="BB7" s="18" t="n"/>
      <c r="BC7" s="1" t="n"/>
      <c r="BD7" s="1" t="n"/>
      <c r="BE7" s="18" t="n"/>
      <c r="BF7" s="18" t="n"/>
      <c r="BG7" s="18" t="n"/>
      <c r="BH7" s="30" t="n"/>
      <c r="BI7" s="529" t="n"/>
      <c r="BJ7" s="90" t="n"/>
      <c r="BK7" s="25" t="n"/>
      <c r="BL7" s="1" t="n"/>
      <c r="BM7" s="267" t="n"/>
      <c r="BN7" s="267" t="n"/>
      <c r="BO7" s="267" t="n"/>
      <c r="BP7" s="267" t="n"/>
      <c r="BQ7" s="267" t="n"/>
      <c r="BR7" s="1" t="n"/>
      <c r="BS7" s="1" t="n"/>
      <c r="BT7" s="1" t="n"/>
      <c r="BU7" s="1" t="n"/>
      <c r="BV7" s="1" t="n"/>
      <c r="BW7" s="1" t="n"/>
      <c r="BX7" s="1" t="n"/>
    </row>
    <row r="8">
      <c r="A8" s="1" t="n"/>
      <c r="B8" s="1" t="n"/>
      <c r="C8" s="1" t="n"/>
      <c r="D8" s="1" t="n"/>
      <c r="E8" s="1" t="n"/>
      <c r="F8" s="37" t="inlineStr">
        <is>
          <t>30.05.2023</t>
        </is>
      </c>
      <c r="G8" s="37" t="n"/>
      <c r="H8" s="37" t="n"/>
      <c r="I8" s="37" t="n"/>
      <c r="J8" s="37" t="n"/>
      <c r="K8" s="37" t="n"/>
      <c r="L8" s="37" t="n"/>
      <c r="M8" s="37" t="n"/>
      <c r="N8" s="37" t="n"/>
      <c r="O8" s="5" t="n"/>
      <c r="P8" s="6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7" t="inlineStr">
        <is>
          <t>очная (дневная)</t>
        </is>
      </c>
      <c r="AZ8" s="37" t="n"/>
      <c r="BA8" s="37" t="n"/>
      <c r="BB8" s="37" t="n"/>
      <c r="BC8" s="1" t="n"/>
      <c r="BD8" s="1" t="n"/>
      <c r="BE8" s="30" t="n"/>
      <c r="BF8" s="30" t="n"/>
      <c r="BG8" s="30" t="n"/>
      <c r="BH8" s="30" t="n"/>
      <c r="BI8" s="790" t="n"/>
      <c r="BJ8" s="246" t="n"/>
      <c r="BK8" s="224" t="n"/>
      <c r="BL8" s="224" t="n"/>
      <c r="BM8" s="267" t="n"/>
      <c r="BN8" s="267" t="n"/>
      <c r="BO8" s="267" t="n"/>
      <c r="BP8" s="267" t="n"/>
      <c r="BQ8" s="267" t="n"/>
      <c r="BR8" s="1" t="n"/>
      <c r="BS8" s="1" t="n"/>
      <c r="BT8" s="1" t="n"/>
      <c r="BU8" s="1" t="n"/>
      <c r="BV8" s="1" t="n"/>
      <c r="BW8" s="1" t="n"/>
      <c r="BX8" s="1" t="n"/>
    </row>
    <row r="9">
      <c r="A9" s="1" t="n"/>
      <c r="B9" s="1" t="n"/>
      <c r="C9" s="1" t="n"/>
      <c r="D9" s="1" t="n"/>
      <c r="E9" s="1" t="n"/>
      <c r="F9" s="23" t="inlineStr">
        <is>
          <t>Регистрационный № 06-04-009/уч.</t>
        </is>
      </c>
      <c r="G9" s="37" t="n"/>
      <c r="H9" s="37" t="n"/>
      <c r="I9" s="37" t="n"/>
      <c r="J9" s="37" t="n"/>
      <c r="K9" s="37" t="n"/>
      <c r="L9" s="37" t="n"/>
      <c r="M9" s="37" t="n"/>
      <c r="N9" s="37" t="n"/>
      <c r="O9" s="4" t="n"/>
      <c r="P9" s="4" t="n"/>
      <c r="Q9" s="4" t="n"/>
      <c r="R9" s="4" t="n"/>
      <c r="S9" s="4" t="n"/>
      <c r="T9" s="4" t="n"/>
      <c r="U9" s="4" t="n"/>
      <c r="V9" s="4" t="n"/>
      <c r="W9" s="4" t="n"/>
      <c r="X9" s="4" t="n"/>
      <c r="Y9" s="4" t="n"/>
      <c r="Z9" s="4" t="n"/>
      <c r="AA9" s="4" t="n"/>
      <c r="AB9" s="4" t="n"/>
      <c r="AC9" s="4" t="n"/>
      <c r="AD9" s="4" t="n"/>
      <c r="AE9" s="4" t="n"/>
      <c r="AF9" s="4" t="n"/>
      <c r="AG9" s="4" t="n"/>
      <c r="AH9" s="4" t="n"/>
      <c r="AI9" s="4" t="n"/>
      <c r="AJ9" s="4" t="n"/>
      <c r="AK9" s="4" t="n"/>
      <c r="AL9" s="4" t="n"/>
      <c r="AM9" s="4" t="n"/>
      <c r="AN9" s="4" t="n"/>
      <c r="AO9" s="4" t="n"/>
      <c r="AP9" s="4" t="n"/>
      <c r="AQ9" s="4" t="n"/>
      <c r="AR9" s="4" t="n"/>
      <c r="AS9" s="4" t="n"/>
      <c r="AT9" s="4" t="n"/>
      <c r="AU9" s="4" t="n"/>
      <c r="AV9" s="4" t="n"/>
      <c r="AW9" s="4" t="n"/>
      <c r="AX9" s="4" t="n"/>
      <c r="AY9" s="4" t="n"/>
      <c r="AZ9" s="4" t="n"/>
      <c r="BA9" s="267" t="n"/>
      <c r="BB9" s="267" t="n"/>
      <c r="BC9" s="266" t="n"/>
      <c r="BD9" s="254" t="n"/>
      <c r="BE9" s="911" t="n"/>
      <c r="BF9" s="911" t="n"/>
      <c r="BG9" s="911" t="n"/>
      <c r="BH9" s="911" t="n"/>
      <c r="BI9" s="911" t="n"/>
      <c r="BJ9" s="267" t="n"/>
      <c r="BK9" s="267" t="n"/>
      <c r="BL9" s="267" t="n"/>
      <c r="BM9" s="267" t="n"/>
      <c r="BN9" s="267" t="n"/>
      <c r="BO9" s="267" t="n"/>
      <c r="BP9" s="267" t="n"/>
      <c r="BQ9" s="267" t="n"/>
      <c r="BR9" s="1" t="n"/>
      <c r="BS9" s="1" t="n"/>
      <c r="BT9" s="1" t="n"/>
      <c r="BU9" s="1" t="n"/>
      <c r="BV9" s="1" t="n"/>
      <c r="BW9" s="1" t="n"/>
      <c r="BX9" s="1" t="n"/>
    </row>
    <row r="10">
      <c r="A10" s="267" t="n"/>
      <c r="B10" s="266" t="n"/>
      <c r="C10" s="266" t="n"/>
      <c r="D10" s="266" t="n"/>
      <c r="E10" s="266" t="n"/>
      <c r="F10" s="266" t="n"/>
      <c r="G10" s="266" t="n"/>
      <c r="H10" s="266" t="n"/>
      <c r="I10" s="266" t="n"/>
      <c r="J10" s="266" t="n"/>
      <c r="K10" s="266" t="n"/>
      <c r="L10" s="266" t="n"/>
      <c r="M10" s="266" t="n"/>
      <c r="N10" s="267" t="n"/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4" t="n"/>
      <c r="Z10" s="4" t="n"/>
      <c r="AA10" s="4" t="n"/>
      <c r="AB10" s="4" t="n"/>
      <c r="AC10" s="4" t="n"/>
      <c r="AD10" s="4" t="n"/>
      <c r="AE10" s="4" t="n"/>
      <c r="AF10" s="4" t="n"/>
      <c r="AG10" s="4" t="n"/>
      <c r="AH10" s="4" t="n"/>
      <c r="AI10" s="4" t="n"/>
      <c r="AJ10" s="4" t="n"/>
      <c r="AK10" s="4" t="n"/>
      <c r="AL10" s="4" t="n"/>
      <c r="AM10" s="4" t="n"/>
      <c r="AN10" s="4" t="n"/>
      <c r="AO10" s="4" t="n"/>
      <c r="AP10" s="4" t="n"/>
      <c r="AQ10" s="4" t="n"/>
      <c r="AR10" s="4" t="n"/>
      <c r="AS10" s="4" t="n"/>
      <c r="AT10" s="4" t="n"/>
      <c r="AU10" s="4" t="n"/>
      <c r="AV10" s="4" t="n"/>
      <c r="AW10" s="4" t="n"/>
      <c r="AX10" s="4" t="n"/>
      <c r="AY10" s="4" t="n"/>
      <c r="AZ10" s="4" t="n"/>
      <c r="BA10" s="267" t="n"/>
      <c r="BB10" s="267" t="n"/>
      <c r="BC10" s="254" t="n"/>
      <c r="BD10" s="254" t="n"/>
      <c r="BE10" s="254" t="n"/>
      <c r="BF10" s="254" t="n"/>
      <c r="BG10" s="254" t="n"/>
      <c r="BH10" s="254" t="n"/>
      <c r="BI10" s="254" t="n"/>
      <c r="BJ10" s="911" t="n"/>
      <c r="BK10" s="911" t="n"/>
      <c r="BL10" s="911" t="n"/>
      <c r="BM10" s="911" t="n"/>
      <c r="BN10" s="911" t="n"/>
      <c r="BO10" s="911" t="n"/>
      <c r="BP10" s="911" t="n"/>
      <c r="BQ10" s="911" t="n"/>
      <c r="BR10" s="1" t="n"/>
      <c r="BS10" s="1" t="n"/>
      <c r="BT10" s="1" t="n"/>
      <c r="BU10" s="1" t="n"/>
      <c r="BV10" s="1" t="n"/>
      <c r="BW10" s="1" t="n"/>
      <c r="BX10" s="1" t="n"/>
    </row>
    <row r="11">
      <c r="A11" s="19" t="n"/>
      <c r="B11" s="43" t="n"/>
      <c r="C11" s="44" t="n"/>
      <c r="D11" s="44" t="n"/>
      <c r="E11" s="19" t="n"/>
      <c r="F11" s="19" t="n"/>
      <c r="G11" s="19" t="n"/>
      <c r="H11" s="19" t="inlineStr">
        <is>
          <t>I. График образовательного процесса</t>
        </is>
      </c>
      <c r="I11" s="19" t="n"/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215" t="inlineStr">
        <is>
          <t>II. Сводные данные по бюджету времени (в неделях)</t>
        </is>
      </c>
      <c r="AG11" s="44" t="n"/>
      <c r="AH11" s="44" t="n"/>
      <c r="AI11" s="44" t="n"/>
      <c r="AJ11" s="44" t="n"/>
      <c r="AK11" s="44" t="n"/>
      <c r="AL11" s="44" t="n"/>
      <c r="AM11" s="44" t="n"/>
      <c r="AN11" s="44" t="n"/>
      <c r="AO11" s="44" t="n"/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44" t="n"/>
      <c r="BE11" s="44" t="n"/>
      <c r="BF11" s="44" t="n"/>
      <c r="BG11" s="44" t="n"/>
      <c r="BH11" s="19" t="n"/>
      <c r="BI11" s="19" t="n"/>
      <c r="BJ11" s="19" t="n"/>
      <c r="BK11" s="19" t="n"/>
      <c r="BL11" s="19" t="n"/>
      <c r="BM11" s="19" t="n"/>
      <c r="BN11" s="19" t="n"/>
      <c r="BO11" s="19" t="n"/>
      <c r="BP11" s="19" t="n"/>
      <c r="BQ11" s="46" t="n"/>
      <c r="BR11" s="1" t="n"/>
      <c r="BS11" s="1" t="n"/>
      <c r="BT11" s="1" t="n"/>
      <c r="BU11" s="1" t="n"/>
      <c r="BV11" s="1" t="n"/>
      <c r="BW11" s="1" t="n"/>
      <c r="BX11" s="1" t="n"/>
    </row>
    <row r="12">
      <c r="A12" s="1216" t="inlineStr">
        <is>
          <t>КУРСЫ</t>
        </is>
      </c>
      <c r="B12" s="53" t="n"/>
      <c r="C12" s="1217" t="inlineStr">
        <is>
          <t>СЕНТЯБРЬ</t>
        </is>
      </c>
      <c r="D12" s="123" t="n"/>
      <c r="E12" s="123" t="n"/>
      <c r="F12" s="124" t="n"/>
      <c r="G12" s="1218" t="n"/>
      <c r="H12" s="1217" t="inlineStr">
        <is>
          <t>ОКТЯБРЬ</t>
        </is>
      </c>
      <c r="I12" s="123" t="n"/>
      <c r="J12" s="124" t="n"/>
      <c r="K12" s="1218" t="n"/>
      <c r="L12" s="1217" t="inlineStr">
        <is>
          <t>НОЯБРЬ</t>
        </is>
      </c>
      <c r="M12" s="123" t="n"/>
      <c r="N12" s="123" t="n"/>
      <c r="O12" s="124" t="n"/>
      <c r="P12" s="1217" t="inlineStr">
        <is>
          <t>ДЕКАБРЬ</t>
        </is>
      </c>
      <c r="Q12" s="123" t="n"/>
      <c r="R12" s="123" t="n"/>
      <c r="S12" s="123" t="n"/>
      <c r="T12" s="124" t="n"/>
      <c r="U12" s="1218" t="n"/>
      <c r="V12" s="1217" t="inlineStr">
        <is>
          <t>ЯНВАРЬ</t>
        </is>
      </c>
      <c r="W12" s="123" t="n"/>
      <c r="X12" s="124" t="n"/>
      <c r="Y12" s="1218" t="n"/>
      <c r="Z12" s="1217" t="inlineStr">
        <is>
          <t>ФЕВРАЛЬ</t>
        </is>
      </c>
      <c r="AA12" s="123" t="n"/>
      <c r="AB12" s="124" t="n"/>
      <c r="AC12" s="1218" t="n"/>
      <c r="AD12" s="1217" t="inlineStr">
        <is>
          <t>МАРТ</t>
        </is>
      </c>
      <c r="AE12" s="123" t="n"/>
      <c r="AF12" s="123" t="n"/>
      <c r="AG12" s="124" t="n"/>
      <c r="AH12" s="1218" t="n"/>
      <c r="AI12" s="1217" t="inlineStr">
        <is>
          <t>АПРЕЛЬ</t>
        </is>
      </c>
      <c r="AJ12" s="123" t="n"/>
      <c r="AK12" s="124" t="n"/>
      <c r="AL12" s="1218" t="n"/>
      <c r="AM12" s="1217" t="inlineStr">
        <is>
          <t>МАЙ</t>
        </is>
      </c>
      <c r="AN12" s="123" t="n"/>
      <c r="AO12" s="123" t="n"/>
      <c r="AP12" s="124" t="n"/>
      <c r="AQ12" s="1217" t="inlineStr">
        <is>
          <t>ИЮНЬ</t>
        </is>
      </c>
      <c r="AR12" s="123" t="n"/>
      <c r="AS12" s="123" t="n"/>
      <c r="AT12" s="124" t="n"/>
      <c r="AU12" s="1219" t="n"/>
      <c r="AV12" s="1217" t="inlineStr">
        <is>
          <t>ИЮЛЬ</t>
        </is>
      </c>
      <c r="AW12" s="123" t="n"/>
      <c r="AX12" s="124" t="n"/>
      <c r="AY12" s="1218" t="n"/>
      <c r="AZ12" s="1217" t="inlineStr">
        <is>
          <t>АВГУСТ</t>
        </is>
      </c>
      <c r="BA12" s="123" t="n"/>
      <c r="BB12" s="123" t="n"/>
      <c r="BC12" s="124" t="n"/>
      <c r="BD12" s="795" t="inlineStr">
        <is>
          <t>Теоретическое обучение</t>
        </is>
      </c>
      <c r="BE12" s="795" t="inlineStr">
        <is>
          <t>Экзаменационные сессии</t>
        </is>
      </c>
      <c r="BF12" s="795" t="inlineStr">
        <is>
          <t>Производственные практики</t>
        </is>
      </c>
      <c r="BG12" s="795" t="inlineStr">
        <is>
          <t>Магистерская диссертация</t>
        </is>
      </c>
      <c r="BH12" s="795" t="inlineStr">
        <is>
          <t>Итоговая аттестация</t>
        </is>
      </c>
      <c r="BI12" s="795" t="inlineStr">
        <is>
          <t>Каникулы</t>
        </is>
      </c>
      <c r="BJ12" s="553" t="inlineStr">
        <is>
          <t>Всего</t>
        </is>
      </c>
      <c r="BK12" s="524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</row>
    <row r="13">
      <c r="A13" s="112" t="n"/>
      <c r="B13" s="115" t="n"/>
      <c r="C13" s="797" t="n">
        <v>1</v>
      </c>
      <c r="D13" s="797" t="n">
        <v>8</v>
      </c>
      <c r="E13" s="797" t="n">
        <v>15</v>
      </c>
      <c r="F13" s="797" t="n">
        <v>22</v>
      </c>
      <c r="G13" s="567" t="n">
        <v>29</v>
      </c>
      <c r="H13" s="797" t="n">
        <v>6</v>
      </c>
      <c r="I13" s="797" t="n">
        <v>13</v>
      </c>
      <c r="J13" s="797" t="n">
        <v>20</v>
      </c>
      <c r="K13" s="567" t="n">
        <v>27</v>
      </c>
      <c r="L13" s="797" t="n">
        <v>3</v>
      </c>
      <c r="M13" s="797" t="n">
        <v>10</v>
      </c>
      <c r="N13" s="797" t="n">
        <v>17</v>
      </c>
      <c r="O13" s="797" t="n">
        <v>24</v>
      </c>
      <c r="P13" s="797" t="n">
        <v>1</v>
      </c>
      <c r="Q13" s="797" t="n">
        <v>8</v>
      </c>
      <c r="R13" s="797" t="n">
        <v>15</v>
      </c>
      <c r="S13" s="797" t="n">
        <v>22</v>
      </c>
      <c r="T13" s="128" t="n"/>
      <c r="U13" s="567" t="n">
        <v>29</v>
      </c>
      <c r="V13" s="797" t="n">
        <v>5</v>
      </c>
      <c r="W13" s="797" t="n">
        <v>12</v>
      </c>
      <c r="X13" s="797" t="n">
        <v>19</v>
      </c>
      <c r="Y13" s="567" t="n">
        <v>26</v>
      </c>
      <c r="Z13" s="797" t="n">
        <v>2</v>
      </c>
      <c r="AA13" s="797" t="n">
        <v>9</v>
      </c>
      <c r="AB13" s="797" t="n">
        <v>16</v>
      </c>
      <c r="AC13" s="567" t="n">
        <v>23</v>
      </c>
      <c r="AD13" s="797" t="n">
        <v>2</v>
      </c>
      <c r="AE13" s="797" t="n">
        <v>9</v>
      </c>
      <c r="AF13" s="797" t="n">
        <v>16</v>
      </c>
      <c r="AG13" s="797" t="n">
        <v>23</v>
      </c>
      <c r="AH13" s="567" t="n">
        <v>30</v>
      </c>
      <c r="AI13" s="797" t="n">
        <v>6</v>
      </c>
      <c r="AJ13" s="797" t="n">
        <v>13</v>
      </c>
      <c r="AK13" s="797" t="n">
        <v>20</v>
      </c>
      <c r="AL13" s="567" t="n">
        <v>27</v>
      </c>
      <c r="AM13" s="797" t="n">
        <v>4</v>
      </c>
      <c r="AN13" s="797" t="n">
        <v>11</v>
      </c>
      <c r="AO13" s="797" t="n">
        <v>18</v>
      </c>
      <c r="AP13" s="797" t="n">
        <v>25</v>
      </c>
      <c r="AQ13" s="797" t="n">
        <v>1</v>
      </c>
      <c r="AR13" s="797" t="n">
        <v>8</v>
      </c>
      <c r="AS13" s="797" t="n">
        <v>15</v>
      </c>
      <c r="AT13" s="797" t="n">
        <v>22</v>
      </c>
      <c r="AU13" s="1220" t="n">
        <v>29</v>
      </c>
      <c r="AV13" s="797" t="n">
        <v>6</v>
      </c>
      <c r="AW13" s="797" t="n">
        <v>13</v>
      </c>
      <c r="AX13" s="797" t="n">
        <v>20</v>
      </c>
      <c r="AY13" s="567" t="n">
        <v>27</v>
      </c>
      <c r="AZ13" s="797" t="n">
        <v>3</v>
      </c>
      <c r="BA13" s="797" t="n">
        <v>10</v>
      </c>
      <c r="BB13" s="797" t="n">
        <v>17</v>
      </c>
      <c r="BC13" s="797" t="n">
        <v>24</v>
      </c>
      <c r="BD13" s="64" t="n"/>
      <c r="BE13" s="64" t="n"/>
      <c r="BF13" s="64" t="n"/>
      <c r="BG13" s="64" t="n"/>
      <c r="BH13" s="64" t="n"/>
      <c r="BI13" s="64" t="n"/>
      <c r="BJ13" s="65" t="n"/>
      <c r="BK13" s="524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</row>
    <row r="14">
      <c r="A14" s="112" t="n"/>
      <c r="B14" s="115" t="n"/>
      <c r="C14" s="797" t="n">
        <v>7</v>
      </c>
      <c r="D14" s="797" t="n">
        <v>14</v>
      </c>
      <c r="E14" s="797" t="n">
        <v>21</v>
      </c>
      <c r="F14" s="797" t="n">
        <v>28</v>
      </c>
      <c r="G14" s="797" t="n">
        <v>5</v>
      </c>
      <c r="H14" s="797" t="n">
        <v>12</v>
      </c>
      <c r="I14" s="797" t="n">
        <v>19</v>
      </c>
      <c r="J14" s="797" t="n">
        <v>26</v>
      </c>
      <c r="K14" s="797" t="n">
        <v>2</v>
      </c>
      <c r="L14" s="797" t="n">
        <v>9</v>
      </c>
      <c r="M14" s="797" t="n">
        <v>16</v>
      </c>
      <c r="N14" s="797" t="n">
        <v>23</v>
      </c>
      <c r="O14" s="797" t="n">
        <v>30</v>
      </c>
      <c r="P14" s="797" t="n">
        <v>7</v>
      </c>
      <c r="Q14" s="797" t="n">
        <v>14</v>
      </c>
      <c r="R14" s="797" t="n">
        <v>21</v>
      </c>
      <c r="S14" s="797" t="n">
        <v>28</v>
      </c>
      <c r="T14" s="128" t="n"/>
      <c r="U14" s="797" t="n">
        <v>4</v>
      </c>
      <c r="V14" s="797" t="n">
        <v>11</v>
      </c>
      <c r="W14" s="797" t="n">
        <v>18</v>
      </c>
      <c r="X14" s="797" t="n">
        <v>25</v>
      </c>
      <c r="Y14" s="797" t="n">
        <v>1</v>
      </c>
      <c r="Z14" s="797" t="n">
        <v>8</v>
      </c>
      <c r="AA14" s="797" t="n">
        <v>15</v>
      </c>
      <c r="AB14" s="797" t="n">
        <v>22</v>
      </c>
      <c r="AC14" s="797" t="n">
        <v>1</v>
      </c>
      <c r="AD14" s="797" t="n">
        <v>8</v>
      </c>
      <c r="AE14" s="797" t="n">
        <v>15</v>
      </c>
      <c r="AF14" s="797" t="n">
        <v>22</v>
      </c>
      <c r="AG14" s="797" t="n">
        <v>29</v>
      </c>
      <c r="AH14" s="797" t="n">
        <v>5</v>
      </c>
      <c r="AI14" s="797" t="n">
        <v>12</v>
      </c>
      <c r="AJ14" s="797" t="n">
        <v>19</v>
      </c>
      <c r="AK14" s="797" t="n">
        <v>26</v>
      </c>
      <c r="AL14" s="797" t="n">
        <v>3</v>
      </c>
      <c r="AM14" s="797" t="n">
        <v>10</v>
      </c>
      <c r="AN14" s="797" t="n">
        <v>17</v>
      </c>
      <c r="AO14" s="797" t="n">
        <v>24</v>
      </c>
      <c r="AP14" s="797" t="n">
        <v>31</v>
      </c>
      <c r="AQ14" s="797" t="n">
        <v>7</v>
      </c>
      <c r="AR14" s="797" t="n">
        <v>14</v>
      </c>
      <c r="AS14" s="797" t="n">
        <v>21</v>
      </c>
      <c r="AT14" s="797" t="n">
        <v>28</v>
      </c>
      <c r="AU14" s="798" t="n">
        <v>5</v>
      </c>
      <c r="AV14" s="797" t="n">
        <v>12</v>
      </c>
      <c r="AW14" s="797" t="n">
        <v>19</v>
      </c>
      <c r="AX14" s="797" t="n">
        <v>26</v>
      </c>
      <c r="AY14" s="797" t="n">
        <v>2</v>
      </c>
      <c r="AZ14" s="797" t="n">
        <v>9</v>
      </c>
      <c r="BA14" s="797" t="n">
        <v>16</v>
      </c>
      <c r="BB14" s="797" t="n">
        <v>23</v>
      </c>
      <c r="BC14" s="797" t="n">
        <v>31</v>
      </c>
      <c r="BD14" s="64" t="n"/>
      <c r="BE14" s="64" t="n"/>
      <c r="BF14" s="64" t="n"/>
      <c r="BG14" s="64" t="n"/>
      <c r="BH14" s="64" t="n"/>
      <c r="BI14" s="64" t="n"/>
      <c r="BJ14" s="65" t="n"/>
      <c r="BK14" s="524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</row>
    <row r="15">
      <c r="A15" s="138" t="n"/>
      <c r="B15" s="139" t="n"/>
      <c r="C15" s="1221" t="n">
        <v>1</v>
      </c>
      <c r="D15" s="1221">
        <f>C15+1</f>
        <v/>
      </c>
      <c r="E15" s="1221">
        <f>D15+1</f>
        <v/>
      </c>
      <c r="F15" s="1221">
        <f>E15+1</f>
        <v/>
      </c>
      <c r="G15" s="1221">
        <f>F15+1</f>
        <v/>
      </c>
      <c r="H15" s="1221">
        <f>G15+1</f>
        <v/>
      </c>
      <c r="I15" s="1221">
        <f>H15+1</f>
        <v/>
      </c>
      <c r="J15" s="1221">
        <f>I15+1</f>
        <v/>
      </c>
      <c r="K15" s="1221">
        <f>J15+1</f>
        <v/>
      </c>
      <c r="L15" s="1221">
        <f>K15+1</f>
        <v/>
      </c>
      <c r="M15" s="1221">
        <f>L15+1</f>
        <v/>
      </c>
      <c r="N15" s="1221">
        <f>M15+1</f>
        <v/>
      </c>
      <c r="O15" s="1221">
        <f>N15+1</f>
        <v/>
      </c>
      <c r="P15" s="1221">
        <f>O15+1</f>
        <v/>
      </c>
      <c r="Q15" s="1221">
        <f>P15+1</f>
        <v/>
      </c>
      <c r="R15" s="1221">
        <f>Q15+1</f>
        <v/>
      </c>
      <c r="S15" s="1221">
        <f>R15+1</f>
        <v/>
      </c>
      <c r="T15" s="128" t="n"/>
      <c r="U15" s="1221">
        <f>S15+1</f>
        <v/>
      </c>
      <c r="V15" s="1221">
        <f>U15+1</f>
        <v/>
      </c>
      <c r="W15" s="1221">
        <f>V15+1</f>
        <v/>
      </c>
      <c r="X15" s="1221">
        <f>W15+1</f>
        <v/>
      </c>
      <c r="Y15" s="1221">
        <f>X15+1</f>
        <v/>
      </c>
      <c r="Z15" s="1221">
        <f>Y15+1</f>
        <v/>
      </c>
      <c r="AA15" s="1221">
        <f>Z15+1</f>
        <v/>
      </c>
      <c r="AB15" s="1221">
        <f>AA15+1</f>
        <v/>
      </c>
      <c r="AC15" s="1221">
        <f>AB15+1</f>
        <v/>
      </c>
      <c r="AD15" s="1221">
        <f>AC15+1</f>
        <v/>
      </c>
      <c r="AE15" s="1221">
        <f>AD15+1</f>
        <v/>
      </c>
      <c r="AF15" s="1221">
        <f>AE15+1</f>
        <v/>
      </c>
      <c r="AG15" s="1221">
        <f>AF15+1</f>
        <v/>
      </c>
      <c r="AH15" s="1221">
        <f>AG15+1</f>
        <v/>
      </c>
      <c r="AI15" s="1221">
        <f>AH15+1</f>
        <v/>
      </c>
      <c r="AJ15" s="1221">
        <f>AI15+1</f>
        <v/>
      </c>
      <c r="AK15" s="1221">
        <f>AJ15+1</f>
        <v/>
      </c>
      <c r="AL15" s="1221">
        <f>AK15+1</f>
        <v/>
      </c>
      <c r="AM15" s="1221">
        <f>AL15+1</f>
        <v/>
      </c>
      <c r="AN15" s="1221">
        <f>AM15+1</f>
        <v/>
      </c>
      <c r="AO15" s="1221">
        <f>AN15+1</f>
        <v/>
      </c>
      <c r="AP15" s="1221">
        <f>AO15+1</f>
        <v/>
      </c>
      <c r="AQ15" s="1221">
        <f>AP15+1</f>
        <v/>
      </c>
      <c r="AR15" s="1221">
        <f>AQ15+1</f>
        <v/>
      </c>
      <c r="AS15" s="1221">
        <f>AR15+1</f>
        <v/>
      </c>
      <c r="AT15" s="1221">
        <f>AS15+1</f>
        <v/>
      </c>
      <c r="AU15" s="1222">
        <f>AT15+1</f>
        <v/>
      </c>
      <c r="AV15" s="1221">
        <f>AU15+1</f>
        <v/>
      </c>
      <c r="AW15" s="1221">
        <f>AV15+1</f>
        <v/>
      </c>
      <c r="AX15" s="1221">
        <f>AW15+1</f>
        <v/>
      </c>
      <c r="AY15" s="1221">
        <f>AX15+1</f>
        <v/>
      </c>
      <c r="AZ15" s="1221">
        <f>AY15+1</f>
        <v/>
      </c>
      <c r="BA15" s="1221">
        <f>AZ15+1</f>
        <v/>
      </c>
      <c r="BB15" s="1221">
        <f>BA15+1</f>
        <v/>
      </c>
      <c r="BC15" s="1221">
        <f>BB15+1</f>
        <v/>
      </c>
      <c r="BD15" s="1223" t="n"/>
      <c r="BE15" s="1223" t="n"/>
      <c r="BF15" s="1223" t="n"/>
      <c r="BG15" s="1223" t="n"/>
      <c r="BH15" s="1223" t="n"/>
      <c r="BI15" s="1223" t="n"/>
      <c r="BJ15" s="1224" t="n"/>
      <c r="BK15" s="524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</row>
    <row r="16">
      <c r="A16" s="802" t="inlineStr">
        <is>
          <t>I</t>
        </is>
      </c>
      <c r="B16" s="128" t="n"/>
      <c r="C16" s="1225" t="n"/>
      <c r="D16" s="804" t="n"/>
      <c r="E16" s="804" t="n"/>
      <c r="F16" s="804" t="n"/>
      <c r="G16" s="804" t="n"/>
      <c r="H16" s="804" t="n"/>
      <c r="I16" s="804" t="n"/>
      <c r="J16" s="804" t="n"/>
      <c r="K16" s="804" t="n">
        <v>18</v>
      </c>
      <c r="L16" s="804" t="n"/>
      <c r="M16" s="804" t="n"/>
      <c r="N16" s="804" t="n"/>
      <c r="O16" s="804" t="n"/>
      <c r="P16" s="804" t="n"/>
      <c r="Q16" s="804" t="n"/>
      <c r="R16" s="804" t="n"/>
      <c r="S16" s="804" t="n"/>
      <c r="T16" s="128" t="n"/>
      <c r="U16" s="804" t="n"/>
      <c r="V16" s="804" t="inlineStr">
        <is>
          <t>:</t>
        </is>
      </c>
      <c r="W16" s="804" t="inlineStr">
        <is>
          <t>:</t>
        </is>
      </c>
      <c r="X16" s="804" t="inlineStr">
        <is>
          <t>:</t>
        </is>
      </c>
      <c r="Y16" s="804" t="inlineStr">
        <is>
          <t>=</t>
        </is>
      </c>
      <c r="Z16" s="804" t="inlineStr">
        <is>
          <t>=</t>
        </is>
      </c>
      <c r="AA16" s="804" t="n"/>
      <c r="AB16" s="804" t="n"/>
      <c r="AC16" s="804" t="n"/>
      <c r="AD16" s="804" t="n"/>
      <c r="AE16" s="804" t="n"/>
      <c r="AF16" s="804" t="n"/>
      <c r="AG16" s="804" t="n"/>
      <c r="AH16" s="804" t="n"/>
      <c r="AI16" s="804" t="n">
        <v>18</v>
      </c>
      <c r="AJ16" s="804" t="n"/>
      <c r="AK16" s="804" t="n"/>
      <c r="AL16" s="804" t="n"/>
      <c r="AM16" s="804" t="n"/>
      <c r="AN16" s="804" t="n"/>
      <c r="AO16" s="804" t="n"/>
      <c r="AP16" s="804" t="n"/>
      <c r="AQ16" s="804" t="n"/>
      <c r="AR16" s="804" t="n"/>
      <c r="AS16" s="804" t="inlineStr">
        <is>
          <t>:</t>
        </is>
      </c>
      <c r="AT16" s="804" t="inlineStr">
        <is>
          <t>:</t>
        </is>
      </c>
      <c r="AU16" s="636" t="inlineStr">
        <is>
          <t>:</t>
        </is>
      </c>
      <c r="AV16" s="804" t="inlineStr">
        <is>
          <t>=</t>
        </is>
      </c>
      <c r="AW16" s="804" t="inlineStr">
        <is>
          <t>=</t>
        </is>
      </c>
      <c r="AX16" s="804" t="inlineStr">
        <is>
          <t>=</t>
        </is>
      </c>
      <c r="AY16" s="804" t="inlineStr">
        <is>
          <t>=</t>
        </is>
      </c>
      <c r="AZ16" s="804" t="inlineStr">
        <is>
          <t>=</t>
        </is>
      </c>
      <c r="BA16" s="804" t="inlineStr">
        <is>
          <t>=</t>
        </is>
      </c>
      <c r="BB16" s="804" t="inlineStr">
        <is>
          <t>=</t>
        </is>
      </c>
      <c r="BC16" s="804" t="inlineStr">
        <is>
          <t>=</t>
        </is>
      </c>
      <c r="BD16" s="804" t="n">
        <v>36</v>
      </c>
      <c r="BE16" s="804" t="n">
        <v>6</v>
      </c>
      <c r="BF16" s="804" t="n"/>
      <c r="BG16" s="804" t="n"/>
      <c r="BH16" s="804" t="n"/>
      <c r="BI16" s="804" t="n">
        <v>10</v>
      </c>
      <c r="BJ16" s="1226">
        <f>SUM(BD16:BI16)</f>
        <v/>
      </c>
      <c r="BK16" s="346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</row>
    <row r="17">
      <c r="A17" s="336" t="inlineStr">
        <is>
          <t>II</t>
        </is>
      </c>
      <c r="B17" s="144" t="n"/>
      <c r="C17" s="806" t="n"/>
      <c r="D17" s="344" t="n"/>
      <c r="E17" s="344" t="n"/>
      <c r="F17" s="344" t="n"/>
      <c r="G17" s="344" t="n"/>
      <c r="H17" s="344" t="n"/>
      <c r="I17" s="344" t="n"/>
      <c r="J17" s="344" t="n"/>
      <c r="K17" s="344" t="n"/>
      <c r="L17" s="344" t="inlineStr">
        <is>
          <t>:</t>
        </is>
      </c>
      <c r="M17" s="344" t="inlineStr">
        <is>
          <t>Х</t>
        </is>
      </c>
      <c r="N17" s="344" t="inlineStr">
        <is>
          <t>Х</t>
        </is>
      </c>
      <c r="O17" s="344" t="inlineStr">
        <is>
          <t>/</t>
        </is>
      </c>
      <c r="P17" s="344" t="inlineStr">
        <is>
          <t>/</t>
        </is>
      </c>
      <c r="Q17" s="344" t="inlineStr">
        <is>
          <t>/</t>
        </is>
      </c>
      <c r="R17" s="344" t="inlineStr">
        <is>
          <t>/</t>
        </is>
      </c>
      <c r="S17" s="344" t="inlineStr">
        <is>
          <t>/</t>
        </is>
      </c>
      <c r="T17" s="144" t="n"/>
      <c r="U17" s="344" t="inlineStr">
        <is>
          <t>/</t>
        </is>
      </c>
      <c r="V17" s="344" t="inlineStr">
        <is>
          <t>/</t>
        </is>
      </c>
      <c r="W17" s="344" t="inlineStr">
        <is>
          <t>/</t>
        </is>
      </c>
      <c r="X17" s="807" t="inlineStr">
        <is>
          <t>//</t>
        </is>
      </c>
      <c r="Y17" s="1227" t="inlineStr">
        <is>
          <t>//</t>
        </is>
      </c>
      <c r="Z17" s="807" t="n"/>
      <c r="AA17" s="202" t="n"/>
      <c r="AB17" s="202" t="n"/>
      <c r="AC17" s="202" t="n"/>
      <c r="AD17" s="202" t="n"/>
      <c r="AE17" s="202" t="n"/>
      <c r="AF17" s="202" t="n"/>
      <c r="AG17" s="202" t="n"/>
      <c r="AH17" s="202" t="n"/>
      <c r="AI17" s="202" t="n"/>
      <c r="AJ17" s="202" t="n"/>
      <c r="AK17" s="202" t="n"/>
      <c r="AL17" s="202" t="n"/>
      <c r="AM17" s="202" t="n"/>
      <c r="AN17" s="202" t="n"/>
      <c r="AO17" s="202" t="n"/>
      <c r="AP17" s="202" t="n"/>
      <c r="AQ17" s="202" t="n"/>
      <c r="AR17" s="202" t="n"/>
      <c r="AS17" s="202" t="n"/>
      <c r="AT17" s="202" t="n"/>
      <c r="AU17" s="202" t="n"/>
      <c r="AV17" s="202" t="n"/>
      <c r="AW17" s="202" t="n"/>
      <c r="AX17" s="202" t="n"/>
      <c r="AY17" s="202" t="n"/>
      <c r="AZ17" s="202" t="n"/>
      <c r="BA17" s="202" t="n"/>
      <c r="BB17" s="202" t="n"/>
      <c r="BC17" s="144" t="n"/>
      <c r="BD17" s="344" t="n">
        <v>9</v>
      </c>
      <c r="BE17" s="344" t="n">
        <v>1</v>
      </c>
      <c r="BF17" s="344" t="n">
        <v>2</v>
      </c>
      <c r="BG17" s="344" t="n">
        <v>8</v>
      </c>
      <c r="BH17" s="344" t="n">
        <v>2</v>
      </c>
      <c r="BI17" s="344" t="n"/>
      <c r="BJ17" s="809">
        <f>SUM(BD17:BI17)</f>
        <v/>
      </c>
      <c r="BK17" s="346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</row>
    <row r="18">
      <c r="A18" s="1" t="n"/>
      <c r="B18" s="271" t="n"/>
      <c r="C18" s="271" t="n"/>
      <c r="D18" s="271" t="n"/>
      <c r="E18" s="271" t="n"/>
      <c r="F18" s="271" t="n"/>
      <c r="G18" s="271" t="n"/>
      <c r="H18" s="271" t="n"/>
      <c r="I18" s="271" t="n"/>
      <c r="J18" s="271" t="n"/>
      <c r="K18" s="271" t="n"/>
      <c r="L18" s="271" t="n"/>
      <c r="M18" s="271" t="n"/>
      <c r="N18" s="271" t="n"/>
      <c r="O18" s="271" t="n"/>
      <c r="P18" s="271" t="n"/>
      <c r="Q18" s="271" t="n"/>
      <c r="R18" s="271" t="n"/>
      <c r="S18" s="271" t="n"/>
      <c r="T18" s="271" t="n"/>
      <c r="U18" s="271" t="n"/>
      <c r="V18" s="271" t="n"/>
      <c r="W18" s="271" t="n"/>
      <c r="X18" s="271" t="n"/>
      <c r="Y18" s="271" t="n"/>
      <c r="Z18" s="271" t="n"/>
      <c r="AA18" s="271" t="n"/>
      <c r="AB18" s="271" t="n"/>
      <c r="AC18" s="271" t="n"/>
      <c r="AD18" s="271" t="n"/>
      <c r="AE18" s="271" t="n"/>
      <c r="AF18" s="271" t="n"/>
      <c r="AG18" s="271" t="n"/>
      <c r="AH18" s="899" t="n"/>
      <c r="AI18" s="899" t="n"/>
      <c r="AJ18" s="899" t="n"/>
      <c r="AK18" s="899" t="n"/>
      <c r="AL18" s="899" t="n"/>
      <c r="AM18" s="899" t="n"/>
      <c r="AN18" s="899" t="n"/>
      <c r="AO18" s="899" t="n"/>
      <c r="AP18" s="899" t="n"/>
      <c r="AQ18" s="899" t="n"/>
      <c r="AR18" s="899" t="n"/>
      <c r="AS18" s="271" t="n"/>
      <c r="AT18" s="271" t="n"/>
      <c r="AU18" s="271" t="n"/>
      <c r="AV18" s="271" t="n"/>
      <c r="AW18" s="271" t="n"/>
      <c r="AX18" s="271" t="n"/>
      <c r="AY18" s="271" t="n"/>
      <c r="AZ18" s="271" t="n"/>
      <c r="BA18" s="271" t="n"/>
      <c r="BB18" s="271" t="n"/>
      <c r="BC18" s="271" t="n"/>
      <c r="BD18" s="576">
        <f>SUM(BD16:BD17)</f>
        <v/>
      </c>
      <c r="BE18" s="576">
        <f>SUM(BE16:BE17)</f>
        <v/>
      </c>
      <c r="BF18" s="576" t="n">
        <v>4</v>
      </c>
      <c r="BG18" s="576">
        <f>SUM(BG16:BG17)</f>
        <v/>
      </c>
      <c r="BH18" s="576">
        <f>SUM(BH16:BH17)</f>
        <v/>
      </c>
      <c r="BI18" s="576">
        <f>SUM(BI16:BI17)</f>
        <v/>
      </c>
      <c r="BJ18" s="576">
        <f>SUM(BJ16:BK17)</f>
        <v/>
      </c>
      <c r="BK18" s="346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</row>
    <row r="19">
      <c r="A19" s="91" t="inlineStr">
        <is>
          <t>Обозначения:</t>
        </is>
      </c>
      <c r="B19" s="92" t="n"/>
      <c r="C19" s="91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2" t="n"/>
      <c r="S19" s="92" t="n"/>
      <c r="T19" s="92" t="n"/>
      <c r="U19" s="92" t="n"/>
      <c r="V19" s="92" t="n"/>
      <c r="W19" s="1" t="n"/>
      <c r="X19" s="95" t="inlineStr">
        <is>
          <t>Х</t>
        </is>
      </c>
      <c r="Y19" s="94" t="inlineStr">
        <is>
          <t>−</t>
        </is>
      </c>
      <c r="Z19" s="91" t="inlineStr">
        <is>
          <t>производственная практика</t>
        </is>
      </c>
      <c r="AA19" s="90" t="n"/>
      <c r="AB19" s="90" t="n"/>
      <c r="AC19" s="90" t="n"/>
      <c r="AD19" s="90" t="n"/>
      <c r="AE19" s="90" t="n"/>
      <c r="AF19" s="92" t="n"/>
      <c r="AG19" s="92" t="n"/>
      <c r="AH19" s="92" t="n"/>
      <c r="AI19" s="92" t="n"/>
      <c r="AJ19" s="1" t="n"/>
      <c r="AK19" s="1" t="n"/>
      <c r="AL19" s="1" t="n"/>
      <c r="AM19" s="1" t="n"/>
      <c r="AN19" s="96" t="inlineStr">
        <is>
          <t>/</t>
        </is>
      </c>
      <c r="AO19" s="94" t="inlineStr">
        <is>
          <t>−</t>
        </is>
      </c>
      <c r="AP19" s="91" t="inlineStr">
        <is>
          <t>магистерская диссертация</t>
        </is>
      </c>
      <c r="AQ19" s="91" t="n"/>
      <c r="AR19" s="91" t="n"/>
      <c r="AS19" s="97" t="n"/>
      <c r="AT19" s="97" t="n"/>
      <c r="AU19" s="97" t="n"/>
      <c r="AV19" s="97" t="n"/>
      <c r="AW19" s="92" t="n"/>
      <c r="AX19" s="92" t="n"/>
      <c r="AY19" s="92" t="n"/>
      <c r="AZ19" s="92" t="n"/>
      <c r="BA19" s="91" t="n"/>
      <c r="BB19" s="91" t="n"/>
      <c r="BC19" s="91" t="n"/>
      <c r="BD19" s="91" t="n"/>
      <c r="BE19" s="91" t="n"/>
      <c r="BF19" s="91" t="n"/>
      <c r="BG19" s="91" t="n"/>
      <c r="BH19" s="91" t="n"/>
      <c r="BI19" s="91" t="n"/>
      <c r="BJ19" s="91" t="n"/>
      <c r="BK19" s="91" t="n"/>
      <c r="BL19" s="91" t="n"/>
      <c r="BM19" s="91" t="n"/>
      <c r="BN19" s="90" t="n"/>
      <c r="BO19" s="90" t="n"/>
      <c r="BP19" s="90" t="n"/>
      <c r="BQ19" s="90" t="n"/>
      <c r="BR19" s="90" t="n"/>
      <c r="BS19" s="90" t="n"/>
      <c r="BT19" s="90" t="n"/>
      <c r="BU19" s="1" t="n"/>
      <c r="BV19" s="1" t="n"/>
      <c r="BW19" s="1" t="n"/>
      <c r="BX19" s="1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1" t="n"/>
      <c r="U20" s="91" t="n"/>
      <c r="V20" s="91" t="n"/>
      <c r="W20" s="1" t="n"/>
      <c r="X20" s="91" t="n"/>
      <c r="Y20" s="91" t="n"/>
      <c r="Z20" s="91" t="n"/>
      <c r="AA20" s="90" t="n"/>
      <c r="AB20" s="90" t="n"/>
      <c r="AC20" s="90" t="n"/>
      <c r="AD20" s="90" t="n"/>
      <c r="AE20" s="90" t="n"/>
      <c r="AF20" s="91" t="n"/>
      <c r="AG20" s="91" t="n"/>
      <c r="AH20" s="92" t="n"/>
      <c r="AI20" s="92" t="n"/>
      <c r="AJ20" s="1" t="n"/>
      <c r="AK20" s="1" t="n"/>
      <c r="AL20" s="1" t="n"/>
      <c r="AM20" s="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2" t="n"/>
      <c r="AX20" s="92" t="n"/>
      <c r="AY20" s="92" t="n"/>
      <c r="AZ20" s="92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0" t="n"/>
      <c r="BO20" s="90" t="n"/>
      <c r="BP20" s="90" t="n"/>
      <c r="BQ20" s="90" t="n"/>
      <c r="BR20" s="90" t="n"/>
      <c r="BS20" s="90" t="n"/>
      <c r="BT20" s="90" t="n"/>
      <c r="BU20" s="1" t="n"/>
      <c r="BV20" s="1" t="n"/>
      <c r="BW20" s="1" t="n"/>
      <c r="BX20" s="1" t="n"/>
    </row>
    <row r="21">
      <c r="A21" s="91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2" t="n"/>
      <c r="S21" s="92" t="n"/>
      <c r="T21" s="92" t="n"/>
      <c r="U21" s="92" t="n"/>
      <c r="V21" s="92" t="n"/>
      <c r="W21" s="1" t="n"/>
      <c r="X21" s="96" t="inlineStr">
        <is>
          <t>/</t>
        </is>
      </c>
      <c r="Y21" s="94" t="inlineStr">
        <is>
          <t>−</t>
        </is>
      </c>
      <c r="Z21" s="91" t="inlineStr">
        <is>
          <t>магистерская диссертация</t>
        </is>
      </c>
      <c r="AA21" s="90" t="n"/>
      <c r="AB21" s="90" t="n"/>
      <c r="AC21" s="90" t="n"/>
      <c r="AD21" s="90" t="n"/>
      <c r="AE21" s="90" t="n"/>
      <c r="AF21" s="92" t="n"/>
      <c r="AG21" s="92" t="n"/>
      <c r="AH21" s="92" t="n"/>
      <c r="AI21" s="92" t="n"/>
      <c r="AJ21" s="1" t="n"/>
      <c r="AK21" s="1" t="n"/>
      <c r="AL21" s="1" t="n"/>
      <c r="AM21" s="1" t="n"/>
      <c r="AN21" s="96" t="inlineStr">
        <is>
          <t>//</t>
        </is>
      </c>
      <c r="AO21" s="94" t="inlineStr">
        <is>
          <t>−</t>
        </is>
      </c>
      <c r="AP21" s="91" t="inlineStr">
        <is>
          <t>итоговая аттестация</t>
        </is>
      </c>
      <c r="AQ21" s="91" t="n"/>
      <c r="AR21" s="91" t="n"/>
      <c r="AS21" s="97" t="n"/>
      <c r="AT21" s="97" t="n"/>
      <c r="AU21" s="97" t="n"/>
      <c r="AV21" s="97" t="n"/>
      <c r="AW21" s="97" t="n"/>
      <c r="AX21" s="97" t="n"/>
      <c r="AY21" s="97" t="n"/>
      <c r="AZ21" s="97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0" t="n"/>
      <c r="BO21" s="90" t="n"/>
      <c r="BP21" s="90" t="n"/>
      <c r="BQ21" s="90" t="n"/>
      <c r="BR21" s="90" t="n"/>
      <c r="BS21" s="90" t="n"/>
      <c r="BT21" s="90" t="n"/>
      <c r="BU21" s="1" t="n"/>
      <c r="BV21" s="1" t="n"/>
      <c r="BW21" s="1" t="n"/>
      <c r="BX21" s="1" t="n"/>
    </row>
    <row r="22">
      <c r="A22" s="8" t="n"/>
      <c r="B22" s="8" t="n"/>
      <c r="C22" s="8" t="n"/>
      <c r="D22" s="8" t="n"/>
      <c r="E22" s="8" t="n"/>
      <c r="F22" s="8" t="n"/>
      <c r="G22" s="8" t="n"/>
      <c r="H22" s="8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8" t="n"/>
      <c r="T22" s="8" t="n"/>
      <c r="U22" s="8" t="n"/>
      <c r="V22" s="8" t="n"/>
      <c r="W22" s="8" t="n"/>
      <c r="X22" s="8" t="n"/>
      <c r="Y22" s="8" t="n"/>
      <c r="Z22" s="8" t="n"/>
      <c r="AA22" s="8" t="n"/>
      <c r="AB22" s="8" t="n"/>
      <c r="AC22" s="8" t="n"/>
      <c r="AD22" s="8" t="n"/>
      <c r="AE22" s="8" t="n"/>
      <c r="AF22" s="8" t="n"/>
      <c r="AG22" s="8" t="n"/>
      <c r="AH22" s="8" t="n"/>
      <c r="AI22" s="8" t="n"/>
      <c r="AJ22" s="8" t="n"/>
      <c r="AK22" s="8" t="n"/>
      <c r="AL22" s="8" t="n"/>
      <c r="AM22" s="8" t="n"/>
      <c r="AN22" s="8" t="n"/>
      <c r="AO22" s="8" t="n"/>
      <c r="AP22" s="8" t="n"/>
      <c r="AQ22" s="8" t="n"/>
      <c r="AR22" s="8" t="n"/>
      <c r="AS22" s="8" t="n"/>
      <c r="AT22" s="8" t="n"/>
      <c r="AU22" s="8" t="n"/>
      <c r="AV22" s="8" t="n"/>
      <c r="AW22" s="8" t="n"/>
      <c r="AX22" s="8" t="n"/>
      <c r="AY22" s="8" t="n"/>
      <c r="AZ22" s="8" t="n"/>
      <c r="BA22" s="8" t="n"/>
      <c r="BB22" s="8" t="n"/>
      <c r="BC22" s="8" t="n"/>
      <c r="BD22" s="8" t="n"/>
      <c r="BE22" s="8" t="n"/>
      <c r="BF22" s="8" t="n"/>
      <c r="BG22" s="8" t="n"/>
      <c r="BH22" s="8" t="n"/>
      <c r="BI22" s="8" t="n"/>
      <c r="BJ22" s="8" t="n"/>
      <c r="BK22" s="8" t="n"/>
      <c r="BL22" s="8" t="n"/>
      <c r="BM22" s="8" t="n"/>
      <c r="BN22" s="8" t="n"/>
      <c r="BO22" s="8" t="n"/>
      <c r="BP22" s="8" t="n"/>
      <c r="BQ22" s="8" t="n"/>
      <c r="BR22" s="1" t="n"/>
      <c r="BS22" s="1" t="n"/>
      <c r="BT22" s="1" t="n"/>
      <c r="BU22" s="1" t="n"/>
      <c r="BV22" s="1" t="n"/>
      <c r="BW22" s="1" t="n"/>
      <c r="BX22" s="1" t="n"/>
    </row>
    <row r="23">
      <c r="A23" s="19" t="n"/>
      <c r="B23" s="43" t="inlineStr">
        <is>
          <t>III. План образовательного процесса</t>
        </is>
      </c>
      <c r="C23" s="44" t="n"/>
      <c r="D23" s="44" t="n"/>
      <c r="E23" s="44" t="n"/>
      <c r="F23" s="44" t="n"/>
      <c r="G23" s="44" t="n"/>
      <c r="H23" s="44" t="n"/>
      <c r="I23" s="44" t="n"/>
      <c r="J23" s="44" t="n"/>
      <c r="K23" s="44" t="n"/>
      <c r="L23" s="44" t="n"/>
      <c r="M23" s="44" t="n"/>
      <c r="N23" s="44" t="n"/>
      <c r="O23" s="44" t="n"/>
      <c r="P23" s="44" t="n"/>
      <c r="Q23" s="44" t="n"/>
      <c r="R23" s="44" t="n"/>
      <c r="S23" s="44" t="n"/>
      <c r="T23" s="44" t="n"/>
      <c r="U23" s="4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  <c r="AH23" s="44" t="n"/>
      <c r="AI23" s="44" t="n"/>
      <c r="AJ23" s="44" t="n"/>
      <c r="AK23" s="44" t="n"/>
      <c r="AL23" s="44" t="n"/>
      <c r="AM23" s="44" t="n"/>
      <c r="AN23" s="44" t="n"/>
      <c r="AO23" s="44" t="n"/>
      <c r="AP23" s="44" t="n"/>
      <c r="AQ23" s="44" t="n"/>
      <c r="AR23" s="44" t="n"/>
      <c r="AS23" s="44" t="n"/>
      <c r="AT23" s="44" t="n"/>
      <c r="AU23" s="44" t="n"/>
      <c r="AV23" s="44" t="n"/>
      <c r="AW23" s="44" t="n"/>
      <c r="AX23" s="44" t="n"/>
      <c r="AY23" s="44" t="n"/>
      <c r="AZ23" s="44" t="n"/>
      <c r="BA23" s="44" t="n"/>
      <c r="BB23" s="44" t="n"/>
      <c r="BC23" s="44" t="n"/>
      <c r="BD23" s="44" t="n"/>
      <c r="BE23" s="44" t="n"/>
      <c r="BF23" s="44" t="n"/>
      <c r="BG23" s="44" t="n"/>
      <c r="BH23" s="44" t="n"/>
      <c r="BI23" s="44" t="n"/>
      <c r="BJ23" s="44" t="n"/>
      <c r="BK23" s="19" t="n"/>
      <c r="BL23" s="19" t="n"/>
      <c r="BM23" s="19" t="n"/>
      <c r="BN23" s="19" t="n"/>
      <c r="BO23" s="19" t="n"/>
      <c r="BP23" s="19" t="n"/>
      <c r="BQ23" s="19" t="n"/>
      <c r="BR23" s="1" t="n"/>
      <c r="BS23" s="1" t="n"/>
      <c r="BT23" s="1" t="n"/>
      <c r="BU23" s="1" t="n"/>
      <c r="BV23" s="1" t="n"/>
      <c r="BW23" s="1" t="n"/>
      <c r="BX23" s="1" t="n"/>
    </row>
    <row r="24">
      <c r="A24" s="942" t="inlineStr">
        <is>
          <t>№
п/п</t>
        </is>
      </c>
      <c r="B24" s="101" t="n"/>
      <c r="C24" s="104" t="n"/>
      <c r="D24" s="103" t="inlineStr">
        <is>
          <t>Название модуля, учебной дисциплины, 
курсового проекта (курсовой работы)</t>
        </is>
      </c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4" t="n"/>
      <c r="Y24" s="120" t="inlineStr">
        <is>
          <t>Экзамены</t>
        </is>
      </c>
      <c r="Z24" s="53" t="n"/>
      <c r="AA24" s="508" t="inlineStr">
        <is>
          <t>Зачеты</t>
        </is>
      </c>
      <c r="AB24" s="104" t="n"/>
      <c r="AC24" s="335" t="inlineStr">
        <is>
          <t>Количество академических часов</t>
        </is>
      </c>
      <c r="AD24" s="123" t="n"/>
      <c r="AE24" s="123" t="n"/>
      <c r="AF24" s="123" t="n"/>
      <c r="AG24" s="123" t="n"/>
      <c r="AH24" s="123" t="n"/>
      <c r="AI24" s="123" t="n"/>
      <c r="AJ24" s="123" t="n"/>
      <c r="AK24" s="123" t="n"/>
      <c r="AL24" s="123" t="n"/>
      <c r="AM24" s="123" t="n"/>
      <c r="AN24" s="124" t="n"/>
      <c r="AO24" s="1228" t="inlineStr">
        <is>
          <t>Распределение по курсам и семестрам</t>
        </is>
      </c>
      <c r="AP24" s="123" t="n"/>
      <c r="AQ24" s="123" t="n"/>
      <c r="AR24" s="123" t="n"/>
      <c r="AS24" s="123" t="n"/>
      <c r="AT24" s="123" t="n"/>
      <c r="AU24" s="123" t="n"/>
      <c r="AV24" s="123" t="n"/>
      <c r="AW24" s="123" t="n"/>
      <c r="AX24" s="123" t="n"/>
      <c r="AY24" s="123" t="n"/>
      <c r="AZ24" s="123" t="n"/>
      <c r="BA24" s="123" t="n"/>
      <c r="BB24" s="123" t="n"/>
      <c r="BC24" s="123" t="n"/>
      <c r="BD24" s="123" t="n"/>
      <c r="BE24" s="123" t="n"/>
      <c r="BF24" s="161" t="n"/>
      <c r="BG24" s="1203" t="inlineStr">
        <is>
          <t>Код компетенции</t>
        </is>
      </c>
      <c r="BH24" s="101" t="n"/>
      <c r="BI24" s="101" t="n"/>
      <c r="BJ24" s="53" t="n"/>
      <c r="BK24" s="599" t="inlineStr">
        <is>
          <t>Учебная дисциплина закреплена за кафедрой</t>
        </is>
      </c>
      <c r="BL24" s="25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</row>
    <row r="25">
      <c r="A25" s="112" t="n"/>
      <c r="B25" s="1" t="n"/>
      <c r="C25" s="114" t="n"/>
      <c r="D25" s="112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14" t="n"/>
      <c r="Y25" s="112" t="n"/>
      <c r="Z25" s="115" t="n"/>
      <c r="AA25" s="116" t="n"/>
      <c r="AB25" s="114" t="n"/>
      <c r="AC25" s="181" t="inlineStr">
        <is>
          <t>Всего</t>
        </is>
      </c>
      <c r="AD25" s="197" t="n"/>
      <c r="AE25" s="93" t="inlineStr">
        <is>
          <t>Аудиторных</t>
        </is>
      </c>
      <c r="AF25" s="197" t="n"/>
      <c r="AG25" s="93" t="inlineStr">
        <is>
          <t>Из них</t>
        </is>
      </c>
      <c r="AH25" s="126" t="n"/>
      <c r="AI25" s="126" t="n"/>
      <c r="AJ25" s="126" t="n"/>
      <c r="AK25" s="126" t="n"/>
      <c r="AL25" s="126" t="n"/>
      <c r="AM25" s="126" t="n"/>
      <c r="AN25" s="128" t="n"/>
      <c r="AO25" s="1229" t="inlineStr">
        <is>
          <t>I курс</t>
        </is>
      </c>
      <c r="AP25" s="126" t="n"/>
      <c r="AQ25" s="126" t="n"/>
      <c r="AR25" s="126" t="n"/>
      <c r="AS25" s="126" t="n"/>
      <c r="AT25" s="126" t="n"/>
      <c r="AU25" s="126" t="n"/>
      <c r="AV25" s="126" t="n"/>
      <c r="AW25" s="126" t="n"/>
      <c r="AX25" s="126" t="n"/>
      <c r="AY25" s="126" t="n"/>
      <c r="AZ25" s="128" t="n"/>
      <c r="BA25" s="1230" t="inlineStr">
        <is>
          <t>II курс</t>
        </is>
      </c>
      <c r="BB25" s="126" t="n"/>
      <c r="BC25" s="126" t="n"/>
      <c r="BD25" s="126" t="n"/>
      <c r="BE25" s="126" t="n"/>
      <c r="BF25" s="175" t="n"/>
      <c r="BG25" s="112" t="n"/>
      <c r="BH25" s="1" t="n"/>
      <c r="BI25" s="1" t="n"/>
      <c r="BJ25" s="115" t="n"/>
      <c r="BK25" s="112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</row>
    <row r="26">
      <c r="A26" s="112" t="n"/>
      <c r="B26" s="1" t="n"/>
      <c r="C26" s="114" t="n"/>
      <c r="D26" s="112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14" t="n"/>
      <c r="Y26" s="112" t="n"/>
      <c r="Z26" s="115" t="n"/>
      <c r="AA26" s="116" t="n"/>
      <c r="AB26" s="114" t="n"/>
      <c r="AC26" s="1" t="n"/>
      <c r="AD26" s="115" t="n"/>
      <c r="AE26" s="116" t="n"/>
      <c r="AF26" s="115" t="n"/>
      <c r="AG26" s="1231" t="inlineStr">
        <is>
          <t>Лекции</t>
        </is>
      </c>
      <c r="AH26" s="197" t="n"/>
      <c r="AI26" s="1231" t="inlineStr">
        <is>
          <t>Лабораторные</t>
        </is>
      </c>
      <c r="AJ26" s="197" t="n"/>
      <c r="AK26" s="1231" t="inlineStr">
        <is>
          <t>Практические</t>
        </is>
      </c>
      <c r="AL26" s="197" t="n"/>
      <c r="AM26" s="1231" t="inlineStr">
        <is>
          <t>Семинарские</t>
        </is>
      </c>
      <c r="AN26" s="197" t="n"/>
      <c r="AO26" s="1232" t="inlineStr">
        <is>
          <t>1 семестр,</t>
        </is>
      </c>
      <c r="AP26" s="126" t="n"/>
      <c r="AQ26" s="126" t="n"/>
      <c r="AR26" s="126" t="n"/>
      <c r="AS26" s="126" t="n"/>
      <c r="AT26" s="128" t="n"/>
      <c r="AU26" s="961" t="inlineStr">
        <is>
          <t>2 семестр,</t>
        </is>
      </c>
      <c r="AV26" s="126" t="n"/>
      <c r="AW26" s="126" t="n"/>
      <c r="AX26" s="126" t="n"/>
      <c r="AY26" s="126" t="n"/>
      <c r="AZ26" s="128" t="n"/>
      <c r="BA26" s="1233" t="inlineStr">
        <is>
          <t>3 семестр,</t>
        </is>
      </c>
      <c r="BB26" s="126" t="n"/>
      <c r="BC26" s="126" t="n"/>
      <c r="BD26" s="126" t="n"/>
      <c r="BE26" s="126" t="n"/>
      <c r="BF26" s="128" t="n"/>
      <c r="BG26" s="112" t="n"/>
      <c r="BH26" s="1" t="n"/>
      <c r="BI26" s="1" t="n"/>
      <c r="BJ26" s="115" t="n"/>
      <c r="BK26" s="112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</row>
    <row r="27">
      <c r="A27" s="112" t="n"/>
      <c r="B27" s="1" t="n"/>
      <c r="C27" s="114" t="n"/>
      <c r="D27" s="112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14" t="n"/>
      <c r="Y27" s="112" t="n"/>
      <c r="Z27" s="115" t="n"/>
      <c r="AA27" s="116" t="n"/>
      <c r="AB27" s="114" t="n"/>
      <c r="AC27" s="1" t="n"/>
      <c r="AD27" s="115" t="n"/>
      <c r="AE27" s="116" t="n"/>
      <c r="AF27" s="115" t="n"/>
      <c r="AG27" s="116" t="n"/>
      <c r="AH27" s="115" t="n"/>
      <c r="AI27" s="116" t="n"/>
      <c r="AJ27" s="115" t="n"/>
      <c r="AK27" s="116" t="n"/>
      <c r="AL27" s="115" t="n"/>
      <c r="AM27" s="116" t="n"/>
      <c r="AN27" s="115" t="n"/>
      <c r="AO27" s="1232" t="n">
        <v>18</v>
      </c>
      <c r="AP27" s="128" t="n"/>
      <c r="AQ27" s="1233" t="inlineStr">
        <is>
          <t>недель</t>
        </is>
      </c>
      <c r="AR27" s="126" t="n"/>
      <c r="AS27" s="126" t="n"/>
      <c r="AT27" s="128" t="n"/>
      <c r="AU27" s="961" t="n">
        <v>18</v>
      </c>
      <c r="AV27" s="128" t="n"/>
      <c r="AW27" s="1233" t="inlineStr">
        <is>
          <t>недель</t>
        </is>
      </c>
      <c r="AX27" s="126" t="n"/>
      <c r="AY27" s="126" t="n"/>
      <c r="AZ27" s="128" t="n"/>
      <c r="BA27" s="1232" t="n">
        <v>9</v>
      </c>
      <c r="BB27" s="128" t="n"/>
      <c r="BC27" s="1233" t="inlineStr">
        <is>
          <t>недель</t>
        </is>
      </c>
      <c r="BD27" s="126" t="n"/>
      <c r="BE27" s="126" t="n"/>
      <c r="BF27" s="128" t="n"/>
      <c r="BG27" s="112" t="n"/>
      <c r="BH27" s="1" t="n"/>
      <c r="BI27" s="1" t="n"/>
      <c r="BJ27" s="115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</row>
    <row r="28">
      <c r="A28" s="136" t="n"/>
      <c r="B28" s="44" t="n"/>
      <c r="C28" s="137" t="n"/>
      <c r="D28" s="136" t="n"/>
      <c r="E28" s="44" t="n"/>
      <c r="F28" s="44" t="n"/>
      <c r="G28" s="44" t="n"/>
      <c r="H28" s="44" t="n"/>
      <c r="I28" s="44" t="n"/>
      <c r="J28" s="44" t="n"/>
      <c r="K28" s="44" t="n"/>
      <c r="L28" s="44" t="n"/>
      <c r="M28" s="44" t="n"/>
      <c r="N28" s="44" t="n"/>
      <c r="O28" s="44" t="n"/>
      <c r="P28" s="44" t="n"/>
      <c r="Q28" s="44" t="n"/>
      <c r="R28" s="44" t="n"/>
      <c r="S28" s="44" t="n"/>
      <c r="T28" s="44" t="n"/>
      <c r="U28" s="44" t="n"/>
      <c r="V28" s="44" t="n"/>
      <c r="W28" s="44" t="n"/>
      <c r="X28" s="137" t="n"/>
      <c r="Y28" s="136" t="n"/>
      <c r="Z28" s="249" t="n"/>
      <c r="AA28" s="325" t="n"/>
      <c r="AB28" s="137" t="n"/>
      <c r="AC28" s="206" t="n"/>
      <c r="AD28" s="139" t="n"/>
      <c r="AE28" s="140" t="n"/>
      <c r="AF28" s="139" t="n"/>
      <c r="AG28" s="140" t="n"/>
      <c r="AH28" s="139" t="n"/>
      <c r="AI28" s="140" t="n"/>
      <c r="AJ28" s="139" t="n"/>
      <c r="AK28" s="140" t="n"/>
      <c r="AL28" s="139" t="n"/>
      <c r="AM28" s="140" t="n"/>
      <c r="AN28" s="139" t="n"/>
      <c r="AO28" s="1234" t="inlineStr">
        <is>
          <t>Всего часов</t>
        </is>
      </c>
      <c r="AP28" s="197" t="n"/>
      <c r="AQ28" s="1235" t="inlineStr">
        <is>
          <t>Ауд. часов</t>
        </is>
      </c>
      <c r="AR28" s="197" t="n"/>
      <c r="AS28" s="1235" t="inlineStr">
        <is>
          <t>Зач. единиц</t>
        </is>
      </c>
      <c r="AT28" s="197" t="n"/>
      <c r="AU28" s="1235" t="inlineStr">
        <is>
          <t>Всего часов</t>
        </is>
      </c>
      <c r="AV28" s="197" t="n"/>
      <c r="AW28" s="1235" t="inlineStr">
        <is>
          <t>Ауд. часов</t>
        </is>
      </c>
      <c r="AX28" s="197" t="n"/>
      <c r="AY28" s="1235" t="inlineStr">
        <is>
          <t>Зач. единиц</t>
        </is>
      </c>
      <c r="AZ28" s="197" t="n"/>
      <c r="BA28" s="1236" t="inlineStr">
        <is>
          <t>Всего часов</t>
        </is>
      </c>
      <c r="BB28" s="197" t="n"/>
      <c r="BC28" s="1235" t="inlineStr">
        <is>
          <t>Ауд. часов</t>
        </is>
      </c>
      <c r="BD28" s="197" t="n"/>
      <c r="BE28" s="1235" t="inlineStr">
        <is>
          <t>Зач. единиц</t>
        </is>
      </c>
      <c r="BF28" s="197" t="n"/>
      <c r="BG28" s="138" t="n"/>
      <c r="BH28" s="206" t="n"/>
      <c r="BI28" s="206" t="n"/>
      <c r="BJ28" s="139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</row>
    <row r="29">
      <c r="A29" s="1237" t="n">
        <v>1</v>
      </c>
      <c r="B29" s="108" t="n"/>
      <c r="C29" s="148" t="n"/>
      <c r="D29" s="1238" t="inlineStr">
        <is>
          <t>Государственный компонент</t>
        </is>
      </c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48" t="n"/>
      <c r="Y29" s="1239" t="n"/>
      <c r="Z29" s="109" t="n"/>
      <c r="AA29" s="1240" t="n"/>
      <c r="AB29" s="148" t="n"/>
      <c r="AC29" s="1241">
        <f>AC30+AC31+AC34+AC37</f>
        <v/>
      </c>
      <c r="AD29" s="109" t="n"/>
      <c r="AE29" s="1241">
        <f>AE30+AE31+AE34+AE37</f>
        <v/>
      </c>
      <c r="AF29" s="109" t="n"/>
      <c r="AG29" s="1241">
        <f>AG30+AG31+AG34+AG37</f>
        <v/>
      </c>
      <c r="AH29" s="109" t="n"/>
      <c r="AI29" s="1241">
        <f>AI30+AI31+AI34+AI37</f>
        <v/>
      </c>
      <c r="AJ29" s="109" t="n"/>
      <c r="AK29" s="1241">
        <f>AK30+AK31+AK34+AK37</f>
        <v/>
      </c>
      <c r="AL29" s="109" t="n"/>
      <c r="AM29" s="1241">
        <f>AM30+AM31+AM34+AM37</f>
        <v/>
      </c>
      <c r="AN29" s="109" t="n"/>
      <c r="AO29" s="1241">
        <f>AO30+AO31+AO34+AO37</f>
        <v/>
      </c>
      <c r="AP29" s="109" t="n"/>
      <c r="AQ29" s="1241">
        <f>AQ30+AQ31+AQ34+AQ37</f>
        <v/>
      </c>
      <c r="AR29" s="109" t="n"/>
      <c r="AS29" s="1241">
        <f>AS30+AS31+AS34+AS37</f>
        <v/>
      </c>
      <c r="AT29" s="109" t="n"/>
      <c r="AU29" s="1241">
        <f>AU30+AU31+AU34+AU37</f>
        <v/>
      </c>
      <c r="AV29" s="109" t="n"/>
      <c r="AW29" s="1241">
        <f>AW30+AW31+AW34+AW37</f>
        <v/>
      </c>
      <c r="AX29" s="109" t="n"/>
      <c r="AY29" s="1241">
        <f>AY30+AY31+AY34+AY37</f>
        <v/>
      </c>
      <c r="AZ29" s="109" t="n"/>
      <c r="BA29" s="951">
        <f>SUM(BA30:BB37)</f>
        <v/>
      </c>
      <c r="BB29" s="109" t="n"/>
      <c r="BC29" s="1242">
        <f>SUM(BC30:BD37)</f>
        <v/>
      </c>
      <c r="BD29" s="109" t="n"/>
      <c r="BE29" s="1242">
        <f>SUM(BE30:BF37)</f>
        <v/>
      </c>
      <c r="BF29" s="109" t="n"/>
      <c r="BG29" s="1243" t="n"/>
      <c r="BH29" s="108" t="n"/>
      <c r="BI29" s="108" t="n"/>
      <c r="BJ29" s="109" t="n"/>
      <c r="BK29" s="1244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25" t="n"/>
      <c r="BW29" s="25" t="n"/>
      <c r="BX29" s="25" t="n"/>
    </row>
    <row r="30">
      <c r="A30" s="1245" t="inlineStr">
        <is>
          <t>1.1</t>
        </is>
      </c>
      <c r="B30" s="123" t="n"/>
      <c r="C30" s="161" t="n"/>
      <c r="D30" s="1186" t="inlineStr">
        <is>
          <t xml:space="preserve">Управленческая экономика  </t>
        </is>
      </c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61" t="n"/>
      <c r="Y30" s="1246" t="inlineStr">
        <is>
          <t>1 , 2</t>
        </is>
      </c>
      <c r="Z30" s="124" t="n"/>
      <c r="AA30" s="1247" t="n"/>
      <c r="AB30" s="161" t="n"/>
      <c r="AC30" s="1248">
        <f>AO30+AU30</f>
        <v/>
      </c>
      <c r="AD30" s="128" t="n"/>
      <c r="AE30" s="984">
        <f>AG30+AI30+AK30</f>
        <v/>
      </c>
      <c r="AF30" s="128" t="n"/>
      <c r="AG30" s="984" t="n">
        <v>54</v>
      </c>
      <c r="AH30" s="128" t="n"/>
      <c r="AI30" s="984" t="n"/>
      <c r="AJ30" s="128" t="n"/>
      <c r="AK30" s="984" t="n">
        <v>54</v>
      </c>
      <c r="AL30" s="128" t="n"/>
      <c r="AM30" s="984" t="n"/>
      <c r="AN30" s="128" t="n"/>
      <c r="AO30" s="1249" t="n">
        <v>108</v>
      </c>
      <c r="AP30" s="128" t="n"/>
      <c r="AQ30" s="984" t="n">
        <v>54</v>
      </c>
      <c r="AR30" s="128" t="n"/>
      <c r="AS30" s="984" t="n">
        <v>3</v>
      </c>
      <c r="AT30" s="128" t="n"/>
      <c r="AU30" s="984" t="n">
        <v>110</v>
      </c>
      <c r="AV30" s="128" t="n"/>
      <c r="AW30" s="984" t="n">
        <v>54</v>
      </c>
      <c r="AX30" s="128" t="n"/>
      <c r="AY30" s="984" t="n">
        <v>3</v>
      </c>
      <c r="AZ30" s="128" t="n"/>
      <c r="BA30" s="1233" t="n"/>
      <c r="BB30" s="128" t="n"/>
      <c r="BC30" s="1250" t="n"/>
      <c r="BD30" s="128" t="n"/>
      <c r="BE30" s="1250" t="n"/>
      <c r="BF30" s="128" t="n"/>
      <c r="BG30" s="1251" t="inlineStr">
        <is>
          <t>УК-2,6,УПК-4</t>
        </is>
      </c>
      <c r="BH30" s="123" t="n"/>
      <c r="BI30" s="123" t="n"/>
      <c r="BJ30" s="161" t="n"/>
      <c r="BK30" s="1244" t="inlineStr">
        <is>
          <t>МТБиУР</t>
        </is>
      </c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25" t="n"/>
    </row>
    <row r="31">
      <c r="A31" s="1252" t="inlineStr">
        <is>
          <t>1.2</t>
        </is>
      </c>
      <c r="B31" s="126" t="n"/>
      <c r="C31" s="175" t="n"/>
      <c r="D31" s="1253" t="inlineStr">
        <is>
          <t>Модуль "Функциональные области менеджмента-1"</t>
        </is>
      </c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75" t="n"/>
      <c r="Y31" s="1254" t="n"/>
      <c r="Z31" s="128" t="n"/>
      <c r="AA31" s="1255" t="n"/>
      <c r="AB31" s="175" t="n"/>
      <c r="AC31" s="1248">
        <f>AC32+AC33</f>
        <v/>
      </c>
      <c r="AD31" s="128" t="n"/>
      <c r="AE31" s="1248">
        <f>AE32+AE33</f>
        <v/>
      </c>
      <c r="AF31" s="128" t="n"/>
      <c r="AG31" s="1248">
        <f>AG32+AG33</f>
        <v/>
      </c>
      <c r="AH31" s="128" t="n"/>
      <c r="AI31" s="1248">
        <f>AI32+AI33</f>
        <v/>
      </c>
      <c r="AJ31" s="128" t="n"/>
      <c r="AK31" s="1248">
        <f>AK32+AK33</f>
        <v/>
      </c>
      <c r="AL31" s="128" t="n"/>
      <c r="AM31" s="1256">
        <f>AM32+AM33</f>
        <v/>
      </c>
      <c r="AN31" s="128" t="n"/>
      <c r="AO31" s="1248">
        <f>AO32+AO33</f>
        <v/>
      </c>
      <c r="AP31" s="128" t="n"/>
      <c r="AQ31" s="1248">
        <f>AQ32+AQ33</f>
        <v/>
      </c>
      <c r="AR31" s="128" t="n"/>
      <c r="AS31" s="1248">
        <f>AS32+AS33</f>
        <v/>
      </c>
      <c r="AT31" s="128" t="n"/>
      <c r="AU31" s="1248">
        <f>AU32+AU33</f>
        <v/>
      </c>
      <c r="AV31" s="128" t="n"/>
      <c r="AW31" s="1248">
        <f>AW32+AW33</f>
        <v/>
      </c>
      <c r="AX31" s="128" t="n"/>
      <c r="AY31" s="1256">
        <f>AY32+AY33</f>
        <v/>
      </c>
      <c r="AZ31" s="128" t="n"/>
      <c r="BA31" s="1249">
        <f>BE31*36</f>
        <v/>
      </c>
      <c r="BB31" s="128" t="n"/>
      <c r="BC31" s="1257" t="n"/>
      <c r="BD31" s="128" t="n"/>
      <c r="BE31" s="1257" t="n"/>
      <c r="BF31" s="128" t="n"/>
      <c r="BG31" s="1258" t="n"/>
      <c r="BH31" s="126" t="n"/>
      <c r="BI31" s="126" t="n"/>
      <c r="BJ31" s="175" t="n"/>
      <c r="BK31" s="1244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</row>
    <row r="32">
      <c r="A32" s="1259" t="inlineStr">
        <is>
          <t>1.2.1</t>
        </is>
      </c>
      <c r="B32" s="126" t="n"/>
      <c r="C32" s="175" t="n"/>
      <c r="D32" s="1260" t="inlineStr">
        <is>
          <t>Стратегическое управление организацией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75" t="n"/>
      <c r="Y32" s="1232" t="n">
        <v>2</v>
      </c>
      <c r="Z32" s="128" t="n"/>
      <c r="AA32" s="1261" t="n"/>
      <c r="AB32" s="175" t="n"/>
      <c r="AC32" s="1262" t="n">
        <v>108</v>
      </c>
      <c r="AD32" s="128" t="n"/>
      <c r="AE32" s="961">
        <f>AG32+AI32+AK32</f>
        <v/>
      </c>
      <c r="AF32" s="128" t="n"/>
      <c r="AG32" s="961" t="n">
        <v>28</v>
      </c>
      <c r="AH32" s="128" t="n"/>
      <c r="AI32" s="961" t="n"/>
      <c r="AJ32" s="128" t="n"/>
      <c r="AK32" s="961" t="n">
        <v>16</v>
      </c>
      <c r="AL32" s="128" t="n"/>
      <c r="AM32" s="961" t="n"/>
      <c r="AN32" s="128" t="n"/>
      <c r="AO32" s="1233" t="n"/>
      <c r="AP32" s="128" t="n"/>
      <c r="AQ32" s="961" t="n"/>
      <c r="AR32" s="128" t="n"/>
      <c r="AS32" s="961" t="n"/>
      <c r="AT32" s="128" t="n"/>
      <c r="AU32" s="1263">
        <f>AC32</f>
        <v/>
      </c>
      <c r="AV32" s="128" t="n"/>
      <c r="AW32" s="961">
        <f>AE32</f>
        <v/>
      </c>
      <c r="AX32" s="128" t="n"/>
      <c r="AY32" s="961" t="n">
        <v>3</v>
      </c>
      <c r="AZ32" s="128" t="n"/>
      <c r="BA32" s="1233">
        <f>BE32*36</f>
        <v/>
      </c>
      <c r="BB32" s="128" t="n"/>
      <c r="BC32" s="1250" t="n"/>
      <c r="BD32" s="128" t="n"/>
      <c r="BE32" s="1250" t="n"/>
      <c r="BF32" s="128" t="n"/>
      <c r="BG32" s="1264" t="inlineStr">
        <is>
          <t>УК-4;УПК-1,3,7</t>
        </is>
      </c>
      <c r="BH32" s="126" t="n"/>
      <c r="BI32" s="126" t="n"/>
      <c r="BJ32" s="175" t="n"/>
      <c r="BK32" s="1244" t="inlineStr">
        <is>
          <t>МТБиУР</t>
        </is>
      </c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</row>
    <row r="33">
      <c r="A33" s="1259" t="inlineStr">
        <is>
          <t>1.2.2</t>
        </is>
      </c>
      <c r="B33" s="126" t="n"/>
      <c r="C33" s="175" t="n"/>
      <c r="D33" s="1260" t="inlineStr">
        <is>
          <t>Лидерство и организационное поведение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75" t="n"/>
      <c r="Y33" s="1232" t="n">
        <v>1</v>
      </c>
      <c r="Z33" s="128" t="n"/>
      <c r="AA33" s="1261" t="n"/>
      <c r="AB33" s="175" t="n"/>
      <c r="AC33" s="1262" t="n">
        <v>216</v>
      </c>
      <c r="AD33" s="128" t="n"/>
      <c r="AE33" s="961">
        <f>AG33+AI33+AK33</f>
        <v/>
      </c>
      <c r="AF33" s="128" t="n"/>
      <c r="AG33" s="961" t="n">
        <v>36</v>
      </c>
      <c r="AH33" s="128" t="n"/>
      <c r="AI33" s="961" t="n"/>
      <c r="AJ33" s="128" t="n"/>
      <c r="AK33" s="961" t="n">
        <v>36</v>
      </c>
      <c r="AL33" s="128" t="n"/>
      <c r="AM33" s="961" t="n"/>
      <c r="AN33" s="128" t="n"/>
      <c r="AO33" s="1233" t="n">
        <v>216</v>
      </c>
      <c r="AP33" s="128" t="n"/>
      <c r="AQ33" s="961">
        <f>AE33</f>
        <v/>
      </c>
      <c r="AR33" s="128" t="n"/>
      <c r="AS33" s="961" t="n">
        <v>6</v>
      </c>
      <c r="AT33" s="128" t="n"/>
      <c r="AU33" s="961">
        <f>AY33*36</f>
        <v/>
      </c>
      <c r="AV33" s="128" t="n"/>
      <c r="AW33" s="961" t="n"/>
      <c r="AX33" s="128" t="n"/>
      <c r="AY33" s="961" t="n"/>
      <c r="AZ33" s="128" t="n"/>
      <c r="BA33" s="1233">
        <f>BE33*36</f>
        <v/>
      </c>
      <c r="BB33" s="128" t="n"/>
      <c r="BC33" s="1265" t="n"/>
      <c r="BD33" s="128" t="n"/>
      <c r="BE33" s="1250" t="n"/>
      <c r="BF33" s="128" t="n"/>
      <c r="BG33" s="1258" t="inlineStr">
        <is>
          <t>УК-3,УПК-5</t>
        </is>
      </c>
      <c r="BH33" s="126" t="n"/>
      <c r="BI33" s="126" t="n"/>
      <c r="BJ33" s="175" t="n"/>
      <c r="BK33" s="1244" t="inlineStr">
        <is>
          <t>МТБиУР</t>
        </is>
      </c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</row>
    <row r="34">
      <c r="A34" s="1252" t="inlineStr">
        <is>
          <t>1.3</t>
        </is>
      </c>
      <c r="B34" s="126" t="n"/>
      <c r="C34" s="175" t="n"/>
      <c r="D34" s="1266" t="inlineStr">
        <is>
          <t>Информационно-аналитический  модуль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1232" t="n"/>
      <c r="Z34" s="128" t="n"/>
      <c r="AA34" s="1261" t="n"/>
      <c r="AB34" s="175" t="n"/>
      <c r="AC34" s="1248">
        <f>AC35+AC36</f>
        <v/>
      </c>
      <c r="AD34" s="128" t="n"/>
      <c r="AE34" s="1248">
        <f>AE35+AE36</f>
        <v/>
      </c>
      <c r="AF34" s="128" t="n"/>
      <c r="AG34" s="1248">
        <f>AG35+AG36</f>
        <v/>
      </c>
      <c r="AH34" s="128" t="n"/>
      <c r="AI34" s="1248">
        <f>AI35+AI36</f>
        <v/>
      </c>
      <c r="AJ34" s="128" t="n"/>
      <c r="AK34" s="1248">
        <f>AK35+AK36</f>
        <v/>
      </c>
      <c r="AL34" s="128" t="n"/>
      <c r="AM34" s="1256">
        <f>AM35+AM36</f>
        <v/>
      </c>
      <c r="AN34" s="128" t="n"/>
      <c r="AO34" s="1248">
        <f>AO35+AO36</f>
        <v/>
      </c>
      <c r="AP34" s="128" t="n"/>
      <c r="AQ34" s="1248">
        <f>AQ35+AQ36</f>
        <v/>
      </c>
      <c r="AR34" s="128" t="n"/>
      <c r="AS34" s="1248">
        <f>AS35+AS36</f>
        <v/>
      </c>
      <c r="AT34" s="128" t="n"/>
      <c r="AU34" s="1248">
        <f>AU35+AU36</f>
        <v/>
      </c>
      <c r="AV34" s="128" t="n"/>
      <c r="AW34" s="1248">
        <f>AW35+AW36</f>
        <v/>
      </c>
      <c r="AX34" s="128" t="n"/>
      <c r="AY34" s="1256">
        <f>AY35+AY36</f>
        <v/>
      </c>
      <c r="AZ34" s="128" t="n"/>
      <c r="BA34" s="1249">
        <f>BE34*36</f>
        <v/>
      </c>
      <c r="BB34" s="128" t="n"/>
      <c r="BC34" s="1257" t="n"/>
      <c r="BD34" s="128" t="n"/>
      <c r="BE34" s="1257" t="n"/>
      <c r="BF34" s="128" t="n"/>
      <c r="BG34" s="1258" t="n"/>
      <c r="BH34" s="126" t="n"/>
      <c r="BI34" s="126" t="n"/>
      <c r="BJ34" s="175" t="n"/>
      <c r="BK34" s="1244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</row>
    <row r="35">
      <c r="A35" s="1259" t="inlineStr">
        <is>
          <t>1.3.1</t>
        </is>
      </c>
      <c r="B35" s="126" t="n"/>
      <c r="C35" s="175" t="n"/>
      <c r="D35" s="1260" t="inlineStr">
        <is>
          <t>Управление информационными системами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1232" t="n"/>
      <c r="Z35" s="128" t="n"/>
      <c r="AA35" s="1261" t="n">
        <v>2</v>
      </c>
      <c r="AB35" s="175" t="n"/>
      <c r="AC35" s="1262" t="n">
        <v>108</v>
      </c>
      <c r="AD35" s="128" t="n"/>
      <c r="AE35" s="961">
        <f>AG35+AI35+AK35</f>
        <v/>
      </c>
      <c r="AF35" s="128" t="n"/>
      <c r="AG35" s="961" t="n">
        <v>20</v>
      </c>
      <c r="AH35" s="128" t="n"/>
      <c r="AI35" s="961" t="n"/>
      <c r="AJ35" s="128" t="n"/>
      <c r="AK35" s="961" t="n">
        <v>34</v>
      </c>
      <c r="AL35" s="128" t="n"/>
      <c r="AM35" s="961" t="n"/>
      <c r="AN35" s="128" t="n"/>
      <c r="AO35" s="1267" t="n"/>
      <c r="AP35" s="128" t="n"/>
      <c r="AQ35" s="1268" t="n"/>
      <c r="AR35" s="128" t="n"/>
      <c r="AS35" s="1268" t="n"/>
      <c r="AT35" s="128" t="n"/>
      <c r="AU35" s="961" t="n">
        <v>108</v>
      </c>
      <c r="AV35" s="128" t="n"/>
      <c r="AW35" s="961" t="n">
        <v>54</v>
      </c>
      <c r="AX35" s="128" t="n"/>
      <c r="AY35" s="961" t="n">
        <v>3</v>
      </c>
      <c r="AZ35" s="128" t="n"/>
      <c r="BA35" s="1233">
        <f>BE35*36</f>
        <v/>
      </c>
      <c r="BB35" s="128" t="n"/>
      <c r="BC35" s="1250" t="n"/>
      <c r="BD35" s="128" t="n"/>
      <c r="BE35" s="1250" t="n"/>
      <c r="BF35" s="128" t="n"/>
      <c r="BG35" s="1258" t="inlineStr">
        <is>
          <t>УК-2;УПК-2</t>
        </is>
      </c>
      <c r="BH35" s="126" t="n"/>
      <c r="BI35" s="126" t="n"/>
      <c r="BJ35" s="175" t="n"/>
      <c r="BK35" s="1244" t="inlineStr">
        <is>
          <t>МТБиУР</t>
        </is>
      </c>
      <c r="BL35" s="25" t="n"/>
      <c r="BM35" s="25" t="n"/>
      <c r="BN35" s="25" t="n"/>
      <c r="BO35" s="25" t="n"/>
      <c r="BP35" s="25" t="n"/>
      <c r="BQ35" s="25" t="n"/>
      <c r="BR35" s="25" t="n"/>
      <c r="BS35" s="25" t="n"/>
      <c r="BT35" s="25" t="n"/>
      <c r="BU35" s="25" t="n"/>
      <c r="BV35" s="25" t="n"/>
      <c r="BW35" s="25" t="n"/>
      <c r="BX35" s="25" t="n"/>
    </row>
    <row r="36">
      <c r="A36" s="1259" t="inlineStr">
        <is>
          <t>1.3.2</t>
        </is>
      </c>
      <c r="B36" s="126" t="n"/>
      <c r="C36" s="175" t="n"/>
      <c r="D36" s="1260" t="inlineStr">
        <is>
          <t>Прикладные количественные методы в управлении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75" t="n"/>
      <c r="Y36" s="1232" t="n">
        <v>1</v>
      </c>
      <c r="Z36" s="128" t="n"/>
      <c r="AA36" s="1261" t="n"/>
      <c r="AB36" s="175" t="n"/>
      <c r="AC36" s="1262" t="n">
        <v>216</v>
      </c>
      <c r="AD36" s="128" t="n"/>
      <c r="AE36" s="961">
        <f>AG36+AI36+AK36</f>
        <v/>
      </c>
      <c r="AF36" s="128" t="n"/>
      <c r="AG36" s="961" t="n">
        <v>36</v>
      </c>
      <c r="AH36" s="128" t="n"/>
      <c r="AI36" s="961" t="n"/>
      <c r="AJ36" s="128" t="n"/>
      <c r="AK36" s="961" t="n">
        <v>36</v>
      </c>
      <c r="AL36" s="128" t="n"/>
      <c r="AM36" s="961" t="n"/>
      <c r="AN36" s="128" t="n"/>
      <c r="AO36" s="1262">
        <f>AC36</f>
        <v/>
      </c>
      <c r="AP36" s="128" t="n"/>
      <c r="AQ36" s="961">
        <f>AE36</f>
        <v/>
      </c>
      <c r="AR36" s="128" t="n"/>
      <c r="AS36" s="961" t="n">
        <v>6</v>
      </c>
      <c r="AT36" s="128" t="n"/>
      <c r="AU36" s="1268" t="n"/>
      <c r="AV36" s="128" t="n"/>
      <c r="AW36" s="1268" t="n"/>
      <c r="AX36" s="128" t="n"/>
      <c r="AY36" s="1268" t="n"/>
      <c r="AZ36" s="128" t="n"/>
      <c r="BA36" s="1233">
        <f>BE36*36</f>
        <v/>
      </c>
      <c r="BB36" s="128" t="n"/>
      <c r="BC36" s="1250" t="n"/>
      <c r="BD36" s="128" t="n"/>
      <c r="BE36" s="1250" t="n"/>
      <c r="BF36" s="128" t="n"/>
      <c r="BG36" s="1258" t="inlineStr">
        <is>
          <t>УПК-2,6</t>
        </is>
      </c>
      <c r="BH36" s="126" t="n"/>
      <c r="BI36" s="126" t="n"/>
      <c r="BJ36" s="175" t="n"/>
      <c r="BK36" s="1244" t="inlineStr">
        <is>
          <t>МТБиУР</t>
        </is>
      </c>
      <c r="BL36" s="25" t="n"/>
      <c r="BM36" s="25" t="n"/>
      <c r="BN36" s="25" t="n"/>
      <c r="BO36" s="25" t="n"/>
      <c r="BP36" s="25" t="n"/>
      <c r="BQ36" s="25" t="n"/>
      <c r="BR36" s="25" t="n"/>
      <c r="BS36" s="25" t="n"/>
      <c r="BT36" s="25" t="n"/>
      <c r="BU36" s="25" t="n"/>
      <c r="BV36" s="25" t="n"/>
      <c r="BW36" s="25" t="n"/>
      <c r="BX36" s="25" t="n"/>
    </row>
    <row r="37">
      <c r="A37" s="1269" t="inlineStr">
        <is>
          <t>1.4</t>
        </is>
      </c>
      <c r="B37" s="202" t="n"/>
      <c r="C37" s="203" t="n"/>
      <c r="D37" s="1270" t="inlineStr">
        <is>
          <t>Научно-исследовательский семинар</t>
        </is>
      </c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202" t="n"/>
      <c r="V37" s="202" t="n"/>
      <c r="W37" s="202" t="n"/>
      <c r="X37" s="203" t="n"/>
      <c r="Y37" s="1271" t="n"/>
      <c r="Z37" s="144" t="n"/>
      <c r="AA37" s="1272" t="inlineStr">
        <is>
          <t>1, 2</t>
        </is>
      </c>
      <c r="AB37" s="203" t="n"/>
      <c r="AC37" s="1273" t="n">
        <v>324</v>
      </c>
      <c r="AD37" s="197" t="n"/>
      <c r="AE37" s="1274">
        <f>AG37+AI37+AK37</f>
        <v/>
      </c>
      <c r="AF37" s="197" t="n"/>
      <c r="AG37" s="1274" t="n"/>
      <c r="AH37" s="197" t="n"/>
      <c r="AI37" s="1274" t="n"/>
      <c r="AJ37" s="197" t="n"/>
      <c r="AK37" s="1274" t="n"/>
      <c r="AL37" s="197" t="n"/>
      <c r="AM37" s="1274" t="n"/>
      <c r="AN37" s="197" t="n"/>
      <c r="AO37" s="1275">
        <f>AS37*36</f>
        <v/>
      </c>
      <c r="AP37" s="197" t="n"/>
      <c r="AQ37" s="1274">
        <f>AE37</f>
        <v/>
      </c>
      <c r="AR37" s="197" t="n"/>
      <c r="AS37" s="1274" t="n">
        <v>3</v>
      </c>
      <c r="AT37" s="197" t="n"/>
      <c r="AU37" s="1274" t="n">
        <v>216</v>
      </c>
      <c r="AV37" s="197" t="n"/>
      <c r="AW37" s="1274" t="n"/>
      <c r="AX37" s="197" t="n"/>
      <c r="AY37" s="1274" t="n">
        <v>6</v>
      </c>
      <c r="AZ37" s="197" t="n"/>
      <c r="BA37" s="1276">
        <f>BE37*36</f>
        <v/>
      </c>
      <c r="BB37" s="197" t="n"/>
      <c r="BC37" s="1277" t="n"/>
      <c r="BD37" s="197" t="n"/>
      <c r="BE37" s="1277" t="n"/>
      <c r="BF37" s="197" t="n"/>
      <c r="BG37" s="201" t="inlineStr">
        <is>
          <t>УК-1,5</t>
        </is>
      </c>
      <c r="BH37" s="202" t="n"/>
      <c r="BI37" s="202" t="n"/>
      <c r="BJ37" s="203" t="n"/>
      <c r="BK37" s="1244" t="inlineStr">
        <is>
          <t>МТБиУР</t>
        </is>
      </c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</row>
    <row r="38">
      <c r="A38" s="1237" t="inlineStr">
        <is>
          <t>2</t>
        </is>
      </c>
      <c r="B38" s="108" t="n"/>
      <c r="C38" s="148" t="n"/>
      <c r="D38" s="1238" t="inlineStr">
        <is>
          <t>Компонент учреждения образования</t>
        </is>
      </c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48" t="n"/>
      <c r="Y38" s="1278" t="n"/>
      <c r="Z38" s="109" t="n"/>
      <c r="AA38" s="1279" t="n"/>
      <c r="AB38" s="148" t="n"/>
      <c r="AC38" s="1241">
        <f>AC39+AC40+AC45+AC50</f>
        <v/>
      </c>
      <c r="AD38" s="109" t="n"/>
      <c r="AE38" s="1241">
        <f>AE39+AE40+AE45+AE50</f>
        <v/>
      </c>
      <c r="AF38" s="109" t="n"/>
      <c r="AG38" s="1241">
        <f>AG39+AG40+AG45+AG50</f>
        <v/>
      </c>
      <c r="AH38" s="109" t="n"/>
      <c r="AI38" s="1241">
        <f>AI39+AI40+AI45+AI50</f>
        <v/>
      </c>
      <c r="AJ38" s="109" t="n"/>
      <c r="AK38" s="1241">
        <f>AK39+AK40+AK45+AK50</f>
        <v/>
      </c>
      <c r="AL38" s="109" t="n"/>
      <c r="AM38" s="1280">
        <f>AM39+AM40+AM45+AM50</f>
        <v/>
      </c>
      <c r="AN38" s="109" t="n"/>
      <c r="AO38" s="1241">
        <f>AO39+AO40+AO45+AO50</f>
        <v/>
      </c>
      <c r="AP38" s="109" t="n"/>
      <c r="AQ38" s="1241">
        <f>AQ39+AQ40+AQ45+AQ50</f>
        <v/>
      </c>
      <c r="AR38" s="109" t="n"/>
      <c r="AS38" s="1241">
        <f>AS39+AS40+AS45+AS50</f>
        <v/>
      </c>
      <c r="AT38" s="109" t="n"/>
      <c r="AU38" s="1241">
        <f>AU39+AU40+AU45+AU50</f>
        <v/>
      </c>
      <c r="AV38" s="109" t="n"/>
      <c r="AW38" s="1241">
        <f>AW39+AW40+AW45+AW50</f>
        <v/>
      </c>
      <c r="AX38" s="109" t="n"/>
      <c r="AY38" s="1280">
        <f>AY39+AY40+AY45+AY50</f>
        <v/>
      </c>
      <c r="AZ38" s="109" t="n"/>
      <c r="BA38" s="1241">
        <f>BA39+BA40+BA45+BA50</f>
        <v/>
      </c>
      <c r="BB38" s="109" t="n"/>
      <c r="BC38" s="1241">
        <f>BC39+BC40+BC45+BC50</f>
        <v/>
      </c>
      <c r="BD38" s="109" t="n"/>
      <c r="BE38" s="1241">
        <f>BE39+BE40+BE45+BE50</f>
        <v/>
      </c>
      <c r="BF38" s="109" t="n"/>
      <c r="BG38" s="1281" t="n"/>
      <c r="BH38" s="108" t="n"/>
      <c r="BI38" s="108" t="n"/>
      <c r="BJ38" s="148" t="n"/>
      <c r="BK38" s="1244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</row>
    <row r="39">
      <c r="A39" s="1282" t="inlineStr">
        <is>
          <t>2.1</t>
        </is>
      </c>
      <c r="B39" s="123" t="n"/>
      <c r="C39" s="161" t="n"/>
      <c r="D39" s="1186" t="inlineStr">
        <is>
          <t>Иностранный язык для делового и профессионального общения</t>
        </is>
      </c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61" t="n"/>
      <c r="Y39" s="1246" t="n"/>
      <c r="Z39" s="124" t="n"/>
      <c r="AA39" s="1247" t="n">
        <v>1</v>
      </c>
      <c r="AB39" s="161" t="n"/>
      <c r="AC39" s="1283" t="n">
        <v>108</v>
      </c>
      <c r="AD39" s="139" t="n"/>
      <c r="AE39" s="1284" t="n">
        <v>52</v>
      </c>
      <c r="AF39" s="139" t="n"/>
      <c r="AG39" s="1285" t="n"/>
      <c r="AH39" s="139" t="n"/>
      <c r="AI39" s="1285" t="n"/>
      <c r="AJ39" s="139" t="n"/>
      <c r="AK39" s="1285" t="n">
        <v>52</v>
      </c>
      <c r="AL39" s="139" t="n"/>
      <c r="AM39" s="1285" t="n"/>
      <c r="AN39" s="139" t="n"/>
      <c r="AO39" s="1286">
        <f>AS39*36</f>
        <v/>
      </c>
      <c r="AP39" s="139" t="n"/>
      <c r="AQ39" s="1285" t="n">
        <v>52</v>
      </c>
      <c r="AR39" s="139" t="n"/>
      <c r="AS39" s="1285" t="n">
        <v>3</v>
      </c>
      <c r="AT39" s="139" t="n"/>
      <c r="AU39" s="1287" t="n"/>
      <c r="AV39" s="139" t="n"/>
      <c r="AW39" s="1287" t="n"/>
      <c r="AX39" s="139" t="n"/>
      <c r="AY39" s="1288" t="n"/>
      <c r="AZ39" s="207" t="n"/>
      <c r="BA39" s="1289" t="n"/>
      <c r="BB39" s="139" t="n"/>
      <c r="BC39" s="1287" t="n"/>
      <c r="BD39" s="139" t="n"/>
      <c r="BE39" s="1287" t="n"/>
      <c r="BF39" s="139" t="n"/>
      <c r="BG39" s="1290" t="inlineStr">
        <is>
          <t>УК-7</t>
        </is>
      </c>
      <c r="BH39" s="123" t="n"/>
      <c r="BI39" s="123" t="n"/>
      <c r="BJ39" s="161" t="n"/>
      <c r="BK39" s="1244" t="inlineStr">
        <is>
          <t>МКиТП</t>
        </is>
      </c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</row>
    <row r="40">
      <c r="A40" s="1291" t="inlineStr">
        <is>
          <t>2.2</t>
        </is>
      </c>
      <c r="B40" s="126" t="n"/>
      <c r="C40" s="175" t="n"/>
      <c r="D40" s="1266" t="inlineStr">
        <is>
          <t>Модуль "Управление"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75" t="n"/>
      <c r="Y40" s="1292" t="n"/>
      <c r="Z40" s="128" t="n"/>
      <c r="AA40" s="1293" t="n"/>
      <c r="AB40" s="175" t="n"/>
      <c r="AC40" s="1294">
        <f>AC41+AC42+AC43+AC44</f>
        <v/>
      </c>
      <c r="AD40" s="128" t="n"/>
      <c r="AE40" s="1294">
        <f>AE41+AE42+AE43+AE44</f>
        <v/>
      </c>
      <c r="AF40" s="128" t="n"/>
      <c r="AG40" s="1294">
        <f>AG41+AG42+AG43+AG44</f>
        <v/>
      </c>
      <c r="AH40" s="128" t="n"/>
      <c r="AI40" s="1294">
        <f>AI41+AI42+AI43+AI44</f>
        <v/>
      </c>
      <c r="AJ40" s="128" t="n"/>
      <c r="AK40" s="1294">
        <f>AK41+AK42+AK43+AK44</f>
        <v/>
      </c>
      <c r="AL40" s="128" t="n"/>
      <c r="AM40" s="1295">
        <f>AM41+AM42+AM43+AM44</f>
        <v/>
      </c>
      <c r="AN40" s="128" t="n"/>
      <c r="AO40" s="1294">
        <f>AO41+AO42+AO43+AO44</f>
        <v/>
      </c>
      <c r="AP40" s="128" t="n"/>
      <c r="AQ40" s="1294">
        <f>AQ41+AQ42+AQ43+AQ44</f>
        <v/>
      </c>
      <c r="AR40" s="128" t="n"/>
      <c r="AS40" s="1294">
        <f>AS41+AS42+AS43+AS44</f>
        <v/>
      </c>
      <c r="AT40" s="128" t="n"/>
      <c r="AU40" s="1294">
        <f>AU41+AU42+AU43+AU44</f>
        <v/>
      </c>
      <c r="AV40" s="128" t="n"/>
      <c r="AW40" s="1294">
        <f>AW41+AW42+AW43+AW44</f>
        <v/>
      </c>
      <c r="AX40" s="128" t="n"/>
      <c r="AY40" s="1295">
        <f>AY41+AY42+AY43+AY44</f>
        <v/>
      </c>
      <c r="AZ40" s="128" t="n"/>
      <c r="BA40" s="1294">
        <f>BA41+BA42+BA43+BA44</f>
        <v/>
      </c>
      <c r="BB40" s="128" t="n"/>
      <c r="BC40" s="1294">
        <f>BC41+BC42+BC43+BC44</f>
        <v/>
      </c>
      <c r="BD40" s="128" t="n"/>
      <c r="BE40" s="1294">
        <f>BE41+BE42+BE43+BE44</f>
        <v/>
      </c>
      <c r="BF40" s="128" t="n"/>
      <c r="BG40" s="1258" t="n"/>
      <c r="BH40" s="126" t="n"/>
      <c r="BI40" s="126" t="n"/>
      <c r="BJ40" s="175" t="n"/>
      <c r="BK40" s="1244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</row>
    <row r="41">
      <c r="A41" s="1296" t="inlineStr">
        <is>
          <t>2.2.1</t>
        </is>
      </c>
      <c r="B41" s="126" t="n"/>
      <c r="C41" s="175" t="n"/>
      <c r="D41" s="1297" t="inlineStr">
        <is>
          <t>Деловые коммуникации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75" t="n"/>
      <c r="Y41" s="1292" t="n"/>
      <c r="Z41" s="128" t="n"/>
      <c r="AA41" s="1293" t="n">
        <v>1</v>
      </c>
      <c r="AB41" s="175" t="n"/>
      <c r="AC41" s="1298" t="n">
        <v>120</v>
      </c>
      <c r="AD41" s="128" t="n"/>
      <c r="AE41" s="1250" t="n">
        <v>72</v>
      </c>
      <c r="AF41" s="128" t="n"/>
      <c r="AG41" s="1250" t="n">
        <v>36</v>
      </c>
      <c r="AH41" s="128" t="n"/>
      <c r="AI41" s="1250" t="n"/>
      <c r="AJ41" s="128" t="n"/>
      <c r="AK41" s="1250" t="n">
        <v>36</v>
      </c>
      <c r="AL41" s="128" t="n"/>
      <c r="AM41" s="1250" t="n"/>
      <c r="AN41" s="128" t="n"/>
      <c r="AO41" s="1016" t="n">
        <v>120</v>
      </c>
      <c r="AP41" s="128" t="n"/>
      <c r="AQ41" s="1250" t="n">
        <v>72</v>
      </c>
      <c r="AR41" s="128" t="n"/>
      <c r="AS41" s="1250" t="n">
        <v>3</v>
      </c>
      <c r="AT41" s="128" t="n"/>
      <c r="AU41" s="1250">
        <f>AY41*36</f>
        <v/>
      </c>
      <c r="AV41" s="128" t="n"/>
      <c r="AW41" s="1250" t="n"/>
      <c r="AX41" s="128" t="n"/>
      <c r="AY41" s="1250" t="n"/>
      <c r="AZ41" s="128" t="n"/>
      <c r="BA41" s="1016">
        <f>BE41*36</f>
        <v/>
      </c>
      <c r="BB41" s="128" t="n"/>
      <c r="BC41" s="1250" t="n"/>
      <c r="BD41" s="128" t="n"/>
      <c r="BE41" s="1250" t="n"/>
      <c r="BF41" s="128" t="n"/>
      <c r="BG41" s="1258" t="inlineStr">
        <is>
          <t>СК-2</t>
        </is>
      </c>
      <c r="BH41" s="126" t="n"/>
      <c r="BI41" s="126" t="n"/>
      <c r="BJ41" s="175" t="n"/>
      <c r="BK41" s="1244" t="inlineStr">
        <is>
          <t>МТБиУР</t>
        </is>
      </c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</row>
    <row r="42">
      <c r="A42" s="1296" t="inlineStr">
        <is>
          <t>2.2.2</t>
        </is>
      </c>
      <c r="B42" s="126" t="n"/>
      <c r="C42" s="175" t="n"/>
      <c r="D42" s="1260" t="inlineStr">
        <is>
          <t>Кадровые технологии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75" t="n"/>
      <c r="Y42" s="1232" t="n"/>
      <c r="Z42" s="128" t="n"/>
      <c r="AA42" s="1261" t="n">
        <v>2</v>
      </c>
      <c r="AB42" s="175" t="n"/>
      <c r="AC42" s="1262" t="n">
        <v>96</v>
      </c>
      <c r="AD42" s="128" t="n"/>
      <c r="AE42" s="961">
        <f>AG42+AI42+AK42+AM42</f>
        <v/>
      </c>
      <c r="AF42" s="128" t="n"/>
      <c r="AG42" s="961" t="n">
        <v>18</v>
      </c>
      <c r="AH42" s="128" t="n"/>
      <c r="AI42" s="961" t="n"/>
      <c r="AJ42" s="128" t="n"/>
      <c r="AK42" s="961" t="n">
        <v>26</v>
      </c>
      <c r="AL42" s="128" t="n"/>
      <c r="AM42" s="961" t="n"/>
      <c r="AN42" s="128" t="n"/>
      <c r="AO42" s="1233" t="n"/>
      <c r="AP42" s="128" t="n"/>
      <c r="AQ42" s="961" t="n"/>
      <c r="AR42" s="128" t="n"/>
      <c r="AS42" s="961" t="n"/>
      <c r="AT42" s="128" t="n"/>
      <c r="AU42" s="1263">
        <f>AC42</f>
        <v/>
      </c>
      <c r="AV42" s="128" t="n"/>
      <c r="AW42" s="961">
        <f>AE42</f>
        <v/>
      </c>
      <c r="AX42" s="128" t="n"/>
      <c r="AY42" s="961" t="n">
        <v>3</v>
      </c>
      <c r="AZ42" s="128" t="n"/>
      <c r="BA42" s="1233">
        <f>BE42*36</f>
        <v/>
      </c>
      <c r="BB42" s="128" t="n"/>
      <c r="BC42" s="961" t="n"/>
      <c r="BD42" s="128" t="n"/>
      <c r="BE42" s="961" t="n"/>
      <c r="BF42" s="128" t="n"/>
      <c r="BG42" s="824" t="inlineStr">
        <is>
          <t>СК-3</t>
        </is>
      </c>
      <c r="BH42" s="126" t="n"/>
      <c r="BI42" s="126" t="n"/>
      <c r="BJ42" s="175" t="n"/>
      <c r="BK42" s="1244" t="inlineStr">
        <is>
          <t>МТБиУР</t>
        </is>
      </c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</row>
    <row r="43">
      <c r="A43" s="1296" t="inlineStr">
        <is>
          <t>2.2.3</t>
        </is>
      </c>
      <c r="B43" s="126" t="n"/>
      <c r="C43" s="175" t="n"/>
      <c r="D43" s="1260" t="inlineStr">
        <is>
          <t>Управленческая бизнес-аналитика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75" t="n"/>
      <c r="Y43" s="1232" t="n">
        <v>3</v>
      </c>
      <c r="Z43" s="128" t="n"/>
      <c r="AA43" s="1261" t="n"/>
      <c r="AB43" s="175" t="n"/>
      <c r="AC43" s="1262" t="n">
        <v>206</v>
      </c>
      <c r="AD43" s="128" t="n"/>
      <c r="AE43" s="961">
        <f>AG43+AI43+AK43+AM43</f>
        <v/>
      </c>
      <c r="AF43" s="128" t="n"/>
      <c r="AG43" s="961" t="n">
        <v>36</v>
      </c>
      <c r="AH43" s="128" t="n"/>
      <c r="AI43" s="961" t="n"/>
      <c r="AJ43" s="128" t="n"/>
      <c r="AK43" s="961" t="n">
        <v>36</v>
      </c>
      <c r="AL43" s="128" t="n"/>
      <c r="AM43" s="961" t="n"/>
      <c r="AN43" s="128" t="n"/>
      <c r="AO43" s="1233">
        <f>AS43*36</f>
        <v/>
      </c>
      <c r="AP43" s="128" t="n"/>
      <c r="AQ43" s="961" t="n"/>
      <c r="AR43" s="128" t="n"/>
      <c r="AS43" s="961" t="n"/>
      <c r="AT43" s="128" t="n"/>
      <c r="AU43" s="961" t="n"/>
      <c r="AV43" s="128" t="n"/>
      <c r="AW43" s="961" t="n"/>
      <c r="AX43" s="128" t="n"/>
      <c r="AY43" s="961" t="n"/>
      <c r="AZ43" s="128" t="n"/>
      <c r="BA43" s="1262">
        <f>AC43</f>
        <v/>
      </c>
      <c r="BB43" s="128" t="n"/>
      <c r="BC43" s="961" t="n">
        <v>72</v>
      </c>
      <c r="BD43" s="128" t="n"/>
      <c r="BE43" s="961" t="n">
        <v>6</v>
      </c>
      <c r="BF43" s="128" t="n"/>
      <c r="BG43" s="824" t="inlineStr">
        <is>
          <t>СК-4</t>
        </is>
      </c>
      <c r="BH43" s="126" t="n"/>
      <c r="BI43" s="126" t="n"/>
      <c r="BJ43" s="175" t="n"/>
      <c r="BK43" s="1244" t="inlineStr">
        <is>
          <t>МТБиУР</t>
        </is>
      </c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</row>
    <row r="44">
      <c r="A44" s="1296" t="inlineStr">
        <is>
          <t>2.2.4</t>
        </is>
      </c>
      <c r="B44" s="126" t="n"/>
      <c r="C44" s="175" t="n"/>
      <c r="D44" s="1299" t="inlineStr">
        <is>
          <t>Курсовая работа по дисциплине модуля на выбор магистранта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75" t="n"/>
      <c r="Y44" s="1292" t="n"/>
      <c r="Z44" s="128" t="n"/>
      <c r="AA44" s="1293" t="n"/>
      <c r="AB44" s="175" t="n"/>
      <c r="AC44" s="1298">
        <f>AO44+AU44+BA44</f>
        <v/>
      </c>
      <c r="AD44" s="128" t="n"/>
      <c r="AE44" s="1250">
        <f>SUM(AG44:AN44)</f>
        <v/>
      </c>
      <c r="AF44" s="128" t="n"/>
      <c r="AG44" s="1250" t="n"/>
      <c r="AH44" s="128" t="n"/>
      <c r="AI44" s="1250" t="n"/>
      <c r="AJ44" s="128" t="n"/>
      <c r="AK44" s="1250" t="n"/>
      <c r="AL44" s="128" t="n"/>
      <c r="AM44" s="1250" t="n"/>
      <c r="AN44" s="128" t="n"/>
      <c r="AO44" s="1016">
        <f>AS44*36</f>
        <v/>
      </c>
      <c r="AP44" s="128" t="n"/>
      <c r="AQ44" s="1250" t="n"/>
      <c r="AR44" s="128" t="n"/>
      <c r="AS44" s="1250" t="n"/>
      <c r="AT44" s="128" t="n"/>
      <c r="AU44" s="1250" t="n"/>
      <c r="AV44" s="128" t="n"/>
      <c r="AW44" s="1250" t="n"/>
      <c r="AX44" s="128" t="n"/>
      <c r="AY44" s="1250" t="n"/>
      <c r="AZ44" s="128" t="n"/>
      <c r="BA44" s="1016" t="n">
        <v>80</v>
      </c>
      <c r="BB44" s="128" t="n"/>
      <c r="BC44" s="1250" t="n"/>
      <c r="BD44" s="128" t="n"/>
      <c r="BE44" s="1250" t="n">
        <v>3</v>
      </c>
      <c r="BF44" s="128" t="n"/>
      <c r="BG44" s="1258" t="inlineStr">
        <is>
          <t>СК-2,3,4</t>
        </is>
      </c>
      <c r="BH44" s="126" t="n"/>
      <c r="BI44" s="126" t="n"/>
      <c r="BJ44" s="175" t="n"/>
      <c r="BK44" s="1244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</row>
    <row r="45">
      <c r="A45" s="1291" t="inlineStr">
        <is>
          <t>2.3</t>
        </is>
      </c>
      <c r="B45" s="126" t="n"/>
      <c r="C45" s="175" t="n"/>
      <c r="D45" s="1253" t="inlineStr">
        <is>
          <t>Модуль "Функциональные области менеджмента-2"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1292" t="n"/>
      <c r="Z45" s="128" t="n"/>
      <c r="AA45" s="1293" t="n"/>
      <c r="AB45" s="175" t="n"/>
      <c r="AC45" s="1294">
        <f>AC46+AC47+AC48+AC49</f>
        <v/>
      </c>
      <c r="AD45" s="128" t="n"/>
      <c r="AE45" s="1294">
        <f>AE46+AE47+AE48+AE49</f>
        <v/>
      </c>
      <c r="AF45" s="128" t="n"/>
      <c r="AG45" s="1294">
        <f>AG46+AG47+AG48+AG49</f>
        <v/>
      </c>
      <c r="AH45" s="128" t="n"/>
      <c r="AI45" s="1294">
        <f>AI46+AI47+AI48+AI49</f>
        <v/>
      </c>
      <c r="AJ45" s="128" t="n"/>
      <c r="AK45" s="1294">
        <f>AK46+AK47+AK48+AK49</f>
        <v/>
      </c>
      <c r="AL45" s="128" t="n"/>
      <c r="AM45" s="1294">
        <f>AM46+AM47+AM48+AM49</f>
        <v/>
      </c>
      <c r="AN45" s="128" t="n"/>
      <c r="AO45" s="1294">
        <f>AO46+AO47+AO48+AO49</f>
        <v/>
      </c>
      <c r="AP45" s="128" t="n"/>
      <c r="AQ45" s="1294">
        <f>AQ46+AQ47+AQ48+AQ49</f>
        <v/>
      </c>
      <c r="AR45" s="128" t="n"/>
      <c r="AS45" s="1294">
        <f>AS46+AS47+AS48+AS49</f>
        <v/>
      </c>
      <c r="AT45" s="128" t="n"/>
      <c r="AU45" s="1294">
        <f>AU46+AU47+AU48+AU49</f>
        <v/>
      </c>
      <c r="AV45" s="128" t="n"/>
      <c r="AW45" s="1294">
        <f>AW46+AW47+AW48+AW49</f>
        <v/>
      </c>
      <c r="AX45" s="128" t="n"/>
      <c r="AY45" s="1295">
        <f>AY46+AY47+AY48+AY49</f>
        <v/>
      </c>
      <c r="AZ45" s="128" t="n"/>
      <c r="BA45" s="1294">
        <f>BA46+BA47+BA48+BA49</f>
        <v/>
      </c>
      <c r="BB45" s="128" t="n"/>
      <c r="BC45" s="1294">
        <f>BC46+BC47+BC48+BC49</f>
        <v/>
      </c>
      <c r="BD45" s="128" t="n"/>
      <c r="BE45" s="1294">
        <f>BE46+BE47+BE48+BE49</f>
        <v/>
      </c>
      <c r="BF45" s="128" t="n"/>
      <c r="BG45" s="1258" t="n"/>
      <c r="BH45" s="126" t="n"/>
      <c r="BI45" s="126" t="n"/>
      <c r="BJ45" s="175" t="n"/>
      <c r="BK45" s="1244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</row>
    <row r="46">
      <c r="A46" s="1296" t="inlineStr">
        <is>
          <t>2.3.1</t>
        </is>
      </c>
      <c r="B46" s="126" t="n"/>
      <c r="C46" s="175" t="n"/>
      <c r="D46" s="1297" t="inlineStr">
        <is>
          <t>Антикризисный менеджмент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292" t="n">
        <v>1</v>
      </c>
      <c r="Z46" s="128" t="n"/>
      <c r="AA46" s="1293" t="n"/>
      <c r="AB46" s="175" t="n"/>
      <c r="AC46" s="1298">
        <f>AO46+AU46+BA46</f>
        <v/>
      </c>
      <c r="AD46" s="128" t="n"/>
      <c r="AE46" s="1250">
        <f>AG46+AI46+AK46</f>
        <v/>
      </c>
      <c r="AF46" s="128" t="n"/>
      <c r="AG46" s="1250" t="n">
        <v>24</v>
      </c>
      <c r="AH46" s="128" t="n"/>
      <c r="AI46" s="1250" t="n">
        <v>10</v>
      </c>
      <c r="AJ46" s="128" t="n"/>
      <c r="AK46" s="1250" t="n">
        <v>20</v>
      </c>
      <c r="AL46" s="128" t="n"/>
      <c r="AM46" s="1250" t="n"/>
      <c r="AN46" s="128" t="n"/>
      <c r="AO46" s="1016" t="n">
        <v>110</v>
      </c>
      <c r="AP46" s="128" t="n"/>
      <c r="AQ46" s="1250" t="n">
        <v>54</v>
      </c>
      <c r="AR46" s="128" t="n"/>
      <c r="AS46" s="1250" t="n">
        <v>3</v>
      </c>
      <c r="AT46" s="128" t="n"/>
      <c r="AU46" s="1250">
        <f>AY46*36</f>
        <v/>
      </c>
      <c r="AV46" s="128" t="n"/>
      <c r="AW46" s="1250" t="n"/>
      <c r="AX46" s="128" t="n"/>
      <c r="AY46" s="1250" t="n"/>
      <c r="AZ46" s="128" t="n"/>
      <c r="BA46" s="1016">
        <f>BE46*36</f>
        <v/>
      </c>
      <c r="BB46" s="128" t="n"/>
      <c r="BC46" s="1250" t="n"/>
      <c r="BD46" s="128" t="n"/>
      <c r="BE46" s="1250" t="n"/>
      <c r="BF46" s="128" t="n"/>
      <c r="BG46" s="1258" t="inlineStr">
        <is>
          <t>УК-6, СК-10</t>
        </is>
      </c>
      <c r="BH46" s="126" t="n"/>
      <c r="BI46" s="126" t="n"/>
      <c r="BJ46" s="175" t="n"/>
      <c r="BK46" s="1244" t="inlineStr">
        <is>
          <t>МТБиУР</t>
        </is>
      </c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</row>
    <row r="47">
      <c r="A47" s="1296" t="inlineStr">
        <is>
          <t>2.3.2</t>
        </is>
      </c>
      <c r="B47" s="126" t="n"/>
      <c r="C47" s="175" t="n"/>
      <c r="D47" s="1260" t="inlineStr">
        <is>
          <t>Зеленая экономика и инвестиционный менеджмент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1232" t="n"/>
      <c r="Z47" s="128" t="n"/>
      <c r="AA47" s="1261" t="n">
        <v>2</v>
      </c>
      <c r="AB47" s="175" t="n"/>
      <c r="AC47" s="1262" t="n">
        <v>126</v>
      </c>
      <c r="AD47" s="128" t="n"/>
      <c r="AE47" s="961">
        <f>AG47+AI47+AK47</f>
        <v/>
      </c>
      <c r="AF47" s="128" t="n"/>
      <c r="AG47" s="961" t="n">
        <v>20</v>
      </c>
      <c r="AH47" s="128" t="n"/>
      <c r="AI47" s="961" t="n">
        <v>10</v>
      </c>
      <c r="AJ47" s="128" t="n"/>
      <c r="AK47" s="961" t="n">
        <v>20</v>
      </c>
      <c r="AL47" s="128" t="n"/>
      <c r="AM47" s="961" t="n"/>
      <c r="AN47" s="128" t="n"/>
      <c r="AO47" s="1233" t="n"/>
      <c r="AP47" s="128" t="n"/>
      <c r="AQ47" s="961" t="n"/>
      <c r="AR47" s="128" t="n"/>
      <c r="AS47" s="961" t="n"/>
      <c r="AT47" s="128" t="n"/>
      <c r="AU47" s="1263">
        <f>AC47</f>
        <v/>
      </c>
      <c r="AV47" s="128" t="n"/>
      <c r="AW47" s="961">
        <f>AE47</f>
        <v/>
      </c>
      <c r="AX47" s="128" t="n"/>
      <c r="AY47" s="961" t="n">
        <v>3</v>
      </c>
      <c r="AZ47" s="128" t="n"/>
      <c r="BA47" s="1016">
        <f>BE47*36</f>
        <v/>
      </c>
      <c r="BB47" s="128" t="n"/>
      <c r="BC47" s="1250" t="n"/>
      <c r="BD47" s="128" t="n"/>
      <c r="BE47" s="1250" t="n"/>
      <c r="BF47" s="128" t="n"/>
      <c r="BG47" s="1258" t="inlineStr">
        <is>
          <t>СК-1</t>
        </is>
      </c>
      <c r="BH47" s="126" t="n"/>
      <c r="BI47" s="126" t="n"/>
      <c r="BJ47" s="175" t="n"/>
      <c r="BK47" s="1244" t="inlineStr">
        <is>
          <t>МТБиУР</t>
        </is>
      </c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</row>
    <row r="48">
      <c r="A48" s="1296" t="inlineStr">
        <is>
          <t>2.3.3</t>
        </is>
      </c>
      <c r="B48" s="126" t="n"/>
      <c r="C48" s="175" t="n"/>
      <c r="D48" s="1260" t="inlineStr">
        <is>
          <t>Предпринимательство и управление маркетингом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1232" t="n">
        <v>2</v>
      </c>
      <c r="Z48" s="128" t="n"/>
      <c r="AA48" s="1261" t="n"/>
      <c r="AB48" s="175" t="n"/>
      <c r="AC48" s="1262" t="n">
        <v>110</v>
      </c>
      <c r="AD48" s="128" t="n"/>
      <c r="AE48" s="961">
        <f>AG48+AI48+AK48</f>
        <v/>
      </c>
      <c r="AF48" s="128" t="n"/>
      <c r="AG48" s="961" t="n">
        <v>24</v>
      </c>
      <c r="AH48" s="128" t="n"/>
      <c r="AI48" s="961" t="n">
        <v>10</v>
      </c>
      <c r="AJ48" s="128" t="n"/>
      <c r="AK48" s="961" t="n">
        <v>22</v>
      </c>
      <c r="AL48" s="128" t="n"/>
      <c r="AM48" s="961" t="n"/>
      <c r="AN48" s="128" t="n"/>
      <c r="AO48" s="1233">
        <f>AS48*36</f>
        <v/>
      </c>
      <c r="AP48" s="128" t="n"/>
      <c r="AQ48" s="961" t="n"/>
      <c r="AR48" s="128" t="n"/>
      <c r="AS48" s="961" t="n"/>
      <c r="AT48" s="128" t="n"/>
      <c r="AU48" s="1263">
        <f>AC48</f>
        <v/>
      </c>
      <c r="AV48" s="128" t="n"/>
      <c r="AW48" s="961">
        <f>AE48</f>
        <v/>
      </c>
      <c r="AX48" s="128" t="n"/>
      <c r="AY48" s="961" t="n">
        <v>3</v>
      </c>
      <c r="AZ48" s="128" t="n"/>
      <c r="BA48" s="1016">
        <f>BE48*36</f>
        <v/>
      </c>
      <c r="BB48" s="128" t="n"/>
      <c r="BC48" s="1250" t="n"/>
      <c r="BD48" s="128" t="n"/>
      <c r="BE48" s="1250" t="n"/>
      <c r="BF48" s="128" t="n"/>
      <c r="BG48" s="1258" t="inlineStr">
        <is>
          <t>СК-8</t>
        </is>
      </c>
      <c r="BH48" s="126" t="n"/>
      <c r="BI48" s="126" t="n"/>
      <c r="BJ48" s="175" t="n"/>
      <c r="BK48" s="1244" t="inlineStr">
        <is>
          <t>МТБиУР</t>
        </is>
      </c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</row>
    <row r="49">
      <c r="A49" s="1296" t="inlineStr">
        <is>
          <t>2.3.4</t>
        </is>
      </c>
      <c r="B49" s="126" t="n"/>
      <c r="C49" s="175" t="n"/>
      <c r="D49" s="1260" t="inlineStr">
        <is>
          <t>Цифровые платформы в бизнесе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1300" t="n"/>
      <c r="Z49" s="128" t="n"/>
      <c r="AA49" s="1261" t="n">
        <v>1</v>
      </c>
      <c r="AB49" s="175" t="n"/>
      <c r="AC49" s="1262" t="n">
        <v>110</v>
      </c>
      <c r="AD49" s="128" t="n"/>
      <c r="AE49" s="961">
        <f>AG49+AI49+AK49</f>
        <v/>
      </c>
      <c r="AF49" s="128" t="n"/>
      <c r="AG49" s="961" t="n">
        <v>36</v>
      </c>
      <c r="AH49" s="128" t="n"/>
      <c r="AI49" s="961" t="n"/>
      <c r="AJ49" s="128" t="n"/>
      <c r="AK49" s="961" t="n">
        <v>18</v>
      </c>
      <c r="AL49" s="128" t="n"/>
      <c r="AM49" s="961" t="n"/>
      <c r="AN49" s="128" t="n"/>
      <c r="AO49" s="1262">
        <f>AC49</f>
        <v/>
      </c>
      <c r="AP49" s="128" t="n"/>
      <c r="AQ49" s="961">
        <f>AE49</f>
        <v/>
      </c>
      <c r="AR49" s="128" t="n"/>
      <c r="AS49" s="961" t="n">
        <v>3</v>
      </c>
      <c r="AT49" s="128" t="n"/>
      <c r="AU49" s="961" t="n"/>
      <c r="AV49" s="128" t="n"/>
      <c r="AW49" s="961" t="n"/>
      <c r="AX49" s="128" t="n"/>
      <c r="AY49" s="961" t="n"/>
      <c r="AZ49" s="128" t="n"/>
      <c r="BA49" s="1233" t="n"/>
      <c r="BB49" s="128" t="n"/>
      <c r="BC49" s="961" t="n"/>
      <c r="BD49" s="128" t="n"/>
      <c r="BE49" s="961" t="n"/>
      <c r="BF49" s="128" t="n"/>
      <c r="BG49" s="1258" t="inlineStr">
        <is>
          <t>СК-7</t>
        </is>
      </c>
      <c r="BH49" s="126" t="n"/>
      <c r="BI49" s="126" t="n"/>
      <c r="BJ49" s="175" t="n"/>
      <c r="BK49" s="1244" t="inlineStr">
        <is>
          <t>МТБиУР</t>
        </is>
      </c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</row>
    <row r="50">
      <c r="A50" s="1291" t="inlineStr">
        <is>
          <t>2.4</t>
        </is>
      </c>
      <c r="B50" s="126" t="n"/>
      <c r="C50" s="175" t="n"/>
      <c r="D50" s="1253" t="inlineStr">
        <is>
          <t>Модуль "Функциональные области менеджмента-3"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1292" t="n"/>
      <c r="Z50" s="128" t="n"/>
      <c r="AA50" s="1293" t="n"/>
      <c r="AB50" s="175" t="n"/>
      <c r="AC50" s="1294">
        <f>AC51+AC52+AC53</f>
        <v/>
      </c>
      <c r="AD50" s="128" t="n"/>
      <c r="AE50" s="1294">
        <f>AE51+AE52+AE53</f>
        <v/>
      </c>
      <c r="AF50" s="128" t="n"/>
      <c r="AG50" s="1294">
        <f>AG51+AG52+AG53</f>
        <v/>
      </c>
      <c r="AH50" s="128" t="n"/>
      <c r="AI50" s="1294">
        <f>AI51+AI52+AI53</f>
        <v/>
      </c>
      <c r="AJ50" s="128" t="n"/>
      <c r="AK50" s="1294">
        <f>AK51+AK52+AK53</f>
        <v/>
      </c>
      <c r="AL50" s="128" t="n"/>
      <c r="AM50" s="1295">
        <f>AM51+AM52+AM53</f>
        <v/>
      </c>
      <c r="AN50" s="128" t="n"/>
      <c r="AO50" s="1294">
        <f>AO51+AO52+AO53</f>
        <v/>
      </c>
      <c r="AP50" s="128" t="n"/>
      <c r="AQ50" s="1294">
        <f>AQ51+AQ52+AQ53</f>
        <v/>
      </c>
      <c r="AR50" s="128" t="n"/>
      <c r="AS50" s="1294">
        <f>AS51+AS52+AS53</f>
        <v/>
      </c>
      <c r="AT50" s="128" t="n"/>
      <c r="AU50" s="1294">
        <f>AU51+AU52+AU53</f>
        <v/>
      </c>
      <c r="AV50" s="128" t="n"/>
      <c r="AW50" s="1294">
        <f>AW51+AW52+AW53</f>
        <v/>
      </c>
      <c r="AX50" s="128" t="n"/>
      <c r="AY50" s="1295">
        <f>AY51+AY52+AY53</f>
        <v/>
      </c>
      <c r="AZ50" s="128" t="n"/>
      <c r="BA50" s="1294">
        <f>BA51+BA52+BA53</f>
        <v/>
      </c>
      <c r="BB50" s="128" t="n"/>
      <c r="BC50" s="1294">
        <f>BC51+BC52+BC53</f>
        <v/>
      </c>
      <c r="BD50" s="128" t="n"/>
      <c r="BE50" s="1294">
        <f>BE51+BE52+BE53</f>
        <v/>
      </c>
      <c r="BF50" s="128" t="n"/>
      <c r="BG50" s="1258" t="n"/>
      <c r="BH50" s="126" t="n"/>
      <c r="BI50" s="126" t="n"/>
      <c r="BJ50" s="175" t="n"/>
      <c r="BK50" s="1244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</row>
    <row r="51">
      <c r="A51" s="1296" t="inlineStr">
        <is>
          <t>2.4.1</t>
        </is>
      </c>
      <c r="B51" s="126" t="n"/>
      <c r="C51" s="175" t="n"/>
      <c r="D51" s="1260" t="inlineStr">
        <is>
          <t>Корпоративное управление /                                                                 Отраслевая специфика в  организациях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232" t="n">
        <v>2</v>
      </c>
      <c r="Z51" s="128" t="n"/>
      <c r="AA51" s="1261" t="n"/>
      <c r="AB51" s="175" t="n"/>
      <c r="AC51" s="1262" t="n">
        <v>120</v>
      </c>
      <c r="AD51" s="128" t="n"/>
      <c r="AE51" s="961">
        <f>AG51+AI51+AK51</f>
        <v/>
      </c>
      <c r="AF51" s="128" t="n"/>
      <c r="AG51" s="961" t="n">
        <v>20</v>
      </c>
      <c r="AH51" s="128" t="n"/>
      <c r="AI51" s="961" t="n"/>
      <c r="AJ51" s="128" t="n"/>
      <c r="AK51" s="961" t="n">
        <v>20</v>
      </c>
      <c r="AL51" s="128" t="n"/>
      <c r="AM51" s="961" t="n"/>
      <c r="AN51" s="128" t="n"/>
      <c r="AO51" s="1233">
        <f>AS51*36</f>
        <v/>
      </c>
      <c r="AP51" s="128" t="n"/>
      <c r="AQ51" s="961" t="n"/>
      <c r="AR51" s="128" t="n"/>
      <c r="AS51" s="961" t="n"/>
      <c r="AT51" s="128" t="n"/>
      <c r="AU51" s="1263">
        <f>AC51</f>
        <v/>
      </c>
      <c r="AV51" s="128" t="n"/>
      <c r="AW51" s="961">
        <f>AE51</f>
        <v/>
      </c>
      <c r="AX51" s="128" t="n"/>
      <c r="AY51" s="961" t="n">
        <v>3</v>
      </c>
      <c r="AZ51" s="128" t="n"/>
      <c r="BA51" s="1016" t="n"/>
      <c r="BB51" s="128" t="n"/>
      <c r="BC51" s="1250" t="n"/>
      <c r="BD51" s="128" t="n"/>
      <c r="BE51" s="1250" t="n"/>
      <c r="BF51" s="128" t="n"/>
      <c r="BG51" s="1258" t="inlineStr">
        <is>
          <t>СК-9 / СК-12</t>
        </is>
      </c>
      <c r="BH51" s="126" t="n"/>
      <c r="BI51" s="126" t="n"/>
      <c r="BJ51" s="175" t="n"/>
      <c r="BK51" s="1244" t="inlineStr">
        <is>
          <t>ОПиЭН/МТБиУР</t>
        </is>
      </c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</row>
    <row r="52">
      <c r="A52" s="1296" t="inlineStr">
        <is>
          <t>2.4.2</t>
        </is>
      </c>
      <c r="B52" s="126" t="n"/>
      <c r="C52" s="175" t="n"/>
      <c r="D52" s="1297" t="inlineStr">
        <is>
          <t>Операционный менеджмент /                                        Проект-менеджмент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1292" t="n"/>
      <c r="Z52" s="128" t="n"/>
      <c r="AA52" s="1293" t="n">
        <v>3</v>
      </c>
      <c r="AB52" s="175" t="n"/>
      <c r="AC52" s="1298" t="n">
        <v>214</v>
      </c>
      <c r="AD52" s="128" t="n"/>
      <c r="AE52" s="961">
        <f>AG52+AI52+AK52</f>
        <v/>
      </c>
      <c r="AF52" s="128" t="n"/>
      <c r="AG52" s="1250" t="n">
        <v>36</v>
      </c>
      <c r="AH52" s="128" t="n"/>
      <c r="AI52" s="1250" t="n"/>
      <c r="AJ52" s="128" t="n"/>
      <c r="AK52" s="1250" t="n">
        <v>36</v>
      </c>
      <c r="AL52" s="128" t="n"/>
      <c r="AM52" s="1250" t="n"/>
      <c r="AN52" s="128" t="n"/>
      <c r="AO52" s="1016">
        <f>AS52*36</f>
        <v/>
      </c>
      <c r="AP52" s="128" t="n"/>
      <c r="AQ52" s="1250" t="n"/>
      <c r="AR52" s="128" t="n"/>
      <c r="AS52" s="1250" t="n"/>
      <c r="AT52" s="128" t="n"/>
      <c r="AU52" s="1250">
        <f>AY52*36</f>
        <v/>
      </c>
      <c r="AV52" s="128" t="n"/>
      <c r="AW52" s="1250" t="n"/>
      <c r="AX52" s="128" t="n"/>
      <c r="AY52" s="1250" t="n"/>
      <c r="AZ52" s="128" t="n"/>
      <c r="BA52" s="1298">
        <f>AC52</f>
        <v/>
      </c>
      <c r="BB52" s="128" t="n"/>
      <c r="BC52" s="1250">
        <f>AE52</f>
        <v/>
      </c>
      <c r="BD52" s="128" t="n"/>
      <c r="BE52" s="1250" t="n">
        <v>6</v>
      </c>
      <c r="BF52" s="128" t="n"/>
      <c r="BG52" s="1258" t="inlineStr">
        <is>
          <t>СК-6/ CК-13</t>
        </is>
      </c>
      <c r="BH52" s="126" t="n"/>
      <c r="BI52" s="126" t="n"/>
      <c r="BJ52" s="175" t="n"/>
      <c r="BK52" s="1244" t="inlineStr">
        <is>
          <t>МТБиУР</t>
        </is>
      </c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</row>
    <row r="53">
      <c r="A53" s="1296" t="inlineStr">
        <is>
          <t>2.4.3</t>
        </is>
      </c>
      <c r="B53" s="126" t="n"/>
      <c r="C53" s="175" t="n"/>
      <c r="D53" s="1260" t="inlineStr">
        <is>
          <t>Финансовый и управленческий учет /                        Управление финансами организации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75" t="n"/>
      <c r="Y53" s="1232" t="n"/>
      <c r="Z53" s="128" t="n"/>
      <c r="AA53" s="1261" t="n">
        <v>2</v>
      </c>
      <c r="AB53" s="175" t="n"/>
      <c r="AC53" s="1262" t="n">
        <v>120</v>
      </c>
      <c r="AD53" s="128" t="n"/>
      <c r="AE53" s="961">
        <f>AG53+AI53+AK53</f>
        <v/>
      </c>
      <c r="AF53" s="128" t="n"/>
      <c r="AG53" s="961" t="n">
        <v>26</v>
      </c>
      <c r="AH53" s="128" t="n"/>
      <c r="AI53" s="961" t="n"/>
      <c r="AJ53" s="128" t="n"/>
      <c r="AK53" s="961" t="n">
        <v>36</v>
      </c>
      <c r="AL53" s="128" t="n"/>
      <c r="AM53" s="961" t="n"/>
      <c r="AN53" s="128" t="n"/>
      <c r="AO53" s="1233" t="n"/>
      <c r="AP53" s="128" t="n"/>
      <c r="AQ53" s="961" t="n"/>
      <c r="AR53" s="128" t="n"/>
      <c r="AS53" s="961" t="n"/>
      <c r="AT53" s="128" t="n"/>
      <c r="AU53" s="961" t="n">
        <v>120</v>
      </c>
      <c r="AV53" s="128" t="n"/>
      <c r="AW53" s="961">
        <f>AE53</f>
        <v/>
      </c>
      <c r="AX53" s="128" t="n"/>
      <c r="AY53" s="961" t="n">
        <v>3</v>
      </c>
      <c r="AZ53" s="128" t="n"/>
      <c r="BA53" s="1233" t="n"/>
      <c r="BB53" s="128" t="n"/>
      <c r="BC53" s="961" t="n"/>
      <c r="BD53" s="128" t="n"/>
      <c r="BE53" s="961" t="n"/>
      <c r="BF53" s="128" t="n"/>
      <c r="BG53" s="824" t="inlineStr">
        <is>
          <t>УПК-4;СК-5/ СК-14</t>
        </is>
      </c>
      <c r="BH53" s="126" t="n"/>
      <c r="BI53" s="126" t="n"/>
      <c r="BJ53" s="175" t="n"/>
      <c r="BK53" s="1244" t="inlineStr">
        <is>
          <t>МТБиУР</t>
        </is>
      </c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</row>
    <row r="54">
      <c r="A54" s="1291" t="inlineStr">
        <is>
          <t>2.5</t>
        </is>
      </c>
      <c r="B54" s="126" t="n"/>
      <c r="C54" s="175" t="n"/>
      <c r="D54" s="1266" t="inlineStr">
        <is>
          <t>Факультативные дисциплины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75" t="n"/>
      <c r="Y54" s="1232" t="n"/>
      <c r="Z54" s="128" t="n"/>
      <c r="AA54" s="1261" t="n"/>
      <c r="AB54" s="175" t="n"/>
      <c r="AC54" s="1301" t="inlineStr">
        <is>
          <t>/110</t>
        </is>
      </c>
      <c r="AD54" s="128" t="n"/>
      <c r="AE54" s="1302" t="inlineStr">
        <is>
          <t>/60</t>
        </is>
      </c>
      <c r="AF54" s="128" t="n"/>
      <c r="AG54" s="1302" t="inlineStr">
        <is>
          <t>/30</t>
        </is>
      </c>
      <c r="AH54" s="128" t="n"/>
      <c r="AI54" s="1302" t="n"/>
      <c r="AJ54" s="128" t="n"/>
      <c r="AK54" s="1302" t="inlineStr">
        <is>
          <t>/30</t>
        </is>
      </c>
      <c r="AL54" s="128" t="n"/>
      <c r="AM54" s="1302" t="n"/>
      <c r="AN54" s="128" t="n"/>
      <c r="AO54" s="1303" t="n"/>
      <c r="AP54" s="128" t="n"/>
      <c r="AQ54" s="1304" t="n"/>
      <c r="AR54" s="128" t="n"/>
      <c r="AS54" s="1304" t="n"/>
      <c r="AT54" s="128" t="n"/>
      <c r="AU54" s="1304" t="n"/>
      <c r="AV54" s="128" t="n"/>
      <c r="AW54" s="1302" t="n"/>
      <c r="AX54" s="128" t="n"/>
      <c r="AY54" s="1302" t="n"/>
      <c r="AZ54" s="128" t="n"/>
      <c r="BA54" s="854" t="inlineStr">
        <is>
          <t>/110</t>
        </is>
      </c>
      <c r="BB54" s="128" t="n"/>
      <c r="BC54" s="1302" t="inlineStr">
        <is>
          <t>/60</t>
        </is>
      </c>
      <c r="BD54" s="128" t="n"/>
      <c r="BE54" s="1302" t="inlineStr">
        <is>
          <t>/3</t>
        </is>
      </c>
      <c r="BF54" s="128" t="n"/>
      <c r="BG54" s="1258" t="n"/>
      <c r="BH54" s="126" t="n"/>
      <c r="BI54" s="126" t="n"/>
      <c r="BJ54" s="175" t="n"/>
      <c r="BK54" s="1244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</row>
    <row r="55">
      <c r="A55" s="1296" t="inlineStr">
        <is>
          <t>2.5.1</t>
        </is>
      </c>
      <c r="B55" s="126" t="n"/>
      <c r="C55" s="175" t="n"/>
      <c r="D55" s="1260" t="inlineStr">
        <is>
          <t>Правовое обеспечение бизнеса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75" t="n"/>
      <c r="Y55" s="1232" t="n"/>
      <c r="Z55" s="128" t="n"/>
      <c r="AA55" s="1261" t="inlineStr">
        <is>
          <t>/ 3</t>
        </is>
      </c>
      <c r="AB55" s="175" t="n"/>
      <c r="AC55" s="1305" t="inlineStr">
        <is>
          <t>/110</t>
        </is>
      </c>
      <c r="AD55" s="128" t="n"/>
      <c r="AE55" s="857" t="inlineStr">
        <is>
          <t>/60</t>
        </is>
      </c>
      <c r="AF55" s="128" t="n"/>
      <c r="AG55" s="857" t="inlineStr">
        <is>
          <t>/30</t>
        </is>
      </c>
      <c r="AH55" s="128" t="n"/>
      <c r="AI55" s="857" t="n"/>
      <c r="AJ55" s="128" t="n"/>
      <c r="AK55" s="857" t="inlineStr">
        <is>
          <t>/30</t>
        </is>
      </c>
      <c r="AL55" s="128" t="n"/>
      <c r="AM55" s="857" t="n"/>
      <c r="AN55" s="128" t="n"/>
      <c r="AO55" s="1306" t="n"/>
      <c r="AP55" s="128" t="n"/>
      <c r="AQ55" s="1307" t="n"/>
      <c r="AR55" s="128" t="n"/>
      <c r="AS55" s="1307" t="n"/>
      <c r="AT55" s="128" t="n"/>
      <c r="AU55" s="1307" t="n"/>
      <c r="AV55" s="128" t="n"/>
      <c r="AW55" s="857" t="n"/>
      <c r="AX55" s="128" t="n"/>
      <c r="AY55" s="857" t="n"/>
      <c r="AZ55" s="128" t="n"/>
      <c r="BA55" s="1308" t="inlineStr">
        <is>
          <t>/110</t>
        </is>
      </c>
      <c r="BB55" s="128" t="n"/>
      <c r="BC55" s="857" t="inlineStr">
        <is>
          <t>/60</t>
        </is>
      </c>
      <c r="BD55" s="128" t="n"/>
      <c r="BE55" s="857" t="inlineStr">
        <is>
          <t>/3</t>
        </is>
      </c>
      <c r="BF55" s="128" t="n"/>
      <c r="BG55" s="1258" t="inlineStr">
        <is>
          <t>СК-11</t>
        </is>
      </c>
      <c r="BH55" s="126" t="n"/>
      <c r="BI55" s="126" t="n"/>
      <c r="BJ55" s="175" t="n"/>
      <c r="BK55" s="1244" t="inlineStr">
        <is>
          <t>МТБиУР</t>
        </is>
      </c>
      <c r="BL55" s="25" t="n"/>
      <c r="BM55" s="25" t="n"/>
      <c r="BN55" s="25" t="n"/>
      <c r="BO55" s="25" t="n"/>
      <c r="BP55" s="25" t="n"/>
      <c r="BQ55" s="25" t="n"/>
      <c r="BR55" s="25" t="n"/>
      <c r="BS55" s="25" t="n"/>
      <c r="BT55" s="25" t="n"/>
      <c r="BU55" s="25" t="n"/>
      <c r="BV55" s="25" t="n"/>
      <c r="BW55" s="25" t="n"/>
      <c r="BX55" s="25" t="n"/>
    </row>
    <row r="56">
      <c r="A56" s="1291" t="inlineStr">
        <is>
          <t>2.6</t>
        </is>
      </c>
      <c r="B56" s="126" t="n"/>
      <c r="C56" s="175" t="n"/>
      <c r="D56" s="1266" t="inlineStr">
        <is>
          <t>Дополнительные виды обучения *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75" t="n"/>
      <c r="Y56" s="1254" t="n"/>
      <c r="Z56" s="128" t="n"/>
      <c r="AA56" s="1255" t="n"/>
      <c r="AB56" s="175" t="n"/>
      <c r="AC56" s="1229" t="inlineStr">
        <is>
          <t>/338</t>
        </is>
      </c>
      <c r="AD56" s="128" t="n"/>
      <c r="AE56" s="1302" t="inlineStr">
        <is>
          <t>/218</t>
        </is>
      </c>
      <c r="AF56" s="128" t="n"/>
      <c r="AG56" s="1302" t="inlineStr">
        <is>
          <t>/66</t>
        </is>
      </c>
      <c r="AH56" s="128" t="n"/>
      <c r="AI56" s="1302" t="inlineStr">
        <is>
          <t>/24</t>
        </is>
      </c>
      <c r="AJ56" s="128" t="n"/>
      <c r="AK56" s="1302" t="inlineStr">
        <is>
          <t>/96</t>
        </is>
      </c>
      <c r="AL56" s="128" t="n"/>
      <c r="AM56" s="1309" t="inlineStr">
        <is>
          <t>/32</t>
        </is>
      </c>
      <c r="AN56" s="175" t="n"/>
      <c r="AO56" s="853" t="inlineStr">
        <is>
          <t>/</t>
        </is>
      </c>
      <c r="AP56" s="1310">
        <f>SUM(AP57:AP59)</f>
        <v/>
      </c>
      <c r="AQ56" s="850" t="inlineStr">
        <is>
          <t>/</t>
        </is>
      </c>
      <c r="AR56" s="1310">
        <f>SUM(AR57:AR59)</f>
        <v/>
      </c>
      <c r="AS56" s="850" t="inlineStr">
        <is>
          <t>/</t>
        </is>
      </c>
      <c r="AT56" s="854">
        <f>SUM(AT57:AT59)</f>
        <v/>
      </c>
      <c r="AU56" s="850" t="inlineStr">
        <is>
          <t>/</t>
        </is>
      </c>
      <c r="AV56" s="1310">
        <f>SUM(AV57:AV59)</f>
        <v/>
      </c>
      <c r="AW56" s="850" t="inlineStr">
        <is>
          <t>/</t>
        </is>
      </c>
      <c r="AX56" s="854">
        <f>SUM(AX57:AX59)</f>
        <v/>
      </c>
      <c r="AY56" s="850" t="inlineStr">
        <is>
          <t>/</t>
        </is>
      </c>
      <c r="AZ56" s="1311">
        <f>SUM(AZ57:AZ59)</f>
        <v/>
      </c>
      <c r="BA56" s="854" t="n"/>
      <c r="BB56" s="128" t="n"/>
      <c r="BC56" s="1302" t="n"/>
      <c r="BD56" s="128" t="n"/>
      <c r="BE56" s="1302" t="n"/>
      <c r="BF56" s="128" t="n"/>
      <c r="BG56" s="1312" t="n"/>
      <c r="BH56" s="126" t="n"/>
      <c r="BI56" s="126" t="n"/>
      <c r="BJ56" s="175" t="n"/>
      <c r="BK56" s="1244" t="n"/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</row>
    <row r="57">
      <c r="A57" s="1259" t="inlineStr">
        <is>
          <t>2.6.1</t>
        </is>
      </c>
      <c r="B57" s="126" t="n"/>
      <c r="C57" s="175" t="n"/>
      <c r="D57" s="1260" t="inlineStr">
        <is>
          <t>Философия и методология науки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75" t="n"/>
      <c r="Y57" s="1313" t="inlineStr">
        <is>
          <t>/</t>
        </is>
      </c>
      <c r="Z57" s="1233" t="n">
        <v>2</v>
      </c>
      <c r="AA57" s="1314" t="n"/>
      <c r="AB57" s="1315" t="n"/>
      <c r="AC57" s="856" t="inlineStr">
        <is>
          <t>/124</t>
        </is>
      </c>
      <c r="AD57" s="128" t="n"/>
      <c r="AE57" s="857" t="inlineStr">
        <is>
          <t>/72</t>
        </is>
      </c>
      <c r="AF57" s="128" t="n"/>
      <c r="AG57" s="857" t="inlineStr">
        <is>
          <t>/40</t>
        </is>
      </c>
      <c r="AH57" s="128" t="n"/>
      <c r="AI57" s="857" t="n"/>
      <c r="AJ57" s="128" t="n"/>
      <c r="AK57" s="857" t="n"/>
      <c r="AL57" s="128" t="n"/>
      <c r="AM57" s="857" t="inlineStr">
        <is>
          <t>/32</t>
        </is>
      </c>
      <c r="AN57" s="128" t="n"/>
      <c r="AO57" s="867" t="inlineStr">
        <is>
          <t>/</t>
        </is>
      </c>
      <c r="AP57" s="1308" t="n">
        <v>48</v>
      </c>
      <c r="AQ57" s="862" t="inlineStr">
        <is>
          <t>/</t>
        </is>
      </c>
      <c r="AR57" s="1308" t="n">
        <v>32</v>
      </c>
      <c r="AS57" s="862" t="n"/>
      <c r="AT57" s="1308" t="n"/>
      <c r="AU57" s="862" t="inlineStr">
        <is>
          <t>/</t>
        </is>
      </c>
      <c r="AV57" s="1308" t="n">
        <v>76</v>
      </c>
      <c r="AW57" s="862" t="inlineStr">
        <is>
          <t>/</t>
        </is>
      </c>
      <c r="AX57" s="1308" t="n">
        <v>40</v>
      </c>
      <c r="AY57" s="862" t="inlineStr">
        <is>
          <t>/</t>
        </is>
      </c>
      <c r="AZ57" s="1316" t="n">
        <v>3</v>
      </c>
      <c r="BA57" s="1308" t="n"/>
      <c r="BB57" s="128" t="n"/>
      <c r="BC57" s="857" t="n"/>
      <c r="BD57" s="128" t="n"/>
      <c r="BE57" s="857" t="n"/>
      <c r="BF57" s="128" t="n"/>
      <c r="BG57" s="824" t="inlineStr">
        <is>
          <t>УК-1</t>
        </is>
      </c>
      <c r="BH57" s="126" t="n"/>
      <c r="BI57" s="126" t="n"/>
      <c r="BJ57" s="175" t="n"/>
      <c r="BK57" s="1244" t="inlineStr">
        <is>
          <t>ФиП</t>
        </is>
      </c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</row>
    <row r="58">
      <c r="A58" s="1259" t="inlineStr">
        <is>
          <t>2.6.2</t>
        </is>
      </c>
      <c r="B58" s="126" t="n"/>
      <c r="C58" s="175" t="n"/>
      <c r="D58" s="1260" t="inlineStr">
        <is>
          <t>Иностранный язык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75" t="n"/>
      <c r="Y58" s="1313" t="inlineStr">
        <is>
          <t>/</t>
        </is>
      </c>
      <c r="Z58" s="1233" t="n">
        <v>2</v>
      </c>
      <c r="AA58" s="1314" t="n"/>
      <c r="AB58" s="1315" t="n"/>
      <c r="AC58" s="856" t="inlineStr">
        <is>
          <t>/142</t>
        </is>
      </c>
      <c r="AD58" s="128" t="n"/>
      <c r="AE58" s="857" t="inlineStr">
        <is>
          <t>/96</t>
        </is>
      </c>
      <c r="AF58" s="128" t="n"/>
      <c r="AG58" s="857" t="n"/>
      <c r="AH58" s="128" t="n"/>
      <c r="AI58" s="857" t="n"/>
      <c r="AJ58" s="128" t="n"/>
      <c r="AK58" s="857" t="inlineStr">
        <is>
          <t>/96</t>
        </is>
      </c>
      <c r="AL58" s="128" t="n"/>
      <c r="AM58" s="857" t="n"/>
      <c r="AN58" s="128" t="n"/>
      <c r="AO58" s="867" t="inlineStr">
        <is>
          <t>/</t>
        </is>
      </c>
      <c r="AP58" s="1308" t="n">
        <v>70</v>
      </c>
      <c r="AQ58" s="862" t="inlineStr">
        <is>
          <t>/</t>
        </is>
      </c>
      <c r="AR58" s="1308" t="n">
        <v>48</v>
      </c>
      <c r="AS58" s="862" t="n"/>
      <c r="AT58" s="1308" t="n"/>
      <c r="AU58" s="862" t="inlineStr">
        <is>
          <t>/</t>
        </is>
      </c>
      <c r="AV58" s="1308" t="n">
        <v>72</v>
      </c>
      <c r="AW58" s="862" t="inlineStr">
        <is>
          <t>/</t>
        </is>
      </c>
      <c r="AX58" s="1308" t="n">
        <v>48</v>
      </c>
      <c r="AY58" s="862" t="inlineStr">
        <is>
          <t>/</t>
        </is>
      </c>
      <c r="AZ58" s="1316" t="n">
        <v>4</v>
      </c>
      <c r="BA58" s="1308" t="n"/>
      <c r="BB58" s="128" t="n"/>
      <c r="BC58" s="857" t="n"/>
      <c r="BD58" s="128" t="n"/>
      <c r="BE58" s="857" t="n"/>
      <c r="BF58" s="128" t="n"/>
      <c r="BG58" s="824" t="inlineStr">
        <is>
          <t>УК-7</t>
        </is>
      </c>
      <c r="BH58" s="126" t="n"/>
      <c r="BI58" s="126" t="n"/>
      <c r="BJ58" s="175" t="n"/>
      <c r="BK58" s="1244" t="inlineStr">
        <is>
          <t>МКиТП</t>
        </is>
      </c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</row>
    <row r="59">
      <c r="A59" s="1317" t="inlineStr">
        <is>
          <t>2.6.3</t>
        </is>
      </c>
      <c r="B59" s="202" t="n"/>
      <c r="C59" s="203" t="n"/>
      <c r="D59" s="1318" t="inlineStr">
        <is>
          <t>Основы информационных технологий</t>
        </is>
      </c>
      <c r="E59" s="202" t="n"/>
      <c r="F59" s="202" t="n"/>
      <c r="G59" s="202" t="n"/>
      <c r="H59" s="202" t="n"/>
      <c r="I59" s="202" t="n"/>
      <c r="J59" s="202" t="n"/>
      <c r="K59" s="202" t="n"/>
      <c r="L59" s="202" t="n"/>
      <c r="M59" s="202" t="n"/>
      <c r="N59" s="202" t="n"/>
      <c r="O59" s="202" t="n"/>
      <c r="P59" s="202" t="n"/>
      <c r="Q59" s="202" t="n"/>
      <c r="R59" s="202" t="n"/>
      <c r="S59" s="202" t="n"/>
      <c r="T59" s="202" t="n"/>
      <c r="U59" s="202" t="n"/>
      <c r="V59" s="202" t="n"/>
      <c r="W59" s="202" t="n"/>
      <c r="X59" s="203" t="n"/>
      <c r="Y59" s="1319" t="n"/>
      <c r="Z59" s="1320" t="n"/>
      <c r="AA59" s="1321" t="inlineStr">
        <is>
          <t>/</t>
        </is>
      </c>
      <c r="AB59" s="1322" t="inlineStr">
        <is>
          <t>1д</t>
        </is>
      </c>
      <c r="AC59" s="856" t="inlineStr">
        <is>
          <t>/72</t>
        </is>
      </c>
      <c r="AD59" s="128" t="n"/>
      <c r="AE59" s="857" t="inlineStr">
        <is>
          <t>/50</t>
        </is>
      </c>
      <c r="AF59" s="128" t="n"/>
      <c r="AG59" s="857" t="inlineStr">
        <is>
          <t>/26</t>
        </is>
      </c>
      <c r="AH59" s="128" t="n"/>
      <c r="AI59" s="857" t="inlineStr">
        <is>
          <t>/24</t>
        </is>
      </c>
      <c r="AJ59" s="128" t="n"/>
      <c r="AK59" s="857" t="n"/>
      <c r="AL59" s="128" t="n"/>
      <c r="AM59" s="857" t="n"/>
      <c r="AN59" s="128" t="n"/>
      <c r="AO59" s="879" t="inlineStr">
        <is>
          <t>/</t>
        </is>
      </c>
      <c r="AP59" s="875">
        <f>AT59*36</f>
        <v/>
      </c>
      <c r="AQ59" s="874" t="inlineStr">
        <is>
          <t>/</t>
        </is>
      </c>
      <c r="AR59" s="875" t="n">
        <v>50</v>
      </c>
      <c r="AS59" s="874" t="inlineStr">
        <is>
          <t>/</t>
        </is>
      </c>
      <c r="AT59" s="875" t="n">
        <v>2</v>
      </c>
      <c r="AU59" s="874" t="n"/>
      <c r="AV59" s="875" t="n"/>
      <c r="AW59" s="874" t="n"/>
      <c r="AX59" s="875" t="n"/>
      <c r="AY59" s="874" t="n"/>
      <c r="AZ59" s="1323" t="n"/>
      <c r="BA59" s="1308" t="n"/>
      <c r="BB59" s="128" t="n"/>
      <c r="BC59" s="857" t="n"/>
      <c r="BD59" s="128" t="n"/>
      <c r="BE59" s="857" t="n"/>
      <c r="BF59" s="128" t="n"/>
      <c r="BG59" s="1324" t="inlineStr">
        <is>
          <t>УК-2</t>
        </is>
      </c>
      <c r="BH59" s="202" t="n"/>
      <c r="BI59" s="202" t="n"/>
      <c r="BJ59" s="203" t="n"/>
      <c r="BK59" s="1244" t="inlineStr">
        <is>
          <t>ИСиТ</t>
        </is>
      </c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</row>
    <row r="60">
      <c r="A60" s="1325" t="inlineStr">
        <is>
          <t>Количество часов учебных занятий</t>
        </is>
      </c>
      <c r="B60" s="123" t="n"/>
      <c r="C60" s="123" t="n"/>
      <c r="D60" s="123" t="n"/>
      <c r="E60" s="123" t="n"/>
      <c r="F60" s="123" t="n"/>
      <c r="G60" s="123" t="n"/>
      <c r="H60" s="123" t="n"/>
      <c r="I60" s="123" t="n"/>
      <c r="J60" s="123" t="n"/>
      <c r="K60" s="123" t="n"/>
      <c r="L60" s="123" t="n"/>
      <c r="M60" s="123" t="n"/>
      <c r="N60" s="123" t="n"/>
      <c r="O60" s="123" t="n"/>
      <c r="P60" s="123" t="n"/>
      <c r="Q60" s="123" t="n"/>
      <c r="R60" s="123" t="n"/>
      <c r="S60" s="123" t="n"/>
      <c r="T60" s="123" t="n"/>
      <c r="U60" s="123" t="n"/>
      <c r="V60" s="123" t="n"/>
      <c r="W60" s="123" t="n"/>
      <c r="X60" s="123" t="n"/>
      <c r="Y60" s="123" t="n"/>
      <c r="Z60" s="123" t="n"/>
      <c r="AA60" s="123" t="n"/>
      <c r="AB60" s="124" t="n"/>
      <c r="AC60" s="1326">
        <f>AC29+AC38</f>
        <v/>
      </c>
      <c r="AD60" s="124" t="n"/>
      <c r="AE60" s="1327">
        <f>AE29+AE38</f>
        <v/>
      </c>
      <c r="AF60" s="124" t="n"/>
      <c r="AG60" s="1327">
        <f>AG29+AG38</f>
        <v/>
      </c>
      <c r="AH60" s="124" t="n"/>
      <c r="AI60" s="1327">
        <f>AI29+AI38</f>
        <v/>
      </c>
      <c r="AJ60" s="124" t="n"/>
      <c r="AK60" s="1327">
        <f>AK29+AK38</f>
        <v/>
      </c>
      <c r="AL60" s="124" t="n"/>
      <c r="AM60" s="1328">
        <f>AM29+AM38</f>
        <v/>
      </c>
      <c r="AN60" s="124" t="n"/>
      <c r="AO60" s="1329">
        <f>AO29+AO38</f>
        <v/>
      </c>
      <c r="AP60" s="124" t="n"/>
      <c r="AQ60" s="1330">
        <f>AQ29+AQ38</f>
        <v/>
      </c>
      <c r="AR60" s="124" t="n"/>
      <c r="AS60" s="1330">
        <f>AS29+AS38</f>
        <v/>
      </c>
      <c r="AT60" s="124" t="n"/>
      <c r="AU60" s="1330">
        <f>AU29+AU38</f>
        <v/>
      </c>
      <c r="AV60" s="124" t="n"/>
      <c r="AW60" s="1326">
        <f>AW29+AW38</f>
        <v/>
      </c>
      <c r="AX60" s="124" t="n"/>
      <c r="AY60" s="1330">
        <f>AY29+AY38</f>
        <v/>
      </c>
      <c r="AZ60" s="124" t="n"/>
      <c r="BA60" s="1327">
        <f>BA29+BA38</f>
        <v/>
      </c>
      <c r="BB60" s="124" t="n"/>
      <c r="BC60" s="1330">
        <f>BC29+BC38</f>
        <v/>
      </c>
      <c r="BD60" s="124" t="n"/>
      <c r="BE60" s="1330">
        <f>BE29+BE38</f>
        <v/>
      </c>
      <c r="BF60" s="124" t="n"/>
      <c r="BG60" s="1331" t="n"/>
      <c r="BH60" s="101" t="n"/>
      <c r="BI60" s="101" t="n"/>
      <c r="BJ60" s="104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</row>
    <row r="61">
      <c r="A61" s="1332" t="inlineStr">
        <is>
          <t>Количество часов учебных занятий в неделю</t>
        </is>
      </c>
      <c r="B61" s="126" t="n"/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8" t="n"/>
      <c r="AC61" s="1333" t="n"/>
      <c r="AD61" s="128" t="n"/>
      <c r="AE61" s="1334" t="n"/>
      <c r="AF61" s="128" t="n"/>
      <c r="AG61" s="1334" t="n"/>
      <c r="AH61" s="128" t="n"/>
      <c r="AI61" s="1335" t="n"/>
      <c r="AJ61" s="1336" t="n"/>
      <c r="AK61" s="1335" t="n"/>
      <c r="AL61" s="1336" t="n"/>
      <c r="AM61" s="1337" t="n"/>
      <c r="AN61" s="1338" t="n"/>
      <c r="AO61" s="1339">
        <f>AQ60/AO27</f>
        <v/>
      </c>
      <c r="AP61" s="126" t="n"/>
      <c r="AQ61" s="126" t="n"/>
      <c r="AR61" s="126" t="n"/>
      <c r="AS61" s="126" t="n"/>
      <c r="AT61" s="128" t="n"/>
      <c r="AU61" s="1340">
        <f>AW60/AU27</f>
        <v/>
      </c>
      <c r="AV61" s="126" t="n"/>
      <c r="AW61" s="126" t="n"/>
      <c r="AX61" s="126" t="n"/>
      <c r="AY61" s="126" t="n"/>
      <c r="AZ61" s="128" t="n"/>
      <c r="BA61" s="1339">
        <f>BC60/BA27</f>
        <v/>
      </c>
      <c r="BB61" s="126" t="n"/>
      <c r="BC61" s="126" t="n"/>
      <c r="BD61" s="126" t="n"/>
      <c r="BE61" s="126" t="n"/>
      <c r="BF61" s="128" t="n"/>
      <c r="BG61" s="112" t="n"/>
      <c r="BH61" s="1" t="n"/>
      <c r="BI61" s="1" t="n"/>
      <c r="BJ61" s="114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</row>
    <row r="62">
      <c r="A62" s="1332" t="inlineStr">
        <is>
          <t>Количество курсовых работ</t>
        </is>
      </c>
      <c r="B62" s="126" t="n"/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8" t="n"/>
      <c r="AC62" s="1334">
        <f>AO62+AU62+BA62</f>
        <v/>
      </c>
      <c r="AD62" s="128" t="n"/>
      <c r="AE62" s="1334" t="n"/>
      <c r="AF62" s="128" t="n"/>
      <c r="AG62" s="1334" t="n"/>
      <c r="AH62" s="128" t="n"/>
      <c r="AI62" s="1335" t="n"/>
      <c r="AJ62" s="1336" t="n"/>
      <c r="AK62" s="1335" t="n"/>
      <c r="AL62" s="1336" t="n"/>
      <c r="AM62" s="1337" t="n"/>
      <c r="AN62" s="1337" t="n"/>
      <c r="AO62" s="1339" t="n"/>
      <c r="AP62" s="126" t="n"/>
      <c r="AQ62" s="126" t="n"/>
      <c r="AR62" s="126" t="n"/>
      <c r="AS62" s="126" t="n"/>
      <c r="AT62" s="128" t="n"/>
      <c r="AU62" s="1334" t="n"/>
      <c r="AV62" s="126" t="n"/>
      <c r="AW62" s="126" t="n"/>
      <c r="AX62" s="126" t="n"/>
      <c r="AY62" s="126" t="n"/>
      <c r="AZ62" s="128" t="n"/>
      <c r="BA62" s="1340" t="n">
        <v>1</v>
      </c>
      <c r="BB62" s="126" t="n"/>
      <c r="BC62" s="126" t="n"/>
      <c r="BD62" s="126" t="n"/>
      <c r="BE62" s="126" t="n"/>
      <c r="BF62" s="128" t="n"/>
      <c r="BG62" s="112" t="n"/>
      <c r="BH62" s="1" t="n"/>
      <c r="BI62" s="1" t="n"/>
      <c r="BJ62" s="114" t="n"/>
      <c r="BK62" s="90" t="n"/>
      <c r="BL62" s="90" t="n"/>
      <c r="BM62" s="90" t="n"/>
      <c r="BN62" s="90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</row>
    <row r="63">
      <c r="A63" s="1332" t="inlineStr">
        <is>
          <t>Количество экзаменов</t>
        </is>
      </c>
      <c r="B63" s="126" t="n"/>
      <c r="C63" s="126" t="n"/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8" t="n"/>
      <c r="AC63" s="1334">
        <f>AO63+AU63+BA63</f>
        <v/>
      </c>
      <c r="AD63" s="128" t="n"/>
      <c r="AE63" s="1334" t="n"/>
      <c r="AF63" s="128" t="n"/>
      <c r="AG63" s="1334" t="n"/>
      <c r="AH63" s="128" t="n"/>
      <c r="AI63" s="1335" t="n"/>
      <c r="AJ63" s="1336" t="n"/>
      <c r="AK63" s="1335" t="n"/>
      <c r="AL63" s="1336" t="n"/>
      <c r="AM63" s="1337" t="n"/>
      <c r="AN63" s="1337" t="n"/>
      <c r="AO63" s="1339" t="n">
        <v>4</v>
      </c>
      <c r="AP63" s="126" t="n"/>
      <c r="AQ63" s="126" t="n"/>
      <c r="AR63" s="126" t="n"/>
      <c r="AS63" s="126" t="n"/>
      <c r="AT63" s="128" t="n"/>
      <c r="AU63" s="1334" t="n">
        <v>4</v>
      </c>
      <c r="AV63" s="126" t="n"/>
      <c r="AW63" s="126" t="n"/>
      <c r="AX63" s="126" t="n"/>
      <c r="AY63" s="126" t="n"/>
      <c r="AZ63" s="128" t="n"/>
      <c r="BA63" s="1340">
        <f>COUNTIF(Y29:Z55,3)</f>
        <v/>
      </c>
      <c r="BB63" s="126" t="n"/>
      <c r="BC63" s="126" t="n"/>
      <c r="BD63" s="126" t="n"/>
      <c r="BE63" s="126" t="n"/>
      <c r="BF63" s="128" t="n"/>
      <c r="BG63" s="112" t="n"/>
      <c r="BH63" s="1" t="n"/>
      <c r="BI63" s="1" t="n"/>
      <c r="BJ63" s="114" t="n"/>
      <c r="BK63" s="90" t="n"/>
      <c r="BL63" s="90" t="n"/>
      <c r="BM63" s="90" t="n"/>
      <c r="BN63" s="90" t="n"/>
      <c r="BO63" s="90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</row>
    <row r="64">
      <c r="A64" s="1341" t="inlineStr">
        <is>
          <t>Количество зачетов</t>
        </is>
      </c>
      <c r="B64" s="202" t="n"/>
      <c r="C64" s="202" t="n"/>
      <c r="D64" s="202" t="n"/>
      <c r="E64" s="202" t="n"/>
      <c r="F64" s="202" t="n"/>
      <c r="G64" s="202" t="n"/>
      <c r="H64" s="202" t="n"/>
      <c r="I64" s="202" t="n"/>
      <c r="J64" s="202" t="n"/>
      <c r="K64" s="202" t="n"/>
      <c r="L64" s="202" t="n"/>
      <c r="M64" s="202" t="n"/>
      <c r="N64" s="202" t="n"/>
      <c r="O64" s="202" t="n"/>
      <c r="P64" s="202" t="n"/>
      <c r="Q64" s="202" t="n"/>
      <c r="R64" s="202" t="n"/>
      <c r="S64" s="202" t="n"/>
      <c r="T64" s="202" t="n"/>
      <c r="U64" s="202" t="n"/>
      <c r="V64" s="202" t="n"/>
      <c r="W64" s="202" t="n"/>
      <c r="X64" s="202" t="n"/>
      <c r="Y64" s="202" t="n"/>
      <c r="Z64" s="202" t="n"/>
      <c r="AA64" s="202" t="n"/>
      <c r="AB64" s="144" t="n"/>
      <c r="AC64" s="1342">
        <f>AO64+AU64+BA64</f>
        <v/>
      </c>
      <c r="AD64" s="144" t="n"/>
      <c r="AE64" s="1342" t="n"/>
      <c r="AF64" s="144" t="n"/>
      <c r="AG64" s="1342" t="n"/>
      <c r="AH64" s="144" t="n"/>
      <c r="AI64" s="1343" t="n"/>
      <c r="AJ64" s="1344" t="n"/>
      <c r="AK64" s="1343" t="n"/>
      <c r="AL64" s="1344" t="n"/>
      <c r="AM64" s="1345" t="n"/>
      <c r="AN64" s="1345" t="n"/>
      <c r="AO64" s="1346" t="n">
        <v>4</v>
      </c>
      <c r="AP64" s="202" t="n"/>
      <c r="AQ64" s="202" t="n"/>
      <c r="AR64" s="202" t="n"/>
      <c r="AS64" s="202" t="n"/>
      <c r="AT64" s="144" t="n"/>
      <c r="AU64" s="1342" t="n">
        <v>5</v>
      </c>
      <c r="AV64" s="202" t="n"/>
      <c r="AW64" s="202" t="n"/>
      <c r="AX64" s="202" t="n"/>
      <c r="AY64" s="202" t="n"/>
      <c r="AZ64" s="144" t="n"/>
      <c r="BA64" s="1347">
        <f>COUNTIF(AA29:AB55,3)</f>
        <v/>
      </c>
      <c r="BB64" s="202" t="n"/>
      <c r="BC64" s="202" t="n"/>
      <c r="BD64" s="202" t="n"/>
      <c r="BE64" s="202" t="n"/>
      <c r="BF64" s="144" t="n"/>
      <c r="BG64" s="136" t="n"/>
      <c r="BH64" s="44" t="n"/>
      <c r="BI64" s="44" t="n"/>
      <c r="BJ64" s="137" t="n"/>
      <c r="BK64" s="90" t="n"/>
      <c r="BL64" s="90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  <c r="BA65" s="9" t="n"/>
      <c r="BB65" s="9" t="n"/>
      <c r="BC65" s="9" t="n"/>
      <c r="BD65" s="9" t="n"/>
      <c r="BE65" s="9" t="n"/>
      <c r="BF65" s="9" t="n"/>
      <c r="BG65" s="9" t="n"/>
      <c r="BH65" s="9" t="n"/>
      <c r="BI65" s="9" t="n"/>
      <c r="BJ65" s="9" t="n"/>
      <c r="BK65" s="9" t="n"/>
      <c r="BL65" s="9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  <c r="BA66" s="9" t="n"/>
      <c r="BB66" s="9" t="n"/>
      <c r="BC66" s="9" t="n"/>
      <c r="BD66" s="9" t="n"/>
      <c r="BE66" s="9" t="n"/>
      <c r="BF66" s="9" t="n"/>
      <c r="BG66" s="9" t="n"/>
      <c r="BH66" s="9" t="n"/>
      <c r="BI66" s="9" t="n"/>
      <c r="BJ66" s="9" t="n"/>
      <c r="BK66" s="9" t="n"/>
      <c r="BL66" s="9" t="n"/>
      <c r="BM66" s="9" t="n"/>
      <c r="BN66" s="9" t="n"/>
      <c r="BO66" s="9" t="n"/>
      <c r="BP66" s="9" t="n"/>
      <c r="BQ66" s="9" t="n"/>
      <c r="BR66" s="1" t="n"/>
      <c r="BS66" s="1" t="n"/>
      <c r="BT66" s="1" t="n"/>
      <c r="BU66" s="1" t="n"/>
      <c r="BV66" s="1" t="n"/>
      <c r="BW66" s="1" t="n"/>
      <c r="BX66" s="1" t="n"/>
    </row>
    <row r="67">
      <c r="A67" s="1348" t="inlineStr">
        <is>
          <t>IV. Производственная практика</t>
        </is>
      </c>
      <c r="B67" s="108" t="n"/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48" t="n"/>
      <c r="AB67" s="1348" t="inlineStr">
        <is>
          <t>V. Магистерская диссертация</t>
        </is>
      </c>
      <c r="AC67" s="108" t="n"/>
      <c r="AD67" s="108" t="n"/>
      <c r="AE67" s="108" t="n"/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48" t="n"/>
      <c r="AZ67" s="1348" t="inlineStr">
        <is>
          <t xml:space="preserve">VI. Итоговая аттестация </t>
        </is>
      </c>
      <c r="BA67" s="108" t="n"/>
      <c r="BB67" s="108" t="n"/>
      <c r="BC67" s="108" t="n"/>
      <c r="BD67" s="108" t="n"/>
      <c r="BE67" s="108" t="n"/>
      <c r="BF67" s="108" t="n"/>
      <c r="BG67" s="108" t="n"/>
      <c r="BH67" s="108" t="n"/>
      <c r="BI67" s="108" t="n"/>
      <c r="BJ67" s="108" t="n"/>
      <c r="BK67" s="148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</row>
    <row r="68">
      <c r="A68" s="1331" t="inlineStr">
        <is>
          <t>Название практики</t>
        </is>
      </c>
      <c r="B68" s="108" t="n"/>
      <c r="C68" s="108" t="n"/>
      <c r="D68" s="108" t="n"/>
      <c r="E68" s="108" t="n"/>
      <c r="F68" s="108" t="n"/>
      <c r="G68" s="108" t="n"/>
      <c r="H68" s="108" t="n"/>
      <c r="I68" s="108" t="n"/>
      <c r="J68" s="108" t="n"/>
      <c r="K68" s="148" t="n"/>
      <c r="L68" s="1331" t="inlineStr">
        <is>
          <t>Семестр</t>
        </is>
      </c>
      <c r="M68" s="108" t="n"/>
      <c r="N68" s="108" t="n"/>
      <c r="O68" s="148" t="n"/>
      <c r="P68" s="1331" t="inlineStr">
        <is>
          <t>Недель</t>
        </is>
      </c>
      <c r="Q68" s="108" t="n"/>
      <c r="R68" s="108" t="n"/>
      <c r="S68" s="108" t="n"/>
      <c r="T68" s="148" t="n"/>
      <c r="U68" s="1331" t="inlineStr">
        <is>
          <t>Зачетных единиц</t>
        </is>
      </c>
      <c r="V68" s="108" t="n"/>
      <c r="W68" s="108" t="n"/>
      <c r="X68" s="108" t="n"/>
      <c r="Y68" s="108" t="n"/>
      <c r="Z68" s="108" t="n"/>
      <c r="AA68" s="148" t="n"/>
      <c r="AB68" s="1331" t="inlineStr">
        <is>
          <t>Семестр</t>
        </is>
      </c>
      <c r="AC68" s="108" t="n"/>
      <c r="AD68" s="108" t="n"/>
      <c r="AE68" s="108" t="n"/>
      <c r="AF68" s="108" t="n"/>
      <c r="AG68" s="108" t="n"/>
      <c r="AH68" s="108" t="n"/>
      <c r="AI68" s="148" t="n"/>
      <c r="AJ68" s="1331" t="inlineStr">
        <is>
          <t>Недель</t>
        </is>
      </c>
      <c r="AK68" s="108" t="n"/>
      <c r="AL68" s="108" t="n"/>
      <c r="AM68" s="108" t="n"/>
      <c r="AN68" s="108" t="n"/>
      <c r="AO68" s="108" t="n"/>
      <c r="AP68" s="108" t="n"/>
      <c r="AQ68" s="148" t="n"/>
      <c r="AR68" s="1331" t="inlineStr">
        <is>
          <t>Зачетных единиц</t>
        </is>
      </c>
      <c r="AS68" s="108" t="n"/>
      <c r="AT68" s="108" t="n"/>
      <c r="AU68" s="108" t="n"/>
      <c r="AV68" s="108" t="n"/>
      <c r="AW68" s="108" t="n"/>
      <c r="AX68" s="108" t="n"/>
      <c r="AY68" s="148" t="n"/>
      <c r="AZ68" s="1349" t="inlineStr">
        <is>
          <t>Защита магистерской диссертации</t>
        </is>
      </c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14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</row>
    <row r="69">
      <c r="A69" s="251" t="inlineStr">
        <is>
          <t>Управленческая</t>
        </is>
      </c>
      <c r="B69" s="108" t="n"/>
      <c r="C69" s="108" t="n"/>
      <c r="D69" s="108" t="n"/>
      <c r="E69" s="108" t="n"/>
      <c r="F69" s="108" t="n"/>
      <c r="G69" s="108" t="n"/>
      <c r="H69" s="108" t="n"/>
      <c r="I69" s="108" t="n"/>
      <c r="J69" s="108" t="n"/>
      <c r="K69" s="148" t="n"/>
      <c r="L69" s="1331" t="n">
        <v>3</v>
      </c>
      <c r="M69" s="108" t="n"/>
      <c r="N69" s="108" t="n"/>
      <c r="O69" s="148" t="n"/>
      <c r="P69" s="1331" t="n">
        <v>2</v>
      </c>
      <c r="Q69" s="108" t="n"/>
      <c r="R69" s="108" t="n"/>
      <c r="S69" s="108" t="n"/>
      <c r="T69" s="148" t="n"/>
      <c r="U69" s="1331" t="n">
        <v>3</v>
      </c>
      <c r="V69" s="108" t="n"/>
      <c r="W69" s="108" t="n"/>
      <c r="X69" s="108" t="n"/>
      <c r="Y69" s="108" t="n"/>
      <c r="Z69" s="108" t="n"/>
      <c r="AA69" s="148" t="n"/>
      <c r="AB69" s="1331" t="n">
        <v>3</v>
      </c>
      <c r="AC69" s="108" t="n"/>
      <c r="AD69" s="108" t="n"/>
      <c r="AE69" s="108" t="n"/>
      <c r="AF69" s="108" t="n"/>
      <c r="AG69" s="108" t="n"/>
      <c r="AH69" s="108" t="n"/>
      <c r="AI69" s="148" t="n"/>
      <c r="AJ69" s="251" t="n">
        <v>8</v>
      </c>
      <c r="AK69" s="108" t="n"/>
      <c r="AL69" s="108" t="n"/>
      <c r="AM69" s="108" t="n"/>
      <c r="AN69" s="108" t="n"/>
      <c r="AO69" s="108" t="n"/>
      <c r="AP69" s="108" t="n"/>
      <c r="AQ69" s="148" t="n"/>
      <c r="AR69" s="251" t="n">
        <v>12</v>
      </c>
      <c r="AS69" s="108" t="n"/>
      <c r="AT69" s="108" t="n"/>
      <c r="AU69" s="108" t="n"/>
      <c r="AV69" s="108" t="n"/>
      <c r="AW69" s="108" t="n"/>
      <c r="AX69" s="108" t="n"/>
      <c r="AY69" s="148" t="n"/>
      <c r="AZ69" s="136" t="n"/>
      <c r="BA69" s="44" t="n"/>
      <c r="BB69" s="44" t="n"/>
      <c r="BC69" s="44" t="n"/>
      <c r="BD69" s="44" t="n"/>
      <c r="BE69" s="44" t="n"/>
      <c r="BF69" s="44" t="n"/>
      <c r="BG69" s="44" t="n"/>
      <c r="BH69" s="44" t="n"/>
      <c r="BI69" s="44" t="n"/>
      <c r="BJ69" s="44" t="n"/>
      <c r="BK69" s="137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  <c r="BA70" s="9" t="n"/>
      <c r="BB70" s="9" t="n"/>
      <c r="BC70" s="9" t="n"/>
      <c r="BD70" s="9" t="n"/>
      <c r="BE70" s="9" t="n"/>
      <c r="BF70" s="9" t="n"/>
      <c r="BG70" s="9" t="n"/>
      <c r="BH70" s="9" t="n"/>
      <c r="BI70" s="9" t="n"/>
      <c r="BJ70" s="9" t="n"/>
      <c r="BK70" s="9" t="n"/>
      <c r="BL70" s="9" t="n"/>
      <c r="BM70" s="9" t="n"/>
      <c r="BN70" s="9" t="n"/>
      <c r="BO70" s="9" t="n"/>
      <c r="BP70" s="9" t="n"/>
      <c r="BQ70" s="9" t="n"/>
      <c r="BR70" s="1" t="n"/>
      <c r="BS70" s="1" t="n"/>
      <c r="BT70" s="1" t="n"/>
      <c r="BU70" s="1" t="n"/>
      <c r="BV70" s="1" t="n"/>
      <c r="BW70" s="1" t="n"/>
      <c r="BX70" s="1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  <c r="BA71" s="9" t="n"/>
      <c r="BB71" s="9" t="n"/>
      <c r="BC71" s="9" t="n"/>
      <c r="BD71" s="9" t="n"/>
      <c r="BE71" s="9" t="n"/>
      <c r="BF71" s="9" t="n"/>
      <c r="BG71" s="9" t="n"/>
      <c r="BH71" s="9" t="n"/>
      <c r="BI71" s="9" t="n"/>
      <c r="BJ71" s="9" t="n"/>
      <c r="BK71" s="9" t="n"/>
      <c r="BL71" s="9" t="n"/>
      <c r="BM71" s="9" t="n"/>
      <c r="BN71" s="9" t="n"/>
      <c r="BO71" s="9" t="n"/>
      <c r="BP71" s="9" t="n"/>
      <c r="BQ71" s="9" t="n"/>
      <c r="BR71" s="1" t="n"/>
      <c r="BS71" s="1" t="n"/>
      <c r="BT71" s="1" t="n"/>
      <c r="BU71" s="1" t="n"/>
      <c r="BV71" s="1" t="n"/>
      <c r="BW71" s="1" t="n"/>
      <c r="BX71" s="1" t="n"/>
    </row>
    <row r="72">
      <c r="A72" s="43" t="inlineStr">
        <is>
          <t>VII. Матрица компетенций</t>
        </is>
      </c>
      <c r="B72" s="44" t="n"/>
      <c r="C72" s="44" t="n"/>
      <c r="D72" s="44" t="n"/>
      <c r="E72" s="44" t="n"/>
      <c r="F72" s="44" t="n"/>
      <c r="G72" s="44" t="n"/>
      <c r="H72" s="44" t="n"/>
      <c r="I72" s="44" t="n"/>
      <c r="J72" s="44" t="n"/>
      <c r="K72" s="44" t="n"/>
      <c r="L72" s="44" t="n"/>
      <c r="M72" s="44" t="n"/>
      <c r="N72" s="44" t="n"/>
      <c r="O72" s="44" t="n"/>
      <c r="P72" s="44" t="n"/>
      <c r="Q72" s="44" t="n"/>
      <c r="R72" s="44" t="n"/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  <c r="AH72" s="44" t="n"/>
      <c r="AI72" s="44" t="n"/>
      <c r="AJ72" s="44" t="n"/>
      <c r="AK72" s="44" t="n"/>
      <c r="AL72" s="44" t="n"/>
      <c r="AM72" s="44" t="n"/>
      <c r="AN72" s="44" t="n"/>
      <c r="AO72" s="44" t="n"/>
      <c r="AP72" s="44" t="n"/>
      <c r="AQ72" s="44" t="n"/>
      <c r="AR72" s="44" t="n"/>
      <c r="AS72" s="44" t="n"/>
      <c r="AT72" s="44" t="n"/>
      <c r="AU72" s="44" t="n"/>
      <c r="AV72" s="44" t="n"/>
      <c r="AW72" s="44" t="n"/>
      <c r="AX72" s="44" t="n"/>
      <c r="AY72" s="44" t="n"/>
      <c r="AZ72" s="44" t="n"/>
      <c r="BA72" s="44" t="n"/>
      <c r="BB72" s="44" t="n"/>
      <c r="BC72" s="44" t="n"/>
      <c r="BD72" s="44" t="n"/>
      <c r="BE72" s="44" t="n"/>
      <c r="BF72" s="44" t="n"/>
      <c r="BG72" s="44" t="n"/>
      <c r="BH72" s="44" t="n"/>
      <c r="BI72" s="44" t="n"/>
      <c r="BJ72" s="44" t="n"/>
      <c r="BK72" s="19" t="n"/>
      <c r="BL72" s="19" t="n"/>
      <c r="BM72" s="19" t="n"/>
      <c r="BN72" s="19" t="n"/>
      <c r="BO72" s="19" t="n"/>
      <c r="BP72" s="19" t="n"/>
      <c r="BQ72" s="19" t="n"/>
      <c r="BR72" s="1" t="n"/>
      <c r="BS72" s="1" t="n"/>
      <c r="BT72" s="1" t="n"/>
      <c r="BU72" s="1" t="n"/>
      <c r="BV72" s="1" t="n"/>
      <c r="BW72" s="1" t="n"/>
      <c r="BX72" s="1" t="n"/>
    </row>
    <row r="73">
      <c r="A73" s="103" t="inlineStr">
        <is>
          <t>Код компетенции</t>
        </is>
      </c>
      <c r="B73" s="108" t="n"/>
      <c r="C73" s="108" t="n"/>
      <c r="D73" s="108" t="n"/>
      <c r="E73" s="108" t="n"/>
      <c r="F73" s="108" t="n"/>
      <c r="G73" s="148" t="n"/>
      <c r="H73" s="103" t="inlineStr">
        <is>
          <t>Наименование компетенции</t>
        </is>
      </c>
      <c r="I73" s="108" t="n"/>
      <c r="J73" s="108" t="n"/>
      <c r="K73" s="108" t="n"/>
      <c r="L73" s="108" t="n"/>
      <c r="M73" s="108" t="n"/>
      <c r="N73" s="108" t="n"/>
      <c r="O73" s="108" t="n"/>
      <c r="P73" s="108" t="n"/>
      <c r="Q73" s="108" t="n"/>
      <c r="R73" s="108" t="n"/>
      <c r="S73" s="108" t="n"/>
      <c r="T73" s="108" t="n"/>
      <c r="U73" s="108" t="n"/>
      <c r="V73" s="108" t="n"/>
      <c r="W73" s="108" t="n"/>
      <c r="X73" s="108" t="n"/>
      <c r="Y73" s="108" t="n"/>
      <c r="Z73" s="108" t="n"/>
      <c r="AA73" s="108" t="n"/>
      <c r="AB73" s="108" t="n"/>
      <c r="AC73" s="108" t="n"/>
      <c r="AD73" s="108" t="n"/>
      <c r="AE73" s="108" t="n"/>
      <c r="AF73" s="108" t="n"/>
      <c r="AG73" s="108" t="n"/>
      <c r="AH73" s="108" t="n"/>
      <c r="AI73" s="108" t="n"/>
      <c r="AJ73" s="108" t="n"/>
      <c r="AK73" s="108" t="n"/>
      <c r="AL73" s="108" t="n"/>
      <c r="AM73" s="108" t="n"/>
      <c r="AN73" s="108" t="n"/>
      <c r="AO73" s="108" t="n"/>
      <c r="AP73" s="108" t="n"/>
      <c r="AQ73" s="108" t="n"/>
      <c r="AR73" s="108" t="n"/>
      <c r="AS73" s="108" t="n"/>
      <c r="AT73" s="108" t="n"/>
      <c r="AU73" s="108" t="n"/>
      <c r="AV73" s="108" t="n"/>
      <c r="AW73" s="108" t="n"/>
      <c r="AX73" s="108" t="n"/>
      <c r="AY73" s="108" t="n"/>
      <c r="AZ73" s="108" t="n"/>
      <c r="BA73" s="108" t="n"/>
      <c r="BB73" s="108" t="n"/>
      <c r="BC73" s="108" t="n"/>
      <c r="BD73" s="108" t="n"/>
      <c r="BE73" s="148" t="n"/>
      <c r="BF73" s="103" t="inlineStr">
        <is>
          <t>Код модуля, учебной дисциплины</t>
        </is>
      </c>
      <c r="BG73" s="108" t="n"/>
      <c r="BH73" s="108" t="n"/>
      <c r="BI73" s="108" t="n"/>
      <c r="BJ73" s="108" t="n"/>
      <c r="BK73" s="148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</row>
    <row r="74">
      <c r="A74" s="105" t="inlineStr">
        <is>
          <t>УК-1</t>
        </is>
      </c>
      <c r="B74" s="123" t="n"/>
      <c r="C74" s="123" t="n"/>
      <c r="D74" s="123" t="n"/>
      <c r="E74" s="123" t="n"/>
      <c r="F74" s="123" t="n"/>
      <c r="G74" s="124" t="n"/>
      <c r="H74" s="1350" t="inlineStr">
        <is>
          <t xml:space="preserve">Применять методы научного познания в исследовательской деятельности, генерировать и реализовывать инновационные идеи </t>
        </is>
      </c>
      <c r="I74" s="123" t="n"/>
      <c r="J74" s="123" t="n"/>
      <c r="K74" s="123" t="n"/>
      <c r="L74" s="123" t="n"/>
      <c r="M74" s="123" t="n"/>
      <c r="N74" s="123" t="n"/>
      <c r="O74" s="123" t="n"/>
      <c r="P74" s="123" t="n"/>
      <c r="Q74" s="123" t="n"/>
      <c r="R74" s="123" t="n"/>
      <c r="S74" s="123" t="n"/>
      <c r="T74" s="123" t="n"/>
      <c r="U74" s="123" t="n"/>
      <c r="V74" s="123" t="n"/>
      <c r="W74" s="123" t="n"/>
      <c r="X74" s="123" t="n"/>
      <c r="Y74" s="123" t="n"/>
      <c r="Z74" s="123" t="n"/>
      <c r="AA74" s="123" t="n"/>
      <c r="AB74" s="123" t="n"/>
      <c r="AC74" s="123" t="n"/>
      <c r="AD74" s="123" t="n"/>
      <c r="AE74" s="123" t="n"/>
      <c r="AF74" s="123" t="n"/>
      <c r="AG74" s="123" t="n"/>
      <c r="AH74" s="123" t="n"/>
      <c r="AI74" s="123" t="n"/>
      <c r="AJ74" s="123" t="n"/>
      <c r="AK74" s="123" t="n"/>
      <c r="AL74" s="123" t="n"/>
      <c r="AM74" s="123" t="n"/>
      <c r="AN74" s="123" t="n"/>
      <c r="AO74" s="123" t="n"/>
      <c r="AP74" s="123" t="n"/>
      <c r="AQ74" s="123" t="n"/>
      <c r="AR74" s="123" t="n"/>
      <c r="AS74" s="123" t="n"/>
      <c r="AT74" s="123" t="n"/>
      <c r="AU74" s="123" t="n"/>
      <c r="AV74" s="123" t="n"/>
      <c r="AW74" s="123" t="n"/>
      <c r="AX74" s="123" t="n"/>
      <c r="AY74" s="123" t="n"/>
      <c r="AZ74" s="123" t="n"/>
      <c r="BA74" s="123" t="n"/>
      <c r="BB74" s="123" t="n"/>
      <c r="BC74" s="123" t="n"/>
      <c r="BD74" s="123" t="n"/>
      <c r="BE74" s="161" t="n"/>
      <c r="BF74" s="680" t="inlineStr">
        <is>
          <t xml:space="preserve"> 1.4, 2.6.1 </t>
        </is>
      </c>
      <c r="BG74" s="123" t="n"/>
      <c r="BH74" s="123" t="n"/>
      <c r="BI74" s="123" t="n"/>
      <c r="BJ74" s="123" t="n"/>
      <c r="BK74" s="16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</row>
    <row r="75">
      <c r="A75" s="177" t="inlineStr">
        <is>
          <t>УК-2</t>
        </is>
      </c>
      <c r="B75" s="126" t="n"/>
      <c r="C75" s="126" t="n"/>
      <c r="D75" s="126" t="n"/>
      <c r="E75" s="126" t="n"/>
      <c r="F75" s="126" t="n"/>
      <c r="G75" s="128" t="n"/>
      <c r="H75" s="1351" t="inlineStr">
        <is>
          <t xml:space="preserve">Решать научно-исследовательские и инновационные задачи на основе применения информационно-коммуникационных технологий 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75" t="n"/>
      <c r="BF75" s="217" t="inlineStr">
        <is>
          <t>1.1, 1.3.1, 2.6.3</t>
        </is>
      </c>
      <c r="BG75" s="126" t="n"/>
      <c r="BH75" s="126" t="n"/>
      <c r="BI75" s="126" t="n"/>
      <c r="BJ75" s="126" t="n"/>
      <c r="BK75" s="175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</row>
    <row r="76">
      <c r="A76" s="177" t="inlineStr">
        <is>
          <t>УК-3</t>
        </is>
      </c>
      <c r="B76" s="126" t="n"/>
      <c r="C76" s="126" t="n"/>
      <c r="D76" s="126" t="n"/>
      <c r="E76" s="126" t="n"/>
      <c r="F76" s="126" t="n"/>
      <c r="G76" s="128" t="n"/>
      <c r="H76" s="1260" t="inlineStr">
        <is>
          <t xml:space="preserve">Обеспечивать коммуникации, проявлять лидерские навыки, быть способным к командообразованию и разработке стратегических целей и задач 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75" t="n"/>
      <c r="BF76" s="217" t="inlineStr">
        <is>
          <t>1.2.2</t>
        </is>
      </c>
      <c r="BG76" s="126" t="n"/>
      <c r="BH76" s="126" t="n"/>
      <c r="BI76" s="126" t="n"/>
      <c r="BJ76" s="126" t="n"/>
      <c r="BK76" s="175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</row>
    <row r="77">
      <c r="A77" s="177" t="inlineStr">
        <is>
          <t>УК-4</t>
        </is>
      </c>
      <c r="B77" s="126" t="n"/>
      <c r="C77" s="126" t="n"/>
      <c r="D77" s="126" t="n"/>
      <c r="E77" s="126" t="n"/>
      <c r="F77" s="126" t="n"/>
      <c r="G77" s="128" t="n"/>
      <c r="H77" s="1351" t="inlineStr">
        <is>
          <t>Развивать инновационную восприимчивость и способность к инновационной деятельности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75" t="n"/>
      <c r="BF77" s="217" t="inlineStr">
        <is>
          <t xml:space="preserve">1.2.1 </t>
        </is>
      </c>
      <c r="BG77" s="126" t="n"/>
      <c r="BH77" s="126" t="n"/>
      <c r="BI77" s="126" t="n"/>
      <c r="BJ77" s="126" t="n"/>
      <c r="BK77" s="175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</row>
    <row r="78">
      <c r="A78" s="177" t="inlineStr">
        <is>
          <t>УК-5</t>
        </is>
      </c>
      <c r="B78" s="126" t="n"/>
      <c r="C78" s="126" t="n"/>
      <c r="D78" s="126" t="n"/>
      <c r="E78" s="126" t="n"/>
      <c r="F78" s="126" t="n"/>
      <c r="G78" s="128" t="n"/>
      <c r="H78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75" t="n"/>
      <c r="BF78" s="217" t="inlineStr">
        <is>
          <t>1.4</t>
        </is>
      </c>
      <c r="BG78" s="126" t="n"/>
      <c r="BH78" s="126" t="n"/>
      <c r="BI78" s="126" t="n"/>
      <c r="BJ78" s="126" t="n"/>
      <c r="BK78" s="175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</row>
    <row r="79">
      <c r="A79" s="177" t="inlineStr">
        <is>
          <t>УК-6</t>
        </is>
      </c>
      <c r="B79" s="126" t="n"/>
      <c r="C79" s="126" t="n"/>
      <c r="D79" s="126" t="n"/>
      <c r="E79" s="126" t="n"/>
      <c r="F79" s="126" t="n"/>
      <c r="G79" s="128" t="n"/>
      <c r="H79" s="1351" t="inlineStr">
        <is>
          <t>Применять психолого-педагогические методы и информационно-коммуникационные технологии в образовании и управлении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75" t="n"/>
      <c r="BF79" s="217" t="inlineStr">
        <is>
          <t>1.1, 2.3.1</t>
        </is>
      </c>
      <c r="BG79" s="126" t="n"/>
      <c r="BH79" s="126" t="n"/>
      <c r="BI79" s="126" t="n"/>
      <c r="BJ79" s="126" t="n"/>
      <c r="BK79" s="175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</row>
    <row r="80">
      <c r="A80" s="177" t="inlineStr">
        <is>
          <t>УК-7</t>
        </is>
      </c>
      <c r="B80" s="126" t="n"/>
      <c r="C80" s="126" t="n"/>
      <c r="D80" s="126" t="n"/>
      <c r="E80" s="126" t="n"/>
      <c r="F80" s="126" t="n"/>
      <c r="G80" s="128" t="n"/>
      <c r="H80" s="1260" t="inlineStr">
        <is>
          <t>Осуществлять коммуникации на иностранном языке в академической,  научной и профессиональной среде для реализации научно-исследовательской и инновационной деятельности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75" t="n"/>
      <c r="BF80" s="217" t="inlineStr">
        <is>
          <t>2.1, 2.6.2</t>
        </is>
      </c>
      <c r="BG80" s="126" t="n"/>
      <c r="BH80" s="126" t="n"/>
      <c r="BI80" s="126" t="n"/>
      <c r="BJ80" s="126" t="n"/>
      <c r="BK80" s="175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</row>
    <row r="81">
      <c r="A81" s="177" t="inlineStr">
        <is>
          <t>УПК-1</t>
        </is>
      </c>
      <c r="B81" s="126" t="n"/>
      <c r="C81" s="126" t="n"/>
      <c r="D81" s="126" t="n"/>
      <c r="E81" s="126" t="n"/>
      <c r="F81" s="126" t="n"/>
      <c r="G81" s="128" t="n"/>
      <c r="H81" s="1351" t="inlineStr">
        <is>
          <t>Владеть методиками планирования и прогнозирования деятельности организации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75" t="n"/>
      <c r="BF81" s="217" t="inlineStr">
        <is>
          <t>1.2.1</t>
        </is>
      </c>
      <c r="BG81" s="126" t="n"/>
      <c r="BH81" s="126" t="n"/>
      <c r="BI81" s="126" t="n"/>
      <c r="BJ81" s="126" t="n"/>
      <c r="BK81" s="175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</row>
    <row r="82">
      <c r="A82" s="177" t="inlineStr">
        <is>
          <t>УПК-2</t>
        </is>
      </c>
      <c r="B82" s="126" t="n"/>
      <c r="C82" s="126" t="n"/>
      <c r="D82" s="126" t="n"/>
      <c r="E82" s="126" t="n"/>
      <c r="F82" s="126" t="n"/>
      <c r="G82" s="128" t="n"/>
      <c r="H82" s="1351" t="inlineStr">
        <is>
          <t>Использовать современные технологии и прикладные программные средства при решении задач бизнеса и управления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75" t="n"/>
      <c r="BF82" s="217" t="inlineStr">
        <is>
          <t>1.3.1, 1.3.2</t>
        </is>
      </c>
      <c r="BG82" s="126" t="n"/>
      <c r="BH82" s="126" t="n"/>
      <c r="BI82" s="126" t="n"/>
      <c r="BJ82" s="126" t="n"/>
      <c r="BK82" s="175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</row>
    <row r="83">
      <c r="A83" s="177" t="inlineStr">
        <is>
          <t>УПК-3</t>
        </is>
      </c>
      <c r="B83" s="126" t="n"/>
      <c r="C83" s="126" t="n"/>
      <c r="D83" s="126" t="n"/>
      <c r="E83" s="126" t="n"/>
      <c r="F83" s="126" t="n"/>
      <c r="G83" s="128" t="n"/>
      <c r="H83" s="1351" t="inlineStr">
        <is>
          <t>Интегрировать различные аспекты бизнеса в процессе принятия решений и выработки стратегии организации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75" t="n"/>
      <c r="BF83" s="217" t="inlineStr">
        <is>
          <t>1.2.1</t>
        </is>
      </c>
      <c r="BG83" s="126" t="n"/>
      <c r="BH83" s="126" t="n"/>
      <c r="BI83" s="126" t="n"/>
      <c r="BJ83" s="126" t="n"/>
      <c r="BK83" s="175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</row>
    <row r="84">
      <c r="A84" s="177" t="inlineStr">
        <is>
          <t>УПК-4</t>
        </is>
      </c>
      <c r="B84" s="126" t="n"/>
      <c r="C84" s="126" t="n"/>
      <c r="D84" s="126" t="n"/>
      <c r="E84" s="126" t="n"/>
      <c r="F84" s="126" t="n"/>
      <c r="G84" s="128" t="n"/>
      <c r="H84" s="1351" t="inlineStr">
        <is>
          <t>Использовать финансовый анализ при подготовке и принятии управленческих решений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75" t="n"/>
      <c r="BF84" s="217" t="inlineStr">
        <is>
          <t>1.1,  2.4.3</t>
        </is>
      </c>
      <c r="BG84" s="126" t="n"/>
      <c r="BH84" s="126" t="n"/>
      <c r="BI84" s="126" t="n"/>
      <c r="BJ84" s="126" t="n"/>
      <c r="BK84" s="175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</row>
    <row r="85">
      <c r="A85" s="177" t="inlineStr">
        <is>
          <t>УПК-5</t>
        </is>
      </c>
      <c r="B85" s="126" t="n"/>
      <c r="C85" s="126" t="n"/>
      <c r="D85" s="126" t="n"/>
      <c r="E85" s="126" t="n"/>
      <c r="F85" s="126" t="n"/>
      <c r="G85" s="128" t="n"/>
      <c r="H85" s="1351" t="inlineStr">
        <is>
          <t>Владеть инструментами мотивации, лидерства и управления изменениями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75" t="n"/>
      <c r="BF85" s="217" t="inlineStr">
        <is>
          <t>1.2.2</t>
        </is>
      </c>
      <c r="BG85" s="126" t="n"/>
      <c r="BH85" s="126" t="n"/>
      <c r="BI85" s="126" t="n"/>
      <c r="BJ85" s="126" t="n"/>
      <c r="BK85" s="175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</row>
    <row r="86">
      <c r="A86" s="177" t="inlineStr">
        <is>
          <t>УПК-6</t>
        </is>
      </c>
      <c r="B86" s="126" t="n"/>
      <c r="C86" s="126" t="n"/>
      <c r="D86" s="126" t="n"/>
      <c r="E86" s="126" t="n"/>
      <c r="F86" s="126" t="n"/>
      <c r="G86" s="128" t="n"/>
      <c r="H86" s="1351" t="inlineStr">
        <is>
          <t>Использовать методы количественного и качественного анализа и моделирования при решении задач управления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75" t="n"/>
      <c r="BF86" s="217" t="inlineStr">
        <is>
          <t>1.3.2</t>
        </is>
      </c>
      <c r="BG86" s="126" t="n"/>
      <c r="BH86" s="126" t="n"/>
      <c r="BI86" s="126" t="n"/>
      <c r="BJ86" s="126" t="n"/>
      <c r="BK86" s="175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</row>
    <row r="87">
      <c r="A87" s="177" t="inlineStr">
        <is>
          <t>УПК-7</t>
        </is>
      </c>
      <c r="B87" s="126" t="n"/>
      <c r="C87" s="126" t="n"/>
      <c r="D87" s="126" t="n"/>
      <c r="E87" s="126" t="n"/>
      <c r="F87" s="126" t="n"/>
      <c r="G87" s="128" t="n"/>
      <c r="H87" s="1351" t="inlineStr">
        <is>
          <t>Использовать инструменты стратегического анализа и планирования для разработки стратегического плана организации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75" t="n"/>
      <c r="BF87" s="217" t="inlineStr">
        <is>
          <t>1.2.1</t>
        </is>
      </c>
      <c r="BG87" s="126" t="n"/>
      <c r="BH87" s="126" t="n"/>
      <c r="BI87" s="126" t="n"/>
      <c r="BJ87" s="126" t="n"/>
      <c r="BK87" s="175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</row>
    <row r="88">
      <c r="A88" s="177" t="inlineStr">
        <is>
          <t>СК-1</t>
        </is>
      </c>
      <c r="B88" s="126" t="n"/>
      <c r="C88" s="126" t="n"/>
      <c r="D88" s="126" t="n"/>
      <c r="E88" s="126" t="n"/>
      <c r="F88" s="126" t="n"/>
      <c r="G88" s="128" t="n"/>
      <c r="H88" s="1351" t="inlineStr">
        <is>
          <t>Владеть навыками разработки оценки инвестиционных проектов  и бизнес-планирования в условиях экологических вызовов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75" t="n"/>
      <c r="BF88" s="217" t="inlineStr">
        <is>
          <t>2.3.2</t>
        </is>
      </c>
      <c r="BG88" s="126" t="n"/>
      <c r="BH88" s="126" t="n"/>
      <c r="BI88" s="126" t="n"/>
      <c r="BJ88" s="126" t="n"/>
      <c r="BK88" s="175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</row>
    <row r="89">
      <c r="A89" s="177" t="inlineStr">
        <is>
          <t>СК-2</t>
        </is>
      </c>
      <c r="B89" s="126" t="n"/>
      <c r="C89" s="126" t="n"/>
      <c r="D89" s="126" t="n"/>
      <c r="E89" s="126" t="n"/>
      <c r="F89" s="126" t="n"/>
      <c r="G89" s="128" t="n"/>
      <c r="H89" s="1351" t="inlineStr">
        <is>
          <t>Владеть коммуникативной компетентностью и уметь управлять коммуникациями, как бизнес-процессом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75" t="n"/>
      <c r="BF89" s="217" t="inlineStr">
        <is>
          <t>2.2.1, 2.2.4</t>
        </is>
      </c>
      <c r="BG89" s="126" t="n"/>
      <c r="BH89" s="126" t="n"/>
      <c r="BI89" s="126" t="n"/>
      <c r="BJ89" s="126" t="n"/>
      <c r="BK89" s="175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</row>
    <row r="90">
      <c r="A90" s="177" t="inlineStr">
        <is>
          <t>СК-3</t>
        </is>
      </c>
      <c r="B90" s="126" t="n"/>
      <c r="C90" s="126" t="n"/>
      <c r="D90" s="126" t="n"/>
      <c r="E90" s="126" t="n"/>
      <c r="F90" s="126" t="n"/>
      <c r="G90" s="128" t="n"/>
      <c r="H90" s="1351" t="inlineStr">
        <is>
          <t>Использовать современные технологии управления человеческими ресурсами с учетом особенностей организации</t>
        </is>
      </c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75" t="n"/>
      <c r="BF90" s="217" t="inlineStr">
        <is>
          <t>2.2.2, 2.2.4</t>
        </is>
      </c>
      <c r="BG90" s="126" t="n"/>
      <c r="BH90" s="126" t="n"/>
      <c r="BI90" s="126" t="n"/>
      <c r="BJ90" s="126" t="n"/>
      <c r="BK90" s="175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</row>
    <row r="91">
      <c r="A91" s="177" t="inlineStr">
        <is>
          <t>СК-4</t>
        </is>
      </c>
      <c r="B91" s="126" t="n"/>
      <c r="C91" s="126" t="n"/>
      <c r="D91" s="126" t="n"/>
      <c r="E91" s="126" t="n"/>
      <c r="F91" s="126" t="n"/>
      <c r="G91" s="128" t="n"/>
      <c r="H91" s="1351" t="inlineStr">
        <is>
          <t xml:space="preserve">Анализировать проведение бизнес-процессов и разрабатывать эффективные решения, позволяющие формировать конкурентные преимущества организации </t>
        </is>
      </c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75" t="n"/>
      <c r="BF91" s="217" t="inlineStr">
        <is>
          <t>2.2.3, 2.2.4</t>
        </is>
      </c>
      <c r="BG91" s="126" t="n"/>
      <c r="BH91" s="126" t="n"/>
      <c r="BI91" s="126" t="n"/>
      <c r="BJ91" s="126" t="n"/>
      <c r="BK91" s="175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</row>
    <row r="92">
      <c r="A92" s="177" t="inlineStr">
        <is>
          <t>СК-5</t>
        </is>
      </c>
      <c r="B92" s="126" t="n"/>
      <c r="C92" s="126" t="n"/>
      <c r="D92" s="126" t="n"/>
      <c r="E92" s="126" t="n"/>
      <c r="F92" s="126" t="n"/>
      <c r="G92" s="128" t="n"/>
      <c r="H92" s="1351" t="inlineStr">
        <is>
          <t>Проектировать, структурировать и моделировать финансовые и экономические процессы на базе количественных и качественных данных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75" t="n"/>
      <c r="BF92" s="217" t="inlineStr">
        <is>
          <t>2.4.3</t>
        </is>
      </c>
      <c r="BG92" s="126" t="n"/>
      <c r="BH92" s="126" t="n"/>
      <c r="BI92" s="126" t="n"/>
      <c r="BJ92" s="126" t="n"/>
      <c r="BK92" s="175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</row>
    <row r="93">
      <c r="A93" s="177" t="inlineStr">
        <is>
          <t>СК-6</t>
        </is>
      </c>
      <c r="B93" s="126" t="n"/>
      <c r="C93" s="126" t="n"/>
      <c r="D93" s="126" t="n"/>
      <c r="E93" s="126" t="n"/>
      <c r="F93" s="126" t="n"/>
      <c r="G93" s="128" t="n"/>
      <c r="H93" s="1351" t="inlineStr">
        <is>
          <t>Применять современные концепции операционной деятельности организации, проводить анализ и использовать его для принятия управленческих решений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75" t="n"/>
      <c r="BF93" s="217" t="inlineStr">
        <is>
          <t xml:space="preserve">2.4.2 </t>
        </is>
      </c>
      <c r="BG93" s="126" t="n"/>
      <c r="BH93" s="126" t="n"/>
      <c r="BI93" s="126" t="n"/>
      <c r="BJ93" s="126" t="n"/>
      <c r="BK93" s="175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</row>
    <row r="94">
      <c r="A94" s="177" t="inlineStr">
        <is>
          <t>СК-7</t>
        </is>
      </c>
      <c r="B94" s="126" t="n"/>
      <c r="C94" s="126" t="n"/>
      <c r="D94" s="126" t="n"/>
      <c r="E94" s="126" t="n"/>
      <c r="F94" s="126" t="n"/>
      <c r="G94" s="128" t="n"/>
      <c r="H94" s="1351" t="inlineStr">
        <is>
          <t>Управлять процессами выхода компании  на внешние рынки в условиях цифровизации производственных процессов и коммуникаций</t>
        </is>
      </c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75" t="n"/>
      <c r="BF94" s="217" t="inlineStr">
        <is>
          <t>2.3.4</t>
        </is>
      </c>
      <c r="BG94" s="126" t="n"/>
      <c r="BH94" s="126" t="n"/>
      <c r="BI94" s="126" t="n"/>
      <c r="BJ94" s="126" t="n"/>
      <c r="BK94" s="175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</row>
    <row r="95">
      <c r="A95" s="177" t="inlineStr">
        <is>
          <t>СК-8</t>
        </is>
      </c>
      <c r="B95" s="126" t="n"/>
      <c r="C95" s="126" t="n"/>
      <c r="D95" s="126" t="n"/>
      <c r="E95" s="126" t="n"/>
      <c r="F95" s="126" t="n"/>
      <c r="G95" s="128" t="n"/>
      <c r="H95" s="1351" t="inlineStr">
        <is>
          <t xml:space="preserve">Применять предпринимательское мышление и  уметь разрабатывать эффективные бизнес-модели </t>
        </is>
      </c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75" t="n"/>
      <c r="BF95" s="217" t="inlineStr">
        <is>
          <t>2.3.3</t>
        </is>
      </c>
      <c r="BG95" s="126" t="n"/>
      <c r="BH95" s="126" t="n"/>
      <c r="BI95" s="126" t="n"/>
      <c r="BJ95" s="126" t="n"/>
      <c r="BK95" s="175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</row>
    <row r="96">
      <c r="A96" s="177" t="inlineStr">
        <is>
          <t>СК-9</t>
        </is>
      </c>
      <c r="B96" s="126" t="n"/>
      <c r="C96" s="126" t="n"/>
      <c r="D96" s="126" t="n"/>
      <c r="E96" s="126" t="n"/>
      <c r="F96" s="126" t="n"/>
      <c r="G96" s="128" t="n"/>
      <c r="H96" s="1351" t="inlineStr">
        <is>
          <t>Осуществлять корпоративное управление в субъектах хозяйствования разных форм собственности</t>
        </is>
      </c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75" t="n"/>
      <c r="BF96" s="217" t="inlineStr">
        <is>
          <t>2.4.1</t>
        </is>
      </c>
      <c r="BG96" s="126" t="n"/>
      <c r="BH96" s="126" t="n"/>
      <c r="BI96" s="126" t="n"/>
      <c r="BJ96" s="126" t="n"/>
      <c r="BK96" s="175" t="n"/>
      <c r="BL96" s="1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</row>
    <row r="97">
      <c r="A97" s="177" t="inlineStr">
        <is>
          <t>СК-10</t>
        </is>
      </c>
      <c r="B97" s="126" t="n"/>
      <c r="C97" s="126" t="n"/>
      <c r="D97" s="126" t="n"/>
      <c r="E97" s="126" t="n"/>
      <c r="F97" s="126" t="n"/>
      <c r="G97" s="128" t="n"/>
      <c r="H97" s="1351" t="inlineStr">
        <is>
          <t>Владеть методами антикризисного управления и разрешения кризисов, применения антикризисных мер и инструментов</t>
        </is>
      </c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75" t="n"/>
      <c r="BF97" s="217" t="inlineStr">
        <is>
          <t>2.3.1</t>
        </is>
      </c>
      <c r="BG97" s="126" t="n"/>
      <c r="BH97" s="126" t="n"/>
      <c r="BI97" s="126" t="n"/>
      <c r="BJ97" s="126" t="n"/>
      <c r="BK97" s="175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</row>
    <row r="98">
      <c r="A98" s="177" t="inlineStr">
        <is>
          <t>СК-11</t>
        </is>
      </c>
      <c r="B98" s="126" t="n"/>
      <c r="C98" s="126" t="n"/>
      <c r="D98" s="126" t="n"/>
      <c r="E98" s="126" t="n"/>
      <c r="F98" s="126" t="n"/>
      <c r="G98" s="128" t="n"/>
      <c r="H98" s="1351" t="inlineStr">
        <is>
          <t xml:space="preserve">Владеть правовыми нормами и правовым механизмом, регулирующими деятельность организаций </t>
        </is>
      </c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75" t="n"/>
      <c r="BF98" s="217" t="inlineStr">
        <is>
          <t>2.5.1</t>
        </is>
      </c>
      <c r="BG98" s="126" t="n"/>
      <c r="BH98" s="126" t="n"/>
      <c r="BI98" s="126" t="n"/>
      <c r="BJ98" s="126" t="n"/>
      <c r="BK98" s="175" t="n"/>
      <c r="BL98" s="1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</row>
    <row r="99">
      <c r="A99" s="177" t="inlineStr">
        <is>
          <t>СК-12</t>
        </is>
      </c>
      <c r="B99" s="126" t="n"/>
      <c r="C99" s="126" t="n"/>
      <c r="D99" s="126" t="n"/>
      <c r="E99" s="126" t="n"/>
      <c r="F99" s="126" t="n"/>
      <c r="G99" s="128" t="n"/>
      <c r="H99" s="1351" t="inlineStr">
        <is>
          <t>Организовывать деятельность  организаций с учетом их отраслевой специфики и обеспечивать их развитие</t>
        </is>
      </c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75" t="n"/>
      <c r="BF99" s="217" t="inlineStr">
        <is>
          <t xml:space="preserve">2.4.1 </t>
        </is>
      </c>
      <c r="BG99" s="126" t="n"/>
      <c r="BH99" s="126" t="n"/>
      <c r="BI99" s="126" t="n"/>
      <c r="BJ99" s="126" t="n"/>
      <c r="BK99" s="175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</row>
    <row r="100">
      <c r="A100" s="177" t="inlineStr">
        <is>
          <t>СК-13</t>
        </is>
      </c>
      <c r="B100" s="126" t="n"/>
      <c r="C100" s="126" t="n"/>
      <c r="D100" s="126" t="n"/>
      <c r="E100" s="126" t="n"/>
      <c r="F100" s="126" t="n"/>
      <c r="G100" s="128" t="n"/>
      <c r="H100" s="1351" t="inlineStr">
        <is>
          <t>Реализовывать технологии проектного управления при решении бизнес-задач в коммерческой организации и в инновационной деятельности</t>
        </is>
      </c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75" t="n"/>
      <c r="BF100" s="217" t="inlineStr">
        <is>
          <t>2.4.2</t>
        </is>
      </c>
      <c r="BG100" s="126" t="n"/>
      <c r="BH100" s="126" t="n"/>
      <c r="BI100" s="126" t="n"/>
      <c r="BJ100" s="126" t="n"/>
      <c r="BK100" s="175" t="n"/>
      <c r="BL100" s="1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</row>
    <row r="101">
      <c r="A101" s="227" t="inlineStr">
        <is>
          <t>СК-14</t>
        </is>
      </c>
      <c r="B101" s="202" t="n"/>
      <c r="C101" s="202" t="n"/>
      <c r="D101" s="202" t="n"/>
      <c r="E101" s="202" t="n"/>
      <c r="F101" s="202" t="n"/>
      <c r="G101" s="144" t="n"/>
      <c r="H101" s="1352" t="inlineStr">
        <is>
          <t>Осуществлять управление финансовыми потоками, бюджетированием коммерческих организации</t>
        </is>
      </c>
      <c r="I101" s="202" t="n"/>
      <c r="J101" s="202" t="n"/>
      <c r="K101" s="202" t="n"/>
      <c r="L101" s="202" t="n"/>
      <c r="M101" s="202" t="n"/>
      <c r="N101" s="202" t="n"/>
      <c r="O101" s="202" t="n"/>
      <c r="P101" s="202" t="n"/>
      <c r="Q101" s="202" t="n"/>
      <c r="R101" s="202" t="n"/>
      <c r="S101" s="202" t="n"/>
      <c r="T101" s="202" t="n"/>
      <c r="U101" s="202" t="n"/>
      <c r="V101" s="202" t="n"/>
      <c r="W101" s="202" t="n"/>
      <c r="X101" s="202" t="n"/>
      <c r="Y101" s="202" t="n"/>
      <c r="Z101" s="202" t="n"/>
      <c r="AA101" s="202" t="n"/>
      <c r="AB101" s="202" t="n"/>
      <c r="AC101" s="202" t="n"/>
      <c r="AD101" s="202" t="n"/>
      <c r="AE101" s="202" t="n"/>
      <c r="AF101" s="202" t="n"/>
      <c r="AG101" s="202" t="n"/>
      <c r="AH101" s="202" t="n"/>
      <c r="AI101" s="202" t="n"/>
      <c r="AJ101" s="202" t="n"/>
      <c r="AK101" s="202" t="n"/>
      <c r="AL101" s="202" t="n"/>
      <c r="AM101" s="202" t="n"/>
      <c r="AN101" s="202" t="n"/>
      <c r="AO101" s="202" t="n"/>
      <c r="AP101" s="202" t="n"/>
      <c r="AQ101" s="202" t="n"/>
      <c r="AR101" s="202" t="n"/>
      <c r="AS101" s="202" t="n"/>
      <c r="AT101" s="202" t="n"/>
      <c r="AU101" s="202" t="n"/>
      <c r="AV101" s="202" t="n"/>
      <c r="AW101" s="202" t="n"/>
      <c r="AX101" s="202" t="n"/>
      <c r="AY101" s="202" t="n"/>
      <c r="AZ101" s="202" t="n"/>
      <c r="BA101" s="202" t="n"/>
      <c r="BB101" s="202" t="n"/>
      <c r="BC101" s="202" t="n"/>
      <c r="BD101" s="202" t="n"/>
      <c r="BE101" s="203" t="n"/>
      <c r="BF101" s="898" t="inlineStr">
        <is>
          <t xml:space="preserve">2.4.3 </t>
        </is>
      </c>
      <c r="BG101" s="202" t="n"/>
      <c r="BH101" s="202" t="n"/>
      <c r="BI101" s="202" t="n"/>
      <c r="BJ101" s="202" t="n"/>
      <c r="BK101" s="203" t="n"/>
      <c r="BL101" s="1" t="n"/>
      <c r="BM101" s="1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</row>
    <row r="102">
      <c r="A102" s="243" t="n"/>
      <c r="B102" s="243" t="n"/>
      <c r="C102" s="243" t="n"/>
      <c r="D102" s="243" t="n"/>
      <c r="E102" s="243" t="n"/>
      <c r="F102" s="243" t="n"/>
      <c r="G102" s="243" t="n"/>
      <c r="H102" s="243" t="n"/>
      <c r="I102" s="243" t="n"/>
      <c r="J102" s="243" t="n"/>
      <c r="K102" s="243" t="n"/>
      <c r="L102" s="243" t="n"/>
      <c r="M102" s="243" t="n"/>
      <c r="N102" s="243" t="n"/>
      <c r="O102" s="243" t="n"/>
      <c r="P102" s="243" t="n"/>
      <c r="Q102" s="243" t="n"/>
      <c r="R102" s="243" t="n"/>
      <c r="S102" s="243" t="n"/>
      <c r="T102" s="243" t="n"/>
      <c r="U102" s="243" t="n"/>
      <c r="V102" s="243" t="n"/>
      <c r="W102" s="243" t="n"/>
      <c r="X102" s="243" t="n"/>
      <c r="Y102" s="243" t="n"/>
      <c r="Z102" s="243" t="n"/>
      <c r="AA102" s="243" t="n"/>
      <c r="AB102" s="243" t="n"/>
      <c r="AC102" s="243" t="n"/>
      <c r="AD102" s="243" t="n"/>
      <c r="AE102" s="243" t="n"/>
      <c r="AF102" s="243" t="n"/>
      <c r="AG102" s="243" t="n"/>
      <c r="AH102" s="243" t="n"/>
      <c r="AI102" s="243" t="n"/>
      <c r="AJ102" s="243" t="n"/>
      <c r="AK102" s="243" t="n"/>
      <c r="AL102" s="243" t="n"/>
      <c r="AM102" s="243" t="n"/>
      <c r="AN102" s="243" t="n"/>
      <c r="AO102" s="243" t="n"/>
      <c r="AP102" s="243" t="n"/>
      <c r="AQ102" s="243" t="n"/>
      <c r="AR102" s="243" t="n"/>
      <c r="AS102" s="243" t="n"/>
      <c r="AT102" s="243" t="n"/>
      <c r="AU102" s="243" t="n"/>
      <c r="AV102" s="243" t="n"/>
      <c r="AW102" s="243" t="n"/>
      <c r="AX102" s="243" t="n"/>
      <c r="AY102" s="243" t="n"/>
      <c r="AZ102" s="243" t="n"/>
      <c r="BA102" s="243" t="n"/>
      <c r="BB102" s="243" t="n"/>
      <c r="BC102" s="243" t="n"/>
      <c r="BD102" s="243" t="n"/>
      <c r="BE102" s="243" t="n"/>
      <c r="BF102" s="243" t="n"/>
      <c r="BG102" s="243" t="n"/>
      <c r="BH102" s="243" t="n"/>
      <c r="BI102" s="243" t="n"/>
      <c r="BJ102" s="243" t="n"/>
      <c r="BK102" s="243" t="n"/>
      <c r="BL102" s="243" t="n"/>
      <c r="BM102" s="243" t="n"/>
      <c r="BN102" s="243" t="n"/>
      <c r="BO102" s="243" t="n"/>
      <c r="BP102" s="243" t="n"/>
      <c r="BQ102" s="243" t="n"/>
      <c r="BR102" s="1" t="n"/>
      <c r="BS102" s="1" t="n"/>
      <c r="BT102" s="1" t="n"/>
      <c r="BU102" s="1" t="n"/>
      <c r="BV102" s="1" t="n"/>
      <c r="BW102" s="1" t="n"/>
      <c r="BX102" s="1" t="n"/>
    </row>
    <row r="103">
      <c r="A103" s="243" t="n"/>
      <c r="B103" s="243" t="n"/>
      <c r="C103" s="900" t="n"/>
      <c r="D103" s="1353" t="inlineStr">
        <is>
          <t xml:space="preserve">Учебный план углубленного высшего образования по специальности 7-06-0412-02 "Бизнес-администрирование" разработан на основании примерного учебного плана, утвержденного 29.05.2023 Первым заместителем Министра образования Республики Беларусь, регистрационный № 7-06-04-009/пр. 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  <c r="AZ103" s="1" t="n"/>
      <c r="BA103" s="1" t="n"/>
      <c r="BB103" s="1" t="n"/>
      <c r="BC103" s="1" t="n"/>
      <c r="BD103" s="1" t="n"/>
      <c r="BE103" s="1" t="n"/>
      <c r="BF103" s="1" t="n"/>
      <c r="BG103" s="1" t="n"/>
      <c r="BH103" s="1" t="n"/>
      <c r="BI103" s="1" t="n"/>
      <c r="BJ103" s="243" t="n"/>
      <c r="BK103" s="243" t="n"/>
      <c r="BL103" s="243" t="n"/>
      <c r="BM103" s="243" t="n"/>
      <c r="BN103" s="243" t="n"/>
      <c r="BO103" s="243" t="n"/>
      <c r="BP103" s="243" t="n"/>
      <c r="BQ103" s="243" t="n"/>
      <c r="BR103" s="1" t="n"/>
      <c r="BS103" s="1" t="n"/>
      <c r="BT103" s="1" t="n"/>
      <c r="BU103" s="1" t="n"/>
      <c r="BV103" s="1" t="n"/>
      <c r="BW103" s="1" t="n"/>
      <c r="BX103" s="1" t="n"/>
    </row>
    <row r="104">
      <c r="A104" s="243" t="n"/>
      <c r="B104" s="243" t="n"/>
      <c r="C104" s="518" t="n"/>
      <c r="D104" s="90" t="n"/>
      <c r="E104" s="90" t="n"/>
      <c r="F104" s="90" t="n"/>
      <c r="G104" s="90" t="n"/>
      <c r="H104" s="90" t="n"/>
      <c r="I104" s="90" t="n"/>
      <c r="J104" s="90" t="n"/>
      <c r="K104" s="90" t="n"/>
      <c r="L104" s="90" t="n"/>
      <c r="M104" s="90" t="n"/>
      <c r="N104" s="90" t="n"/>
      <c r="O104" s="90" t="n"/>
      <c r="P104" s="90" t="n"/>
      <c r="Q104" s="90" t="n"/>
      <c r="R104" s="90" t="n"/>
      <c r="S104" s="90" t="n"/>
      <c r="T104" s="90" t="n"/>
      <c r="U104" s="90" t="n"/>
      <c r="V104" s="90" t="n"/>
      <c r="W104" s="90" t="n"/>
      <c r="X104" s="90" t="n"/>
      <c r="Y104" s="90" t="n"/>
      <c r="Z104" s="90" t="n"/>
      <c r="AA104" s="90" t="n"/>
      <c r="AB104" s="90" t="n"/>
      <c r="AC104" s="90" t="n"/>
      <c r="AD104" s="90" t="n"/>
      <c r="AE104" s="90" t="n"/>
      <c r="AF104" s="90" t="n"/>
      <c r="AG104" s="90" t="n"/>
      <c r="AH104" s="90" t="n"/>
      <c r="AI104" s="90" t="n"/>
      <c r="AJ104" s="90" t="n"/>
      <c r="AK104" s="90" t="n"/>
      <c r="AL104" s="90" t="n"/>
      <c r="AM104" s="90" t="n"/>
      <c r="AN104" s="90" t="n"/>
      <c r="AO104" s="90" t="n"/>
      <c r="AP104" s="90" t="n"/>
      <c r="AQ104" s="90" t="n"/>
      <c r="AR104" s="90" t="n"/>
      <c r="AS104" s="90" t="n"/>
      <c r="AT104" s="90" t="n"/>
      <c r="AU104" s="90" t="n"/>
      <c r="AV104" s="90" t="n"/>
      <c r="AW104" s="90" t="n"/>
      <c r="AX104" s="90" t="n"/>
      <c r="AY104" s="90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243" t="n"/>
      <c r="BJ104" s="243" t="n"/>
      <c r="BK104" s="243" t="n"/>
      <c r="BL104" s="243" t="n"/>
      <c r="BM104" s="243" t="n"/>
      <c r="BN104" s="243" t="n"/>
      <c r="BO104" s="243" t="n"/>
      <c r="BP104" s="243" t="n"/>
      <c r="BQ104" s="243" t="n"/>
      <c r="BR104" s="1" t="n"/>
      <c r="BS104" s="1" t="n"/>
      <c r="BT104" s="1" t="n"/>
      <c r="BU104" s="1" t="n"/>
      <c r="BV104" s="1" t="n"/>
      <c r="BW104" s="1" t="n"/>
      <c r="BX104" s="1" t="n"/>
    </row>
    <row r="105">
      <c r="A105" s="268" t="n"/>
      <c r="B105" s="785" t="n"/>
      <c r="C105" s="279" t="inlineStr">
        <is>
          <t>*</t>
        </is>
      </c>
      <c r="D105" s="24" t="inlineStr">
        <is>
          <t>Общеобразовательные дисциплины модуля «Дополнительные виды обучения»  изучаются по выбору магистранта.</t>
        </is>
      </c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  <c r="AZ105" s="1" t="n"/>
      <c r="BA105" s="1" t="n"/>
      <c r="BB105" s="1" t="n"/>
      <c r="BC105" s="1" t="n"/>
      <c r="BD105" s="1" t="n"/>
      <c r="BE105" s="1" t="n"/>
      <c r="BF105" s="1" t="n"/>
      <c r="BG105" s="1" t="n"/>
      <c r="BH105" s="1" t="n"/>
      <c r="BI105" s="785" t="n"/>
      <c r="BJ105" s="785" t="n"/>
      <c r="BK105" s="785" t="n"/>
      <c r="BL105" s="785" t="n"/>
      <c r="BM105" s="785" t="n"/>
      <c r="BN105" s="785" t="n"/>
      <c r="BO105" s="785" t="n"/>
      <c r="BP105" s="902" t="n"/>
      <c r="BQ105" s="903" t="n"/>
      <c r="BR105" s="1" t="n"/>
      <c r="BS105" s="1" t="n"/>
      <c r="BT105" s="1" t="n"/>
      <c r="BU105" s="1" t="n"/>
      <c r="BV105" s="1" t="n"/>
      <c r="BW105" s="1" t="n"/>
      <c r="BX105" s="1" t="n"/>
    </row>
    <row r="106">
      <c r="A106" s="268" t="n"/>
      <c r="B106" s="904" t="n"/>
      <c r="C106" s="278" t="n"/>
      <c r="D106" s="29" t="n"/>
      <c r="E106" s="29" t="n"/>
      <c r="F106" s="29" t="n"/>
      <c r="G106" s="29" t="n"/>
      <c r="H106" s="29" t="n"/>
      <c r="I106" s="29" t="n"/>
      <c r="J106" s="29" t="n"/>
      <c r="K106" s="29" t="n"/>
      <c r="L106" s="29" t="n"/>
      <c r="M106" s="29" t="n"/>
      <c r="N106" s="29" t="n"/>
      <c r="O106" s="29" t="n"/>
      <c r="P106" s="29" t="n"/>
      <c r="Q106" s="29" t="n"/>
      <c r="R106" s="29" t="n"/>
      <c r="S106" s="29" t="n"/>
      <c r="T106" s="29" t="n"/>
      <c r="U106" s="29" t="n"/>
      <c r="V106" s="29" t="n"/>
      <c r="W106" s="29" t="n"/>
      <c r="X106" s="29" t="n"/>
      <c r="Y106" s="29" t="n"/>
      <c r="Z106" s="29" t="n"/>
      <c r="AA106" s="29" t="n"/>
      <c r="AB106" s="29" t="n"/>
      <c r="AC106" s="29" t="n"/>
      <c r="AD106" s="29" t="n"/>
      <c r="AE106" s="29" t="n"/>
      <c r="AF106" s="29" t="n"/>
      <c r="AG106" s="29" t="n"/>
      <c r="AH106" s="29" t="n"/>
      <c r="AI106" s="29" t="n"/>
      <c r="AJ106" s="29" t="n"/>
      <c r="AK106" s="29" t="n"/>
      <c r="AL106" s="29" t="n"/>
      <c r="AM106" s="29" t="n"/>
      <c r="AN106" s="29" t="n"/>
      <c r="AO106" s="29" t="n"/>
      <c r="AP106" s="29" t="n"/>
      <c r="AQ106" s="29" t="n"/>
      <c r="AR106" s="29" t="n"/>
      <c r="AS106" s="29" t="n"/>
      <c r="AT106" s="29" t="n"/>
      <c r="AU106" s="29" t="n"/>
      <c r="AV106" s="29" t="n"/>
      <c r="AW106" s="29" t="n"/>
      <c r="AX106" s="29" t="n"/>
      <c r="AY106" s="29" t="n"/>
      <c r="AZ106" s="29" t="n"/>
      <c r="BA106" s="29" t="n"/>
      <c r="BB106" s="29" t="n"/>
      <c r="BC106" s="29" t="n"/>
      <c r="BD106" s="29" t="n"/>
      <c r="BE106" s="29" t="n"/>
      <c r="BF106" s="29" t="n"/>
      <c r="BG106" s="29" t="n"/>
      <c r="BH106" s="29" t="n"/>
      <c r="BI106" s="904" t="n"/>
      <c r="BJ106" s="904" t="n"/>
      <c r="BK106" s="904" t="n"/>
      <c r="BL106" s="904" t="n"/>
      <c r="BM106" s="904" t="n"/>
      <c r="BN106" s="904" t="n"/>
      <c r="BO106" s="904" t="n"/>
      <c r="BP106" s="904" t="n"/>
      <c r="BQ106" s="904" t="n"/>
      <c r="BR106" s="1" t="n"/>
      <c r="BS106" s="1" t="n"/>
      <c r="BT106" s="1" t="n"/>
      <c r="BU106" s="1" t="n"/>
      <c r="BV106" s="1" t="n"/>
      <c r="BW106" s="1" t="n"/>
      <c r="BX106" s="1" t="n"/>
    </row>
    <row r="107">
      <c r="A107" s="268" t="n"/>
      <c r="B107" s="903" t="n"/>
      <c r="C107" s="278" t="inlineStr">
        <is>
          <t>д</t>
        </is>
      </c>
      <c r="D107" s="29" t="inlineStr">
        <is>
          <t>Дифференцированный зачет.</t>
        </is>
      </c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690" t="n"/>
      <c r="AA107" s="690" t="n"/>
      <c r="AB107" s="690" t="n"/>
      <c r="AC107" s="690" t="n"/>
      <c r="AD107" s="690" t="n"/>
      <c r="AE107" s="690" t="n"/>
      <c r="AF107" s="690" t="n"/>
      <c r="AG107" s="690" t="n"/>
      <c r="AH107" s="690" t="n"/>
      <c r="AI107" s="690" t="n"/>
      <c r="AJ107" s="690" t="n"/>
      <c r="AK107" s="690" t="n"/>
      <c r="AL107" s="690" t="n"/>
      <c r="AM107" s="690" t="n"/>
      <c r="AN107" s="690" t="n"/>
      <c r="AO107" s="690" t="n"/>
      <c r="AP107" s="690" t="n"/>
      <c r="AQ107" s="690" t="n"/>
      <c r="AR107" s="690" t="n"/>
      <c r="AS107" s="690" t="n"/>
      <c r="AT107" s="690" t="n"/>
      <c r="AU107" s="690" t="n"/>
      <c r="AV107" s="690" t="n"/>
      <c r="AW107" s="690" t="n"/>
      <c r="AX107" s="690" t="n"/>
      <c r="AY107" s="690" t="n"/>
      <c r="AZ107" s="690" t="n"/>
      <c r="BA107" s="690" t="n"/>
      <c r="BB107" s="690" t="n"/>
      <c r="BC107" s="690" t="n"/>
      <c r="BD107" s="690" t="n"/>
      <c r="BE107" s="690" t="n"/>
      <c r="BF107" s="690" t="n"/>
      <c r="BG107" s="690" t="n"/>
      <c r="BH107" s="690" t="n"/>
      <c r="BI107" s="903" t="n"/>
      <c r="BJ107" s="903" t="n"/>
      <c r="BK107" s="903" t="n"/>
      <c r="BL107" s="903" t="n"/>
      <c r="BM107" s="903" t="n"/>
      <c r="BN107" s="903" t="n"/>
      <c r="BO107" s="903" t="n"/>
      <c r="BP107" s="903" t="n"/>
      <c r="BQ107" s="903" t="n"/>
      <c r="BR107" s="1" t="n"/>
      <c r="BS107" s="1" t="n"/>
      <c r="BT107" s="1" t="n"/>
      <c r="BU107" s="1" t="n"/>
      <c r="BV107" s="1" t="n"/>
      <c r="BW107" s="1" t="n"/>
      <c r="BX107" s="1" t="n"/>
    </row>
    <row r="108">
      <c r="A108" s="905" t="n"/>
      <c r="B108" s="902" t="n"/>
      <c r="C108" s="243" t="n"/>
      <c r="D108" s="243" t="n"/>
      <c r="E108" s="243" t="n"/>
      <c r="F108" s="243" t="n"/>
      <c r="G108" s="243" t="n"/>
      <c r="H108" s="243" t="n"/>
      <c r="I108" s="243" t="n"/>
      <c r="J108" s="243" t="n"/>
      <c r="K108" s="243" t="n"/>
      <c r="L108" s="243" t="n"/>
      <c r="M108" s="243" t="n"/>
      <c r="N108" s="243" t="n"/>
      <c r="O108" s="243" t="n"/>
      <c r="P108" s="243" t="n"/>
      <c r="Q108" s="243" t="n"/>
      <c r="R108" s="243" t="n"/>
      <c r="S108" s="243" t="n"/>
      <c r="T108" s="243" t="n"/>
      <c r="U108" s="243" t="n"/>
      <c r="V108" s="243" t="n"/>
      <c r="W108" s="243" t="n"/>
      <c r="X108" s="243" t="n"/>
      <c r="Y108" s="243" t="n"/>
      <c r="Z108" s="243" t="n"/>
      <c r="AA108" s="243" t="n"/>
      <c r="AB108" s="243" t="n"/>
      <c r="AC108" s="243" t="n"/>
      <c r="AD108" s="243" t="n"/>
      <c r="AE108" s="243" t="n"/>
      <c r="AF108" s="243" t="n"/>
      <c r="AG108" s="243" t="n"/>
      <c r="AH108" s="243" t="n"/>
      <c r="AI108" s="243" t="n"/>
      <c r="AJ108" s="243" t="n"/>
      <c r="AK108" s="243" t="n"/>
      <c r="AL108" s="243" t="n"/>
      <c r="AM108" s="243" t="n"/>
      <c r="AN108" s="243" t="n"/>
      <c r="AO108" s="243" t="n"/>
      <c r="AP108" s="243" t="n"/>
      <c r="AQ108" s="243" t="n"/>
      <c r="AR108" s="243" t="n"/>
      <c r="AS108" s="243" t="n"/>
      <c r="AT108" s="243" t="n"/>
      <c r="AU108" s="243" t="n"/>
      <c r="AV108" s="243" t="n"/>
      <c r="AW108" s="243" t="n"/>
      <c r="AX108" s="243" t="n"/>
      <c r="AY108" s="243" t="n"/>
      <c r="AZ108" s="243" t="n"/>
      <c r="BA108" s="243" t="n"/>
      <c r="BB108" s="243" t="n"/>
      <c r="BC108" s="243" t="n"/>
      <c r="BD108" s="243" t="n"/>
      <c r="BE108" s="243" t="n"/>
      <c r="BF108" s="243" t="n"/>
      <c r="BG108" s="243" t="n"/>
      <c r="BH108" s="243" t="n"/>
      <c r="BI108" s="902" t="n"/>
      <c r="BJ108" s="902" t="n"/>
      <c r="BK108" s="902" t="n"/>
      <c r="BL108" s="902" t="n"/>
      <c r="BM108" s="902" t="n"/>
      <c r="BN108" s="902" t="n"/>
      <c r="BO108" s="902" t="n"/>
      <c r="BP108" s="902" t="n"/>
      <c r="BQ108" s="902" t="n"/>
      <c r="BR108" s="1" t="n"/>
      <c r="BS108" s="1" t="n"/>
      <c r="BT108" s="1" t="n"/>
      <c r="BU108" s="1" t="n"/>
      <c r="BV108" s="1" t="n"/>
      <c r="BW108" s="1" t="n"/>
      <c r="BX108" s="1" t="n"/>
    </row>
    <row r="109">
      <c r="A109" s="905" t="n"/>
      <c r="B109" s="903" t="n"/>
      <c r="C109" s="41" t="inlineStr">
        <is>
          <t>Проректор по учебной работе</t>
        </is>
      </c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90" t="n"/>
      <c r="AB109" s="90" t="n"/>
      <c r="AC109" s="90" t="n"/>
      <c r="AD109" s="90" t="n"/>
      <c r="AE109" s="272" t="n"/>
      <c r="AF109" s="273" t="n"/>
      <c r="AG109" s="273" t="n"/>
      <c r="AH109" s="273" t="n"/>
      <c r="AI109" s="273" t="n"/>
      <c r="AJ109" s="273" t="n"/>
      <c r="AK109" s="273" t="n"/>
      <c r="AL109" s="272" t="n"/>
      <c r="AM109" s="41" t="n"/>
      <c r="AN109" s="41" t="n"/>
      <c r="AO109" s="41" t="n"/>
      <c r="AP109" s="41" t="n"/>
      <c r="AQ109" s="41" t="n"/>
      <c r="AR109" s="3" t="n"/>
      <c r="AS109" s="41" t="inlineStr">
        <is>
          <t>А.А. Сакович</t>
        </is>
      </c>
      <c r="AT109" s="3" t="n"/>
      <c r="AU109" s="274" t="n"/>
      <c r="AV109" s="274" t="n"/>
      <c r="AW109" s="274" t="n"/>
      <c r="AX109" s="274" t="n"/>
      <c r="AY109" s="3" t="n"/>
      <c r="AZ109" s="3" t="n"/>
      <c r="BA109" s="3" t="n"/>
      <c r="BB109" s="3" t="n"/>
      <c r="BC109" s="3" t="n"/>
      <c r="BD109" s="3" t="n"/>
      <c r="BE109" s="3" t="n"/>
      <c r="BF109" s="3" t="n"/>
      <c r="BG109" s="3" t="n"/>
      <c r="BH109" s="3" t="n"/>
      <c r="BI109" s="903" t="n"/>
      <c r="BJ109" s="903" t="n"/>
      <c r="BK109" s="903" t="n"/>
      <c r="BL109" s="903" t="n"/>
      <c r="BM109" s="903" t="n"/>
      <c r="BN109" s="903" t="n"/>
      <c r="BO109" s="903" t="n"/>
      <c r="BP109" s="903" t="n"/>
      <c r="BQ109" s="903" t="n"/>
      <c r="BR109" s="1" t="n"/>
      <c r="BS109" s="1" t="n"/>
      <c r="BT109" s="1" t="n"/>
      <c r="BU109" s="1" t="n"/>
      <c r="BV109" s="1" t="n"/>
      <c r="BW109" s="1" t="n"/>
      <c r="BX109" s="1" t="n"/>
    </row>
    <row r="110">
      <c r="A110" s="906" t="n"/>
      <c r="B110" s="907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90" t="n"/>
      <c r="AB110" s="90" t="n"/>
      <c r="AC110" s="90" t="n"/>
      <c r="AD110" s="90" t="n"/>
      <c r="AE110" s="41" t="n"/>
      <c r="AF110" s="3" t="n"/>
      <c r="AG110" s="3" t="n"/>
      <c r="AH110" s="3" t="n"/>
      <c r="AI110" s="3" t="n"/>
      <c r="AJ110" s="3" t="n"/>
      <c r="AK110" s="3" t="n"/>
      <c r="AL110" s="41" t="n"/>
      <c r="AM110" s="41" t="n"/>
      <c r="AN110" s="41" t="n"/>
      <c r="AO110" s="41" t="n"/>
      <c r="AP110" s="41" t="n"/>
      <c r="AQ110" s="41" t="n"/>
      <c r="AR110" s="3" t="n"/>
      <c r="AS110" s="41" t="n"/>
      <c r="AT110" s="3" t="n"/>
      <c r="AU110" s="274" t="n"/>
      <c r="AV110" s="274" t="n"/>
      <c r="AW110" s="274" t="n"/>
      <c r="AX110" s="274" t="n"/>
      <c r="AY110" s="3" t="n"/>
      <c r="AZ110" s="3" t="n"/>
      <c r="BA110" s="244" t="n"/>
      <c r="BB110" s="244" t="n"/>
      <c r="BC110" s="244" t="n"/>
      <c r="BD110" s="244" t="n"/>
      <c r="BE110" s="244" t="n"/>
      <c r="BF110" s="244" t="n"/>
      <c r="BG110" s="244" t="n"/>
      <c r="BH110" s="244" t="n"/>
      <c r="BI110" s="907" t="n"/>
      <c r="BJ110" s="907" t="n"/>
      <c r="BK110" s="907" t="n"/>
      <c r="BL110" s="907" t="n"/>
      <c r="BM110" s="907" t="n"/>
      <c r="BN110" s="907" t="n"/>
      <c r="BO110" s="907" t="n"/>
      <c r="BP110" s="907" t="n"/>
      <c r="BQ110" s="907" t="n"/>
      <c r="BR110" s="1" t="n"/>
      <c r="BS110" s="1" t="n"/>
      <c r="BT110" s="1" t="n"/>
      <c r="BU110" s="1" t="n"/>
      <c r="BV110" s="1" t="n"/>
      <c r="BW110" s="1" t="n"/>
      <c r="BX110" s="1" t="n"/>
    </row>
    <row r="111">
      <c r="A111" s="906" t="n"/>
      <c r="B111" s="907" t="n"/>
      <c r="C111" s="273" t="n"/>
      <c r="D111" s="273" t="n"/>
      <c r="E111" s="273" t="n"/>
      <c r="F111" s="277" t="inlineStr">
        <is>
          <t>20___</t>
        </is>
      </c>
      <c r="G111" s="278" t="n"/>
      <c r="H111" s="41" t="n"/>
      <c r="I111" s="41" t="n"/>
      <c r="J111" s="279" t="n"/>
      <c r="K111" s="274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41" t="n"/>
      <c r="AA111" s="244" t="n"/>
      <c r="AB111" s="244" t="n"/>
      <c r="AC111" s="244" t="n"/>
      <c r="AD111" s="244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907" t="n"/>
      <c r="BJ111" s="907" t="n"/>
      <c r="BK111" s="907" t="n"/>
      <c r="BL111" s="907" t="n"/>
      <c r="BM111" s="907" t="n"/>
      <c r="BN111" s="907" t="n"/>
      <c r="BO111" s="907" t="n"/>
      <c r="BP111" s="907" t="n"/>
      <c r="BQ111" s="907" t="n"/>
      <c r="BR111" s="1" t="n"/>
      <c r="BS111" s="1" t="n"/>
      <c r="BT111" s="1" t="n"/>
      <c r="BU111" s="1" t="n"/>
      <c r="BV111" s="1" t="n"/>
      <c r="BW111" s="1" t="n"/>
      <c r="BX111" s="1" t="n"/>
    </row>
    <row r="112">
      <c r="A112" s="906" t="n"/>
      <c r="B112" s="907" t="n"/>
      <c r="C112" s="41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90" t="n"/>
      <c r="AB112" s="90" t="n"/>
      <c r="AC112" s="90" t="n"/>
      <c r="AD112" s="90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90" t="n"/>
      <c r="BB112" s="90" t="n"/>
      <c r="BC112" s="90" t="n"/>
      <c r="BD112" s="90" t="n"/>
      <c r="BE112" s="90" t="n"/>
      <c r="BF112" s="90" t="n"/>
      <c r="BG112" s="90" t="n"/>
      <c r="BH112" s="90" t="n"/>
      <c r="BI112" s="907" t="n"/>
      <c r="BJ112" s="907" t="n"/>
      <c r="BK112" s="907" t="n"/>
      <c r="BL112" s="907" t="n"/>
      <c r="BM112" s="907" t="n"/>
      <c r="BN112" s="907" t="n"/>
      <c r="BO112" s="907" t="n"/>
      <c r="BP112" s="907" t="n"/>
      <c r="BQ112" s="907" t="n"/>
      <c r="BR112" s="1" t="n"/>
      <c r="BS112" s="1" t="n"/>
      <c r="BT112" s="1" t="n"/>
      <c r="BU112" s="1" t="n"/>
      <c r="BV112" s="1" t="n"/>
      <c r="BW112" s="1" t="n"/>
      <c r="BX112" s="1" t="n"/>
    </row>
    <row r="113">
      <c r="A113" s="906" t="n"/>
      <c r="B113" s="296" t="n"/>
      <c r="C113" s="282" t="inlineStr">
        <is>
          <t>Декан инженерно-экономического факультета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90" t="n"/>
      <c r="AB113" s="90" t="n"/>
      <c r="AC113" s="90" t="n"/>
      <c r="AD113" s="90" t="n"/>
      <c r="AE113" s="273" t="n"/>
      <c r="AF113" s="273" t="n"/>
      <c r="AG113" s="273" t="n"/>
      <c r="AH113" s="273" t="n"/>
      <c r="AI113" s="273" t="n"/>
      <c r="AJ113" s="273" t="n"/>
      <c r="AK113" s="272" t="n"/>
      <c r="AL113" s="272" t="n"/>
      <c r="AM113" s="41" t="n"/>
      <c r="AN113" s="41" t="n"/>
      <c r="AO113" s="41" t="n"/>
      <c r="AP113" s="41" t="n"/>
      <c r="AQ113" s="3" t="n"/>
      <c r="AR113" s="41" t="n"/>
      <c r="AS113" s="41" t="inlineStr">
        <is>
          <t>А.Б.Ольферович</t>
        </is>
      </c>
      <c r="AT113" s="274" t="n"/>
      <c r="AU113" s="274" t="n"/>
      <c r="AV113" s="90" t="n"/>
      <c r="AW113" s="274" t="n"/>
      <c r="AX113" s="3" t="n"/>
      <c r="AY113" s="3" t="n"/>
      <c r="AZ113" s="3" t="n"/>
      <c r="BA113" s="90" t="n"/>
      <c r="BB113" s="90" t="n"/>
      <c r="BC113" s="90" t="n"/>
      <c r="BD113" s="90" t="n"/>
      <c r="BE113" s="90" t="n"/>
      <c r="BF113" s="90" t="n"/>
      <c r="BG113" s="90" t="n"/>
      <c r="BH113" s="90" t="n"/>
      <c r="BI113" s="907" t="n"/>
      <c r="BJ113" s="907" t="n"/>
      <c r="BK113" s="907" t="n"/>
      <c r="BL113" s="907" t="n"/>
      <c r="BM113" s="907" t="n"/>
      <c r="BN113" s="907" t="n"/>
      <c r="BO113" s="907" t="n"/>
      <c r="BP113" s="907" t="n"/>
      <c r="BQ113" s="907" t="n"/>
      <c r="BR113" s="1" t="n"/>
      <c r="BS113" s="1" t="n"/>
      <c r="BT113" s="1" t="n"/>
      <c r="BU113" s="1" t="n"/>
      <c r="BV113" s="1" t="n"/>
      <c r="BW113" s="1" t="n"/>
      <c r="BX113" s="1" t="n"/>
    </row>
    <row r="114">
      <c r="A114" s="906" t="n"/>
      <c r="B114" s="296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3" t="n"/>
      <c r="AA114" s="244" t="n"/>
      <c r="AB114" s="244" t="n"/>
      <c r="AC114" s="244" t="n"/>
      <c r="AD114" s="244" t="n"/>
      <c r="AE114" s="3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41" t="n"/>
      <c r="BA114" s="94" t="n"/>
      <c r="BB114" s="94" t="n"/>
      <c r="BC114" s="94" t="n"/>
      <c r="BD114" s="94" t="n"/>
      <c r="BE114" s="244" t="n"/>
      <c r="BF114" s="244" t="n"/>
      <c r="BG114" s="244" t="n"/>
      <c r="BH114" s="244" t="n"/>
      <c r="BI114" s="907" t="n"/>
      <c r="BJ114" s="907" t="n"/>
      <c r="BK114" s="907" t="n"/>
      <c r="BL114" s="907" t="n"/>
      <c r="BM114" s="907" t="n"/>
      <c r="BN114" s="907" t="n"/>
      <c r="BO114" s="907" t="n"/>
      <c r="BP114" s="907" t="n"/>
      <c r="BQ114" s="907" t="n"/>
      <c r="BR114" s="1" t="n"/>
      <c r="BS114" s="1" t="n"/>
      <c r="BT114" s="1" t="n"/>
      <c r="BU114" s="1" t="n"/>
      <c r="BV114" s="1" t="n"/>
      <c r="BW114" s="1" t="n"/>
      <c r="BX114" s="1" t="n"/>
    </row>
    <row r="115">
      <c r="A115" s="906" t="n"/>
      <c r="B115" s="296" t="n"/>
      <c r="C115" s="273" t="n"/>
      <c r="D115" s="273" t="n"/>
      <c r="E115" s="273" t="n"/>
      <c r="F115" s="277" t="inlineStr">
        <is>
          <t>20___</t>
        </is>
      </c>
      <c r="G115" s="278" t="n"/>
      <c r="H115" s="41" t="n"/>
      <c r="I115" s="41" t="n"/>
      <c r="J115" s="279" t="n"/>
      <c r="K115" s="274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3" t="n"/>
      <c r="AA115" s="244" t="n"/>
      <c r="AB115" s="244" t="n"/>
      <c r="AC115" s="244" t="n"/>
      <c r="AD115" s="244" t="n"/>
      <c r="AE115" s="3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41" t="n"/>
      <c r="BA115" s="90" t="n"/>
      <c r="BB115" s="90" t="n"/>
      <c r="BC115" s="90" t="n"/>
      <c r="BD115" s="90" t="n"/>
      <c r="BE115" s="90" t="n"/>
      <c r="BF115" s="90" t="n"/>
      <c r="BG115" s="90" t="n"/>
      <c r="BH115" s="90" t="n"/>
      <c r="BI115" s="907" t="n"/>
      <c r="BJ115" s="907" t="n"/>
      <c r="BK115" s="907" t="n"/>
      <c r="BL115" s="907" t="n"/>
      <c r="BM115" s="907" t="n"/>
      <c r="BN115" s="907" t="n"/>
      <c r="BO115" s="907" t="n"/>
      <c r="BP115" s="907" t="n"/>
      <c r="BQ115" s="907" t="n"/>
      <c r="BR115" s="1" t="n"/>
      <c r="BS115" s="1" t="n"/>
      <c r="BT115" s="1" t="n"/>
      <c r="BU115" s="1" t="n"/>
      <c r="BV115" s="1" t="n"/>
      <c r="BW115" s="1" t="n"/>
      <c r="BX115" s="1" t="n"/>
    </row>
    <row r="116">
      <c r="A116" s="906" t="n"/>
      <c r="B116" s="266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244" t="n"/>
      <c r="AB116" s="244" t="n"/>
      <c r="AC116" s="244" t="n"/>
      <c r="AD116" s="244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90" t="n"/>
      <c r="BB116" s="90" t="n"/>
      <c r="BC116" s="90" t="n"/>
      <c r="BD116" s="90" t="n"/>
      <c r="BE116" s="691" t="n"/>
      <c r="BF116" s="91" t="n"/>
      <c r="BG116" s="91" t="n"/>
      <c r="BH116" s="91" t="n"/>
      <c r="BI116" s="907" t="n"/>
      <c r="BJ116" s="907" t="n"/>
      <c r="BK116" s="907" t="n"/>
      <c r="BL116" s="907" t="n"/>
      <c r="BM116" s="907" t="n"/>
      <c r="BN116" s="907" t="n"/>
      <c r="BO116" s="907" t="n"/>
      <c r="BP116" s="907" t="n"/>
      <c r="BQ116" s="907" t="n"/>
      <c r="BR116" s="1" t="n"/>
      <c r="BS116" s="1" t="n"/>
      <c r="BT116" s="1" t="n"/>
      <c r="BU116" s="1" t="n"/>
      <c r="BV116" s="1" t="n"/>
      <c r="BW116" s="1" t="n"/>
      <c r="BX116" s="1" t="n"/>
    </row>
    <row r="117">
      <c r="A117" s="906" t="n"/>
      <c r="B117" s="296" t="n"/>
      <c r="C117" s="282" t="inlineStr">
        <is>
          <t>Заведующий кафедрой менеджмента, технологий бизнеса и устойчивого развития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41" t="n"/>
      <c r="Z117" s="41" t="n"/>
      <c r="AA117" s="90" t="n"/>
      <c r="AB117" s="90" t="n"/>
      <c r="AC117" s="90" t="n"/>
      <c r="AD117" s="90" t="n"/>
      <c r="AE117" s="272" t="n"/>
      <c r="AF117" s="273" t="n"/>
      <c r="AG117" s="273" t="n"/>
      <c r="AH117" s="273" t="n"/>
      <c r="AI117" s="273" t="n"/>
      <c r="AJ117" s="273" t="n"/>
      <c r="AK117" s="273" t="n"/>
      <c r="AL117" s="272" t="n"/>
      <c r="AM117" s="41" t="n"/>
      <c r="AN117" s="41" t="n"/>
      <c r="AO117" s="41" t="n"/>
      <c r="AP117" s="41" t="n"/>
      <c r="AQ117" s="41" t="n"/>
      <c r="AR117" s="3" t="n"/>
      <c r="AS117" s="41" t="inlineStr">
        <is>
          <t>И.В.Новикова</t>
        </is>
      </c>
      <c r="AT117" s="274" t="n"/>
      <c r="AU117" s="274" t="n"/>
      <c r="AV117" s="274" t="n"/>
      <c r="AW117" s="274" t="n"/>
      <c r="AX117" s="3" t="n"/>
      <c r="AY117" s="3" t="n"/>
      <c r="AZ117" s="3" t="n"/>
      <c r="BA117" s="97" t="n"/>
      <c r="BB117" s="519" t="n"/>
      <c r="BC117" s="90" t="n"/>
      <c r="BD117" s="90" t="n"/>
      <c r="BE117" s="691" t="n"/>
      <c r="BF117" s="91" t="n"/>
      <c r="BG117" s="91" t="n"/>
      <c r="BH117" s="91" t="n"/>
      <c r="BI117" s="907" t="n"/>
      <c r="BJ117" s="907" t="n"/>
      <c r="BK117" s="907" t="n"/>
      <c r="BL117" s="907" t="n"/>
      <c r="BM117" s="907" t="n"/>
      <c r="BN117" s="907" t="n"/>
      <c r="BO117" s="907" t="n"/>
      <c r="BP117" s="907" t="n"/>
      <c r="BQ117" s="907" t="n"/>
      <c r="BR117" s="1" t="n"/>
      <c r="BS117" s="1" t="n"/>
      <c r="BT117" s="1" t="n"/>
      <c r="BU117" s="1" t="n"/>
      <c r="BV117" s="1" t="n"/>
      <c r="BW117" s="1" t="n"/>
      <c r="BX117" s="1" t="n"/>
    </row>
    <row r="118">
      <c r="A118" s="906" t="n"/>
      <c r="B118" s="266" t="n"/>
      <c r="C118" s="3" t="n"/>
      <c r="D118" s="2" t="n"/>
      <c r="E118" s="2" t="n"/>
      <c r="F118" s="2" t="n"/>
      <c r="G118" s="2" t="n"/>
      <c r="H118" s="2" t="n"/>
      <c r="I118" s="2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90" t="n"/>
      <c r="AB118" s="90" t="n"/>
      <c r="AC118" s="90" t="n"/>
      <c r="AD118" s="90" t="n"/>
      <c r="AE118" s="41" t="n"/>
      <c r="AF118" s="3" t="n"/>
      <c r="AG118" s="3" t="n"/>
      <c r="AH118" s="3" t="n"/>
      <c r="AI118" s="3" t="n"/>
      <c r="AJ118" s="3" t="n"/>
      <c r="AK118" s="3" t="n"/>
      <c r="AL118" s="41" t="n"/>
      <c r="AM118" s="41" t="n"/>
      <c r="AN118" s="41" t="n"/>
      <c r="AO118" s="41" t="n"/>
      <c r="AP118" s="41" t="n"/>
      <c r="AQ118" s="41" t="n"/>
      <c r="AR118" s="3" t="n"/>
      <c r="AS118" s="3" t="n"/>
      <c r="AT118" s="274" t="n"/>
      <c r="AU118" s="274" t="n"/>
      <c r="AV118" s="274" t="n"/>
      <c r="AW118" s="274" t="n"/>
      <c r="AX118" s="3" t="n"/>
      <c r="AY118" s="3" t="n"/>
      <c r="AZ118" s="3" t="n"/>
      <c r="BA118" s="244" t="n"/>
      <c r="BB118" s="97" t="n"/>
      <c r="BC118" s="244" t="n"/>
      <c r="BD118" s="244" t="n"/>
      <c r="BE118" s="244" t="n"/>
      <c r="BF118" s="91" t="n"/>
      <c r="BG118" s="91" t="n"/>
      <c r="BH118" s="91" t="n"/>
      <c r="BI118" s="907" t="n"/>
      <c r="BJ118" s="907" t="n"/>
      <c r="BK118" s="907" t="n"/>
      <c r="BL118" s="907" t="n"/>
      <c r="BM118" s="907" t="n"/>
      <c r="BN118" s="907" t="n"/>
      <c r="BO118" s="907" t="n"/>
      <c r="BP118" s="907" t="n"/>
      <c r="BQ118" s="907" t="n"/>
      <c r="BR118" s="1" t="n"/>
      <c r="BS118" s="1" t="n"/>
      <c r="BT118" s="1" t="n"/>
      <c r="BU118" s="1" t="n"/>
      <c r="BV118" s="1" t="n"/>
      <c r="BW118" s="1" t="n"/>
      <c r="BX118" s="1" t="n"/>
    </row>
    <row r="119">
      <c r="A119" s="906" t="n"/>
      <c r="B119" s="267" t="n"/>
      <c r="C119" s="273" t="n"/>
      <c r="D119" s="273" t="n"/>
      <c r="E119" s="273" t="n"/>
      <c r="F119" s="277" t="inlineStr">
        <is>
          <t>20___</t>
        </is>
      </c>
      <c r="G119" s="278" t="n"/>
      <c r="H119" s="41" t="n"/>
      <c r="I119" s="41" t="n"/>
      <c r="J119" s="279" t="n"/>
      <c r="K119" s="274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3" t="n"/>
      <c r="AX119" s="244" t="n"/>
      <c r="AY119" s="244" t="n"/>
      <c r="AZ119" s="244" t="n"/>
      <c r="BA119" s="244" t="n"/>
      <c r="BB119" s="97" t="n"/>
      <c r="BC119" s="244" t="n"/>
      <c r="BD119" s="244" t="n"/>
      <c r="BE119" s="244" t="n"/>
      <c r="BF119" s="91" t="n"/>
      <c r="BG119" s="91" t="n"/>
      <c r="BH119" s="91" t="n"/>
      <c r="BI119" s="907" t="n"/>
      <c r="BJ119" s="907" t="n"/>
      <c r="BK119" s="907" t="n"/>
      <c r="BL119" s="907" t="n"/>
      <c r="BM119" s="907" t="n"/>
      <c r="BN119" s="907" t="n"/>
      <c r="BO119" s="907" t="n"/>
      <c r="BP119" s="907" t="n"/>
      <c r="BQ119" s="907" t="n"/>
      <c r="BR119" s="1" t="n"/>
      <c r="BS119" s="1" t="n"/>
      <c r="BT119" s="1" t="n"/>
      <c r="BU119" s="1" t="n"/>
      <c r="BV119" s="1" t="n"/>
      <c r="BW119" s="1" t="n"/>
      <c r="BX119" s="1" t="n"/>
    </row>
    <row r="120">
      <c r="A120" s="906" t="n"/>
      <c r="B120" s="296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3" t="n"/>
      <c r="AX120" s="244" t="n"/>
      <c r="AY120" s="244" t="n"/>
      <c r="AZ120" s="244" t="n"/>
      <c r="BA120" s="97" t="n"/>
      <c r="BB120" s="519" t="n"/>
      <c r="BC120" s="90" t="n"/>
      <c r="BD120" s="90" t="n"/>
      <c r="BE120" s="691" t="n"/>
      <c r="BF120" s="91" t="n"/>
      <c r="BG120" s="91" t="n"/>
      <c r="BH120" s="91" t="n"/>
      <c r="BI120" s="907" t="n"/>
      <c r="BJ120" s="907" t="n"/>
      <c r="BK120" s="907" t="n"/>
      <c r="BL120" s="907" t="n"/>
      <c r="BM120" s="907" t="n"/>
      <c r="BN120" s="907" t="n"/>
      <c r="BO120" s="907" t="n"/>
      <c r="BP120" s="907" t="n"/>
      <c r="BQ120" s="907" t="n"/>
      <c r="BR120" s="1" t="n"/>
      <c r="BS120" s="1" t="n"/>
      <c r="BT120" s="1" t="n"/>
      <c r="BU120" s="1" t="n"/>
      <c r="BV120" s="1" t="n"/>
      <c r="BW120" s="1" t="n"/>
      <c r="BX120" s="1" t="n"/>
    </row>
    <row r="121">
      <c r="A121" s="906" t="n"/>
      <c r="B121" s="267" t="n"/>
      <c r="C121" s="281" t="inlineStr">
        <is>
          <t>Рекомендован к утверждению научно-методическим советом БГТУ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90" t="n"/>
      <c r="AY121" s="90" t="n"/>
      <c r="AZ121" s="90" t="n"/>
      <c r="BA121" s="97" t="n"/>
      <c r="BB121" s="519" t="n"/>
      <c r="BC121" s="90" t="n"/>
      <c r="BD121" s="90" t="n"/>
      <c r="BE121" s="691" t="n"/>
      <c r="BF121" s="91" t="n"/>
      <c r="BG121" s="91" t="n"/>
      <c r="BH121" s="91" t="n"/>
      <c r="BI121" s="907" t="n"/>
      <c r="BJ121" s="907" t="n"/>
      <c r="BK121" s="907" t="n"/>
      <c r="BL121" s="907" t="n"/>
      <c r="BM121" s="907" t="n"/>
      <c r="BN121" s="907" t="n"/>
      <c r="BO121" s="907" t="n"/>
      <c r="BP121" s="907" t="n"/>
      <c r="BQ121" s="907" t="n"/>
      <c r="BR121" s="1" t="n"/>
      <c r="BS121" s="1" t="n"/>
      <c r="BT121" s="1" t="n"/>
      <c r="BU121" s="1" t="n"/>
      <c r="BV121" s="1" t="n"/>
      <c r="BW121" s="1" t="n"/>
      <c r="BX121" s="1" t="n"/>
    </row>
    <row r="122">
      <c r="A122" s="25" t="n"/>
      <c r="B122" s="267" t="n"/>
      <c r="C122" s="1354" t="inlineStr">
        <is>
          <t>Протокол № 7 от 31.05.2023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90" t="n"/>
      <c r="AY122" s="90" t="n"/>
      <c r="AZ122" s="90" t="n"/>
      <c r="BA122" s="90" t="n"/>
      <c r="BB122" s="90" t="n"/>
      <c r="BC122" s="90" t="n"/>
      <c r="BD122" s="90" t="n"/>
      <c r="BE122" s="90" t="n"/>
      <c r="BF122" s="90" t="n"/>
      <c r="BG122" s="90" t="n"/>
      <c r="BH122" s="90" t="n"/>
      <c r="BI122" s="247" t="n"/>
      <c r="BJ122" s="247" t="n"/>
      <c r="BK122" s="247" t="n"/>
      <c r="BL122" s="247" t="n"/>
      <c r="BM122" s="247" t="n"/>
      <c r="BN122" s="247" t="n"/>
      <c r="BO122" s="247" t="n"/>
      <c r="BP122" s="247" t="n"/>
      <c r="BQ122" s="247" t="n"/>
      <c r="BR122" s="1" t="n"/>
      <c r="BS122" s="1" t="n"/>
      <c r="BT122" s="1" t="n"/>
      <c r="BU122" s="1" t="n"/>
      <c r="BV122" s="1" t="n"/>
      <c r="BW122" s="1" t="n"/>
      <c r="BX122" s="1" t="n"/>
    </row>
    <row r="123">
      <c r="A123" s="25" t="n"/>
      <c r="B123" s="296" t="n"/>
      <c r="C123" s="283" t="n"/>
      <c r="D123" s="283" t="n"/>
      <c r="E123" s="283" t="n"/>
      <c r="F123" s="283" t="n"/>
      <c r="G123" s="283" t="n"/>
      <c r="H123" s="283" t="n"/>
      <c r="I123" s="283" t="n"/>
      <c r="J123" s="283" t="n"/>
      <c r="K123" s="283" t="n"/>
      <c r="L123" s="283" t="n"/>
      <c r="M123" s="283" t="n"/>
      <c r="N123" s="283" t="n"/>
      <c r="O123" s="283" t="n"/>
      <c r="P123" s="283" t="n"/>
      <c r="Q123" s="283" t="n"/>
      <c r="R123" s="283" t="n"/>
      <c r="S123" s="283" t="n"/>
      <c r="T123" s="283" t="n"/>
      <c r="U123" s="283" t="n"/>
      <c r="V123" s="283" t="n"/>
      <c r="W123" s="283" t="n"/>
      <c r="X123" s="283" t="n"/>
      <c r="Y123" s="283" t="n"/>
      <c r="Z123" s="283" t="n"/>
      <c r="AA123" s="283" t="n"/>
      <c r="AB123" s="283" t="n"/>
      <c r="AC123" s="283" t="n"/>
      <c r="AD123" s="283" t="n"/>
      <c r="AE123" s="283" t="n"/>
      <c r="AF123" s="283" t="n"/>
      <c r="AG123" s="283" t="n"/>
      <c r="AH123" s="283" t="n"/>
      <c r="AI123" s="283" t="n"/>
      <c r="AJ123" s="283" t="n"/>
      <c r="AK123" s="283" t="n"/>
      <c r="AL123" s="283" t="n"/>
      <c r="AM123" s="283" t="n"/>
      <c r="AN123" s="283" t="n"/>
      <c r="AO123" s="283" t="n"/>
      <c r="AP123" s="283" t="n"/>
      <c r="AQ123" s="283" t="n"/>
      <c r="AR123" s="283" t="n"/>
      <c r="AS123" s="283" t="n"/>
      <c r="AT123" s="283" t="n"/>
      <c r="AU123" s="283" t="n"/>
      <c r="AV123" s="283" t="n"/>
      <c r="AW123" s="283" t="n"/>
      <c r="AX123" s="283" t="n"/>
      <c r="AY123" s="283" t="n"/>
      <c r="AZ123" s="283" t="n"/>
      <c r="BA123" s="90" t="n"/>
      <c r="BB123" s="97" t="n"/>
      <c r="BC123" s="244" t="n"/>
      <c r="BD123" s="244" t="n"/>
      <c r="BE123" s="244" t="n"/>
      <c r="BF123" s="244" t="n"/>
      <c r="BG123" s="244" t="n"/>
      <c r="BH123" s="244" t="n"/>
      <c r="BI123" s="247" t="n"/>
      <c r="BJ123" s="247" t="n"/>
      <c r="BK123" s="247" t="n"/>
      <c r="BL123" s="247" t="n"/>
      <c r="BM123" s="247" t="n"/>
      <c r="BN123" s="247" t="n"/>
      <c r="BO123" s="247" t="n"/>
      <c r="BP123" s="247" t="n"/>
      <c r="BQ123" s="247" t="n"/>
      <c r="BR123" s="1" t="n"/>
      <c r="BS123" s="1" t="n"/>
      <c r="BT123" s="1" t="n"/>
      <c r="BU123" s="1" t="n"/>
      <c r="BV123" s="1" t="n"/>
      <c r="BW123" s="1" t="n"/>
      <c r="BX123" s="1" t="n"/>
    </row>
    <row r="124">
      <c r="A124" s="1" t="n"/>
      <c r="B124" s="1" t="n"/>
      <c r="C124" s="356" t="n"/>
      <c r="D124" s="356" t="n"/>
      <c r="E124" s="356" t="n"/>
      <c r="F124" s="356" t="n"/>
      <c r="G124" s="356" t="n"/>
      <c r="H124" s="356" t="n"/>
      <c r="I124" s="356" t="n"/>
      <c r="J124" s="356" t="n"/>
      <c r="K124" s="356" t="n"/>
      <c r="L124" s="356" t="n"/>
      <c r="M124" s="356" t="n"/>
      <c r="N124" s="356" t="n"/>
      <c r="O124" s="356" t="n"/>
      <c r="P124" s="356" t="n"/>
      <c r="Q124" s="356" t="n"/>
      <c r="R124" s="356" t="n"/>
      <c r="S124" s="356" t="n"/>
      <c r="T124" s="356" t="n"/>
      <c r="U124" s="356" t="n"/>
      <c r="V124" s="356" t="n"/>
      <c r="W124" s="356" t="n"/>
      <c r="X124" s="356" t="n"/>
      <c r="Y124" s="356" t="n"/>
      <c r="Z124" s="356" t="n"/>
      <c r="AA124" s="356" t="n"/>
      <c r="AB124" s="356" t="n"/>
      <c r="AC124" s="356" t="n"/>
      <c r="AD124" s="356" t="n"/>
      <c r="AE124" s="356" t="n"/>
      <c r="AF124" s="356" t="n"/>
      <c r="AG124" s="356" t="n"/>
      <c r="AH124" s="356" t="n"/>
      <c r="AI124" s="356" t="n"/>
      <c r="AJ124" s="356" t="n"/>
      <c r="AK124" s="356" t="n"/>
      <c r="AL124" s="356" t="n"/>
      <c r="AM124" s="356" t="n"/>
      <c r="AN124" s="356" t="n"/>
      <c r="AO124" s="356" t="n"/>
      <c r="AP124" s="356" t="n"/>
      <c r="AQ124" s="356" t="n"/>
      <c r="AR124" s="356" t="n"/>
      <c r="AS124" s="356" t="n"/>
      <c r="AT124" s="356" t="n"/>
      <c r="AU124" s="356" t="n"/>
      <c r="AV124" s="356" t="n"/>
      <c r="AW124" s="356" t="n"/>
      <c r="AX124" s="356" t="n"/>
      <c r="AY124" s="356" t="n"/>
      <c r="AZ124" s="356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Y13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0" t="n"/>
      <c r="BW1" s="10" t="n"/>
      <c r="BX1" s="10" t="n"/>
      <c r="BY1" s="10" t="n"/>
    </row>
    <row r="2">
      <c r="A2" s="4" t="n"/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4" t="n"/>
      <c r="Z2" s="4" t="n"/>
      <c r="AA2" s="4" t="n"/>
      <c r="AB2" s="4" t="n"/>
      <c r="AC2" s="4" t="n"/>
      <c r="AD2" s="4" t="n"/>
      <c r="AE2" s="4" t="n"/>
      <c r="AF2" s="4" t="n"/>
      <c r="AG2" s="4" t="n"/>
      <c r="AH2" s="4" t="n"/>
      <c r="AI2" s="4" t="n"/>
      <c r="AJ2" s="4" t="n"/>
      <c r="AK2" s="4" t="n"/>
      <c r="AL2" s="4" t="n"/>
      <c r="AM2" s="4" t="n"/>
      <c r="AN2" s="4" t="n"/>
      <c r="AO2" s="4" t="n"/>
      <c r="AP2" s="4" t="n"/>
      <c r="AQ2" s="4" t="n"/>
      <c r="AR2" s="4" t="n"/>
      <c r="AS2" s="4" t="n"/>
      <c r="AT2" s="4" t="n"/>
      <c r="AU2" s="4" t="n"/>
      <c r="AV2" s="4" t="n"/>
      <c r="AW2" s="4" t="n"/>
      <c r="AX2" s="4" t="n"/>
      <c r="AY2" s="4" t="n"/>
      <c r="AZ2" s="4" t="n"/>
      <c r="BA2" s="4" t="n"/>
      <c r="BB2" s="4" t="n"/>
      <c r="BC2" s="4" t="n"/>
      <c r="BD2" s="4" t="n"/>
      <c r="BE2" s="4" t="n"/>
      <c r="BF2" s="4" t="n"/>
      <c r="BG2" s="4" t="n"/>
      <c r="BH2" s="4" t="n"/>
      <c r="BI2" s="4" t="n"/>
      <c r="BJ2" s="4" t="n"/>
      <c r="BK2" s="4" t="n"/>
      <c r="BL2" s="4" t="n"/>
      <c r="BM2" s="4" t="n"/>
      <c r="BN2" s="4" t="n"/>
      <c r="BO2" s="4" t="n"/>
      <c r="BP2" s="4" t="n"/>
      <c r="BQ2" s="4" t="n"/>
      <c r="BR2" s="10" t="n"/>
      <c r="BS2" s="10" t="n"/>
      <c r="BT2" s="10" t="n"/>
      <c r="BU2" s="10" t="n"/>
      <c r="BV2" s="10" t="n"/>
      <c r="BW2" s="10" t="n"/>
      <c r="BX2" s="10" t="n"/>
      <c r="BY2" s="10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0" t="n"/>
      <c r="BW3" s="10" t="n"/>
      <c r="BX3" s="10" t="n"/>
      <c r="BY3" s="10" t="n"/>
    </row>
    <row r="4">
      <c r="A4" s="10" t="n"/>
      <c r="B4" s="10" t="n"/>
      <c r="C4" s="10" t="n"/>
      <c r="D4" s="10" t="n"/>
      <c r="E4" s="10" t="n"/>
      <c r="F4" s="37" t="inlineStr">
        <is>
          <t>УТВЕРЖДЕНО</t>
        </is>
      </c>
      <c r="G4" s="37" t="n"/>
      <c r="H4" s="37" t="n"/>
      <c r="I4" s="37" t="n"/>
      <c r="J4" s="37" t="n"/>
      <c r="K4" s="37" t="n"/>
      <c r="L4" s="37" t="n"/>
      <c r="M4" s="37" t="n"/>
      <c r="N4" s="37" t="n"/>
      <c r="O4" s="5" t="n"/>
      <c r="P4" s="296" t="n"/>
      <c r="Q4" s="6" t="n"/>
      <c r="R4" s="296" t="n"/>
      <c r="S4" s="296" t="n"/>
      <c r="T4" s="13" t="inlineStr">
        <is>
          <t>УЧЕБНЫЙ ПЛАН</t>
        </is>
      </c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6" t="n"/>
      <c r="AX4" s="6" t="n"/>
      <c r="AY4" s="1" t="n"/>
      <c r="AZ4" s="1" t="n"/>
      <c r="BA4" s="18" t="inlineStr">
        <is>
          <t xml:space="preserve">Степень: Магистр </t>
        </is>
      </c>
      <c r="BB4" s="18" t="n"/>
      <c r="BC4" s="18" t="n"/>
      <c r="BD4" s="18" t="n"/>
      <c r="BE4" s="10" t="n"/>
      <c r="BF4" s="10" t="n"/>
      <c r="BG4" s="18" t="n"/>
      <c r="BH4" s="18" t="n"/>
      <c r="BI4" s="18" t="n"/>
      <c r="BJ4" s="529" t="n"/>
      <c r="BK4" s="25" t="n"/>
      <c r="BL4" s="10" t="n"/>
      <c r="BM4" s="296" t="n"/>
      <c r="BN4" s="296" t="n"/>
      <c r="BO4" s="296" t="n"/>
      <c r="BP4" s="296" t="n"/>
      <c r="BQ4" s="296" t="n"/>
      <c r="BR4" s="10" t="n"/>
      <c r="BS4" s="10" t="n"/>
      <c r="BT4" s="10" t="n"/>
      <c r="BU4" s="10" t="n"/>
      <c r="BV4" s="10" t="n"/>
      <c r="BW4" s="10" t="n"/>
      <c r="BX4" s="10" t="n"/>
      <c r="BY4" s="10" t="n"/>
    </row>
    <row r="5">
      <c r="A5" s="10" t="n"/>
      <c r="B5" s="10" t="n"/>
      <c r="C5" s="10" t="n"/>
      <c r="D5" s="10" t="n"/>
      <c r="E5" s="10" t="n"/>
      <c r="F5" s="37" t="inlineStr">
        <is>
          <t>Ректором БГТУ</t>
        </is>
      </c>
      <c r="G5" s="37" t="n"/>
      <c r="H5" s="37" t="n"/>
      <c r="I5" s="37" t="n"/>
      <c r="J5" s="37" t="n"/>
      <c r="K5" s="37" t="n"/>
      <c r="L5" s="37" t="n"/>
      <c r="M5" s="37" t="n"/>
      <c r="N5" s="37" t="n"/>
      <c r="O5" s="5" t="n"/>
      <c r="P5" s="6" t="n"/>
      <c r="Q5" s="6" t="n"/>
      <c r="R5" s="6" t="n"/>
      <c r="S5" s="6" t="n"/>
      <c r="T5" s="6" t="n"/>
      <c r="U5" s="6" t="n"/>
      <c r="V5" s="909" t="n"/>
      <c r="W5" s="909" t="n"/>
      <c r="X5" s="909" t="n"/>
      <c r="Y5" s="909" t="n"/>
      <c r="Z5" s="909" t="n"/>
      <c r="AA5" s="909" t="n"/>
      <c r="AB5" s="909" t="n"/>
      <c r="AC5" s="909" t="n"/>
      <c r="AD5" s="909" t="n"/>
      <c r="AE5" s="909" t="n"/>
      <c r="AF5" s="909" t="n"/>
      <c r="AG5" s="909" t="n"/>
      <c r="AH5" s="909" t="n"/>
      <c r="AI5" s="909" t="n"/>
      <c r="AJ5" s="909" t="n"/>
      <c r="AK5" s="909" t="n"/>
      <c r="AL5" s="909" t="n"/>
      <c r="AM5" s="909" t="n"/>
      <c r="AN5" s="909" t="n"/>
      <c r="AO5" s="909" t="n"/>
      <c r="AP5" s="909" t="n"/>
      <c r="AQ5" s="909" t="n"/>
      <c r="AR5" s="909" t="n"/>
      <c r="AS5" s="909" t="n"/>
      <c r="AT5" s="909" t="n"/>
      <c r="AU5" s="909" t="n"/>
      <c r="AV5" s="909" t="n"/>
      <c r="AW5" s="6" t="n"/>
      <c r="AX5" s="6" t="n"/>
      <c r="AY5" s="1" t="n"/>
      <c r="AZ5" s="1" t="n"/>
      <c r="BA5" s="23" t="inlineStr">
        <is>
          <t xml:space="preserve">Срок обучения: </t>
        </is>
      </c>
      <c r="BB5" s="23" t="n"/>
      <c r="BC5" s="23" t="n"/>
      <c r="BD5" s="23" t="n"/>
      <c r="BE5" s="10" t="n"/>
      <c r="BF5" s="10" t="n"/>
      <c r="BG5" s="24" t="inlineStr">
        <is>
          <t>2  года</t>
        </is>
      </c>
      <c r="BH5" s="23" t="n"/>
      <c r="BI5" s="10" t="n"/>
      <c r="BJ5" s="30" t="n"/>
      <c r="BK5" s="25" t="n"/>
      <c r="BL5" s="10" t="n"/>
      <c r="BM5" s="267" t="n"/>
      <c r="BN5" s="267" t="n"/>
      <c r="BO5" s="267" t="n"/>
      <c r="BP5" s="267" t="n"/>
      <c r="BQ5" s="267" t="n"/>
      <c r="BR5" s="10" t="n"/>
      <c r="BS5" s="10" t="n"/>
      <c r="BT5" s="10" t="n"/>
      <c r="BU5" s="10" t="n"/>
      <c r="BV5" s="10" t="n"/>
      <c r="BW5" s="10" t="n"/>
      <c r="BX5" s="10" t="n"/>
      <c r="BY5" s="10" t="n"/>
    </row>
    <row r="6">
      <c r="A6" s="10" t="n"/>
      <c r="B6" s="10" t="n"/>
      <c r="C6" s="10" t="n"/>
      <c r="D6" s="10" t="n"/>
      <c r="E6" s="10" t="n"/>
      <c r="F6" s="1214" t="inlineStr">
        <is>
          <t>И.В.Войтовым</t>
        </is>
      </c>
      <c r="G6" s="37" t="n"/>
      <c r="H6" s="37" t="n"/>
      <c r="I6" s="37" t="n"/>
      <c r="J6" s="37" t="n"/>
      <c r="K6" s="37" t="n"/>
      <c r="L6" s="37" t="n"/>
      <c r="M6" s="37" t="n"/>
      <c r="N6" s="37" t="n"/>
      <c r="O6" s="5" t="n"/>
      <c r="P6" s="296" t="n"/>
      <c r="Q6" s="10" t="n"/>
      <c r="R6" s="19" t="n"/>
      <c r="S6" s="19" t="n"/>
      <c r="T6" s="19" t="n"/>
      <c r="U6" s="19" t="inlineStr">
        <is>
          <t>Специальность: 7-06-0412-02 Бизнес-администрирование</t>
        </is>
      </c>
      <c r="V6" s="19" t="n"/>
      <c r="W6" s="19" t="n"/>
      <c r="X6" s="19" t="n"/>
      <c r="Y6" s="19" t="n"/>
      <c r="Z6" s="19" t="n"/>
      <c r="AA6" s="19" t="n"/>
      <c r="AB6" s="19" t="n"/>
      <c r="AC6" s="19" t="n"/>
      <c r="AD6" s="19" t="n"/>
      <c r="AE6" s="19" t="n"/>
      <c r="AF6" s="19" t="n"/>
      <c r="AG6" s="19" t="n"/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  <c r="AS6" s="19" t="n"/>
      <c r="AT6" s="19" t="n"/>
      <c r="AU6" s="19" t="n"/>
      <c r="AV6" s="19" t="n"/>
      <c r="AW6" s="19" t="n"/>
      <c r="AX6" s="19" t="n"/>
      <c r="AY6" s="1" t="n"/>
      <c r="AZ6" s="1" t="n"/>
      <c r="BA6" s="18" t="inlineStr">
        <is>
          <t>Форма получения образования: заочная</t>
        </is>
      </c>
      <c r="BB6" s="18" t="n"/>
      <c r="BC6" s="18" t="n"/>
      <c r="BD6" s="18" t="n"/>
      <c r="BE6" s="10" t="n"/>
      <c r="BF6" s="10" t="n"/>
      <c r="BG6" s="18" t="n"/>
      <c r="BH6" s="18" t="n"/>
      <c r="BI6" s="18" t="n"/>
      <c r="BJ6" s="30" t="n"/>
      <c r="BK6" s="25" t="n"/>
      <c r="BL6" s="10" t="n"/>
      <c r="BM6" s="267" t="n"/>
      <c r="BN6" s="267" t="n"/>
      <c r="BO6" s="267" t="n"/>
      <c r="BP6" s="267" t="n"/>
      <c r="BQ6" s="267" t="n"/>
      <c r="BR6" s="10" t="n"/>
      <c r="BS6" s="10" t="n"/>
      <c r="BT6" s="10" t="n"/>
      <c r="BU6" s="10" t="n"/>
      <c r="BV6" s="10" t="n"/>
      <c r="BW6" s="10" t="n"/>
      <c r="BX6" s="10" t="n"/>
      <c r="BY6" s="10" t="n"/>
    </row>
    <row r="7">
      <c r="A7" s="25" t="n"/>
      <c r="B7" s="25" t="n"/>
      <c r="C7" s="25" t="n"/>
      <c r="D7" s="25" t="n"/>
      <c r="E7" s="25" t="n"/>
      <c r="F7" s="37" t="inlineStr">
        <is>
          <t>30.05.2023</t>
        </is>
      </c>
      <c r="G7" s="37" t="n"/>
      <c r="H7" s="37" t="n"/>
      <c r="I7" s="37" t="n"/>
      <c r="J7" s="37" t="n"/>
      <c r="K7" s="37" t="n"/>
      <c r="L7" s="37" t="n"/>
      <c r="M7" s="37" t="n"/>
      <c r="N7" s="37" t="n"/>
      <c r="O7" s="5" t="n"/>
      <c r="P7" s="6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1" t="n"/>
      <c r="AZ7" s="1" t="n"/>
      <c r="BA7" s="37" t="n"/>
      <c r="BB7" s="37" t="n"/>
      <c r="BC7" s="37" t="n"/>
      <c r="BD7" s="37" t="n"/>
      <c r="BE7" s="25" t="n"/>
      <c r="BF7" s="25" t="n"/>
      <c r="BG7" s="30" t="n"/>
      <c r="BH7" s="30" t="n"/>
      <c r="BI7" s="30" t="n"/>
      <c r="BJ7" s="30" t="n"/>
      <c r="BK7" s="224" t="n"/>
      <c r="BL7" s="224" t="n"/>
      <c r="BM7" s="267" t="n"/>
      <c r="BN7" s="267" t="n"/>
      <c r="BO7" s="267" t="n"/>
      <c r="BP7" s="267" t="n"/>
      <c r="BQ7" s="267" t="n"/>
      <c r="BR7" s="25" t="n"/>
      <c r="BS7" s="25" t="n"/>
      <c r="BT7" s="25" t="n"/>
      <c r="BU7" s="25" t="n"/>
      <c r="BV7" s="25" t="n"/>
      <c r="BW7" s="25" t="n"/>
      <c r="BX7" s="25" t="n"/>
      <c r="BY7" s="25" t="n"/>
    </row>
    <row r="8">
      <c r="A8" s="25" t="n"/>
      <c r="B8" s="25" t="n"/>
      <c r="C8" s="25" t="n"/>
      <c r="D8" s="25" t="n"/>
      <c r="E8" s="25" t="n"/>
      <c r="F8" s="23" t="inlineStr">
        <is>
          <t>Регистрационный № 06-04-010/уч.</t>
        </is>
      </c>
      <c r="G8" s="37" t="n"/>
      <c r="H8" s="37" t="n"/>
      <c r="I8" s="37" t="n"/>
      <c r="J8" s="37" t="n"/>
      <c r="K8" s="37" t="n"/>
      <c r="L8" s="37" t="n"/>
      <c r="M8" s="37" t="n"/>
      <c r="N8" s="37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  <c r="AA8" s="4" t="n"/>
      <c r="AB8" s="4" t="n"/>
      <c r="AC8" s="4" t="n"/>
      <c r="AD8" s="4" t="n"/>
      <c r="AE8" s="4" t="n"/>
      <c r="AF8" s="4" t="n"/>
      <c r="AG8" s="4" t="n"/>
      <c r="AH8" s="4" t="n"/>
      <c r="AI8" s="4" t="n"/>
      <c r="AJ8" s="4" t="n"/>
      <c r="AK8" s="4" t="n"/>
      <c r="AL8" s="4" t="n"/>
      <c r="AM8" s="4" t="n"/>
      <c r="AN8" s="4" t="n"/>
      <c r="AO8" s="4" t="n"/>
      <c r="AP8" s="4" t="n"/>
      <c r="AQ8" s="4" t="n"/>
      <c r="AR8" s="4" t="n"/>
      <c r="AS8" s="4" t="n"/>
      <c r="AT8" s="4" t="n"/>
      <c r="AU8" s="4" t="n"/>
      <c r="AV8" s="4" t="n"/>
      <c r="AW8" s="4" t="n"/>
      <c r="AX8" s="4" t="n"/>
      <c r="AY8" s="4" t="n"/>
      <c r="AZ8" s="4" t="n"/>
      <c r="BA8" s="267" t="n"/>
      <c r="BB8" s="267" t="n"/>
      <c r="BC8" s="266" t="n"/>
      <c r="BD8" s="254" t="n"/>
      <c r="BE8" s="911" t="n"/>
      <c r="BF8" s="911" t="n"/>
      <c r="BG8" s="911" t="n"/>
      <c r="BH8" s="911" t="n"/>
      <c r="BI8" s="911" t="n"/>
      <c r="BJ8" s="267" t="n"/>
      <c r="BK8" s="267" t="n"/>
      <c r="BL8" s="267" t="n"/>
      <c r="BM8" s="267" t="n"/>
      <c r="BN8" s="267" t="n"/>
      <c r="BO8" s="267" t="n"/>
      <c r="BP8" s="267" t="n"/>
      <c r="BQ8" s="267" t="n"/>
      <c r="BR8" s="25" t="n"/>
      <c r="BS8" s="25" t="n"/>
      <c r="BT8" s="25" t="n"/>
      <c r="BU8" s="25" t="n"/>
      <c r="BV8" s="25" t="n"/>
      <c r="BW8" s="25" t="n"/>
      <c r="BX8" s="25" t="n"/>
      <c r="BY8" s="25" t="n"/>
    </row>
    <row r="9">
      <c r="A9" s="20" t="n"/>
      <c r="B9" s="20" t="n"/>
      <c r="C9" s="19" t="n"/>
      <c r="D9" s="19" t="n"/>
      <c r="E9" s="19" t="n"/>
      <c r="F9" s="19" t="n"/>
      <c r="G9" s="19" t="n"/>
      <c r="H9" s="19" t="inlineStr">
        <is>
          <t>I. График образовательного процесса</t>
        </is>
      </c>
      <c r="I9" s="19" t="n"/>
      <c r="J9" s="19" t="n"/>
      <c r="K9" s="19" t="n"/>
      <c r="L9" s="19" t="n"/>
      <c r="M9" s="19" t="n"/>
      <c r="N9" s="19" t="n"/>
      <c r="O9" s="19" t="n"/>
      <c r="P9" s="19" t="n"/>
      <c r="Q9" s="19" t="n"/>
      <c r="R9" s="19" t="n"/>
      <c r="S9" s="20" t="n"/>
      <c r="T9" s="20" t="n"/>
      <c r="U9" s="20" t="n"/>
      <c r="V9" s="20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19" t="n"/>
      <c r="AH9" s="19" t="n"/>
      <c r="AI9" s="19" t="n"/>
      <c r="AJ9" s="19" t="n"/>
      <c r="AK9" s="42" t="n"/>
      <c r="AL9" s="42" t="n"/>
      <c r="AM9" s="42" t="n"/>
      <c r="AN9" s="42" t="n"/>
      <c r="AO9" s="42" t="n"/>
      <c r="AP9" s="42" t="n"/>
      <c r="AQ9" s="42" t="n"/>
      <c r="AR9" s="42" t="n"/>
      <c r="AS9" s="46" t="n"/>
      <c r="AT9" s="41" t="n"/>
      <c r="AU9" s="41" t="n"/>
      <c r="AV9" s="46" t="n"/>
      <c r="AW9" s="46" t="n"/>
      <c r="AX9" s="46" t="n"/>
      <c r="AY9" s="46" t="n"/>
      <c r="AZ9" s="46" t="n"/>
      <c r="BA9" s="46" t="n"/>
      <c r="BB9" s="46" t="n"/>
      <c r="BC9" s="46" t="n"/>
      <c r="BD9" s="46" t="n"/>
      <c r="BE9" s="46" t="n"/>
      <c r="BF9" s="46" t="n"/>
      <c r="BG9" s="46" t="n"/>
      <c r="BH9" s="46" t="n"/>
      <c r="BI9" s="46" t="n"/>
      <c r="BJ9" s="46" t="n"/>
      <c r="BK9" s="46" t="n"/>
      <c r="BL9" s="46" t="n"/>
      <c r="BM9" s="46" t="n"/>
      <c r="BN9" s="46" t="inlineStr">
        <is>
          <t>II. Сводные данные по бюджету времени (в неделях)</t>
        </is>
      </c>
      <c r="BO9" s="46" t="n"/>
      <c r="BP9" s="46" t="n"/>
      <c r="BQ9" s="46" t="n"/>
      <c r="BR9" s="46" t="n"/>
      <c r="BS9" s="46" t="n"/>
      <c r="BT9" s="46" t="n"/>
      <c r="BU9" s="46" t="n"/>
      <c r="BV9" s="99" t="n"/>
      <c r="BW9" s="99" t="n"/>
      <c r="BX9" s="99" t="n"/>
      <c r="BY9" s="99" t="n"/>
    </row>
    <row r="10">
      <c r="A10" s="32" t="n"/>
      <c r="B10" s="576" t="inlineStr">
        <is>
          <t>КУРСЫ</t>
        </is>
      </c>
      <c r="C10" s="104" t="n"/>
      <c r="D10" s="912" t="inlineStr">
        <is>
          <t>сентябрь</t>
        </is>
      </c>
      <c r="E10" s="50" t="n"/>
      <c r="F10" s="50" t="n"/>
      <c r="G10" s="51" t="n"/>
      <c r="H10" s="52" t="n"/>
      <c r="I10" s="49" t="inlineStr">
        <is>
          <t>октябрь</t>
        </is>
      </c>
      <c r="J10" s="50" t="n"/>
      <c r="K10" s="51" t="n"/>
      <c r="L10" s="302" t="n"/>
      <c r="M10" s="49" t="inlineStr">
        <is>
          <t>ноябрь</t>
        </is>
      </c>
      <c r="N10" s="50" t="n"/>
      <c r="O10" s="50" t="n"/>
      <c r="P10" s="51" t="n"/>
      <c r="Q10" s="49" t="inlineStr">
        <is>
          <t>декабрь</t>
        </is>
      </c>
      <c r="R10" s="50" t="n"/>
      <c r="S10" s="50" t="n"/>
      <c r="T10" s="51" t="n"/>
      <c r="U10" s="52" t="n"/>
      <c r="V10" s="49" t="inlineStr">
        <is>
          <t>январь</t>
        </is>
      </c>
      <c r="W10" s="50" t="n"/>
      <c r="X10" s="51" t="n"/>
      <c r="Y10" s="52" t="n"/>
      <c r="Z10" s="49" t="inlineStr">
        <is>
          <t>февраль</t>
        </is>
      </c>
      <c r="AA10" s="50" t="n"/>
      <c r="AB10" s="51" t="n"/>
      <c r="AC10" s="304" t="n"/>
      <c r="AD10" s="49" t="inlineStr">
        <is>
          <t>март</t>
        </is>
      </c>
      <c r="AE10" s="50" t="n"/>
      <c r="AF10" s="50" t="n"/>
      <c r="AG10" s="51" t="n"/>
      <c r="AH10" s="304" t="n"/>
      <c r="AI10" s="49" t="inlineStr">
        <is>
          <t>апрель</t>
        </is>
      </c>
      <c r="AJ10" s="50" t="n"/>
      <c r="AK10" s="51" t="n"/>
      <c r="AL10" s="304" t="n"/>
      <c r="AM10" s="49" t="inlineStr">
        <is>
          <t>май</t>
        </is>
      </c>
      <c r="AN10" s="50" t="n"/>
      <c r="AO10" s="50" t="n"/>
      <c r="AP10" s="51" t="n"/>
      <c r="AQ10" s="49" t="inlineStr">
        <is>
          <t>июнь</t>
        </is>
      </c>
      <c r="AR10" s="50" t="n"/>
      <c r="AS10" s="50" t="n"/>
      <c r="AT10" s="51" t="n"/>
      <c r="AU10" s="52" t="n"/>
      <c r="AV10" s="53" t="n"/>
      <c r="AW10" s="49" t="inlineStr">
        <is>
          <t>июль</t>
        </is>
      </c>
      <c r="AX10" s="50" t="n"/>
      <c r="AY10" s="51" t="n"/>
      <c r="AZ10" s="302" t="n"/>
      <c r="BA10" s="49" t="inlineStr">
        <is>
          <t>август</t>
        </is>
      </c>
      <c r="BB10" s="50" t="n"/>
      <c r="BC10" s="50" t="n"/>
      <c r="BD10" s="51" t="n"/>
      <c r="BE10" s="56" t="inlineStr">
        <is>
          <t>Самостоятельная работа по изучению дисциплин учебного плана</t>
        </is>
      </c>
      <c r="BF10" s="53" t="n"/>
      <c r="BG10" s="57" t="inlineStr">
        <is>
          <t>Установочная сессия</t>
        </is>
      </c>
      <c r="BH10" s="53" t="n"/>
      <c r="BI10" s="57" t="inlineStr">
        <is>
          <t>Лабораторно-экзаменационная сессия</t>
        </is>
      </c>
      <c r="BJ10" s="53" t="n"/>
      <c r="BK10" s="915" t="inlineStr">
        <is>
          <t>Производственные практики</t>
        </is>
      </c>
      <c r="BL10" s="101" t="n"/>
      <c r="BM10" s="57" t="inlineStr">
        <is>
          <t>Магистерская диссертация</t>
        </is>
      </c>
      <c r="BN10" s="53" t="n"/>
      <c r="BO10" s="57" t="inlineStr">
        <is>
          <t>Итоговая аттестация</t>
        </is>
      </c>
      <c r="BP10" s="53" t="n"/>
      <c r="BQ10" s="306" t="inlineStr">
        <is>
          <t>Всего</t>
        </is>
      </c>
      <c r="BR10" s="53" t="n"/>
      <c r="BS10" s="32" t="n"/>
      <c r="BT10" s="32" t="n"/>
      <c r="BU10" s="32" t="n"/>
      <c r="BV10" s="32" t="n"/>
      <c r="BW10" s="32" t="n"/>
      <c r="BX10" s="32" t="n"/>
      <c r="BY10" s="1" t="n"/>
    </row>
    <row r="11">
      <c r="A11" s="32" t="n"/>
      <c r="B11" s="112" t="n"/>
      <c r="C11" s="114" t="n"/>
      <c r="D11" s="916" t="n">
        <v>1</v>
      </c>
      <c r="E11" s="309" t="n">
        <v>8</v>
      </c>
      <c r="F11" s="309" t="n">
        <v>15</v>
      </c>
      <c r="G11" s="309" t="n">
        <v>22</v>
      </c>
      <c r="H11" s="310" t="n">
        <v>29</v>
      </c>
      <c r="I11" s="309" t="n">
        <v>6</v>
      </c>
      <c r="J11" s="309" t="n">
        <v>13</v>
      </c>
      <c r="K11" s="309" t="n">
        <v>20</v>
      </c>
      <c r="L11" s="311" t="n">
        <v>27</v>
      </c>
      <c r="M11" s="309" t="n">
        <v>3</v>
      </c>
      <c r="N11" s="309" t="n">
        <v>10</v>
      </c>
      <c r="O11" s="309" t="n">
        <v>17</v>
      </c>
      <c r="P11" s="309" t="n">
        <v>24</v>
      </c>
      <c r="Q11" s="309" t="n">
        <v>1</v>
      </c>
      <c r="R11" s="309" t="n">
        <v>8</v>
      </c>
      <c r="S11" s="309" t="n">
        <v>15</v>
      </c>
      <c r="T11" s="309" t="n">
        <v>22</v>
      </c>
      <c r="U11" s="311" t="n">
        <v>29</v>
      </c>
      <c r="V11" s="309" t="n">
        <v>5</v>
      </c>
      <c r="W11" s="309" t="n">
        <v>12</v>
      </c>
      <c r="X11" s="309" t="n">
        <v>19</v>
      </c>
      <c r="Y11" s="311" t="n">
        <v>26</v>
      </c>
      <c r="Z11" s="309" t="n">
        <v>2</v>
      </c>
      <c r="AA11" s="309" t="n">
        <v>9</v>
      </c>
      <c r="AB11" s="309" t="n">
        <v>16</v>
      </c>
      <c r="AC11" s="310" t="n">
        <v>23</v>
      </c>
      <c r="AD11" s="309" t="n">
        <v>2</v>
      </c>
      <c r="AE11" s="309" t="n">
        <v>9</v>
      </c>
      <c r="AF11" s="309" t="n">
        <v>16</v>
      </c>
      <c r="AG11" s="309" t="n">
        <v>23</v>
      </c>
      <c r="AH11" s="310" t="n">
        <v>30</v>
      </c>
      <c r="AI11" s="309" t="n">
        <v>6</v>
      </c>
      <c r="AJ11" s="309" t="n">
        <v>13</v>
      </c>
      <c r="AK11" s="309" t="n">
        <v>20</v>
      </c>
      <c r="AL11" s="310" t="n">
        <v>27</v>
      </c>
      <c r="AM11" s="309" t="n">
        <v>4</v>
      </c>
      <c r="AN11" s="309" t="n">
        <v>11</v>
      </c>
      <c r="AO11" s="309" t="n">
        <v>18</v>
      </c>
      <c r="AP11" s="309" t="n">
        <v>25</v>
      </c>
      <c r="AQ11" s="309" t="n">
        <v>1</v>
      </c>
      <c r="AR11" s="309" t="n">
        <v>8</v>
      </c>
      <c r="AS11" s="309" t="n">
        <v>15</v>
      </c>
      <c r="AT11" s="309" t="n">
        <v>22</v>
      </c>
      <c r="AU11" s="311" t="n">
        <v>29</v>
      </c>
      <c r="AV11" s="141" t="n"/>
      <c r="AW11" s="309" t="n">
        <v>6</v>
      </c>
      <c r="AX11" s="309" t="n">
        <v>13</v>
      </c>
      <c r="AY11" s="309" t="n">
        <v>20</v>
      </c>
      <c r="AZ11" s="311" t="n">
        <v>27</v>
      </c>
      <c r="BA11" s="313" t="n">
        <v>3</v>
      </c>
      <c r="BB11" s="313" t="n">
        <v>10</v>
      </c>
      <c r="BC11" s="313" t="n">
        <v>17</v>
      </c>
      <c r="BD11" s="314" t="n">
        <v>24</v>
      </c>
      <c r="BE11" s="112" t="n"/>
      <c r="BF11" s="115" t="n"/>
      <c r="BG11" s="116" t="n"/>
      <c r="BH11" s="115" t="n"/>
      <c r="BI11" s="116" t="n"/>
      <c r="BJ11" s="115" t="n"/>
      <c r="BK11" s="116" t="n"/>
      <c r="BL11" s="1" t="n"/>
      <c r="BM11" s="116" t="n"/>
      <c r="BN11" s="115" t="n"/>
      <c r="BO11" s="116" t="n"/>
      <c r="BP11" s="115" t="n"/>
      <c r="BQ11" s="116" t="n"/>
      <c r="BR11" s="115" t="n"/>
      <c r="BS11" s="32" t="n"/>
      <c r="BT11" s="32" t="n"/>
      <c r="BU11" s="32" t="n"/>
      <c r="BV11" s="32" t="n"/>
      <c r="BW11" s="32" t="n"/>
      <c r="BX11" s="32" t="n"/>
      <c r="BY11" s="1" t="n"/>
    </row>
    <row r="12">
      <c r="A12" s="32" t="n"/>
      <c r="B12" s="112" t="n"/>
      <c r="C12" s="114" t="n"/>
      <c r="D12" s="918" t="n">
        <v>7</v>
      </c>
      <c r="E12" s="316" t="n">
        <v>14</v>
      </c>
      <c r="F12" s="316" t="n">
        <v>21</v>
      </c>
      <c r="G12" s="316" t="n">
        <v>28</v>
      </c>
      <c r="H12" s="316" t="n">
        <v>5</v>
      </c>
      <c r="I12" s="316" t="n">
        <v>12</v>
      </c>
      <c r="J12" s="316" t="n">
        <v>19</v>
      </c>
      <c r="K12" s="316" t="n">
        <v>26</v>
      </c>
      <c r="L12" s="316" t="n">
        <v>2</v>
      </c>
      <c r="M12" s="316" t="n">
        <v>9</v>
      </c>
      <c r="N12" s="316" t="n">
        <v>16</v>
      </c>
      <c r="O12" s="316" t="n">
        <v>23</v>
      </c>
      <c r="P12" s="316" t="n">
        <v>30</v>
      </c>
      <c r="Q12" s="316" t="n">
        <v>7</v>
      </c>
      <c r="R12" s="316" t="n">
        <v>14</v>
      </c>
      <c r="S12" s="316" t="n">
        <v>21</v>
      </c>
      <c r="T12" s="316" t="n">
        <v>28</v>
      </c>
      <c r="U12" s="316" t="n">
        <v>4</v>
      </c>
      <c r="V12" s="316" t="n">
        <v>11</v>
      </c>
      <c r="W12" s="316" t="n">
        <v>18</v>
      </c>
      <c r="X12" s="316" t="n">
        <v>25</v>
      </c>
      <c r="Y12" s="316" t="n">
        <v>1</v>
      </c>
      <c r="Z12" s="316" t="n">
        <v>8</v>
      </c>
      <c r="AA12" s="316" t="n">
        <v>15</v>
      </c>
      <c r="AB12" s="316" t="n">
        <v>22</v>
      </c>
      <c r="AC12" s="316" t="n">
        <v>1</v>
      </c>
      <c r="AD12" s="316" t="n">
        <v>8</v>
      </c>
      <c r="AE12" s="316" t="n">
        <v>15</v>
      </c>
      <c r="AF12" s="316" t="n">
        <v>22</v>
      </c>
      <c r="AG12" s="316" t="n">
        <v>29</v>
      </c>
      <c r="AH12" s="316" t="n">
        <v>5</v>
      </c>
      <c r="AI12" s="316" t="n">
        <v>12</v>
      </c>
      <c r="AJ12" s="316" t="n">
        <v>19</v>
      </c>
      <c r="AK12" s="316" t="n">
        <v>26</v>
      </c>
      <c r="AL12" s="316" t="n">
        <v>3</v>
      </c>
      <c r="AM12" s="316" t="n">
        <v>10</v>
      </c>
      <c r="AN12" s="316" t="n">
        <v>17</v>
      </c>
      <c r="AO12" s="316" t="n">
        <v>24</v>
      </c>
      <c r="AP12" s="316" t="n">
        <v>31</v>
      </c>
      <c r="AQ12" s="316" t="n">
        <v>7</v>
      </c>
      <c r="AR12" s="316" t="n">
        <v>14</v>
      </c>
      <c r="AS12" s="316" t="n">
        <v>21</v>
      </c>
      <c r="AT12" s="316" t="n">
        <v>28</v>
      </c>
      <c r="AU12" s="316" t="n">
        <v>5</v>
      </c>
      <c r="AV12" s="317" t="n"/>
      <c r="AW12" s="316" t="n">
        <v>12</v>
      </c>
      <c r="AX12" s="316" t="n">
        <v>19</v>
      </c>
      <c r="AY12" s="316" t="n">
        <v>26</v>
      </c>
      <c r="AZ12" s="316" t="n">
        <v>2</v>
      </c>
      <c r="BA12" s="310" t="n">
        <v>9</v>
      </c>
      <c r="BB12" s="310" t="n">
        <v>16</v>
      </c>
      <c r="BC12" s="310" t="n">
        <v>23</v>
      </c>
      <c r="BD12" s="319" t="n">
        <v>31</v>
      </c>
      <c r="BE12" s="112" t="n"/>
      <c r="BF12" s="115" t="n"/>
      <c r="BG12" s="116" t="n"/>
      <c r="BH12" s="115" t="n"/>
      <c r="BI12" s="116" t="n"/>
      <c r="BJ12" s="115" t="n"/>
      <c r="BK12" s="116" t="n"/>
      <c r="BL12" s="1" t="n"/>
      <c r="BM12" s="116" t="n"/>
      <c r="BN12" s="115" t="n"/>
      <c r="BO12" s="116" t="n"/>
      <c r="BP12" s="115" t="n"/>
      <c r="BQ12" s="116" t="n"/>
      <c r="BR12" s="115" t="n"/>
      <c r="BS12" s="32" t="n"/>
      <c r="BT12" s="32" t="n"/>
      <c r="BU12" s="32" t="n"/>
      <c r="BV12" s="32" t="n"/>
      <c r="BW12" s="32" t="n"/>
      <c r="BX12" s="32" t="n"/>
      <c r="BY12" s="1" t="n"/>
    </row>
    <row r="13">
      <c r="A13" s="32" t="n"/>
      <c r="B13" s="136" t="n"/>
      <c r="C13" s="137" t="n"/>
      <c r="D13" s="920" t="n">
        <v>1</v>
      </c>
      <c r="E13" s="921" t="n">
        <v>2</v>
      </c>
      <c r="F13" s="921" t="n">
        <v>3</v>
      </c>
      <c r="G13" s="921" t="n">
        <v>4</v>
      </c>
      <c r="H13" s="921" t="n">
        <v>5</v>
      </c>
      <c r="I13" s="921" t="n">
        <v>6</v>
      </c>
      <c r="J13" s="921" t="n">
        <v>7</v>
      </c>
      <c r="K13" s="921" t="n">
        <v>8</v>
      </c>
      <c r="L13" s="921" t="n">
        <v>9</v>
      </c>
      <c r="M13" s="921" t="n">
        <v>10</v>
      </c>
      <c r="N13" s="921" t="n">
        <v>11</v>
      </c>
      <c r="O13" s="921" t="n">
        <v>12</v>
      </c>
      <c r="P13" s="921" t="n">
        <v>13</v>
      </c>
      <c r="Q13" s="921" t="n">
        <v>14</v>
      </c>
      <c r="R13" s="921" t="n">
        <v>15</v>
      </c>
      <c r="S13" s="921" t="n">
        <v>16</v>
      </c>
      <c r="T13" s="921" t="n">
        <v>17</v>
      </c>
      <c r="U13" s="921" t="n">
        <v>18</v>
      </c>
      <c r="V13" s="921" t="n">
        <v>19</v>
      </c>
      <c r="W13" s="921" t="n">
        <v>20</v>
      </c>
      <c r="X13" s="921" t="n">
        <v>21</v>
      </c>
      <c r="Y13" s="921" t="n">
        <v>22</v>
      </c>
      <c r="Z13" s="921" t="n">
        <v>23</v>
      </c>
      <c r="AA13" s="921" t="n">
        <v>24</v>
      </c>
      <c r="AB13" s="921" t="n">
        <v>25</v>
      </c>
      <c r="AC13" s="921" t="n">
        <v>26</v>
      </c>
      <c r="AD13" s="921" t="n">
        <v>27</v>
      </c>
      <c r="AE13" s="921" t="n">
        <v>28</v>
      </c>
      <c r="AF13" s="921" t="n">
        <v>29</v>
      </c>
      <c r="AG13" s="921" t="n">
        <v>30</v>
      </c>
      <c r="AH13" s="921" t="n">
        <v>31</v>
      </c>
      <c r="AI13" s="921" t="n">
        <v>32</v>
      </c>
      <c r="AJ13" s="921" t="n">
        <v>33</v>
      </c>
      <c r="AK13" s="921" t="n">
        <v>34</v>
      </c>
      <c r="AL13" s="921" t="n">
        <v>35</v>
      </c>
      <c r="AM13" s="921" t="n">
        <v>36</v>
      </c>
      <c r="AN13" s="921" t="n">
        <v>37</v>
      </c>
      <c r="AO13" s="921" t="n">
        <v>38</v>
      </c>
      <c r="AP13" s="921" t="n">
        <v>39</v>
      </c>
      <c r="AQ13" s="921" t="n">
        <v>40</v>
      </c>
      <c r="AR13" s="921" t="n">
        <v>41</v>
      </c>
      <c r="AS13" s="921" t="n">
        <v>42</v>
      </c>
      <c r="AT13" s="921" t="n">
        <v>43</v>
      </c>
      <c r="AU13" s="921" t="n">
        <v>44</v>
      </c>
      <c r="AV13" s="70" t="n"/>
      <c r="AW13" s="921" t="n">
        <v>45</v>
      </c>
      <c r="AX13" s="921" t="n">
        <v>46</v>
      </c>
      <c r="AY13" s="921" t="n">
        <v>47</v>
      </c>
      <c r="AZ13" s="921" t="n">
        <v>48</v>
      </c>
      <c r="BA13" s="921" t="n">
        <v>49</v>
      </c>
      <c r="BB13" s="921" t="n">
        <v>50</v>
      </c>
      <c r="BC13" s="921" t="n">
        <v>51</v>
      </c>
      <c r="BD13" s="923" t="n">
        <v>52</v>
      </c>
      <c r="BE13" s="136" t="n"/>
      <c r="BF13" s="249" t="n"/>
      <c r="BG13" s="325" t="n"/>
      <c r="BH13" s="249" t="n"/>
      <c r="BI13" s="325" t="n"/>
      <c r="BJ13" s="249" t="n"/>
      <c r="BK13" s="325" t="n"/>
      <c r="BL13" s="44" t="n"/>
      <c r="BM13" s="325" t="n"/>
      <c r="BN13" s="249" t="n"/>
      <c r="BO13" s="325" t="n"/>
      <c r="BP13" s="249" t="n"/>
      <c r="BQ13" s="325" t="n"/>
      <c r="BR13" s="249" t="n"/>
      <c r="BS13" s="32" t="n"/>
      <c r="BT13" s="32" t="n"/>
      <c r="BU13" s="32" t="n"/>
      <c r="BV13" s="32" t="n"/>
      <c r="BW13" s="32" t="n"/>
      <c r="BX13" s="32" t="n"/>
      <c r="BY13" s="1" t="n"/>
    </row>
    <row r="14">
      <c r="A14" s="75" t="n"/>
      <c r="B14" s="924" t="inlineStr">
        <is>
          <t>I</t>
        </is>
      </c>
      <c r="C14" s="161" t="n"/>
      <c r="D14" s="925" t="n"/>
      <c r="E14" s="328" t="inlineStr">
        <is>
          <t>+</t>
        </is>
      </c>
      <c r="F14" s="327" t="n"/>
      <c r="G14" s="327" t="n"/>
      <c r="H14" s="327" t="n"/>
      <c r="I14" s="327" t="n"/>
      <c r="J14" s="327" t="n"/>
      <c r="K14" s="327" t="n"/>
      <c r="L14" s="327" t="n"/>
      <c r="M14" s="327" t="n"/>
      <c r="N14" s="327" t="n"/>
      <c r="O14" s="327" t="n"/>
      <c r="P14" s="327" t="n"/>
      <c r="Q14" s="327" t="n"/>
      <c r="R14" s="327" t="n"/>
      <c r="S14" s="327" t="n"/>
      <c r="T14" s="327" t="n"/>
      <c r="U14" s="328" t="n"/>
      <c r="V14" s="329" t="n"/>
      <c r="W14" s="329" t="inlineStr">
        <is>
          <t>:</t>
        </is>
      </c>
      <c r="X14" s="329" t="inlineStr">
        <is>
          <t>:</t>
        </is>
      </c>
      <c r="Y14" s="334" t="n"/>
      <c r="Z14" s="329" t="n"/>
      <c r="AA14" s="332" t="n"/>
      <c r="AB14" s="333" t="n"/>
      <c r="AC14" s="332" t="n"/>
      <c r="AD14" s="332" t="n"/>
      <c r="AE14" s="332" t="n"/>
      <c r="AF14" s="332" t="n"/>
      <c r="AG14" s="332" t="n"/>
      <c r="AH14" s="332" t="n"/>
      <c r="AI14" s="332" t="n"/>
      <c r="AJ14" s="332" t="n"/>
      <c r="AK14" s="332" t="n"/>
      <c r="AL14" s="332" t="n"/>
      <c r="AM14" s="328" t="n"/>
      <c r="AN14" s="328" t="n"/>
      <c r="AO14" s="328" t="n"/>
      <c r="AP14" s="329" t="n"/>
      <c r="AQ14" s="329" t="inlineStr">
        <is>
          <t>:</t>
        </is>
      </c>
      <c r="AR14" s="329" t="inlineStr">
        <is>
          <t>:</t>
        </is>
      </c>
      <c r="AS14" s="75" t="n"/>
      <c r="AT14" s="329" t="n"/>
      <c r="AU14" s="330" t="n"/>
      <c r="AV14" s="124" t="n"/>
      <c r="AW14" s="329" t="n"/>
      <c r="AX14" s="329" t="n"/>
      <c r="AY14" s="329" t="n"/>
      <c r="AZ14" s="329" t="n"/>
      <c r="BA14" s="329" t="n"/>
      <c r="BB14" s="329" t="n"/>
      <c r="BC14" s="329" t="n"/>
      <c r="BD14" s="329" t="n"/>
      <c r="BE14" s="335" t="n">
        <v>47</v>
      </c>
      <c r="BF14" s="124" t="n"/>
      <c r="BG14" s="329" t="n">
        <v>1</v>
      </c>
      <c r="BH14" s="139" t="n"/>
      <c r="BI14" s="330" t="n">
        <v>4</v>
      </c>
      <c r="BJ14" s="124" t="n"/>
      <c r="BK14" s="330" t="n"/>
      <c r="BL14" s="124" t="n"/>
      <c r="BM14" s="330" t="n"/>
      <c r="BN14" s="124" t="n"/>
      <c r="BO14" s="330" t="n"/>
      <c r="BP14" s="124" t="n"/>
      <c r="BQ14" s="330">
        <f>BE14+BG14+BI14+BK14+BM14+BO14</f>
        <v/>
      </c>
      <c r="BR14" s="124" t="n"/>
      <c r="BS14" s="88" t="n"/>
      <c r="BT14" s="1" t="n"/>
      <c r="BU14" s="88" t="n"/>
      <c r="BV14" s="1" t="n"/>
      <c r="BW14" s="88" t="n"/>
      <c r="BX14" s="1" t="n"/>
      <c r="BY14" s="1" t="n"/>
    </row>
    <row r="15">
      <c r="A15" s="75" t="n"/>
      <c r="B15" s="805" t="inlineStr">
        <is>
          <t>II</t>
        </is>
      </c>
      <c r="C15" s="203" t="n"/>
      <c r="D15" s="1355" t="n"/>
      <c r="E15" s="1227" t="n"/>
      <c r="F15" s="1227" t="n"/>
      <c r="G15" s="1227" t="n"/>
      <c r="H15" s="1227" t="n"/>
      <c r="I15" s="1227" t="n"/>
      <c r="J15" s="344" t="n"/>
      <c r="K15" s="344" t="n"/>
      <c r="L15" s="344" t="inlineStr">
        <is>
          <t>Х</t>
        </is>
      </c>
      <c r="M15" s="344" t="inlineStr">
        <is>
          <t>Х</t>
        </is>
      </c>
      <c r="N15" s="339" t="inlineStr">
        <is>
          <t>:</t>
        </is>
      </c>
      <c r="O15" s="339" t="inlineStr">
        <is>
          <t>:</t>
        </is>
      </c>
      <c r="P15" s="1227" t="n"/>
      <c r="Q15" s="1227" t="n"/>
      <c r="R15" s="1227" t="n"/>
      <c r="S15" s="1227" t="n"/>
      <c r="T15" s="1227" t="n"/>
      <c r="U15" s="807" t="n"/>
      <c r="V15" s="344" t="n"/>
      <c r="W15" s="344" t="n"/>
      <c r="X15" s="935" t="n"/>
      <c r="Y15" s="1356" t="n"/>
      <c r="Z15" s="344" t="n"/>
      <c r="AA15" s="1357" t="n"/>
      <c r="AB15" s="1358" t="n"/>
      <c r="AC15" s="1357" t="n"/>
      <c r="AD15" s="1357" t="n"/>
      <c r="AE15" s="1357" t="n"/>
      <c r="AF15" s="1357" t="n"/>
      <c r="AG15" s="1357" t="n"/>
      <c r="AH15" s="1357" t="n"/>
      <c r="AI15" s="1357" t="n"/>
      <c r="AJ15" s="339" t="inlineStr">
        <is>
          <t>:</t>
        </is>
      </c>
      <c r="AK15" s="339" t="inlineStr">
        <is>
          <t>:</t>
        </is>
      </c>
      <c r="AL15" s="344" t="inlineStr">
        <is>
          <t>/</t>
        </is>
      </c>
      <c r="AM15" s="344" t="inlineStr">
        <is>
          <t>/</t>
        </is>
      </c>
      <c r="AN15" s="344" t="inlineStr">
        <is>
          <t>/</t>
        </is>
      </c>
      <c r="AO15" s="344" t="inlineStr">
        <is>
          <t>/</t>
        </is>
      </c>
      <c r="AP15" s="344" t="inlineStr">
        <is>
          <t>/</t>
        </is>
      </c>
      <c r="AQ15" s="344" t="inlineStr">
        <is>
          <t>/</t>
        </is>
      </c>
      <c r="AR15" s="344" t="inlineStr">
        <is>
          <t>/</t>
        </is>
      </c>
      <c r="AS15" s="344" t="inlineStr">
        <is>
          <t>/</t>
        </is>
      </c>
      <c r="AT15" s="344" t="inlineStr">
        <is>
          <t>//</t>
        </is>
      </c>
      <c r="AU15" s="1359" t="inlineStr">
        <is>
          <t>//</t>
        </is>
      </c>
      <c r="AV15" s="937" t="n"/>
      <c r="AW15" s="344" t="n"/>
      <c r="AX15" s="202" t="n"/>
      <c r="AY15" s="202" t="n"/>
      <c r="AZ15" s="202" t="n"/>
      <c r="BA15" s="202" t="n"/>
      <c r="BB15" s="202" t="n"/>
      <c r="BC15" s="202" t="n"/>
      <c r="BD15" s="144" t="n"/>
      <c r="BE15" s="342" t="n">
        <v>28</v>
      </c>
      <c r="BF15" s="144" t="n"/>
      <c r="BG15" s="344" t="n"/>
      <c r="BH15" s="144" t="n"/>
      <c r="BI15" s="344" t="n">
        <v>4</v>
      </c>
      <c r="BJ15" s="144" t="n"/>
      <c r="BK15" s="344" t="n">
        <v>2</v>
      </c>
      <c r="BL15" s="144" t="n"/>
      <c r="BM15" s="339" t="n">
        <v>8</v>
      </c>
      <c r="BN15" s="249" t="n"/>
      <c r="BO15" s="344" t="n">
        <v>2</v>
      </c>
      <c r="BP15" s="144" t="n"/>
      <c r="BQ15" s="1360">
        <f>BE15+BG15+BI15+BK15+BM15+BO15</f>
        <v/>
      </c>
      <c r="BR15" s="109" t="n"/>
      <c r="BS15" s="88" t="n"/>
      <c r="BT15" s="88" t="n"/>
      <c r="BU15" s="88" t="n"/>
      <c r="BV15" s="88" t="n"/>
      <c r="BW15" s="88" t="n"/>
      <c r="BX15" s="88" t="n"/>
      <c r="BY15" s="1" t="n"/>
    </row>
    <row r="16">
      <c r="A16" s="75" t="n"/>
      <c r="B16" s="75" t="n"/>
      <c r="C16" s="75" t="n"/>
      <c r="D16" s="88" t="n"/>
      <c r="E16" s="88" t="n"/>
      <c r="F16" s="347" t="n"/>
      <c r="G16" s="347" t="n"/>
      <c r="H16" s="347" t="n"/>
      <c r="I16" s="347" t="n"/>
      <c r="J16" s="347" t="n"/>
      <c r="K16" s="347" t="n"/>
      <c r="L16" s="347" t="n"/>
      <c r="M16" s="347" t="n"/>
      <c r="N16" s="347" t="n"/>
      <c r="O16" s="347" t="n"/>
      <c r="P16" s="347" t="n"/>
      <c r="Q16" s="347" t="n"/>
      <c r="R16" s="347" t="n"/>
      <c r="S16" s="347" t="n"/>
      <c r="T16" s="347" t="n"/>
      <c r="U16" s="347" t="n"/>
      <c r="V16" s="88" t="n"/>
      <c r="W16" s="88" t="n"/>
      <c r="X16" s="88" t="n"/>
      <c r="Y16" s="88" t="n"/>
      <c r="Z16" s="347" t="n"/>
      <c r="AA16" s="346" t="n"/>
      <c r="AB16" s="346" t="n"/>
      <c r="AC16" s="75" t="n"/>
      <c r="AD16" s="346" t="n"/>
      <c r="AE16" s="346" t="n"/>
      <c r="AF16" s="346" t="n"/>
      <c r="AG16" s="346" t="n"/>
      <c r="AH16" s="346" t="n"/>
      <c r="AI16" s="346" t="n"/>
      <c r="AJ16" s="346" t="n"/>
      <c r="AK16" s="346" t="n"/>
      <c r="AL16" s="346" t="n"/>
      <c r="AM16" s="346" t="n"/>
      <c r="AN16" s="346" t="n"/>
      <c r="AO16" s="346" t="n"/>
      <c r="AP16" s="346" t="n"/>
      <c r="AQ16" s="346" t="n"/>
      <c r="AR16" s="346" t="n"/>
      <c r="AS16" s="346" t="n"/>
      <c r="AT16" s="346" t="n"/>
      <c r="AU16" s="346" t="n"/>
      <c r="AV16" s="346" t="n"/>
      <c r="AW16" s="346" t="n"/>
      <c r="AX16" s="346" t="n"/>
      <c r="AY16" s="346" t="n"/>
      <c r="AZ16" s="346" t="n"/>
      <c r="BA16" s="346" t="n"/>
      <c r="BB16" s="346" t="n"/>
      <c r="BC16" s="346" t="n"/>
      <c r="BD16" s="346" t="n"/>
      <c r="BE16" s="940">
        <f>BE14+BE15</f>
        <v/>
      </c>
      <c r="BF16" s="249" t="n"/>
      <c r="BG16" s="940">
        <f>BG14+BG15</f>
        <v/>
      </c>
      <c r="BH16" s="249" t="n"/>
      <c r="BI16" s="940">
        <f>BI14+BI15</f>
        <v/>
      </c>
      <c r="BJ16" s="249" t="n"/>
      <c r="BK16" s="940">
        <f>BK14+BK15</f>
        <v/>
      </c>
      <c r="BL16" s="249" t="n"/>
      <c r="BM16" s="940">
        <f>BM14+BM15</f>
        <v/>
      </c>
      <c r="BN16" s="249" t="n"/>
      <c r="BO16" s="940">
        <f>BO14+BO15</f>
        <v/>
      </c>
      <c r="BP16" s="249" t="n"/>
      <c r="BQ16" s="940">
        <f>BQ14+BQ15</f>
        <v/>
      </c>
      <c r="BR16" s="249" t="n"/>
      <c r="BS16" s="88" t="n"/>
      <c r="BT16" s="1" t="n"/>
      <c r="BU16" s="88" t="n"/>
      <c r="BV16" s="1" t="n"/>
      <c r="BW16" s="88" t="n"/>
      <c r="BX16" s="1" t="n"/>
      <c r="BY16" s="1" t="n"/>
    </row>
    <row r="17">
      <c r="A17" s="92" t="n"/>
      <c r="B17" s="94" t="inlineStr">
        <is>
          <t>Обозначения:</t>
        </is>
      </c>
      <c r="C17" s="1" t="n"/>
      <c r="D17" s="1" t="n"/>
      <c r="E17" s="1" t="n"/>
      <c r="F17" s="1" t="n"/>
      <c r="G17" s="1" t="n"/>
      <c r="H17" s="1" t="n"/>
      <c r="I17" s="1" t="n"/>
      <c r="J17" s="1" t="n"/>
      <c r="K17" s="691" t="n"/>
      <c r="L17" s="691" t="n"/>
      <c r="M17" s="93" t="n"/>
      <c r="N17" s="94" t="inlineStr">
        <is>
          <t>−</t>
        </is>
      </c>
      <c r="O17" s="351" t="inlineStr">
        <is>
          <t>самостоятельная работа по изучению дисциплин учебного плана</t>
        </is>
      </c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351" t="n"/>
      <c r="AE17" s="92" t="n"/>
      <c r="AF17" s="95" t="inlineStr">
        <is>
          <t>Х</t>
        </is>
      </c>
      <c r="AG17" s="94" t="inlineStr">
        <is>
          <t>−</t>
        </is>
      </c>
      <c r="AH17" s="91" t="inlineStr">
        <is>
          <t>производственная практика</t>
        </is>
      </c>
      <c r="AI17" s="90" t="n"/>
      <c r="AJ17" s="90" t="n"/>
      <c r="AK17" s="90" t="n"/>
      <c r="AL17" s="90" t="n"/>
      <c r="AM17" s="90" t="n"/>
      <c r="AN17" s="92" t="n"/>
      <c r="AO17" s="92" t="n"/>
      <c r="AP17" s="92" t="n"/>
      <c r="AQ17" s="92" t="n"/>
      <c r="AR17" s="92" t="n"/>
      <c r="AS17" s="92" t="n"/>
      <c r="AT17" s="96" t="inlineStr">
        <is>
          <t>//</t>
        </is>
      </c>
      <c r="AU17" s="94" t="inlineStr">
        <is>
          <t>−</t>
        </is>
      </c>
      <c r="AV17" s="91" t="inlineStr">
        <is>
          <t>итоговая аттестация</t>
        </is>
      </c>
      <c r="AW17" s="91" t="n"/>
      <c r="AX17" s="91" t="n"/>
      <c r="AY17" s="91" t="n"/>
      <c r="AZ17" s="91" t="n"/>
      <c r="BA17" s="91" t="n"/>
      <c r="BB17" s="92" t="n"/>
      <c r="BC17" s="92" t="n"/>
      <c r="BD17" s="92" t="n"/>
      <c r="BE17" s="91" t="n"/>
      <c r="BF17" s="97" t="n"/>
      <c r="BG17" s="97" t="n"/>
      <c r="BH17" s="97" t="n"/>
      <c r="BI17" s="97" t="n"/>
      <c r="BJ17" s="97" t="n"/>
      <c r="BK17" s="97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7" t="n"/>
      <c r="BX17" s="97" t="n"/>
      <c r="BY17" s="97" t="n"/>
    </row>
    <row r="18">
      <c r="A18" s="92" t="n"/>
      <c r="B18" s="94" t="n"/>
      <c r="C18" s="98" t="n"/>
      <c r="D18" s="91" t="n"/>
      <c r="E18" s="91" t="n"/>
      <c r="F18" s="91" t="n"/>
      <c r="G18" s="92" t="n"/>
      <c r="H18" s="92" t="n"/>
      <c r="I18" s="92" t="n"/>
      <c r="J18" s="92" t="n"/>
      <c r="K18" s="691" t="n"/>
      <c r="L18" s="691" t="n"/>
      <c r="M18" s="94" t="n"/>
      <c r="N18" s="94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92" t="n"/>
      <c r="AE18" s="14" t="n"/>
      <c r="AF18" s="94" t="n"/>
      <c r="AG18" s="91" t="n"/>
      <c r="AH18" s="90" t="n"/>
      <c r="AI18" s="90" t="n"/>
      <c r="AJ18" s="90" t="n"/>
      <c r="AK18" s="90" t="n"/>
      <c r="AL18" s="90" t="n"/>
      <c r="AM18" s="92" t="n"/>
      <c r="AN18" s="92" t="n"/>
      <c r="AO18" s="92" t="n"/>
      <c r="AP18" s="92" t="n"/>
      <c r="AQ18" s="92" t="n"/>
      <c r="AR18" s="354" t="n"/>
      <c r="AS18" s="94" t="n"/>
      <c r="AT18" s="91" t="n"/>
      <c r="AU18" s="91" t="n"/>
      <c r="AV18" s="91" t="n"/>
      <c r="AW18" s="91" t="n"/>
      <c r="AX18" s="91" t="n"/>
      <c r="AY18" s="91" t="n"/>
      <c r="AZ18" s="92" t="n"/>
      <c r="BA18" s="92" t="n"/>
      <c r="BB18" s="92" t="n"/>
      <c r="BC18" s="91" t="n"/>
      <c r="BD18" s="97" t="n"/>
      <c r="BE18" s="97" t="n"/>
      <c r="BF18" s="97" t="n"/>
      <c r="BG18" s="97" t="n"/>
      <c r="BH18" s="97" t="n"/>
      <c r="BI18" s="97" t="n"/>
      <c r="BJ18" s="97" t="n"/>
      <c r="BK18" s="97" t="n"/>
      <c r="BL18" s="97" t="n"/>
      <c r="BM18" s="97" t="n"/>
      <c r="BN18" s="97" t="n"/>
      <c r="BO18" s="97" t="n"/>
      <c r="BP18" s="97" t="n"/>
      <c r="BQ18" s="97" t="n"/>
      <c r="BR18" s="97" t="n"/>
      <c r="BS18" s="97" t="n"/>
      <c r="BT18" s="97" t="n"/>
      <c r="BU18" s="97" t="n"/>
      <c r="BV18" s="97" t="n"/>
      <c r="BW18" s="97" t="n"/>
      <c r="BX18" s="92" t="n"/>
      <c r="BY18" s="92" t="n"/>
    </row>
    <row r="19">
      <c r="A19" s="92" t="n"/>
      <c r="B19" s="94" t="n"/>
      <c r="C19" s="98" t="n"/>
      <c r="D19" s="91" t="n"/>
      <c r="E19" s="91" t="n"/>
      <c r="F19" s="91" t="n"/>
      <c r="G19" s="91" t="n"/>
      <c r="H19" s="92" t="n"/>
      <c r="I19" s="92" t="n"/>
      <c r="J19" s="92" t="n"/>
      <c r="K19" s="91" t="n"/>
      <c r="L19" s="91" t="n"/>
      <c r="M19" s="91" t="n"/>
      <c r="N19" s="91" t="n"/>
      <c r="O19" s="91" t="n"/>
      <c r="P19" s="91" t="n"/>
      <c r="Q19" s="91" t="n"/>
      <c r="R19" s="91" t="n"/>
      <c r="S19" s="91" t="n"/>
      <c r="T19" s="98" t="n"/>
      <c r="U19" s="98" t="n"/>
      <c r="V19" s="98" t="n"/>
      <c r="W19" s="98" t="n"/>
      <c r="X19" s="92" t="n"/>
      <c r="Y19" s="92" t="n"/>
      <c r="Z19" s="92" t="n"/>
      <c r="AA19" s="92" t="n"/>
      <c r="AB19" s="92" t="n"/>
      <c r="AC19" s="92" t="n"/>
      <c r="AD19" s="92" t="n"/>
      <c r="AE19" s="91" t="n"/>
      <c r="AF19" s="91" t="n"/>
      <c r="AG19" s="91" t="n"/>
      <c r="AH19" s="90" t="n"/>
      <c r="AI19" s="90" t="n"/>
      <c r="AJ19" s="90" t="n"/>
      <c r="AK19" s="90" t="n"/>
      <c r="AL19" s="90" t="n"/>
      <c r="AM19" s="91" t="n"/>
      <c r="AN19" s="91" t="n"/>
      <c r="AO19" s="92" t="n"/>
      <c r="AP19" s="92" t="n"/>
      <c r="AQ19" s="92" t="n"/>
      <c r="AR19" s="91" t="n"/>
      <c r="AS19" s="91" t="n"/>
      <c r="AT19" s="91" t="n"/>
      <c r="AU19" s="91" t="n"/>
      <c r="AV19" s="91" t="n"/>
      <c r="AW19" s="91" t="n"/>
      <c r="AX19" s="91" t="n"/>
      <c r="AY19" s="91" t="n"/>
      <c r="AZ19" s="91" t="n"/>
      <c r="BA19" s="91" t="n"/>
      <c r="BB19" s="92" t="n"/>
      <c r="BC19" s="91" t="n"/>
      <c r="BD19" s="91" t="n"/>
      <c r="BE19" s="91" t="n"/>
      <c r="BF19" s="91" t="n"/>
      <c r="BG19" s="91" t="n"/>
      <c r="BH19" s="91" t="n"/>
      <c r="BI19" s="91" t="n"/>
      <c r="BJ19" s="91" t="n"/>
      <c r="BK19" s="91" t="n"/>
      <c r="BL19" s="91" t="n"/>
      <c r="BM19" s="91" t="n"/>
      <c r="BN19" s="91" t="n"/>
      <c r="BO19" s="91" t="n"/>
      <c r="BP19" s="91" t="n"/>
      <c r="BQ19" s="91" t="n"/>
      <c r="BR19" s="91" t="n"/>
      <c r="BS19" s="91" t="n"/>
      <c r="BT19" s="91" t="n"/>
      <c r="BU19" s="91" t="n"/>
      <c r="BV19" s="91" t="n"/>
      <c r="BW19" s="91" t="n"/>
      <c r="BX19" s="92" t="n"/>
      <c r="BY19" s="92" t="n"/>
    </row>
    <row r="20">
      <c r="A20" s="94" t="n"/>
      <c r="B20" s="94" t="n"/>
      <c r="C20" s="91" t="n"/>
      <c r="D20" s="91" t="n"/>
      <c r="E20" s="91" t="n"/>
      <c r="F20" s="351" t="n"/>
      <c r="G20" s="92" t="n"/>
      <c r="H20" s="92" t="n"/>
      <c r="I20" s="92" t="n"/>
      <c r="J20" s="92" t="n"/>
      <c r="K20" s="691" t="n"/>
      <c r="L20" s="691" t="n"/>
      <c r="M20" s="95" t="inlineStr">
        <is>
          <t>:</t>
        </is>
      </c>
      <c r="N20" s="94" t="inlineStr">
        <is>
          <t>−</t>
        </is>
      </c>
      <c r="O20" s="351" t="inlineStr">
        <is>
          <t>лабораторно-экзаменационная сессия (ЛЭС)</t>
        </is>
      </c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351" t="n"/>
      <c r="AD20" s="351" t="n"/>
      <c r="AE20" s="92" t="n"/>
      <c r="AF20" s="96" t="inlineStr">
        <is>
          <t>/</t>
        </is>
      </c>
      <c r="AG20" s="94" t="inlineStr">
        <is>
          <t>−</t>
        </is>
      </c>
      <c r="AH20" s="91" t="inlineStr">
        <is>
          <t>магистерская диссертация</t>
        </is>
      </c>
      <c r="AI20" s="90" t="n"/>
      <c r="AJ20" s="90" t="n"/>
      <c r="AK20" s="90" t="n"/>
      <c r="AL20" s="90" t="n"/>
      <c r="AM20" s="90" t="n"/>
      <c r="AN20" s="92" t="n"/>
      <c r="AO20" s="92" t="n"/>
      <c r="AP20" s="92" t="n"/>
      <c r="AQ20" s="92" t="n"/>
      <c r="AR20" s="92" t="n"/>
      <c r="AS20" s="92" t="n"/>
      <c r="AT20" s="95" t="inlineStr">
        <is>
          <t>+</t>
        </is>
      </c>
      <c r="AU20" s="94" t="inlineStr">
        <is>
          <t>−</t>
        </is>
      </c>
      <c r="AV20" s="91" t="inlineStr">
        <is>
          <t>установочная сессия (УС)</t>
        </is>
      </c>
      <c r="AW20" s="97" t="n"/>
      <c r="AX20" s="97" t="n"/>
      <c r="AY20" s="97" t="n"/>
      <c r="AZ20" s="92" t="n"/>
      <c r="BA20" s="90" t="n"/>
      <c r="BB20" s="90" t="n"/>
      <c r="BC20" s="92" t="n"/>
      <c r="BD20" s="92" t="n"/>
      <c r="BE20" s="91" t="n"/>
      <c r="BF20" s="90" t="n"/>
      <c r="BG20" s="90" t="n"/>
      <c r="BH20" s="90" t="n"/>
      <c r="BI20" s="90" t="n"/>
      <c r="BJ20" s="90" t="n"/>
      <c r="BK20" s="90" t="n"/>
      <c r="BL20" s="90" t="n"/>
      <c r="BM20" s="90" t="n"/>
      <c r="BN20" s="90" t="n"/>
      <c r="BO20" s="90" t="n"/>
      <c r="BP20" s="90" t="n"/>
      <c r="BQ20" s="90" t="n"/>
      <c r="BR20" s="90" t="n"/>
      <c r="BS20" s="90" t="n"/>
      <c r="BT20" s="90" t="n"/>
      <c r="BU20" s="90" t="n"/>
      <c r="BV20" s="90" t="n"/>
      <c r="BW20" s="90" t="n"/>
      <c r="BX20" s="90" t="n"/>
      <c r="BY20" s="90" t="n"/>
    </row>
    <row r="21">
      <c r="A21" s="94" t="n"/>
      <c r="B21" s="94" t="n"/>
      <c r="C21" s="91" t="n"/>
      <c r="D21" s="91" t="n"/>
      <c r="E21" s="91" t="n"/>
      <c r="F21" s="91" t="n"/>
      <c r="G21" s="91" t="n"/>
      <c r="H21" s="91" t="n"/>
      <c r="I21" s="691" t="n"/>
      <c r="J21" s="691" t="n"/>
      <c r="K21" s="691" t="n"/>
      <c r="L21" s="691" t="n"/>
      <c r="M21" s="691" t="n"/>
      <c r="N21" s="69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91" t="n"/>
      <c r="AD21" s="91" t="n"/>
      <c r="AE21" s="91" t="n"/>
      <c r="AF21" s="91" t="n"/>
      <c r="AG21" s="92" t="n"/>
      <c r="AH21" s="92" t="n"/>
      <c r="AI21" s="92" t="n"/>
      <c r="AJ21" s="92" t="n"/>
      <c r="AK21" s="92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2" t="n"/>
      <c r="BX21" s="92" t="n"/>
      <c r="BY21" s="92" t="n"/>
    </row>
    <row r="22">
      <c r="A22" s="516" t="n"/>
      <c r="B22" s="51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516" t="n"/>
      <c r="T22" s="516" t="n"/>
      <c r="U22" s="516" t="n"/>
      <c r="V22" s="51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5" t="n"/>
      <c r="BW22" s="355" t="n"/>
      <c r="BX22" s="355" t="n"/>
      <c r="BY22" s="355" t="n"/>
    </row>
    <row r="23">
      <c r="A23" s="516" t="n"/>
      <c r="B23" s="51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516" t="n"/>
      <c r="T23" s="516" t="n"/>
      <c r="U23" s="516" t="n"/>
      <c r="V23" s="516" t="n"/>
      <c r="W23" s="356" t="n"/>
      <c r="X23" s="356" t="n"/>
      <c r="Y23" s="356" t="n"/>
      <c r="Z23" s="356" t="n"/>
      <c r="AA23" s="356" t="n"/>
      <c r="AB23" s="355" t="n"/>
      <c r="AC23" s="355" t="n"/>
      <c r="AD23" s="355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5" t="n"/>
      <c r="AU23" s="356" t="n"/>
      <c r="AV23" s="356" t="n"/>
      <c r="AW23" s="356" t="n"/>
      <c r="AX23" s="356" t="n"/>
      <c r="AY23" s="356" t="n"/>
      <c r="AZ23" s="355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356" t="n"/>
      <c r="BU23" s="356" t="n"/>
      <c r="BV23" s="355" t="n"/>
      <c r="BW23" s="355" t="n"/>
      <c r="BX23" s="355" t="n"/>
      <c r="BY23" s="355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282" t="n"/>
      <c r="BW24" s="282" t="n"/>
      <c r="BX24" s="282" t="n"/>
      <c r="BY24" s="282" t="n"/>
    </row>
    <row r="25">
      <c r="A25" s="387" t="inlineStr">
        <is>
          <t>№ п/п</t>
        </is>
      </c>
      <c r="B25" s="101" t="n"/>
      <c r="C25" s="104" t="n"/>
      <c r="D25" s="103" t="inlineStr">
        <is>
          <t>Название модуля, учебной дисциплины, курсового проекта (курсовой работы)</t>
        </is>
      </c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4" t="n"/>
      <c r="Y25" s="251" t="inlineStr">
        <is>
          <t>Экзамены</t>
        </is>
      </c>
      <c r="Z25" s="104" t="n"/>
      <c r="AA25" s="251" t="inlineStr">
        <is>
          <t>Зачеты</t>
        </is>
      </c>
      <c r="AB25" s="104" t="n"/>
      <c r="AC25" s="103" t="inlineStr">
        <is>
          <t>Количество академических часов</t>
        </is>
      </c>
      <c r="AD25" s="108" t="n"/>
      <c r="AE25" s="108" t="n"/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48" t="n"/>
      <c r="AQ25" s="103" t="inlineStr">
        <is>
          <t>Распределение по курсам и УС, ЛЭС</t>
        </is>
      </c>
      <c r="AR25" s="108" t="n"/>
      <c r="AS25" s="108" t="n"/>
      <c r="AT25" s="108" t="n"/>
      <c r="AU25" s="108" t="n"/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08" t="n"/>
      <c r="BG25" s="108" t="n"/>
      <c r="BH25" s="108" t="n"/>
      <c r="BI25" s="108" t="n"/>
      <c r="BJ25" s="108" t="n"/>
      <c r="BK25" s="108" t="n"/>
      <c r="BL25" s="108" t="n"/>
      <c r="BM25" s="108" t="n"/>
      <c r="BN25" s="108" t="n"/>
      <c r="BO25" s="108" t="n"/>
      <c r="BP25" s="148" t="n"/>
      <c r="BQ25" s="103" t="inlineStr">
        <is>
          <t>Код компетенции</t>
        </is>
      </c>
      <c r="BR25" s="101" t="n"/>
      <c r="BS25" s="101" t="n"/>
      <c r="BT25" s="104" t="n"/>
      <c r="BU25" s="355" t="n"/>
      <c r="BV25" s="355" t="n"/>
      <c r="BW25" s="355" t="n"/>
      <c r="BX25" s="1" t="n"/>
      <c r="BY25" s="1" t="n"/>
    </row>
    <row r="26">
      <c r="A26" s="112" t="n"/>
      <c r="B26" s="1" t="n"/>
      <c r="C26" s="114" t="n"/>
      <c r="D26" s="112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14" t="n"/>
      <c r="Y26" s="112" t="n"/>
      <c r="Z26" s="114" t="n"/>
      <c r="AA26" s="112" t="n"/>
      <c r="AB26" s="114" t="n"/>
      <c r="AC26" s="251" t="inlineStr">
        <is>
          <t>Всего</t>
        </is>
      </c>
      <c r="AD26" s="104" t="n"/>
      <c r="AE26" s="1361" t="inlineStr">
        <is>
          <t xml:space="preserve">Аудиторных: дневная форма получения образования </t>
        </is>
      </c>
      <c r="AF26" s="104" t="n"/>
      <c r="AG26" s="1361" t="inlineStr">
        <is>
          <t xml:space="preserve">Аудиторных: заочная форма получения образования </t>
        </is>
      </c>
      <c r="AH26" s="104" t="n"/>
      <c r="AI26" s="945" t="inlineStr">
        <is>
          <t>Из них</t>
        </is>
      </c>
      <c r="AJ26" s="44" t="n"/>
      <c r="AK26" s="44" t="n"/>
      <c r="AL26" s="44" t="n"/>
      <c r="AM26" s="44" t="n"/>
      <c r="AN26" s="44" t="n"/>
      <c r="AO26" s="44" t="n"/>
      <c r="AP26" s="249" t="n"/>
      <c r="AQ26" s="946" t="inlineStr">
        <is>
          <t>I курс</t>
        </is>
      </c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505" t="inlineStr">
        <is>
          <t>II курс</t>
        </is>
      </c>
      <c r="BF26" s="108" t="n"/>
      <c r="BG26" s="108" t="n"/>
      <c r="BH26" s="108" t="n"/>
      <c r="BI26" s="108" t="n"/>
      <c r="BJ26" s="108" t="n"/>
      <c r="BK26" s="108" t="n"/>
      <c r="BL26" s="108" t="n"/>
      <c r="BM26" s="108" t="n"/>
      <c r="BN26" s="108" t="n"/>
      <c r="BO26" s="108" t="n"/>
      <c r="BP26" s="109" t="n"/>
      <c r="BQ26" s="112" t="n"/>
      <c r="BR26" s="1" t="n"/>
      <c r="BS26" s="1" t="n"/>
      <c r="BT26" s="114" t="n"/>
      <c r="BU26" s="355" t="n"/>
      <c r="BV26" s="355" t="n"/>
      <c r="BW26" s="355" t="n"/>
      <c r="BX26" s="1" t="n"/>
      <c r="BY26" s="1" t="n"/>
    </row>
    <row r="27">
      <c r="A27" s="112" t="n"/>
      <c r="B27" s="1" t="n"/>
      <c r="C27" s="114" t="n"/>
      <c r="D27" s="112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14" t="n"/>
      <c r="Y27" s="112" t="n"/>
      <c r="Z27" s="114" t="n"/>
      <c r="AA27" s="112" t="n"/>
      <c r="AB27" s="114" t="n"/>
      <c r="AC27" s="112" t="n"/>
      <c r="AD27" s="114" t="n"/>
      <c r="AE27" s="112" t="n"/>
      <c r="AF27" s="114" t="n"/>
      <c r="AG27" s="112" t="n"/>
      <c r="AH27" s="114" t="n"/>
      <c r="AI27" s="364" t="inlineStr">
        <is>
          <t>Лекции</t>
        </is>
      </c>
      <c r="AJ27" s="53" t="n"/>
      <c r="AK27" s="106" t="inlineStr">
        <is>
          <t>Лабораторные</t>
        </is>
      </c>
      <c r="AL27" s="53" t="n"/>
      <c r="AM27" s="106" t="inlineStr">
        <is>
          <t>Практические</t>
        </is>
      </c>
      <c r="AN27" s="53" t="n"/>
      <c r="AO27" s="106" t="inlineStr">
        <is>
          <t>Семинарские</t>
        </is>
      </c>
      <c r="AP27" s="53" t="n"/>
      <c r="AQ27" s="948" t="inlineStr">
        <is>
          <t>УС 1 нед</t>
        </is>
      </c>
      <c r="AR27" s="104" t="n"/>
      <c r="AS27" s="105" t="inlineStr">
        <is>
          <t>1 ЛЭС,</t>
        </is>
      </c>
      <c r="AT27" s="123" t="n"/>
      <c r="AU27" s="123" t="n"/>
      <c r="AV27" s="123" t="n"/>
      <c r="AW27" s="123" t="n"/>
      <c r="AX27" s="124" t="n"/>
      <c r="AY27" s="106" t="inlineStr">
        <is>
          <t>2 ЛЭС,</t>
        </is>
      </c>
      <c r="AZ27" s="123" t="n"/>
      <c r="BA27" s="123" t="n"/>
      <c r="BB27" s="123" t="n"/>
      <c r="BC27" s="123" t="n"/>
      <c r="BD27" s="124" t="n"/>
      <c r="BE27" s="105" t="inlineStr">
        <is>
          <t>3 ЛЭС,</t>
        </is>
      </c>
      <c r="BF27" s="123" t="n"/>
      <c r="BG27" s="123" t="n"/>
      <c r="BH27" s="123" t="n"/>
      <c r="BI27" s="123" t="n"/>
      <c r="BJ27" s="124" t="n"/>
      <c r="BK27" s="214" t="inlineStr">
        <is>
          <t>4 ЛЭС,</t>
        </is>
      </c>
      <c r="BL27" s="206" t="n"/>
      <c r="BM27" s="206" t="n"/>
      <c r="BN27" s="206" t="n"/>
      <c r="BO27" s="206" t="n"/>
      <c r="BP27" s="139" t="n"/>
      <c r="BQ27" s="112" t="n"/>
      <c r="BR27" s="1" t="n"/>
      <c r="BS27" s="1" t="n"/>
      <c r="BT27" s="114" t="n"/>
      <c r="BU27" s="355" t="n"/>
      <c r="BV27" s="355" t="n"/>
      <c r="BW27" s="355" t="n"/>
      <c r="BX27" s="1" t="n"/>
      <c r="BY27" s="1" t="n"/>
    </row>
    <row r="28">
      <c r="A28" s="112" t="n"/>
      <c r="B28" s="1" t="n"/>
      <c r="C28" s="114" t="n"/>
      <c r="D28" s="112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14" t="n"/>
      <c r="Y28" s="112" t="n"/>
      <c r="Z28" s="114" t="n"/>
      <c r="AA28" s="112" t="n"/>
      <c r="AB28" s="114" t="n"/>
      <c r="AC28" s="112" t="n"/>
      <c r="AD28" s="114" t="n"/>
      <c r="AE28" s="112" t="n"/>
      <c r="AF28" s="114" t="n"/>
      <c r="AG28" s="112" t="n"/>
      <c r="AH28" s="114" t="n"/>
      <c r="AI28" s="1" t="n"/>
      <c r="AJ28" s="115" t="n"/>
      <c r="AK28" s="116" t="n"/>
      <c r="AL28" s="115" t="n"/>
      <c r="AM28" s="116" t="n"/>
      <c r="AN28" s="115" t="n"/>
      <c r="AO28" s="116" t="n"/>
      <c r="AP28" s="115" t="n"/>
      <c r="AQ28" s="138" t="n"/>
      <c r="AR28" s="207" t="n"/>
      <c r="AS28" s="125" t="n">
        <v>2</v>
      </c>
      <c r="AT28" s="126" t="n"/>
      <c r="AU28" s="181" t="inlineStr">
        <is>
          <t>недели</t>
        </is>
      </c>
      <c r="AV28" s="126" t="n"/>
      <c r="AW28" s="126" t="n"/>
      <c r="AX28" s="128" t="n"/>
      <c r="AY28" s="129" t="n">
        <v>2</v>
      </c>
      <c r="AZ28" s="126" t="n"/>
      <c r="BA28" s="189" t="inlineStr">
        <is>
          <t>недели</t>
        </is>
      </c>
      <c r="BB28" s="126" t="n"/>
      <c r="BC28" s="126" t="n"/>
      <c r="BD28" s="175" t="n"/>
      <c r="BE28" s="125" t="n">
        <v>2</v>
      </c>
      <c r="BF28" s="126" t="n"/>
      <c r="BG28" s="181" t="inlineStr">
        <is>
          <t>недели</t>
        </is>
      </c>
      <c r="BH28" s="126" t="n"/>
      <c r="BI28" s="126" t="n"/>
      <c r="BJ28" s="128" t="n"/>
      <c r="BK28" s="129" t="n">
        <v>2</v>
      </c>
      <c r="BL28" s="126" t="n"/>
      <c r="BM28" s="189" t="inlineStr">
        <is>
          <t>недели</t>
        </is>
      </c>
      <c r="BN28" s="126" t="n"/>
      <c r="BO28" s="126" t="n"/>
      <c r="BP28" s="175" t="n"/>
      <c r="BQ28" s="112" t="n"/>
      <c r="BR28" s="1" t="n"/>
      <c r="BS28" s="1" t="n"/>
      <c r="BT28" s="114" t="n"/>
      <c r="BU28" s="355" t="n"/>
      <c r="BV28" s="355" t="n"/>
      <c r="BW28" s="355" t="n"/>
      <c r="BX28" s="1" t="n"/>
      <c r="BY28" s="1" t="n"/>
    </row>
    <row r="29">
      <c r="A29" s="138" t="n"/>
      <c r="B29" s="206" t="n"/>
      <c r="C29" s="207" t="n"/>
      <c r="D29" s="136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44" t="n"/>
      <c r="U29" s="44" t="n"/>
      <c r="V29" s="44" t="n"/>
      <c r="W29" s="44" t="n"/>
      <c r="X29" s="137" t="n"/>
      <c r="Y29" s="136" t="n"/>
      <c r="Z29" s="137" t="n"/>
      <c r="AA29" s="136" t="n"/>
      <c r="AB29" s="137" t="n"/>
      <c r="AC29" s="136" t="n"/>
      <c r="AD29" s="137" t="n"/>
      <c r="AE29" s="136" t="n"/>
      <c r="AF29" s="137" t="n"/>
      <c r="AG29" s="136" t="n"/>
      <c r="AH29" s="137" t="n"/>
      <c r="AI29" s="206" t="n"/>
      <c r="AJ29" s="139" t="n"/>
      <c r="AK29" s="140" t="n"/>
      <c r="AL29" s="139" t="n"/>
      <c r="AM29" s="140" t="n"/>
      <c r="AN29" s="139" t="n"/>
      <c r="AO29" s="140" t="n"/>
      <c r="AP29" s="139" t="n"/>
      <c r="AQ29" s="143" t="inlineStr">
        <is>
          <t>Ауд. часов</t>
        </is>
      </c>
      <c r="AR29" s="144" t="n"/>
      <c r="AS29" s="143" t="inlineStr">
        <is>
          <t>Всего часов</t>
        </is>
      </c>
      <c r="AT29" s="144" t="n"/>
      <c r="AU29" s="145" t="inlineStr">
        <is>
          <t>Ауд. часов</t>
        </is>
      </c>
      <c r="AV29" s="144" t="n"/>
      <c r="AW29" s="145" t="inlineStr">
        <is>
          <t>Зач. единиц</t>
        </is>
      </c>
      <c r="AX29" s="144" t="n"/>
      <c r="AY29" s="145" t="inlineStr">
        <is>
          <t>Всего часов</t>
        </is>
      </c>
      <c r="AZ29" s="144" t="n"/>
      <c r="BA29" s="145" t="inlineStr">
        <is>
          <t>Ауд. часов</t>
        </is>
      </c>
      <c r="BB29" s="144" t="n"/>
      <c r="BC29" s="145" t="inlineStr">
        <is>
          <t>Зач. единиц</t>
        </is>
      </c>
      <c r="BD29" s="144" t="n"/>
      <c r="BE29" s="143" t="inlineStr">
        <is>
          <t>Всего часов</t>
        </is>
      </c>
      <c r="BF29" s="144" t="n"/>
      <c r="BG29" s="145" t="inlineStr">
        <is>
          <t>Ауд. часов</t>
        </is>
      </c>
      <c r="BH29" s="144" t="n"/>
      <c r="BI29" s="145" t="inlineStr">
        <is>
          <t>Зач. единиц</t>
        </is>
      </c>
      <c r="BJ29" s="144" t="n"/>
      <c r="BK29" s="145" t="inlineStr">
        <is>
          <t>Всего часов</t>
        </is>
      </c>
      <c r="BL29" s="144" t="n"/>
      <c r="BM29" s="145" t="inlineStr">
        <is>
          <t>Ауд. часов</t>
        </is>
      </c>
      <c r="BN29" s="144" t="n"/>
      <c r="BO29" s="145" t="inlineStr">
        <is>
          <t>Зач. единиц</t>
        </is>
      </c>
      <c r="BP29" s="144" t="n"/>
      <c r="BQ29" s="136" t="n"/>
      <c r="BR29" s="44" t="n"/>
      <c r="BS29" s="44" t="n"/>
      <c r="BT29" s="137" t="n"/>
      <c r="BU29" s="355" t="n"/>
      <c r="BV29" s="355" t="n"/>
      <c r="BW29" s="355" t="n"/>
      <c r="BX29" s="1" t="n"/>
      <c r="BY29" s="1" t="n"/>
    </row>
    <row r="30">
      <c r="A30" s="376" t="n">
        <v>1</v>
      </c>
      <c r="B30" s="108" t="n"/>
      <c r="C30" s="148" t="n"/>
      <c r="D30" s="377" t="inlineStr">
        <is>
          <t>Государственный компонент</t>
        </is>
      </c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48" t="n"/>
      <c r="Y30" s="950" t="n"/>
      <c r="Z30" s="148" t="n"/>
      <c r="AA30" s="977" t="n"/>
      <c r="AB30" s="148" t="n"/>
      <c r="AC30" s="376" t="n">
        <v>1190</v>
      </c>
      <c r="AD30" s="148" t="n"/>
      <c r="AE30" s="376" t="n">
        <v>350</v>
      </c>
      <c r="AF30" s="148" t="n"/>
      <c r="AG30" s="376">
        <f>AG31+AG32+AG35+AG38</f>
        <v/>
      </c>
      <c r="AH30" s="148" t="n"/>
      <c r="AI30" s="380">
        <f>AI31+AI32+AI35+AI38</f>
        <v/>
      </c>
      <c r="AJ30" s="109" t="n"/>
      <c r="AK30" s="1362">
        <f>AK31+AK32+AK35+AK38</f>
        <v/>
      </c>
      <c r="AL30" s="109" t="n"/>
      <c r="AM30" s="1362">
        <f>AM31+AM32+AM35+AM38</f>
        <v/>
      </c>
      <c r="AN30" s="109" t="n"/>
      <c r="AO30" s="1362">
        <f>AO31+AO32+AO35+AO38</f>
        <v/>
      </c>
      <c r="AP30" s="109" t="n"/>
      <c r="AQ30" s="376">
        <f>AQ31+AQ32+AQ35+AQ38</f>
        <v/>
      </c>
      <c r="AR30" s="148" t="n"/>
      <c r="AS30" s="380">
        <f>AS31+AS32+AS35+AS38</f>
        <v/>
      </c>
      <c r="AT30" s="109" t="n"/>
      <c r="AU30" s="1362">
        <f>AU31+AU32+AU35+AU38</f>
        <v/>
      </c>
      <c r="AV30" s="109" t="n"/>
      <c r="AW30" s="1362">
        <f>AW31+AW32+AW35+AW38</f>
        <v/>
      </c>
      <c r="AX30" s="109" t="n"/>
      <c r="AY30" s="1362">
        <f>AY31+AY32+AY35+AY38</f>
        <v/>
      </c>
      <c r="AZ30" s="109" t="n"/>
      <c r="BA30" s="1362">
        <f>BA31+BA32+BA35+BA38</f>
        <v/>
      </c>
      <c r="BB30" s="109" t="n"/>
      <c r="BC30" s="1362">
        <f>BC31+BC32+BC35+BC38</f>
        <v/>
      </c>
      <c r="BD30" s="109" t="n"/>
      <c r="BE30" s="380">
        <f>BE31+BE32+BE35+BE38</f>
        <v/>
      </c>
      <c r="BF30" s="109" t="n"/>
      <c r="BG30" s="1362">
        <f>BG31+BG32+BG35+BG38</f>
        <v/>
      </c>
      <c r="BH30" s="109" t="n"/>
      <c r="BI30" s="1362">
        <f>BI31+BI32+BI35+BI38</f>
        <v/>
      </c>
      <c r="BJ30" s="109" t="n"/>
      <c r="BK30" s="1362">
        <f>BK31+BK32+BK35+BK38</f>
        <v/>
      </c>
      <c r="BL30" s="109" t="n"/>
      <c r="BM30" s="1362">
        <f>BM31+BM32+BM35+BM38</f>
        <v/>
      </c>
      <c r="BN30" s="109" t="n"/>
      <c r="BO30" s="1362">
        <f>BO31+BO32+BO35+BO38</f>
        <v/>
      </c>
      <c r="BP30" s="109" t="n"/>
      <c r="BQ30" s="1363" t="n"/>
      <c r="BR30" s="108" t="n"/>
      <c r="BS30" s="108" t="n"/>
      <c r="BT30" s="109" t="n"/>
      <c r="BU30" s="953" t="n"/>
      <c r="BV30" s="953" t="n"/>
      <c r="BW30" s="953" t="n"/>
      <c r="BX30" s="1" t="n"/>
      <c r="BY30" s="1" t="n"/>
    </row>
    <row r="31">
      <c r="A31" s="1364" t="inlineStr">
        <is>
          <t>1.1</t>
        </is>
      </c>
      <c r="B31" s="206" t="n"/>
      <c r="C31" s="207" t="n"/>
      <c r="D31" s="1365" t="inlineStr">
        <is>
          <t xml:space="preserve">Управленческая экономика </t>
        </is>
      </c>
      <c r="E31" s="206" t="n"/>
      <c r="F31" s="206" t="n"/>
      <c r="G31" s="206" t="n"/>
      <c r="H31" s="206" t="n"/>
      <c r="I31" s="206" t="n"/>
      <c r="J31" s="206" t="n"/>
      <c r="K31" s="206" t="n"/>
      <c r="L31" s="206" t="n"/>
      <c r="M31" s="206" t="n"/>
      <c r="N31" s="206" t="n"/>
      <c r="O31" s="206" t="n"/>
      <c r="P31" s="206" t="n"/>
      <c r="Q31" s="206" t="n"/>
      <c r="R31" s="206" t="n"/>
      <c r="S31" s="206" t="n"/>
      <c r="T31" s="206" t="n"/>
      <c r="U31" s="206" t="n"/>
      <c r="V31" s="206" t="n"/>
      <c r="W31" s="206" t="n"/>
      <c r="X31" s="207" t="n"/>
      <c r="Y31" s="171" t="n">
        <v>1.2</v>
      </c>
      <c r="Z31" s="161" t="n"/>
      <c r="AA31" s="171" t="n"/>
      <c r="AB31" s="161" t="n"/>
      <c r="AC31" s="387" t="n">
        <v>218</v>
      </c>
      <c r="AD31" s="161" t="n"/>
      <c r="AE31" s="387" t="n">
        <v>108</v>
      </c>
      <c r="AF31" s="161" t="n"/>
      <c r="AG31" s="169" t="n">
        <v>30</v>
      </c>
      <c r="AH31" s="124" t="n"/>
      <c r="AI31" s="168" t="n">
        <v>14</v>
      </c>
      <c r="AJ31" s="124" t="n"/>
      <c r="AK31" s="170" t="n">
        <v>0</v>
      </c>
      <c r="AL31" s="124" t="n"/>
      <c r="AM31" s="170" t="n">
        <v>16</v>
      </c>
      <c r="AN31" s="124" t="n"/>
      <c r="AO31" s="170" t="n">
        <v>0</v>
      </c>
      <c r="AP31" s="124" t="n"/>
      <c r="AQ31" s="169" t="n">
        <v>0</v>
      </c>
      <c r="AR31" s="124" t="n"/>
      <c r="AS31" s="169" t="n">
        <v>108</v>
      </c>
      <c r="AT31" s="124" t="n"/>
      <c r="AU31" s="170" t="n">
        <v>14</v>
      </c>
      <c r="AV31" s="124" t="n"/>
      <c r="AW31" s="170" t="n">
        <v>3</v>
      </c>
      <c r="AX31" s="124" t="n"/>
      <c r="AY31" s="170" t="n">
        <v>110</v>
      </c>
      <c r="AZ31" s="124" t="n"/>
      <c r="BA31" s="170" t="n">
        <v>16</v>
      </c>
      <c r="BB31" s="124" t="n"/>
      <c r="BC31" s="170" t="n">
        <v>3</v>
      </c>
      <c r="BD31" s="124" t="n"/>
      <c r="BE31" s="169" t="n"/>
      <c r="BF31" s="124" t="n"/>
      <c r="BG31" s="170" t="n"/>
      <c r="BH31" s="124" t="n"/>
      <c r="BI31" s="170" t="n"/>
      <c r="BJ31" s="124" t="n"/>
      <c r="BK31" s="170" t="n"/>
      <c r="BL31" s="124" t="n"/>
      <c r="BM31" s="170" t="n"/>
      <c r="BN31" s="124" t="n"/>
      <c r="BO31" s="170" t="n"/>
      <c r="BP31" s="124" t="n"/>
      <c r="BQ31" s="1251" t="inlineStr">
        <is>
          <t>УК-2,6,УПК-4</t>
        </is>
      </c>
      <c r="BR31" s="123" t="n"/>
      <c r="BS31" s="123" t="n"/>
      <c r="BT31" s="161" t="n"/>
      <c r="BU31" s="953" t="n"/>
      <c r="BV31" s="953" t="n"/>
      <c r="BW31" s="953" t="n"/>
      <c r="BX31" s="1" t="n"/>
      <c r="BY31" s="1" t="n"/>
    </row>
    <row r="32">
      <c r="A32" s="216" t="inlineStr">
        <is>
          <t>1.2</t>
        </is>
      </c>
      <c r="B32" s="126" t="n"/>
      <c r="C32" s="175" t="n"/>
      <c r="D32" s="1366" t="inlineStr">
        <is>
          <t>Модуль "Функциональные области менеджмента-1"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75" t="n"/>
      <c r="Y32" s="182" t="n"/>
      <c r="Z32" s="175" t="n"/>
      <c r="AA32" s="182" t="n"/>
      <c r="AB32" s="175" t="n"/>
      <c r="AC32" s="218" t="n">
        <v>324</v>
      </c>
      <c r="AD32" s="175" t="n"/>
      <c r="AE32" s="218" t="n">
        <v>116</v>
      </c>
      <c r="AF32" s="175" t="n"/>
      <c r="AG32" s="188">
        <f>AG33+AG34</f>
        <v/>
      </c>
      <c r="AH32" s="128" t="n"/>
      <c r="AI32" s="187">
        <f>AI33+AI34</f>
        <v/>
      </c>
      <c r="AJ32" s="128" t="n"/>
      <c r="AK32" s="95">
        <f>AK33+AK34</f>
        <v/>
      </c>
      <c r="AL32" s="128" t="n"/>
      <c r="AM32" s="95">
        <f>AM33+AM34</f>
        <v/>
      </c>
      <c r="AN32" s="128" t="n"/>
      <c r="AO32" s="95">
        <f>AO33+AO34</f>
        <v/>
      </c>
      <c r="AP32" s="128" t="n"/>
      <c r="AQ32" s="188">
        <f>AQ33+AQ34</f>
        <v/>
      </c>
      <c r="AR32" s="128" t="n"/>
      <c r="AS32" s="188">
        <f>AS33+AS34</f>
        <v/>
      </c>
      <c r="AT32" s="128" t="n"/>
      <c r="AU32" s="95">
        <f>AU33+AU34</f>
        <v/>
      </c>
      <c r="AV32" s="128" t="n"/>
      <c r="AW32" s="95">
        <f>AW33+AW34</f>
        <v/>
      </c>
      <c r="AX32" s="128" t="n"/>
      <c r="AY32" s="95">
        <f>AY33+AY34</f>
        <v/>
      </c>
      <c r="AZ32" s="128" t="n"/>
      <c r="BA32" s="95">
        <f>BA33+BA34</f>
        <v/>
      </c>
      <c r="BB32" s="128" t="n"/>
      <c r="BC32" s="95">
        <f>BC33+BC34</f>
        <v/>
      </c>
      <c r="BD32" s="128" t="n"/>
      <c r="BE32" s="188">
        <f>BE33+BE34</f>
        <v/>
      </c>
      <c r="BF32" s="128" t="n"/>
      <c r="BG32" s="95">
        <f>BG33+BG34</f>
        <v/>
      </c>
      <c r="BH32" s="128" t="n"/>
      <c r="BI32" s="95">
        <f>BI33+BI34</f>
        <v/>
      </c>
      <c r="BJ32" s="128" t="n"/>
      <c r="BK32" s="95">
        <f>BK33+BK34</f>
        <v/>
      </c>
      <c r="BL32" s="128" t="n"/>
      <c r="BM32" s="95">
        <f>BM33+BM34</f>
        <v/>
      </c>
      <c r="BN32" s="128" t="n"/>
      <c r="BO32" s="95">
        <f>BO33+BO34</f>
        <v/>
      </c>
      <c r="BP32" s="128" t="n"/>
      <c r="BQ32" s="1258" t="n"/>
      <c r="BR32" s="126" t="n"/>
      <c r="BS32" s="126" t="n"/>
      <c r="BT32" s="175" t="n"/>
      <c r="BU32" s="953" t="n"/>
      <c r="BV32" s="953" t="n"/>
      <c r="BW32" s="953" t="n"/>
      <c r="BX32" s="1" t="n"/>
      <c r="BY32" s="1" t="n"/>
    </row>
    <row r="33">
      <c r="A33" s="217" t="inlineStr">
        <is>
          <t>1.2.1</t>
        </is>
      </c>
      <c r="B33" s="126" t="n"/>
      <c r="C33" s="175" t="n"/>
      <c r="D33" s="860" t="inlineStr">
        <is>
          <t>Стратегическое управление организацией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75" t="n"/>
      <c r="Y33" s="182" t="n">
        <v>2</v>
      </c>
      <c r="Z33" s="175" t="n"/>
      <c r="AA33" s="182" t="n"/>
      <c r="AB33" s="175" t="n"/>
      <c r="AC33" s="182" t="n">
        <v>108</v>
      </c>
      <c r="AD33" s="175" t="n"/>
      <c r="AE33" s="182" t="n">
        <v>44</v>
      </c>
      <c r="AF33" s="175" t="n"/>
      <c r="AG33" s="177">
        <f>AI33+AK33+AM33+AO33</f>
        <v/>
      </c>
      <c r="AH33" s="128" t="n"/>
      <c r="AI33" s="181" t="n">
        <v>6</v>
      </c>
      <c r="AJ33" s="128" t="n"/>
      <c r="AK33" s="93" t="n"/>
      <c r="AL33" s="128" t="n"/>
      <c r="AM33" s="93" t="n">
        <v>6</v>
      </c>
      <c r="AN33" s="128" t="n"/>
      <c r="AO33" s="95" t="n"/>
      <c r="AP33" s="128" t="n"/>
      <c r="AQ33" s="218" t="n"/>
      <c r="AR33" s="175" t="n"/>
      <c r="AS33" s="188" t="n"/>
      <c r="AT33" s="128" t="n"/>
      <c r="AU33" s="95" t="n"/>
      <c r="AV33" s="128" t="n"/>
      <c r="AW33" s="95" t="n"/>
      <c r="AX33" s="128" t="n"/>
      <c r="AY33" s="93">
        <f>AC33</f>
        <v/>
      </c>
      <c r="AZ33" s="128" t="n"/>
      <c r="BA33" s="93">
        <f>AG33</f>
        <v/>
      </c>
      <c r="BB33" s="128" t="n"/>
      <c r="BC33" s="93" t="n">
        <v>3</v>
      </c>
      <c r="BD33" s="128" t="n"/>
      <c r="BE33" s="177" t="n"/>
      <c r="BF33" s="128" t="n"/>
      <c r="BG33" s="93" t="n"/>
      <c r="BH33" s="128" t="n"/>
      <c r="BI33" s="93" t="n"/>
      <c r="BJ33" s="128" t="n"/>
      <c r="BK33" s="984" t="n"/>
      <c r="BL33" s="128" t="n"/>
      <c r="BM33" s="95" t="n"/>
      <c r="BN33" s="128" t="n"/>
      <c r="BO33" s="95" t="n"/>
      <c r="BP33" s="128" t="n"/>
      <c r="BQ33" s="1264" t="inlineStr">
        <is>
          <t>УК-4;                       УПК-1,3,7</t>
        </is>
      </c>
      <c r="BR33" s="126" t="n"/>
      <c r="BS33" s="126" t="n"/>
      <c r="BT33" s="175" t="n"/>
      <c r="BU33" s="355" t="n"/>
      <c r="BV33" s="355" t="n"/>
      <c r="BW33" s="355" t="n"/>
      <c r="BX33" s="1" t="n"/>
      <c r="BY33" s="1" t="n"/>
    </row>
    <row r="34">
      <c r="A34" s="226" t="inlineStr">
        <is>
          <t>1.2.2</t>
        </is>
      </c>
      <c r="B34" s="191" t="n"/>
      <c r="C34" s="192" t="n"/>
      <c r="D34" s="860" t="inlineStr">
        <is>
          <t>Лидерство и организационное поведение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831" t="n">
        <v>1</v>
      </c>
      <c r="Z34" s="192" t="n"/>
      <c r="AA34" s="965" t="n"/>
      <c r="AB34" s="175" t="n"/>
      <c r="AC34" s="182" t="n">
        <v>216</v>
      </c>
      <c r="AD34" s="175" t="n"/>
      <c r="AE34" s="182" t="n">
        <v>72</v>
      </c>
      <c r="AF34" s="175" t="n"/>
      <c r="AG34" s="177">
        <f>AI34+AK34+AM34+AO34</f>
        <v/>
      </c>
      <c r="AH34" s="128" t="n"/>
      <c r="AI34" s="181" t="n">
        <v>10</v>
      </c>
      <c r="AJ34" s="128" t="n"/>
      <c r="AK34" s="93" t="n"/>
      <c r="AL34" s="128" t="n"/>
      <c r="AM34" s="93" t="n">
        <v>10</v>
      </c>
      <c r="AN34" s="128" t="n"/>
      <c r="AO34" s="181" t="n"/>
      <c r="AP34" s="128" t="n"/>
      <c r="AQ34" s="831" t="n"/>
      <c r="AR34" s="192" t="n"/>
      <c r="AS34" s="196">
        <f>AC34</f>
        <v/>
      </c>
      <c r="AT34" s="197" t="n"/>
      <c r="AU34" s="198">
        <f>AG34</f>
        <v/>
      </c>
      <c r="AV34" s="197" t="n"/>
      <c r="AW34" s="198" t="n">
        <v>6</v>
      </c>
      <c r="AX34" s="197" t="n"/>
      <c r="AY34" s="198" t="n"/>
      <c r="AZ34" s="197" t="n"/>
      <c r="BA34" s="198" t="n"/>
      <c r="BB34" s="197" t="n"/>
      <c r="BC34" s="198" t="n"/>
      <c r="BD34" s="197" t="n"/>
      <c r="BE34" s="196" t="n"/>
      <c r="BF34" s="197" t="n"/>
      <c r="BG34" s="198" t="n"/>
      <c r="BH34" s="197" t="n"/>
      <c r="BI34" s="198" t="n"/>
      <c r="BJ34" s="197" t="n"/>
      <c r="BK34" s="966" t="n"/>
      <c r="BL34" s="197" t="n"/>
      <c r="BM34" s="198" t="n"/>
      <c r="BN34" s="197" t="n"/>
      <c r="BO34" s="198" t="n"/>
      <c r="BP34" s="197" t="n"/>
      <c r="BQ34" s="1367" t="inlineStr">
        <is>
          <t>УК-3,УПК-5</t>
        </is>
      </c>
      <c r="BR34" s="126" t="n"/>
      <c r="BS34" s="126" t="n"/>
      <c r="BT34" s="175" t="n"/>
      <c r="BU34" s="355" t="n"/>
      <c r="BV34" s="355" t="n"/>
      <c r="BW34" s="355" t="n"/>
      <c r="BX34" s="1" t="n"/>
      <c r="BY34" s="1" t="n"/>
    </row>
    <row r="35">
      <c r="A35" s="825" t="inlineStr">
        <is>
          <t>1.3</t>
        </is>
      </c>
      <c r="B35" s="126" t="n"/>
      <c r="C35" s="128" t="n"/>
      <c r="D35" s="1366" t="inlineStr">
        <is>
          <t>Информационно-аналитический  модуль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177" t="n"/>
      <c r="Z35" s="128" t="n"/>
      <c r="AA35" s="177" t="n"/>
      <c r="AB35" s="128" t="n"/>
      <c r="AC35" s="188" t="n">
        <v>324</v>
      </c>
      <c r="AD35" s="128" t="n"/>
      <c r="AE35" s="847" t="n">
        <v>126</v>
      </c>
      <c r="AF35" s="175" t="n"/>
      <c r="AG35" s="188">
        <f>AG36+AG37</f>
        <v/>
      </c>
      <c r="AH35" s="128" t="n"/>
      <c r="AI35" s="187">
        <f>AI36+AI37</f>
        <v/>
      </c>
      <c r="AJ35" s="128" t="n"/>
      <c r="AK35" s="95">
        <f>AK36+AK37</f>
        <v/>
      </c>
      <c r="AL35" s="128" t="n"/>
      <c r="AM35" s="95">
        <f>AM36+AM37</f>
        <v/>
      </c>
      <c r="AN35" s="128" t="n"/>
      <c r="AO35" s="187">
        <f>AO36+AO37</f>
        <v/>
      </c>
      <c r="AP35" s="128" t="n"/>
      <c r="AQ35" s="188">
        <f>AQ36+AQ37</f>
        <v/>
      </c>
      <c r="AR35" s="128" t="n"/>
      <c r="AS35" s="188">
        <f>AS36+AS37</f>
        <v/>
      </c>
      <c r="AT35" s="128" t="n"/>
      <c r="AU35" s="95">
        <f>AU36+AU37</f>
        <v/>
      </c>
      <c r="AV35" s="128" t="n"/>
      <c r="AW35" s="95">
        <f>AW36+AW37</f>
        <v/>
      </c>
      <c r="AX35" s="128" t="n"/>
      <c r="AY35" s="95">
        <f>AY36+AY37</f>
        <v/>
      </c>
      <c r="AZ35" s="128" t="n"/>
      <c r="BA35" s="95">
        <f>BA36+BA37</f>
        <v/>
      </c>
      <c r="BB35" s="128" t="n"/>
      <c r="BC35" s="95">
        <f>BC36+BC37</f>
        <v/>
      </c>
      <c r="BD35" s="128" t="n"/>
      <c r="BE35" s="188">
        <f>BE36+BE37</f>
        <v/>
      </c>
      <c r="BF35" s="128" t="n"/>
      <c r="BG35" s="95">
        <f>BG36+BG37</f>
        <v/>
      </c>
      <c r="BH35" s="128" t="n"/>
      <c r="BI35" s="95">
        <f>BI36+BI37</f>
        <v/>
      </c>
      <c r="BJ35" s="128" t="n"/>
      <c r="BK35" s="95">
        <f>BK36+BK37</f>
        <v/>
      </c>
      <c r="BL35" s="128" t="n"/>
      <c r="BM35" s="95">
        <f>BM36+BM37</f>
        <v/>
      </c>
      <c r="BN35" s="128" t="n"/>
      <c r="BO35" s="95">
        <f>BO36+BO37</f>
        <v/>
      </c>
      <c r="BP35" s="128" t="n"/>
      <c r="BQ35" s="1258" t="n"/>
      <c r="BR35" s="126" t="n"/>
      <c r="BS35" s="126" t="n"/>
      <c r="BT35" s="175" t="n"/>
      <c r="BU35" s="953" t="n"/>
      <c r="BV35" s="953" t="n"/>
      <c r="BW35" s="953" t="n"/>
      <c r="BX35" s="1" t="n"/>
      <c r="BY35" s="1" t="n"/>
    </row>
    <row r="36">
      <c r="A36" s="782" t="inlineStr">
        <is>
          <t>1.3.1</t>
        </is>
      </c>
      <c r="B36" s="206" t="n"/>
      <c r="C36" s="207" t="n"/>
      <c r="D36" s="860" t="inlineStr">
        <is>
          <t>Управление информационными системами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75" t="n"/>
      <c r="Y36" s="513" t="n"/>
      <c r="Z36" s="207" t="n"/>
      <c r="AA36" s="182" t="n">
        <v>2</v>
      </c>
      <c r="AB36" s="175" t="n"/>
      <c r="AC36" s="182" t="n">
        <v>108</v>
      </c>
      <c r="AD36" s="175" t="n"/>
      <c r="AE36" s="182" t="n">
        <v>54</v>
      </c>
      <c r="AF36" s="175" t="n"/>
      <c r="AG36" s="177">
        <f>AI36+AK36+AM36+AO36</f>
        <v/>
      </c>
      <c r="AH36" s="128" t="n"/>
      <c r="AI36" s="181" t="n">
        <v>6</v>
      </c>
      <c r="AJ36" s="128" t="n"/>
      <c r="AK36" s="93" t="n"/>
      <c r="AL36" s="128" t="n"/>
      <c r="AM36" s="93" t="n">
        <v>8</v>
      </c>
      <c r="AN36" s="128" t="n"/>
      <c r="AO36" s="187" t="n"/>
      <c r="AP36" s="128" t="n"/>
      <c r="AQ36" s="513" t="n"/>
      <c r="AR36" s="207" t="n"/>
      <c r="AS36" s="365" t="n"/>
      <c r="AT36" s="139" t="n"/>
      <c r="AU36" s="214" t="n"/>
      <c r="AV36" s="139" t="n"/>
      <c r="AW36" s="214" t="n"/>
      <c r="AX36" s="139" t="n"/>
      <c r="AY36" s="214">
        <f>AC36</f>
        <v/>
      </c>
      <c r="AZ36" s="139" t="n"/>
      <c r="BA36" s="214">
        <f>AG36</f>
        <v/>
      </c>
      <c r="BB36" s="139" t="n"/>
      <c r="BC36" s="214" t="n">
        <v>3</v>
      </c>
      <c r="BD36" s="139" t="n"/>
      <c r="BE36" s="365" t="n"/>
      <c r="BF36" s="139" t="n"/>
      <c r="BG36" s="214" t="n"/>
      <c r="BH36" s="139" t="n"/>
      <c r="BI36" s="214" t="n"/>
      <c r="BJ36" s="139" t="n"/>
      <c r="BK36" s="1368" t="n"/>
      <c r="BL36" s="139" t="n"/>
      <c r="BM36" s="214" t="n"/>
      <c r="BN36" s="139" t="n"/>
      <c r="BO36" s="214" t="n"/>
      <c r="BP36" s="139" t="n"/>
      <c r="BQ36" s="1367" t="inlineStr">
        <is>
          <t>УК-2; УПК-2</t>
        </is>
      </c>
      <c r="BR36" s="126" t="n"/>
      <c r="BS36" s="126" t="n"/>
      <c r="BT36" s="175" t="n"/>
      <c r="BU36" s="355" t="n"/>
      <c r="BV36" s="355" t="n"/>
      <c r="BW36" s="355" t="n"/>
      <c r="BX36" s="1" t="n"/>
      <c r="BY36" s="1" t="n"/>
    </row>
    <row r="37">
      <c r="A37" s="782" t="inlineStr">
        <is>
          <t>1.3.2</t>
        </is>
      </c>
      <c r="B37" s="206" t="n"/>
      <c r="C37" s="207" t="n"/>
      <c r="D37" s="860" t="inlineStr">
        <is>
          <t>Прикладные количественные методы в управлении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75" t="n"/>
      <c r="Y37" s="513" t="n">
        <v>1</v>
      </c>
      <c r="Z37" s="207" t="n"/>
      <c r="AA37" s="182" t="n"/>
      <c r="AB37" s="175" t="n"/>
      <c r="AC37" s="182" t="n">
        <v>216</v>
      </c>
      <c r="AD37" s="175" t="n"/>
      <c r="AE37" s="182" t="n">
        <v>72</v>
      </c>
      <c r="AF37" s="175" t="n"/>
      <c r="AG37" s="177">
        <f>AI37+AK37+AM37+AO37</f>
        <v/>
      </c>
      <c r="AH37" s="128" t="n"/>
      <c r="AI37" s="181" t="n">
        <v>10</v>
      </c>
      <c r="AJ37" s="128" t="n"/>
      <c r="AK37" s="93" t="n"/>
      <c r="AL37" s="128" t="n"/>
      <c r="AM37" s="93" t="n">
        <v>10</v>
      </c>
      <c r="AN37" s="128" t="n"/>
      <c r="AO37" s="187" t="n"/>
      <c r="AP37" s="128" t="n"/>
      <c r="AQ37" s="821" t="n"/>
      <c r="AR37" s="207" t="n"/>
      <c r="AS37" s="365">
        <f>AC37</f>
        <v/>
      </c>
      <c r="AT37" s="139" t="n"/>
      <c r="AU37" s="214">
        <f>AG37</f>
        <v/>
      </c>
      <c r="AV37" s="139" t="n"/>
      <c r="AW37" s="214" t="n">
        <v>6</v>
      </c>
      <c r="AX37" s="139" t="n"/>
      <c r="AY37" s="214" t="n"/>
      <c r="AZ37" s="139" t="n"/>
      <c r="BA37" s="214" t="n"/>
      <c r="BB37" s="139" t="n"/>
      <c r="BC37" s="214" t="n"/>
      <c r="BD37" s="139" t="n"/>
      <c r="BE37" s="365" t="n"/>
      <c r="BF37" s="139" t="n"/>
      <c r="BG37" s="214" t="n"/>
      <c r="BH37" s="139" t="n"/>
      <c r="BI37" s="214" t="n"/>
      <c r="BJ37" s="139" t="n"/>
      <c r="BK37" s="1368" t="n"/>
      <c r="BL37" s="139" t="n"/>
      <c r="BM37" s="214" t="n"/>
      <c r="BN37" s="139" t="n"/>
      <c r="BO37" s="214" t="n"/>
      <c r="BP37" s="139" t="n"/>
      <c r="BQ37" s="1258" t="inlineStr">
        <is>
          <t>УПК-2,6</t>
        </is>
      </c>
      <c r="BR37" s="126" t="n"/>
      <c r="BS37" s="126" t="n"/>
      <c r="BT37" s="175" t="n"/>
      <c r="BU37" s="355" t="n"/>
      <c r="BV37" s="355" t="n"/>
      <c r="BW37" s="355" t="n"/>
      <c r="BX37" s="1" t="n"/>
      <c r="BY37" s="1" t="n"/>
    </row>
    <row r="38">
      <c r="A38" s="1369" t="inlineStr">
        <is>
          <t>1.4</t>
        </is>
      </c>
      <c r="B38" s="191" t="n"/>
      <c r="C38" s="192" t="n"/>
      <c r="D38" s="1370" t="inlineStr">
        <is>
          <t>Научно-исследовательский семинар</t>
        </is>
      </c>
      <c r="E38" s="202" t="n"/>
      <c r="F38" s="202" t="n"/>
      <c r="G38" s="202" t="n"/>
      <c r="H38" s="202" t="n"/>
      <c r="I38" s="202" t="n"/>
      <c r="J38" s="202" t="n"/>
      <c r="K38" s="202" t="n"/>
      <c r="L38" s="202" t="n"/>
      <c r="M38" s="202" t="n"/>
      <c r="N38" s="202" t="n"/>
      <c r="O38" s="202" t="n"/>
      <c r="P38" s="202" t="n"/>
      <c r="Q38" s="202" t="n"/>
      <c r="R38" s="202" t="n"/>
      <c r="S38" s="202" t="n"/>
      <c r="T38" s="202" t="n"/>
      <c r="U38" s="202" t="n"/>
      <c r="V38" s="202" t="n"/>
      <c r="W38" s="202" t="n"/>
      <c r="X38" s="203" t="n"/>
      <c r="Y38" s="831" t="n"/>
      <c r="Z38" s="192" t="n"/>
      <c r="AA38" s="1371" t="inlineStr">
        <is>
          <t>2,3,4</t>
        </is>
      </c>
      <c r="AB38" s="114" t="n"/>
      <c r="AC38" s="1372" t="n">
        <v>324</v>
      </c>
      <c r="AD38" s="203" t="n"/>
      <c r="AE38" s="1372" t="n">
        <v>0</v>
      </c>
      <c r="AF38" s="203" t="n"/>
      <c r="AG38" s="213">
        <f>AI38+AK38+AM38+AO38</f>
        <v/>
      </c>
      <c r="AH38" s="139" t="n"/>
      <c r="AI38" s="1373" t="n"/>
      <c r="AJ38" s="115" t="n"/>
      <c r="AK38" s="1374" t="n"/>
      <c r="AL38" s="115" t="n"/>
      <c r="AM38" s="1374" t="n"/>
      <c r="AN38" s="115" t="n"/>
      <c r="AO38" s="1373" t="n"/>
      <c r="AP38" s="115" t="n"/>
      <c r="AQ38" s="1375" t="n"/>
      <c r="AR38" s="114" t="n"/>
      <c r="AS38" s="974" t="n"/>
      <c r="AT38" s="249" t="n"/>
      <c r="AU38" s="971" t="n"/>
      <c r="AV38" s="249" t="n"/>
      <c r="AW38" s="971" t="n"/>
      <c r="AX38" s="249" t="n"/>
      <c r="AY38" s="971" t="n">
        <v>108</v>
      </c>
      <c r="AZ38" s="249" t="n"/>
      <c r="BA38" s="971" t="n"/>
      <c r="BB38" s="249" t="n"/>
      <c r="BC38" s="971" t="n">
        <v>3</v>
      </c>
      <c r="BD38" s="249" t="n"/>
      <c r="BE38" s="1376" t="n">
        <v>108</v>
      </c>
      <c r="BF38" s="115" t="n"/>
      <c r="BG38" s="1374" t="n"/>
      <c r="BH38" s="115" t="n"/>
      <c r="BI38" s="1374" t="n">
        <v>3</v>
      </c>
      <c r="BJ38" s="115" t="n"/>
      <c r="BK38" s="1377" t="n">
        <v>108</v>
      </c>
      <c r="BL38" s="115" t="n"/>
      <c r="BM38" s="1374" t="n"/>
      <c r="BN38" s="115" t="n"/>
      <c r="BO38" s="1374" t="n">
        <v>3</v>
      </c>
      <c r="BP38" s="115" t="n"/>
      <c r="BQ38" s="201" t="inlineStr">
        <is>
          <t>УК-1,5</t>
        </is>
      </c>
      <c r="BR38" s="202" t="n"/>
      <c r="BS38" s="202" t="n"/>
      <c r="BT38" s="203" t="n"/>
      <c r="BU38" s="355" t="n"/>
      <c r="BV38" s="355" t="n"/>
      <c r="BW38" s="355" t="n"/>
      <c r="BX38" s="1" t="n"/>
      <c r="BY38" s="1" t="n"/>
    </row>
    <row r="39">
      <c r="A39" s="1378" t="inlineStr">
        <is>
          <t>2</t>
        </is>
      </c>
      <c r="B39" s="108" t="n"/>
      <c r="C39" s="148" t="n"/>
      <c r="D39" s="1379" t="inlineStr">
        <is>
          <t>Компонент учреждения образования</t>
        </is>
      </c>
      <c r="E39" s="108" t="n"/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48" t="n"/>
      <c r="Y39" s="950" t="n"/>
      <c r="Z39" s="148" t="n"/>
      <c r="AA39" s="977" t="n"/>
      <c r="AB39" s="148" t="n"/>
      <c r="AC39" s="376" t="n">
        <v>1520</v>
      </c>
      <c r="AD39" s="148" t="n"/>
      <c r="AE39" s="376" t="n">
        <v>628</v>
      </c>
      <c r="AF39" s="148" t="n"/>
      <c r="AG39" s="1380">
        <f>AG40+AG41+AG46+AG51</f>
        <v/>
      </c>
      <c r="AH39" s="124" t="n"/>
      <c r="AI39" s="1381">
        <f>AI40+AI41+AI46+AI51</f>
        <v/>
      </c>
      <c r="AJ39" s="124" t="n"/>
      <c r="AK39" s="1382">
        <f>AK40+AK41+AK46+AK51</f>
        <v/>
      </c>
      <c r="AL39" s="124" t="n"/>
      <c r="AM39" s="1382">
        <f>AM40+AM41+AM46+AM51</f>
        <v/>
      </c>
      <c r="AN39" s="124" t="n"/>
      <c r="AO39" s="1381">
        <f>AO40+AO41+AO46+AO51</f>
        <v/>
      </c>
      <c r="AP39" s="124" t="n"/>
      <c r="AQ39" s="1380">
        <f>AQ40+AQ41+AQ46+AQ51</f>
        <v/>
      </c>
      <c r="AR39" s="124" t="n"/>
      <c r="AS39" s="1380">
        <f>AS40+AS41+AS46+AS51</f>
        <v/>
      </c>
      <c r="AT39" s="124" t="n"/>
      <c r="AU39" s="1382">
        <f>AU40+AU41+AU46+AU51</f>
        <v/>
      </c>
      <c r="AV39" s="124" t="n"/>
      <c r="AW39" s="1382">
        <f>AW40+AW41+AW46+AW51</f>
        <v/>
      </c>
      <c r="AX39" s="124" t="n"/>
      <c r="AY39" s="1382">
        <f>AY40+AY41+AY46+AY51</f>
        <v/>
      </c>
      <c r="AZ39" s="124" t="n"/>
      <c r="BA39" s="1382">
        <f>BA40+BA41+BA46+BA51</f>
        <v/>
      </c>
      <c r="BB39" s="124" t="n"/>
      <c r="BC39" s="1382">
        <f>BC40+BC41+BC46+BC51</f>
        <v/>
      </c>
      <c r="BD39" s="124" t="n"/>
      <c r="BE39" s="1380">
        <f>BE40+BE41+BE46+BE51</f>
        <v/>
      </c>
      <c r="BF39" s="124" t="n"/>
      <c r="BG39" s="1382">
        <f>BG40+BG41+BG46+BG51</f>
        <v/>
      </c>
      <c r="BH39" s="124" t="n"/>
      <c r="BI39" s="1382">
        <f>BI40+BI41+BI46+BI51</f>
        <v/>
      </c>
      <c r="BJ39" s="124" t="n"/>
      <c r="BK39" s="1382">
        <f>BK40+BK41+BK46+BK51</f>
        <v/>
      </c>
      <c r="BL39" s="124" t="n"/>
      <c r="BM39" s="1382">
        <f>BM40+BM41+BM46+BM51</f>
        <v/>
      </c>
      <c r="BN39" s="124" t="n"/>
      <c r="BO39" s="1382">
        <f>BO40+BO41+BO46+BO51</f>
        <v/>
      </c>
      <c r="BP39" s="124" t="n"/>
      <c r="BQ39" s="1281" t="n"/>
      <c r="BR39" s="108" t="n"/>
      <c r="BS39" s="108" t="n"/>
      <c r="BT39" s="148" t="n"/>
      <c r="BU39" s="355" t="n"/>
      <c r="BV39" s="355" t="n"/>
      <c r="BW39" s="355" t="n"/>
      <c r="BX39" s="1" t="n"/>
      <c r="BY39" s="1" t="n"/>
    </row>
    <row r="40">
      <c r="A40" s="1364" t="inlineStr">
        <is>
          <t>2.1</t>
        </is>
      </c>
      <c r="B40" s="206" t="n"/>
      <c r="C40" s="207" t="n"/>
      <c r="D40" s="1383" t="inlineStr">
        <is>
          <t>Иностранный язык для делового и профессионального общения</t>
        </is>
      </c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61" t="n"/>
      <c r="Y40" s="980" t="n"/>
      <c r="Z40" s="114" t="n"/>
      <c r="AA40" s="171" t="n">
        <v>1</v>
      </c>
      <c r="AB40" s="161" t="n"/>
      <c r="AC40" s="387" t="n">
        <v>108</v>
      </c>
      <c r="AD40" s="161" t="n"/>
      <c r="AE40" s="387" t="n">
        <v>52</v>
      </c>
      <c r="AF40" s="161" t="n"/>
      <c r="AG40" s="169">
        <f>AI40+AK40+AM40+AO40</f>
        <v/>
      </c>
      <c r="AH40" s="124" t="n"/>
      <c r="AI40" s="168" t="n"/>
      <c r="AJ40" s="124" t="n"/>
      <c r="AK40" s="170" t="n"/>
      <c r="AL40" s="124" t="n"/>
      <c r="AM40" s="170" t="n">
        <v>16</v>
      </c>
      <c r="AN40" s="124" t="n"/>
      <c r="AO40" s="168" t="n"/>
      <c r="AP40" s="124" t="n"/>
      <c r="AQ40" s="387" t="n"/>
      <c r="AR40" s="161" t="n"/>
      <c r="AS40" s="169">
        <f>AC40</f>
        <v/>
      </c>
      <c r="AT40" s="124" t="n"/>
      <c r="AU40" s="170">
        <f>AG40</f>
        <v/>
      </c>
      <c r="AV40" s="124" t="n"/>
      <c r="AW40" s="170" t="n">
        <v>3</v>
      </c>
      <c r="AX40" s="124" t="n"/>
      <c r="AY40" s="170" t="n"/>
      <c r="AZ40" s="124" t="n"/>
      <c r="BA40" s="170" t="n"/>
      <c r="BB40" s="124" t="n"/>
      <c r="BC40" s="170" t="n"/>
      <c r="BD40" s="124" t="n"/>
      <c r="BE40" s="169" t="n"/>
      <c r="BF40" s="124" t="n"/>
      <c r="BG40" s="170" t="n"/>
      <c r="BH40" s="124" t="n"/>
      <c r="BI40" s="170" t="n"/>
      <c r="BJ40" s="124" t="n"/>
      <c r="BK40" s="981" t="n"/>
      <c r="BL40" s="124" t="n"/>
      <c r="BM40" s="170" t="n"/>
      <c r="BN40" s="124" t="n"/>
      <c r="BO40" s="170" t="n"/>
      <c r="BP40" s="124" t="n"/>
      <c r="BQ40" s="1290" t="inlineStr">
        <is>
          <t>УК-7</t>
        </is>
      </c>
      <c r="BR40" s="123" t="n"/>
      <c r="BS40" s="123" t="n"/>
      <c r="BT40" s="161" t="n"/>
      <c r="BU40" s="953" t="n"/>
      <c r="BV40" s="953" t="n"/>
      <c r="BW40" s="953" t="n"/>
      <c r="BX40" s="1" t="n"/>
      <c r="BY40" s="1" t="n"/>
    </row>
    <row r="41">
      <c r="A41" s="825" t="inlineStr">
        <is>
          <t>2.2</t>
        </is>
      </c>
      <c r="B41" s="126" t="n"/>
      <c r="C41" s="128" t="n"/>
      <c r="D41" s="1366" t="inlineStr">
        <is>
          <t>Модуль "Управление"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75" t="n"/>
      <c r="Y41" s="182" t="n"/>
      <c r="Z41" s="175" t="n"/>
      <c r="AA41" s="182" t="n"/>
      <c r="AB41" s="175" t="n"/>
      <c r="AC41" s="218" t="n">
        <v>502</v>
      </c>
      <c r="AD41" s="175" t="n"/>
      <c r="AE41" s="218" t="n">
        <v>188</v>
      </c>
      <c r="AF41" s="175" t="n"/>
      <c r="AG41" s="188">
        <f>AG42+AG43+AG44+AG45</f>
        <v/>
      </c>
      <c r="AH41" s="128" t="n"/>
      <c r="AI41" s="187">
        <f>AI42+AI43+AI44+AI45</f>
        <v/>
      </c>
      <c r="AJ41" s="128" t="n"/>
      <c r="AK41" s="95">
        <f>AK42+AK43+AK44+AK45</f>
        <v/>
      </c>
      <c r="AL41" s="128" t="n"/>
      <c r="AM41" s="95">
        <f>AM42+AM43+AM44+AM45</f>
        <v/>
      </c>
      <c r="AN41" s="128" t="n"/>
      <c r="AO41" s="187">
        <f>AO42+AO43+AO44+AO45</f>
        <v/>
      </c>
      <c r="AP41" s="128" t="n"/>
      <c r="AQ41" s="188">
        <f>AQ42+AQ43+AQ44+AQ45</f>
        <v/>
      </c>
      <c r="AR41" s="128" t="n"/>
      <c r="AS41" s="188">
        <f>AS42+AS43+AS44+AS45</f>
        <v/>
      </c>
      <c r="AT41" s="128" t="n"/>
      <c r="AU41" s="95">
        <f>AU42+AU43+AU44+AU45</f>
        <v/>
      </c>
      <c r="AV41" s="128" t="n"/>
      <c r="AW41" s="95">
        <f>AW42+AW43+AW44+AW45</f>
        <v/>
      </c>
      <c r="AX41" s="128" t="n"/>
      <c r="AY41" s="95">
        <f>AY42+AY43+AY44+AY45</f>
        <v/>
      </c>
      <c r="AZ41" s="128" t="n"/>
      <c r="BA41" s="95">
        <f>BA42+BA43+BA44+BA45</f>
        <v/>
      </c>
      <c r="BB41" s="128" t="n"/>
      <c r="BC41" s="95">
        <f>BC42+BC43+BC44+BC45</f>
        <v/>
      </c>
      <c r="BD41" s="128" t="n"/>
      <c r="BE41" s="188">
        <f>BE42+BE43+BE44+BE45</f>
        <v/>
      </c>
      <c r="BF41" s="128" t="n"/>
      <c r="BG41" s="95">
        <f>BG42+BG43+BG44+BG45</f>
        <v/>
      </c>
      <c r="BH41" s="128" t="n"/>
      <c r="BI41" s="95">
        <f>BI42+BI43+BI44+BI45</f>
        <v/>
      </c>
      <c r="BJ41" s="128" t="n"/>
      <c r="BK41" s="95">
        <f>BK42+BK43+BK44+BK45</f>
        <v/>
      </c>
      <c r="BL41" s="128" t="n"/>
      <c r="BM41" s="95">
        <f>BM42+BM43+BM44+BM45</f>
        <v/>
      </c>
      <c r="BN41" s="128" t="n"/>
      <c r="BO41" s="95">
        <f>BO42+BO43+BO44+BO45</f>
        <v/>
      </c>
      <c r="BP41" s="128" t="n"/>
      <c r="BQ41" s="1258" t="n"/>
      <c r="BR41" s="126" t="n"/>
      <c r="BS41" s="126" t="n"/>
      <c r="BT41" s="175" t="n"/>
      <c r="BU41" s="355" t="n"/>
      <c r="BV41" s="355" t="n"/>
      <c r="BW41" s="355" t="n"/>
      <c r="BX41" s="1" t="n"/>
      <c r="BY41" s="1" t="n"/>
    </row>
    <row r="42">
      <c r="A42" s="782" t="inlineStr">
        <is>
          <t>2.2.1</t>
        </is>
      </c>
      <c r="B42" s="206" t="n"/>
      <c r="C42" s="207" t="n"/>
      <c r="D42" s="1384" t="inlineStr">
        <is>
          <t>Деловые коммуникации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75" t="n"/>
      <c r="Y42" s="513" t="n"/>
      <c r="Z42" s="207" t="n"/>
      <c r="AA42" s="182" t="n">
        <v>2</v>
      </c>
      <c r="AB42" s="175" t="n"/>
      <c r="AC42" s="182" t="n">
        <v>120</v>
      </c>
      <c r="AD42" s="175" t="n"/>
      <c r="AE42" s="182" t="n">
        <v>72</v>
      </c>
      <c r="AF42" s="175" t="n"/>
      <c r="AG42" s="177">
        <f>AI42+AK42+AM42+AO42</f>
        <v/>
      </c>
      <c r="AH42" s="128" t="n"/>
      <c r="AI42" s="181" t="n">
        <v>10</v>
      </c>
      <c r="AJ42" s="128" t="n"/>
      <c r="AK42" s="93" t="n"/>
      <c r="AL42" s="128" t="n"/>
      <c r="AM42" s="93" t="n">
        <v>10</v>
      </c>
      <c r="AN42" s="128" t="n"/>
      <c r="AO42" s="181" t="n"/>
      <c r="AP42" s="128" t="n"/>
      <c r="AQ42" s="182" t="n"/>
      <c r="AR42" s="175" t="n"/>
      <c r="AS42" s="177" t="n"/>
      <c r="AT42" s="128" t="n"/>
      <c r="AU42" s="93" t="n"/>
      <c r="AV42" s="128" t="n"/>
      <c r="AW42" s="93" t="n"/>
      <c r="AX42" s="128" t="n"/>
      <c r="AY42" s="93">
        <f>AC42</f>
        <v/>
      </c>
      <c r="AZ42" s="128" t="n"/>
      <c r="BA42" s="93">
        <f>AG42</f>
        <v/>
      </c>
      <c r="BB42" s="128" t="n"/>
      <c r="BC42" s="93" t="n">
        <v>3</v>
      </c>
      <c r="BD42" s="128" t="n"/>
      <c r="BE42" s="177" t="n"/>
      <c r="BF42" s="128" t="n"/>
      <c r="BG42" s="93" t="n"/>
      <c r="BH42" s="128" t="n"/>
      <c r="BI42" s="93" t="n"/>
      <c r="BJ42" s="128" t="n"/>
      <c r="BK42" s="961" t="n"/>
      <c r="BL42" s="128" t="n"/>
      <c r="BM42" s="93" t="n"/>
      <c r="BN42" s="128" t="n"/>
      <c r="BO42" s="93" t="n"/>
      <c r="BP42" s="128" t="n"/>
      <c r="BQ42" s="1258" t="inlineStr">
        <is>
          <t>СК-2</t>
        </is>
      </c>
      <c r="BR42" s="126" t="n"/>
      <c r="BS42" s="126" t="n"/>
      <c r="BT42" s="175" t="n"/>
      <c r="BU42" s="355" t="n"/>
      <c r="BV42" s="355" t="n"/>
      <c r="BW42" s="355" t="n"/>
      <c r="BX42" s="1" t="n"/>
      <c r="BY42" s="1" t="n"/>
    </row>
    <row r="43">
      <c r="A43" s="782" t="inlineStr">
        <is>
          <t>2.2.2</t>
        </is>
      </c>
      <c r="B43" s="206" t="n"/>
      <c r="C43" s="207" t="n"/>
      <c r="D43" s="1384" t="inlineStr">
        <is>
          <t>Кадровые технологии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75" t="n"/>
      <c r="Y43" s="182" t="n"/>
      <c r="Z43" s="175" t="n"/>
      <c r="AA43" s="182" t="n">
        <v>3</v>
      </c>
      <c r="AB43" s="175" t="n"/>
      <c r="AC43" s="182" t="n">
        <v>96</v>
      </c>
      <c r="AD43" s="175" t="n"/>
      <c r="AE43" s="182" t="n">
        <v>44</v>
      </c>
      <c r="AF43" s="175" t="n"/>
      <c r="AG43" s="177">
        <f>AI43+AK43+AM43+AO43</f>
        <v/>
      </c>
      <c r="AH43" s="128" t="n"/>
      <c r="AI43" s="181" t="n">
        <v>8</v>
      </c>
      <c r="AJ43" s="128" t="n"/>
      <c r="AK43" s="93" t="n"/>
      <c r="AL43" s="128" t="n"/>
      <c r="AM43" s="93" t="n">
        <v>6</v>
      </c>
      <c r="AN43" s="128" t="n"/>
      <c r="AO43" s="181" t="n"/>
      <c r="AP43" s="128" t="n"/>
      <c r="AQ43" s="182" t="n"/>
      <c r="AR43" s="175" t="n"/>
      <c r="AS43" s="177" t="n"/>
      <c r="AT43" s="128" t="n"/>
      <c r="AU43" s="93" t="n"/>
      <c r="AV43" s="128" t="n"/>
      <c r="AW43" s="93" t="n"/>
      <c r="AX43" s="128" t="n"/>
      <c r="AY43" s="93" t="n"/>
      <c r="AZ43" s="128" t="n"/>
      <c r="BA43" s="93" t="n"/>
      <c r="BB43" s="128" t="n"/>
      <c r="BC43" s="93" t="n"/>
      <c r="BD43" s="128" t="n"/>
      <c r="BE43" s="177">
        <f>AC43</f>
        <v/>
      </c>
      <c r="BF43" s="128" t="n"/>
      <c r="BG43" s="93">
        <f>AG43</f>
        <v/>
      </c>
      <c r="BH43" s="128" t="n"/>
      <c r="BI43" s="93" t="n">
        <v>3</v>
      </c>
      <c r="BJ43" s="128" t="n"/>
      <c r="BK43" s="961" t="n"/>
      <c r="BL43" s="128" t="n"/>
      <c r="BM43" s="93" t="n"/>
      <c r="BN43" s="128" t="n"/>
      <c r="BO43" s="93" t="n"/>
      <c r="BP43" s="128" t="n"/>
      <c r="BQ43" s="824" t="inlineStr">
        <is>
          <t>СК-3</t>
        </is>
      </c>
      <c r="BR43" s="126" t="n"/>
      <c r="BS43" s="126" t="n"/>
      <c r="BT43" s="175" t="n"/>
      <c r="BU43" s="355" t="n"/>
      <c r="BV43" s="355" t="n"/>
      <c r="BW43" s="355" t="n"/>
      <c r="BX43" s="1" t="n"/>
      <c r="BY43" s="1" t="n"/>
    </row>
    <row r="44">
      <c r="A44" s="782" t="inlineStr">
        <is>
          <t>2.2.3</t>
        </is>
      </c>
      <c r="B44" s="206" t="n"/>
      <c r="C44" s="207" t="n"/>
      <c r="D44" s="1384" t="inlineStr">
        <is>
          <t>Управленческая бизнес-аналитика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75" t="n"/>
      <c r="Y44" s="182" t="n">
        <v>4</v>
      </c>
      <c r="Z44" s="175" t="n"/>
      <c r="AA44" s="182" t="n"/>
      <c r="AB44" s="175" t="n"/>
      <c r="AC44" s="182" t="n">
        <v>206</v>
      </c>
      <c r="AD44" s="175" t="n"/>
      <c r="AE44" s="182" t="n">
        <v>72</v>
      </c>
      <c r="AF44" s="175" t="n"/>
      <c r="AG44" s="177">
        <f>AI44+AK44+AM44+AO44</f>
        <v/>
      </c>
      <c r="AH44" s="128" t="n"/>
      <c r="AI44" s="181" t="n">
        <v>10</v>
      </c>
      <c r="AJ44" s="128" t="n"/>
      <c r="AK44" s="93" t="n"/>
      <c r="AL44" s="128" t="n"/>
      <c r="AM44" s="93" t="n">
        <v>10</v>
      </c>
      <c r="AN44" s="128" t="n"/>
      <c r="AO44" s="181" t="n"/>
      <c r="AP44" s="128" t="n"/>
      <c r="AQ44" s="182" t="n"/>
      <c r="AR44" s="175" t="n"/>
      <c r="AS44" s="177" t="n"/>
      <c r="AT44" s="128" t="n"/>
      <c r="AU44" s="93" t="n"/>
      <c r="AV44" s="128" t="n"/>
      <c r="AW44" s="93" t="n"/>
      <c r="AX44" s="128" t="n"/>
      <c r="AY44" s="93" t="n"/>
      <c r="AZ44" s="128" t="n"/>
      <c r="BA44" s="93" t="n"/>
      <c r="BB44" s="128" t="n"/>
      <c r="BC44" s="93" t="n"/>
      <c r="BD44" s="128" t="n"/>
      <c r="BE44" s="177" t="n"/>
      <c r="BF44" s="128" t="n"/>
      <c r="BG44" s="93" t="n"/>
      <c r="BH44" s="128" t="n"/>
      <c r="BI44" s="93" t="n"/>
      <c r="BJ44" s="128" t="n"/>
      <c r="BK44" s="961">
        <f>AC44</f>
        <v/>
      </c>
      <c r="BL44" s="128" t="n"/>
      <c r="BM44" s="93">
        <f>AG44</f>
        <v/>
      </c>
      <c r="BN44" s="128" t="n"/>
      <c r="BO44" s="93" t="n">
        <v>6</v>
      </c>
      <c r="BP44" s="128" t="n"/>
      <c r="BQ44" s="824" t="inlineStr">
        <is>
          <t>СК-4</t>
        </is>
      </c>
      <c r="BR44" s="126" t="n"/>
      <c r="BS44" s="126" t="n"/>
      <c r="BT44" s="175" t="n"/>
      <c r="BU44" s="355" t="n"/>
      <c r="BV44" s="355" t="n"/>
      <c r="BW44" s="355" t="n"/>
      <c r="BX44" s="1" t="n"/>
      <c r="BY44" s="1" t="n"/>
    </row>
    <row r="45">
      <c r="A45" s="782" t="inlineStr">
        <is>
          <t>2.2.4</t>
        </is>
      </c>
      <c r="B45" s="206" t="n"/>
      <c r="C45" s="207" t="n"/>
      <c r="D45" s="1384" t="inlineStr">
        <is>
          <t>Курсовая работа по дисциплине модуля на выбор магистранта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182" t="n"/>
      <c r="Z45" s="175" t="n"/>
      <c r="AA45" s="182" t="n"/>
      <c r="AB45" s="175" t="n"/>
      <c r="AC45" s="182" t="n">
        <v>80</v>
      </c>
      <c r="AD45" s="175" t="n"/>
      <c r="AE45" s="218" t="n">
        <v>0</v>
      </c>
      <c r="AF45" s="175" t="n"/>
      <c r="AG45" s="188">
        <f>AI45+AK45+AM45+AO45</f>
        <v/>
      </c>
      <c r="AH45" s="128" t="n"/>
      <c r="AI45" s="187" t="n"/>
      <c r="AJ45" s="128" t="n"/>
      <c r="AK45" s="95" t="n"/>
      <c r="AL45" s="128" t="n"/>
      <c r="AM45" s="95" t="n"/>
      <c r="AN45" s="128" t="n"/>
      <c r="AO45" s="187" t="n"/>
      <c r="AP45" s="128" t="n"/>
      <c r="AQ45" s="218" t="n"/>
      <c r="AR45" s="175" t="n"/>
      <c r="AS45" s="188" t="n"/>
      <c r="AT45" s="128" t="n"/>
      <c r="AU45" s="95" t="n"/>
      <c r="AV45" s="128" t="n"/>
      <c r="AW45" s="95" t="n"/>
      <c r="AX45" s="128" t="n"/>
      <c r="AY45" s="95" t="n"/>
      <c r="AZ45" s="128" t="n"/>
      <c r="BA45" s="95" t="n"/>
      <c r="BB45" s="128" t="n"/>
      <c r="BC45" s="95" t="n"/>
      <c r="BD45" s="128" t="n"/>
      <c r="BE45" s="177" t="n"/>
      <c r="BF45" s="128" t="n"/>
      <c r="BG45" s="93" t="n"/>
      <c r="BH45" s="128" t="n"/>
      <c r="BI45" s="93" t="n"/>
      <c r="BJ45" s="128" t="n"/>
      <c r="BK45" s="961">
        <f>AC45</f>
        <v/>
      </c>
      <c r="BL45" s="128" t="n"/>
      <c r="BM45" s="93" t="n"/>
      <c r="BN45" s="128" t="n"/>
      <c r="BO45" s="93" t="n">
        <v>3</v>
      </c>
      <c r="BP45" s="128" t="n"/>
      <c r="BQ45" s="1258" t="inlineStr">
        <is>
          <t>СК-2,3,4</t>
        </is>
      </c>
      <c r="BR45" s="126" t="n"/>
      <c r="BS45" s="126" t="n"/>
      <c r="BT45" s="175" t="n"/>
      <c r="BU45" s="355" t="n"/>
      <c r="BV45" s="355" t="n"/>
      <c r="BW45" s="355" t="n"/>
      <c r="BX45" s="1" t="n"/>
      <c r="BY45" s="1" t="n"/>
    </row>
    <row r="46">
      <c r="A46" s="216" t="inlineStr">
        <is>
          <t>2.3</t>
        </is>
      </c>
      <c r="B46" s="126" t="n"/>
      <c r="C46" s="175" t="n"/>
      <c r="D46" s="1366" t="inlineStr">
        <is>
          <t>Модуль "Функциональные области менеджмента-2"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82" t="n"/>
      <c r="Z46" s="175" t="n"/>
      <c r="AA46" s="182" t="n"/>
      <c r="AB46" s="175" t="n"/>
      <c r="AC46" s="218" t="n">
        <v>456</v>
      </c>
      <c r="AD46" s="175" t="n"/>
      <c r="AE46" s="218" t="n">
        <v>214</v>
      </c>
      <c r="AF46" s="175" t="n"/>
      <c r="AG46" s="188">
        <f>AG47+AG48+AG49+AG50</f>
        <v/>
      </c>
      <c r="AH46" s="128" t="n"/>
      <c r="AI46" s="187">
        <f>AI47+AI48+AI49+AI50</f>
        <v/>
      </c>
      <c r="AJ46" s="128" t="n"/>
      <c r="AK46" s="95">
        <f>AK47+AK48+AK49+AK50</f>
        <v/>
      </c>
      <c r="AL46" s="128" t="n"/>
      <c r="AM46" s="95">
        <f>AM47+AM48+AM49+AM50</f>
        <v/>
      </c>
      <c r="AN46" s="128" t="n"/>
      <c r="AO46" s="187">
        <f>AO47+AO48+AO49+AO50</f>
        <v/>
      </c>
      <c r="AP46" s="128" t="n"/>
      <c r="AQ46" s="188">
        <f>AQ47+AQ48+AQ49+AQ50</f>
        <v/>
      </c>
      <c r="AR46" s="128" t="n"/>
      <c r="AS46" s="188">
        <f>AS47+AS48+AS49+AS50</f>
        <v/>
      </c>
      <c r="AT46" s="128" t="n"/>
      <c r="AU46" s="95">
        <f>AU47+AU48+AU49+AU50</f>
        <v/>
      </c>
      <c r="AV46" s="128" t="n"/>
      <c r="AW46" s="95">
        <f>AW47+AW48+AW49+AW50</f>
        <v/>
      </c>
      <c r="AX46" s="128" t="n"/>
      <c r="AY46" s="95">
        <f>AY47+AY48+AY49+AY50</f>
        <v/>
      </c>
      <c r="AZ46" s="128" t="n"/>
      <c r="BA46" s="95">
        <f>BA47+BA48+BA49+BA50</f>
        <v/>
      </c>
      <c r="BB46" s="128" t="n"/>
      <c r="BC46" s="95">
        <f>BC47+BC48+BC49+BC50</f>
        <v/>
      </c>
      <c r="BD46" s="128" t="n"/>
      <c r="BE46" s="188">
        <f>BE47+BE48+BE49+BE50</f>
        <v/>
      </c>
      <c r="BF46" s="128" t="n"/>
      <c r="BG46" s="95">
        <f>BG47+BG48+BG49+BG50</f>
        <v/>
      </c>
      <c r="BH46" s="128" t="n"/>
      <c r="BI46" s="95">
        <f>BI47+BI48+BI49+BI50</f>
        <v/>
      </c>
      <c r="BJ46" s="128" t="n"/>
      <c r="BK46" s="95">
        <f>BK47+BK48+BK49+BK50</f>
        <v/>
      </c>
      <c r="BL46" s="128" t="n"/>
      <c r="BM46" s="95">
        <f>BM47+BM48+BM49+BM50</f>
        <v/>
      </c>
      <c r="BN46" s="128" t="n"/>
      <c r="BO46" s="95">
        <f>BO47+BO48+BO49+BO50</f>
        <v/>
      </c>
      <c r="BP46" s="128" t="n"/>
      <c r="BQ46" s="1258" t="n"/>
      <c r="BR46" s="126" t="n"/>
      <c r="BS46" s="126" t="n"/>
      <c r="BT46" s="175" t="n"/>
      <c r="BU46" s="953" t="n"/>
      <c r="BV46" s="953" t="n"/>
      <c r="BW46" s="953" t="n"/>
      <c r="BX46" s="1" t="n"/>
      <c r="BY46" s="1" t="n"/>
    </row>
    <row r="47">
      <c r="A47" s="217" t="inlineStr">
        <is>
          <t>2.3.1</t>
        </is>
      </c>
      <c r="B47" s="126" t="n"/>
      <c r="C47" s="175" t="n"/>
      <c r="D47" s="1384" t="inlineStr">
        <is>
          <t>Антикризисный менеджмент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182" t="n">
        <v>3</v>
      </c>
      <c r="Z47" s="175" t="n"/>
      <c r="AA47" s="182" t="n"/>
      <c r="AB47" s="175" t="n"/>
      <c r="AC47" s="182" t="n">
        <v>110</v>
      </c>
      <c r="AD47" s="175" t="n"/>
      <c r="AE47" s="182" t="n">
        <v>54</v>
      </c>
      <c r="AF47" s="175" t="n"/>
      <c r="AG47" s="177">
        <f>AI47+AK47+AM47+AO47</f>
        <v/>
      </c>
      <c r="AH47" s="128" t="n"/>
      <c r="AI47" s="181" t="n">
        <v>6</v>
      </c>
      <c r="AJ47" s="128" t="n"/>
      <c r="AK47" s="93" t="n">
        <v>2</v>
      </c>
      <c r="AL47" s="128" t="n"/>
      <c r="AM47" s="93" t="n">
        <v>6</v>
      </c>
      <c r="AN47" s="128" t="n"/>
      <c r="AO47" s="181" t="n"/>
      <c r="AP47" s="128" t="n"/>
      <c r="AQ47" s="182" t="n"/>
      <c r="AR47" s="175" t="n"/>
      <c r="AS47" s="177" t="n"/>
      <c r="AT47" s="128" t="n"/>
      <c r="AU47" s="93" t="n"/>
      <c r="AV47" s="128" t="n"/>
      <c r="AW47" s="93" t="n"/>
      <c r="AX47" s="128" t="n"/>
      <c r="AY47" s="93" t="n"/>
      <c r="AZ47" s="128" t="n"/>
      <c r="BA47" s="93" t="n"/>
      <c r="BB47" s="128" t="n"/>
      <c r="BC47" s="93" t="n"/>
      <c r="BD47" s="128" t="n"/>
      <c r="BE47" s="177">
        <f>AC47</f>
        <v/>
      </c>
      <c r="BF47" s="128" t="n"/>
      <c r="BG47" s="93">
        <f>AG47</f>
        <v/>
      </c>
      <c r="BH47" s="128" t="n"/>
      <c r="BI47" s="93" t="n">
        <v>3</v>
      </c>
      <c r="BJ47" s="128" t="n"/>
      <c r="BK47" s="961" t="n"/>
      <c r="BL47" s="128" t="n"/>
      <c r="BM47" s="93" t="n"/>
      <c r="BN47" s="128" t="n"/>
      <c r="BO47" s="93" t="n"/>
      <c r="BP47" s="128" t="n"/>
      <c r="BQ47" s="1367" t="inlineStr">
        <is>
          <t>УК-6, СК-10</t>
        </is>
      </c>
      <c r="BR47" s="126" t="n"/>
      <c r="BS47" s="126" t="n"/>
      <c r="BT47" s="175" t="n"/>
      <c r="BU47" s="355" t="n"/>
      <c r="BV47" s="355" t="n"/>
      <c r="BW47" s="355" t="n"/>
      <c r="BX47" s="1" t="n"/>
      <c r="BY47" s="1" t="n"/>
    </row>
    <row r="48">
      <c r="A48" s="217" t="inlineStr">
        <is>
          <t>2.3.2</t>
        </is>
      </c>
      <c r="B48" s="126" t="n"/>
      <c r="C48" s="175" t="n"/>
      <c r="D48" s="1384" t="inlineStr">
        <is>
          <t>Зеленая экономика и инвестиционный менеджмент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182" t="n"/>
      <c r="Z48" s="175" t="n"/>
      <c r="AA48" s="182" t="n">
        <v>3</v>
      </c>
      <c r="AB48" s="175" t="n"/>
      <c r="AC48" s="182" t="n">
        <v>126</v>
      </c>
      <c r="AD48" s="175" t="n"/>
      <c r="AE48" s="182" t="n">
        <v>50</v>
      </c>
      <c r="AF48" s="175" t="n"/>
      <c r="AG48" s="177">
        <f>AI48+AK48+AM48+AO48</f>
        <v/>
      </c>
      <c r="AH48" s="128" t="n"/>
      <c r="AI48" s="181" t="n">
        <v>6</v>
      </c>
      <c r="AJ48" s="128" t="n"/>
      <c r="AK48" s="93" t="n">
        <v>2</v>
      </c>
      <c r="AL48" s="128" t="n"/>
      <c r="AM48" s="93" t="n">
        <v>6</v>
      </c>
      <c r="AN48" s="128" t="n"/>
      <c r="AO48" s="181" t="n"/>
      <c r="AP48" s="128" t="n"/>
      <c r="AQ48" s="182" t="n"/>
      <c r="AR48" s="175" t="n"/>
      <c r="AS48" s="177" t="n"/>
      <c r="AT48" s="128" t="n"/>
      <c r="AU48" s="93" t="n"/>
      <c r="AV48" s="128" t="n"/>
      <c r="AW48" s="93" t="n"/>
      <c r="AX48" s="128" t="n"/>
      <c r="AY48" s="93" t="n"/>
      <c r="AZ48" s="128" t="n"/>
      <c r="BA48" s="93" t="n"/>
      <c r="BB48" s="128" t="n"/>
      <c r="BC48" s="93" t="n"/>
      <c r="BD48" s="128" t="n"/>
      <c r="BE48" s="177">
        <f>AC48</f>
        <v/>
      </c>
      <c r="BF48" s="128" t="n"/>
      <c r="BG48" s="93">
        <f>AG48</f>
        <v/>
      </c>
      <c r="BH48" s="128" t="n"/>
      <c r="BI48" s="93" t="n">
        <v>3</v>
      </c>
      <c r="BJ48" s="128" t="n"/>
      <c r="BK48" s="961" t="n"/>
      <c r="BL48" s="128" t="n"/>
      <c r="BM48" s="93" t="n"/>
      <c r="BN48" s="128" t="n"/>
      <c r="BO48" s="189" t="n"/>
      <c r="BP48" s="175" t="n"/>
      <c r="BQ48" s="1258" t="inlineStr">
        <is>
          <t>СК-1</t>
        </is>
      </c>
      <c r="BR48" s="126" t="n"/>
      <c r="BS48" s="126" t="n"/>
      <c r="BT48" s="175" t="n"/>
      <c r="BU48" s="355" t="n"/>
      <c r="BV48" s="355" t="n"/>
      <c r="BW48" s="355" t="n"/>
      <c r="BX48" s="1" t="n"/>
      <c r="BY48" s="1" t="n"/>
    </row>
    <row r="49">
      <c r="A49" s="217" t="inlineStr">
        <is>
          <t>2.3.3</t>
        </is>
      </c>
      <c r="B49" s="126" t="n"/>
      <c r="C49" s="175" t="n"/>
      <c r="D49" s="1384" t="inlineStr">
        <is>
          <t>Предпринимательство и управление маркетингом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182" t="n">
        <v>4</v>
      </c>
      <c r="Z49" s="175" t="n"/>
      <c r="AA49" s="182" t="n"/>
      <c r="AB49" s="175" t="n"/>
      <c r="AC49" s="182" t="n">
        <v>110</v>
      </c>
      <c r="AD49" s="175" t="n"/>
      <c r="AE49" s="182" t="n">
        <v>56</v>
      </c>
      <c r="AF49" s="175" t="n"/>
      <c r="AG49" s="177">
        <f>AI49+AK49+AM49+AO49</f>
        <v/>
      </c>
      <c r="AH49" s="128" t="n"/>
      <c r="AI49" s="181" t="n">
        <v>8</v>
      </c>
      <c r="AJ49" s="128" t="n"/>
      <c r="AK49" s="93" t="n">
        <v>2</v>
      </c>
      <c r="AL49" s="128" t="n"/>
      <c r="AM49" s="93" t="n">
        <v>8</v>
      </c>
      <c r="AN49" s="128" t="n"/>
      <c r="AO49" s="181" t="n"/>
      <c r="AP49" s="128" t="n"/>
      <c r="AQ49" s="182" t="n"/>
      <c r="AR49" s="175" t="n"/>
      <c r="AS49" s="177" t="n"/>
      <c r="AT49" s="128" t="n"/>
      <c r="AU49" s="93" t="n"/>
      <c r="AV49" s="128" t="n"/>
      <c r="AW49" s="93" t="n"/>
      <c r="AX49" s="128" t="n"/>
      <c r="AY49" s="93" t="n"/>
      <c r="AZ49" s="128" t="n"/>
      <c r="BA49" s="93" t="n"/>
      <c r="BB49" s="128" t="n"/>
      <c r="BC49" s="93" t="n"/>
      <c r="BD49" s="128" t="n"/>
      <c r="BE49" s="177" t="n"/>
      <c r="BF49" s="128" t="n"/>
      <c r="BG49" s="93" t="n"/>
      <c r="BH49" s="128" t="n"/>
      <c r="BI49" s="93" t="n"/>
      <c r="BJ49" s="128" t="n"/>
      <c r="BK49" s="961">
        <f>AC49</f>
        <v/>
      </c>
      <c r="BL49" s="128" t="n"/>
      <c r="BM49" s="93">
        <f>AG49</f>
        <v/>
      </c>
      <c r="BN49" s="128" t="n"/>
      <c r="BO49" s="189" t="n">
        <v>3</v>
      </c>
      <c r="BP49" s="175" t="n"/>
      <c r="BQ49" s="1258" t="inlineStr">
        <is>
          <t>СК-8</t>
        </is>
      </c>
      <c r="BR49" s="126" t="n"/>
      <c r="BS49" s="126" t="n"/>
      <c r="BT49" s="175" t="n"/>
      <c r="BU49" s="355" t="n"/>
      <c r="BV49" s="355" t="n"/>
      <c r="BW49" s="355" t="n"/>
      <c r="BX49" s="1" t="n"/>
      <c r="BY49" s="1" t="n"/>
    </row>
    <row r="50">
      <c r="A50" s="217" t="inlineStr">
        <is>
          <t>2.3.4</t>
        </is>
      </c>
      <c r="B50" s="126" t="n"/>
      <c r="C50" s="175" t="n"/>
      <c r="D50" s="1384" t="inlineStr">
        <is>
          <t>Цифровая платформа в бизнесе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182" t="n"/>
      <c r="Z50" s="175" t="n"/>
      <c r="AA50" s="182" t="n">
        <v>4</v>
      </c>
      <c r="AB50" s="175" t="n"/>
      <c r="AC50" s="182" t="n">
        <v>110</v>
      </c>
      <c r="AD50" s="175" t="n"/>
      <c r="AE50" s="182" t="n">
        <v>54</v>
      </c>
      <c r="AF50" s="175" t="n"/>
      <c r="AG50" s="177">
        <f>AI50+AK50+AM50+AO50</f>
        <v/>
      </c>
      <c r="AH50" s="128" t="n"/>
      <c r="AI50" s="181" t="n">
        <v>6</v>
      </c>
      <c r="AJ50" s="128" t="n"/>
      <c r="AK50" s="93" t="n"/>
      <c r="AL50" s="128" t="n"/>
      <c r="AM50" s="93" t="n">
        <v>8</v>
      </c>
      <c r="AN50" s="128" t="n"/>
      <c r="AO50" s="181" t="n"/>
      <c r="AP50" s="128" t="n"/>
      <c r="AQ50" s="182" t="n"/>
      <c r="AR50" s="175" t="n"/>
      <c r="AS50" s="177" t="n"/>
      <c r="AT50" s="128" t="n"/>
      <c r="AU50" s="93" t="n"/>
      <c r="AV50" s="128" t="n"/>
      <c r="AW50" s="93" t="n"/>
      <c r="AX50" s="128" t="n"/>
      <c r="AY50" s="93" t="n"/>
      <c r="AZ50" s="128" t="n"/>
      <c r="BA50" s="93" t="n"/>
      <c r="BB50" s="128" t="n"/>
      <c r="BC50" s="93" t="n"/>
      <c r="BD50" s="128" t="n"/>
      <c r="BE50" s="177" t="n"/>
      <c r="BF50" s="128" t="n"/>
      <c r="BG50" s="93" t="n"/>
      <c r="BH50" s="128" t="n"/>
      <c r="BI50" s="93" t="n"/>
      <c r="BJ50" s="128" t="n"/>
      <c r="BK50" s="961">
        <f>AC50</f>
        <v/>
      </c>
      <c r="BL50" s="128" t="n"/>
      <c r="BM50" s="93">
        <f>AG50</f>
        <v/>
      </c>
      <c r="BN50" s="128" t="n"/>
      <c r="BO50" s="189" t="n">
        <v>3</v>
      </c>
      <c r="BP50" s="175" t="n"/>
      <c r="BQ50" s="1258" t="inlineStr">
        <is>
          <t>СК-7</t>
        </is>
      </c>
      <c r="BR50" s="126" t="n"/>
      <c r="BS50" s="126" t="n"/>
      <c r="BT50" s="175" t="n"/>
      <c r="BU50" s="355" t="n"/>
      <c r="BV50" s="355" t="n"/>
      <c r="BW50" s="355" t="n"/>
      <c r="BX50" s="1" t="n"/>
      <c r="BY50" s="1" t="n"/>
    </row>
    <row r="51">
      <c r="A51" s="216" t="inlineStr">
        <is>
          <t>2.4</t>
        </is>
      </c>
      <c r="B51" s="126" t="n"/>
      <c r="C51" s="175" t="n"/>
      <c r="D51" s="1366" t="inlineStr">
        <is>
          <t>Модуль "Функциональные области менеджмента-3"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82" t="n"/>
      <c r="Z51" s="175" t="n"/>
      <c r="AA51" s="182" t="n"/>
      <c r="AB51" s="175" t="n"/>
      <c r="AC51" s="218" t="n">
        <v>454</v>
      </c>
      <c r="AD51" s="175" t="n"/>
      <c r="AE51" s="218" t="n">
        <v>174</v>
      </c>
      <c r="AF51" s="175" t="n"/>
      <c r="AG51" s="188">
        <f>AG52+AG53+AG54</f>
        <v/>
      </c>
      <c r="AH51" s="128" t="n"/>
      <c r="AI51" s="187">
        <f>AI52+AI53+AI54</f>
        <v/>
      </c>
      <c r="AJ51" s="128" t="n"/>
      <c r="AK51" s="95">
        <f>AK52+AK53+AK54</f>
        <v/>
      </c>
      <c r="AL51" s="128" t="n"/>
      <c r="AM51" s="95">
        <f>AM52+AM53+AM54</f>
        <v/>
      </c>
      <c r="AN51" s="128" t="n"/>
      <c r="AO51" s="95">
        <f>AO52+AO53+AO54</f>
        <v/>
      </c>
      <c r="AP51" s="128" t="n"/>
      <c r="AQ51" s="188">
        <f>AQ52+AQ53+AQ54</f>
        <v/>
      </c>
      <c r="AR51" s="128" t="n"/>
      <c r="AS51" s="188">
        <f>AS52+AS53+AS54</f>
        <v/>
      </c>
      <c r="AT51" s="128" t="n"/>
      <c r="AU51" s="95">
        <f>AU52+AU53+AU54</f>
        <v/>
      </c>
      <c r="AV51" s="128" t="n"/>
      <c r="AW51" s="95">
        <f>AW52+AW53+AW54</f>
        <v/>
      </c>
      <c r="AX51" s="128" t="n"/>
      <c r="AY51" s="95">
        <f>AY52+AY53+AY54</f>
        <v/>
      </c>
      <c r="AZ51" s="128" t="n"/>
      <c r="BA51" s="95">
        <f>BA52+BA53+BA54</f>
        <v/>
      </c>
      <c r="BB51" s="128" t="n"/>
      <c r="BC51" s="95">
        <f>BC52+BC53+BC54</f>
        <v/>
      </c>
      <c r="BD51" s="128" t="n"/>
      <c r="BE51" s="188">
        <f>BE52+BE53+BE54</f>
        <v/>
      </c>
      <c r="BF51" s="128" t="n"/>
      <c r="BG51" s="95">
        <f>BG52+BG53+BG54</f>
        <v/>
      </c>
      <c r="BH51" s="128" t="n"/>
      <c r="BI51" s="95">
        <f>BI52+BI53+BI54</f>
        <v/>
      </c>
      <c r="BJ51" s="128" t="n"/>
      <c r="BK51" s="95">
        <f>BK52+BK53+BK54</f>
        <v/>
      </c>
      <c r="BL51" s="128" t="n"/>
      <c r="BM51" s="95">
        <f>BM52+BM53+BM54</f>
        <v/>
      </c>
      <c r="BN51" s="128" t="n"/>
      <c r="BO51" s="187">
        <f>BO52+BO53+BO54</f>
        <v/>
      </c>
      <c r="BP51" s="128" t="n"/>
      <c r="BQ51" s="1258" t="n"/>
      <c r="BR51" s="126" t="n"/>
      <c r="BS51" s="126" t="n"/>
      <c r="BT51" s="175" t="n"/>
      <c r="BU51" s="355" t="n"/>
      <c r="BV51" s="355" t="n"/>
      <c r="BW51" s="355" t="n"/>
      <c r="BX51" s="1" t="n"/>
      <c r="BY51" s="1" t="n"/>
    </row>
    <row r="52">
      <c r="A52" s="217" t="inlineStr">
        <is>
          <t>2.4.1</t>
        </is>
      </c>
      <c r="B52" s="126" t="n"/>
      <c r="C52" s="175" t="n"/>
      <c r="D52" s="860" t="inlineStr">
        <is>
          <t>Корпоративное управление /                                                         Отраслевая специфика в  организациях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182" t="n">
        <v>3</v>
      </c>
      <c r="Z52" s="175" t="n"/>
      <c r="AA52" s="182" t="n"/>
      <c r="AB52" s="175" t="n"/>
      <c r="AC52" s="182" t="n">
        <v>120</v>
      </c>
      <c r="AD52" s="175" t="n"/>
      <c r="AE52" s="182" t="n">
        <v>40</v>
      </c>
      <c r="AF52" s="175" t="n"/>
      <c r="AG52" s="177">
        <f>AI52+AK52+AM52+AO52</f>
        <v/>
      </c>
      <c r="AH52" s="128" t="n"/>
      <c r="AI52" s="181" t="n">
        <v>6</v>
      </c>
      <c r="AJ52" s="128" t="n"/>
      <c r="AK52" s="93" t="n"/>
      <c r="AL52" s="128" t="n"/>
      <c r="AM52" s="93" t="n">
        <v>6</v>
      </c>
      <c r="AN52" s="128" t="n"/>
      <c r="AO52" s="93" t="n"/>
      <c r="AP52" s="128" t="n"/>
      <c r="AQ52" s="182" t="n"/>
      <c r="AR52" s="175" t="n"/>
      <c r="AS52" s="177" t="n"/>
      <c r="AT52" s="128" t="n"/>
      <c r="AU52" s="93" t="n"/>
      <c r="AV52" s="128" t="n"/>
      <c r="AW52" s="93" t="n"/>
      <c r="AX52" s="128" t="n"/>
      <c r="AY52" s="93" t="n"/>
      <c r="AZ52" s="128" t="n"/>
      <c r="BA52" s="93" t="n"/>
      <c r="BB52" s="128" t="n"/>
      <c r="BC52" s="93" t="n"/>
      <c r="BD52" s="128" t="n"/>
      <c r="BE52" s="177">
        <f>AC52</f>
        <v/>
      </c>
      <c r="BF52" s="128" t="n"/>
      <c r="BG52" s="93">
        <f>AG52</f>
        <v/>
      </c>
      <c r="BH52" s="128" t="n"/>
      <c r="BI52" s="93" t="n">
        <v>3</v>
      </c>
      <c r="BJ52" s="128" t="n"/>
      <c r="BK52" s="961" t="n"/>
      <c r="BL52" s="128" t="n"/>
      <c r="BM52" s="93" t="n"/>
      <c r="BN52" s="128" t="n"/>
      <c r="BO52" s="189" t="n"/>
      <c r="BP52" s="175" t="n"/>
      <c r="BQ52" s="1258" t="inlineStr">
        <is>
          <t>СК-9 /                 СК-12</t>
        </is>
      </c>
      <c r="BR52" s="126" t="n"/>
      <c r="BS52" s="126" t="n"/>
      <c r="BT52" s="175" t="n"/>
      <c r="BU52" s="355" t="n"/>
      <c r="BV52" s="355" t="n"/>
      <c r="BW52" s="355" t="n"/>
      <c r="BX52" s="1" t="n"/>
      <c r="BY52" s="1" t="n"/>
    </row>
    <row r="53">
      <c r="A53" s="217" t="inlineStr">
        <is>
          <t>2.4.2</t>
        </is>
      </c>
      <c r="B53" s="126" t="n"/>
      <c r="C53" s="175" t="n"/>
      <c r="D53" s="1384" t="inlineStr">
        <is>
          <t>Операционный менеджмент / Проект-менеджмент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75" t="n"/>
      <c r="Y53" s="182" t="n"/>
      <c r="Z53" s="175" t="n"/>
      <c r="AA53" s="182" t="n">
        <v>4</v>
      </c>
      <c r="AB53" s="175" t="n"/>
      <c r="AC53" s="182" t="n">
        <v>214</v>
      </c>
      <c r="AD53" s="175" t="n"/>
      <c r="AE53" s="182" t="n">
        <v>72</v>
      </c>
      <c r="AF53" s="175" t="n"/>
      <c r="AG53" s="177">
        <f>AI53+AK53+AM53+AO53</f>
        <v/>
      </c>
      <c r="AH53" s="128" t="n"/>
      <c r="AI53" s="181" t="n">
        <v>10</v>
      </c>
      <c r="AJ53" s="128" t="n"/>
      <c r="AK53" s="93" t="n"/>
      <c r="AL53" s="128" t="n"/>
      <c r="AM53" s="93" t="n">
        <v>10</v>
      </c>
      <c r="AN53" s="128" t="n"/>
      <c r="AO53" s="93" t="n"/>
      <c r="AP53" s="128" t="n"/>
      <c r="AQ53" s="182" t="n"/>
      <c r="AR53" s="175" t="n"/>
      <c r="AS53" s="177" t="n"/>
      <c r="AT53" s="128" t="n"/>
      <c r="AU53" s="93" t="n"/>
      <c r="AV53" s="128" t="n"/>
      <c r="AW53" s="93" t="n"/>
      <c r="AX53" s="128" t="n"/>
      <c r="AY53" s="93" t="n"/>
      <c r="AZ53" s="128" t="n"/>
      <c r="BA53" s="93" t="n"/>
      <c r="BB53" s="128" t="n"/>
      <c r="BC53" s="827" t="n"/>
      <c r="BD53" s="175" t="n"/>
      <c r="BE53" s="177" t="n"/>
      <c r="BF53" s="128" t="n"/>
      <c r="BG53" s="93" t="n"/>
      <c r="BH53" s="128" t="n"/>
      <c r="BI53" s="93" t="n"/>
      <c r="BJ53" s="128" t="n"/>
      <c r="BK53" s="961">
        <f>AC53</f>
        <v/>
      </c>
      <c r="BL53" s="128" t="n"/>
      <c r="BM53" s="93">
        <f>AG53</f>
        <v/>
      </c>
      <c r="BN53" s="128" t="n"/>
      <c r="BO53" s="827" t="n">
        <v>6</v>
      </c>
      <c r="BP53" s="175" t="n"/>
      <c r="BQ53" s="1367" t="inlineStr">
        <is>
          <t>СК-6 / CК-13</t>
        </is>
      </c>
      <c r="BR53" s="126" t="n"/>
      <c r="BS53" s="126" t="n"/>
      <c r="BT53" s="175" t="n"/>
      <c r="BU53" s="355" t="n"/>
      <c r="BV53" s="355" t="n"/>
      <c r="BW53" s="355" t="n"/>
      <c r="BX53" s="1" t="n"/>
      <c r="BY53" s="1" t="n"/>
    </row>
    <row r="54">
      <c r="A54" s="217" t="inlineStr">
        <is>
          <t>2.4.3</t>
        </is>
      </c>
      <c r="B54" s="126" t="n"/>
      <c r="C54" s="175" t="n"/>
      <c r="D54" s="860" t="inlineStr">
        <is>
          <t>Финансовый и управленческий учет /                                    Управление финансами организации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75" t="n"/>
      <c r="Y54" s="182" t="n"/>
      <c r="Z54" s="175" t="n"/>
      <c r="AA54" s="182" t="n">
        <v>3</v>
      </c>
      <c r="AB54" s="175" t="n"/>
      <c r="AC54" s="182" t="n">
        <v>120</v>
      </c>
      <c r="AD54" s="175" t="n"/>
      <c r="AE54" s="182" t="n">
        <v>62</v>
      </c>
      <c r="AF54" s="175" t="n"/>
      <c r="AG54" s="177">
        <f>AI54+AK54+AM54+AO54</f>
        <v/>
      </c>
      <c r="AH54" s="128" t="n"/>
      <c r="AI54" s="181" t="n">
        <v>8</v>
      </c>
      <c r="AJ54" s="128" t="n"/>
      <c r="AK54" s="93" t="n"/>
      <c r="AL54" s="128" t="n"/>
      <c r="AM54" s="93" t="n">
        <v>8</v>
      </c>
      <c r="AN54" s="128" t="n"/>
      <c r="AO54" s="93" t="n"/>
      <c r="AP54" s="128" t="n"/>
      <c r="AQ54" s="182" t="n"/>
      <c r="AR54" s="175" t="n"/>
      <c r="AS54" s="177" t="n"/>
      <c r="AT54" s="128" t="n"/>
      <c r="AU54" s="93" t="n"/>
      <c r="AV54" s="128" t="n"/>
      <c r="AW54" s="93" t="n"/>
      <c r="AX54" s="128" t="n"/>
      <c r="AY54" s="93" t="n"/>
      <c r="AZ54" s="128" t="n"/>
      <c r="BA54" s="93" t="n"/>
      <c r="BB54" s="128" t="n"/>
      <c r="BC54" s="827" t="n"/>
      <c r="BD54" s="175" t="n"/>
      <c r="BE54" s="177">
        <f>AC54</f>
        <v/>
      </c>
      <c r="BF54" s="128" t="n"/>
      <c r="BG54" s="93">
        <f>AG54</f>
        <v/>
      </c>
      <c r="BH54" s="128" t="n"/>
      <c r="BI54" s="93" t="n">
        <v>3</v>
      </c>
      <c r="BJ54" s="128" t="n"/>
      <c r="BK54" s="961" t="n"/>
      <c r="BL54" s="128" t="n"/>
      <c r="BM54" s="93" t="n"/>
      <c r="BN54" s="128" t="n"/>
      <c r="BO54" s="827" t="n"/>
      <c r="BP54" s="175" t="n"/>
      <c r="BQ54" s="1385" t="inlineStr">
        <is>
          <t>УПК-4;СК-5/                СК-14</t>
        </is>
      </c>
      <c r="BR54" s="126" t="n"/>
      <c r="BS54" s="126" t="n"/>
      <c r="BT54" s="175" t="n"/>
      <c r="BU54" s="355" t="n"/>
      <c r="BV54" s="355" t="n"/>
      <c r="BW54" s="355" t="n"/>
      <c r="BX54" s="1" t="n"/>
      <c r="BY54" s="1" t="n"/>
    </row>
    <row r="55">
      <c r="A55" s="216" t="inlineStr">
        <is>
          <t>2.5</t>
        </is>
      </c>
      <c r="B55" s="126" t="n"/>
      <c r="C55" s="175" t="n"/>
      <c r="D55" s="1366" t="inlineStr">
        <is>
          <t>Факультативные дисциплины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75" t="n"/>
      <c r="Y55" s="182" t="n"/>
      <c r="Z55" s="175" t="n"/>
      <c r="AA55" s="182" t="n"/>
      <c r="AB55" s="175" t="n"/>
      <c r="AC55" s="218" t="inlineStr">
        <is>
          <t>/110</t>
        </is>
      </c>
      <c r="AD55" s="175" t="n"/>
      <c r="AE55" s="218" t="inlineStr">
        <is>
          <t>/60</t>
        </is>
      </c>
      <c r="AF55" s="175" t="n"/>
      <c r="AG55" s="188" t="inlineStr">
        <is>
          <t>/16</t>
        </is>
      </c>
      <c r="AH55" s="128" t="n"/>
      <c r="AI55" s="187" t="inlineStr">
        <is>
          <t>/ 8</t>
        </is>
      </c>
      <c r="AJ55" s="128" t="n"/>
      <c r="AK55" s="95" t="n"/>
      <c r="AL55" s="128" t="n"/>
      <c r="AM55" s="95" t="inlineStr">
        <is>
          <t>/ 8</t>
        </is>
      </c>
      <c r="AN55" s="128" t="n"/>
      <c r="AO55" s="95" t="n"/>
      <c r="AP55" s="128" t="n"/>
      <c r="AQ55" s="218" t="n"/>
      <c r="AR55" s="175" t="n"/>
      <c r="AS55" s="188" t="inlineStr">
        <is>
          <t>/110</t>
        </is>
      </c>
      <c r="AT55" s="128" t="n"/>
      <c r="AU55" s="187" t="inlineStr">
        <is>
          <t>/16</t>
        </is>
      </c>
      <c r="AV55" s="128" t="n"/>
      <c r="AW55" s="95" t="inlineStr">
        <is>
          <t>/ 3</t>
        </is>
      </c>
      <c r="AX55" s="128" t="n"/>
      <c r="AY55" s="95" t="n"/>
      <c r="AZ55" s="128" t="n"/>
      <c r="BA55" s="95" t="n"/>
      <c r="BB55" s="128" t="n"/>
      <c r="BC55" s="847" t="n"/>
      <c r="BD55" s="175" t="n"/>
      <c r="BE55" s="188" t="n"/>
      <c r="BF55" s="128" t="n"/>
      <c r="BG55" s="95" t="n"/>
      <c r="BH55" s="128" t="n"/>
      <c r="BI55" s="95" t="n"/>
      <c r="BJ55" s="128" t="n"/>
      <c r="BK55" s="984" t="n"/>
      <c r="BL55" s="128" t="n"/>
      <c r="BM55" s="95" t="n"/>
      <c r="BN55" s="128" t="n"/>
      <c r="BO55" s="847" t="n"/>
      <c r="BP55" s="175" t="n"/>
      <c r="BQ55" s="1258" t="n"/>
      <c r="BR55" s="126" t="n"/>
      <c r="BS55" s="126" t="n"/>
      <c r="BT55" s="175" t="n"/>
      <c r="BU55" s="953" t="n"/>
      <c r="BV55" s="953" t="n"/>
      <c r="BW55" s="953" t="n"/>
      <c r="BX55" s="1" t="n"/>
      <c r="BY55" s="1" t="n"/>
    </row>
    <row r="56">
      <c r="A56" s="217" t="inlineStr">
        <is>
          <t>2.5.1</t>
        </is>
      </c>
      <c r="B56" s="126" t="n"/>
      <c r="C56" s="175" t="n"/>
      <c r="D56" s="860" t="inlineStr">
        <is>
          <t>Правовое обеспечение бизнеса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75" t="n"/>
      <c r="Y56" s="182" t="n"/>
      <c r="Z56" s="175" t="n"/>
      <c r="AA56" s="182" t="inlineStr">
        <is>
          <t>/ 1</t>
        </is>
      </c>
      <c r="AB56" s="175" t="n"/>
      <c r="AC56" s="182" t="inlineStr">
        <is>
          <t>/110</t>
        </is>
      </c>
      <c r="AD56" s="175" t="n"/>
      <c r="AE56" s="182" t="inlineStr">
        <is>
          <t>/60</t>
        </is>
      </c>
      <c r="AF56" s="175" t="n"/>
      <c r="AG56" s="177" t="inlineStr">
        <is>
          <t>/16</t>
        </is>
      </c>
      <c r="AH56" s="128" t="n"/>
      <c r="AI56" s="181" t="inlineStr">
        <is>
          <t>/ 8</t>
        </is>
      </c>
      <c r="AJ56" s="128" t="n"/>
      <c r="AK56" s="93" t="n"/>
      <c r="AL56" s="128" t="n"/>
      <c r="AM56" s="93" t="inlineStr">
        <is>
          <t>/ 8</t>
        </is>
      </c>
      <c r="AN56" s="128" t="n"/>
      <c r="AO56" s="93" t="n"/>
      <c r="AP56" s="128" t="n"/>
      <c r="AQ56" s="182" t="n"/>
      <c r="AR56" s="175" t="n"/>
      <c r="AS56" s="177" t="inlineStr">
        <is>
          <t>/110</t>
        </is>
      </c>
      <c r="AT56" s="128" t="n"/>
      <c r="AU56" s="181" t="inlineStr">
        <is>
          <t>/16</t>
        </is>
      </c>
      <c r="AV56" s="128" t="n"/>
      <c r="AW56" s="93" t="inlineStr">
        <is>
          <t>/ 3</t>
        </is>
      </c>
      <c r="AX56" s="128" t="n"/>
      <c r="AY56" s="93" t="n"/>
      <c r="AZ56" s="128" t="n"/>
      <c r="BA56" s="93" t="n"/>
      <c r="BB56" s="128" t="n"/>
      <c r="BC56" s="827" t="n"/>
      <c r="BD56" s="175" t="n"/>
      <c r="BE56" s="177" t="n"/>
      <c r="BF56" s="128" t="n"/>
      <c r="BG56" s="93" t="n"/>
      <c r="BH56" s="128" t="n"/>
      <c r="BI56" s="93" t="n"/>
      <c r="BJ56" s="128" t="n"/>
      <c r="BK56" s="961" t="n"/>
      <c r="BL56" s="128" t="n"/>
      <c r="BM56" s="93" t="n"/>
      <c r="BN56" s="128" t="n"/>
      <c r="BO56" s="827" t="n"/>
      <c r="BP56" s="175" t="n"/>
      <c r="BQ56" s="1258" t="inlineStr">
        <is>
          <t>СК-11</t>
        </is>
      </c>
      <c r="BR56" s="126" t="n"/>
      <c r="BS56" s="126" t="n"/>
      <c r="BT56" s="175" t="n"/>
      <c r="BU56" s="355" t="n"/>
      <c r="BV56" s="355" t="n"/>
      <c r="BW56" s="355" t="n"/>
      <c r="BX56" s="1" t="n"/>
      <c r="BY56" s="1" t="n"/>
    </row>
    <row r="57">
      <c r="A57" s="216" t="inlineStr">
        <is>
          <t>2.6</t>
        </is>
      </c>
      <c r="B57" s="126" t="n"/>
      <c r="C57" s="175" t="n"/>
      <c r="D57" s="1386" t="inlineStr">
        <is>
          <t>Дополнительные виды обучения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75" t="n"/>
      <c r="Y57" s="841" t="n"/>
      <c r="Z57" s="175" t="n"/>
      <c r="AA57" s="841" t="n"/>
      <c r="AB57" s="175" t="n"/>
      <c r="AC57" s="991" t="inlineStr">
        <is>
          <t>/338</t>
        </is>
      </c>
      <c r="AD57" s="175" t="n"/>
      <c r="AE57" s="991" t="inlineStr">
        <is>
          <t>/218</t>
        </is>
      </c>
      <c r="AF57" s="175" t="n"/>
      <c r="AG57" s="992" t="inlineStr">
        <is>
          <t>/</t>
        </is>
      </c>
      <c r="AH57" s="1387">
        <f>AH58+AH59+AH60</f>
        <v/>
      </c>
      <c r="AI57" s="994" t="inlineStr">
        <is>
          <t>/</t>
        </is>
      </c>
      <c r="AJ57" s="995">
        <f>AJ58+AJ59+AJ60</f>
        <v/>
      </c>
      <c r="AK57" s="996" t="inlineStr">
        <is>
          <t>/</t>
        </is>
      </c>
      <c r="AL57" s="997">
        <f>AL58+AL59+AL60</f>
        <v/>
      </c>
      <c r="AM57" s="996" t="inlineStr">
        <is>
          <t>/</t>
        </is>
      </c>
      <c r="AN57" s="995">
        <f>AN58+AN59+AN60</f>
        <v/>
      </c>
      <c r="AO57" s="999" t="inlineStr">
        <is>
          <t>/</t>
        </is>
      </c>
      <c r="AP57" s="990" t="n">
        <v>10</v>
      </c>
      <c r="AQ57" s="1001" t="n"/>
      <c r="AR57" s="1002" t="n"/>
      <c r="AS57" s="992" t="inlineStr">
        <is>
          <t>/</t>
        </is>
      </c>
      <c r="AT57" s="998">
        <f>AT58+AT59</f>
        <v/>
      </c>
      <c r="AU57" s="1004" t="inlineStr">
        <is>
          <t>/</t>
        </is>
      </c>
      <c r="AV57" s="1005">
        <f>AV58+AV59</f>
        <v/>
      </c>
      <c r="AW57" s="930" t="n"/>
      <c r="AX57" s="128" t="n"/>
      <c r="AY57" s="930" t="inlineStr">
        <is>
          <t>/ 134</t>
        </is>
      </c>
      <c r="AZ57" s="128" t="n"/>
      <c r="BA57" s="1004" t="inlineStr">
        <is>
          <t>/</t>
        </is>
      </c>
      <c r="BB57" s="995">
        <f>BB58+BB59</f>
        <v/>
      </c>
      <c r="BC57" s="1004" t="inlineStr">
        <is>
          <t>/</t>
        </is>
      </c>
      <c r="BD57" s="1006" t="n">
        <v>7</v>
      </c>
      <c r="BE57" s="1007" t="inlineStr">
        <is>
          <t>/</t>
        </is>
      </c>
      <c r="BF57" s="995" t="n">
        <v>72</v>
      </c>
      <c r="BG57" s="1004" t="inlineStr">
        <is>
          <t>/</t>
        </is>
      </c>
      <c r="BH57" s="995" t="n">
        <v>14</v>
      </c>
      <c r="BI57" s="1004" t="inlineStr">
        <is>
          <t>/</t>
        </is>
      </c>
      <c r="BJ57" s="995" t="n">
        <v>2</v>
      </c>
      <c r="BK57" s="1008" t="n"/>
      <c r="BL57" s="128" t="n"/>
      <c r="BM57" s="843" t="n"/>
      <c r="BN57" s="128" t="n"/>
      <c r="BO57" s="843" t="n"/>
      <c r="BP57" s="128" t="n"/>
      <c r="BQ57" s="1312" t="n"/>
      <c r="BR57" s="126" t="n"/>
      <c r="BS57" s="126" t="n"/>
      <c r="BT57" s="175" t="n"/>
      <c r="BU57" s="355" t="n"/>
      <c r="BV57" s="355" t="n"/>
      <c r="BW57" s="355" t="n"/>
      <c r="BX57" s="1" t="n"/>
      <c r="BY57" s="1" t="n"/>
    </row>
    <row r="58">
      <c r="A58" s="217" t="inlineStr">
        <is>
          <t>2.6.1</t>
        </is>
      </c>
      <c r="B58" s="126" t="n"/>
      <c r="C58" s="175" t="n"/>
      <c r="D58" s="1388" t="inlineStr">
        <is>
          <t>Философия и методология науки *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75" t="n"/>
      <c r="Y58" s="1009" t="inlineStr">
        <is>
          <t>/</t>
        </is>
      </c>
      <c r="Z58" s="1010" t="n">
        <v>2</v>
      </c>
      <c r="AA58" s="1011" t="n"/>
      <c r="AB58" s="1010" t="n"/>
      <c r="AC58" s="1012" t="inlineStr">
        <is>
          <t>/124</t>
        </is>
      </c>
      <c r="AD58" s="175" t="n"/>
      <c r="AE58" s="1012" t="inlineStr">
        <is>
          <t>/72</t>
        </is>
      </c>
      <c r="AF58" s="175" t="n"/>
      <c r="AG58" s="1013" t="inlineStr">
        <is>
          <t>/</t>
        </is>
      </c>
      <c r="AH58" s="1389" t="n">
        <v>20</v>
      </c>
      <c r="AI58" s="994" t="inlineStr">
        <is>
          <t>/</t>
        </is>
      </c>
      <c r="AJ58" s="1015" t="n">
        <v>10</v>
      </c>
      <c r="AK58" s="996" t="n"/>
      <c r="AL58" s="1016" t="n"/>
      <c r="AM58" s="996" t="n"/>
      <c r="AN58" s="1015" t="n"/>
      <c r="AO58" s="999" t="inlineStr">
        <is>
          <t>/</t>
        </is>
      </c>
      <c r="AP58" s="1023" t="n">
        <v>10</v>
      </c>
      <c r="AQ58" s="1019" t="n"/>
      <c r="AR58" s="1020" t="n"/>
      <c r="AS58" s="992" t="inlineStr">
        <is>
          <t>/</t>
        </is>
      </c>
      <c r="AT58" s="1015" t="n">
        <v>62</v>
      </c>
      <c r="AU58" s="999" t="inlineStr">
        <is>
          <t>/</t>
        </is>
      </c>
      <c r="AV58" s="1021" t="n">
        <v>10</v>
      </c>
      <c r="AW58" s="1008" t="n"/>
      <c r="AX58" s="128" t="n"/>
      <c r="AY58" s="999" t="inlineStr">
        <is>
          <t>/</t>
        </is>
      </c>
      <c r="AZ58" s="1015" t="n">
        <v>62</v>
      </c>
      <c r="BA58" s="999" t="inlineStr">
        <is>
          <t>/</t>
        </is>
      </c>
      <c r="BB58" s="1015" t="n">
        <v>10</v>
      </c>
      <c r="BC58" s="999" t="inlineStr">
        <is>
          <t>/</t>
        </is>
      </c>
      <c r="BD58" s="1022" t="n">
        <v>3</v>
      </c>
      <c r="BE58" s="1007" t="n"/>
      <c r="BF58" s="1015" t="n"/>
      <c r="BG58" s="999" t="n"/>
      <c r="BH58" s="1015" t="n"/>
      <c r="BI58" s="999" t="n"/>
      <c r="BJ58" s="1015" t="n"/>
      <c r="BK58" s="1008" t="n"/>
      <c r="BL58" s="128" t="n"/>
      <c r="BM58" s="843" t="n"/>
      <c r="BN58" s="128" t="n"/>
      <c r="BO58" s="843" t="n"/>
      <c r="BP58" s="128" t="n"/>
      <c r="BQ58" s="824" t="inlineStr">
        <is>
          <t>УК-1</t>
        </is>
      </c>
      <c r="BR58" s="126" t="n"/>
      <c r="BS58" s="126" t="n"/>
      <c r="BT58" s="175" t="n"/>
      <c r="BU58" s="355" t="n"/>
      <c r="BV58" s="355" t="n"/>
      <c r="BW58" s="355" t="n"/>
      <c r="BX58" s="1" t="n"/>
      <c r="BY58" s="1" t="n"/>
    </row>
    <row r="59">
      <c r="A59" s="217" t="inlineStr">
        <is>
          <t>2.6.2</t>
        </is>
      </c>
      <c r="B59" s="126" t="n"/>
      <c r="C59" s="175" t="n"/>
      <c r="D59" s="1388" t="inlineStr">
        <is>
          <t>Иностранный язык *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75" t="n"/>
      <c r="Y59" s="1009" t="inlineStr">
        <is>
          <t>/</t>
        </is>
      </c>
      <c r="Z59" s="1010" t="n">
        <v>2</v>
      </c>
      <c r="AA59" s="1011" t="n"/>
      <c r="AB59" s="1010" t="n"/>
      <c r="AC59" s="1012" t="inlineStr">
        <is>
          <t>/142</t>
        </is>
      </c>
      <c r="AD59" s="175" t="n"/>
      <c r="AE59" s="1012" t="inlineStr">
        <is>
          <t>/96</t>
        </is>
      </c>
      <c r="AF59" s="175" t="n"/>
      <c r="AG59" s="1013" t="inlineStr">
        <is>
          <t>/</t>
        </is>
      </c>
      <c r="AH59" s="1389" t="n">
        <v>26</v>
      </c>
      <c r="AI59" s="994" t="n"/>
      <c r="AJ59" s="1016" t="n"/>
      <c r="AK59" s="996" t="n"/>
      <c r="AL59" s="1016" t="n"/>
      <c r="AM59" s="996" t="inlineStr">
        <is>
          <t>/</t>
        </is>
      </c>
      <c r="AN59" s="1015" t="n">
        <v>26</v>
      </c>
      <c r="AO59" s="999" t="n"/>
      <c r="AP59" s="1023" t="n"/>
      <c r="AQ59" s="1019" t="n"/>
      <c r="AR59" s="1020" t="n"/>
      <c r="AS59" s="992" t="inlineStr">
        <is>
          <t>/</t>
        </is>
      </c>
      <c r="AT59" s="1015" t="n">
        <v>70</v>
      </c>
      <c r="AU59" s="999" t="inlineStr">
        <is>
          <t>/</t>
        </is>
      </c>
      <c r="AV59" s="1021" t="n">
        <v>10</v>
      </c>
      <c r="AW59" s="1008" t="n"/>
      <c r="AX59" s="128" t="n"/>
      <c r="AY59" s="999" t="inlineStr">
        <is>
          <t>/</t>
        </is>
      </c>
      <c r="AZ59" s="1015" t="n">
        <v>72</v>
      </c>
      <c r="BA59" s="999" t="inlineStr">
        <is>
          <t>/</t>
        </is>
      </c>
      <c r="BB59" s="1015" t="n">
        <v>16</v>
      </c>
      <c r="BC59" s="999" t="inlineStr">
        <is>
          <t>/</t>
        </is>
      </c>
      <c r="BD59" s="1022" t="n">
        <v>4</v>
      </c>
      <c r="BE59" s="1007" t="n"/>
      <c r="BF59" s="1015" t="n"/>
      <c r="BG59" s="999" t="n"/>
      <c r="BH59" s="1015" t="n"/>
      <c r="BI59" s="999" t="n"/>
      <c r="BJ59" s="1015" t="n"/>
      <c r="BK59" s="1008" t="n"/>
      <c r="BL59" s="128" t="n"/>
      <c r="BM59" s="843" t="n"/>
      <c r="BN59" s="128" t="n"/>
      <c r="BO59" s="843" t="n"/>
      <c r="BP59" s="128" t="n"/>
      <c r="BQ59" s="824" t="inlineStr">
        <is>
          <t>УК-7</t>
        </is>
      </c>
      <c r="BR59" s="126" t="n"/>
      <c r="BS59" s="126" t="n"/>
      <c r="BT59" s="175" t="n"/>
      <c r="BU59" s="355" t="n"/>
      <c r="BV59" s="355" t="n"/>
      <c r="BW59" s="355" t="n"/>
      <c r="BX59" s="1" t="n"/>
      <c r="BY59" s="1" t="n"/>
    </row>
    <row r="60">
      <c r="A60" s="898" t="inlineStr">
        <is>
          <t>2.6.3</t>
        </is>
      </c>
      <c r="B60" s="202" t="n"/>
      <c r="C60" s="203" t="n"/>
      <c r="D60" s="1390" t="inlineStr">
        <is>
          <t>Основы информационных технологий  *</t>
        </is>
      </c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3" t="n"/>
      <c r="Y60" s="1025" t="n"/>
      <c r="Z60" s="1026" t="n"/>
      <c r="AA60" s="1027" t="inlineStr">
        <is>
          <t>/</t>
        </is>
      </c>
      <c r="AB60" s="1028" t="inlineStr">
        <is>
          <t>3д</t>
        </is>
      </c>
      <c r="AC60" s="1029" t="inlineStr">
        <is>
          <t>/72</t>
        </is>
      </c>
      <c r="AD60" s="203" t="n"/>
      <c r="AE60" s="1029" t="inlineStr">
        <is>
          <t>/50</t>
        </is>
      </c>
      <c r="AF60" s="203" t="n"/>
      <c r="AG60" s="1030" t="inlineStr">
        <is>
          <t>/</t>
        </is>
      </c>
      <c r="AH60" s="1391" t="n">
        <v>14</v>
      </c>
      <c r="AI60" s="1032" t="inlineStr">
        <is>
          <t>/</t>
        </is>
      </c>
      <c r="AJ60" s="1033" t="n">
        <v>8</v>
      </c>
      <c r="AK60" s="1034" t="inlineStr">
        <is>
          <t>/</t>
        </is>
      </c>
      <c r="AL60" s="1033" t="n">
        <v>6</v>
      </c>
      <c r="AM60" s="1034" t="n"/>
      <c r="AN60" s="1033" t="n"/>
      <c r="AO60" s="1034" t="n"/>
      <c r="AP60" s="1035" t="n"/>
      <c r="AQ60" s="1036" t="n"/>
      <c r="AR60" s="1037" t="n"/>
      <c r="AS60" s="1030" t="n"/>
      <c r="AT60" s="1038" t="n"/>
      <c r="AU60" s="1039" t="n"/>
      <c r="AV60" s="1038" t="n"/>
      <c r="AW60" s="1040" t="n"/>
      <c r="AX60" s="144" t="n"/>
      <c r="AY60" s="1041" t="n"/>
      <c r="AZ60" s="1038" t="n"/>
      <c r="BA60" s="1041" t="n"/>
      <c r="BB60" s="1038" t="n"/>
      <c r="BC60" s="1041" t="n"/>
      <c r="BD60" s="1042" t="n"/>
      <c r="BE60" s="1043" t="inlineStr">
        <is>
          <t>/</t>
        </is>
      </c>
      <c r="BF60" s="1044" t="n">
        <v>72</v>
      </c>
      <c r="BG60" s="1039" t="inlineStr">
        <is>
          <t>/</t>
        </is>
      </c>
      <c r="BH60" s="1044" t="n">
        <v>14</v>
      </c>
      <c r="BI60" s="1039" t="inlineStr">
        <is>
          <t>/</t>
        </is>
      </c>
      <c r="BJ60" s="1044" t="n">
        <v>2</v>
      </c>
      <c r="BK60" s="1040" t="n"/>
      <c r="BL60" s="144" t="n"/>
      <c r="BM60" s="1045" t="n"/>
      <c r="BN60" s="144" t="n"/>
      <c r="BO60" s="1045" t="n"/>
      <c r="BP60" s="144" t="n"/>
      <c r="BQ60" s="1324" t="inlineStr">
        <is>
          <t>УК-2</t>
        </is>
      </c>
      <c r="BR60" s="202" t="n"/>
      <c r="BS60" s="202" t="n"/>
      <c r="BT60" s="203" t="n"/>
      <c r="BU60" s="355" t="n"/>
      <c r="BV60" s="355" t="n"/>
      <c r="BW60" s="355" t="n"/>
      <c r="BX60" s="1" t="n"/>
      <c r="BY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/>
      <c r="AM61" s="1" t="n"/>
      <c r="AN61" s="1" t="n"/>
      <c r="AO61" s="1" t="n"/>
      <c r="AP61" s="1" t="n"/>
      <c r="AQ61" s="1" t="n"/>
      <c r="AR61" s="1" t="n"/>
      <c r="AS61" s="1" t="n"/>
      <c r="AT61" s="1" t="n"/>
      <c r="AU61" s="1" t="n"/>
      <c r="AV61" s="1" t="n"/>
      <c r="AW61" s="1" t="n"/>
      <c r="AX61" s="1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" t="n"/>
      <c r="BJ61" s="1" t="n"/>
      <c r="BK61" s="1" t="n"/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</row>
    <row r="62">
      <c r="A62" s="658" t="inlineStr">
        <is>
          <t>Количество часов учебных занятий</t>
        </is>
      </c>
      <c r="B62" s="490" t="n"/>
      <c r="C62" s="490" t="n"/>
      <c r="D62" s="490" t="n"/>
      <c r="E62" s="490" t="n"/>
      <c r="F62" s="490" t="n"/>
      <c r="G62" s="490" t="n"/>
      <c r="H62" s="490" t="n"/>
      <c r="I62" s="490" t="n"/>
      <c r="J62" s="490" t="n"/>
      <c r="K62" s="490" t="n"/>
      <c r="L62" s="490" t="n"/>
      <c r="M62" s="490" t="n"/>
      <c r="N62" s="490" t="n"/>
      <c r="O62" s="490" t="n"/>
      <c r="P62" s="490" t="n"/>
      <c r="Q62" s="490" t="n"/>
      <c r="R62" s="490" t="n"/>
      <c r="S62" s="490" t="n"/>
      <c r="T62" s="490" t="n"/>
      <c r="U62" s="490" t="n"/>
      <c r="V62" s="490" t="n"/>
      <c r="W62" s="490" t="n"/>
      <c r="X62" s="490" t="n"/>
      <c r="Y62" s="490" t="n"/>
      <c r="Z62" s="490" t="n"/>
      <c r="AA62" s="490" t="n"/>
      <c r="AB62" s="659" t="n"/>
      <c r="AC62" s="170">
        <f>AC30+AC39</f>
        <v/>
      </c>
      <c r="AD62" s="124" t="n"/>
      <c r="AE62" s="1392">
        <f>AE30+AE39</f>
        <v/>
      </c>
      <c r="AF62" s="124" t="n"/>
      <c r="AG62" s="170">
        <f>AG30+AG39</f>
        <v/>
      </c>
      <c r="AH62" s="124" t="n"/>
      <c r="AI62" s="170">
        <f>AI30+AI39</f>
        <v/>
      </c>
      <c r="AJ62" s="124" t="n"/>
      <c r="AK62" s="170">
        <f>AK30+AK39</f>
        <v/>
      </c>
      <c r="AL62" s="124" t="n"/>
      <c r="AM62" s="170">
        <f>AM30+AM39</f>
        <v/>
      </c>
      <c r="AN62" s="124" t="n"/>
      <c r="AO62" s="170">
        <f>AO30+AO39</f>
        <v/>
      </c>
      <c r="AP62" s="124" t="n"/>
      <c r="AQ62" s="170">
        <f>AQ30+AQ39</f>
        <v/>
      </c>
      <c r="AR62" s="124" t="n"/>
      <c r="AS62" s="170">
        <f>AS30+AS39</f>
        <v/>
      </c>
      <c r="AT62" s="124" t="n"/>
      <c r="AU62" s="170">
        <f>AU30+AU39</f>
        <v/>
      </c>
      <c r="AV62" s="124" t="n"/>
      <c r="AW62" s="170">
        <f>AW30+AW39</f>
        <v/>
      </c>
      <c r="AX62" s="124" t="n"/>
      <c r="AY62" s="170">
        <f>AY30+AY39</f>
        <v/>
      </c>
      <c r="AZ62" s="124" t="n"/>
      <c r="BA62" s="170">
        <f>BA30+BA39</f>
        <v/>
      </c>
      <c r="BB62" s="124" t="n"/>
      <c r="BC62" s="170">
        <f>BC30+BC39</f>
        <v/>
      </c>
      <c r="BD62" s="124" t="n"/>
      <c r="BE62" s="170">
        <f>BE30+BE39</f>
        <v/>
      </c>
      <c r="BF62" s="124" t="n"/>
      <c r="BG62" s="170">
        <f>BG30+BG39</f>
        <v/>
      </c>
      <c r="BH62" s="124" t="n"/>
      <c r="BI62" s="170">
        <f>BI30+BI39</f>
        <v/>
      </c>
      <c r="BJ62" s="124" t="n"/>
      <c r="BK62" s="981">
        <f>BK30+BK39</f>
        <v/>
      </c>
      <c r="BL62" s="124" t="n"/>
      <c r="BM62" s="170">
        <f>BM30+BM39</f>
        <v/>
      </c>
      <c r="BN62" s="124" t="n"/>
      <c r="BO62" s="170">
        <f>BO30+BO39</f>
        <v/>
      </c>
      <c r="BP62" s="124" t="n"/>
      <c r="BQ62" s="1047" t="n"/>
      <c r="BR62" s="101" t="n"/>
      <c r="BS62" s="101" t="n"/>
      <c r="BT62" s="104" t="n"/>
      <c r="BU62" s="355" t="n"/>
      <c r="BV62" s="1" t="n"/>
      <c r="BW62" s="1" t="n"/>
      <c r="BX62" s="1" t="n"/>
      <c r="BY62" s="1" t="n"/>
    </row>
    <row r="63">
      <c r="A63" s="886" t="inlineStr">
        <is>
          <t>Количество часов учебных занятий в неделю</t>
        </is>
      </c>
      <c r="B63" s="887" t="n"/>
      <c r="C63" s="887" t="n"/>
      <c r="D63" s="887" t="n"/>
      <c r="E63" s="887" t="n"/>
      <c r="F63" s="887" t="n"/>
      <c r="G63" s="887" t="n"/>
      <c r="H63" s="887" t="n"/>
      <c r="I63" s="887" t="n"/>
      <c r="J63" s="887" t="n"/>
      <c r="K63" s="887" t="n"/>
      <c r="L63" s="887" t="n"/>
      <c r="M63" s="887" t="n"/>
      <c r="N63" s="887" t="n"/>
      <c r="O63" s="887" t="n"/>
      <c r="P63" s="887" t="n"/>
      <c r="Q63" s="887" t="n"/>
      <c r="R63" s="887" t="n"/>
      <c r="S63" s="887" t="n"/>
      <c r="T63" s="887" t="n"/>
      <c r="U63" s="887" t="n"/>
      <c r="V63" s="887" t="n"/>
      <c r="W63" s="887" t="n"/>
      <c r="X63" s="887" t="n"/>
      <c r="Y63" s="887" t="n"/>
      <c r="Z63" s="887" t="n"/>
      <c r="AA63" s="887" t="n"/>
      <c r="AB63" s="888" t="n"/>
      <c r="AC63" s="664">
        <f>AM62+AS62+BE62</f>
        <v/>
      </c>
      <c r="AD63" s="128" t="n"/>
      <c r="AE63" s="93" t="n"/>
      <c r="AF63" s="128" t="n"/>
      <c r="AG63" s="93" t="n"/>
      <c r="AH63" s="128" t="n"/>
      <c r="AI63" s="93" t="n"/>
      <c r="AJ63" s="128" t="n"/>
      <c r="AK63" s="93" t="n"/>
      <c r="AL63" s="128" t="n"/>
      <c r="AM63" s="664">
        <f>AM62/(AT36+2)</f>
        <v/>
      </c>
      <c r="AN63" s="128" t="n"/>
      <c r="AO63" s="95" t="n"/>
      <c r="AP63" s="128" t="n"/>
      <c r="AQ63" s="93" t="n"/>
      <c r="AR63" s="128" t="n"/>
      <c r="AS63" s="95">
        <f>AU62/AS28</f>
        <v/>
      </c>
      <c r="AT63" s="126" t="n"/>
      <c r="AU63" s="126" t="n"/>
      <c r="AV63" s="126" t="n"/>
      <c r="AW63" s="126" t="n"/>
      <c r="AX63" s="128" t="n"/>
      <c r="AY63" s="95">
        <f>BA62/AY28</f>
        <v/>
      </c>
      <c r="AZ63" s="126" t="n"/>
      <c r="BA63" s="126" t="n"/>
      <c r="BB63" s="126" t="n"/>
      <c r="BC63" s="126" t="n"/>
      <c r="BD63" s="128" t="n"/>
      <c r="BE63" s="95">
        <f>BG62/BE28</f>
        <v/>
      </c>
      <c r="BF63" s="126" t="n"/>
      <c r="BG63" s="126" t="n"/>
      <c r="BH63" s="126" t="n"/>
      <c r="BI63" s="126" t="n"/>
      <c r="BJ63" s="128" t="n"/>
      <c r="BK63" s="95">
        <f>BM62/BK28</f>
        <v/>
      </c>
      <c r="BL63" s="126" t="n"/>
      <c r="BM63" s="126" t="n"/>
      <c r="BN63" s="126" t="n"/>
      <c r="BO63" s="126" t="n"/>
      <c r="BP63" s="128" t="n"/>
      <c r="BQ63" s="112" t="n"/>
      <c r="BR63" s="1" t="n"/>
      <c r="BS63" s="1" t="n"/>
      <c r="BT63" s="114" t="n"/>
      <c r="BU63" s="1" t="n"/>
      <c r="BV63" s="1" t="n"/>
      <c r="BW63" s="1" t="n"/>
      <c r="BX63" s="1" t="n"/>
      <c r="BY63" s="1" t="n"/>
    </row>
    <row r="64">
      <c r="A64" s="886" t="inlineStr">
        <is>
          <t>Количество курсовых проектов</t>
        </is>
      </c>
      <c r="B64" s="887" t="n"/>
      <c r="C64" s="887" t="n"/>
      <c r="D64" s="887" t="n"/>
      <c r="E64" s="887" t="n"/>
      <c r="F64" s="887" t="n"/>
      <c r="G64" s="887" t="n"/>
      <c r="H64" s="887" t="n"/>
      <c r="I64" s="887" t="n"/>
      <c r="J64" s="887" t="n"/>
      <c r="K64" s="887" t="n"/>
      <c r="L64" s="887" t="n"/>
      <c r="M64" s="887" t="n"/>
      <c r="N64" s="887" t="n"/>
      <c r="O64" s="887" t="n"/>
      <c r="P64" s="887" t="n"/>
      <c r="Q64" s="887" t="n"/>
      <c r="R64" s="887" t="n"/>
      <c r="S64" s="887" t="n"/>
      <c r="T64" s="887" t="n"/>
      <c r="U64" s="887" t="n"/>
      <c r="V64" s="887" t="n"/>
      <c r="W64" s="887" t="n"/>
      <c r="X64" s="887" t="n"/>
      <c r="Y64" s="887" t="n"/>
      <c r="Z64" s="887" t="n"/>
      <c r="AA64" s="887" t="n"/>
      <c r="AB64" s="888" t="n"/>
      <c r="AC64" s="95" t="n"/>
      <c r="AD64" s="128" t="n"/>
      <c r="AE64" s="93" t="n"/>
      <c r="AF64" s="128" t="n"/>
      <c r="AG64" s="93" t="n"/>
      <c r="AH64" s="128" t="n"/>
      <c r="AI64" s="93" t="n"/>
      <c r="AJ64" s="128" t="n"/>
      <c r="AK64" s="93" t="n"/>
      <c r="AL64" s="128" t="n"/>
      <c r="AM64" s="93" t="n"/>
      <c r="AN64" s="128" t="n"/>
      <c r="AO64" s="93" t="n"/>
      <c r="AP64" s="128" t="n"/>
      <c r="AQ64" s="93" t="n"/>
      <c r="AR64" s="128" t="n"/>
      <c r="AS64" s="95" t="n"/>
      <c r="AT64" s="128" t="n"/>
      <c r="AU64" s="95" t="n"/>
      <c r="AV64" s="128" t="n"/>
      <c r="AW64" s="95" t="n"/>
      <c r="AX64" s="128" t="n"/>
      <c r="AY64" s="95" t="n"/>
      <c r="AZ64" s="128" t="n"/>
      <c r="BA64" s="95" t="n"/>
      <c r="BB64" s="128" t="n"/>
      <c r="BC64" s="95" t="n"/>
      <c r="BD64" s="128" t="n"/>
      <c r="BE64" s="95" t="n"/>
      <c r="BF64" s="128" t="n"/>
      <c r="BG64" s="95" t="n"/>
      <c r="BH64" s="128" t="n"/>
      <c r="BI64" s="95" t="n"/>
      <c r="BJ64" s="128" t="n"/>
      <c r="BK64" s="95" t="n"/>
      <c r="BL64" s="128" t="n"/>
      <c r="BM64" s="95" t="n"/>
      <c r="BN64" s="128" t="n"/>
      <c r="BO64" s="95" t="n"/>
      <c r="BP64" s="128" t="n"/>
      <c r="BQ64" s="112" t="n"/>
      <c r="BR64" s="1" t="n"/>
      <c r="BS64" s="1" t="n"/>
      <c r="BT64" s="114" t="n"/>
      <c r="BU64" s="1" t="n"/>
      <c r="BV64" s="1" t="n"/>
      <c r="BW64" s="1" t="n"/>
      <c r="BX64" s="1" t="n"/>
      <c r="BY64" s="1" t="n"/>
    </row>
    <row r="65">
      <c r="A65" s="886" t="inlineStr">
        <is>
          <t>Количество курсовых работ</t>
        </is>
      </c>
      <c r="B65" s="887" t="n"/>
      <c r="C65" s="887" t="n"/>
      <c r="D65" s="887" t="n"/>
      <c r="E65" s="887" t="n"/>
      <c r="F65" s="887" t="n"/>
      <c r="G65" s="887" t="n"/>
      <c r="H65" s="887" t="n"/>
      <c r="I65" s="887" t="n"/>
      <c r="J65" s="887" t="n"/>
      <c r="K65" s="887" t="n"/>
      <c r="L65" s="887" t="n"/>
      <c r="M65" s="887" t="n"/>
      <c r="N65" s="887" t="n"/>
      <c r="O65" s="887" t="n"/>
      <c r="P65" s="887" t="n"/>
      <c r="Q65" s="887" t="n"/>
      <c r="R65" s="887" t="n"/>
      <c r="S65" s="887" t="n"/>
      <c r="T65" s="887" t="n"/>
      <c r="U65" s="887" t="n"/>
      <c r="V65" s="887" t="n"/>
      <c r="W65" s="887" t="n"/>
      <c r="X65" s="887" t="n"/>
      <c r="Y65" s="887" t="n"/>
      <c r="Z65" s="887" t="n"/>
      <c r="AA65" s="887" t="n"/>
      <c r="AB65" s="888" t="n"/>
      <c r="AC65" s="95">
        <f>AS65+AY65+BE65+BK65</f>
        <v/>
      </c>
      <c r="AD65" s="128" t="n"/>
      <c r="AE65" s="93" t="n"/>
      <c r="AF65" s="128" t="n"/>
      <c r="AG65" s="93" t="n"/>
      <c r="AH65" s="128" t="n"/>
      <c r="AI65" s="93" t="n"/>
      <c r="AJ65" s="128" t="n"/>
      <c r="AK65" s="93" t="n"/>
      <c r="AL65" s="128" t="n"/>
      <c r="AM65" s="93" t="n"/>
      <c r="AN65" s="128" t="n"/>
      <c r="AO65" s="93" t="n"/>
      <c r="AP65" s="128" t="n"/>
      <c r="AQ65" s="93" t="n"/>
      <c r="AR65" s="128" t="n"/>
      <c r="AS65" s="95" t="n"/>
      <c r="AT65" s="126" t="n"/>
      <c r="AU65" s="126" t="n"/>
      <c r="AV65" s="126" t="n"/>
      <c r="AW65" s="126" t="n"/>
      <c r="AX65" s="128" t="n"/>
      <c r="AY65" s="95" t="n"/>
      <c r="AZ65" s="126" t="n"/>
      <c r="BA65" s="126" t="n"/>
      <c r="BB65" s="126" t="n"/>
      <c r="BC65" s="126" t="n"/>
      <c r="BD65" s="128" t="n"/>
      <c r="BE65" s="95" t="n"/>
      <c r="BF65" s="126" t="n"/>
      <c r="BG65" s="126" t="n"/>
      <c r="BH65" s="126" t="n"/>
      <c r="BI65" s="126" t="n"/>
      <c r="BJ65" s="128" t="n"/>
      <c r="BK65" s="95" t="n">
        <v>1</v>
      </c>
      <c r="BL65" s="126" t="n"/>
      <c r="BM65" s="126" t="n"/>
      <c r="BN65" s="126" t="n"/>
      <c r="BO65" s="126" t="n"/>
      <c r="BP65" s="128" t="n"/>
      <c r="BQ65" s="112" t="n"/>
      <c r="BR65" s="1" t="n"/>
      <c r="BS65" s="1" t="n"/>
      <c r="BT65" s="114" t="n"/>
      <c r="BU65" s="1" t="n"/>
      <c r="BV65" s="1" t="n"/>
      <c r="BW65" s="1" t="n"/>
      <c r="BX65" s="1" t="n"/>
      <c r="BY65" s="1" t="n"/>
    </row>
    <row r="66">
      <c r="A66" s="886" t="inlineStr">
        <is>
          <t>Количество экзаменов</t>
        </is>
      </c>
      <c r="B66" s="887" t="n"/>
      <c r="C66" s="887" t="n"/>
      <c r="D66" s="887" t="n"/>
      <c r="E66" s="887" t="n"/>
      <c r="F66" s="887" t="n"/>
      <c r="G66" s="887" t="n"/>
      <c r="H66" s="887" t="n"/>
      <c r="I66" s="887" t="n"/>
      <c r="J66" s="887" t="n"/>
      <c r="K66" s="887" t="n"/>
      <c r="L66" s="887" t="n"/>
      <c r="M66" s="887" t="n"/>
      <c r="N66" s="887" t="n"/>
      <c r="O66" s="887" t="n"/>
      <c r="P66" s="887" t="n"/>
      <c r="Q66" s="887" t="n"/>
      <c r="R66" s="887" t="n"/>
      <c r="S66" s="887" t="n"/>
      <c r="T66" s="887" t="n"/>
      <c r="U66" s="887" t="n"/>
      <c r="V66" s="887" t="n"/>
      <c r="W66" s="887" t="n"/>
      <c r="X66" s="887" t="n"/>
      <c r="Y66" s="887" t="n"/>
      <c r="Z66" s="887" t="n"/>
      <c r="AA66" s="887" t="n"/>
      <c r="AB66" s="888" t="n"/>
      <c r="AC66" s="95">
        <f>AS66+AY66+BE66+BK66</f>
        <v/>
      </c>
      <c r="AD66" s="128" t="n"/>
      <c r="AE66" s="93" t="n"/>
      <c r="AF66" s="128" t="n"/>
      <c r="AG66" s="93" t="n"/>
      <c r="AH66" s="128" t="n"/>
      <c r="AI66" s="93" t="n"/>
      <c r="AJ66" s="128" t="n"/>
      <c r="AK66" s="93" t="n"/>
      <c r="AL66" s="128" t="n"/>
      <c r="AM66" s="93" t="n"/>
      <c r="AN66" s="128" t="n"/>
      <c r="AO66" s="93" t="n"/>
      <c r="AP66" s="128" t="n"/>
      <c r="AQ66" s="93" t="n"/>
      <c r="AR66" s="128" t="n"/>
      <c r="AS66" s="95" t="n">
        <v>3</v>
      </c>
      <c r="AT66" s="126" t="n"/>
      <c r="AU66" s="126" t="n"/>
      <c r="AV66" s="126" t="n"/>
      <c r="AW66" s="126" t="n"/>
      <c r="AX66" s="128" t="n"/>
      <c r="AY66" s="95" t="n">
        <v>2</v>
      </c>
      <c r="AZ66" s="126" t="n"/>
      <c r="BA66" s="126" t="n"/>
      <c r="BB66" s="126" t="n"/>
      <c r="BC66" s="126" t="n"/>
      <c r="BD66" s="128" t="n"/>
      <c r="BE66" s="95">
        <f>COUNTIF(Y31:Z54,3)</f>
        <v/>
      </c>
      <c r="BF66" s="126" t="n"/>
      <c r="BG66" s="126" t="n"/>
      <c r="BH66" s="126" t="n"/>
      <c r="BI66" s="126" t="n"/>
      <c r="BJ66" s="128" t="n"/>
      <c r="BK66" s="95">
        <f>COUNTIF(Y31:Z54,4)</f>
        <v/>
      </c>
      <c r="BL66" s="126" t="n"/>
      <c r="BM66" s="126" t="n"/>
      <c r="BN66" s="126" t="n"/>
      <c r="BO66" s="126" t="n"/>
      <c r="BP66" s="128" t="n"/>
      <c r="BQ66" s="112" t="n"/>
      <c r="BR66" s="1" t="n"/>
      <c r="BS66" s="1" t="n"/>
      <c r="BT66" s="114" t="n"/>
      <c r="BU66" s="1" t="n"/>
      <c r="BV66" s="1" t="n"/>
      <c r="BW66" s="1" t="n"/>
      <c r="BX66" s="1" t="n"/>
      <c r="BY66" s="1" t="n"/>
    </row>
    <row r="67">
      <c r="A67" s="889" t="inlineStr">
        <is>
          <t>Количество зачетов</t>
        </is>
      </c>
      <c r="B67" s="890" t="n"/>
      <c r="C67" s="890" t="n"/>
      <c r="D67" s="890" t="n"/>
      <c r="E67" s="890" t="n"/>
      <c r="F67" s="890" t="n"/>
      <c r="G67" s="890" t="n"/>
      <c r="H67" s="890" t="n"/>
      <c r="I67" s="890" t="n"/>
      <c r="J67" s="890" t="n"/>
      <c r="K67" s="890" t="n"/>
      <c r="L67" s="890" t="n"/>
      <c r="M67" s="890" t="n"/>
      <c r="N67" s="890" t="n"/>
      <c r="O67" s="890" t="n"/>
      <c r="P67" s="890" t="n"/>
      <c r="Q67" s="890" t="n"/>
      <c r="R67" s="890" t="n"/>
      <c r="S67" s="890" t="n"/>
      <c r="T67" s="890" t="n"/>
      <c r="U67" s="890" t="n"/>
      <c r="V67" s="890" t="n"/>
      <c r="W67" s="890" t="n"/>
      <c r="X67" s="890" t="n"/>
      <c r="Y67" s="890" t="n"/>
      <c r="Z67" s="890" t="n"/>
      <c r="AA67" s="890" t="n"/>
      <c r="AB67" s="666" t="n"/>
      <c r="AC67" s="499">
        <f>AS67+AY67+BE67+BK67</f>
        <v/>
      </c>
      <c r="AD67" s="144" t="n"/>
      <c r="AE67" s="228" t="n"/>
      <c r="AF67" s="144" t="n"/>
      <c r="AG67" s="228" t="n"/>
      <c r="AH67" s="144" t="n"/>
      <c r="AI67" s="228" t="n"/>
      <c r="AJ67" s="144" t="n"/>
      <c r="AK67" s="228" t="n"/>
      <c r="AL67" s="144" t="n"/>
      <c r="AM67" s="228" t="n"/>
      <c r="AN67" s="144" t="n"/>
      <c r="AO67" s="228" t="n"/>
      <c r="AP67" s="144" t="n"/>
      <c r="AQ67" s="228" t="n"/>
      <c r="AR67" s="144" t="n"/>
      <c r="AS67" s="499">
        <f>COUNTIF(AA32:AB54,1)</f>
        <v/>
      </c>
      <c r="AT67" s="202" t="n"/>
      <c r="AU67" s="202" t="n"/>
      <c r="AV67" s="202" t="n"/>
      <c r="AW67" s="202" t="n"/>
      <c r="AX67" s="144" t="n"/>
      <c r="AY67" s="499" t="n">
        <v>3</v>
      </c>
      <c r="AZ67" s="202" t="n"/>
      <c r="BA67" s="202" t="n"/>
      <c r="BB67" s="202" t="n"/>
      <c r="BC67" s="202" t="n"/>
      <c r="BD67" s="144" t="n"/>
      <c r="BE67" s="499" t="n">
        <v>4</v>
      </c>
      <c r="BF67" s="202" t="n"/>
      <c r="BG67" s="202" t="n"/>
      <c r="BH67" s="202" t="n"/>
      <c r="BI67" s="202" t="n"/>
      <c r="BJ67" s="144" t="n"/>
      <c r="BK67" s="499" t="n">
        <v>3</v>
      </c>
      <c r="BL67" s="202" t="n"/>
      <c r="BM67" s="202" t="n"/>
      <c r="BN67" s="202" t="n"/>
      <c r="BO67" s="202" t="n"/>
      <c r="BP67" s="144" t="n"/>
      <c r="BQ67" s="136" t="n"/>
      <c r="BR67" s="44" t="n"/>
      <c r="BS67" s="44" t="n"/>
      <c r="BT67" s="137" t="n"/>
      <c r="BU67" s="1" t="n"/>
      <c r="BV67" s="1" t="n"/>
      <c r="BW67" s="1" t="n"/>
      <c r="BX67" s="1" t="n"/>
      <c r="BY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  <c r="BA69" s="9" t="n"/>
      <c r="BB69" s="9" t="n"/>
      <c r="BC69" s="9" t="n"/>
      <c r="BD69" s="9" t="n"/>
      <c r="BE69" s="9" t="n"/>
      <c r="BF69" s="9" t="n"/>
      <c r="BG69" s="9" t="n"/>
      <c r="BH69" s="9" t="n"/>
      <c r="BI69" s="9" t="n"/>
      <c r="BJ69" s="9" t="n"/>
      <c r="BK69" s="9" t="n"/>
      <c r="BL69" s="9" t="n"/>
      <c r="BM69" s="9" t="n"/>
      <c r="BN69" s="9" t="n"/>
      <c r="BO69" s="9" t="n"/>
      <c r="BP69" s="9" t="n"/>
      <c r="BQ69" s="9" t="n"/>
      <c r="BR69" s="1" t="n"/>
      <c r="BS69" s="1" t="n"/>
      <c r="BT69" s="1" t="n"/>
      <c r="BU69" s="1" t="n"/>
      <c r="BV69" s="1" t="n"/>
      <c r="BW69" s="1" t="n"/>
      <c r="BX69" s="1" t="n"/>
      <c r="BY69" s="1" t="n"/>
    </row>
    <row r="70">
      <c r="A70" s="1348" t="inlineStr">
        <is>
          <t>IV. Производственная практика</t>
        </is>
      </c>
      <c r="B70" s="108" t="n"/>
      <c r="C70" s="108" t="n"/>
      <c r="D70" s="108" t="n"/>
      <c r="E70" s="108" t="n"/>
      <c r="F70" s="108" t="n"/>
      <c r="G70" s="108" t="n"/>
      <c r="H70" s="108" t="n"/>
      <c r="I70" s="108" t="n"/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48" t="n"/>
      <c r="AI70" s="1348" t="inlineStr">
        <is>
          <t>V. Магистерская диссертация</t>
        </is>
      </c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48" t="n"/>
      <c r="BF70" s="1348" t="inlineStr">
        <is>
          <t xml:space="preserve">VI. Итоговая аттестация </t>
        </is>
      </c>
      <c r="BG70" s="108" t="n"/>
      <c r="BH70" s="108" t="n"/>
      <c r="BI70" s="108" t="n"/>
      <c r="BJ70" s="108" t="n"/>
      <c r="BK70" s="108" t="n"/>
      <c r="BL70" s="108" t="n"/>
      <c r="BM70" s="108" t="n"/>
      <c r="BN70" s="108" t="n"/>
      <c r="BO70" s="108" t="n"/>
      <c r="BP70" s="108" t="n"/>
      <c r="BQ70" s="108" t="n"/>
      <c r="BR70" s="108" t="n"/>
      <c r="BS70" s="108" t="n"/>
      <c r="BT70" s="148" t="n"/>
      <c r="BU70" s="1" t="n"/>
      <c r="BV70" s="1" t="n"/>
      <c r="BW70" s="1" t="n"/>
      <c r="BX70" s="1" t="n"/>
      <c r="BY70" s="1" t="n"/>
    </row>
    <row r="71">
      <c r="A71" s="1331" t="inlineStr">
        <is>
          <t>Название практики</t>
        </is>
      </c>
      <c r="B71" s="108" t="n"/>
      <c r="C71" s="108" t="n"/>
      <c r="D71" s="108" t="n"/>
      <c r="E71" s="108" t="n"/>
      <c r="F71" s="108" t="n"/>
      <c r="G71" s="108" t="n"/>
      <c r="H71" s="108" t="n"/>
      <c r="I71" s="108" t="n"/>
      <c r="J71" s="108" t="n"/>
      <c r="K71" s="108" t="n"/>
      <c r="L71" s="108" t="n"/>
      <c r="M71" s="108" t="n"/>
      <c r="N71" s="148" t="n"/>
      <c r="O71" s="1331" t="inlineStr">
        <is>
          <t>Семестр</t>
        </is>
      </c>
      <c r="P71" s="108" t="n"/>
      <c r="Q71" s="108" t="n"/>
      <c r="R71" s="108" t="n"/>
      <c r="S71" s="108" t="n"/>
      <c r="T71" s="148" t="n"/>
      <c r="U71" s="1331" t="inlineStr">
        <is>
          <t>Недель</t>
        </is>
      </c>
      <c r="V71" s="108" t="n"/>
      <c r="W71" s="108" t="n"/>
      <c r="X71" s="108" t="n"/>
      <c r="Y71" s="108" t="n"/>
      <c r="Z71" s="108" t="n"/>
      <c r="AA71" s="148" t="n"/>
      <c r="AB71" s="1331" t="inlineStr">
        <is>
          <t>Зачетных единиц</t>
        </is>
      </c>
      <c r="AC71" s="108" t="n"/>
      <c r="AD71" s="108" t="n"/>
      <c r="AE71" s="108" t="n"/>
      <c r="AF71" s="108" t="n"/>
      <c r="AG71" s="108" t="n"/>
      <c r="AH71" s="148" t="n"/>
      <c r="AI71" s="1331" t="inlineStr">
        <is>
          <t>Семестр</t>
        </is>
      </c>
      <c r="AJ71" s="108" t="n"/>
      <c r="AK71" s="108" t="n"/>
      <c r="AL71" s="108" t="n"/>
      <c r="AM71" s="108" t="n"/>
      <c r="AN71" s="108" t="n"/>
      <c r="AO71" s="148" t="n"/>
      <c r="AP71" s="1331" t="inlineStr">
        <is>
          <t>Недель</t>
        </is>
      </c>
      <c r="AQ71" s="108" t="n"/>
      <c r="AR71" s="108" t="n"/>
      <c r="AS71" s="108" t="n"/>
      <c r="AT71" s="108" t="n"/>
      <c r="AU71" s="108" t="n"/>
      <c r="AV71" s="108" t="n"/>
      <c r="AW71" s="148" t="n"/>
      <c r="AX71" s="1331" t="inlineStr">
        <is>
          <t>Зачетных единиц</t>
        </is>
      </c>
      <c r="AY71" s="108" t="n"/>
      <c r="AZ71" s="108" t="n"/>
      <c r="BA71" s="108" t="n"/>
      <c r="BB71" s="108" t="n"/>
      <c r="BC71" s="108" t="n"/>
      <c r="BD71" s="108" t="n"/>
      <c r="BE71" s="148" t="n"/>
      <c r="BF71" s="1331" t="inlineStr">
        <is>
          <t>Защита магистерской диссертации</t>
        </is>
      </c>
      <c r="BG71" s="101" t="n"/>
      <c r="BH71" s="101" t="n"/>
      <c r="BI71" s="101" t="n"/>
      <c r="BJ71" s="101" t="n"/>
      <c r="BK71" s="101" t="n"/>
      <c r="BL71" s="101" t="n"/>
      <c r="BM71" s="101" t="n"/>
      <c r="BN71" s="101" t="n"/>
      <c r="BO71" s="101" t="n"/>
      <c r="BP71" s="101" t="n"/>
      <c r="BQ71" s="101" t="n"/>
      <c r="BR71" s="101" t="n"/>
      <c r="BS71" s="101" t="n"/>
      <c r="BT71" s="104" t="n"/>
      <c r="BU71" s="1" t="n"/>
      <c r="BV71" s="1" t="n"/>
      <c r="BW71" s="1" t="n"/>
      <c r="BX71" s="1" t="n"/>
      <c r="BY71" s="1" t="n"/>
    </row>
    <row r="72">
      <c r="A72" s="251" t="inlineStr">
        <is>
          <t>Управленческая</t>
        </is>
      </c>
      <c r="B72" s="108" t="n"/>
      <c r="C72" s="108" t="n"/>
      <c r="D72" s="108" t="n"/>
      <c r="E72" s="108" t="n"/>
      <c r="F72" s="108" t="n"/>
      <c r="G72" s="108" t="n"/>
      <c r="H72" s="108" t="n"/>
      <c r="I72" s="108" t="n"/>
      <c r="J72" s="108" t="n"/>
      <c r="K72" s="108" t="n"/>
      <c r="L72" s="108" t="n"/>
      <c r="M72" s="108" t="n"/>
      <c r="N72" s="148" t="n"/>
      <c r="O72" s="1331" t="n">
        <v>3</v>
      </c>
      <c r="P72" s="108" t="n"/>
      <c r="Q72" s="108" t="n"/>
      <c r="R72" s="108" t="n"/>
      <c r="S72" s="108" t="n"/>
      <c r="T72" s="148" t="n"/>
      <c r="U72" s="1331" t="n">
        <v>2</v>
      </c>
      <c r="V72" s="108" t="n"/>
      <c r="W72" s="108" t="n"/>
      <c r="X72" s="108" t="n"/>
      <c r="Y72" s="108" t="n"/>
      <c r="Z72" s="108" t="n"/>
      <c r="AA72" s="148" t="n"/>
      <c r="AB72" s="1331" t="n">
        <v>3</v>
      </c>
      <c r="AC72" s="108" t="n"/>
      <c r="AD72" s="108" t="n"/>
      <c r="AE72" s="108" t="n"/>
      <c r="AF72" s="108" t="n"/>
      <c r="AG72" s="108" t="n"/>
      <c r="AH72" s="148" t="n"/>
      <c r="AI72" s="1331" t="n">
        <v>4</v>
      </c>
      <c r="AJ72" s="108" t="n"/>
      <c r="AK72" s="108" t="n"/>
      <c r="AL72" s="108" t="n"/>
      <c r="AM72" s="108" t="n"/>
      <c r="AN72" s="108" t="n"/>
      <c r="AO72" s="148" t="n"/>
      <c r="AP72" s="1331" t="n">
        <v>8</v>
      </c>
      <c r="AQ72" s="108" t="n"/>
      <c r="AR72" s="108" t="n"/>
      <c r="AS72" s="108" t="n"/>
      <c r="AT72" s="108" t="n"/>
      <c r="AU72" s="108" t="n"/>
      <c r="AV72" s="108" t="n"/>
      <c r="AW72" s="148" t="n"/>
      <c r="AX72" s="1331" t="n">
        <v>12</v>
      </c>
      <c r="AY72" s="108" t="n"/>
      <c r="AZ72" s="108" t="n"/>
      <c r="BA72" s="108" t="n"/>
      <c r="BB72" s="108" t="n"/>
      <c r="BC72" s="108" t="n"/>
      <c r="BD72" s="108" t="n"/>
      <c r="BE72" s="148" t="n"/>
      <c r="BF72" s="136" t="n"/>
      <c r="BG72" s="44" t="n"/>
      <c r="BH72" s="44" t="n"/>
      <c r="BI72" s="44" t="n"/>
      <c r="BJ72" s="44" t="n"/>
      <c r="BK72" s="44" t="n"/>
      <c r="BL72" s="44" t="n"/>
      <c r="BM72" s="44" t="n"/>
      <c r="BN72" s="44" t="n"/>
      <c r="BO72" s="44" t="n"/>
      <c r="BP72" s="44" t="n"/>
      <c r="BQ72" s="44" t="n"/>
      <c r="BR72" s="44" t="n"/>
      <c r="BS72" s="44" t="n"/>
      <c r="BT72" s="137" t="n"/>
      <c r="BU72" s="1" t="n"/>
      <c r="BV72" s="1" t="n"/>
      <c r="BW72" s="1" t="n"/>
      <c r="BX72" s="1" t="n"/>
      <c r="BY72" s="1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  <c r="BA73" s="9" t="n"/>
      <c r="BB73" s="9" t="n"/>
      <c r="BC73" s="9" t="n"/>
      <c r="BD73" s="9" t="n"/>
      <c r="BE73" s="9" t="n"/>
      <c r="BF73" s="9" t="n"/>
      <c r="BG73" s="9" t="n"/>
      <c r="BH73" s="9" t="n"/>
      <c r="BI73" s="9" t="n"/>
      <c r="BJ73" s="9" t="n"/>
      <c r="BK73" s="9" t="n"/>
      <c r="BL73" s="9" t="n"/>
      <c r="BM73" s="9" t="n"/>
      <c r="BN73" s="9" t="n"/>
      <c r="BO73" s="9" t="n"/>
      <c r="BP73" s="9" t="n"/>
      <c r="BQ73" s="9" t="n"/>
      <c r="BR73" s="1" t="n"/>
      <c r="BS73" s="1" t="n"/>
      <c r="BT73" s="1" t="n"/>
      <c r="BU73" s="1" t="n"/>
      <c r="BV73" s="1" t="n"/>
      <c r="BW73" s="1" t="n"/>
      <c r="BX73" s="1" t="n"/>
      <c r="BY73" s="1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  <c r="BA74" s="9" t="n"/>
      <c r="BB74" s="9" t="n"/>
      <c r="BC74" s="9" t="n"/>
      <c r="BD74" s="9" t="n"/>
      <c r="BE74" s="9" t="n"/>
      <c r="BF74" s="9" t="n"/>
      <c r="BG74" s="9" t="n"/>
      <c r="BH74" s="9" t="n"/>
      <c r="BI74" s="9" t="n"/>
      <c r="BJ74" s="9" t="n"/>
      <c r="BK74" s="9" t="n"/>
      <c r="BL74" s="9" t="n"/>
      <c r="BM74" s="9" t="n"/>
      <c r="BN74" s="9" t="n"/>
      <c r="BO74" s="9" t="n"/>
      <c r="BP74" s="9" t="n"/>
      <c r="BQ74" s="9" t="n"/>
      <c r="BR74" s="1" t="n"/>
      <c r="BS74" s="1" t="n"/>
      <c r="BT74" s="1" t="n"/>
      <c r="BU74" s="1" t="n"/>
      <c r="BV74" s="1" t="n"/>
      <c r="BW74" s="1" t="n"/>
      <c r="BX74" s="1" t="n"/>
      <c r="BY74" s="1" t="n"/>
    </row>
    <row r="75">
      <c r="A75" s="20" t="inlineStr">
        <is>
          <t>VII. Матрица компетенций</t>
        </is>
      </c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/>
      <c r="AM75" s="1" t="n"/>
      <c r="AN75" s="1" t="n"/>
      <c r="AO75" s="1" t="n"/>
      <c r="AP75" s="1" t="n"/>
      <c r="AQ75" s="1" t="n"/>
      <c r="AR75" s="1" t="n"/>
      <c r="AS75" s="1" t="n"/>
      <c r="AT75" s="1" t="n"/>
      <c r="AU75" s="1" t="n"/>
      <c r="AV75" s="1" t="n"/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</row>
    <row r="76">
      <c r="A76" s="103" t="inlineStr">
        <is>
          <t>Код компетенции</t>
        </is>
      </c>
      <c r="B76" s="108" t="n"/>
      <c r="C76" s="108" t="n"/>
      <c r="D76" s="108" t="n"/>
      <c r="E76" s="108" t="n"/>
      <c r="F76" s="108" t="n"/>
      <c r="G76" s="108" t="n"/>
      <c r="H76" s="148" t="n"/>
      <c r="I76" s="943" t="inlineStr">
        <is>
          <t>Наименование компетенции</t>
        </is>
      </c>
      <c r="J76" s="108" t="n"/>
      <c r="K76" s="108" t="n"/>
      <c r="L76" s="108" t="n"/>
      <c r="M76" s="108" t="n"/>
      <c r="N76" s="108" t="n"/>
      <c r="O76" s="108" t="n"/>
      <c r="P76" s="108" t="n"/>
      <c r="Q76" s="108" t="n"/>
      <c r="R76" s="108" t="n"/>
      <c r="S76" s="108" t="n"/>
      <c r="T76" s="108" t="n"/>
      <c r="U76" s="108" t="n"/>
      <c r="V76" s="108" t="n"/>
      <c r="W76" s="108" t="n"/>
      <c r="X76" s="108" t="n"/>
      <c r="Y76" s="108" t="n"/>
      <c r="Z76" s="108" t="n"/>
      <c r="AA76" s="108" t="n"/>
      <c r="AB76" s="108" t="n"/>
      <c r="AC76" s="108" t="n"/>
      <c r="AD76" s="108" t="n"/>
      <c r="AE76" s="108" t="n"/>
      <c r="AF76" s="108" t="n"/>
      <c r="AG76" s="108" t="n"/>
      <c r="AH76" s="108" t="n"/>
      <c r="AI76" s="108" t="n"/>
      <c r="AJ76" s="108" t="n"/>
      <c r="AK76" s="108" t="n"/>
      <c r="AL76" s="108" t="n"/>
      <c r="AM76" s="108" t="n"/>
      <c r="AN76" s="108" t="n"/>
      <c r="AO76" s="108" t="n"/>
      <c r="AP76" s="108" t="n"/>
      <c r="AQ76" s="108" t="n"/>
      <c r="AR76" s="108" t="n"/>
      <c r="AS76" s="108" t="n"/>
      <c r="AT76" s="108" t="n"/>
      <c r="AU76" s="108" t="n"/>
      <c r="AV76" s="108" t="n"/>
      <c r="AW76" s="108" t="n"/>
      <c r="AX76" s="108" t="n"/>
      <c r="AY76" s="108" t="n"/>
      <c r="AZ76" s="108" t="n"/>
      <c r="BA76" s="108" t="n"/>
      <c r="BB76" s="108" t="n"/>
      <c r="BC76" s="108" t="n"/>
      <c r="BD76" s="108" t="n"/>
      <c r="BE76" s="108" t="n"/>
      <c r="BF76" s="108" t="n"/>
      <c r="BG76" s="108" t="n"/>
      <c r="BH76" s="108" t="n"/>
      <c r="BI76" s="108" t="n"/>
      <c r="BJ76" s="108" t="n"/>
      <c r="BK76" s="108" t="n"/>
      <c r="BL76" s="505" t="inlineStr">
        <is>
          <t>Код модуля, учебной дисциплины</t>
        </is>
      </c>
      <c r="BM76" s="108" t="n"/>
      <c r="BN76" s="108" t="n"/>
      <c r="BO76" s="108" t="n"/>
      <c r="BP76" s="108" t="n"/>
      <c r="BQ76" s="108" t="n"/>
      <c r="BR76" s="108" t="n"/>
      <c r="BS76" s="108" t="n"/>
      <c r="BT76" s="109" t="n"/>
      <c r="BU76" s="1" t="n"/>
      <c r="BV76" s="1" t="n"/>
      <c r="BW76" s="1" t="n"/>
      <c r="BX76" s="1" t="n"/>
      <c r="BY76" s="1" t="n"/>
    </row>
    <row r="77">
      <c r="A77" s="513" t="inlineStr">
        <is>
          <t>УК-1</t>
        </is>
      </c>
      <c r="B77" s="206" t="n"/>
      <c r="C77" s="206" t="n"/>
      <c r="D77" s="206" t="n"/>
      <c r="E77" s="206" t="n"/>
      <c r="F77" s="206" t="n"/>
      <c r="G77" s="206" t="n"/>
      <c r="H77" s="207" t="n"/>
      <c r="I77" s="1350" t="inlineStr">
        <is>
          <t xml:space="preserve">Применять методы научного познания в исследовательской деятельности, генерировать и реализовывать инновационные идеи </t>
        </is>
      </c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/>
      <c r="AQ77" s="123" t="n"/>
      <c r="AR77" s="123" t="n"/>
      <c r="AS77" s="123" t="n"/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23" t="n"/>
      <c r="BF77" s="123" t="n"/>
      <c r="BG77" s="123" t="n"/>
      <c r="BH77" s="123" t="n"/>
      <c r="BI77" s="123" t="n"/>
      <c r="BJ77" s="123" t="n"/>
      <c r="BK77" s="161" t="n"/>
      <c r="BL77" s="680" t="inlineStr">
        <is>
          <t xml:space="preserve"> 1.4, 2.6.1 </t>
        </is>
      </c>
      <c r="BM77" s="123" t="n"/>
      <c r="BN77" s="123" t="n"/>
      <c r="BO77" s="123" t="n"/>
      <c r="BP77" s="123" t="n"/>
      <c r="BQ77" s="123" t="n"/>
      <c r="BR77" s="123" t="n"/>
      <c r="BS77" s="123" t="n"/>
      <c r="BT77" s="161" t="n"/>
      <c r="BU77" s="1" t="n"/>
      <c r="BV77" s="1" t="n"/>
      <c r="BW77" s="1" t="n"/>
      <c r="BX77" s="1" t="n"/>
      <c r="BY77" s="1" t="n"/>
    </row>
    <row r="78">
      <c r="A78" s="182" t="inlineStr">
        <is>
          <t>УК-2</t>
        </is>
      </c>
      <c r="B78" s="126" t="n"/>
      <c r="C78" s="126" t="n"/>
      <c r="D78" s="126" t="n"/>
      <c r="E78" s="126" t="n"/>
      <c r="F78" s="126" t="n"/>
      <c r="G78" s="126" t="n"/>
      <c r="H78" s="175" t="n"/>
      <c r="I78" s="1351" t="inlineStr">
        <is>
          <t xml:space="preserve">Решать научно-исследовательские и инновационные задачи на основе применения информационно-коммуникационных технологий 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26" t="n"/>
      <c r="BK78" s="175" t="n"/>
      <c r="BL78" s="217" t="inlineStr">
        <is>
          <t>1.1, 1.3.1, 2.6.3</t>
        </is>
      </c>
      <c r="BM78" s="126" t="n"/>
      <c r="BN78" s="126" t="n"/>
      <c r="BO78" s="126" t="n"/>
      <c r="BP78" s="126" t="n"/>
      <c r="BQ78" s="126" t="n"/>
      <c r="BR78" s="126" t="n"/>
      <c r="BS78" s="126" t="n"/>
      <c r="BT78" s="175" t="n"/>
      <c r="BU78" s="1" t="n"/>
      <c r="BV78" s="1" t="n"/>
      <c r="BW78" s="1" t="n"/>
      <c r="BX78" s="1" t="n"/>
      <c r="BY78" s="1" t="n"/>
    </row>
    <row r="79">
      <c r="A79" s="182" t="inlineStr">
        <is>
          <t>УК-3</t>
        </is>
      </c>
      <c r="B79" s="126" t="n"/>
      <c r="C79" s="126" t="n"/>
      <c r="D79" s="126" t="n"/>
      <c r="E79" s="126" t="n"/>
      <c r="F79" s="126" t="n"/>
      <c r="G79" s="126" t="n"/>
      <c r="H79" s="175" t="n"/>
      <c r="I79" s="1260" t="inlineStr">
        <is>
          <t xml:space="preserve">Обеспечивать коммуникации, проявлять лидерские навыки, быть способным к командообразованию и разработке стратегических целей и задач 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26" t="n"/>
      <c r="BK79" s="175" t="n"/>
      <c r="BL79" s="217" t="inlineStr">
        <is>
          <t>1.2.2</t>
        </is>
      </c>
      <c r="BM79" s="126" t="n"/>
      <c r="BN79" s="126" t="n"/>
      <c r="BO79" s="126" t="n"/>
      <c r="BP79" s="126" t="n"/>
      <c r="BQ79" s="126" t="n"/>
      <c r="BR79" s="126" t="n"/>
      <c r="BS79" s="126" t="n"/>
      <c r="BT79" s="175" t="n"/>
      <c r="BU79" s="1" t="n"/>
      <c r="BV79" s="1" t="n"/>
      <c r="BW79" s="1" t="n"/>
      <c r="BX79" s="1" t="n"/>
      <c r="BY79" s="1" t="n"/>
    </row>
    <row r="80">
      <c r="A80" s="182" t="inlineStr">
        <is>
          <t>УК-4</t>
        </is>
      </c>
      <c r="B80" s="126" t="n"/>
      <c r="C80" s="126" t="n"/>
      <c r="D80" s="126" t="n"/>
      <c r="E80" s="126" t="n"/>
      <c r="F80" s="126" t="n"/>
      <c r="G80" s="126" t="n"/>
      <c r="H80" s="175" t="n"/>
      <c r="I80" s="1351" t="inlineStr">
        <is>
          <t>Развивать инновационную восприимчивость и способность к инновационной деятельности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75" t="n"/>
      <c r="BL80" s="217" t="inlineStr">
        <is>
          <t xml:space="preserve">1.2.1 </t>
        </is>
      </c>
      <c r="BM80" s="126" t="n"/>
      <c r="BN80" s="126" t="n"/>
      <c r="BO80" s="126" t="n"/>
      <c r="BP80" s="126" t="n"/>
      <c r="BQ80" s="126" t="n"/>
      <c r="BR80" s="126" t="n"/>
      <c r="BS80" s="126" t="n"/>
      <c r="BT80" s="175" t="n"/>
      <c r="BU80" s="1" t="n"/>
      <c r="BV80" s="1" t="n"/>
      <c r="BW80" s="1" t="n"/>
      <c r="BX80" s="1" t="n"/>
      <c r="BY80" s="1" t="n"/>
    </row>
    <row r="81">
      <c r="A81" s="182" t="inlineStr">
        <is>
          <t>УК-5</t>
        </is>
      </c>
      <c r="B81" s="126" t="n"/>
      <c r="C81" s="126" t="n"/>
      <c r="D81" s="126" t="n"/>
      <c r="E81" s="126" t="n"/>
      <c r="F81" s="126" t="n"/>
      <c r="G81" s="126" t="n"/>
      <c r="H81" s="175" t="n"/>
      <c r="I81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26" t="n"/>
      <c r="BK81" s="175" t="n"/>
      <c r="BL81" s="217" t="inlineStr">
        <is>
          <t>1.4</t>
        </is>
      </c>
      <c r="BM81" s="126" t="n"/>
      <c r="BN81" s="126" t="n"/>
      <c r="BO81" s="126" t="n"/>
      <c r="BP81" s="126" t="n"/>
      <c r="BQ81" s="126" t="n"/>
      <c r="BR81" s="126" t="n"/>
      <c r="BS81" s="126" t="n"/>
      <c r="BT81" s="175" t="n"/>
      <c r="BU81" s="1" t="n"/>
      <c r="BV81" s="1" t="n"/>
      <c r="BW81" s="1" t="n"/>
      <c r="BX81" s="1" t="n"/>
      <c r="BY81" s="1" t="n"/>
    </row>
    <row r="82">
      <c r="A82" s="182" t="inlineStr">
        <is>
          <t>УК-6</t>
        </is>
      </c>
      <c r="B82" s="126" t="n"/>
      <c r="C82" s="126" t="n"/>
      <c r="D82" s="126" t="n"/>
      <c r="E82" s="126" t="n"/>
      <c r="F82" s="126" t="n"/>
      <c r="G82" s="126" t="n"/>
      <c r="H82" s="175" t="n"/>
      <c r="I82" s="1351" t="inlineStr">
        <is>
          <t>Применять психолого-педагогические методы и информационно-коммуникационные технологии в образовании и управлении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75" t="n"/>
      <c r="BL82" s="217" t="inlineStr">
        <is>
          <t>1.1, 2.3.1</t>
        </is>
      </c>
      <c r="BM82" s="126" t="n"/>
      <c r="BN82" s="126" t="n"/>
      <c r="BO82" s="126" t="n"/>
      <c r="BP82" s="126" t="n"/>
      <c r="BQ82" s="126" t="n"/>
      <c r="BR82" s="126" t="n"/>
      <c r="BS82" s="126" t="n"/>
      <c r="BT82" s="175" t="n"/>
      <c r="BU82" s="1" t="n"/>
      <c r="BV82" s="1" t="n"/>
      <c r="BW82" s="1" t="n"/>
      <c r="BX82" s="1" t="n"/>
      <c r="BY82" s="1" t="n"/>
    </row>
    <row r="83">
      <c r="A83" s="182" t="inlineStr">
        <is>
          <t>УК-7</t>
        </is>
      </c>
      <c r="B83" s="126" t="n"/>
      <c r="C83" s="126" t="n"/>
      <c r="D83" s="126" t="n"/>
      <c r="E83" s="126" t="n"/>
      <c r="F83" s="126" t="n"/>
      <c r="G83" s="126" t="n"/>
      <c r="H83" s="175" t="n"/>
      <c r="I83" s="1260" t="inlineStr">
        <is>
          <t>Осуществлять коммуникации на иностранном языке в академической,  научной и профессиональной среде для реализации научно-исследовательской и инновационной деятельности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75" t="n"/>
      <c r="BL83" s="217" t="inlineStr">
        <is>
          <t>2.1, 2.6.2</t>
        </is>
      </c>
      <c r="BM83" s="126" t="n"/>
      <c r="BN83" s="126" t="n"/>
      <c r="BO83" s="126" t="n"/>
      <c r="BP83" s="126" t="n"/>
      <c r="BQ83" s="126" t="n"/>
      <c r="BR83" s="126" t="n"/>
      <c r="BS83" s="126" t="n"/>
      <c r="BT83" s="175" t="n"/>
      <c r="BU83" s="1" t="n"/>
      <c r="BV83" s="1" t="n"/>
      <c r="BW83" s="1" t="n"/>
      <c r="BX83" s="1" t="n"/>
      <c r="BY83" s="1" t="n"/>
    </row>
    <row r="84">
      <c r="A84" s="182" t="inlineStr">
        <is>
          <t>УПК-1</t>
        </is>
      </c>
      <c r="B84" s="126" t="n"/>
      <c r="C84" s="126" t="n"/>
      <c r="D84" s="126" t="n"/>
      <c r="E84" s="126" t="n"/>
      <c r="F84" s="126" t="n"/>
      <c r="G84" s="126" t="n"/>
      <c r="H84" s="175" t="n"/>
      <c r="I84" s="1351" t="inlineStr">
        <is>
          <t>Владеть методиками планирования и прогнозирования деятельности организации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75" t="n"/>
      <c r="BL84" s="217" t="inlineStr">
        <is>
          <t>1.2.1</t>
        </is>
      </c>
      <c r="BM84" s="126" t="n"/>
      <c r="BN84" s="126" t="n"/>
      <c r="BO84" s="126" t="n"/>
      <c r="BP84" s="126" t="n"/>
      <c r="BQ84" s="126" t="n"/>
      <c r="BR84" s="126" t="n"/>
      <c r="BS84" s="126" t="n"/>
      <c r="BT84" s="175" t="n"/>
      <c r="BU84" s="1" t="n"/>
      <c r="BV84" s="1" t="n"/>
      <c r="BW84" s="1" t="n"/>
      <c r="BX84" s="1" t="n"/>
      <c r="BY84" s="1" t="n"/>
    </row>
    <row r="85">
      <c r="A85" s="182" t="inlineStr">
        <is>
          <t>УПК-2</t>
        </is>
      </c>
      <c r="B85" s="126" t="n"/>
      <c r="C85" s="126" t="n"/>
      <c r="D85" s="126" t="n"/>
      <c r="E85" s="126" t="n"/>
      <c r="F85" s="126" t="n"/>
      <c r="G85" s="126" t="n"/>
      <c r="H85" s="175" t="n"/>
      <c r="I85" s="1351" t="inlineStr">
        <is>
          <t>Использовать современные технологии и прикладные программные средства при решении задач бизнеса и управления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75" t="n"/>
      <c r="BL85" s="217" t="inlineStr">
        <is>
          <t>1.3.1, 1.3.2</t>
        </is>
      </c>
      <c r="BM85" s="126" t="n"/>
      <c r="BN85" s="126" t="n"/>
      <c r="BO85" s="126" t="n"/>
      <c r="BP85" s="126" t="n"/>
      <c r="BQ85" s="126" t="n"/>
      <c r="BR85" s="126" t="n"/>
      <c r="BS85" s="126" t="n"/>
      <c r="BT85" s="175" t="n"/>
      <c r="BU85" s="1" t="n"/>
      <c r="BV85" s="1" t="n"/>
      <c r="BW85" s="1" t="n"/>
      <c r="BX85" s="1" t="n"/>
      <c r="BY85" s="1" t="n"/>
    </row>
    <row r="86">
      <c r="A86" s="182" t="inlineStr">
        <is>
          <t>УПК-3</t>
        </is>
      </c>
      <c r="B86" s="126" t="n"/>
      <c r="C86" s="126" t="n"/>
      <c r="D86" s="126" t="n"/>
      <c r="E86" s="126" t="n"/>
      <c r="F86" s="126" t="n"/>
      <c r="G86" s="126" t="n"/>
      <c r="H86" s="175" t="n"/>
      <c r="I86" s="1351" t="inlineStr">
        <is>
          <t>Интегрировать различные аспекты бизнеса в процессе принятия решений и выработки стратегии организации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75" t="n"/>
      <c r="BL86" s="217" t="inlineStr">
        <is>
          <t>1.2.1</t>
        </is>
      </c>
      <c r="BM86" s="126" t="n"/>
      <c r="BN86" s="126" t="n"/>
      <c r="BO86" s="126" t="n"/>
      <c r="BP86" s="126" t="n"/>
      <c r="BQ86" s="126" t="n"/>
      <c r="BR86" s="126" t="n"/>
      <c r="BS86" s="126" t="n"/>
      <c r="BT86" s="175" t="n"/>
      <c r="BU86" s="1" t="n"/>
      <c r="BV86" s="1" t="n"/>
      <c r="BW86" s="1" t="n"/>
      <c r="BX86" s="1" t="n"/>
      <c r="BY86" s="1" t="n"/>
    </row>
    <row r="87">
      <c r="A87" s="182" t="inlineStr">
        <is>
          <t>УПК-4</t>
        </is>
      </c>
      <c r="B87" s="126" t="n"/>
      <c r="C87" s="126" t="n"/>
      <c r="D87" s="126" t="n"/>
      <c r="E87" s="126" t="n"/>
      <c r="F87" s="126" t="n"/>
      <c r="G87" s="126" t="n"/>
      <c r="H87" s="175" t="n"/>
      <c r="I87" s="1351" t="inlineStr">
        <is>
          <t>Использовать финансовый анализ при подготовке и принятии управленческих решений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26" t="n"/>
      <c r="BK87" s="175" t="n"/>
      <c r="BL87" s="217" t="inlineStr">
        <is>
          <t>1.1,  2.4.3</t>
        </is>
      </c>
      <c r="BM87" s="126" t="n"/>
      <c r="BN87" s="126" t="n"/>
      <c r="BO87" s="126" t="n"/>
      <c r="BP87" s="126" t="n"/>
      <c r="BQ87" s="126" t="n"/>
      <c r="BR87" s="126" t="n"/>
      <c r="BS87" s="126" t="n"/>
      <c r="BT87" s="175" t="n"/>
      <c r="BU87" s="1" t="n"/>
      <c r="BV87" s="1" t="n"/>
      <c r="BW87" s="1" t="n"/>
      <c r="BX87" s="1" t="n"/>
      <c r="BY87" s="1" t="n"/>
    </row>
    <row r="88">
      <c r="A88" s="182" t="inlineStr">
        <is>
          <t>УПК-5</t>
        </is>
      </c>
      <c r="B88" s="126" t="n"/>
      <c r="C88" s="126" t="n"/>
      <c r="D88" s="126" t="n"/>
      <c r="E88" s="126" t="n"/>
      <c r="F88" s="126" t="n"/>
      <c r="G88" s="126" t="n"/>
      <c r="H88" s="175" t="n"/>
      <c r="I88" s="1351" t="inlineStr">
        <is>
          <t>Владеть инструментами мотивации, лидерства и управления изменениями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75" t="n"/>
      <c r="BL88" s="217" t="inlineStr">
        <is>
          <t>1.2.2</t>
        </is>
      </c>
      <c r="BM88" s="126" t="n"/>
      <c r="BN88" s="126" t="n"/>
      <c r="BO88" s="126" t="n"/>
      <c r="BP88" s="126" t="n"/>
      <c r="BQ88" s="126" t="n"/>
      <c r="BR88" s="126" t="n"/>
      <c r="BS88" s="126" t="n"/>
      <c r="BT88" s="175" t="n"/>
      <c r="BU88" s="1" t="n"/>
      <c r="BV88" s="1" t="n"/>
      <c r="BW88" s="1" t="n"/>
      <c r="BX88" s="1" t="n"/>
      <c r="BY88" s="1" t="n"/>
    </row>
    <row r="89">
      <c r="A89" s="182" t="inlineStr">
        <is>
          <t>УПК-6</t>
        </is>
      </c>
      <c r="B89" s="126" t="n"/>
      <c r="C89" s="126" t="n"/>
      <c r="D89" s="126" t="n"/>
      <c r="E89" s="126" t="n"/>
      <c r="F89" s="126" t="n"/>
      <c r="G89" s="126" t="n"/>
      <c r="H89" s="175" t="n"/>
      <c r="I89" s="1351" t="inlineStr">
        <is>
          <t>Использовать методы количественного и качественного анализа и моделирования при решении задач управления</t>
        </is>
      </c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75" t="n"/>
      <c r="BL89" s="217" t="inlineStr">
        <is>
          <t>1.3.2</t>
        </is>
      </c>
      <c r="BM89" s="126" t="n"/>
      <c r="BN89" s="126" t="n"/>
      <c r="BO89" s="126" t="n"/>
      <c r="BP89" s="126" t="n"/>
      <c r="BQ89" s="126" t="n"/>
      <c r="BR89" s="126" t="n"/>
      <c r="BS89" s="126" t="n"/>
      <c r="BT89" s="175" t="n"/>
      <c r="BU89" s="1" t="n"/>
      <c r="BV89" s="1" t="n"/>
      <c r="BW89" s="1" t="n"/>
      <c r="BX89" s="1" t="n"/>
      <c r="BY89" s="1" t="n"/>
    </row>
    <row r="90">
      <c r="A90" s="182" t="inlineStr">
        <is>
          <t>УПК-7</t>
        </is>
      </c>
      <c r="B90" s="126" t="n"/>
      <c r="C90" s="126" t="n"/>
      <c r="D90" s="126" t="n"/>
      <c r="E90" s="126" t="n"/>
      <c r="F90" s="126" t="n"/>
      <c r="G90" s="126" t="n"/>
      <c r="H90" s="175" t="n"/>
      <c r="I90" s="1351" t="inlineStr">
        <is>
          <t>Использовать инструменты стратегического анализа и планирования для разработки стратегического плана организации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75" t="n"/>
      <c r="BL90" s="217" t="inlineStr">
        <is>
          <t>1.2.1</t>
        </is>
      </c>
      <c r="BM90" s="126" t="n"/>
      <c r="BN90" s="126" t="n"/>
      <c r="BO90" s="126" t="n"/>
      <c r="BP90" s="126" t="n"/>
      <c r="BQ90" s="126" t="n"/>
      <c r="BR90" s="126" t="n"/>
      <c r="BS90" s="126" t="n"/>
      <c r="BT90" s="175" t="n"/>
      <c r="BU90" s="1" t="n"/>
      <c r="BV90" s="1" t="n"/>
      <c r="BW90" s="1" t="n"/>
      <c r="BX90" s="1" t="n"/>
      <c r="BY90" s="1" t="n"/>
    </row>
    <row r="91">
      <c r="A91" s="182" t="inlineStr">
        <is>
          <t>СК-1</t>
        </is>
      </c>
      <c r="B91" s="126" t="n"/>
      <c r="C91" s="126" t="n"/>
      <c r="D91" s="126" t="n"/>
      <c r="E91" s="126" t="n"/>
      <c r="F91" s="126" t="n"/>
      <c r="G91" s="126" t="n"/>
      <c r="H91" s="175" t="n"/>
      <c r="I91" s="1351" t="inlineStr">
        <is>
          <t>Владеть навыками разработки оценки инвестиционных проектов  и бизнес-планирования в условиях экологических вызовов</t>
        </is>
      </c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75" t="n"/>
      <c r="BL91" s="217" t="inlineStr">
        <is>
          <t>2.3.2</t>
        </is>
      </c>
      <c r="BM91" s="126" t="n"/>
      <c r="BN91" s="126" t="n"/>
      <c r="BO91" s="126" t="n"/>
      <c r="BP91" s="126" t="n"/>
      <c r="BQ91" s="126" t="n"/>
      <c r="BR91" s="126" t="n"/>
      <c r="BS91" s="126" t="n"/>
      <c r="BT91" s="175" t="n"/>
      <c r="BU91" s="1" t="n"/>
      <c r="BV91" s="1" t="n"/>
      <c r="BW91" s="1" t="n"/>
      <c r="BX91" s="1" t="n"/>
      <c r="BY91" s="1" t="n"/>
    </row>
    <row r="92">
      <c r="A92" s="182" t="inlineStr">
        <is>
          <t>СК-2</t>
        </is>
      </c>
      <c r="B92" s="126" t="n"/>
      <c r="C92" s="126" t="n"/>
      <c r="D92" s="126" t="n"/>
      <c r="E92" s="126" t="n"/>
      <c r="F92" s="126" t="n"/>
      <c r="G92" s="126" t="n"/>
      <c r="H92" s="175" t="n"/>
      <c r="I92" s="1351" t="inlineStr">
        <is>
          <t>Владеть коммуникативной компетентностью и уметь управлять коммуникациями, как бизнес-процессом</t>
        </is>
      </c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75" t="n"/>
      <c r="BL92" s="217" t="inlineStr">
        <is>
          <t>2.2.1, 2.2.4</t>
        </is>
      </c>
      <c r="BM92" s="126" t="n"/>
      <c r="BN92" s="126" t="n"/>
      <c r="BO92" s="126" t="n"/>
      <c r="BP92" s="126" t="n"/>
      <c r="BQ92" s="126" t="n"/>
      <c r="BR92" s="126" t="n"/>
      <c r="BS92" s="126" t="n"/>
      <c r="BT92" s="175" t="n"/>
      <c r="BU92" s="1" t="n"/>
      <c r="BV92" s="1" t="n"/>
      <c r="BW92" s="1" t="n"/>
      <c r="BX92" s="1" t="n"/>
      <c r="BY92" s="1" t="n"/>
    </row>
    <row r="93">
      <c r="A93" s="182" t="inlineStr">
        <is>
          <t>СК-3</t>
        </is>
      </c>
      <c r="B93" s="126" t="n"/>
      <c r="C93" s="126" t="n"/>
      <c r="D93" s="126" t="n"/>
      <c r="E93" s="126" t="n"/>
      <c r="F93" s="126" t="n"/>
      <c r="G93" s="126" t="n"/>
      <c r="H93" s="175" t="n"/>
      <c r="I93" s="1351" t="inlineStr">
        <is>
          <t>Использовать современные технологии управления человеческими ресурсами с учетом особенностей организации</t>
        </is>
      </c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75" t="n"/>
      <c r="BL93" s="217" t="inlineStr">
        <is>
          <t>2.2.2, 2.2.4</t>
        </is>
      </c>
      <c r="BM93" s="126" t="n"/>
      <c r="BN93" s="126" t="n"/>
      <c r="BO93" s="126" t="n"/>
      <c r="BP93" s="126" t="n"/>
      <c r="BQ93" s="126" t="n"/>
      <c r="BR93" s="126" t="n"/>
      <c r="BS93" s="126" t="n"/>
      <c r="BT93" s="175" t="n"/>
      <c r="BU93" s="1" t="n"/>
      <c r="BV93" s="1" t="n"/>
      <c r="BW93" s="1" t="n"/>
      <c r="BX93" s="1" t="n"/>
      <c r="BY93" s="1" t="n"/>
    </row>
    <row r="94">
      <c r="A94" s="182" t="inlineStr">
        <is>
          <t>СК-4</t>
        </is>
      </c>
      <c r="B94" s="126" t="n"/>
      <c r="C94" s="126" t="n"/>
      <c r="D94" s="126" t="n"/>
      <c r="E94" s="126" t="n"/>
      <c r="F94" s="126" t="n"/>
      <c r="G94" s="126" t="n"/>
      <c r="H94" s="175" t="n"/>
      <c r="I94" s="1351" t="inlineStr">
        <is>
          <t xml:space="preserve">Анализировать проведение бизнес-процессов и разрабатывать эффективные решения, позволяющие формировать конкурентные преимущества организации </t>
        </is>
      </c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75" t="n"/>
      <c r="BL94" s="217" t="inlineStr">
        <is>
          <t>2.2.3, 2.2.4</t>
        </is>
      </c>
      <c r="BM94" s="126" t="n"/>
      <c r="BN94" s="126" t="n"/>
      <c r="BO94" s="126" t="n"/>
      <c r="BP94" s="126" t="n"/>
      <c r="BQ94" s="126" t="n"/>
      <c r="BR94" s="126" t="n"/>
      <c r="BS94" s="126" t="n"/>
      <c r="BT94" s="175" t="n"/>
      <c r="BU94" s="1" t="n"/>
      <c r="BV94" s="1" t="n"/>
      <c r="BW94" s="1" t="n"/>
      <c r="BX94" s="1" t="n"/>
      <c r="BY94" s="1" t="n"/>
    </row>
    <row r="95">
      <c r="A95" s="182" t="inlineStr">
        <is>
          <t>СК-5</t>
        </is>
      </c>
      <c r="B95" s="126" t="n"/>
      <c r="C95" s="126" t="n"/>
      <c r="D95" s="126" t="n"/>
      <c r="E95" s="126" t="n"/>
      <c r="F95" s="126" t="n"/>
      <c r="G95" s="126" t="n"/>
      <c r="H95" s="175" t="n"/>
      <c r="I95" s="1351" t="inlineStr">
        <is>
          <t>Проектировать, структурировать и моделировать финансовые и экономические процессы на базе количественных и качественных данных</t>
        </is>
      </c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75" t="n"/>
      <c r="BL95" s="217" t="inlineStr">
        <is>
          <t>2.4.3</t>
        </is>
      </c>
      <c r="BM95" s="126" t="n"/>
      <c r="BN95" s="126" t="n"/>
      <c r="BO95" s="126" t="n"/>
      <c r="BP95" s="126" t="n"/>
      <c r="BQ95" s="126" t="n"/>
      <c r="BR95" s="126" t="n"/>
      <c r="BS95" s="126" t="n"/>
      <c r="BT95" s="175" t="n"/>
      <c r="BU95" s="1" t="n"/>
      <c r="BV95" s="1" t="n"/>
      <c r="BW95" s="1" t="n"/>
      <c r="BX95" s="1" t="n"/>
      <c r="BY95" s="1" t="n"/>
    </row>
    <row r="96">
      <c r="A96" s="182" t="inlineStr">
        <is>
          <t>СК-6</t>
        </is>
      </c>
      <c r="B96" s="126" t="n"/>
      <c r="C96" s="126" t="n"/>
      <c r="D96" s="126" t="n"/>
      <c r="E96" s="126" t="n"/>
      <c r="F96" s="126" t="n"/>
      <c r="G96" s="126" t="n"/>
      <c r="H96" s="175" t="n"/>
      <c r="I96" s="1351" t="inlineStr">
        <is>
          <t>Применять современные концепции операционной деятельности организации, проводить анализ и использовать его для принятия управленческих решений</t>
        </is>
      </c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75" t="n"/>
      <c r="BL96" s="217" t="inlineStr">
        <is>
          <t xml:space="preserve">2.4.2 </t>
        </is>
      </c>
      <c r="BM96" s="126" t="n"/>
      <c r="BN96" s="126" t="n"/>
      <c r="BO96" s="126" t="n"/>
      <c r="BP96" s="126" t="n"/>
      <c r="BQ96" s="126" t="n"/>
      <c r="BR96" s="126" t="n"/>
      <c r="BS96" s="126" t="n"/>
      <c r="BT96" s="175" t="n"/>
      <c r="BU96" s="1" t="n"/>
      <c r="BV96" s="1" t="n"/>
      <c r="BW96" s="1" t="n"/>
      <c r="BX96" s="1" t="n"/>
      <c r="BY96" s="1" t="n"/>
    </row>
    <row r="97">
      <c r="A97" s="182" t="inlineStr">
        <is>
          <t>СК-7</t>
        </is>
      </c>
      <c r="B97" s="126" t="n"/>
      <c r="C97" s="126" t="n"/>
      <c r="D97" s="126" t="n"/>
      <c r="E97" s="126" t="n"/>
      <c r="F97" s="126" t="n"/>
      <c r="G97" s="126" t="n"/>
      <c r="H97" s="175" t="n"/>
      <c r="I97" s="1351" t="inlineStr">
        <is>
          <t>Управлять процессами выхода компании  на внешние рынки в условиях цифровизации производственных процессов и коммуникаций</t>
        </is>
      </c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75" t="n"/>
      <c r="BL97" s="217" t="inlineStr">
        <is>
          <t>2.3.4</t>
        </is>
      </c>
      <c r="BM97" s="126" t="n"/>
      <c r="BN97" s="126" t="n"/>
      <c r="BO97" s="126" t="n"/>
      <c r="BP97" s="126" t="n"/>
      <c r="BQ97" s="126" t="n"/>
      <c r="BR97" s="126" t="n"/>
      <c r="BS97" s="126" t="n"/>
      <c r="BT97" s="175" t="n"/>
      <c r="BU97" s="1" t="n"/>
      <c r="BV97" s="1" t="n"/>
      <c r="BW97" s="1" t="n"/>
      <c r="BX97" s="1" t="n"/>
      <c r="BY97" s="1" t="n"/>
    </row>
    <row r="98">
      <c r="A98" s="182" t="inlineStr">
        <is>
          <t>СК-8</t>
        </is>
      </c>
      <c r="B98" s="126" t="n"/>
      <c r="C98" s="126" t="n"/>
      <c r="D98" s="126" t="n"/>
      <c r="E98" s="126" t="n"/>
      <c r="F98" s="126" t="n"/>
      <c r="G98" s="126" t="n"/>
      <c r="H98" s="175" t="n"/>
      <c r="I98" s="1351" t="inlineStr">
        <is>
          <t xml:space="preserve">Применять предпринимательское мышление и  уметь разрабатывать эффективные бизнес-модели </t>
        </is>
      </c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75" t="n"/>
      <c r="BL98" s="217" t="inlineStr">
        <is>
          <t>2.3.3</t>
        </is>
      </c>
      <c r="BM98" s="126" t="n"/>
      <c r="BN98" s="126" t="n"/>
      <c r="BO98" s="126" t="n"/>
      <c r="BP98" s="126" t="n"/>
      <c r="BQ98" s="126" t="n"/>
      <c r="BR98" s="126" t="n"/>
      <c r="BS98" s="126" t="n"/>
      <c r="BT98" s="175" t="n"/>
      <c r="BU98" s="1" t="n"/>
      <c r="BV98" s="1" t="n"/>
      <c r="BW98" s="1" t="n"/>
      <c r="BX98" s="1" t="n"/>
      <c r="BY98" s="1" t="n"/>
    </row>
    <row r="99">
      <c r="A99" s="182" t="inlineStr">
        <is>
          <t>СК-9</t>
        </is>
      </c>
      <c r="B99" s="126" t="n"/>
      <c r="C99" s="126" t="n"/>
      <c r="D99" s="126" t="n"/>
      <c r="E99" s="126" t="n"/>
      <c r="F99" s="126" t="n"/>
      <c r="G99" s="126" t="n"/>
      <c r="H99" s="175" t="n"/>
      <c r="I99" s="1351" t="inlineStr">
        <is>
          <t>Осуществлять корпоративное управление в субъектах хозяйствования разных форм собственности</t>
        </is>
      </c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75" t="n"/>
      <c r="BL99" s="217" t="inlineStr">
        <is>
          <t>2.4.1</t>
        </is>
      </c>
      <c r="BM99" s="126" t="n"/>
      <c r="BN99" s="126" t="n"/>
      <c r="BO99" s="126" t="n"/>
      <c r="BP99" s="126" t="n"/>
      <c r="BQ99" s="126" t="n"/>
      <c r="BR99" s="126" t="n"/>
      <c r="BS99" s="126" t="n"/>
      <c r="BT99" s="175" t="n"/>
      <c r="BU99" s="1" t="n"/>
      <c r="BV99" s="1" t="n"/>
      <c r="BW99" s="1" t="n"/>
      <c r="BX99" s="1" t="n"/>
      <c r="BY99" s="1" t="n"/>
    </row>
    <row r="100">
      <c r="A100" s="182" t="inlineStr">
        <is>
          <t>СК-10</t>
        </is>
      </c>
      <c r="B100" s="126" t="n"/>
      <c r="C100" s="126" t="n"/>
      <c r="D100" s="126" t="n"/>
      <c r="E100" s="126" t="n"/>
      <c r="F100" s="126" t="n"/>
      <c r="G100" s="126" t="n"/>
      <c r="H100" s="175" t="n"/>
      <c r="I100" s="1351" t="inlineStr">
        <is>
          <t>Владеть методами антикризисного управления и разрешения кризисов, применения антикризисных мер и инструментов</t>
        </is>
      </c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75" t="n"/>
      <c r="BL100" s="217" t="inlineStr">
        <is>
          <t>2.3.1</t>
        </is>
      </c>
      <c r="BM100" s="126" t="n"/>
      <c r="BN100" s="126" t="n"/>
      <c r="BO100" s="126" t="n"/>
      <c r="BP100" s="126" t="n"/>
      <c r="BQ100" s="126" t="n"/>
      <c r="BR100" s="126" t="n"/>
      <c r="BS100" s="126" t="n"/>
      <c r="BT100" s="175" t="n"/>
      <c r="BU100" s="1" t="n"/>
      <c r="BV100" s="1" t="n"/>
      <c r="BW100" s="1" t="n"/>
      <c r="BX100" s="1" t="n"/>
      <c r="BY100" s="1" t="n"/>
    </row>
    <row r="101">
      <c r="A101" s="182" t="inlineStr">
        <is>
          <t>СК-11</t>
        </is>
      </c>
      <c r="B101" s="126" t="n"/>
      <c r="C101" s="126" t="n"/>
      <c r="D101" s="126" t="n"/>
      <c r="E101" s="126" t="n"/>
      <c r="F101" s="126" t="n"/>
      <c r="G101" s="126" t="n"/>
      <c r="H101" s="175" t="n"/>
      <c r="I101" s="1351" t="inlineStr">
        <is>
          <t xml:space="preserve">Владеть правовыми нормами и правовым механизмом, регулирующими деятельность организаций </t>
        </is>
      </c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75" t="n"/>
      <c r="BL101" s="217" t="inlineStr">
        <is>
          <t>2.5.1</t>
        </is>
      </c>
      <c r="BM101" s="126" t="n"/>
      <c r="BN101" s="126" t="n"/>
      <c r="BO101" s="126" t="n"/>
      <c r="BP101" s="126" t="n"/>
      <c r="BQ101" s="126" t="n"/>
      <c r="BR101" s="126" t="n"/>
      <c r="BS101" s="126" t="n"/>
      <c r="BT101" s="175" t="n"/>
      <c r="BU101" s="1" t="n"/>
      <c r="BV101" s="1" t="n"/>
      <c r="BW101" s="1" t="n"/>
      <c r="BX101" s="1" t="n"/>
      <c r="BY101" s="1" t="n"/>
    </row>
    <row r="102">
      <c r="A102" s="182" t="inlineStr">
        <is>
          <t>СК-12</t>
        </is>
      </c>
      <c r="B102" s="126" t="n"/>
      <c r="C102" s="126" t="n"/>
      <c r="D102" s="126" t="n"/>
      <c r="E102" s="126" t="n"/>
      <c r="F102" s="126" t="n"/>
      <c r="G102" s="126" t="n"/>
      <c r="H102" s="175" t="n"/>
      <c r="I102" s="1351" t="inlineStr">
        <is>
          <t>Организовывать деятельность  организаций с учетом их отраслевой специфики и обеспечивать их развитие</t>
        </is>
      </c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75" t="n"/>
      <c r="BL102" s="217" t="inlineStr">
        <is>
          <t xml:space="preserve">2.4.1 </t>
        </is>
      </c>
      <c r="BM102" s="126" t="n"/>
      <c r="BN102" s="126" t="n"/>
      <c r="BO102" s="126" t="n"/>
      <c r="BP102" s="126" t="n"/>
      <c r="BQ102" s="126" t="n"/>
      <c r="BR102" s="126" t="n"/>
      <c r="BS102" s="126" t="n"/>
      <c r="BT102" s="175" t="n"/>
      <c r="BU102" s="1" t="n"/>
      <c r="BV102" s="1" t="n"/>
      <c r="BW102" s="1" t="n"/>
      <c r="BX102" s="1" t="n"/>
      <c r="BY102" s="1" t="n"/>
    </row>
    <row r="103">
      <c r="A103" s="182" t="inlineStr">
        <is>
          <t>СК-13</t>
        </is>
      </c>
      <c r="B103" s="126" t="n"/>
      <c r="C103" s="126" t="n"/>
      <c r="D103" s="126" t="n"/>
      <c r="E103" s="126" t="n"/>
      <c r="F103" s="126" t="n"/>
      <c r="G103" s="126" t="n"/>
      <c r="H103" s="175" t="n"/>
      <c r="I103" s="1351" t="inlineStr">
        <is>
          <t>Реализовывать технологии проектного управления при решении бизнес-задач в коммерческой организации и в инновационной деятельности</t>
        </is>
      </c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75" t="n"/>
      <c r="BL103" s="217" t="inlineStr">
        <is>
          <t>2.4.2</t>
        </is>
      </c>
      <c r="BM103" s="126" t="n"/>
      <c r="BN103" s="126" t="n"/>
      <c r="BO103" s="126" t="n"/>
      <c r="BP103" s="126" t="n"/>
      <c r="BQ103" s="126" t="n"/>
      <c r="BR103" s="126" t="n"/>
      <c r="BS103" s="126" t="n"/>
      <c r="BT103" s="175" t="n"/>
      <c r="BU103" s="1" t="n"/>
      <c r="BV103" s="1" t="n"/>
      <c r="BW103" s="1" t="n"/>
      <c r="BX103" s="1" t="n"/>
      <c r="BY103" s="1" t="n"/>
    </row>
    <row r="104">
      <c r="A104" s="229" t="inlineStr">
        <is>
          <t>СК-14</t>
        </is>
      </c>
      <c r="B104" s="202" t="n"/>
      <c r="C104" s="202" t="n"/>
      <c r="D104" s="202" t="n"/>
      <c r="E104" s="202" t="n"/>
      <c r="F104" s="202" t="n"/>
      <c r="G104" s="202" t="n"/>
      <c r="H104" s="203" t="n"/>
      <c r="I104" s="1352" t="inlineStr">
        <is>
          <t>Осуществлять управление финансовыми потоками, бюджетированием коммерческих организации</t>
        </is>
      </c>
      <c r="J104" s="202" t="n"/>
      <c r="K104" s="202" t="n"/>
      <c r="L104" s="202" t="n"/>
      <c r="M104" s="202" t="n"/>
      <c r="N104" s="202" t="n"/>
      <c r="O104" s="202" t="n"/>
      <c r="P104" s="202" t="n"/>
      <c r="Q104" s="202" t="n"/>
      <c r="R104" s="202" t="n"/>
      <c r="S104" s="202" t="n"/>
      <c r="T104" s="202" t="n"/>
      <c r="U104" s="202" t="n"/>
      <c r="V104" s="202" t="n"/>
      <c r="W104" s="202" t="n"/>
      <c r="X104" s="202" t="n"/>
      <c r="Y104" s="202" t="n"/>
      <c r="Z104" s="202" t="n"/>
      <c r="AA104" s="202" t="n"/>
      <c r="AB104" s="202" t="n"/>
      <c r="AC104" s="202" t="n"/>
      <c r="AD104" s="202" t="n"/>
      <c r="AE104" s="202" t="n"/>
      <c r="AF104" s="202" t="n"/>
      <c r="AG104" s="202" t="n"/>
      <c r="AH104" s="202" t="n"/>
      <c r="AI104" s="202" t="n"/>
      <c r="AJ104" s="202" t="n"/>
      <c r="AK104" s="202" t="n"/>
      <c r="AL104" s="202" t="n"/>
      <c r="AM104" s="202" t="n"/>
      <c r="AN104" s="202" t="n"/>
      <c r="AO104" s="202" t="n"/>
      <c r="AP104" s="202" t="n"/>
      <c r="AQ104" s="202" t="n"/>
      <c r="AR104" s="202" t="n"/>
      <c r="AS104" s="202" t="n"/>
      <c r="AT104" s="202" t="n"/>
      <c r="AU104" s="202" t="n"/>
      <c r="AV104" s="202" t="n"/>
      <c r="AW104" s="202" t="n"/>
      <c r="AX104" s="202" t="n"/>
      <c r="AY104" s="202" t="n"/>
      <c r="AZ104" s="202" t="n"/>
      <c r="BA104" s="202" t="n"/>
      <c r="BB104" s="202" t="n"/>
      <c r="BC104" s="202" t="n"/>
      <c r="BD104" s="202" t="n"/>
      <c r="BE104" s="202" t="n"/>
      <c r="BF104" s="202" t="n"/>
      <c r="BG104" s="202" t="n"/>
      <c r="BH104" s="202" t="n"/>
      <c r="BI104" s="202" t="n"/>
      <c r="BJ104" s="202" t="n"/>
      <c r="BK104" s="203" t="n"/>
      <c r="BL104" s="898" t="inlineStr">
        <is>
          <t xml:space="preserve">2.4.3 </t>
        </is>
      </c>
      <c r="BM104" s="202" t="n"/>
      <c r="BN104" s="202" t="n"/>
      <c r="BO104" s="202" t="n"/>
      <c r="BP104" s="202" t="n"/>
      <c r="BQ104" s="202" t="n"/>
      <c r="BR104" s="202" t="n"/>
      <c r="BS104" s="202" t="n"/>
      <c r="BT104" s="203" t="n"/>
      <c r="BU104" s="1" t="n"/>
      <c r="BV104" s="1" t="n"/>
      <c r="BW104" s="1" t="n"/>
      <c r="BX104" s="1" t="n"/>
      <c r="BY104" s="1" t="n"/>
    </row>
    <row r="105">
      <c r="A105" s="243" t="n"/>
      <c r="B105" s="243" t="n"/>
      <c r="C105" s="243" t="n"/>
      <c r="D105" s="243" t="n"/>
      <c r="E105" s="243" t="n"/>
      <c r="F105" s="243" t="n"/>
      <c r="G105" s="243" t="n"/>
      <c r="H105" s="243" t="n"/>
      <c r="I105" s="243" t="n"/>
      <c r="J105" s="243" t="n"/>
      <c r="K105" s="243" t="n"/>
      <c r="L105" s="243" t="n"/>
      <c r="M105" s="243" t="n"/>
      <c r="N105" s="243" t="n"/>
      <c r="O105" s="243" t="n"/>
      <c r="P105" s="243" t="n"/>
      <c r="Q105" s="243" t="n"/>
      <c r="R105" s="243" t="n"/>
      <c r="S105" s="243" t="n"/>
      <c r="T105" s="243" t="n"/>
      <c r="U105" s="243" t="n"/>
      <c r="V105" s="243" t="n"/>
      <c r="W105" s="243" t="n"/>
      <c r="X105" s="243" t="n"/>
      <c r="Y105" s="243" t="n"/>
      <c r="Z105" s="243" t="n"/>
      <c r="AA105" s="243" t="n"/>
      <c r="AB105" s="243" t="n"/>
      <c r="AC105" s="243" t="n"/>
      <c r="AD105" s="243" t="n"/>
      <c r="AE105" s="243" t="n"/>
      <c r="AF105" s="243" t="n"/>
      <c r="AG105" s="243" t="n"/>
      <c r="AH105" s="243" t="n"/>
      <c r="AI105" s="243" t="n"/>
      <c r="AJ105" s="243" t="n"/>
      <c r="AK105" s="243" t="n"/>
      <c r="AL105" s="243" t="n"/>
      <c r="AM105" s="243" t="n"/>
      <c r="AN105" s="243" t="n"/>
      <c r="AO105" s="243" t="n"/>
      <c r="AP105" s="243" t="n"/>
      <c r="AQ105" s="243" t="n"/>
      <c r="AR105" s="243" t="n"/>
      <c r="AS105" s="243" t="n"/>
      <c r="AT105" s="243" t="n"/>
      <c r="AU105" s="243" t="n"/>
      <c r="AV105" s="243" t="n"/>
      <c r="AW105" s="243" t="n"/>
      <c r="AX105" s="243" t="n"/>
      <c r="AY105" s="243" t="n"/>
      <c r="AZ105" s="243" t="n"/>
      <c r="BA105" s="243" t="n"/>
      <c r="BB105" s="243" t="n"/>
      <c r="BC105" s="243" t="n"/>
      <c r="BD105" s="243" t="n"/>
      <c r="BE105" s="243" t="n"/>
      <c r="BF105" s="243" t="n"/>
      <c r="BG105" s="243" t="n"/>
      <c r="BH105" s="243" t="n"/>
      <c r="BI105" s="243" t="n"/>
      <c r="BJ105" s="243" t="n"/>
      <c r="BK105" s="243" t="n"/>
      <c r="BL105" s="243" t="n"/>
      <c r="BM105" s="243" t="n"/>
      <c r="BN105" s="243" t="n"/>
      <c r="BO105" s="243" t="n"/>
      <c r="BP105" s="243" t="n"/>
      <c r="BQ105" s="243" t="n"/>
      <c r="BR105" s="1" t="n"/>
      <c r="BS105" s="1" t="n"/>
      <c r="BT105" s="1" t="n"/>
      <c r="BU105" s="1" t="n"/>
      <c r="BV105" s="1" t="n"/>
      <c r="BW105" s="1" t="n"/>
      <c r="BX105" s="1" t="n"/>
      <c r="BY105" s="1" t="n"/>
    </row>
    <row r="106">
      <c r="A106" s="243" t="n"/>
      <c r="B106" s="243" t="n"/>
      <c r="C106" s="900" t="n"/>
      <c r="D106" s="1393" t="inlineStr">
        <is>
          <t xml:space="preserve">Учебный план углубленного высшего образования по специальности 7-06-0412-02 "Бизнес-администрирование" разработан на основании примерного учебного плана, утвержденного 29.05.2023 Первым заместителем Министра образования Республики Беларусь, регистрационный № 7-06-04-009/пр. </t>
        </is>
      </c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1" t="n"/>
      <c r="BI106" s="1" t="n"/>
      <c r="BJ106" s="1" t="n"/>
      <c r="BK106" s="1" t="n"/>
      <c r="BL106" s="1" t="n"/>
      <c r="BM106" s="1" t="n"/>
      <c r="BN106" s="1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</row>
    <row r="107">
      <c r="A107" s="243" t="n"/>
      <c r="B107" s="243" t="n"/>
      <c r="C107" s="518" t="n"/>
      <c r="D107" s="90" t="n"/>
      <c r="E107" s="90" t="n"/>
      <c r="F107" s="90" t="n"/>
      <c r="G107" s="90" t="n"/>
      <c r="H107" s="90" t="n"/>
      <c r="I107" s="90" t="n"/>
      <c r="J107" s="90" t="n"/>
      <c r="K107" s="90" t="n"/>
      <c r="L107" s="90" t="n"/>
      <c r="M107" s="90" t="n"/>
      <c r="N107" s="90" t="n"/>
      <c r="O107" s="90" t="n"/>
      <c r="P107" s="90" t="n"/>
      <c r="Q107" s="90" t="n"/>
      <c r="R107" s="90" t="n"/>
      <c r="S107" s="90" t="n"/>
      <c r="T107" s="90" t="n"/>
      <c r="U107" s="90" t="n"/>
      <c r="V107" s="90" t="n"/>
      <c r="W107" s="90" t="n"/>
      <c r="X107" s="90" t="n"/>
      <c r="Y107" s="90" t="n"/>
      <c r="Z107" s="90" t="n"/>
      <c r="AA107" s="90" t="n"/>
      <c r="AB107" s="90" t="n"/>
      <c r="AC107" s="90" t="n"/>
      <c r="AD107" s="90" t="n"/>
      <c r="AE107" s="90" t="n"/>
      <c r="AF107" s="90" t="n"/>
      <c r="AG107" s="90" t="n"/>
      <c r="AH107" s="90" t="n"/>
      <c r="AI107" s="90" t="n"/>
      <c r="AJ107" s="90" t="n"/>
      <c r="AK107" s="90" t="n"/>
      <c r="AL107" s="90" t="n"/>
      <c r="AM107" s="90" t="n"/>
      <c r="AN107" s="90" t="n"/>
      <c r="AO107" s="90" t="n"/>
      <c r="AP107" s="90" t="n"/>
      <c r="AQ107" s="90" t="n"/>
      <c r="AR107" s="90" t="n"/>
      <c r="AS107" s="90" t="n"/>
      <c r="AT107" s="90" t="n"/>
      <c r="AU107" s="90" t="n"/>
      <c r="AV107" s="90" t="n"/>
      <c r="AW107" s="90" t="n"/>
      <c r="AX107" s="90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243" t="n"/>
      <c r="BJ107" s="243" t="n"/>
      <c r="BK107" s="243" t="n"/>
      <c r="BL107" s="243" t="n"/>
      <c r="BM107" s="243" t="n"/>
      <c r="BN107" s="243" t="n"/>
      <c r="BO107" s="243" t="n"/>
      <c r="BP107" s="243" t="n"/>
      <c r="BQ107" s="243" t="n"/>
      <c r="BR107" s="1" t="n"/>
      <c r="BS107" s="1" t="n"/>
      <c r="BT107" s="1" t="n"/>
      <c r="BU107" s="1" t="n"/>
      <c r="BV107" s="1" t="n"/>
      <c r="BW107" s="1" t="n"/>
      <c r="BX107" s="1" t="n"/>
      <c r="BY107" s="1" t="n"/>
    </row>
    <row r="108">
      <c r="A108" s="268" t="n"/>
      <c r="B108" s="785" t="n"/>
      <c r="C108" s="278" t="inlineStr">
        <is>
          <t>*</t>
        </is>
      </c>
      <c r="D108" s="274" t="inlineStr">
        <is>
          <t>Общеобразовательные дисциплины  модуля «Дополнительные виды обучения»  изучаются по выбору магистранта.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1" t="n"/>
      <c r="BH108" s="1" t="n"/>
      <c r="BI108" s="1" t="n"/>
      <c r="BJ108" s="1" t="n"/>
      <c r="BK108" s="1" t="n"/>
      <c r="BL108" s="1" t="n"/>
      <c r="BM108" s="1" t="n"/>
      <c r="BN108" s="1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</row>
    <row r="109">
      <c r="A109" s="268" t="n"/>
      <c r="B109" s="904" t="n"/>
      <c r="C109" s="278" t="n"/>
      <c r="D109" s="29" t="n"/>
      <c r="E109" s="29" t="n"/>
      <c r="F109" s="29" t="n"/>
      <c r="G109" s="29" t="n"/>
      <c r="H109" s="29" t="n"/>
      <c r="I109" s="29" t="n"/>
      <c r="J109" s="29" t="n"/>
      <c r="K109" s="29" t="n"/>
      <c r="L109" s="29" t="n"/>
      <c r="M109" s="29" t="n"/>
      <c r="N109" s="29" t="n"/>
      <c r="O109" s="29" t="n"/>
      <c r="P109" s="29" t="n"/>
      <c r="Q109" s="29" t="n"/>
      <c r="R109" s="29" t="n"/>
      <c r="S109" s="29" t="n"/>
      <c r="T109" s="29" t="n"/>
      <c r="U109" s="29" t="n"/>
      <c r="V109" s="29" t="n"/>
      <c r="W109" s="29" t="n"/>
      <c r="X109" s="29" t="n"/>
      <c r="Y109" s="29" t="n"/>
      <c r="Z109" s="29" t="n"/>
      <c r="AA109" s="29" t="n"/>
      <c r="AB109" s="29" t="n"/>
      <c r="AC109" s="29" t="n"/>
      <c r="AD109" s="29" t="n"/>
      <c r="AE109" s="29" t="n"/>
      <c r="AF109" s="29" t="n"/>
      <c r="AG109" s="29" t="n"/>
      <c r="AH109" s="29" t="n"/>
      <c r="AI109" s="29" t="n"/>
      <c r="AJ109" s="29" t="n"/>
      <c r="AK109" s="29" t="n"/>
      <c r="AL109" s="29" t="n"/>
      <c r="AM109" s="29" t="n"/>
      <c r="AN109" s="29" t="n"/>
      <c r="AO109" s="29" t="n"/>
      <c r="AP109" s="29" t="n"/>
      <c r="AQ109" s="29" t="n"/>
      <c r="AR109" s="29" t="n"/>
      <c r="AS109" s="29" t="n"/>
      <c r="AT109" s="29" t="n"/>
      <c r="AU109" s="29" t="n"/>
      <c r="AV109" s="29" t="n"/>
      <c r="AW109" s="29" t="n"/>
      <c r="AX109" s="29" t="n"/>
      <c r="AY109" s="29" t="n"/>
      <c r="AZ109" s="29" t="n"/>
      <c r="BA109" s="29" t="n"/>
      <c r="BB109" s="29" t="n"/>
      <c r="BC109" s="29" t="n"/>
      <c r="BD109" s="29" t="n"/>
      <c r="BE109" s="29" t="n"/>
      <c r="BF109" s="29" t="n"/>
      <c r="BG109" s="29" t="n"/>
      <c r="BH109" s="29" t="n"/>
      <c r="BI109" s="904" t="n"/>
      <c r="BJ109" s="904" t="n"/>
      <c r="BK109" s="904" t="n"/>
      <c r="BL109" s="904" t="n"/>
      <c r="BM109" s="904" t="n"/>
      <c r="BN109" s="904" t="n"/>
      <c r="BO109" s="904" t="n"/>
      <c r="BP109" s="904" t="n"/>
      <c r="BQ109" s="904" t="n"/>
      <c r="BR109" s="1" t="n"/>
      <c r="BS109" s="1" t="n"/>
      <c r="BT109" s="1" t="n"/>
      <c r="BU109" s="1" t="n"/>
      <c r="BV109" s="1" t="n"/>
      <c r="BW109" s="1" t="n"/>
      <c r="BX109" s="1" t="n"/>
      <c r="BY109" s="1" t="n"/>
    </row>
    <row r="110">
      <c r="A110" s="268" t="n"/>
      <c r="B110" s="903" t="n"/>
      <c r="C110" s="278" t="inlineStr">
        <is>
          <t>д</t>
        </is>
      </c>
      <c r="D110" s="282" t="inlineStr">
        <is>
          <t>Дифференцированный зачет.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690" t="n"/>
      <c r="AA110" s="690" t="n"/>
      <c r="AB110" s="690" t="n"/>
      <c r="AC110" s="690" t="n"/>
      <c r="AD110" s="690" t="n"/>
      <c r="AE110" s="690" t="n"/>
      <c r="AF110" s="690" t="n"/>
      <c r="AG110" s="690" t="n"/>
      <c r="AH110" s="690" t="n"/>
      <c r="AI110" s="690" t="n"/>
      <c r="AJ110" s="690" t="n"/>
      <c r="AK110" s="690" t="n"/>
      <c r="AL110" s="690" t="n"/>
      <c r="AM110" s="690" t="n"/>
      <c r="AN110" s="690" t="n"/>
      <c r="AO110" s="690" t="n"/>
      <c r="AP110" s="690" t="n"/>
      <c r="AQ110" s="690" t="n"/>
      <c r="AR110" s="690" t="n"/>
      <c r="AS110" s="690" t="n"/>
      <c r="AT110" s="690" t="n"/>
      <c r="AU110" s="690" t="n"/>
      <c r="AV110" s="690" t="n"/>
      <c r="AW110" s="690" t="n"/>
      <c r="AX110" s="690" t="n"/>
      <c r="AY110" s="690" t="n"/>
      <c r="AZ110" s="690" t="n"/>
      <c r="BA110" s="690" t="n"/>
      <c r="BB110" s="690" t="n"/>
      <c r="BC110" s="690" t="n"/>
      <c r="BD110" s="690" t="n"/>
      <c r="BE110" s="690" t="n"/>
      <c r="BF110" s="690" t="n"/>
      <c r="BG110" s="690" t="n"/>
      <c r="BH110" s="690" t="n"/>
      <c r="BI110" s="903" t="n"/>
      <c r="BJ110" s="903" t="n"/>
      <c r="BK110" s="903" t="n"/>
      <c r="BL110" s="903" t="n"/>
      <c r="BM110" s="903" t="n"/>
      <c r="BN110" s="903" t="n"/>
      <c r="BO110" s="903" t="n"/>
      <c r="BP110" s="903" t="n"/>
      <c r="BQ110" s="903" t="n"/>
      <c r="BR110" s="1" t="n"/>
      <c r="BS110" s="1" t="n"/>
      <c r="BT110" s="1" t="n"/>
      <c r="BU110" s="1" t="n"/>
      <c r="BV110" s="1" t="n"/>
      <c r="BW110" s="1" t="n"/>
      <c r="BX110" s="1" t="n"/>
      <c r="BY110" s="1" t="n"/>
    </row>
    <row r="111">
      <c r="A111" s="905" t="n"/>
      <c r="B111" s="902" t="n"/>
      <c r="C111" s="243" t="n"/>
      <c r="D111" s="243" t="n"/>
      <c r="E111" s="243" t="n"/>
      <c r="F111" s="243" t="n"/>
      <c r="G111" s="243" t="n"/>
      <c r="H111" s="243" t="n"/>
      <c r="I111" s="243" t="n"/>
      <c r="J111" s="243" t="n"/>
      <c r="K111" s="243" t="n"/>
      <c r="L111" s="243" t="n"/>
      <c r="M111" s="243" t="n"/>
      <c r="N111" s="243" t="n"/>
      <c r="O111" s="243" t="n"/>
      <c r="P111" s="243" t="n"/>
      <c r="Q111" s="243" t="n"/>
      <c r="R111" s="243" t="n"/>
      <c r="S111" s="243" t="n"/>
      <c r="T111" s="243" t="n"/>
      <c r="U111" s="243" t="n"/>
      <c r="V111" s="243" t="n"/>
      <c r="W111" s="243" t="n"/>
      <c r="X111" s="243" t="n"/>
      <c r="Y111" s="243" t="n"/>
      <c r="Z111" s="243" t="n"/>
      <c r="AA111" s="243" t="n"/>
      <c r="AB111" s="243" t="n"/>
      <c r="AC111" s="243" t="n"/>
      <c r="AD111" s="243" t="n"/>
      <c r="AE111" s="243" t="n"/>
      <c r="AF111" s="243" t="n"/>
      <c r="AG111" s="243" t="n"/>
      <c r="AH111" s="243" t="n"/>
      <c r="AI111" s="243" t="n"/>
      <c r="AJ111" s="243" t="n"/>
      <c r="AK111" s="243" t="n"/>
      <c r="AL111" s="243" t="n"/>
      <c r="AM111" s="243" t="n"/>
      <c r="AN111" s="243" t="n"/>
      <c r="AO111" s="243" t="n"/>
      <c r="AP111" s="243" t="n"/>
      <c r="AQ111" s="243" t="n"/>
      <c r="AR111" s="243" t="n"/>
      <c r="AS111" s="243" t="n"/>
      <c r="AT111" s="243" t="n"/>
      <c r="AU111" s="243" t="n"/>
      <c r="AV111" s="243" t="n"/>
      <c r="AW111" s="243" t="n"/>
      <c r="AX111" s="243" t="n"/>
      <c r="AY111" s="243" t="n"/>
      <c r="AZ111" s="243" t="n"/>
      <c r="BA111" s="243" t="n"/>
      <c r="BB111" s="243" t="n"/>
      <c r="BC111" s="243" t="n"/>
      <c r="BD111" s="243" t="n"/>
      <c r="BE111" s="243" t="n"/>
      <c r="BF111" s="243" t="n"/>
      <c r="BG111" s="243" t="n"/>
      <c r="BH111" s="243" t="n"/>
      <c r="BI111" s="902" t="n"/>
      <c r="BJ111" s="902" t="n"/>
      <c r="BK111" s="902" t="n"/>
      <c r="BL111" s="902" t="n"/>
      <c r="BM111" s="902" t="n"/>
      <c r="BN111" s="902" t="n"/>
      <c r="BO111" s="902" t="n"/>
      <c r="BP111" s="902" t="n"/>
      <c r="BQ111" s="902" t="n"/>
      <c r="BR111" s="1" t="n"/>
      <c r="BS111" s="1" t="n"/>
      <c r="BT111" s="1" t="n"/>
      <c r="BU111" s="1" t="n"/>
      <c r="BV111" s="1" t="n"/>
      <c r="BW111" s="1" t="n"/>
      <c r="BX111" s="1" t="n"/>
      <c r="BY111" s="1" t="n"/>
    </row>
    <row r="112">
      <c r="A112" s="905" t="n"/>
      <c r="B112" s="903" t="n"/>
      <c r="C112" s="1394" t="inlineStr">
        <is>
          <t>Проректор по учебной работе</t>
        </is>
      </c>
      <c r="D112" s="1395" t="n"/>
      <c r="E112" s="1395" t="n"/>
      <c r="F112" s="1395" t="n"/>
      <c r="G112" s="1395" t="n"/>
      <c r="H112" s="1395" t="n"/>
      <c r="I112" s="1395" t="n"/>
      <c r="J112" s="1395" t="n"/>
      <c r="K112" s="1395" t="n"/>
      <c r="L112" s="1395" t="n"/>
      <c r="M112" s="1395" t="n"/>
      <c r="N112" s="1395" t="n"/>
      <c r="O112" s="1395" t="n"/>
      <c r="P112" s="1395" t="n"/>
      <c r="Q112" s="1395" t="n"/>
      <c r="R112" s="1395" t="n"/>
      <c r="S112" s="1395" t="n"/>
      <c r="T112" s="1395" t="n"/>
      <c r="U112" s="1395" t="n"/>
      <c r="V112" s="1395" t="n"/>
      <c r="W112" s="1395" t="n"/>
      <c r="X112" s="1395" t="n"/>
      <c r="Y112" s="1395" t="n"/>
      <c r="Z112" s="1395" t="n"/>
      <c r="AA112" s="1394" t="n"/>
      <c r="AB112" s="1394" t="n"/>
      <c r="AC112" s="1394" t="n"/>
      <c r="AD112" s="1394" t="n"/>
      <c r="AE112" s="1396" t="n"/>
      <c r="AF112" s="1397" t="n"/>
      <c r="AG112" s="1397" t="n"/>
      <c r="AH112" s="1397" t="n"/>
      <c r="AI112" s="1397" t="n"/>
      <c r="AJ112" s="1397" t="n"/>
      <c r="AK112" s="1397" t="n"/>
      <c r="AL112" s="1396" t="n"/>
      <c r="AM112" s="1394" t="n"/>
      <c r="AN112" s="1394" t="n"/>
      <c r="AO112" s="1394" t="n"/>
      <c r="AP112" s="1394" t="n"/>
      <c r="AQ112" s="1394" t="n"/>
      <c r="AR112" s="1395" t="n"/>
      <c r="AS112" s="1394" t="inlineStr">
        <is>
          <t>А.А. Сакович</t>
        </is>
      </c>
      <c r="AT112" s="1395" t="n"/>
      <c r="AU112" s="1398" t="n"/>
      <c r="AV112" s="1398" t="n"/>
      <c r="AW112" s="1398" t="n"/>
      <c r="AX112" s="1398" t="n"/>
      <c r="AY112" s="1395" t="n"/>
      <c r="AZ112" s="1395" t="n"/>
      <c r="BA112" s="1395" t="n"/>
      <c r="BB112" s="3" t="n"/>
      <c r="BC112" s="3" t="n"/>
      <c r="BD112" s="3" t="n"/>
      <c r="BE112" s="3" t="n"/>
      <c r="BF112" s="3" t="n"/>
      <c r="BG112" s="3" t="n"/>
      <c r="BH112" s="3" t="n"/>
      <c r="BI112" s="903" t="n"/>
      <c r="BJ112" s="903" t="n"/>
      <c r="BK112" s="903" t="n"/>
      <c r="BL112" s="903" t="n"/>
      <c r="BM112" s="903" t="n"/>
      <c r="BN112" s="903" t="n"/>
      <c r="BO112" s="903" t="n"/>
      <c r="BP112" s="903" t="n"/>
      <c r="BQ112" s="903" t="n"/>
      <c r="BR112" s="1" t="n"/>
      <c r="BS112" s="1" t="n"/>
      <c r="BT112" s="1" t="n"/>
      <c r="BU112" s="1" t="n"/>
      <c r="BV112" s="1" t="n"/>
      <c r="BW112" s="1" t="n"/>
      <c r="BX112" s="1" t="n"/>
      <c r="BY112" s="1" t="n"/>
    </row>
    <row r="113">
      <c r="A113" s="906" t="n"/>
      <c r="B113" s="907" t="n"/>
      <c r="C113" s="1395" t="n"/>
      <c r="D113" s="1395" t="n"/>
      <c r="E113" s="1395" t="n"/>
      <c r="F113" s="1395" t="n"/>
      <c r="G113" s="1395" t="n"/>
      <c r="H113" s="1395" t="n"/>
      <c r="I113" s="1395" t="n"/>
      <c r="J113" s="1395" t="n"/>
      <c r="K113" s="1395" t="n"/>
      <c r="L113" s="1395" t="n"/>
      <c r="M113" s="1395" t="n"/>
      <c r="N113" s="1395" t="n"/>
      <c r="O113" s="1395" t="n"/>
      <c r="P113" s="1395" t="n"/>
      <c r="Q113" s="1395" t="n"/>
      <c r="R113" s="1395" t="n"/>
      <c r="S113" s="1395" t="n"/>
      <c r="T113" s="1395" t="n"/>
      <c r="U113" s="1395" t="n"/>
      <c r="V113" s="1395" t="n"/>
      <c r="W113" s="1395" t="n"/>
      <c r="X113" s="1395" t="n"/>
      <c r="Y113" s="1395" t="n"/>
      <c r="Z113" s="1395" t="n"/>
      <c r="AA113" s="1394" t="n"/>
      <c r="AB113" s="1394" t="n"/>
      <c r="AC113" s="1394" t="n"/>
      <c r="AD113" s="1394" t="n"/>
      <c r="AE113" s="1394" t="n"/>
      <c r="AF113" s="1395" t="n"/>
      <c r="AG113" s="1395" t="n"/>
      <c r="AH113" s="1395" t="n"/>
      <c r="AI113" s="1395" t="n"/>
      <c r="AJ113" s="1395" t="n"/>
      <c r="AK113" s="1395" t="n"/>
      <c r="AL113" s="1394" t="n"/>
      <c r="AM113" s="1394" t="n"/>
      <c r="AN113" s="1394" t="n"/>
      <c r="AO113" s="1394" t="n"/>
      <c r="AP113" s="1394" t="n"/>
      <c r="AQ113" s="1394" t="n"/>
      <c r="AR113" s="1395" t="n"/>
      <c r="AS113" s="1394" t="n"/>
      <c r="AT113" s="1395" t="n"/>
      <c r="AU113" s="1398" t="n"/>
      <c r="AV113" s="1398" t="n"/>
      <c r="AW113" s="1398" t="n"/>
      <c r="AX113" s="1398" t="n"/>
      <c r="AY113" s="1395" t="n"/>
      <c r="AZ113" s="1395" t="n"/>
      <c r="BA113" s="1395" t="n"/>
      <c r="BB113" s="244" t="n"/>
      <c r="BC113" s="244" t="n"/>
      <c r="BD113" s="244" t="n"/>
      <c r="BE113" s="244" t="n"/>
      <c r="BF113" s="244" t="n"/>
      <c r="BG113" s="244" t="n"/>
      <c r="BH113" s="244" t="n"/>
      <c r="BI113" s="907" t="n"/>
      <c r="BJ113" s="907" t="n"/>
      <c r="BK113" s="907" t="n"/>
      <c r="BL113" s="907" t="n"/>
      <c r="BM113" s="907" t="n"/>
      <c r="BN113" s="907" t="n"/>
      <c r="BO113" s="907" t="n"/>
      <c r="BP113" s="907" t="n"/>
      <c r="BQ113" s="907" t="n"/>
      <c r="BR113" s="1" t="n"/>
      <c r="BS113" s="1" t="n"/>
      <c r="BT113" s="1" t="n"/>
      <c r="BU113" s="1" t="n"/>
      <c r="BV113" s="1" t="n"/>
      <c r="BW113" s="1" t="n"/>
      <c r="BX113" s="1" t="n"/>
      <c r="BY113" s="1" t="n"/>
    </row>
    <row r="114">
      <c r="A114" s="906" t="n"/>
      <c r="B114" s="907" t="n"/>
      <c r="C114" s="1397" t="n"/>
      <c r="D114" s="1397" t="n"/>
      <c r="E114" s="1397" t="n"/>
      <c r="F114" s="1399" t="inlineStr">
        <is>
          <t>20___</t>
        </is>
      </c>
      <c r="G114" s="1400" t="n"/>
      <c r="H114" s="1394" t="n"/>
      <c r="I114" s="1394" t="n"/>
      <c r="J114" s="1401" t="n"/>
      <c r="K114" s="1398" t="n"/>
      <c r="L114" s="1398" t="n"/>
      <c r="M114" s="1398" t="n"/>
      <c r="N114" s="1398" t="n"/>
      <c r="O114" s="1398" t="n"/>
      <c r="P114" s="1398" t="n"/>
      <c r="Q114" s="1398" t="n"/>
      <c r="R114" s="1398" t="n"/>
      <c r="S114" s="1398" t="n"/>
      <c r="T114" s="1398" t="n"/>
      <c r="U114" s="1398" t="n"/>
      <c r="V114" s="1398" t="n"/>
      <c r="W114" s="1398" t="n"/>
      <c r="X114" s="1398" t="n"/>
      <c r="Y114" s="1398" t="n"/>
      <c r="Z114" s="1394" t="n"/>
      <c r="AA114" s="1395" t="n"/>
      <c r="AB114" s="1395" t="n"/>
      <c r="AC114" s="1395" t="n"/>
      <c r="AD114" s="1395" t="n"/>
      <c r="AE114" s="1394" t="n"/>
      <c r="AF114" s="1394" t="n"/>
      <c r="AG114" s="1394" t="n"/>
      <c r="AH114" s="1394" t="n"/>
      <c r="AI114" s="1394" t="n"/>
      <c r="AJ114" s="1394" t="n"/>
      <c r="AK114" s="1394" t="n"/>
      <c r="AL114" s="1394" t="n"/>
      <c r="AM114" s="1394" t="n"/>
      <c r="AN114" s="1394" t="n"/>
      <c r="AO114" s="1394" t="n"/>
      <c r="AP114" s="1394" t="n"/>
      <c r="AQ114" s="1394" t="n"/>
      <c r="AR114" s="1394" t="n"/>
      <c r="AS114" s="1394" t="n"/>
      <c r="AT114" s="1394" t="n"/>
      <c r="AU114" s="1394" t="n"/>
      <c r="AV114" s="1394" t="n"/>
      <c r="AW114" s="1394" t="n"/>
      <c r="AX114" s="1394" t="n"/>
      <c r="AY114" s="1394" t="n"/>
      <c r="AZ114" s="1394" t="n"/>
      <c r="BA114" s="1395" t="n"/>
      <c r="BB114" s="244" t="n"/>
      <c r="BC114" s="244" t="n"/>
      <c r="BD114" s="244" t="n"/>
      <c r="BE114" s="244" t="n"/>
      <c r="BF114" s="244" t="n"/>
      <c r="BG114" s="244" t="n"/>
      <c r="BH114" s="244" t="n"/>
      <c r="BI114" s="907" t="n"/>
      <c r="BJ114" s="907" t="n"/>
      <c r="BK114" s="907" t="n"/>
      <c r="BL114" s="907" t="n"/>
      <c r="BM114" s="907" t="n"/>
      <c r="BN114" s="907" t="n"/>
      <c r="BO114" s="907" t="n"/>
      <c r="BP114" s="907" t="n"/>
      <c r="BQ114" s="907" t="n"/>
      <c r="BR114" s="1" t="n"/>
      <c r="BS114" s="1" t="n"/>
      <c r="BT114" s="1" t="n"/>
      <c r="BU114" s="1" t="n"/>
      <c r="BV114" s="1" t="n"/>
      <c r="BW114" s="1" t="n"/>
      <c r="BX114" s="1" t="n"/>
      <c r="BY114" s="1" t="n"/>
    </row>
    <row r="115">
      <c r="A115" s="906" t="n"/>
      <c r="B115" s="907" t="n"/>
      <c r="C115" s="1394" t="n"/>
      <c r="D115" s="1394" t="n"/>
      <c r="E115" s="1394" t="n"/>
      <c r="F115" s="1394" t="n"/>
      <c r="G115" s="1394" t="n"/>
      <c r="H115" s="1394" t="n"/>
      <c r="I115" s="1394" t="n"/>
      <c r="J115" s="1394" t="n"/>
      <c r="K115" s="1394" t="n"/>
      <c r="L115" s="1394" t="n"/>
      <c r="M115" s="1394" t="n"/>
      <c r="N115" s="1394" t="n"/>
      <c r="O115" s="1394" t="n"/>
      <c r="P115" s="1394" t="n"/>
      <c r="Q115" s="1394" t="n"/>
      <c r="R115" s="1394" t="n"/>
      <c r="S115" s="1394" t="n"/>
      <c r="T115" s="1394" t="n"/>
      <c r="U115" s="1394" t="n"/>
      <c r="V115" s="1394" t="n"/>
      <c r="W115" s="1394" t="n"/>
      <c r="X115" s="1394" t="n"/>
      <c r="Y115" s="1394" t="n"/>
      <c r="Z115" s="1394" t="n"/>
      <c r="AA115" s="1394" t="n"/>
      <c r="AB115" s="1394" t="n"/>
      <c r="AC115" s="1394" t="n"/>
      <c r="AD115" s="1394" t="n"/>
      <c r="AE115" s="1394" t="n"/>
      <c r="AF115" s="1394" t="n"/>
      <c r="AG115" s="1394" t="n"/>
      <c r="AH115" s="1394" t="n"/>
      <c r="AI115" s="1394" t="n"/>
      <c r="AJ115" s="1394" t="n"/>
      <c r="AK115" s="1394" t="n"/>
      <c r="AL115" s="1394" t="n"/>
      <c r="AM115" s="1394" t="n"/>
      <c r="AN115" s="1394" t="n"/>
      <c r="AO115" s="1394" t="n"/>
      <c r="AP115" s="1394" t="n"/>
      <c r="AQ115" s="1394" t="n"/>
      <c r="AR115" s="1394" t="n"/>
      <c r="AS115" s="1394" t="n"/>
      <c r="AT115" s="1394" t="n"/>
      <c r="AU115" s="1394" t="n"/>
      <c r="AV115" s="1394" t="n"/>
      <c r="AW115" s="1394" t="n"/>
      <c r="AX115" s="1394" t="n"/>
      <c r="AY115" s="1394" t="n"/>
      <c r="AZ115" s="1394" t="n"/>
      <c r="BA115" s="1394" t="n"/>
      <c r="BB115" s="90" t="n"/>
      <c r="BC115" s="90" t="n"/>
      <c r="BD115" s="90" t="n"/>
      <c r="BE115" s="90" t="n"/>
      <c r="BF115" s="90" t="n"/>
      <c r="BG115" s="90" t="n"/>
      <c r="BH115" s="90" t="n"/>
      <c r="BI115" s="907" t="n"/>
      <c r="BJ115" s="907" t="n"/>
      <c r="BK115" s="907" t="n"/>
      <c r="BL115" s="907" t="n"/>
      <c r="BM115" s="907" t="n"/>
      <c r="BN115" s="907" t="n"/>
      <c r="BO115" s="907" t="n"/>
      <c r="BP115" s="907" t="n"/>
      <c r="BQ115" s="907" t="n"/>
      <c r="BR115" s="1" t="n"/>
      <c r="BS115" s="1" t="n"/>
      <c r="BT115" s="1" t="n"/>
      <c r="BU115" s="1" t="n"/>
      <c r="BV115" s="1" t="n"/>
      <c r="BW115" s="1" t="n"/>
      <c r="BX115" s="1" t="n"/>
      <c r="BY115" s="1" t="n"/>
    </row>
    <row r="116">
      <c r="A116" s="906" t="n"/>
      <c r="B116" s="296" t="n"/>
      <c r="C116" s="1354" t="inlineStr">
        <is>
          <t>Декан инженерно-экономического факультета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394" t="n"/>
      <c r="AB116" s="1394" t="n"/>
      <c r="AC116" s="1394" t="n"/>
      <c r="AD116" s="1394" t="n"/>
      <c r="AE116" s="1397" t="n"/>
      <c r="AF116" s="1397" t="n"/>
      <c r="AG116" s="1397" t="n"/>
      <c r="AH116" s="1397" t="n"/>
      <c r="AI116" s="1397" t="n"/>
      <c r="AJ116" s="1397" t="n"/>
      <c r="AK116" s="1396" t="n"/>
      <c r="AL116" s="1396" t="n"/>
      <c r="AM116" s="1394" t="n"/>
      <c r="AN116" s="1394" t="n"/>
      <c r="AO116" s="1394" t="n"/>
      <c r="AP116" s="1394" t="n"/>
      <c r="AQ116" s="1395" t="n"/>
      <c r="AR116" s="1394" t="n"/>
      <c r="AS116" s="1394" t="inlineStr">
        <is>
          <t>А.Б.Ольферович</t>
        </is>
      </c>
      <c r="AT116" s="1398" t="n"/>
      <c r="AU116" s="1398" t="n"/>
      <c r="AV116" s="1394" t="n"/>
      <c r="AW116" s="1398" t="n"/>
      <c r="AX116" s="1395" t="n"/>
      <c r="AY116" s="1395" t="n"/>
      <c r="AZ116" s="1395" t="n"/>
      <c r="BA116" s="1394" t="n"/>
      <c r="BB116" s="90" t="n"/>
      <c r="BC116" s="90" t="n"/>
      <c r="BD116" s="90" t="n"/>
      <c r="BE116" s="90" t="n"/>
      <c r="BF116" s="90" t="n"/>
      <c r="BG116" s="90" t="n"/>
      <c r="BH116" s="90" t="n"/>
      <c r="BI116" s="907" t="n"/>
      <c r="BJ116" s="907" t="n"/>
      <c r="BK116" s="907" t="n"/>
      <c r="BL116" s="907" t="n"/>
      <c r="BM116" s="907" t="n"/>
      <c r="BN116" s="907" t="n"/>
      <c r="BO116" s="907" t="n"/>
      <c r="BP116" s="907" t="n"/>
      <c r="BQ116" s="907" t="n"/>
      <c r="BR116" s="1" t="n"/>
      <c r="BS116" s="1" t="n"/>
      <c r="BT116" s="1" t="n"/>
      <c r="BU116" s="1" t="n"/>
      <c r="BV116" s="1" t="n"/>
      <c r="BW116" s="1" t="n"/>
      <c r="BX116" s="1" t="n"/>
      <c r="BY116" s="1" t="n"/>
    </row>
    <row r="117">
      <c r="A117" s="906" t="n"/>
      <c r="B117" s="296" t="n"/>
      <c r="C117" s="1394" t="n"/>
      <c r="D117" s="1394" t="n"/>
      <c r="E117" s="1394" t="n"/>
      <c r="F117" s="1394" t="n"/>
      <c r="G117" s="1394" t="n"/>
      <c r="H117" s="1394" t="n"/>
      <c r="I117" s="1394" t="n"/>
      <c r="J117" s="1394" t="n"/>
      <c r="K117" s="1394" t="n"/>
      <c r="L117" s="1394" t="n"/>
      <c r="M117" s="1394" t="n"/>
      <c r="N117" s="1394" t="n"/>
      <c r="O117" s="1394" t="n"/>
      <c r="P117" s="1394" t="n"/>
      <c r="Q117" s="1394" t="n"/>
      <c r="R117" s="1394" t="n"/>
      <c r="S117" s="1394" t="n"/>
      <c r="T117" s="1394" t="n"/>
      <c r="U117" s="1394" t="n"/>
      <c r="V117" s="1394" t="n"/>
      <c r="W117" s="1394" t="n"/>
      <c r="X117" s="1394" t="n"/>
      <c r="Y117" s="1394" t="n"/>
      <c r="Z117" s="1395" t="n"/>
      <c r="AA117" s="1395" t="n"/>
      <c r="AB117" s="1395" t="n"/>
      <c r="AC117" s="1395" t="n"/>
      <c r="AD117" s="1395" t="n"/>
      <c r="AE117" s="1395" t="n"/>
      <c r="AF117" s="1394" t="n"/>
      <c r="AG117" s="1394" t="n"/>
      <c r="AH117" s="1394" t="n"/>
      <c r="AI117" s="1394" t="n"/>
      <c r="AJ117" s="1394" t="n"/>
      <c r="AK117" s="1394" t="n"/>
      <c r="AL117" s="1394" t="n"/>
      <c r="AM117" s="1394" t="n"/>
      <c r="AN117" s="1394" t="n"/>
      <c r="AO117" s="1394" t="n"/>
      <c r="AP117" s="1394" t="n"/>
      <c r="AQ117" s="1394" t="n"/>
      <c r="AR117" s="1394" t="n"/>
      <c r="AS117" s="1394" t="n"/>
      <c r="AT117" s="1394" t="n"/>
      <c r="AU117" s="1394" t="n"/>
      <c r="AV117" s="1394" t="n"/>
      <c r="AW117" s="1394" t="n"/>
      <c r="AX117" s="1394" t="n"/>
      <c r="AY117" s="1394" t="n"/>
      <c r="AZ117" s="1394" t="n"/>
      <c r="BA117" s="1402" t="n"/>
      <c r="BB117" s="94" t="n"/>
      <c r="BC117" s="94" t="n"/>
      <c r="BD117" s="94" t="n"/>
      <c r="BE117" s="244" t="n"/>
      <c r="BF117" s="244" t="n"/>
      <c r="BG117" s="244" t="n"/>
      <c r="BH117" s="244" t="n"/>
      <c r="BI117" s="907" t="n"/>
      <c r="BJ117" s="907" t="n"/>
      <c r="BK117" s="907" t="n"/>
      <c r="BL117" s="907" t="n"/>
      <c r="BM117" s="907" t="n"/>
      <c r="BN117" s="907" t="n"/>
      <c r="BO117" s="907" t="n"/>
      <c r="BP117" s="907" t="n"/>
      <c r="BQ117" s="907" t="n"/>
      <c r="BR117" s="1" t="n"/>
      <c r="BS117" s="1" t="n"/>
      <c r="BT117" s="1" t="n"/>
      <c r="BU117" s="1" t="n"/>
      <c r="BV117" s="1" t="n"/>
      <c r="BW117" s="1" t="n"/>
      <c r="BX117" s="1" t="n"/>
      <c r="BY117" s="1" t="n"/>
    </row>
    <row r="118">
      <c r="A118" s="906" t="n"/>
      <c r="B118" s="296" t="n"/>
      <c r="C118" s="1397" t="n"/>
      <c r="D118" s="1397" t="n"/>
      <c r="E118" s="1397" t="n"/>
      <c r="F118" s="1399" t="inlineStr">
        <is>
          <t>20___</t>
        </is>
      </c>
      <c r="G118" s="1400" t="n"/>
      <c r="H118" s="1394" t="n"/>
      <c r="I118" s="1394" t="n"/>
      <c r="J118" s="1401" t="n"/>
      <c r="K118" s="1398" t="n"/>
      <c r="L118" s="1398" t="n"/>
      <c r="M118" s="1398" t="n"/>
      <c r="N118" s="1398" t="n"/>
      <c r="O118" s="1398" t="n"/>
      <c r="P118" s="1398" t="n"/>
      <c r="Q118" s="1398" t="n"/>
      <c r="R118" s="1398" t="n"/>
      <c r="S118" s="1398" t="n"/>
      <c r="T118" s="1398" t="n"/>
      <c r="U118" s="1398" t="n"/>
      <c r="V118" s="1398" t="n"/>
      <c r="W118" s="1398" t="n"/>
      <c r="X118" s="1398" t="n"/>
      <c r="Y118" s="1398" t="n"/>
      <c r="Z118" s="1395" t="n"/>
      <c r="AA118" s="1395" t="n"/>
      <c r="AB118" s="1395" t="n"/>
      <c r="AC118" s="1395" t="n"/>
      <c r="AD118" s="1395" t="n"/>
      <c r="AE118" s="1395" t="n"/>
      <c r="AF118" s="1394" t="n"/>
      <c r="AG118" s="1394" t="n"/>
      <c r="AH118" s="1394" t="n"/>
      <c r="AI118" s="1394" t="n"/>
      <c r="AJ118" s="1394" t="n"/>
      <c r="AK118" s="1394" t="n"/>
      <c r="AL118" s="1394" t="n"/>
      <c r="AM118" s="1394" t="n"/>
      <c r="AN118" s="1394" t="n"/>
      <c r="AO118" s="1394" t="n"/>
      <c r="AP118" s="1394" t="n"/>
      <c r="AQ118" s="1394" t="n"/>
      <c r="AR118" s="1394" t="n"/>
      <c r="AS118" s="1394" t="n"/>
      <c r="AT118" s="1394" t="n"/>
      <c r="AU118" s="1394" t="n"/>
      <c r="AV118" s="1394" t="n"/>
      <c r="AW118" s="1394" t="n"/>
      <c r="AX118" s="1394" t="n"/>
      <c r="AY118" s="1394" t="n"/>
      <c r="AZ118" s="1394" t="n"/>
      <c r="BA118" s="1394" t="n"/>
      <c r="BB118" s="90" t="n"/>
      <c r="BC118" s="90" t="n"/>
      <c r="BD118" s="90" t="n"/>
      <c r="BE118" s="90" t="n"/>
      <c r="BF118" s="90" t="n"/>
      <c r="BG118" s="90" t="n"/>
      <c r="BH118" s="90" t="n"/>
      <c r="BI118" s="907" t="n"/>
      <c r="BJ118" s="907" t="n"/>
      <c r="BK118" s="907" t="n"/>
      <c r="BL118" s="907" t="n"/>
      <c r="BM118" s="907" t="n"/>
      <c r="BN118" s="907" t="n"/>
      <c r="BO118" s="907" t="n"/>
      <c r="BP118" s="907" t="n"/>
      <c r="BQ118" s="907" t="n"/>
      <c r="BR118" s="1" t="n"/>
      <c r="BS118" s="1" t="n"/>
      <c r="BT118" s="1" t="n"/>
      <c r="BU118" s="1" t="n"/>
      <c r="BV118" s="1" t="n"/>
      <c r="BW118" s="1" t="n"/>
      <c r="BX118" s="1" t="n"/>
      <c r="BY118" s="1" t="n"/>
    </row>
    <row r="119">
      <c r="A119" s="906" t="n"/>
      <c r="B119" s="296" t="n"/>
      <c r="C119" s="1395" t="n"/>
      <c r="D119" s="1395" t="n"/>
      <c r="E119" s="1395" t="n"/>
      <c r="F119" s="1399" t="n"/>
      <c r="G119" s="1400" t="n"/>
      <c r="H119" s="1394" t="n"/>
      <c r="I119" s="1394" t="n"/>
      <c r="J119" s="1401" t="n"/>
      <c r="K119" s="1398" t="n"/>
      <c r="L119" s="1398" t="n"/>
      <c r="M119" s="1398" t="n"/>
      <c r="N119" s="1398" t="n"/>
      <c r="O119" s="1398" t="n"/>
      <c r="P119" s="1398" t="n"/>
      <c r="Q119" s="1398" t="n"/>
      <c r="R119" s="1398" t="n"/>
      <c r="S119" s="1398" t="n"/>
      <c r="T119" s="1398" t="n"/>
      <c r="U119" s="1398" t="n"/>
      <c r="V119" s="1398" t="n"/>
      <c r="W119" s="1398" t="n"/>
      <c r="X119" s="1398" t="n"/>
      <c r="Y119" s="1398" t="n"/>
      <c r="Z119" s="1395" t="n"/>
      <c r="AA119" s="1395" t="n"/>
      <c r="AB119" s="1395" t="n"/>
      <c r="AC119" s="1395" t="n"/>
      <c r="AD119" s="1395" t="n"/>
      <c r="AE119" s="1395" t="n"/>
      <c r="AF119" s="1394" t="n"/>
      <c r="AG119" s="1394" t="n"/>
      <c r="AH119" s="1394" t="n"/>
      <c r="AI119" s="1394" t="n"/>
      <c r="AJ119" s="1394" t="n"/>
      <c r="AK119" s="1394" t="n"/>
      <c r="AL119" s="1394" t="n"/>
      <c r="AM119" s="1394" t="n"/>
      <c r="AN119" s="1394" t="n"/>
      <c r="AO119" s="1394" t="n"/>
      <c r="AP119" s="1394" t="n"/>
      <c r="AQ119" s="1394" t="n"/>
      <c r="AR119" s="1394" t="n"/>
      <c r="AS119" s="1394" t="n"/>
      <c r="AT119" s="1394" t="n"/>
      <c r="AU119" s="1394" t="n"/>
      <c r="AV119" s="1394" t="n"/>
      <c r="AW119" s="1394" t="n"/>
      <c r="AX119" s="1394" t="n"/>
      <c r="AY119" s="1394" t="n"/>
      <c r="AZ119" s="1394" t="n"/>
      <c r="BA119" s="1394" t="n"/>
      <c r="BB119" s="90" t="n"/>
      <c r="BC119" s="90" t="n"/>
      <c r="BD119" s="90" t="n"/>
      <c r="BE119" s="90" t="n"/>
      <c r="BF119" s="90" t="n"/>
      <c r="BG119" s="90" t="n"/>
      <c r="BH119" s="90" t="n"/>
      <c r="BI119" s="907" t="n"/>
      <c r="BJ119" s="907" t="n"/>
      <c r="BK119" s="907" t="n"/>
      <c r="BL119" s="907" t="n"/>
      <c r="BM119" s="907" t="n"/>
      <c r="BN119" s="907" t="n"/>
      <c r="BO119" s="907" t="n"/>
      <c r="BP119" s="907" t="n"/>
      <c r="BQ119" s="907" t="n"/>
      <c r="BR119" s="1" t="n"/>
      <c r="BS119" s="1" t="n"/>
      <c r="BT119" s="1" t="n"/>
      <c r="BU119" s="1" t="n"/>
      <c r="BV119" s="1" t="n"/>
      <c r="BW119" s="1" t="n"/>
      <c r="BX119" s="1" t="n"/>
      <c r="BY119" s="1" t="n"/>
    </row>
    <row r="120">
      <c r="A120" s="906" t="n"/>
      <c r="B120" s="296" t="n"/>
      <c r="C120" s="1398" t="inlineStr">
        <is>
          <t>Декан факультета заочного образования</t>
        </is>
      </c>
      <c r="D120" s="1398" t="n"/>
      <c r="E120" s="1398" t="n"/>
      <c r="F120" s="1398" t="n"/>
      <c r="G120" s="1398" t="n"/>
      <c r="H120" s="1398" t="n"/>
      <c r="I120" s="1398" t="n"/>
      <c r="J120" s="1398" t="n"/>
      <c r="K120" s="1398" t="n"/>
      <c r="L120" s="1398" t="n"/>
      <c r="M120" s="1398" t="n"/>
      <c r="N120" s="1398" t="n"/>
      <c r="O120" s="1398" t="n"/>
      <c r="P120" s="1398" t="n"/>
      <c r="Q120" s="1398" t="n"/>
      <c r="R120" s="1398" t="n"/>
      <c r="S120" s="1398" t="n"/>
      <c r="T120" s="1398" t="n"/>
      <c r="U120" s="1398" t="n"/>
      <c r="V120" s="1398" t="n"/>
      <c r="W120" s="1398" t="n"/>
      <c r="X120" s="1395" t="n"/>
      <c r="Y120" s="1395" t="n"/>
      <c r="Z120" s="1395" t="n"/>
      <c r="AA120" s="1395" t="n"/>
      <c r="AB120" s="1395" t="n"/>
      <c r="AC120" s="1395" t="n"/>
      <c r="AD120" s="1395" t="n"/>
      <c r="AE120" s="1397" t="n"/>
      <c r="AF120" s="1397" t="n"/>
      <c r="AG120" s="1397" t="n"/>
      <c r="AH120" s="1397" t="n"/>
      <c r="AI120" s="1397" t="n"/>
      <c r="AJ120" s="1397" t="n"/>
      <c r="AK120" s="1396" t="n"/>
      <c r="AL120" s="1396" t="n"/>
      <c r="AM120" s="1394" t="n"/>
      <c r="AN120" s="1394" t="n"/>
      <c r="AO120" s="1394" t="n"/>
      <c r="AP120" s="1394" t="n"/>
      <c r="AQ120" s="1395" t="n"/>
      <c r="AR120" s="1394" t="n"/>
      <c r="AS120" s="1395" t="inlineStr">
        <is>
          <t>С.А.Прохорчик</t>
        </is>
      </c>
      <c r="AT120" s="1398" t="n"/>
      <c r="AU120" s="1398" t="n"/>
      <c r="AV120" s="1398" t="n"/>
      <c r="AW120" s="1398" t="n"/>
      <c r="AX120" s="1395" t="n"/>
      <c r="AY120" s="1395" t="n"/>
      <c r="AZ120" s="1395" t="n"/>
      <c r="BA120" s="1395" t="n"/>
      <c r="BB120" s="274" t="n"/>
      <c r="BC120" s="3" t="n"/>
      <c r="BD120" s="41" t="n"/>
      <c r="BE120" s="90" t="n"/>
      <c r="BF120" s="90" t="n"/>
      <c r="BG120" s="90" t="n"/>
      <c r="BH120" s="90" t="n"/>
      <c r="BI120" s="90" t="n"/>
      <c r="BJ120" s="90" t="n"/>
      <c r="BK120" s="90" t="n"/>
      <c r="BL120" s="90" t="n"/>
      <c r="BM120" s="907" t="n"/>
      <c r="BN120" s="907" t="n"/>
      <c r="BO120" s="907" t="n"/>
      <c r="BP120" s="907" t="n"/>
      <c r="BQ120" s="907" t="n"/>
      <c r="BR120" s="907" t="n"/>
      <c r="BS120" s="907" t="n"/>
      <c r="BT120" s="907" t="n"/>
      <c r="BU120" s="907" t="n"/>
      <c r="BV120" s="1" t="n"/>
      <c r="BW120" s="1" t="n"/>
      <c r="BX120" s="1" t="n"/>
      <c r="BY120" s="1" t="n"/>
    </row>
    <row r="121">
      <c r="A121" s="906" t="n"/>
      <c r="B121" s="296" t="n"/>
      <c r="C121" s="1398" t="n"/>
      <c r="D121" s="1398" t="n"/>
      <c r="E121" s="1398" t="n"/>
      <c r="F121" s="1398" t="n"/>
      <c r="G121" s="1398" t="n"/>
      <c r="H121" s="1398" t="n"/>
      <c r="I121" s="1398" t="n"/>
      <c r="J121" s="1398" t="n"/>
      <c r="K121" s="1398" t="n"/>
      <c r="L121" s="1398" t="n"/>
      <c r="M121" s="1398" t="n"/>
      <c r="N121" s="1398" t="n"/>
      <c r="O121" s="1398" t="n"/>
      <c r="P121" s="1398" t="n"/>
      <c r="Q121" s="1398" t="n"/>
      <c r="R121" s="1398" t="n"/>
      <c r="S121" s="1398" t="n"/>
      <c r="T121" s="1398" t="n"/>
      <c r="U121" s="1398" t="n"/>
      <c r="V121" s="1398" t="n"/>
      <c r="W121" s="1398" t="n"/>
      <c r="X121" s="1395" t="n"/>
      <c r="Y121" s="1395" t="n"/>
      <c r="Z121" s="1395" t="n"/>
      <c r="AA121" s="1395" t="n"/>
      <c r="AB121" s="1395" t="n"/>
      <c r="AC121" s="1395" t="n"/>
      <c r="AD121" s="1395" t="n"/>
      <c r="AE121" s="1395" t="n"/>
      <c r="AF121" s="1395" t="n"/>
      <c r="AG121" s="1395" t="n"/>
      <c r="AH121" s="1395" t="n"/>
      <c r="AI121" s="1395" t="n"/>
      <c r="AJ121" s="1395" t="n"/>
      <c r="AK121" s="1395" t="n"/>
      <c r="AL121" s="1395" t="n"/>
      <c r="AM121" s="1395" t="n"/>
      <c r="AN121" s="1395" t="n"/>
      <c r="AO121" s="1395" t="n"/>
      <c r="AP121" s="1395" t="n"/>
      <c r="AQ121" s="1395" t="n"/>
      <c r="AR121" s="1395" t="n"/>
      <c r="AS121" s="1395" t="n"/>
      <c r="AT121" s="1395" t="n"/>
      <c r="AU121" s="1395" t="n"/>
      <c r="AV121" s="1395" t="n"/>
      <c r="AW121" s="1395" t="n"/>
      <c r="AX121" s="1398" t="n"/>
      <c r="AY121" s="1395" t="n"/>
      <c r="AZ121" s="1394" t="n"/>
      <c r="BA121" s="1394" t="n"/>
      <c r="BB121" s="90" t="n"/>
      <c r="BC121" s="90" t="n"/>
      <c r="BD121" s="90" t="n"/>
      <c r="BE121" s="90" t="n"/>
      <c r="BF121" s="90" t="n"/>
      <c r="BG121" s="90" t="n"/>
      <c r="BH121" s="90" t="n"/>
      <c r="BI121" s="907" t="n"/>
      <c r="BJ121" s="907" t="n"/>
      <c r="BK121" s="907" t="n"/>
      <c r="BL121" s="907" t="n"/>
      <c r="BM121" s="907" t="n"/>
      <c r="BN121" s="907" t="n"/>
      <c r="BO121" s="907" t="n"/>
      <c r="BP121" s="907" t="n"/>
      <c r="BQ121" s="907" t="n"/>
      <c r="BR121" s="1" t="n"/>
      <c r="BS121" s="1" t="n"/>
      <c r="BT121" s="1" t="n"/>
      <c r="BU121" s="1" t="n"/>
      <c r="BV121" s="1" t="n"/>
      <c r="BW121" s="1" t="n"/>
      <c r="BX121" s="1" t="n"/>
      <c r="BY121" s="1" t="n"/>
    </row>
    <row r="122">
      <c r="A122" s="906" t="n"/>
      <c r="B122" s="296" t="n"/>
      <c r="C122" s="1403" t="n"/>
      <c r="D122" s="1403" t="n"/>
      <c r="E122" s="1403" t="n"/>
      <c r="F122" s="1403" t="n"/>
      <c r="G122" s="1399" t="inlineStr">
        <is>
          <t>20___</t>
        </is>
      </c>
      <c r="H122" s="1404" t="n"/>
      <c r="I122" s="1354" t="n"/>
      <c r="J122" s="1354" t="n"/>
      <c r="K122" s="1404" t="n"/>
      <c r="L122" s="1398" t="n"/>
      <c r="M122" s="1398" t="n"/>
      <c r="N122" s="1398" t="n"/>
      <c r="O122" s="1398" t="n"/>
      <c r="P122" s="1398" t="n"/>
      <c r="Q122" s="1398" t="n"/>
      <c r="R122" s="1398" t="n"/>
      <c r="S122" s="1398" t="n"/>
      <c r="T122" s="1398" t="n"/>
      <c r="U122" s="1398" t="n"/>
      <c r="V122" s="1398" t="n"/>
      <c r="W122" s="1398" t="n"/>
      <c r="X122" s="1398" t="n"/>
      <c r="Y122" s="1398" t="n"/>
      <c r="Z122" s="1395" t="n"/>
      <c r="AA122" s="1395" t="n"/>
      <c r="AB122" s="1394" t="n"/>
      <c r="AC122" s="1394" t="n"/>
      <c r="AD122" s="1394" t="n"/>
      <c r="AE122" s="1394" t="n"/>
      <c r="AF122" s="1394" t="n"/>
      <c r="AG122" s="1394" t="n"/>
      <c r="AH122" s="1394" t="n"/>
      <c r="AI122" s="1394" t="n"/>
      <c r="AJ122" s="1394" t="n"/>
      <c r="AK122" s="1394" t="n"/>
      <c r="AL122" s="1394" t="n"/>
      <c r="AM122" s="1394" t="n"/>
      <c r="AN122" s="1394" t="n"/>
      <c r="AO122" s="1394" t="n"/>
      <c r="AP122" s="1394" t="n"/>
      <c r="AQ122" s="1394" t="n"/>
      <c r="AR122" s="1394" t="n"/>
      <c r="AS122" s="1394" t="n"/>
      <c r="AT122" s="1394" t="n"/>
      <c r="AU122" s="1394" t="n"/>
      <c r="AV122" s="1394" t="n"/>
      <c r="AW122" s="1395" t="n"/>
      <c r="AX122" s="1398" t="n"/>
      <c r="AY122" s="1395" t="n"/>
      <c r="AZ122" s="1394" t="n"/>
      <c r="BA122" s="1394" t="n"/>
      <c r="BB122" s="90" t="n"/>
      <c r="BC122" s="90" t="n"/>
      <c r="BD122" s="90" t="n"/>
      <c r="BE122" s="90" t="n"/>
      <c r="BF122" s="90" t="n"/>
      <c r="BG122" s="90" t="n"/>
      <c r="BH122" s="90" t="n"/>
      <c r="BI122" s="907" t="n"/>
      <c r="BJ122" s="907" t="n"/>
      <c r="BK122" s="907" t="n"/>
      <c r="BL122" s="907" t="n"/>
      <c r="BM122" s="907" t="n"/>
      <c r="BN122" s="907" t="n"/>
      <c r="BO122" s="907" t="n"/>
      <c r="BP122" s="907" t="n"/>
      <c r="BQ122" s="907" t="n"/>
      <c r="BR122" s="1" t="n"/>
      <c r="BS122" s="1" t="n"/>
      <c r="BT122" s="1" t="n"/>
      <c r="BU122" s="1" t="n"/>
      <c r="BV122" s="1" t="n"/>
      <c r="BW122" s="1" t="n"/>
      <c r="BX122" s="1" t="n"/>
      <c r="BY122" s="1" t="n"/>
    </row>
    <row r="123">
      <c r="A123" s="906" t="n"/>
      <c r="B123" s="296" t="n"/>
      <c r="C123" s="1395" t="n"/>
      <c r="D123" s="1395" t="n"/>
      <c r="E123" s="1395" t="n"/>
      <c r="F123" s="1399" t="n"/>
      <c r="G123" s="1400" t="n"/>
      <c r="H123" s="1394" t="n"/>
      <c r="I123" s="1394" t="n"/>
      <c r="J123" s="1401" t="n"/>
      <c r="K123" s="1398" t="n"/>
      <c r="L123" s="1398" t="n"/>
      <c r="M123" s="1398" t="n"/>
      <c r="N123" s="1398" t="n"/>
      <c r="O123" s="1398" t="n"/>
      <c r="P123" s="1398" t="n"/>
      <c r="Q123" s="1398" t="n"/>
      <c r="R123" s="1398" t="n"/>
      <c r="S123" s="1398" t="n"/>
      <c r="T123" s="1398" t="n"/>
      <c r="U123" s="1398" t="n"/>
      <c r="V123" s="1398" t="n"/>
      <c r="W123" s="1398" t="n"/>
      <c r="X123" s="1398" t="n"/>
      <c r="Y123" s="1398" t="n"/>
      <c r="Z123" s="1395" t="n"/>
      <c r="AA123" s="1395" t="n"/>
      <c r="AB123" s="1395" t="n"/>
      <c r="AC123" s="1395" t="n"/>
      <c r="AD123" s="1395" t="n"/>
      <c r="AE123" s="1395" t="n"/>
      <c r="AF123" s="1394" t="n"/>
      <c r="AG123" s="1394" t="n"/>
      <c r="AH123" s="1394" t="n"/>
      <c r="AI123" s="1394" t="n"/>
      <c r="AJ123" s="1394" t="n"/>
      <c r="AK123" s="1394" t="n"/>
      <c r="AL123" s="1394" t="n"/>
      <c r="AM123" s="1394" t="n"/>
      <c r="AN123" s="1394" t="n"/>
      <c r="AO123" s="1394" t="n"/>
      <c r="AP123" s="1394" t="n"/>
      <c r="AQ123" s="1394" t="n"/>
      <c r="AR123" s="1394" t="n"/>
      <c r="AS123" s="1394" t="n"/>
      <c r="AT123" s="1394" t="n"/>
      <c r="AU123" s="1394" t="n"/>
      <c r="AV123" s="1394" t="n"/>
      <c r="AW123" s="1394" t="n"/>
      <c r="AX123" s="1394" t="n"/>
      <c r="AY123" s="1394" t="n"/>
      <c r="AZ123" s="1394" t="n"/>
      <c r="BA123" s="1394" t="n"/>
      <c r="BB123" s="90" t="n"/>
      <c r="BC123" s="90" t="n"/>
      <c r="BD123" s="90" t="n"/>
      <c r="BE123" s="90" t="n"/>
      <c r="BF123" s="90" t="n"/>
      <c r="BG123" s="90" t="n"/>
      <c r="BH123" s="90" t="n"/>
      <c r="BI123" s="907" t="n"/>
      <c r="BJ123" s="907" t="n"/>
      <c r="BK123" s="907" t="n"/>
      <c r="BL123" s="907" t="n"/>
      <c r="BM123" s="907" t="n"/>
      <c r="BN123" s="907" t="n"/>
      <c r="BO123" s="907" t="n"/>
      <c r="BP123" s="907" t="n"/>
      <c r="BQ123" s="907" t="n"/>
      <c r="BR123" s="1" t="n"/>
      <c r="BS123" s="1" t="n"/>
      <c r="BT123" s="1" t="n"/>
      <c r="BU123" s="1" t="n"/>
      <c r="BV123" s="1" t="n"/>
      <c r="BW123" s="1" t="n"/>
      <c r="BX123" s="1" t="n"/>
      <c r="BY123" s="1" t="n"/>
    </row>
    <row r="124">
      <c r="A124" s="906" t="n"/>
      <c r="B124" s="296" t="n"/>
      <c r="C124" s="1354" t="inlineStr">
        <is>
          <t>Заведующий кафедрой менеджмента,                 технологий бизнеса и устойчивого развития</t>
        </is>
      </c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394" t="n"/>
      <c r="Z124" s="1394" t="n"/>
      <c r="AA124" s="1394" t="n"/>
      <c r="AB124" s="1394" t="n"/>
      <c r="AC124" s="1394" t="n"/>
      <c r="AD124" s="1394" t="n"/>
      <c r="AE124" s="1396" t="n"/>
      <c r="AF124" s="1397" t="n"/>
      <c r="AG124" s="1397" t="n"/>
      <c r="AH124" s="1397" t="n"/>
      <c r="AI124" s="1397" t="n"/>
      <c r="AJ124" s="1397" t="n"/>
      <c r="AK124" s="1397" t="n"/>
      <c r="AL124" s="1396" t="n"/>
      <c r="AM124" s="1394" t="n"/>
      <c r="AN124" s="1394" t="n"/>
      <c r="AO124" s="1394" t="n"/>
      <c r="AP124" s="1394" t="n"/>
      <c r="AQ124" s="1394" t="n"/>
      <c r="AR124" s="1395" t="n"/>
      <c r="AS124" s="1394" t="inlineStr">
        <is>
          <t>И.В.Новикова</t>
        </is>
      </c>
      <c r="AT124" s="1398" t="n"/>
      <c r="AU124" s="1398" t="n"/>
      <c r="AV124" s="1398" t="n"/>
      <c r="AW124" s="1398" t="n"/>
      <c r="AX124" s="1395" t="n"/>
      <c r="AY124" s="1395" t="n"/>
      <c r="AZ124" s="1395" t="n"/>
      <c r="BA124" s="1399" t="n"/>
      <c r="BB124" s="519" t="n"/>
      <c r="BC124" s="90" t="n"/>
      <c r="BD124" s="90" t="n"/>
      <c r="BE124" s="691" t="n"/>
      <c r="BF124" s="91" t="n"/>
      <c r="BG124" s="91" t="n"/>
      <c r="BH124" s="91" t="n"/>
      <c r="BI124" s="907" t="n"/>
      <c r="BJ124" s="907" t="n"/>
      <c r="BK124" s="907" t="n"/>
      <c r="BL124" s="907" t="n"/>
      <c r="BM124" s="907" t="n"/>
      <c r="BN124" s="907" t="n"/>
      <c r="BO124" s="907" t="n"/>
      <c r="BP124" s="907" t="n"/>
      <c r="BQ124" s="907" t="n"/>
      <c r="BR124" s="1" t="n"/>
      <c r="BS124" s="1" t="n"/>
      <c r="BT124" s="1" t="n"/>
      <c r="BU124" s="1" t="n"/>
      <c r="BV124" s="1" t="n"/>
      <c r="BW124" s="1" t="n"/>
      <c r="BX124" s="1" t="n"/>
      <c r="BY124" s="1" t="n"/>
    </row>
    <row r="125">
      <c r="A125" s="906" t="n"/>
      <c r="B125" s="266" t="n"/>
      <c r="C125" s="1395" t="n"/>
      <c r="D125" s="1402" t="n"/>
      <c r="E125" s="1402" t="n"/>
      <c r="F125" s="1402" t="n"/>
      <c r="G125" s="1402" t="n"/>
      <c r="H125" s="1402" t="n"/>
      <c r="I125" s="1402" t="n"/>
      <c r="J125" s="1395" t="n"/>
      <c r="K125" s="1395" t="n"/>
      <c r="L125" s="1395" t="n"/>
      <c r="M125" s="1395" t="n"/>
      <c r="N125" s="1395" t="n"/>
      <c r="O125" s="1395" t="n"/>
      <c r="P125" s="1395" t="n"/>
      <c r="Q125" s="1395" t="n"/>
      <c r="R125" s="1395" t="n"/>
      <c r="S125" s="1395" t="n"/>
      <c r="T125" s="1395" t="n"/>
      <c r="U125" s="1395" t="n"/>
      <c r="V125" s="1395" t="n"/>
      <c r="W125" s="1395" t="n"/>
      <c r="X125" s="1395" t="n"/>
      <c r="Y125" s="1395" t="n"/>
      <c r="Z125" s="1395" t="n"/>
      <c r="AA125" s="1394" t="n"/>
      <c r="AB125" s="1394" t="n"/>
      <c r="AC125" s="1394" t="n"/>
      <c r="AD125" s="1394" t="n"/>
      <c r="AE125" s="1394" t="n"/>
      <c r="AF125" s="1395" t="n"/>
      <c r="AG125" s="1395" t="n"/>
      <c r="AH125" s="1395" t="n"/>
      <c r="AI125" s="1395" t="n"/>
      <c r="AJ125" s="1395" t="n"/>
      <c r="AK125" s="1395" t="n"/>
      <c r="AL125" s="1394" t="n"/>
      <c r="AM125" s="1394" t="n"/>
      <c r="AN125" s="1394" t="n"/>
      <c r="AO125" s="1394" t="n"/>
      <c r="AP125" s="1394" t="n"/>
      <c r="AQ125" s="1394" t="n"/>
      <c r="AR125" s="1395" t="n"/>
      <c r="AS125" s="1395" t="n"/>
      <c r="AT125" s="1398" t="n"/>
      <c r="AU125" s="1398" t="n"/>
      <c r="AV125" s="1398" t="n"/>
      <c r="AW125" s="1398" t="n"/>
      <c r="AX125" s="1395" t="n"/>
      <c r="AY125" s="1395" t="n"/>
      <c r="AZ125" s="1395" t="n"/>
      <c r="BA125" s="1395" t="n"/>
      <c r="BB125" s="97" t="n"/>
      <c r="BC125" s="244" t="n"/>
      <c r="BD125" s="244" t="n"/>
      <c r="BE125" s="244" t="n"/>
      <c r="BF125" s="91" t="n"/>
      <c r="BG125" s="91" t="n"/>
      <c r="BH125" s="91" t="n"/>
      <c r="BI125" s="907" t="n"/>
      <c r="BJ125" s="907" t="n"/>
      <c r="BK125" s="907" t="n"/>
      <c r="BL125" s="907" t="n"/>
      <c r="BM125" s="907" t="n"/>
      <c r="BN125" s="907" t="n"/>
      <c r="BO125" s="907" t="n"/>
      <c r="BP125" s="907" t="n"/>
      <c r="BQ125" s="907" t="n"/>
      <c r="BR125" s="1" t="n"/>
      <c r="BS125" s="1" t="n"/>
      <c r="BT125" s="1" t="n"/>
      <c r="BU125" s="1" t="n"/>
      <c r="BV125" s="1" t="n"/>
      <c r="BW125" s="1" t="n"/>
      <c r="BX125" s="1" t="n"/>
      <c r="BY125" s="1" t="n"/>
    </row>
    <row r="126">
      <c r="A126" s="906" t="n"/>
      <c r="B126" s="267" t="n"/>
      <c r="C126" s="1397" t="n"/>
      <c r="D126" s="1397" t="n"/>
      <c r="E126" s="1397" t="n"/>
      <c r="F126" s="1399" t="inlineStr">
        <is>
          <t>20___</t>
        </is>
      </c>
      <c r="G126" s="1400" t="n"/>
      <c r="H126" s="1394" t="n"/>
      <c r="I126" s="1394" t="n"/>
      <c r="J126" s="1401" t="n"/>
      <c r="K126" s="1398" t="n"/>
      <c r="L126" s="1398" t="n"/>
      <c r="M126" s="1398" t="n"/>
      <c r="N126" s="1398" t="n"/>
      <c r="O126" s="1398" t="n"/>
      <c r="P126" s="1398" t="n"/>
      <c r="Q126" s="1398" t="n"/>
      <c r="R126" s="1398" t="n"/>
      <c r="S126" s="1398" t="n"/>
      <c r="T126" s="1398" t="n"/>
      <c r="U126" s="1398" t="n"/>
      <c r="V126" s="1398" t="n"/>
      <c r="W126" s="1398" t="n"/>
      <c r="X126" s="1398" t="n"/>
      <c r="Y126" s="1398" t="n"/>
      <c r="Z126" s="1394" t="n"/>
      <c r="AA126" s="1394" t="n"/>
      <c r="AB126" s="1394" t="n"/>
      <c r="AC126" s="1394" t="n"/>
      <c r="AD126" s="1394" t="n"/>
      <c r="AE126" s="1394" t="n"/>
      <c r="AF126" s="1394" t="n"/>
      <c r="AG126" s="1394" t="n"/>
      <c r="AH126" s="1394" t="n"/>
      <c r="AI126" s="1394" t="n"/>
      <c r="AJ126" s="1394" t="n"/>
      <c r="AK126" s="1394" t="n"/>
      <c r="AL126" s="1394" t="n"/>
      <c r="AM126" s="1394" t="n"/>
      <c r="AN126" s="1394" t="n"/>
      <c r="AO126" s="1394" t="n"/>
      <c r="AP126" s="1394" t="n"/>
      <c r="AQ126" s="1394" t="n"/>
      <c r="AR126" s="1394" t="n"/>
      <c r="AS126" s="1394" t="n"/>
      <c r="AT126" s="1394" t="n"/>
      <c r="AU126" s="1394" t="n"/>
      <c r="AV126" s="1394" t="n"/>
      <c r="AW126" s="1395" t="n"/>
      <c r="AX126" s="1395" t="n"/>
      <c r="AY126" s="1395" t="n"/>
      <c r="AZ126" s="1395" t="n"/>
      <c r="BA126" s="1395" t="n"/>
      <c r="BB126" s="97" t="n"/>
      <c r="BC126" s="244" t="n"/>
      <c r="BD126" s="244" t="n"/>
      <c r="BE126" s="244" t="n"/>
      <c r="BF126" s="91" t="n"/>
      <c r="BG126" s="91" t="n"/>
      <c r="BH126" s="91" t="n"/>
      <c r="BI126" s="907" t="n"/>
      <c r="BJ126" s="907" t="n"/>
      <c r="BK126" s="907" t="n"/>
      <c r="BL126" s="907" t="n"/>
      <c r="BM126" s="907" t="n"/>
      <c r="BN126" s="907" t="n"/>
      <c r="BO126" s="907" t="n"/>
      <c r="BP126" s="907" t="n"/>
      <c r="BQ126" s="907" t="n"/>
      <c r="BR126" s="1" t="n"/>
      <c r="BS126" s="1" t="n"/>
      <c r="BT126" s="1" t="n"/>
      <c r="BU126" s="1" t="n"/>
      <c r="BV126" s="1" t="n"/>
      <c r="BW126" s="1" t="n"/>
      <c r="BX126" s="1" t="n"/>
      <c r="BY126" s="1" t="n"/>
    </row>
    <row r="127">
      <c r="A127" s="906" t="n"/>
      <c r="B127" s="296" t="n"/>
      <c r="C127" s="1394" t="n"/>
      <c r="D127" s="1394" t="n"/>
      <c r="E127" s="1394" t="n"/>
      <c r="F127" s="1394" t="n"/>
      <c r="G127" s="1394" t="n"/>
      <c r="H127" s="1394" t="n"/>
      <c r="I127" s="1394" t="n"/>
      <c r="J127" s="1394" t="n"/>
      <c r="K127" s="1394" t="n"/>
      <c r="L127" s="1394" t="n"/>
      <c r="M127" s="1394" t="n"/>
      <c r="N127" s="1394" t="n"/>
      <c r="O127" s="1394" t="n"/>
      <c r="P127" s="1394" t="n"/>
      <c r="Q127" s="1394" t="n"/>
      <c r="R127" s="1394" t="n"/>
      <c r="S127" s="1394" t="n"/>
      <c r="T127" s="1394" t="n"/>
      <c r="U127" s="1394" t="n"/>
      <c r="V127" s="1394" t="n"/>
      <c r="W127" s="1394" t="n"/>
      <c r="X127" s="1394" t="n"/>
      <c r="Y127" s="1394" t="n"/>
      <c r="Z127" s="1394" t="n"/>
      <c r="AA127" s="1394" t="n"/>
      <c r="AB127" s="1394" t="n"/>
      <c r="AC127" s="1394" t="n"/>
      <c r="AD127" s="1394" t="n"/>
      <c r="AE127" s="1394" t="n"/>
      <c r="AF127" s="1394" t="n"/>
      <c r="AG127" s="1394" t="n"/>
      <c r="AH127" s="1394" t="n"/>
      <c r="AI127" s="1394" t="n"/>
      <c r="AJ127" s="1394" t="n"/>
      <c r="AK127" s="1394" t="n"/>
      <c r="AL127" s="1394" t="n"/>
      <c r="AM127" s="1394" t="n"/>
      <c r="AN127" s="1394" t="n"/>
      <c r="AO127" s="1394" t="n"/>
      <c r="AP127" s="1394" t="n"/>
      <c r="AQ127" s="1394" t="n"/>
      <c r="AR127" s="1394" t="n"/>
      <c r="AS127" s="1394" t="n"/>
      <c r="AT127" s="1394" t="n"/>
      <c r="AU127" s="1394" t="n"/>
      <c r="AV127" s="1394" t="n"/>
      <c r="AW127" s="1395" t="n"/>
      <c r="AX127" s="1395" t="n"/>
      <c r="AY127" s="1395" t="n"/>
      <c r="AZ127" s="1395" t="n"/>
      <c r="BA127" s="1399" t="n"/>
      <c r="BB127" s="519" t="n"/>
      <c r="BC127" s="90" t="n"/>
      <c r="BD127" s="90" t="n"/>
      <c r="BE127" s="691" t="n"/>
      <c r="BF127" s="91" t="n"/>
      <c r="BG127" s="91" t="n"/>
      <c r="BH127" s="91" t="n"/>
      <c r="BI127" s="907" t="n"/>
      <c r="BJ127" s="907" t="n"/>
      <c r="BK127" s="907" t="n"/>
      <c r="BL127" s="907" t="n"/>
      <c r="BM127" s="907" t="n"/>
      <c r="BN127" s="907" t="n"/>
      <c r="BO127" s="907" t="n"/>
      <c r="BP127" s="907" t="n"/>
      <c r="BQ127" s="907" t="n"/>
      <c r="BR127" s="1" t="n"/>
      <c r="BS127" s="1" t="n"/>
      <c r="BT127" s="1" t="n"/>
      <c r="BU127" s="1" t="n"/>
      <c r="BV127" s="1" t="n"/>
      <c r="BW127" s="1" t="n"/>
      <c r="BX127" s="1" t="n"/>
      <c r="BY127" s="1" t="n"/>
    </row>
    <row r="128">
      <c r="A128" s="906" t="n"/>
      <c r="B128" s="267" t="n"/>
      <c r="C128" s="1404" t="inlineStr">
        <is>
          <t>Рекомендован к утверждению научно-методическим советом БГТУ</t>
        </is>
      </c>
      <c r="D128" s="1394" t="n"/>
      <c r="E128" s="1394" t="n"/>
      <c r="F128" s="1394" t="n"/>
      <c r="G128" s="1394" t="n"/>
      <c r="H128" s="1394" t="n"/>
      <c r="I128" s="1394" t="n"/>
      <c r="J128" s="1394" t="n"/>
      <c r="K128" s="1394" t="n"/>
      <c r="L128" s="1394" t="n"/>
      <c r="M128" s="1394" t="n"/>
      <c r="N128" s="1394" t="n"/>
      <c r="O128" s="1394" t="n"/>
      <c r="P128" s="1394" t="n"/>
      <c r="Q128" s="1394" t="n"/>
      <c r="R128" s="1394" t="n"/>
      <c r="S128" s="1394" t="n"/>
      <c r="T128" s="1394" t="n"/>
      <c r="U128" s="1394" t="n"/>
      <c r="V128" s="1394" t="n"/>
      <c r="W128" s="1394" t="n"/>
      <c r="X128" s="1394" t="n"/>
      <c r="Y128" s="1394" t="n"/>
      <c r="Z128" s="1394" t="n"/>
      <c r="AA128" s="1394" t="n"/>
      <c r="AB128" s="1394" t="n"/>
      <c r="AC128" s="1394" t="n"/>
      <c r="AD128" s="1394" t="n"/>
      <c r="AE128" s="1394" t="n"/>
      <c r="AF128" s="1394" t="n"/>
      <c r="AG128" s="1394" t="n"/>
      <c r="AH128" s="1394" t="n"/>
      <c r="AI128" s="1394" t="n"/>
      <c r="AJ128" s="1394" t="n"/>
      <c r="AK128" s="1394" t="n"/>
      <c r="AL128" s="1394" t="n"/>
      <c r="AM128" s="1394" t="n"/>
      <c r="AN128" s="1394" t="n"/>
      <c r="AO128" s="1394" t="n"/>
      <c r="AP128" s="1394" t="n"/>
      <c r="AQ128" s="1394" t="n"/>
      <c r="AR128" s="1394" t="n"/>
      <c r="AS128" s="1394" t="n"/>
      <c r="AT128" s="1394" t="n"/>
      <c r="AU128" s="1394" t="n"/>
      <c r="AV128" s="1394" t="n"/>
      <c r="AW128" s="1394" t="n"/>
      <c r="AX128" s="1394" t="n"/>
      <c r="AY128" s="1394" t="n"/>
      <c r="AZ128" s="1394" t="n"/>
      <c r="BA128" s="1399" t="n"/>
      <c r="BB128" s="519" t="n"/>
      <c r="BC128" s="90" t="n"/>
      <c r="BD128" s="90" t="n"/>
      <c r="BE128" s="691" t="n"/>
      <c r="BF128" s="91" t="n"/>
      <c r="BG128" s="91" t="n"/>
      <c r="BH128" s="91" t="n"/>
      <c r="BI128" s="907" t="n"/>
      <c r="BJ128" s="907" t="n"/>
      <c r="BK128" s="907" t="n"/>
      <c r="BL128" s="907" t="n"/>
      <c r="BM128" s="907" t="n"/>
      <c r="BN128" s="907" t="n"/>
      <c r="BO128" s="907" t="n"/>
      <c r="BP128" s="907" t="n"/>
      <c r="BQ128" s="907" t="n"/>
      <c r="BR128" s="1" t="n"/>
      <c r="BS128" s="1" t="n"/>
      <c r="BT128" s="1" t="n"/>
      <c r="BU128" s="1" t="n"/>
      <c r="BV128" s="1" t="n"/>
      <c r="BW128" s="1" t="n"/>
      <c r="BX128" s="1" t="n"/>
      <c r="BY128" s="1" t="n"/>
    </row>
    <row r="129">
      <c r="A129" s="25" t="n"/>
      <c r="B129" s="267" t="n"/>
      <c r="C129" s="1354" t="inlineStr">
        <is>
          <t>Протокол № 7 от 31.05.2023</t>
        </is>
      </c>
      <c r="D129" s="1394" t="n"/>
      <c r="E129" s="1394" t="n"/>
      <c r="F129" s="1394" t="n"/>
      <c r="G129" s="1394" t="n"/>
      <c r="H129" s="1394" t="n"/>
      <c r="I129" s="1394" t="n"/>
      <c r="J129" s="1394" t="n"/>
      <c r="K129" s="1394" t="n"/>
      <c r="L129" s="1394" t="n"/>
      <c r="M129" s="1394" t="n"/>
      <c r="N129" s="1394" t="n"/>
      <c r="O129" s="1394" t="n"/>
      <c r="P129" s="1394" t="n"/>
      <c r="Q129" s="1394" t="n"/>
      <c r="R129" s="1394" t="n"/>
      <c r="S129" s="1394" t="n"/>
      <c r="T129" s="1394" t="n"/>
      <c r="U129" s="1394" t="n"/>
      <c r="V129" s="1394" t="n"/>
      <c r="W129" s="1394" t="n"/>
      <c r="X129" s="1394" t="n"/>
      <c r="Y129" s="1394" t="n"/>
      <c r="Z129" s="1394" t="n"/>
      <c r="AA129" s="1394" t="n"/>
      <c r="AB129" s="1394" t="n"/>
      <c r="AC129" s="1394" t="n"/>
      <c r="AD129" s="1394" t="n"/>
      <c r="AE129" s="1394" t="n"/>
      <c r="AF129" s="1394" t="n"/>
      <c r="AG129" s="1394" t="n"/>
      <c r="AH129" s="1394" t="n"/>
      <c r="AI129" s="1394" t="n"/>
      <c r="AJ129" s="1394" t="n"/>
      <c r="AK129" s="1394" t="n"/>
      <c r="AL129" s="1394" t="n"/>
      <c r="AM129" s="1394" t="n"/>
      <c r="AN129" s="1394" t="n"/>
      <c r="AO129" s="1394" t="n"/>
      <c r="AP129" s="1394" t="n"/>
      <c r="AQ129" s="1394" t="n"/>
      <c r="AR129" s="1394" t="n"/>
      <c r="AS129" s="1394" t="n"/>
      <c r="AT129" s="1394" t="n"/>
      <c r="AU129" s="1394" t="n"/>
      <c r="AV129" s="1394" t="n"/>
      <c r="AW129" s="1394" t="n"/>
      <c r="AX129" s="1394" t="n"/>
      <c r="AY129" s="1394" t="n"/>
      <c r="AZ129" s="1394" t="n"/>
      <c r="BA129" s="1394" t="n"/>
      <c r="BB129" s="90" t="n"/>
      <c r="BC129" s="90" t="n"/>
      <c r="BD129" s="90" t="n"/>
      <c r="BE129" s="90" t="n"/>
      <c r="BF129" s="90" t="n"/>
      <c r="BG129" s="90" t="n"/>
      <c r="BH129" s="90" t="n"/>
      <c r="BI129" s="247" t="n"/>
      <c r="BJ129" s="247" t="n"/>
      <c r="BK129" s="247" t="n"/>
      <c r="BL129" s="247" t="n"/>
      <c r="BM129" s="247" t="n"/>
      <c r="BN129" s="247" t="n"/>
      <c r="BO129" s="247" t="n"/>
      <c r="BP129" s="247" t="n"/>
      <c r="BQ129" s="247" t="n"/>
      <c r="BR129" s="1" t="n"/>
      <c r="BS129" s="1" t="n"/>
      <c r="BT129" s="1" t="n"/>
      <c r="BU129" s="1" t="n"/>
      <c r="BV129" s="1" t="n"/>
      <c r="BW129" s="1" t="n"/>
      <c r="BX129" s="1" t="n"/>
      <c r="BY129" s="1" t="n"/>
    </row>
    <row r="130">
      <c r="A130" s="25" t="n"/>
      <c r="B130" s="296" t="n"/>
      <c r="C130" s="1394" t="n"/>
      <c r="D130" s="1394" t="n"/>
      <c r="E130" s="1394" t="n"/>
      <c r="F130" s="1394" t="n"/>
      <c r="G130" s="1394" t="n"/>
      <c r="H130" s="1394" t="n"/>
      <c r="I130" s="1394" t="n"/>
      <c r="J130" s="1394" t="n"/>
      <c r="K130" s="1394" t="n"/>
      <c r="L130" s="1394" t="n"/>
      <c r="M130" s="1394" t="n"/>
      <c r="N130" s="1394" t="n"/>
      <c r="O130" s="1394" t="n"/>
      <c r="P130" s="1394" t="n"/>
      <c r="Q130" s="1394" t="n"/>
      <c r="R130" s="1394" t="n"/>
      <c r="S130" s="1394" t="n"/>
      <c r="T130" s="1394" t="n"/>
      <c r="U130" s="1394" t="n"/>
      <c r="V130" s="1394" t="n"/>
      <c r="W130" s="1394" t="n"/>
      <c r="X130" s="1394" t="n"/>
      <c r="Y130" s="1394" t="n"/>
      <c r="Z130" s="1394" t="n"/>
      <c r="AA130" s="1394" t="n"/>
      <c r="AB130" s="1394" t="n"/>
      <c r="AC130" s="1394" t="n"/>
      <c r="AD130" s="1394" t="n"/>
      <c r="AE130" s="1394" t="n"/>
      <c r="AF130" s="1394" t="n"/>
      <c r="AG130" s="1394" t="n"/>
      <c r="AH130" s="1394" t="n"/>
      <c r="AI130" s="1394" t="n"/>
      <c r="AJ130" s="1394" t="n"/>
      <c r="AK130" s="1394" t="n"/>
      <c r="AL130" s="1394" t="n"/>
      <c r="AM130" s="1394" t="n"/>
      <c r="AN130" s="1394" t="n"/>
      <c r="AO130" s="1394" t="n"/>
      <c r="AP130" s="1394" t="n"/>
      <c r="AQ130" s="1394" t="n"/>
      <c r="AR130" s="1394" t="n"/>
      <c r="AS130" s="1394" t="n"/>
      <c r="AT130" s="1394" t="n"/>
      <c r="AU130" s="1394" t="n"/>
      <c r="AV130" s="1394" t="n"/>
      <c r="AW130" s="1394" t="n"/>
      <c r="AX130" s="1394" t="n"/>
      <c r="AY130" s="1394" t="n"/>
      <c r="AZ130" s="1394" t="n"/>
      <c r="BA130" s="1394" t="n"/>
      <c r="BB130" s="97" t="n"/>
      <c r="BC130" s="244" t="n"/>
      <c r="BD130" s="244" t="n"/>
      <c r="BE130" s="244" t="n"/>
      <c r="BF130" s="244" t="n"/>
      <c r="BG130" s="244" t="n"/>
      <c r="BH130" s="244" t="n"/>
      <c r="BI130" s="247" t="n"/>
      <c r="BJ130" s="247" t="n"/>
      <c r="BK130" s="247" t="n"/>
      <c r="BL130" s="247" t="n"/>
      <c r="BM130" s="247" t="n"/>
      <c r="BN130" s="247" t="n"/>
      <c r="BO130" s="247" t="n"/>
      <c r="BP130" s="247" t="n"/>
      <c r="BQ130" s="247" t="n"/>
      <c r="BR130" s="1" t="n"/>
      <c r="BS130" s="1" t="n"/>
      <c r="BT130" s="1" t="n"/>
      <c r="BU130" s="1" t="n"/>
      <c r="BV130" s="1" t="n"/>
      <c r="BW130" s="1" t="n"/>
      <c r="BX130" s="1" t="n"/>
      <c r="BY130" s="1" t="n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X11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</row>
    <row r="4">
      <c r="A4" s="10" t="n"/>
      <c r="B4" s="1" t="n"/>
      <c r="C4" s="1" t="n"/>
      <c r="D4" s="1" t="n"/>
      <c r="E4" s="1" t="n"/>
      <c r="F4" s="1" t="n"/>
      <c r="G4" s="1" t="n"/>
      <c r="H4" s="284" t="inlineStr">
        <is>
          <t>УТВЕРЖДЕНО</t>
        </is>
      </c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4" t="n"/>
      <c r="BP4" s="4" t="n"/>
      <c r="BQ4" s="4" t="n"/>
      <c r="BR4" s="4" t="n"/>
      <c r="BS4" s="4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</row>
    <row r="5">
      <c r="A5" s="10" t="n"/>
      <c r="B5" s="1" t="n"/>
      <c r="C5" s="1" t="n"/>
      <c r="D5" s="1" t="n"/>
      <c r="E5" s="1" t="n"/>
      <c r="F5" s="1" t="n"/>
      <c r="G5" s="1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284" t="n"/>
      <c r="T5" s="31" t="n"/>
      <c r="U5" s="31" t="n"/>
      <c r="V5" s="31" t="n"/>
      <c r="W5" s="16" t="n"/>
      <c r="X5" s="31" t="n"/>
      <c r="Y5" s="31" t="n"/>
      <c r="Z5" s="31" t="n"/>
      <c r="AA5" s="10" t="n"/>
      <c r="AB5" s="285" t="n"/>
      <c r="AC5" s="10" t="n"/>
      <c r="AD5" s="286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286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</row>
    <row r="6">
      <c r="A6" s="10" t="n"/>
      <c r="B6" s="1" t="n"/>
      <c r="C6" s="1" t="n"/>
      <c r="D6" s="1" t="n"/>
      <c r="E6" s="1" t="n"/>
      <c r="F6" s="1" t="n"/>
      <c r="G6" s="1" t="n"/>
      <c r="H6" s="284" t="inlineStr">
        <is>
          <t>Ректором БГТУ</t>
        </is>
      </c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284" t="n"/>
      <c r="T6" s="1052" t="n"/>
      <c r="U6" s="1052" t="n"/>
      <c r="V6" s="1052" t="n"/>
      <c r="W6" s="1052" t="n"/>
      <c r="X6" s="1052" t="n"/>
      <c r="Y6" s="1052" t="n"/>
      <c r="Z6" s="1052" t="n"/>
      <c r="AA6" s="1052" t="n"/>
      <c r="AB6" s="1052" t="n"/>
      <c r="AC6" s="1052" t="inlineStr">
        <is>
          <t>УЧЕБНЫЙ ПЛАН</t>
        </is>
      </c>
      <c r="AD6" s="1052" t="n"/>
      <c r="AE6" s="1052" t="n"/>
      <c r="AF6" s="1052" t="n"/>
      <c r="AG6" s="1052" t="n"/>
      <c r="AH6" s="1052" t="n"/>
      <c r="AI6" s="1052" t="n"/>
      <c r="AJ6" s="1052" t="n"/>
      <c r="AK6" s="1052" t="n"/>
      <c r="AL6" s="1052" t="n"/>
      <c r="AM6" s="1052" t="n"/>
      <c r="AN6" s="1052" t="n"/>
      <c r="AO6" s="1052" t="n"/>
      <c r="AP6" s="1052" t="n"/>
      <c r="AQ6" s="1052" t="n"/>
      <c r="AR6" s="1052" t="n"/>
      <c r="AS6" s="1052" t="n"/>
      <c r="AT6" s="1052" t="n"/>
      <c r="AU6" s="1052" t="n"/>
      <c r="AV6" s="1052" t="n"/>
      <c r="AW6" s="1052" t="n"/>
      <c r="AX6" s="1052" t="n"/>
      <c r="AY6" s="1" t="n"/>
      <c r="AZ6" s="18" t="inlineStr">
        <is>
          <t>Степень: Магистр</t>
        </is>
      </c>
      <c r="BA6" s="18" t="n"/>
      <c r="BB6" s="18" t="n"/>
      <c r="BC6" s="18" t="n"/>
      <c r="BD6" s="18" t="n"/>
      <c r="BE6" s="18" t="n"/>
      <c r="BF6" s="18" t="n"/>
      <c r="BG6" s="18" t="n"/>
      <c r="BH6" s="18" t="n"/>
      <c r="BI6" s="18" t="n"/>
      <c r="BJ6" s="18" t="n"/>
      <c r="BK6" s="18" t="n"/>
      <c r="BL6" s="10" t="n"/>
      <c r="BM6" s="10" t="n"/>
      <c r="BN6" s="10" t="n"/>
      <c r="BO6" s="10" t="n"/>
      <c r="BP6" s="97" t="n"/>
      <c r="BQ6" s="254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</row>
    <row r="7">
      <c r="A7" s="10" t="n"/>
      <c r="B7" s="1" t="n"/>
      <c r="C7" s="1" t="n"/>
      <c r="D7" s="1" t="n"/>
      <c r="E7" s="1" t="n"/>
      <c r="F7" s="1" t="n"/>
      <c r="G7" s="1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284" t="n"/>
      <c r="T7" s="31" t="n"/>
      <c r="U7" s="31" t="n"/>
      <c r="V7" s="31" t="n"/>
      <c r="W7" s="31" t="n"/>
      <c r="X7" s="31" t="n"/>
      <c r="Y7" s="31" t="n"/>
      <c r="Z7" s="31" t="n"/>
      <c r="AA7" s="15" t="n"/>
      <c r="AB7" s="1" t="n"/>
      <c r="AC7" s="41" t="n"/>
      <c r="AD7" s="41" t="n"/>
      <c r="AE7" s="41" t="n"/>
      <c r="AF7" s="41" t="n"/>
      <c r="AG7" s="41" t="n"/>
      <c r="AH7" s="41" t="n"/>
      <c r="AI7" s="41" t="n"/>
      <c r="AJ7" s="41" t="n"/>
      <c r="AK7" s="41" t="n"/>
      <c r="AL7" s="41" t="n"/>
      <c r="AM7" s="41" t="n"/>
      <c r="AN7" s="41" t="n"/>
      <c r="AO7" s="41" t="n"/>
      <c r="AP7" s="41" t="n"/>
      <c r="AQ7" s="41" t="n"/>
      <c r="AR7" s="3" t="n"/>
      <c r="AS7" s="3" t="n"/>
      <c r="AT7" s="3" t="n"/>
      <c r="AU7" s="3" t="n"/>
      <c r="AV7" s="3" t="n"/>
      <c r="AW7" s="3" t="n"/>
      <c r="AX7" s="3" t="n"/>
      <c r="AY7" s="1" t="n"/>
      <c r="AZ7" s="21" t="n"/>
      <c r="BA7" s="21" t="n"/>
      <c r="BB7" s="21" t="n"/>
      <c r="BC7" s="21" t="n"/>
      <c r="BD7" s="21" t="n"/>
      <c r="BE7" s="21" t="n"/>
      <c r="BF7" s="21" t="n"/>
      <c r="BG7" s="21" t="n"/>
      <c r="BH7" s="21" t="n"/>
      <c r="BI7" s="21" t="n"/>
      <c r="BJ7" s="21" t="n"/>
      <c r="BK7" s="21" t="n"/>
      <c r="BL7" s="10" t="n"/>
      <c r="BM7" s="10" t="n"/>
      <c r="BN7" s="10" t="n"/>
      <c r="BO7" s="10" t="n"/>
      <c r="BP7" s="94" t="n"/>
      <c r="BQ7" s="6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</row>
    <row r="8">
      <c r="A8" s="10" t="n"/>
      <c r="B8" s="1" t="n"/>
      <c r="C8" s="1" t="n"/>
      <c r="D8" s="1" t="n"/>
      <c r="E8" s="1" t="n"/>
      <c r="F8" s="1" t="n"/>
      <c r="G8" s="1" t="n"/>
      <c r="H8" s="284" t="inlineStr">
        <is>
          <t>И.В. Войтовым</t>
        </is>
      </c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284" t="n"/>
      <c r="T8" s="31" t="n"/>
      <c r="U8" s="1" t="n"/>
      <c r="V8" s="3" t="n"/>
      <c r="W8" s="3" t="n"/>
      <c r="X8" s="3" t="n"/>
      <c r="Y8" s="1" t="n"/>
      <c r="Z8" s="19" t="inlineStr">
        <is>
          <t>Специальность:</t>
        </is>
      </c>
      <c r="AA8" s="19" t="n"/>
      <c r="AB8" s="99" t="n"/>
      <c r="AC8" s="99" t="n"/>
      <c r="AD8" s="99" t="n"/>
      <c r="AE8" s="99" t="n"/>
      <c r="AF8" s="536" t="n"/>
      <c r="AG8" s="99" t="n"/>
      <c r="AH8" s="20" t="inlineStr">
        <is>
          <t xml:space="preserve">7-06-0412-04   Маркетинг </t>
        </is>
      </c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99" t="n"/>
      <c r="AV8" s="19" t="n"/>
      <c r="AW8" s="19" t="n"/>
      <c r="AX8" s="10" t="n"/>
      <c r="AY8" s="1" t="n"/>
      <c r="AZ8" s="23" t="inlineStr">
        <is>
          <t xml:space="preserve">Срок обучения: </t>
        </is>
      </c>
      <c r="BA8" s="23" t="n"/>
      <c r="BB8" s="23" t="n"/>
      <c r="BC8" s="23" t="n"/>
      <c r="BD8" s="23" t="n"/>
      <c r="BE8" s="23" t="n"/>
      <c r="BF8" s="24" t="inlineStr">
        <is>
          <t>1  год</t>
        </is>
      </c>
      <c r="BG8" s="24" t="n"/>
      <c r="BH8" s="24" t="n"/>
      <c r="BI8" s="24" t="n"/>
      <c r="BJ8" s="24" t="n"/>
      <c r="BK8" s="24" t="n"/>
      <c r="BL8" s="10" t="n"/>
      <c r="BM8" s="10" t="n"/>
      <c r="BN8" s="10" t="n"/>
      <c r="BO8" s="10" t="n"/>
      <c r="BP8" s="91" t="n"/>
      <c r="BQ8" s="266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</row>
    <row r="9">
      <c r="A9" s="25" t="n"/>
      <c r="B9" s="1" t="n"/>
      <c r="C9" s="1" t="n"/>
      <c r="D9" s="1" t="n"/>
      <c r="E9" s="1" t="n"/>
      <c r="F9" s="1" t="n"/>
      <c r="G9" s="1" t="n"/>
      <c r="H9" s="284" t="inlineStr">
        <is>
          <t>03.05.2023</t>
        </is>
      </c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284" t="n"/>
      <c r="T9" s="31" t="n"/>
      <c r="U9" s="1" t="n"/>
      <c r="V9" s="279" t="n"/>
      <c r="W9" s="279" t="n"/>
      <c r="X9" s="279" t="n"/>
      <c r="Y9" s="279" t="n"/>
      <c r="Z9" s="27" t="n"/>
      <c r="AA9" s="1405" t="n"/>
      <c r="AB9" s="1406" t="inlineStr">
        <is>
          <t xml:space="preserve"> Профилизация: Цифровой маркетинг</t>
        </is>
      </c>
      <c r="AC9" s="1405" t="n"/>
      <c r="AD9" s="1405" t="n"/>
      <c r="AE9" s="1405" t="n"/>
      <c r="AF9" s="1405" t="n"/>
      <c r="AG9" s="1405" t="n"/>
      <c r="AH9" s="1405" t="n"/>
      <c r="AI9" s="1405" t="n"/>
      <c r="AJ9" s="1405" t="n"/>
      <c r="AK9" s="1405" t="n"/>
      <c r="AL9" s="1405" t="n"/>
      <c r="AM9" s="1405" t="n"/>
      <c r="AN9" s="1405" t="n"/>
      <c r="AO9" s="1405" t="n"/>
      <c r="AP9" s="1405" t="n"/>
      <c r="AQ9" s="1405" t="n"/>
      <c r="AR9" s="1405" t="n"/>
      <c r="AS9" s="1405" t="n"/>
      <c r="AT9" s="1405" t="n"/>
      <c r="AU9" s="1405" t="n"/>
      <c r="AV9" s="1405" t="n"/>
      <c r="AW9" s="1180" t="n"/>
      <c r="AX9" s="275" t="n"/>
      <c r="AY9" s="1" t="n"/>
      <c r="AZ9" s="18" t="inlineStr">
        <is>
          <t xml:space="preserve">Форма получения образования: </t>
        </is>
      </c>
      <c r="BA9" s="18" t="n"/>
      <c r="BB9" s="18" t="n"/>
      <c r="BC9" s="1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25" t="n"/>
      <c r="BM9" s="25" t="n"/>
      <c r="BN9" s="25" t="n"/>
      <c r="BO9" s="25" t="n"/>
      <c r="BP9" s="97" t="n"/>
      <c r="BQ9" s="294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</row>
    <row r="10">
      <c r="A10" s="25" t="n"/>
      <c r="B10" s="1" t="n"/>
      <c r="C10" s="1" t="n"/>
      <c r="D10" s="1" t="n"/>
      <c r="E10" s="1" t="n"/>
      <c r="F10" s="1" t="n"/>
      <c r="G10" s="1" t="n"/>
      <c r="H10" s="3" t="inlineStr">
        <is>
          <t>Регистрационный № 06-04-011/уч.</t>
        </is>
      </c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284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1" t="n"/>
      <c r="AZ10" s="37" t="inlineStr">
        <is>
          <t>очная (дневная)</t>
        </is>
      </c>
      <c r="BA10" s="37" t="n"/>
      <c r="BB10" s="37" t="n"/>
      <c r="BC10" s="37" t="n"/>
      <c r="BD10" s="30" t="n"/>
      <c r="BE10" s="30" t="n"/>
      <c r="BF10" s="30" t="n"/>
      <c r="BG10" s="30" t="n"/>
      <c r="BH10" s="30" t="n"/>
      <c r="BI10" s="30" t="n"/>
      <c r="BJ10" s="30" t="n"/>
      <c r="BK10" s="30" t="n"/>
      <c r="BL10" s="25" t="n"/>
      <c r="BM10" s="25" t="n"/>
      <c r="BN10" s="25" t="n"/>
      <c r="BO10" s="25" t="n"/>
      <c r="BP10" s="296" t="n"/>
      <c r="BQ10" s="296" t="n"/>
      <c r="BR10" s="296" t="n"/>
      <c r="BS10" s="296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</row>
    <row r="11">
      <c r="A11" s="32" t="n"/>
      <c r="B11" s="224" t="n"/>
      <c r="C11" s="299" t="n"/>
      <c r="D11" s="299" t="n"/>
      <c r="E11" s="299" t="n"/>
      <c r="F11" s="299" t="n"/>
      <c r="G11" s="1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</row>
    <row r="12">
      <c r="A12" s="99" t="n"/>
      <c r="B12" s="19" t="n"/>
      <c r="C12" s="43" t="n"/>
      <c r="D12" s="44" t="n"/>
      <c r="E12" s="44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</row>
    <row r="13">
      <c r="A13" s="32" t="n"/>
      <c r="B13" s="1407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2" t="n"/>
      <c r="H13" s="548" t="inlineStr">
        <is>
          <t>октябрь</t>
        </is>
      </c>
      <c r="I13" s="123" t="n"/>
      <c r="J13" s="124" t="n"/>
      <c r="K13" s="302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302" t="n"/>
      <c r="U13" s="548" t="inlineStr">
        <is>
          <t>январь</t>
        </is>
      </c>
      <c r="V13" s="123" t="n"/>
      <c r="W13" s="124" t="n"/>
      <c r="X13" s="304" t="n"/>
      <c r="Y13" s="548" t="inlineStr">
        <is>
          <t>февраль</t>
        </is>
      </c>
      <c r="Z13" s="123" t="n"/>
      <c r="AA13" s="124" t="n"/>
      <c r="AB13" s="304" t="n"/>
      <c r="AC13" s="548" t="inlineStr">
        <is>
          <t>март</t>
        </is>
      </c>
      <c r="AD13" s="123" t="n"/>
      <c r="AE13" s="123" t="n"/>
      <c r="AF13" s="124" t="n"/>
      <c r="AG13" s="304" t="n"/>
      <c r="AH13" s="548" t="inlineStr">
        <is>
          <t>апрель</t>
        </is>
      </c>
      <c r="AI13" s="123" t="n"/>
      <c r="AJ13" s="124" t="n"/>
      <c r="AK13" s="304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2" t="n"/>
      <c r="AU13" s="53" t="n"/>
      <c r="AV13" s="548" t="inlineStr">
        <is>
          <t>июль</t>
        </is>
      </c>
      <c r="AW13" s="123" t="n"/>
      <c r="AX13" s="124" t="n"/>
      <c r="AY13" s="302" t="n"/>
      <c r="AZ13" s="548" t="inlineStr">
        <is>
          <t>август</t>
        </is>
      </c>
      <c r="BA13" s="123" t="n"/>
      <c r="BB13" s="123" t="n"/>
      <c r="BC13" s="124" t="n"/>
      <c r="BD13" s="794" t="inlineStr">
        <is>
          <t>Теоретическое обучение</t>
        </is>
      </c>
      <c r="BE13" s="53" t="n"/>
      <c r="BF13" s="795" t="inlineStr">
        <is>
          <t>Экзаменационные сессии</t>
        </is>
      </c>
      <c r="BG13" s="53" t="n"/>
      <c r="BH13" s="795" t="inlineStr">
        <is>
          <t>Производственные практики</t>
        </is>
      </c>
      <c r="BI13" s="53" t="n"/>
      <c r="BJ13" s="795" t="inlineStr">
        <is>
          <t>Магистерская диссертация</t>
        </is>
      </c>
      <c r="BK13" s="53" t="n"/>
      <c r="BL13" s="795" t="inlineStr">
        <is>
          <t>Итоговая аттестация</t>
        </is>
      </c>
      <c r="BM13" s="53" t="n"/>
      <c r="BN13" s="795" t="inlineStr">
        <is>
          <t>Каникулы</t>
        </is>
      </c>
      <c r="BO13" s="553" t="inlineStr">
        <is>
          <t>Всего</t>
        </is>
      </c>
      <c r="BP13" s="253" t="n"/>
      <c r="BQ13" s="253" t="n"/>
      <c r="BR13" s="32" t="n"/>
      <c r="BS13" s="32" t="n"/>
      <c r="BT13" s="32" t="n"/>
      <c r="BU13" s="32" t="n"/>
      <c r="BV13" s="32" t="n"/>
      <c r="BW13" s="32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</row>
    <row r="14">
      <c r="A14" s="32" t="n"/>
      <c r="B14" s="307" t="n"/>
      <c r="C14" s="558" t="n">
        <v>1</v>
      </c>
      <c r="D14" s="310" t="n">
        <v>8</v>
      </c>
      <c r="E14" s="310" t="n">
        <v>15</v>
      </c>
      <c r="F14" s="310" t="n">
        <v>22</v>
      </c>
      <c r="G14" s="311" t="n">
        <v>29</v>
      </c>
      <c r="H14" s="310" t="n">
        <v>6</v>
      </c>
      <c r="I14" s="310" t="n">
        <v>13</v>
      </c>
      <c r="J14" s="310" t="n">
        <v>20</v>
      </c>
      <c r="K14" s="311" t="n">
        <v>27</v>
      </c>
      <c r="L14" s="310" t="n">
        <v>3</v>
      </c>
      <c r="M14" s="310" t="n">
        <v>10</v>
      </c>
      <c r="N14" s="310" t="n">
        <v>17</v>
      </c>
      <c r="O14" s="310" t="n">
        <v>24</v>
      </c>
      <c r="P14" s="310" t="n">
        <v>1</v>
      </c>
      <c r="Q14" s="310" t="n">
        <v>8</v>
      </c>
      <c r="R14" s="310" t="n">
        <v>15</v>
      </c>
      <c r="S14" s="310" t="n">
        <v>22</v>
      </c>
      <c r="T14" s="311" t="n">
        <v>29</v>
      </c>
      <c r="U14" s="310" t="n">
        <v>5</v>
      </c>
      <c r="V14" s="310" t="n">
        <v>12</v>
      </c>
      <c r="W14" s="310" t="n">
        <v>19</v>
      </c>
      <c r="X14" s="311" t="n">
        <v>26</v>
      </c>
      <c r="Y14" s="310" t="n">
        <v>2</v>
      </c>
      <c r="Z14" s="310" t="n">
        <v>9</v>
      </c>
      <c r="AA14" s="310" t="n">
        <v>16</v>
      </c>
      <c r="AB14" s="311" t="n">
        <v>23</v>
      </c>
      <c r="AC14" s="310" t="n">
        <v>2</v>
      </c>
      <c r="AD14" s="310" t="n">
        <v>9</v>
      </c>
      <c r="AE14" s="310" t="n">
        <v>16</v>
      </c>
      <c r="AF14" s="310" t="n">
        <v>23</v>
      </c>
      <c r="AG14" s="311" t="n">
        <v>30</v>
      </c>
      <c r="AH14" s="310" t="n">
        <v>6</v>
      </c>
      <c r="AI14" s="310" t="n">
        <v>13</v>
      </c>
      <c r="AJ14" s="310" t="n">
        <v>20</v>
      </c>
      <c r="AK14" s="311" t="n">
        <v>27</v>
      </c>
      <c r="AL14" s="310" t="n">
        <v>4</v>
      </c>
      <c r="AM14" s="310" t="n">
        <v>11</v>
      </c>
      <c r="AN14" s="310" t="n">
        <v>18</v>
      </c>
      <c r="AO14" s="310" t="n">
        <v>25</v>
      </c>
      <c r="AP14" s="310" t="n">
        <v>1</v>
      </c>
      <c r="AQ14" s="310" t="n">
        <v>8</v>
      </c>
      <c r="AR14" s="310" t="n">
        <v>15</v>
      </c>
      <c r="AS14" s="310" t="n">
        <v>22</v>
      </c>
      <c r="AT14" s="311" t="n">
        <v>29</v>
      </c>
      <c r="AU14" s="141" t="n"/>
      <c r="AV14" s="310" t="n">
        <v>6</v>
      </c>
      <c r="AW14" s="310" t="n">
        <v>13</v>
      </c>
      <c r="AX14" s="310" t="n">
        <v>20</v>
      </c>
      <c r="AY14" s="311" t="n">
        <v>27</v>
      </c>
      <c r="AZ14" s="1408" t="n">
        <v>3</v>
      </c>
      <c r="BA14" s="1408" t="n">
        <v>10</v>
      </c>
      <c r="BB14" s="1408" t="n">
        <v>17</v>
      </c>
      <c r="BC14" s="1409" t="n">
        <v>24</v>
      </c>
      <c r="BD14" s="112" t="n"/>
      <c r="BE14" s="115" t="n"/>
      <c r="BF14" s="116" t="n"/>
      <c r="BG14" s="115" t="n"/>
      <c r="BH14" s="116" t="n"/>
      <c r="BI14" s="115" t="n"/>
      <c r="BJ14" s="116" t="n"/>
      <c r="BK14" s="115" t="n"/>
      <c r="BL14" s="116" t="n"/>
      <c r="BM14" s="115" t="n"/>
      <c r="BN14" s="64" t="n"/>
      <c r="BO14" s="65" t="n"/>
      <c r="BP14" s="253" t="n"/>
      <c r="BQ14" s="253" t="n"/>
      <c r="BR14" s="32" t="n"/>
      <c r="BS14" s="32" t="n"/>
      <c r="BT14" s="32" t="n"/>
      <c r="BU14" s="32" t="n"/>
      <c r="BV14" s="32" t="n"/>
      <c r="BW14" s="32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</row>
    <row r="15">
      <c r="A15" s="32" t="n"/>
      <c r="B15" s="307" t="n"/>
      <c r="C15" s="564" t="n">
        <v>7</v>
      </c>
      <c r="D15" s="565" t="n">
        <v>14</v>
      </c>
      <c r="E15" s="565" t="n">
        <v>21</v>
      </c>
      <c r="F15" s="565" t="n">
        <v>28</v>
      </c>
      <c r="G15" s="565" t="n">
        <v>5</v>
      </c>
      <c r="H15" s="565" t="n">
        <v>12</v>
      </c>
      <c r="I15" s="565" t="n">
        <v>19</v>
      </c>
      <c r="J15" s="565" t="n">
        <v>26</v>
      </c>
      <c r="K15" s="565" t="n">
        <v>2</v>
      </c>
      <c r="L15" s="565" t="n">
        <v>9</v>
      </c>
      <c r="M15" s="565" t="n">
        <v>16</v>
      </c>
      <c r="N15" s="565" t="n">
        <v>23</v>
      </c>
      <c r="O15" s="565" t="n">
        <v>30</v>
      </c>
      <c r="P15" s="565" t="n">
        <v>7</v>
      </c>
      <c r="Q15" s="565" t="n">
        <v>14</v>
      </c>
      <c r="R15" s="565" t="n">
        <v>21</v>
      </c>
      <c r="S15" s="565" t="n">
        <v>28</v>
      </c>
      <c r="T15" s="565" t="n">
        <v>4</v>
      </c>
      <c r="U15" s="565" t="n">
        <v>11</v>
      </c>
      <c r="V15" s="565" t="n">
        <v>18</v>
      </c>
      <c r="W15" s="565" t="n">
        <v>25</v>
      </c>
      <c r="X15" s="565" t="n">
        <v>1</v>
      </c>
      <c r="Y15" s="565" t="n">
        <v>8</v>
      </c>
      <c r="Z15" s="565" t="n">
        <v>15</v>
      </c>
      <c r="AA15" s="565" t="n">
        <v>22</v>
      </c>
      <c r="AB15" s="565" t="n">
        <v>1</v>
      </c>
      <c r="AC15" s="565" t="n">
        <v>8</v>
      </c>
      <c r="AD15" s="565" t="n">
        <v>15</v>
      </c>
      <c r="AE15" s="565" t="n">
        <v>22</v>
      </c>
      <c r="AF15" s="565" t="n">
        <v>29</v>
      </c>
      <c r="AG15" s="565" t="n">
        <v>5</v>
      </c>
      <c r="AH15" s="565" t="n">
        <v>12</v>
      </c>
      <c r="AI15" s="565" t="n">
        <v>19</v>
      </c>
      <c r="AJ15" s="565" t="n">
        <v>26</v>
      </c>
      <c r="AK15" s="565" t="n">
        <v>3</v>
      </c>
      <c r="AL15" s="565" t="n">
        <v>10</v>
      </c>
      <c r="AM15" s="565" t="n">
        <v>17</v>
      </c>
      <c r="AN15" s="565" t="n">
        <v>24</v>
      </c>
      <c r="AO15" s="565" t="n">
        <v>31</v>
      </c>
      <c r="AP15" s="565" t="n">
        <v>7</v>
      </c>
      <c r="AQ15" s="565" t="n">
        <v>14</v>
      </c>
      <c r="AR15" s="565" t="n">
        <v>21</v>
      </c>
      <c r="AS15" s="565" t="n">
        <v>28</v>
      </c>
      <c r="AT15" s="565" t="n">
        <v>5</v>
      </c>
      <c r="AU15" s="566" t="n"/>
      <c r="AV15" s="565" t="n">
        <v>12</v>
      </c>
      <c r="AW15" s="565" t="n">
        <v>19</v>
      </c>
      <c r="AX15" s="565" t="n">
        <v>26</v>
      </c>
      <c r="AY15" s="565" t="n">
        <v>2</v>
      </c>
      <c r="AZ15" s="1410" t="n">
        <v>9</v>
      </c>
      <c r="BA15" s="1410" t="n">
        <v>16</v>
      </c>
      <c r="BB15" s="1410" t="n">
        <v>23</v>
      </c>
      <c r="BC15" s="1411" t="n">
        <v>31</v>
      </c>
      <c r="BD15" s="112" t="n"/>
      <c r="BE15" s="115" t="n"/>
      <c r="BF15" s="116" t="n"/>
      <c r="BG15" s="115" t="n"/>
      <c r="BH15" s="116" t="n"/>
      <c r="BI15" s="115" t="n"/>
      <c r="BJ15" s="116" t="n"/>
      <c r="BK15" s="115" t="n"/>
      <c r="BL15" s="116" t="n"/>
      <c r="BM15" s="115" t="n"/>
      <c r="BN15" s="64" t="n"/>
      <c r="BO15" s="65" t="n"/>
      <c r="BP15" s="253" t="n"/>
      <c r="BQ15" s="253" t="n"/>
      <c r="BR15" s="32" t="n"/>
      <c r="BS15" s="32" t="n"/>
      <c r="BT15" s="32" t="n"/>
      <c r="BU15" s="32" t="n"/>
      <c r="BV15" s="32" t="n"/>
      <c r="BW15" s="32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</row>
    <row r="16">
      <c r="A16" s="32" t="n"/>
      <c r="B16" s="320" t="n"/>
      <c r="C16" s="569" t="n">
        <v>1</v>
      </c>
      <c r="D16" s="569" t="n">
        <v>2</v>
      </c>
      <c r="E16" s="569" t="n">
        <v>3</v>
      </c>
      <c r="F16" s="569" t="n">
        <v>4</v>
      </c>
      <c r="G16" s="569" t="n">
        <v>5</v>
      </c>
      <c r="H16" s="569" t="n">
        <v>6</v>
      </c>
      <c r="I16" s="569" t="n">
        <v>7</v>
      </c>
      <c r="J16" s="569" t="n">
        <v>8</v>
      </c>
      <c r="K16" s="569" t="n">
        <v>9</v>
      </c>
      <c r="L16" s="569" t="n">
        <v>10</v>
      </c>
      <c r="M16" s="569" t="n">
        <v>11</v>
      </c>
      <c r="N16" s="569" t="n">
        <v>12</v>
      </c>
      <c r="O16" s="569" t="n">
        <v>13</v>
      </c>
      <c r="P16" s="569" t="n">
        <v>14</v>
      </c>
      <c r="Q16" s="569" t="n">
        <v>15</v>
      </c>
      <c r="R16" s="569" t="n">
        <v>16</v>
      </c>
      <c r="S16" s="569" t="n">
        <v>17</v>
      </c>
      <c r="T16" s="569" t="n">
        <v>18</v>
      </c>
      <c r="U16" s="569" t="n">
        <v>19</v>
      </c>
      <c r="V16" s="569" t="n">
        <v>20</v>
      </c>
      <c r="W16" s="569" t="n">
        <v>21</v>
      </c>
      <c r="X16" s="569" t="n">
        <v>22</v>
      </c>
      <c r="Y16" s="569" t="n">
        <v>23</v>
      </c>
      <c r="Z16" s="569" t="n">
        <v>24</v>
      </c>
      <c r="AA16" s="569" t="n">
        <v>25</v>
      </c>
      <c r="AB16" s="569" t="n">
        <v>26</v>
      </c>
      <c r="AC16" s="569" t="n">
        <v>27</v>
      </c>
      <c r="AD16" s="569" t="n">
        <v>28</v>
      </c>
      <c r="AE16" s="569" t="n">
        <v>29</v>
      </c>
      <c r="AF16" s="569" t="n">
        <v>30</v>
      </c>
      <c r="AG16" s="569" t="n">
        <v>31</v>
      </c>
      <c r="AH16" s="569" t="n">
        <v>32</v>
      </c>
      <c r="AI16" s="569" t="n">
        <v>33</v>
      </c>
      <c r="AJ16" s="569" t="n">
        <v>34</v>
      </c>
      <c r="AK16" s="569" t="n">
        <v>35</v>
      </c>
      <c r="AL16" s="569" t="n">
        <v>36</v>
      </c>
      <c r="AM16" s="569" t="n">
        <v>37</v>
      </c>
      <c r="AN16" s="569" t="n">
        <v>38</v>
      </c>
      <c r="AO16" s="569" t="n">
        <v>39</v>
      </c>
      <c r="AP16" s="569" t="n">
        <v>40</v>
      </c>
      <c r="AQ16" s="569" t="n">
        <v>41</v>
      </c>
      <c r="AR16" s="569" t="n">
        <v>42</v>
      </c>
      <c r="AS16" s="569" t="n">
        <v>43</v>
      </c>
      <c r="AT16" s="570" t="n">
        <v>44</v>
      </c>
      <c r="AU16" s="571" t="n"/>
      <c r="AV16" s="569" t="n">
        <v>45</v>
      </c>
      <c r="AW16" s="569" t="n">
        <v>46</v>
      </c>
      <c r="AX16" s="569" t="n">
        <v>47</v>
      </c>
      <c r="AY16" s="569" t="n">
        <v>48</v>
      </c>
      <c r="AZ16" s="1412" t="n">
        <v>49</v>
      </c>
      <c r="BA16" s="1412" t="n">
        <v>50</v>
      </c>
      <c r="BB16" s="1412" t="n">
        <v>51</v>
      </c>
      <c r="BC16" s="1413" t="n">
        <v>52</v>
      </c>
      <c r="BD16" s="138" t="n"/>
      <c r="BE16" s="139" t="n"/>
      <c r="BF16" s="140" t="n"/>
      <c r="BG16" s="139" t="n"/>
      <c r="BH16" s="140" t="n"/>
      <c r="BI16" s="139" t="n"/>
      <c r="BJ16" s="140" t="n"/>
      <c r="BK16" s="139" t="n"/>
      <c r="BL16" s="140" t="n"/>
      <c r="BM16" s="139" t="n"/>
      <c r="BN16" s="1223" t="n"/>
      <c r="BO16" s="1224" t="n"/>
      <c r="BP16" s="253" t="n"/>
      <c r="BQ16" s="253" t="n"/>
      <c r="BR16" s="32" t="n"/>
      <c r="BS16" s="32" t="n"/>
      <c r="BT16" s="32" t="n"/>
      <c r="BU16" s="32" t="n"/>
      <c r="BV16" s="32" t="n"/>
      <c r="BW16" s="32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</row>
    <row r="17">
      <c r="A17" s="75" t="n"/>
      <c r="B17" s="576" t="inlineStr">
        <is>
          <t>I</t>
        </is>
      </c>
      <c r="C17" s="77" t="n"/>
      <c r="D17" s="78" t="n"/>
      <c r="E17" s="78" t="n"/>
      <c r="F17" s="78" t="n"/>
      <c r="G17" s="78" t="n"/>
      <c r="H17" s="78" t="n"/>
      <c r="I17" s="79" t="inlineStr">
        <is>
          <t>15</t>
        </is>
      </c>
      <c r="J17" s="78" t="n"/>
      <c r="K17" s="78" t="n"/>
      <c r="L17" s="78" t="n"/>
      <c r="M17" s="78" t="n"/>
      <c r="N17" s="78" t="n"/>
      <c r="O17" s="78" t="n"/>
      <c r="P17" s="78" t="n"/>
      <c r="Q17" s="78" t="n"/>
      <c r="R17" s="79" t="inlineStr">
        <is>
          <t>:</t>
        </is>
      </c>
      <c r="S17" s="79" t="inlineStr">
        <is>
          <t>:</t>
        </is>
      </c>
      <c r="T17" s="80" t="inlineStr">
        <is>
          <t>:</t>
        </is>
      </c>
      <c r="U17" s="80" t="inlineStr">
        <is>
          <t>=</t>
        </is>
      </c>
      <c r="V17" s="80" t="inlineStr">
        <is>
          <t>=</t>
        </is>
      </c>
      <c r="W17" s="80" t="n"/>
      <c r="X17" s="80" t="n"/>
      <c r="Y17" s="80" t="n"/>
      <c r="Z17" s="81" t="n"/>
      <c r="AA17" s="79" t="inlineStr">
        <is>
          <t>9</t>
        </is>
      </c>
      <c r="AB17" s="81" t="n"/>
      <c r="AC17" s="81" t="n"/>
      <c r="AD17" s="81" t="n"/>
      <c r="AE17" s="81" t="n"/>
      <c r="AF17" s="79" t="inlineStr">
        <is>
          <t>:</t>
        </is>
      </c>
      <c r="AG17" s="79" t="inlineStr">
        <is>
          <t>:</t>
        </is>
      </c>
      <c r="AH17" s="79" t="inlineStr">
        <is>
          <t>:</t>
        </is>
      </c>
      <c r="AI17" s="80" t="inlineStr">
        <is>
          <t>Х</t>
        </is>
      </c>
      <c r="AJ17" s="80" t="inlineStr">
        <is>
          <t>Х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80" t="inlineStr">
        <is>
          <t>/</t>
        </is>
      </c>
      <c r="AS17" s="79" t="inlineStr">
        <is>
          <t>//</t>
        </is>
      </c>
      <c r="AT17" s="81" t="inlineStr">
        <is>
          <t>//</t>
        </is>
      </c>
      <c r="AU17" s="83" t="n"/>
      <c r="AV17" s="80" t="n"/>
      <c r="AW17" s="80" t="n"/>
      <c r="AX17" s="80" t="n"/>
      <c r="AY17" s="80" t="n"/>
      <c r="AZ17" s="80" t="n"/>
      <c r="BA17" s="80" t="n"/>
      <c r="BB17" s="80" t="n"/>
      <c r="BC17" s="87" t="n"/>
      <c r="BD17" s="1414">
        <f>I17+AA17</f>
        <v/>
      </c>
      <c r="BE17" s="144" t="n"/>
      <c r="BF17" s="344" t="n">
        <v>6</v>
      </c>
      <c r="BG17" s="144" t="n"/>
      <c r="BH17" s="344" t="n">
        <v>2</v>
      </c>
      <c r="BI17" s="144" t="n"/>
      <c r="BJ17" s="344" t="n">
        <v>8</v>
      </c>
      <c r="BK17" s="144" t="n"/>
      <c r="BL17" s="344" t="n">
        <v>2</v>
      </c>
      <c r="BM17" s="144" t="n"/>
      <c r="BN17" s="344" t="n">
        <v>2</v>
      </c>
      <c r="BO17" s="1415">
        <f>BD17+BF17+BH17+BJ17+BL17+BN17</f>
        <v/>
      </c>
      <c r="BP17" s="591" t="n"/>
      <c r="BQ17" s="115" t="n"/>
      <c r="BR17" s="88" t="n"/>
      <c r="BS17" s="1" t="n"/>
      <c r="BT17" s="88" t="n"/>
      <c r="BU17" s="1" t="n"/>
      <c r="BV17" s="88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75" t="n"/>
      <c r="AB18" s="346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576" t="n">
        <v>24</v>
      </c>
      <c r="BE18" s="148" t="n"/>
      <c r="BF18" s="344" t="n">
        <v>6</v>
      </c>
      <c r="BG18" s="144" t="n"/>
      <c r="BH18" s="576" t="n">
        <v>2</v>
      </c>
      <c r="BI18" s="148" t="n"/>
      <c r="BJ18" s="576" t="n">
        <v>8</v>
      </c>
      <c r="BK18" s="148" t="n"/>
      <c r="BL18" s="576" t="n">
        <v>2</v>
      </c>
      <c r="BM18" s="148" t="n"/>
      <c r="BN18" s="576" t="n">
        <v>2</v>
      </c>
      <c r="BO18" s="1415">
        <f>BD18+BF18+BH18+BJ18+BL18+BN18</f>
        <v/>
      </c>
      <c r="BP18" s="346" t="n"/>
      <c r="BQ18" s="346" t="n"/>
      <c r="BR18" s="346" t="n"/>
      <c r="BS18" s="88" t="n"/>
      <c r="BT18" s="1" t="n"/>
      <c r="BU18" s="88" t="n"/>
      <c r="BV18" s="1" t="n"/>
      <c r="BW18" s="88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1" t="n"/>
      <c r="H19" s="91" t="n"/>
      <c r="I19" s="92" t="n"/>
      <c r="J19" s="93" t="n"/>
      <c r="K19" s="94" t="inlineStr">
        <is>
          <t>−</t>
        </is>
      </c>
      <c r="L19" s="91" t="inlineStr">
        <is>
          <t>теоретическое обучение</t>
        </is>
      </c>
      <c r="M19" s="91" t="n"/>
      <c r="N19" s="91" t="n"/>
      <c r="O19" s="91" t="n"/>
      <c r="P19" s="91" t="n"/>
      <c r="Q19" s="91" t="n"/>
      <c r="R19" s="91" t="n"/>
      <c r="S19" s="91" t="n"/>
      <c r="T19" s="94" t="n"/>
      <c r="U19" s="94" t="n"/>
      <c r="V19" s="94" t="n"/>
      <c r="W19" s="94" t="n"/>
      <c r="X19" s="94" t="n"/>
      <c r="Y19" s="94" t="n"/>
      <c r="Z19" s="94" t="n"/>
      <c r="AA19" s="95" t="inlineStr">
        <is>
          <t>Х</t>
        </is>
      </c>
      <c r="AB19" s="94" t="inlineStr">
        <is>
          <t>−</t>
        </is>
      </c>
      <c r="AC19" s="91" t="inlineStr">
        <is>
          <t>производственная практика</t>
        </is>
      </c>
      <c r="AD19" s="90" t="n"/>
      <c r="AE19" s="90" t="n"/>
      <c r="AF19" s="90" t="n"/>
      <c r="AG19" s="90" t="n"/>
      <c r="AH19" s="90" t="n"/>
      <c r="AI19" s="92" t="n"/>
      <c r="AJ19" s="92" t="n"/>
      <c r="AK19" s="92" t="n"/>
      <c r="AL19" s="92" t="n"/>
      <c r="AM19" s="92" t="n"/>
      <c r="AN19" s="92" t="n"/>
      <c r="AO19" s="92" t="n"/>
      <c r="AP19" s="92" t="n"/>
      <c r="AQ19" s="92" t="n"/>
      <c r="AR19" s="92" t="n"/>
      <c r="AS19" s="96" t="inlineStr">
        <is>
          <t>//</t>
        </is>
      </c>
      <c r="AT19" s="94" t="inlineStr">
        <is>
          <t>−</t>
        </is>
      </c>
      <c r="AU19" s="91" t="inlineStr">
        <is>
          <t>итоговая аттестация</t>
        </is>
      </c>
      <c r="AV19" s="91" t="n"/>
      <c r="AW19" s="91" t="n"/>
      <c r="AX19" s="91" t="n"/>
      <c r="AY19" s="91" t="n"/>
      <c r="AZ19" s="91" t="n"/>
      <c r="BA19" s="92" t="n"/>
      <c r="BB19" s="92" t="n"/>
      <c r="BC19" s="92" t="n"/>
      <c r="BD19" s="92" t="n"/>
      <c r="BE19" s="92" t="n"/>
      <c r="BF19" s="91" t="n"/>
      <c r="BG19" s="91" t="n"/>
      <c r="BH19" s="91" t="n"/>
      <c r="BI19" s="91" t="n"/>
      <c r="BJ19" s="91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97" t="n"/>
      <c r="BZ19" s="97" t="n"/>
      <c r="CA19" s="97" t="n"/>
      <c r="CB19" s="97" t="n"/>
      <c r="CC19" s="97" t="n"/>
      <c r="CD19" s="97" t="n"/>
      <c r="CE19" s="97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1" t="n"/>
      <c r="U20" s="91" t="n"/>
      <c r="V20" s="91" t="n"/>
      <c r="W20" s="91" t="n"/>
      <c r="X20" s="91" t="n"/>
      <c r="Y20" s="91" t="n"/>
      <c r="Z20" s="91" t="n"/>
      <c r="AA20" s="91" t="n"/>
      <c r="AB20" s="91" t="n"/>
      <c r="AC20" s="91" t="n"/>
      <c r="AD20" s="90" t="n"/>
      <c r="AE20" s="90" t="n"/>
      <c r="AF20" s="90" t="n"/>
      <c r="AG20" s="90" t="n"/>
      <c r="AH20" s="90" t="n"/>
      <c r="AI20" s="91" t="n"/>
      <c r="AJ20" s="91" t="n"/>
      <c r="AK20" s="92" t="n"/>
      <c r="AL20" s="92" t="n"/>
      <c r="AM20" s="92" t="n"/>
      <c r="AN20" s="92" t="n"/>
      <c r="AO20" s="92" t="n"/>
      <c r="AP20" s="92" t="n"/>
      <c r="AQ20" s="92" t="n"/>
      <c r="AR20" s="92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2" t="n"/>
      <c r="BD20" s="92" t="n"/>
      <c r="BE20" s="92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91" t="n"/>
      <c r="BU20" s="91" t="n"/>
      <c r="BV20" s="91" t="n"/>
      <c r="BW20" s="91" t="n"/>
      <c r="BX20" s="91" t="n"/>
      <c r="BY20" s="91" t="n"/>
      <c r="BZ20" s="91" t="n"/>
      <c r="CA20" s="91" t="n"/>
      <c r="CB20" s="91" t="n"/>
      <c r="CC20" s="91" t="n"/>
      <c r="CD20" s="91" t="n"/>
      <c r="CE20" s="9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</row>
    <row r="21">
      <c r="A21" s="92" t="n"/>
      <c r="B21" s="91" t="n"/>
      <c r="C21" s="91" t="n"/>
      <c r="D21" s="91" t="n"/>
      <c r="E21" s="91" t="n"/>
      <c r="F21" s="91" t="n"/>
      <c r="G21" s="91" t="n"/>
      <c r="H21" s="91" t="n"/>
      <c r="I21" s="92" t="n"/>
      <c r="J21" s="95" t="inlineStr">
        <is>
          <t>:</t>
        </is>
      </c>
      <c r="K21" s="94" t="inlineStr">
        <is>
          <t>−</t>
        </is>
      </c>
      <c r="L21" s="91" t="inlineStr">
        <is>
          <t>экзаменационная сессия</t>
        </is>
      </c>
      <c r="M21" s="91" t="n"/>
      <c r="N21" s="91" t="n"/>
      <c r="O21" s="91" t="n"/>
      <c r="P21" s="91" t="n"/>
      <c r="Q21" s="91" t="n"/>
      <c r="R21" s="91" t="n"/>
      <c r="S21" s="91" t="n"/>
      <c r="T21" s="94" t="n"/>
      <c r="U21" s="94" t="n"/>
      <c r="V21" s="94" t="n"/>
      <c r="W21" s="94" t="n"/>
      <c r="X21" s="94" t="n"/>
      <c r="Y21" s="94" t="n"/>
      <c r="Z21" s="94" t="n"/>
      <c r="AA21" s="96" t="inlineStr">
        <is>
          <t>/</t>
        </is>
      </c>
      <c r="AB21" s="94" t="inlineStr">
        <is>
          <t>−</t>
        </is>
      </c>
      <c r="AC21" s="91" t="inlineStr">
        <is>
          <t>магистерская диссертация</t>
        </is>
      </c>
      <c r="AD21" s="90" t="n"/>
      <c r="AE21" s="90" t="n"/>
      <c r="AF21" s="90" t="n"/>
      <c r="AG21" s="90" t="n"/>
      <c r="AH21" s="90" t="n"/>
      <c r="AI21" s="92" t="n"/>
      <c r="AJ21" s="92" t="n"/>
      <c r="AK21" s="92" t="n"/>
      <c r="AL21" s="92" t="n"/>
      <c r="AM21" s="92" t="n"/>
      <c r="AN21" s="92" t="n"/>
      <c r="AO21" s="92" t="n"/>
      <c r="AP21" s="92" t="n"/>
      <c r="AQ21" s="92" t="n"/>
      <c r="AR21" s="92" t="n"/>
      <c r="AS21" s="95" t="inlineStr">
        <is>
          <t>=</t>
        </is>
      </c>
      <c r="AT21" s="94" t="inlineStr">
        <is>
          <t>−</t>
        </is>
      </c>
      <c r="AU21" s="91" t="inlineStr">
        <is>
          <t>каникулы</t>
        </is>
      </c>
      <c r="AV21" s="97" t="n"/>
      <c r="AW21" s="97" t="n"/>
      <c r="AX21" s="97" t="n"/>
      <c r="AY21" s="92" t="n"/>
      <c r="AZ21" s="90" t="n"/>
      <c r="BA21" s="90" t="n"/>
      <c r="BB21" s="92" t="n"/>
      <c r="BC21" s="92" t="n"/>
      <c r="BD21" s="92" t="n"/>
      <c r="BE21" s="92" t="n"/>
      <c r="BF21" s="91" t="n"/>
      <c r="BG21" s="91" t="n"/>
      <c r="BH21" s="91" t="n"/>
      <c r="BI21" s="91" t="n"/>
      <c r="BJ21" s="91" t="n"/>
      <c r="BK21" s="90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90" t="n"/>
      <c r="BU21" s="90" t="n"/>
      <c r="BV21" s="90" t="n"/>
      <c r="BW21" s="90" t="n"/>
      <c r="BX21" s="90" t="n"/>
      <c r="BY21" s="90" t="n"/>
      <c r="BZ21" s="90" t="n"/>
      <c r="CA21" s="90" t="n"/>
      <c r="CB21" s="90" t="n"/>
      <c r="CC21" s="90" t="n"/>
      <c r="CD21" s="90" t="n"/>
      <c r="CE21" s="90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1" t="n"/>
      <c r="BV22" s="1" t="n"/>
      <c r="BW22" s="1416" t="inlineStr">
        <is>
          <t> </t>
        </is>
      </c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417" t="inlineStr">
        <is>
          <t xml:space="preserve">Макроэкономический анализ и политика </t>
        </is>
      </c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8" t="n"/>
      <c r="CX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355" t="n"/>
      <c r="AE24" s="355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</row>
    <row r="25">
      <c r="A25" s="282" t="n"/>
      <c r="B25" s="20" t="inlineStr">
        <is>
          <t>III. План образовательного процесса</t>
        </is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</row>
    <row r="26">
      <c r="A26" s="355" t="n"/>
      <c r="B26" s="355" t="n"/>
      <c r="C26" s="103" t="inlineStr">
        <is>
          <t>№ п/п</t>
        </is>
      </c>
      <c r="D26" s="101" t="n"/>
      <c r="E26" s="104" t="n"/>
      <c r="F26" s="1418" t="inlineStr">
        <is>
          <t>Название модуля, учебной дисциплины, курсового проекта                                                     (курсовой работы)</t>
        </is>
      </c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1" t="n"/>
      <c r="AC26" s="101" t="n"/>
      <c r="AD26" s="101" t="n"/>
      <c r="AE26" s="101" t="n"/>
      <c r="AF26" s="104" t="n"/>
      <c r="AG26" s="171" t="inlineStr">
        <is>
          <t>Экзамены</t>
        </is>
      </c>
      <c r="AH26" s="104" t="n"/>
      <c r="AI26" s="171" t="inlineStr">
        <is>
          <t>Зачеты</t>
        </is>
      </c>
      <c r="AJ26" s="104" t="n"/>
      <c r="AK26" s="107" t="inlineStr">
        <is>
          <t>Количество академических часов</t>
        </is>
      </c>
      <c r="AL26" s="108" t="n"/>
      <c r="AM26" s="108" t="n"/>
      <c r="AN26" s="108" t="n"/>
      <c r="AO26" s="108" t="n"/>
      <c r="AP26" s="108" t="n"/>
      <c r="AQ26" s="108" t="n"/>
      <c r="AR26" s="108" t="n"/>
      <c r="AS26" s="108" t="n"/>
      <c r="AT26" s="108" t="n"/>
      <c r="AU26" s="108" t="n"/>
      <c r="AV26" s="109" t="n"/>
      <c r="AW26" s="1419" t="inlineStr">
        <is>
          <t>Распределение по курсам и семестрам</t>
        </is>
      </c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08" t="n"/>
      <c r="BG26" s="108" t="n"/>
      <c r="BH26" s="148" t="n"/>
      <c r="BI26" s="387" t="inlineStr">
        <is>
          <t>Код компетенции</t>
        </is>
      </c>
      <c r="BJ26" s="101" t="n"/>
      <c r="BK26" s="101" t="n"/>
      <c r="BL26" s="101" t="n"/>
      <c r="BM26" s="101" t="n"/>
      <c r="BN26" s="104" t="n"/>
      <c r="BO26" s="1420" t="inlineStr">
        <is>
          <t>Учебная дисциплина закреплена за кафедрой</t>
        </is>
      </c>
      <c r="BP26" s="355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</row>
    <row r="27">
      <c r="A27" s="355" t="n"/>
      <c r="B27" s="355" t="n"/>
      <c r="C27" s="112" t="n"/>
      <c r="D27" s="1" t="n"/>
      <c r="E27" s="114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14" t="n"/>
      <c r="AG27" s="112" t="n"/>
      <c r="AH27" s="114" t="n"/>
      <c r="AI27" s="112" t="n"/>
      <c r="AJ27" s="114" t="n"/>
      <c r="AK27" s="600" t="inlineStr">
        <is>
          <t>Всего</t>
        </is>
      </c>
      <c r="AL27" s="115" t="n"/>
      <c r="AM27" s="214" t="inlineStr">
        <is>
          <t>Аудиторных</t>
        </is>
      </c>
      <c r="AN27" s="115" t="n"/>
      <c r="AO27" s="251" t="inlineStr">
        <is>
          <t>Из них</t>
        </is>
      </c>
      <c r="AP27" s="108" t="n"/>
      <c r="AQ27" s="108" t="n"/>
      <c r="AR27" s="108" t="n"/>
      <c r="AS27" s="108" t="n"/>
      <c r="AT27" s="108" t="n"/>
      <c r="AU27" s="108" t="n"/>
      <c r="AV27" s="148" t="n"/>
      <c r="AW27" s="974" t="inlineStr">
        <is>
          <t>I курс</t>
        </is>
      </c>
      <c r="AX27" s="44" t="n"/>
      <c r="AY27" s="44" t="n"/>
      <c r="AZ27" s="44" t="n"/>
      <c r="BA27" s="44" t="n"/>
      <c r="BB27" s="44" t="n"/>
      <c r="BC27" s="44" t="n"/>
      <c r="BD27" s="44" t="n"/>
      <c r="BE27" s="44" t="n"/>
      <c r="BF27" s="44" t="n"/>
      <c r="BG27" s="44" t="n"/>
      <c r="BH27" s="249" t="n"/>
      <c r="BI27" s="112" t="n"/>
      <c r="BJ27" s="1" t="n"/>
      <c r="BK27" s="1" t="n"/>
      <c r="BL27" s="1" t="n"/>
      <c r="BM27" s="1" t="n"/>
      <c r="BN27" s="114" t="n"/>
      <c r="BO27" s="112" t="n"/>
      <c r="BP27" s="355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</row>
    <row r="28">
      <c r="A28" s="355" t="n"/>
      <c r="B28" s="355" t="n"/>
      <c r="C28" s="112" t="n"/>
      <c r="D28" s="1" t="n"/>
      <c r="E28" s="114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14" t="n"/>
      <c r="AG28" s="112" t="n"/>
      <c r="AH28" s="114" t="n"/>
      <c r="AI28" s="112" t="n"/>
      <c r="AJ28" s="114" t="n"/>
      <c r="AK28" s="1" t="n"/>
      <c r="AL28" s="115" t="n"/>
      <c r="AM28" s="116" t="n"/>
      <c r="AN28" s="115" t="n"/>
      <c r="AO28" s="791" t="inlineStr">
        <is>
          <t>Лекции</t>
        </is>
      </c>
      <c r="AP28" s="53" t="n"/>
      <c r="AQ28" s="214" t="inlineStr">
        <is>
          <t>Лабораторные</t>
        </is>
      </c>
      <c r="AR28" s="115" t="n"/>
      <c r="AS28" s="214" t="inlineStr">
        <is>
          <t>Практические</t>
        </is>
      </c>
      <c r="AT28" s="115" t="n"/>
      <c r="AU28" s="214" t="inlineStr">
        <is>
          <t>Семинарские</t>
        </is>
      </c>
      <c r="AV28" s="115" t="n"/>
      <c r="AW28" s="365" t="inlineStr">
        <is>
          <t>1 семестр,</t>
        </is>
      </c>
      <c r="AX28" s="206" t="n"/>
      <c r="AY28" s="206" t="n"/>
      <c r="AZ28" s="206" t="n"/>
      <c r="BA28" s="206" t="n"/>
      <c r="BB28" s="139" t="n"/>
      <c r="BC28" s="214" t="inlineStr">
        <is>
          <t>2 семестр,</t>
        </is>
      </c>
      <c r="BD28" s="206" t="n"/>
      <c r="BE28" s="206" t="n"/>
      <c r="BF28" s="206" t="n"/>
      <c r="BG28" s="206" t="n"/>
      <c r="BH28" s="139" t="n"/>
      <c r="BI28" s="112" t="n"/>
      <c r="BJ28" s="1" t="n"/>
      <c r="BK28" s="1" t="n"/>
      <c r="BL28" s="1" t="n"/>
      <c r="BM28" s="1" t="n"/>
      <c r="BN28" s="114" t="n"/>
      <c r="BO28" s="112" t="n"/>
      <c r="BP28" s="355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</row>
    <row r="29">
      <c r="A29" s="355" t="n"/>
      <c r="B29" s="355" t="n"/>
      <c r="C29" s="112" t="n"/>
      <c r="D29" s="1" t="n"/>
      <c r="E29" s="114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14" t="n"/>
      <c r="AG29" s="112" t="n"/>
      <c r="AH29" s="114" t="n"/>
      <c r="AI29" s="112" t="n"/>
      <c r="AJ29" s="114" t="n"/>
      <c r="AK29" s="1" t="n"/>
      <c r="AL29" s="115" t="n"/>
      <c r="AM29" s="116" t="n"/>
      <c r="AN29" s="115" t="n"/>
      <c r="AO29" s="116" t="n"/>
      <c r="AP29" s="115" t="n"/>
      <c r="AQ29" s="116" t="n"/>
      <c r="AR29" s="115" t="n"/>
      <c r="AS29" s="116" t="n"/>
      <c r="AT29" s="115" t="n"/>
      <c r="AU29" s="116" t="n"/>
      <c r="AV29" s="115" t="n"/>
      <c r="AW29" s="125" t="n">
        <v>15</v>
      </c>
      <c r="AX29" s="126" t="n"/>
      <c r="AY29" s="181" t="inlineStr">
        <is>
          <t>недель</t>
        </is>
      </c>
      <c r="AZ29" s="126" t="n"/>
      <c r="BA29" s="126" t="n"/>
      <c r="BB29" s="128" t="n"/>
      <c r="BC29" s="129" t="n">
        <v>9</v>
      </c>
      <c r="BD29" s="126" t="n"/>
      <c r="BE29" s="189" t="inlineStr">
        <is>
          <t>недель</t>
        </is>
      </c>
      <c r="BF29" s="126" t="n"/>
      <c r="BG29" s="126" t="n"/>
      <c r="BH29" s="175" t="n"/>
      <c r="BI29" s="112" t="n"/>
      <c r="BJ29" s="1" t="n"/>
      <c r="BK29" s="1" t="n"/>
      <c r="BL29" s="1" t="n"/>
      <c r="BM29" s="1" t="n"/>
      <c r="BN29" s="114" t="n"/>
      <c r="BO29" s="112" t="n"/>
      <c r="BP29" s="355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</row>
    <row r="30">
      <c r="A30" s="355" t="n"/>
      <c r="B30" s="355" t="n"/>
      <c r="C30" s="136" t="n"/>
      <c r="D30" s="44" t="n"/>
      <c r="E30" s="137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14" t="n"/>
      <c r="AG30" s="138" t="n"/>
      <c r="AH30" s="207" t="n"/>
      <c r="AI30" s="138" t="n"/>
      <c r="AJ30" s="207" t="n"/>
      <c r="AK30" s="206" t="n"/>
      <c r="AL30" s="139" t="n"/>
      <c r="AM30" s="140" t="n"/>
      <c r="AN30" s="139" t="n"/>
      <c r="AO30" s="116" t="n"/>
      <c r="AP30" s="115" t="n"/>
      <c r="AQ30" s="140" t="n"/>
      <c r="AR30" s="139" t="n"/>
      <c r="AS30" s="140" t="n"/>
      <c r="AT30" s="139" t="n"/>
      <c r="AU30" s="140" t="n"/>
      <c r="AV30" s="139" t="n"/>
      <c r="AW30" s="610" t="inlineStr">
        <is>
          <t>Всего часов</t>
        </is>
      </c>
      <c r="AX30" s="197" t="n"/>
      <c r="AY30" s="611" t="inlineStr">
        <is>
          <t>Ауд. часов</t>
        </is>
      </c>
      <c r="AZ30" s="197" t="n"/>
      <c r="BA30" s="611" t="inlineStr">
        <is>
          <t>Зач. единиц</t>
        </is>
      </c>
      <c r="BB30" s="197" t="n"/>
      <c r="BC30" s="611" t="inlineStr">
        <is>
          <t>Всего часов</t>
        </is>
      </c>
      <c r="BD30" s="197" t="n"/>
      <c r="BE30" s="611" t="inlineStr">
        <is>
          <t>Ауд. часов</t>
        </is>
      </c>
      <c r="BF30" s="197" t="n"/>
      <c r="BG30" s="611" t="inlineStr">
        <is>
          <t>Зач. единиц</t>
        </is>
      </c>
      <c r="BH30" s="197" t="n"/>
      <c r="BI30" s="138" t="n"/>
      <c r="BJ30" s="206" t="n"/>
      <c r="BK30" s="206" t="n"/>
      <c r="BL30" s="206" t="n"/>
      <c r="BM30" s="206" t="n"/>
      <c r="BN30" s="207" t="n"/>
      <c r="BO30" s="112" t="n"/>
      <c r="BP30" s="355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</row>
    <row r="31">
      <c r="A31" s="355" t="n"/>
      <c r="B31" s="355" t="n"/>
      <c r="C31" s="380" t="n">
        <v>1</v>
      </c>
      <c r="D31" s="108" t="n"/>
      <c r="E31" s="109" t="n"/>
      <c r="F31" s="377" t="inlineStr">
        <is>
          <t>Государственный компонент</t>
        </is>
      </c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08" t="n"/>
      <c r="AA31" s="108" t="n"/>
      <c r="AB31" s="108" t="n"/>
      <c r="AC31" s="108" t="n"/>
      <c r="AD31" s="108" t="n"/>
      <c r="AE31" s="108" t="n"/>
      <c r="AF31" s="148" t="n"/>
      <c r="AG31" s="376" t="n"/>
      <c r="AH31" s="148" t="n"/>
      <c r="AI31" s="376" t="n"/>
      <c r="AJ31" s="148" t="n"/>
      <c r="AK31" s="381">
        <f>AK32+AK35+AK36+AK39</f>
        <v/>
      </c>
      <c r="AL31" s="109" t="n"/>
      <c r="AM31" s="381">
        <f>AM32+AM35+AM36+AM39</f>
        <v/>
      </c>
      <c r="AN31" s="109" t="n"/>
      <c r="AO31" s="381">
        <f>AO32+AO35+AO36+AO39</f>
        <v/>
      </c>
      <c r="AP31" s="109" t="n"/>
      <c r="AQ31" s="381">
        <f>AQ32+AQ35+AQ36+AQ39</f>
        <v/>
      </c>
      <c r="AR31" s="109" t="n"/>
      <c r="AS31" s="381">
        <f>AS32+AS35+AS36+AS39</f>
        <v/>
      </c>
      <c r="AT31" s="109" t="n"/>
      <c r="AU31" s="382">
        <f>AU32+AU35+AU36+AU39</f>
        <v/>
      </c>
      <c r="AV31" s="109" t="n"/>
      <c r="AW31" s="381">
        <f>AW32+AW35+AW36+AW39</f>
        <v/>
      </c>
      <c r="AX31" s="109" t="n"/>
      <c r="AY31" s="381">
        <f>AY32+AY35+AY36+AY39</f>
        <v/>
      </c>
      <c r="AZ31" s="109" t="n"/>
      <c r="BA31" s="381">
        <f>BA32+BA35+BA36+BA39</f>
        <v/>
      </c>
      <c r="BB31" s="109" t="n"/>
      <c r="BC31" s="381">
        <f>BC32+BC35+BC36+BC39</f>
        <v/>
      </c>
      <c r="BD31" s="109" t="n"/>
      <c r="BE31" s="381">
        <f>BE32+BE35+BE36+BE39</f>
        <v/>
      </c>
      <c r="BF31" s="109" t="n"/>
      <c r="BG31" s="381">
        <f>BG32+BG35+BG36+BG39</f>
        <v/>
      </c>
      <c r="BH31" s="109" t="n"/>
      <c r="BI31" s="376" t="n"/>
      <c r="BJ31" s="108" t="n"/>
      <c r="BK31" s="108" t="n"/>
      <c r="BL31" s="108" t="n"/>
      <c r="BM31" s="108" t="n"/>
      <c r="BN31" s="148" t="n"/>
      <c r="BO31" s="1421" t="n"/>
      <c r="BP31" s="355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</row>
    <row r="32">
      <c r="A32" s="355" t="n"/>
      <c r="B32" s="355" t="n"/>
      <c r="C32" s="619" t="inlineStr">
        <is>
          <t>1.1</t>
        </is>
      </c>
      <c r="D32" s="206" t="n"/>
      <c r="E32" s="139" t="n"/>
      <c r="F32" s="620" t="inlineStr">
        <is>
          <t>Модуль "Теоретическая экономика"</t>
        </is>
      </c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/>
      <c r="AD32" s="123" t="n"/>
      <c r="AE32" s="123" t="n"/>
      <c r="AF32" s="161" t="n"/>
      <c r="AG32" s="821" t="n"/>
      <c r="AH32" s="207" t="n"/>
      <c r="AI32" s="821" t="n"/>
      <c r="AJ32" s="207" t="n"/>
      <c r="AK32" s="211">
        <f>AK33+AK34</f>
        <v/>
      </c>
      <c r="AL32" s="139" t="n"/>
      <c r="AM32" s="211">
        <f>AM33+AM34</f>
        <v/>
      </c>
      <c r="AN32" s="139" t="n"/>
      <c r="AO32" s="211">
        <f>AO33+AO34</f>
        <v/>
      </c>
      <c r="AP32" s="139" t="n"/>
      <c r="AQ32" s="211">
        <f>AQ33+AQ34</f>
        <v/>
      </c>
      <c r="AR32" s="139" t="n"/>
      <c r="AS32" s="211">
        <f>AS33+AS34</f>
        <v/>
      </c>
      <c r="AT32" s="139" t="n"/>
      <c r="AU32" s="212">
        <f>AU33+AU34</f>
        <v/>
      </c>
      <c r="AV32" s="139" t="n"/>
      <c r="AW32" s="211">
        <f>AW33+AW34</f>
        <v/>
      </c>
      <c r="AX32" s="139" t="n"/>
      <c r="AY32" s="211">
        <f>AY33+AY34</f>
        <v/>
      </c>
      <c r="AZ32" s="139" t="n"/>
      <c r="BA32" s="211">
        <f>BA33+BA34</f>
        <v/>
      </c>
      <c r="BB32" s="139" t="n"/>
      <c r="BC32" s="211">
        <f>BC33+BC34</f>
        <v/>
      </c>
      <c r="BD32" s="139" t="n"/>
      <c r="BE32" s="211">
        <f>BE33+BE34</f>
        <v/>
      </c>
      <c r="BF32" s="139" t="n"/>
      <c r="BG32" s="211">
        <f>BG33+BG34</f>
        <v/>
      </c>
      <c r="BH32" s="139" t="n"/>
      <c r="BI32" s="171" t="inlineStr">
        <is>
          <t>УК-5</t>
        </is>
      </c>
      <c r="BJ32" s="123" t="n"/>
      <c r="BK32" s="123" t="n"/>
      <c r="BL32" s="123" t="n"/>
      <c r="BM32" s="123" t="n"/>
      <c r="BN32" s="161" t="n"/>
      <c r="BO32" s="1421" t="n"/>
      <c r="BP32" s="355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</row>
    <row r="33">
      <c r="A33" s="355" t="n"/>
      <c r="B33" s="355" t="n"/>
      <c r="C33" s="822" t="inlineStr">
        <is>
          <t>1.1.1</t>
        </is>
      </c>
      <c r="D33" s="126" t="n"/>
      <c r="E33" s="128" t="n"/>
      <c r="F33" s="1351" t="inlineStr">
        <is>
          <t xml:space="preserve">Микроэкономический анализ и политика </t>
        </is>
      </c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/>
      <c r="AE33" s="126" t="n"/>
      <c r="AF33" s="175" t="n"/>
      <c r="AG33" s="182" t="n"/>
      <c r="AH33" s="175" t="n"/>
      <c r="AI33" s="182" t="n">
        <v>1</v>
      </c>
      <c r="AJ33" s="175" t="n"/>
      <c r="AK33" s="181" t="n">
        <v>102</v>
      </c>
      <c r="AL33" s="128" t="n"/>
      <c r="AM33" s="93" t="n">
        <v>36</v>
      </c>
      <c r="AN33" s="128" t="n"/>
      <c r="AO33" s="93" t="n">
        <v>18</v>
      </c>
      <c r="AP33" s="128" t="n"/>
      <c r="AQ33" s="93" t="n"/>
      <c r="AR33" s="128" t="n"/>
      <c r="AS33" s="93" t="n"/>
      <c r="AT33" s="128" t="n"/>
      <c r="AU33" s="93" t="n">
        <v>18</v>
      </c>
      <c r="AV33" s="128" t="n"/>
      <c r="AW33" s="181" t="n">
        <v>102</v>
      </c>
      <c r="AX33" s="128" t="n"/>
      <c r="AY33" s="93" t="n">
        <v>36</v>
      </c>
      <c r="AZ33" s="128" t="n"/>
      <c r="BA33" s="93" t="n">
        <v>3</v>
      </c>
      <c r="BB33" s="128" t="n"/>
      <c r="BC33" s="93" t="n"/>
      <c r="BD33" s="128" t="n"/>
      <c r="BE33" s="93" t="n"/>
      <c r="BF33" s="128" t="n"/>
      <c r="BG33" s="93" t="n"/>
      <c r="BH33" s="128" t="n"/>
      <c r="BI33" s="182" t="inlineStr">
        <is>
          <t>УПК-1</t>
        </is>
      </c>
      <c r="BJ33" s="126" t="n"/>
      <c r="BK33" s="126" t="n"/>
      <c r="BL33" s="126" t="n"/>
      <c r="BM33" s="126" t="n"/>
      <c r="BN33" s="175" t="n"/>
      <c r="BO33" s="1421" t="inlineStr">
        <is>
          <t>ЭТиМ</t>
        </is>
      </c>
      <c r="BP33" s="355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</row>
    <row r="34">
      <c r="A34" s="355" t="n"/>
      <c r="B34" s="355" t="n"/>
      <c r="C34" s="822" t="inlineStr">
        <is>
          <t>1.1.2</t>
        </is>
      </c>
      <c r="D34" s="126" t="n"/>
      <c r="E34" s="128" t="n"/>
      <c r="F34" s="1351" t="inlineStr">
        <is>
          <t xml:space="preserve">Макроэкономический анализ и политика </t>
        </is>
      </c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/>
      <c r="AF34" s="175" t="n"/>
      <c r="AG34" s="182" t="n">
        <v>2</v>
      </c>
      <c r="AH34" s="175" t="n"/>
      <c r="AI34" s="182" t="n"/>
      <c r="AJ34" s="175" t="n"/>
      <c r="AK34" s="181" t="n">
        <v>108</v>
      </c>
      <c r="AL34" s="128" t="n"/>
      <c r="AM34" s="93" t="n">
        <v>48</v>
      </c>
      <c r="AN34" s="128" t="n"/>
      <c r="AO34" s="93" t="n">
        <v>24</v>
      </c>
      <c r="AP34" s="128" t="n"/>
      <c r="AQ34" s="93" t="n"/>
      <c r="AR34" s="128" t="n"/>
      <c r="AS34" s="93" t="n"/>
      <c r="AT34" s="128" t="n"/>
      <c r="AU34" s="93" t="n">
        <v>24</v>
      </c>
      <c r="AV34" s="128" t="n"/>
      <c r="AW34" s="181" t="n"/>
      <c r="AX34" s="128" t="n"/>
      <c r="AY34" s="93" t="n"/>
      <c r="AZ34" s="128" t="n"/>
      <c r="BA34" s="93" t="n"/>
      <c r="BB34" s="128" t="n"/>
      <c r="BC34" s="93" t="n">
        <v>108</v>
      </c>
      <c r="BD34" s="128" t="n"/>
      <c r="BE34" s="93" t="n">
        <v>48</v>
      </c>
      <c r="BF34" s="128" t="n"/>
      <c r="BG34" s="93" t="n">
        <v>3</v>
      </c>
      <c r="BH34" s="128" t="n"/>
      <c r="BI34" s="182" t="inlineStr">
        <is>
          <t>УПК-2</t>
        </is>
      </c>
      <c r="BJ34" s="126" t="n"/>
      <c r="BK34" s="126" t="n"/>
      <c r="BL34" s="126" t="n"/>
      <c r="BM34" s="126" t="n"/>
      <c r="BN34" s="175" t="n"/>
      <c r="BO34" s="1421" t="inlineStr">
        <is>
          <t>ЭТиМ</t>
        </is>
      </c>
      <c r="BP34" s="355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</row>
    <row r="35">
      <c r="A35" s="355" t="n"/>
      <c r="B35" s="355" t="n"/>
      <c r="C35" s="825" t="inlineStr">
        <is>
          <t>1.2</t>
        </is>
      </c>
      <c r="D35" s="126" t="n"/>
      <c r="E35" s="128" t="n"/>
      <c r="F35" s="1422" t="inlineStr">
        <is>
          <t>Маркетинг и общество</t>
        </is>
      </c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75" t="n"/>
      <c r="AG35" s="182" t="n"/>
      <c r="AH35" s="175" t="n"/>
      <c r="AI35" s="182" t="n">
        <v>1</v>
      </c>
      <c r="AJ35" s="175" t="n"/>
      <c r="AK35" s="187" t="n">
        <v>102</v>
      </c>
      <c r="AL35" s="128" t="n"/>
      <c r="AM35" s="95" t="n">
        <v>44</v>
      </c>
      <c r="AN35" s="128" t="n"/>
      <c r="AO35" s="95" t="n">
        <v>22</v>
      </c>
      <c r="AP35" s="128" t="n"/>
      <c r="AQ35" s="95" t="n"/>
      <c r="AR35" s="128" t="n"/>
      <c r="AS35" s="95" t="n">
        <v>22</v>
      </c>
      <c r="AT35" s="128" t="n"/>
      <c r="AU35" s="95" t="n"/>
      <c r="AV35" s="128" t="n"/>
      <c r="AW35" s="187" t="n">
        <v>102</v>
      </c>
      <c r="AX35" s="128" t="n"/>
      <c r="AY35" s="95" t="n">
        <v>44</v>
      </c>
      <c r="AZ35" s="128" t="n"/>
      <c r="BA35" s="95" t="n">
        <v>3</v>
      </c>
      <c r="BB35" s="128" t="n"/>
      <c r="BC35" s="93" t="n"/>
      <c r="BD35" s="128" t="n"/>
      <c r="BE35" s="93" t="n"/>
      <c r="BF35" s="128" t="n"/>
      <c r="BG35" s="93" t="n"/>
      <c r="BH35" s="128" t="n"/>
      <c r="BI35" s="182" t="inlineStr">
        <is>
          <t>УПК-3</t>
        </is>
      </c>
      <c r="BJ35" s="126" t="n"/>
      <c r="BK35" s="126" t="n"/>
      <c r="BL35" s="126" t="n"/>
      <c r="BM35" s="126" t="n"/>
      <c r="BN35" s="175" t="n"/>
      <c r="BO35" s="1421" t="inlineStr">
        <is>
          <t>ЭТиМ</t>
        </is>
      </c>
      <c r="BP35" s="355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</row>
    <row r="36">
      <c r="A36" s="355" t="n"/>
      <c r="B36" s="355" t="n"/>
      <c r="C36" s="825" t="inlineStr">
        <is>
          <t>1.3</t>
        </is>
      </c>
      <c r="D36" s="126" t="n"/>
      <c r="E36" s="128" t="n"/>
      <c r="F36" s="1422" t="inlineStr">
        <is>
          <t>Модуль "Маркетинг инноваций"</t>
        </is>
      </c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75" t="n"/>
      <c r="AG36" s="218" t="n"/>
      <c r="AH36" s="175" t="n"/>
      <c r="AI36" s="218" t="n"/>
      <c r="AJ36" s="175" t="n"/>
      <c r="AK36" s="187">
        <f>AK37+AK38</f>
        <v/>
      </c>
      <c r="AL36" s="128" t="n"/>
      <c r="AM36" s="187">
        <f>AM37+AM38</f>
        <v/>
      </c>
      <c r="AN36" s="128" t="n"/>
      <c r="AO36" s="187">
        <f>AO37+AO38</f>
        <v/>
      </c>
      <c r="AP36" s="128" t="n"/>
      <c r="AQ36" s="187">
        <f>AQ37+AQ38</f>
        <v/>
      </c>
      <c r="AR36" s="128" t="n"/>
      <c r="AS36" s="187">
        <f>AS37+AS38</f>
        <v/>
      </c>
      <c r="AT36" s="128" t="n"/>
      <c r="AU36" s="95">
        <f>AU37+AU38</f>
        <v/>
      </c>
      <c r="AV36" s="128" t="n"/>
      <c r="AW36" s="187">
        <f>AW37+AW38</f>
        <v/>
      </c>
      <c r="AX36" s="128" t="n"/>
      <c r="AY36" s="187">
        <f>AY37+AY38</f>
        <v/>
      </c>
      <c r="AZ36" s="128" t="n"/>
      <c r="BA36" s="187">
        <f>BA37+BA38</f>
        <v/>
      </c>
      <c r="BB36" s="128" t="n"/>
      <c r="BC36" s="187">
        <f>BC37+BC38</f>
        <v/>
      </c>
      <c r="BD36" s="128" t="n"/>
      <c r="BE36" s="187">
        <f>BE37+BE38</f>
        <v/>
      </c>
      <c r="BF36" s="128" t="n"/>
      <c r="BG36" s="187">
        <f>BG37+BG38</f>
        <v/>
      </c>
      <c r="BH36" s="128" t="n"/>
      <c r="BI36" s="218" t="n"/>
      <c r="BJ36" s="126" t="n"/>
      <c r="BK36" s="126" t="n"/>
      <c r="BL36" s="126" t="n"/>
      <c r="BM36" s="126" t="n"/>
      <c r="BN36" s="175" t="n"/>
      <c r="BO36" s="1421" t="n"/>
      <c r="BP36" s="355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</row>
    <row r="37">
      <c r="A37" s="355" t="n"/>
      <c r="B37" s="355" t="n"/>
      <c r="C37" s="822" t="inlineStr">
        <is>
          <t>1.3.1</t>
        </is>
      </c>
      <c r="D37" s="126" t="n"/>
      <c r="E37" s="128" t="n"/>
      <c r="F37" s="1351" t="inlineStr">
        <is>
          <t>Маркетинг инновационного проекта</t>
        </is>
      </c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75" t="n"/>
      <c r="AG37" s="182" t="n"/>
      <c r="AH37" s="175" t="n"/>
      <c r="AI37" s="182" t="n">
        <v>2</v>
      </c>
      <c r="AJ37" s="175" t="n"/>
      <c r="AK37" s="181" t="n">
        <v>108</v>
      </c>
      <c r="AL37" s="128" t="n"/>
      <c r="AM37" s="93" t="n">
        <v>36</v>
      </c>
      <c r="AN37" s="128" t="n"/>
      <c r="AO37" s="93" t="n">
        <v>18</v>
      </c>
      <c r="AP37" s="128" t="n"/>
      <c r="AQ37" s="93" t="n">
        <v>10</v>
      </c>
      <c r="AR37" s="128" t="n"/>
      <c r="AS37" s="93" t="n">
        <v>8</v>
      </c>
      <c r="AT37" s="128" t="n"/>
      <c r="AU37" s="93" t="n"/>
      <c r="AV37" s="128" t="n"/>
      <c r="AW37" s="181">
        <f>BA37*36</f>
        <v/>
      </c>
      <c r="AX37" s="128" t="n"/>
      <c r="AY37" s="93" t="n"/>
      <c r="AZ37" s="128" t="n"/>
      <c r="BA37" s="93" t="n"/>
      <c r="BB37" s="128" t="n"/>
      <c r="BC37" s="93">
        <f>BG37*36</f>
        <v/>
      </c>
      <c r="BD37" s="128" t="n"/>
      <c r="BE37" s="93" t="n">
        <v>36</v>
      </c>
      <c r="BF37" s="128" t="n"/>
      <c r="BG37" s="93" t="n">
        <v>3</v>
      </c>
      <c r="BH37" s="128" t="n"/>
      <c r="BI37" s="824" t="inlineStr">
        <is>
          <t>УК-4, УПК-4</t>
        </is>
      </c>
      <c r="BJ37" s="126" t="n"/>
      <c r="BK37" s="126" t="n"/>
      <c r="BL37" s="126" t="n"/>
      <c r="BM37" s="126" t="n"/>
      <c r="BN37" s="175" t="n"/>
      <c r="BO37" s="1421" t="inlineStr">
        <is>
          <t>ЭТиМ</t>
        </is>
      </c>
      <c r="BP37" s="355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</row>
    <row r="38">
      <c r="A38" s="355" t="n"/>
      <c r="B38" s="355" t="n"/>
      <c r="C38" s="822" t="inlineStr">
        <is>
          <t>1.3.2</t>
        </is>
      </c>
      <c r="D38" s="126" t="n"/>
      <c r="E38" s="128" t="n"/>
      <c r="F38" s="1351" t="inlineStr">
        <is>
          <t>Интеллектуальный анализ данных в маркетинге</t>
        </is>
      </c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75" t="n"/>
      <c r="AG38" s="182" t="n"/>
      <c r="AH38" s="175" t="n"/>
      <c r="AI38" s="182" t="n">
        <v>1</v>
      </c>
      <c r="AJ38" s="175" t="n"/>
      <c r="AK38" s="181" t="n">
        <v>100</v>
      </c>
      <c r="AL38" s="128" t="n"/>
      <c r="AM38" s="93" t="n">
        <v>44</v>
      </c>
      <c r="AN38" s="128" t="n"/>
      <c r="AO38" s="93" t="n">
        <v>22</v>
      </c>
      <c r="AP38" s="128" t="n"/>
      <c r="AQ38" s="93" t="n">
        <v>22</v>
      </c>
      <c r="AR38" s="128" t="n"/>
      <c r="AS38" s="93" t="n"/>
      <c r="AT38" s="128" t="n"/>
      <c r="AU38" s="93" t="n"/>
      <c r="AV38" s="128" t="n"/>
      <c r="AW38" s="181" t="n">
        <v>100</v>
      </c>
      <c r="AX38" s="128" t="n"/>
      <c r="AY38" s="93" t="n">
        <v>44</v>
      </c>
      <c r="AZ38" s="128" t="n"/>
      <c r="BA38" s="93" t="n">
        <v>3</v>
      </c>
      <c r="BB38" s="128" t="n"/>
      <c r="BC38" s="93">
        <f>BG38*36</f>
        <v/>
      </c>
      <c r="BD38" s="128" t="n"/>
      <c r="BE38" s="93" t="n"/>
      <c r="BF38" s="128" t="n"/>
      <c r="BG38" s="93" t="n"/>
      <c r="BH38" s="128" t="n"/>
      <c r="BI38" s="828" t="inlineStr">
        <is>
          <t>УК-2,5,УПК-5</t>
        </is>
      </c>
      <c r="BJ38" s="126" t="n"/>
      <c r="BK38" s="126" t="n"/>
      <c r="BL38" s="126" t="n"/>
      <c r="BM38" s="126" t="n"/>
      <c r="BN38" s="175" t="n"/>
      <c r="BO38" s="1421" t="inlineStr">
        <is>
          <t>ЭТиМ</t>
        </is>
      </c>
      <c r="BP38" s="355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</row>
    <row r="39">
      <c r="A39" s="355" t="n"/>
      <c r="B39" s="355" t="n"/>
      <c r="C39" s="825" t="inlineStr">
        <is>
          <t>1.4</t>
        </is>
      </c>
      <c r="D39" s="126" t="n"/>
      <c r="E39" s="128" t="n"/>
      <c r="F39" s="1422" t="inlineStr">
        <is>
          <t>Модуль "Научно-исследовательская работа"</t>
        </is>
      </c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/>
      <c r="AC39" s="126" t="n"/>
      <c r="AD39" s="126" t="n"/>
      <c r="AE39" s="126" t="n"/>
      <c r="AF39" s="175" t="n"/>
      <c r="AG39" s="182" t="n"/>
      <c r="AH39" s="175" t="n"/>
      <c r="AI39" s="182" t="n"/>
      <c r="AJ39" s="175" t="n"/>
      <c r="AK39" s="187">
        <f>AK40+AK41</f>
        <v/>
      </c>
      <c r="AL39" s="128" t="n"/>
      <c r="AM39" s="187">
        <f>AM40+AM41</f>
        <v/>
      </c>
      <c r="AN39" s="128" t="n"/>
      <c r="AO39" s="187">
        <f>AO40+AO41</f>
        <v/>
      </c>
      <c r="AP39" s="128" t="n"/>
      <c r="AQ39" s="187">
        <f>AQ40+AQ41</f>
        <v/>
      </c>
      <c r="AR39" s="128" t="n"/>
      <c r="AS39" s="187">
        <f>AS40+AS41</f>
        <v/>
      </c>
      <c r="AT39" s="128" t="n"/>
      <c r="AU39" s="95">
        <f>AU40+AU41</f>
        <v/>
      </c>
      <c r="AV39" s="128" t="n"/>
      <c r="AW39" s="187">
        <f>AW40+AW41</f>
        <v/>
      </c>
      <c r="AX39" s="128" t="n"/>
      <c r="AY39" s="187">
        <f>AY40+AY41</f>
        <v/>
      </c>
      <c r="AZ39" s="128" t="n"/>
      <c r="BA39" s="187">
        <f>BA40+BA41</f>
        <v/>
      </c>
      <c r="BB39" s="128" t="n"/>
      <c r="BC39" s="187">
        <f>BC40+BC41</f>
        <v/>
      </c>
      <c r="BD39" s="128" t="n"/>
      <c r="BE39" s="187">
        <f>BE40+BE41</f>
        <v/>
      </c>
      <c r="BF39" s="128" t="n"/>
      <c r="BG39" s="187">
        <f>BG40+BG41</f>
        <v/>
      </c>
      <c r="BH39" s="128" t="n"/>
      <c r="BI39" s="182" t="inlineStr">
        <is>
          <t>УК-1,3,4</t>
        </is>
      </c>
      <c r="BJ39" s="126" t="n"/>
      <c r="BK39" s="126" t="n"/>
      <c r="BL39" s="126" t="n"/>
      <c r="BM39" s="126" t="n"/>
      <c r="BN39" s="175" t="n"/>
      <c r="BO39" s="1421" t="n"/>
      <c r="BP39" s="355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</row>
    <row r="40">
      <c r="A40" s="355" t="n"/>
      <c r="B40" s="355" t="n"/>
      <c r="C40" s="822" t="inlineStr">
        <is>
          <t>1.4.1</t>
        </is>
      </c>
      <c r="D40" s="126" t="n"/>
      <c r="E40" s="128" t="n"/>
      <c r="F40" s="1351" t="inlineStr">
        <is>
          <t>Научно-исследовательский семинар</t>
        </is>
      </c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26" t="n"/>
      <c r="AE40" s="126" t="n"/>
      <c r="AF40" s="175" t="n"/>
      <c r="AG40" s="182" t="n"/>
      <c r="AH40" s="175" t="n"/>
      <c r="AI40" s="182" t="n">
        <v>1</v>
      </c>
      <c r="AJ40" s="175" t="n"/>
      <c r="AK40" s="177" t="n">
        <v>90</v>
      </c>
      <c r="AL40" s="128" t="n"/>
      <c r="AM40" s="93" t="n"/>
      <c r="AN40" s="128" t="n"/>
      <c r="AO40" s="93" t="n"/>
      <c r="AP40" s="128" t="n"/>
      <c r="AQ40" s="93" t="n"/>
      <c r="AR40" s="128" t="n"/>
      <c r="AS40" s="93" t="n"/>
      <c r="AT40" s="128" t="n"/>
      <c r="AU40" s="827" t="n"/>
      <c r="AV40" s="175" t="n"/>
      <c r="AW40" s="181" t="n">
        <v>90</v>
      </c>
      <c r="AX40" s="128" t="n"/>
      <c r="AY40" s="93" t="n"/>
      <c r="AZ40" s="128" t="n"/>
      <c r="BA40" s="93" t="n">
        <v>3</v>
      </c>
      <c r="BB40" s="128" t="n"/>
      <c r="BC40" s="93" t="n"/>
      <c r="BD40" s="128" t="n"/>
      <c r="BE40" s="93" t="n"/>
      <c r="BF40" s="128" t="n"/>
      <c r="BG40" s="827" t="n"/>
      <c r="BH40" s="175" t="n"/>
      <c r="BI40" s="182" t="n"/>
      <c r="BJ40" s="126" t="n"/>
      <c r="BK40" s="126" t="n"/>
      <c r="BL40" s="126" t="n"/>
      <c r="BM40" s="126" t="n"/>
      <c r="BN40" s="175" t="n"/>
      <c r="BO40" s="1421" t="inlineStr">
        <is>
          <t>ЭТиМ</t>
        </is>
      </c>
      <c r="BP40" s="355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</row>
    <row r="41">
      <c r="A41" s="355" t="n"/>
      <c r="B41" s="355" t="n"/>
      <c r="C41" s="822" t="inlineStr">
        <is>
          <t>1.4.2</t>
        </is>
      </c>
      <c r="D41" s="126" t="n"/>
      <c r="E41" s="128" t="n"/>
      <c r="F41" s="1352" t="inlineStr">
        <is>
          <t>Курсовая работа</t>
        </is>
      </c>
      <c r="G41" s="202" t="n"/>
      <c r="H41" s="202" t="n"/>
      <c r="I41" s="202" t="n"/>
      <c r="J41" s="202" t="n"/>
      <c r="K41" s="202" t="n"/>
      <c r="L41" s="202" t="n"/>
      <c r="M41" s="202" t="n"/>
      <c r="N41" s="202" t="n"/>
      <c r="O41" s="202" t="n"/>
      <c r="P41" s="202" t="n"/>
      <c r="Q41" s="202" t="n"/>
      <c r="R41" s="202" t="n"/>
      <c r="S41" s="202" t="n"/>
      <c r="T41" s="202" t="n"/>
      <c r="U41" s="202" t="n"/>
      <c r="V41" s="202" t="n"/>
      <c r="W41" s="202" t="n"/>
      <c r="X41" s="202" t="n"/>
      <c r="Y41" s="202" t="n"/>
      <c r="Z41" s="202" t="n"/>
      <c r="AA41" s="202" t="n"/>
      <c r="AB41" s="202" t="n"/>
      <c r="AC41" s="202" t="n"/>
      <c r="AD41" s="202" t="n"/>
      <c r="AE41" s="202" t="n"/>
      <c r="AF41" s="203" t="n"/>
      <c r="AG41" s="831" t="n"/>
      <c r="AH41" s="192" t="n"/>
      <c r="AI41" s="831" t="n"/>
      <c r="AJ41" s="192" t="n"/>
      <c r="AK41" s="200" t="n">
        <v>90</v>
      </c>
      <c r="AL41" s="197" t="n"/>
      <c r="AM41" s="198" t="n"/>
      <c r="AN41" s="197" t="n"/>
      <c r="AO41" s="198" t="n"/>
      <c r="AP41" s="197" t="n"/>
      <c r="AQ41" s="198" t="n"/>
      <c r="AR41" s="197" t="n"/>
      <c r="AS41" s="198" t="n"/>
      <c r="AT41" s="197" t="n"/>
      <c r="AU41" s="228" t="n"/>
      <c r="AV41" s="144" t="n"/>
      <c r="AW41" s="200">
        <f>BA41*36</f>
        <v/>
      </c>
      <c r="AX41" s="197" t="n"/>
      <c r="AY41" s="198">
        <f>$AM41</f>
        <v/>
      </c>
      <c r="AZ41" s="197" t="n"/>
      <c r="BA41" s="198" t="n"/>
      <c r="BB41" s="197" t="n"/>
      <c r="BC41" s="198" t="n">
        <v>90</v>
      </c>
      <c r="BD41" s="197" t="n"/>
      <c r="BE41" s="198" t="n"/>
      <c r="BF41" s="197" t="n"/>
      <c r="BG41" s="198" t="n">
        <v>3</v>
      </c>
      <c r="BH41" s="197" t="n"/>
      <c r="BI41" s="229" t="inlineStr">
        <is>
          <t>УK-2, 5</t>
        </is>
      </c>
      <c r="BJ41" s="202" t="n"/>
      <c r="BK41" s="202" t="n"/>
      <c r="BL41" s="202" t="n"/>
      <c r="BM41" s="202" t="n"/>
      <c r="BN41" s="203" t="n"/>
      <c r="BO41" s="1421" t="n"/>
      <c r="BP41" s="355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</row>
    <row r="42">
      <c r="A42" s="355" t="n"/>
      <c r="B42" s="355" t="n"/>
      <c r="C42" s="380" t="n">
        <v>2</v>
      </c>
      <c r="D42" s="108" t="n"/>
      <c r="E42" s="109" t="n"/>
      <c r="F42" s="377" t="inlineStr">
        <is>
          <t>Компонент учреждения образования</t>
        </is>
      </c>
      <c r="G42" s="108" t="n"/>
      <c r="H42" s="108" t="n"/>
      <c r="I42" s="108" t="n"/>
      <c r="J42" s="108" t="n"/>
      <c r="K42" s="108" t="n"/>
      <c r="L42" s="108" t="n"/>
      <c r="M42" s="108" t="n"/>
      <c r="N42" s="108" t="n"/>
      <c r="O42" s="108" t="n"/>
      <c r="P42" s="108" t="n"/>
      <c r="Q42" s="108" t="n"/>
      <c r="R42" s="108" t="n"/>
      <c r="S42" s="108" t="n"/>
      <c r="T42" s="108" t="n"/>
      <c r="U42" s="108" t="n"/>
      <c r="V42" s="108" t="n"/>
      <c r="W42" s="108" t="n"/>
      <c r="X42" s="108" t="n"/>
      <c r="Y42" s="108" t="n"/>
      <c r="Z42" s="108" t="n"/>
      <c r="AA42" s="108" t="n"/>
      <c r="AB42" s="108" t="n"/>
      <c r="AC42" s="108" t="n"/>
      <c r="AD42" s="108" t="n"/>
      <c r="AE42" s="108" t="n"/>
      <c r="AF42" s="148" t="n"/>
      <c r="AG42" s="376" t="n"/>
      <c r="AH42" s="148" t="n"/>
      <c r="AI42" s="376" t="n"/>
      <c r="AJ42" s="148" t="n"/>
      <c r="AK42" s="381">
        <f>AK43+AK44+AK48+AK51</f>
        <v/>
      </c>
      <c r="AL42" s="109" t="n"/>
      <c r="AM42" s="381">
        <f>AM43+AM44+AM48+AM51</f>
        <v/>
      </c>
      <c r="AN42" s="109" t="n"/>
      <c r="AO42" s="381">
        <f>AO43+AO44+AO48+AO51</f>
        <v/>
      </c>
      <c r="AP42" s="109" t="n"/>
      <c r="AQ42" s="381">
        <f>AQ43+AQ44+AQ48+AQ51</f>
        <v/>
      </c>
      <c r="AR42" s="109" t="n"/>
      <c r="AS42" s="381">
        <f>AS43+AS44+AS48+AS51</f>
        <v/>
      </c>
      <c r="AT42" s="109" t="n"/>
      <c r="AU42" s="382">
        <f>AU43+AU44+AU48+AU51</f>
        <v/>
      </c>
      <c r="AV42" s="109" t="n"/>
      <c r="AW42" s="381">
        <f>AW43+AW44+AW48+AW51</f>
        <v/>
      </c>
      <c r="AX42" s="109" t="n"/>
      <c r="AY42" s="381">
        <f>AY43+AY44+AY48+AY51</f>
        <v/>
      </c>
      <c r="AZ42" s="109" t="n"/>
      <c r="BA42" s="381">
        <f>BA43+BA44+BA48+BA51</f>
        <v/>
      </c>
      <c r="BB42" s="109" t="n"/>
      <c r="BC42" s="381">
        <f>BC43+BC44+BC48+BC51</f>
        <v/>
      </c>
      <c r="BD42" s="109" t="n"/>
      <c r="BE42" s="381">
        <f>BE43+BE44+BE48+BE51</f>
        <v/>
      </c>
      <c r="BF42" s="109" t="n"/>
      <c r="BG42" s="381">
        <f>BG43+BG44+BG48+BG51</f>
        <v/>
      </c>
      <c r="BH42" s="109" t="n"/>
      <c r="BI42" s="376" t="n"/>
      <c r="BJ42" s="108" t="n"/>
      <c r="BK42" s="108" t="n"/>
      <c r="BL42" s="108" t="n"/>
      <c r="BM42" s="108" t="n"/>
      <c r="BN42" s="148" t="n"/>
      <c r="BO42" s="1421" t="n"/>
      <c r="BP42" s="355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</row>
    <row r="43">
      <c r="A43" s="355" t="n"/>
      <c r="B43" s="355" t="n"/>
      <c r="C43" s="619" t="inlineStr">
        <is>
          <t>2.1</t>
        </is>
      </c>
      <c r="D43" s="206" t="n"/>
      <c r="E43" s="139" t="n"/>
      <c r="F43" s="1423" t="inlineStr">
        <is>
          <t>Иностранный язык для делового и профессионального общения</t>
        </is>
      </c>
      <c r="G43" s="206" t="n"/>
      <c r="H43" s="206" t="n"/>
      <c r="I43" s="206" t="n"/>
      <c r="J43" s="206" t="n"/>
      <c r="K43" s="206" t="n"/>
      <c r="L43" s="206" t="n"/>
      <c r="M43" s="206" t="n"/>
      <c r="N43" s="206" t="n"/>
      <c r="O43" s="206" t="n"/>
      <c r="P43" s="206" t="n"/>
      <c r="Q43" s="206" t="n"/>
      <c r="R43" s="206" t="n"/>
      <c r="S43" s="206" t="n"/>
      <c r="T43" s="206" t="n"/>
      <c r="U43" s="206" t="n"/>
      <c r="V43" s="206" t="n"/>
      <c r="W43" s="206" t="n"/>
      <c r="X43" s="206" t="n"/>
      <c r="Y43" s="206" t="n"/>
      <c r="Z43" s="206" t="n"/>
      <c r="AA43" s="206" t="n"/>
      <c r="AB43" s="206" t="n"/>
      <c r="AC43" s="206" t="n"/>
      <c r="AD43" s="206" t="n"/>
      <c r="AE43" s="206" t="n"/>
      <c r="AF43" s="207" t="n"/>
      <c r="AG43" s="832" t="n"/>
      <c r="AH43" s="207" t="n"/>
      <c r="AI43" s="513" t="n">
        <v>1</v>
      </c>
      <c r="AJ43" s="207" t="n"/>
      <c r="AK43" s="211" t="n">
        <v>108</v>
      </c>
      <c r="AL43" s="139" t="n"/>
      <c r="AM43" s="212" t="n">
        <v>52</v>
      </c>
      <c r="AN43" s="139" t="n"/>
      <c r="AO43" s="212" t="n"/>
      <c r="AP43" s="139" t="n"/>
      <c r="AQ43" s="212" t="n"/>
      <c r="AR43" s="139" t="n"/>
      <c r="AS43" s="212" t="n">
        <v>52</v>
      </c>
      <c r="AT43" s="139" t="n"/>
      <c r="AU43" s="212" t="n"/>
      <c r="AV43" s="139" t="n"/>
      <c r="AW43" s="211">
        <f>BA43*36</f>
        <v/>
      </c>
      <c r="AX43" s="139" t="n"/>
      <c r="AY43" s="212">
        <f>AM43</f>
        <v/>
      </c>
      <c r="AZ43" s="139" t="n"/>
      <c r="BA43" s="212" t="n">
        <v>3</v>
      </c>
      <c r="BB43" s="139" t="n"/>
      <c r="BC43" s="212">
        <f>BG43*36</f>
        <v/>
      </c>
      <c r="BD43" s="139" t="n"/>
      <c r="BE43" s="214" t="n"/>
      <c r="BF43" s="139" t="n"/>
      <c r="BG43" s="214" t="n"/>
      <c r="BH43" s="139" t="n"/>
      <c r="BI43" s="171" t="inlineStr">
        <is>
          <t>УК-3</t>
        </is>
      </c>
      <c r="BJ43" s="123" t="n"/>
      <c r="BK43" s="123" t="n"/>
      <c r="BL43" s="123" t="n"/>
      <c r="BM43" s="123" t="n"/>
      <c r="BN43" s="161" t="n"/>
      <c r="BO43" s="1421" t="inlineStr">
        <is>
          <t>МКиТП</t>
        </is>
      </c>
      <c r="BP43" s="355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</row>
    <row r="44">
      <c r="A44" s="355" t="n"/>
      <c r="B44" s="355" t="n"/>
      <c r="C44" s="825" t="inlineStr">
        <is>
          <t>2.2</t>
        </is>
      </c>
      <c r="D44" s="126" t="n"/>
      <c r="E44" s="128" t="n"/>
      <c r="F44" s="1422" t="inlineStr">
        <is>
          <t>Модуль "Цифровой маркетинг"</t>
        </is>
      </c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75" t="n"/>
      <c r="AG44" s="218" t="n"/>
      <c r="AH44" s="175" t="n"/>
      <c r="AI44" s="218" t="n"/>
      <c r="AJ44" s="175" t="n"/>
      <c r="AK44" s="187">
        <f>AK45+AK46+AK47</f>
        <v/>
      </c>
      <c r="AL44" s="128" t="n"/>
      <c r="AM44" s="187">
        <f>AM45+AM46+AM47</f>
        <v/>
      </c>
      <c r="AN44" s="128" t="n"/>
      <c r="AO44" s="187">
        <f>AO45+AO46+AO47</f>
        <v/>
      </c>
      <c r="AP44" s="128" t="n"/>
      <c r="AQ44" s="187">
        <f>AQ45+AQ46+AQ47</f>
        <v/>
      </c>
      <c r="AR44" s="128" t="n"/>
      <c r="AS44" s="187">
        <f>AS45+AS46+AS47</f>
        <v/>
      </c>
      <c r="AT44" s="128" t="n"/>
      <c r="AU44" s="95">
        <f>AU45+AU46+AU47</f>
        <v/>
      </c>
      <c r="AV44" s="128" t="n"/>
      <c r="AW44" s="187">
        <f>AW45+AW46+AW47</f>
        <v/>
      </c>
      <c r="AX44" s="128" t="n"/>
      <c r="AY44" s="187">
        <f>AY45+AY46+AY47</f>
        <v/>
      </c>
      <c r="AZ44" s="128" t="n"/>
      <c r="BA44" s="187">
        <f>BA45+BA46+BA47</f>
        <v/>
      </c>
      <c r="BB44" s="128" t="n"/>
      <c r="BC44" s="187">
        <f>BC45+BC46+BC47</f>
        <v/>
      </c>
      <c r="BD44" s="128" t="n"/>
      <c r="BE44" s="187">
        <f>BE45+BE46+BE47</f>
        <v/>
      </c>
      <c r="BF44" s="128" t="n"/>
      <c r="BG44" s="187">
        <f>BG45+BG46+BG47</f>
        <v/>
      </c>
      <c r="BH44" s="128" t="n"/>
      <c r="BI44" s="218" t="n"/>
      <c r="BJ44" s="126" t="n"/>
      <c r="BK44" s="126" t="n"/>
      <c r="BL44" s="126" t="n"/>
      <c r="BM44" s="126" t="n"/>
      <c r="BN44" s="175" t="n"/>
      <c r="BO44" s="1421" t="n"/>
      <c r="BP44" s="355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</row>
    <row r="45">
      <c r="A45" s="355" t="n"/>
      <c r="B45" s="355" t="n"/>
      <c r="C45" s="822" t="inlineStr">
        <is>
          <t>2.2.1</t>
        </is>
      </c>
      <c r="D45" s="126" t="n"/>
      <c r="E45" s="128" t="n"/>
      <c r="F45" s="1351" t="inlineStr">
        <is>
          <t>SEO-оптимизация и контекстная реклама</t>
        </is>
      </c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75" t="n"/>
      <c r="AG45" s="182" t="n">
        <v>1</v>
      </c>
      <c r="AH45" s="175" t="n"/>
      <c r="AI45" s="182" t="n"/>
      <c r="AJ45" s="175" t="n"/>
      <c r="AK45" s="181" t="n">
        <v>110</v>
      </c>
      <c r="AL45" s="128" t="n"/>
      <c r="AM45" s="93">
        <f>AO45+AQ45+AS45+AU45</f>
        <v/>
      </c>
      <c r="AN45" s="128" t="n"/>
      <c r="AO45" s="93" t="n">
        <v>24</v>
      </c>
      <c r="AP45" s="128" t="n"/>
      <c r="AQ45" s="93" t="n">
        <v>26</v>
      </c>
      <c r="AR45" s="128" t="n"/>
      <c r="AS45" s="93" t="n"/>
      <c r="AT45" s="128" t="n"/>
      <c r="AU45" s="93" t="n"/>
      <c r="AV45" s="128" t="n"/>
      <c r="AW45" s="181">
        <f>AK45</f>
        <v/>
      </c>
      <c r="AX45" s="128" t="n"/>
      <c r="AY45" s="93">
        <f>AM45</f>
        <v/>
      </c>
      <c r="AZ45" s="128" t="n"/>
      <c r="BA45" s="93" t="n">
        <v>3</v>
      </c>
      <c r="BB45" s="128" t="n"/>
      <c r="BC45" s="93">
        <f>BG45*36</f>
        <v/>
      </c>
      <c r="BD45" s="128" t="n"/>
      <c r="BE45" s="93" t="n"/>
      <c r="BF45" s="128" t="n"/>
      <c r="BG45" s="93" t="n"/>
      <c r="BH45" s="128" t="n"/>
      <c r="BI45" s="182" t="inlineStr">
        <is>
          <t>СК-3, УК-5</t>
        </is>
      </c>
      <c r="BJ45" s="126" t="n"/>
      <c r="BK45" s="126" t="n"/>
      <c r="BL45" s="126" t="n"/>
      <c r="BM45" s="126" t="n"/>
      <c r="BN45" s="175" t="n"/>
      <c r="BO45" s="1421" t="inlineStr">
        <is>
          <t>ЭТиМ</t>
        </is>
      </c>
      <c r="BP45" s="355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</row>
    <row r="46">
      <c r="A46" s="355" t="n"/>
      <c r="B46" s="355" t="n"/>
      <c r="C46" s="822" t="inlineStr">
        <is>
          <t>2.2.2</t>
        </is>
      </c>
      <c r="D46" s="126" t="n"/>
      <c r="E46" s="128" t="n"/>
      <c r="F46" s="1351" t="inlineStr">
        <is>
          <t>Маркетинг в социальных сетях</t>
        </is>
      </c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75" t="n"/>
      <c r="AG46" s="182" t="n">
        <v>2</v>
      </c>
      <c r="AH46" s="175" t="n"/>
      <c r="AI46" s="182" t="n"/>
      <c r="AJ46" s="175" t="n"/>
      <c r="AK46" s="181" t="n">
        <v>108</v>
      </c>
      <c r="AL46" s="128" t="n"/>
      <c r="AM46" s="93">
        <f>AO46+AQ46+AS46+AU46</f>
        <v/>
      </c>
      <c r="AN46" s="128" t="n"/>
      <c r="AO46" s="93" t="n">
        <v>18</v>
      </c>
      <c r="AP46" s="128" t="n"/>
      <c r="AQ46" s="93" t="n">
        <v>26</v>
      </c>
      <c r="AR46" s="128" t="n"/>
      <c r="AS46" s="93" t="n"/>
      <c r="AT46" s="128" t="n"/>
      <c r="AU46" s="93" t="n"/>
      <c r="AV46" s="128" t="n"/>
      <c r="AW46" s="181" t="n"/>
      <c r="AX46" s="128" t="n"/>
      <c r="AY46" s="93" t="n"/>
      <c r="AZ46" s="128" t="n"/>
      <c r="BA46" s="93" t="n"/>
      <c r="BB46" s="128" t="n"/>
      <c r="BC46" s="93">
        <f>BG46*36</f>
        <v/>
      </c>
      <c r="BD46" s="128" t="n"/>
      <c r="BE46" s="93">
        <f>AM46</f>
        <v/>
      </c>
      <c r="BF46" s="128" t="n"/>
      <c r="BG46" s="93" t="n">
        <v>3</v>
      </c>
      <c r="BH46" s="128" t="n"/>
      <c r="BI46" s="182" t="inlineStr">
        <is>
          <t>СК-2,4</t>
        </is>
      </c>
      <c r="BJ46" s="126" t="n"/>
      <c r="BK46" s="126" t="n"/>
      <c r="BL46" s="126" t="n"/>
      <c r="BM46" s="126" t="n"/>
      <c r="BN46" s="175" t="n"/>
      <c r="BO46" s="1421" t="inlineStr">
        <is>
          <t>ЭТиМ</t>
        </is>
      </c>
      <c r="BP46" s="355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</row>
    <row r="47">
      <c r="A47" s="355" t="n"/>
      <c r="B47" s="355" t="n"/>
      <c r="C47" s="822" t="inlineStr">
        <is>
          <t>2.2.3</t>
        </is>
      </c>
      <c r="D47" s="126" t="n"/>
      <c r="E47" s="128" t="n"/>
      <c r="F47" s="1351" t="inlineStr">
        <is>
          <t>Мобильный маркетинг и аналитика</t>
        </is>
      </c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75" t="n"/>
      <c r="AG47" s="182" t="n"/>
      <c r="AH47" s="175" t="n"/>
      <c r="AI47" s="182" t="n">
        <v>1</v>
      </c>
      <c r="AJ47" s="175" t="n"/>
      <c r="AK47" s="181" t="n">
        <v>108</v>
      </c>
      <c r="AL47" s="128" t="n"/>
      <c r="AM47" s="93">
        <f>AO47+AQ47+AS47+AU47</f>
        <v/>
      </c>
      <c r="AN47" s="128" t="n"/>
      <c r="AO47" s="93" t="n">
        <v>20</v>
      </c>
      <c r="AP47" s="128" t="n"/>
      <c r="AQ47" s="93" t="n">
        <v>22</v>
      </c>
      <c r="AR47" s="128" t="n"/>
      <c r="AS47" s="93" t="n"/>
      <c r="AT47" s="128" t="n"/>
      <c r="AU47" s="93" t="n"/>
      <c r="AV47" s="128" t="n"/>
      <c r="AW47" s="181">
        <f>AK47</f>
        <v/>
      </c>
      <c r="AX47" s="128" t="n"/>
      <c r="AY47" s="93">
        <f>AM47</f>
        <v/>
      </c>
      <c r="AZ47" s="128" t="n"/>
      <c r="BA47" s="93" t="n">
        <v>3</v>
      </c>
      <c r="BB47" s="128" t="n"/>
      <c r="BC47" s="93">
        <f>BG47*36</f>
        <v/>
      </c>
      <c r="BD47" s="128" t="n"/>
      <c r="BE47" s="93" t="n"/>
      <c r="BF47" s="128" t="n"/>
      <c r="BG47" s="93" t="n"/>
      <c r="BH47" s="128" t="n"/>
      <c r="BI47" s="182" t="inlineStr">
        <is>
          <t>СК-1,6, УК-5</t>
        </is>
      </c>
      <c r="BJ47" s="126" t="n"/>
      <c r="BK47" s="126" t="n"/>
      <c r="BL47" s="126" t="n"/>
      <c r="BM47" s="126" t="n"/>
      <c r="BN47" s="175" t="n"/>
      <c r="BO47" s="1421" t="inlineStr">
        <is>
          <t>ЭТиМ</t>
        </is>
      </c>
      <c r="BP47" s="355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</row>
    <row r="48">
      <c r="A48" s="355" t="n"/>
      <c r="B48" s="355" t="n"/>
      <c r="C48" s="825" t="inlineStr">
        <is>
          <t>2.3</t>
        </is>
      </c>
      <c r="D48" s="126" t="n"/>
      <c r="E48" s="128" t="n"/>
      <c r="F48" s="1422" t="inlineStr">
        <is>
          <t>Модуль "Брендинг в цифровой среде"</t>
        </is>
      </c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75" t="n"/>
      <c r="AG48" s="218" t="n"/>
      <c r="AH48" s="175" t="n"/>
      <c r="AI48" s="218" t="n"/>
      <c r="AJ48" s="175" t="n"/>
      <c r="AK48" s="187">
        <f>AK49+AK50</f>
        <v/>
      </c>
      <c r="AL48" s="128" t="n"/>
      <c r="AM48" s="187">
        <f>AM49+AM50</f>
        <v/>
      </c>
      <c r="AN48" s="128" t="n"/>
      <c r="AO48" s="187">
        <f>AO49+AO50</f>
        <v/>
      </c>
      <c r="AP48" s="128" t="n"/>
      <c r="AQ48" s="187">
        <f>AQ49+AQ50</f>
        <v/>
      </c>
      <c r="AR48" s="128" t="n"/>
      <c r="AS48" s="187">
        <f>AS49+AS50</f>
        <v/>
      </c>
      <c r="AT48" s="128" t="n"/>
      <c r="AU48" s="95">
        <f>AU49+AU50</f>
        <v/>
      </c>
      <c r="AV48" s="128" t="n"/>
      <c r="AW48" s="187">
        <f>AW49+AW50</f>
        <v/>
      </c>
      <c r="AX48" s="128" t="n"/>
      <c r="AY48" s="187">
        <f>AY49+AY50</f>
        <v/>
      </c>
      <c r="AZ48" s="128" t="n"/>
      <c r="BA48" s="187">
        <f>BA49+BA50</f>
        <v/>
      </c>
      <c r="BB48" s="128" t="n"/>
      <c r="BC48" s="187">
        <f>BC49+BC50</f>
        <v/>
      </c>
      <c r="BD48" s="128" t="n"/>
      <c r="BE48" s="187">
        <f>BE49+BE50</f>
        <v/>
      </c>
      <c r="BF48" s="128" t="n"/>
      <c r="BG48" s="187">
        <f>BG49+BG50</f>
        <v/>
      </c>
      <c r="BH48" s="128" t="n"/>
      <c r="BI48" s="218" t="n"/>
      <c r="BJ48" s="126" t="n"/>
      <c r="BK48" s="126" t="n"/>
      <c r="BL48" s="126" t="n"/>
      <c r="BM48" s="126" t="n"/>
      <c r="BN48" s="175" t="n"/>
      <c r="BO48" s="1421" t="n"/>
      <c r="BP48" s="355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</row>
    <row r="49">
      <c r="A49" s="355" t="n"/>
      <c r="B49" s="355" t="n"/>
      <c r="C49" s="822" t="inlineStr">
        <is>
          <t>2.3.1</t>
        </is>
      </c>
      <c r="D49" s="126" t="n"/>
      <c r="E49" s="128" t="n"/>
      <c r="F49" s="1351" t="inlineStr">
        <is>
          <t>Маркетинговые коммуникации в цифровой среде /                                Продакт-менеджмент цифровых продуктов</t>
        </is>
      </c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75" t="n"/>
      <c r="AG49" s="182" t="n">
        <v>1</v>
      </c>
      <c r="AH49" s="175" t="n"/>
      <c r="AI49" s="182" t="n"/>
      <c r="AJ49" s="175" t="n"/>
      <c r="AK49" s="181" t="n">
        <v>108</v>
      </c>
      <c r="AL49" s="128" t="n"/>
      <c r="AM49" s="93">
        <f>AO49+AQ49+AS49</f>
        <v/>
      </c>
      <c r="AN49" s="128" t="n"/>
      <c r="AO49" s="93" t="n">
        <v>20</v>
      </c>
      <c r="AP49" s="128" t="n"/>
      <c r="AQ49" s="93" t="n"/>
      <c r="AR49" s="128" t="n"/>
      <c r="AS49" s="93" t="n">
        <v>26</v>
      </c>
      <c r="AT49" s="128" t="n"/>
      <c r="AU49" s="93" t="n"/>
      <c r="AV49" s="128" t="n"/>
      <c r="AW49" s="181">
        <f>AK49</f>
        <v/>
      </c>
      <c r="AX49" s="128" t="n"/>
      <c r="AY49" s="93">
        <f>AM49</f>
        <v/>
      </c>
      <c r="AZ49" s="128" t="n"/>
      <c r="BA49" s="93" t="n">
        <v>3</v>
      </c>
      <c r="BB49" s="128" t="n"/>
      <c r="BC49" s="93">
        <f>BG49*36</f>
        <v/>
      </c>
      <c r="BD49" s="128" t="n"/>
      <c r="BE49" s="93" t="n"/>
      <c r="BF49" s="128" t="n"/>
      <c r="BG49" s="93" t="n"/>
      <c r="BH49" s="128" t="n"/>
      <c r="BI49" s="182" t="inlineStr">
        <is>
          <t>СК-5, УК-5</t>
        </is>
      </c>
      <c r="BJ49" s="126" t="n"/>
      <c r="BK49" s="126" t="n"/>
      <c r="BL49" s="126" t="n"/>
      <c r="BM49" s="126" t="n"/>
      <c r="BN49" s="175" t="n"/>
      <c r="BO49" s="1421" t="inlineStr">
        <is>
          <t>ЭТиМ</t>
        </is>
      </c>
      <c r="BP49" s="355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</row>
    <row r="50">
      <c r="A50" s="355" t="n"/>
      <c r="B50" s="355" t="n"/>
      <c r="C50" s="822" t="inlineStr">
        <is>
          <t>2.3.2</t>
        </is>
      </c>
      <c r="D50" s="126" t="n"/>
      <c r="E50" s="128" t="n"/>
      <c r="F50" s="1351" t="inlineStr">
        <is>
          <t>Управление контентом и медиапроектами в цифровой среде / Медиапланирование в цифровой среде</t>
        </is>
      </c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75" t="n"/>
      <c r="AG50" s="182" t="n">
        <v>2</v>
      </c>
      <c r="AH50" s="175" t="n"/>
      <c r="AI50" s="182" t="n"/>
      <c r="AJ50" s="175" t="n"/>
      <c r="AK50" s="181" t="n">
        <v>108</v>
      </c>
      <c r="AL50" s="128" t="n"/>
      <c r="AM50" s="93">
        <f>AO50+AQ50+AS50</f>
        <v/>
      </c>
      <c r="AN50" s="128" t="n"/>
      <c r="AO50" s="93" t="n">
        <v>20</v>
      </c>
      <c r="AP50" s="128" t="n"/>
      <c r="AQ50" s="93" t="n"/>
      <c r="AR50" s="128" t="n"/>
      <c r="AS50" s="93" t="n">
        <v>28</v>
      </c>
      <c r="AT50" s="128" t="n"/>
      <c r="AU50" s="93" t="n"/>
      <c r="AV50" s="128" t="n"/>
      <c r="AW50" s="181">
        <f>BA50*36</f>
        <v/>
      </c>
      <c r="AX50" s="128" t="n"/>
      <c r="AY50" s="93" t="n"/>
      <c r="AZ50" s="128" t="n"/>
      <c r="BA50" s="93" t="n"/>
      <c r="BB50" s="128" t="n"/>
      <c r="BC50" s="93">
        <f>BG50*36</f>
        <v/>
      </c>
      <c r="BD50" s="128" t="n"/>
      <c r="BE50" s="93" t="n">
        <v>48</v>
      </c>
      <c r="BF50" s="128" t="n"/>
      <c r="BG50" s="93" t="n">
        <v>3</v>
      </c>
      <c r="BH50" s="128" t="n"/>
      <c r="BI50" s="182" t="inlineStr">
        <is>
          <t>СК-7, УК-2</t>
        </is>
      </c>
      <c r="BJ50" s="126" t="n"/>
      <c r="BK50" s="126" t="n"/>
      <c r="BL50" s="126" t="n"/>
      <c r="BM50" s="126" t="n"/>
      <c r="BN50" s="175" t="n"/>
      <c r="BO50" s="1421" t="inlineStr">
        <is>
          <t>ЭТиМ</t>
        </is>
      </c>
      <c r="BP50" s="355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</row>
    <row r="51">
      <c r="A51" s="355" t="n"/>
      <c r="B51" s="355" t="n"/>
      <c r="C51" s="825" t="inlineStr">
        <is>
          <t>2.4</t>
        </is>
      </c>
      <c r="D51" s="126" t="n"/>
      <c r="E51" s="128" t="n"/>
      <c r="F51" s="1424" t="inlineStr">
        <is>
          <t>Модуль "Digital-стратегии"</t>
        </is>
      </c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75" t="n"/>
      <c r="AG51" s="218" t="n"/>
      <c r="AH51" s="175" t="n"/>
      <c r="AI51" s="218" t="n"/>
      <c r="AJ51" s="175" t="n"/>
      <c r="AK51" s="187">
        <f>AK52+AK53</f>
        <v/>
      </c>
      <c r="AL51" s="128" t="n"/>
      <c r="AM51" s="187">
        <f>AM52+AM53</f>
        <v/>
      </c>
      <c r="AN51" s="128" t="n"/>
      <c r="AO51" s="187">
        <f>AO52+AO53</f>
        <v/>
      </c>
      <c r="AP51" s="128" t="n"/>
      <c r="AQ51" s="187">
        <f>AQ52+AQ53</f>
        <v/>
      </c>
      <c r="AR51" s="128" t="n"/>
      <c r="AS51" s="187">
        <f>AS52+AS53</f>
        <v/>
      </c>
      <c r="AT51" s="128" t="n"/>
      <c r="AU51" s="95">
        <f>AU52+AU53</f>
        <v/>
      </c>
      <c r="AV51" s="128" t="n"/>
      <c r="AW51" s="187">
        <f>AW52+AW53</f>
        <v/>
      </c>
      <c r="AX51" s="128" t="n"/>
      <c r="AY51" s="187">
        <f>AY52+AY53</f>
        <v/>
      </c>
      <c r="AZ51" s="128" t="n"/>
      <c r="BA51" s="187">
        <f>BA52+BA53</f>
        <v/>
      </c>
      <c r="BB51" s="128" t="n"/>
      <c r="BC51" s="187">
        <f>BC52+BC53</f>
        <v/>
      </c>
      <c r="BD51" s="128" t="n"/>
      <c r="BE51" s="187">
        <f>BE52+BE53</f>
        <v/>
      </c>
      <c r="BF51" s="128" t="n"/>
      <c r="BG51" s="187">
        <f>BG52+BG53</f>
        <v/>
      </c>
      <c r="BH51" s="128" t="n"/>
      <c r="BI51" s="218" t="n"/>
      <c r="BJ51" s="126" t="n"/>
      <c r="BK51" s="126" t="n"/>
      <c r="BL51" s="126" t="n"/>
      <c r="BM51" s="126" t="n"/>
      <c r="BN51" s="175" t="n"/>
      <c r="BO51" s="1421" t="n"/>
      <c r="BP51" s="355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</row>
    <row r="52">
      <c r="A52" s="355" t="n"/>
      <c r="B52" s="355" t="n"/>
      <c r="C52" s="822" t="inlineStr">
        <is>
          <t>2.4.1</t>
        </is>
      </c>
      <c r="D52" s="126" t="n"/>
      <c r="E52" s="128" t="n"/>
      <c r="F52" s="1351" t="inlineStr">
        <is>
          <t>Маркетинговые стратегии в цифровой среде</t>
        </is>
      </c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75" t="n"/>
      <c r="AG52" s="182" t="n">
        <v>1</v>
      </c>
      <c r="AH52" s="175" t="n"/>
      <c r="AI52" s="182" t="n"/>
      <c r="AJ52" s="175" t="n"/>
      <c r="AK52" s="177" t="n">
        <v>108</v>
      </c>
      <c r="AL52" s="128" t="n"/>
      <c r="AM52" s="93">
        <f>AO52+AQ52+AS52</f>
        <v/>
      </c>
      <c r="AN52" s="128" t="n"/>
      <c r="AO52" s="93" t="n">
        <v>20</v>
      </c>
      <c r="AP52" s="128" t="n"/>
      <c r="AQ52" s="93" t="n"/>
      <c r="AR52" s="128" t="n"/>
      <c r="AS52" s="93" t="n">
        <v>26</v>
      </c>
      <c r="AT52" s="128" t="n"/>
      <c r="AU52" s="827" t="n"/>
      <c r="AV52" s="175" t="n"/>
      <c r="AW52" s="181">
        <f>AK52</f>
        <v/>
      </c>
      <c r="AX52" s="128" t="n"/>
      <c r="AY52" s="93">
        <f>AM52</f>
        <v/>
      </c>
      <c r="AZ52" s="128" t="n"/>
      <c r="BA52" s="93" t="n">
        <v>3</v>
      </c>
      <c r="BB52" s="128" t="n"/>
      <c r="BC52" s="93">
        <f>BG52*36</f>
        <v/>
      </c>
      <c r="BD52" s="128" t="n"/>
      <c r="BE52" s="93" t="n"/>
      <c r="BF52" s="128" t="n"/>
      <c r="BG52" s="827" t="n"/>
      <c r="BH52" s="175" t="n"/>
      <c r="BI52" s="182" t="inlineStr">
        <is>
          <t>СК-8</t>
        </is>
      </c>
      <c r="BJ52" s="126" t="n"/>
      <c r="BK52" s="126" t="n"/>
      <c r="BL52" s="126" t="n"/>
      <c r="BM52" s="126" t="n"/>
      <c r="BN52" s="175" t="n"/>
      <c r="BO52" s="1421" t="inlineStr">
        <is>
          <t>ЭТиМ</t>
        </is>
      </c>
      <c r="BP52" s="355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</row>
    <row r="53">
      <c r="A53" s="355" t="n"/>
      <c r="B53" s="355" t="n"/>
      <c r="C53" s="822" t="inlineStr">
        <is>
          <t>2.4.2</t>
        </is>
      </c>
      <c r="D53" s="126" t="n"/>
      <c r="E53" s="128" t="n"/>
      <c r="F53" s="1351" t="inlineStr">
        <is>
          <t>Брендинг в цифровой среде</t>
        </is>
      </c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75" t="n"/>
      <c r="AG53" s="182" t="n"/>
      <c r="AH53" s="175" t="n"/>
      <c r="AI53" s="182" t="n">
        <v>2</v>
      </c>
      <c r="AJ53" s="175" t="n"/>
      <c r="AK53" s="177" t="n">
        <v>108</v>
      </c>
      <c r="AL53" s="128" t="n"/>
      <c r="AM53" s="93">
        <f>AO53+AQ53+AS53</f>
        <v/>
      </c>
      <c r="AN53" s="128" t="n"/>
      <c r="AO53" s="93" t="n">
        <v>18</v>
      </c>
      <c r="AP53" s="128" t="n"/>
      <c r="AQ53" s="93" t="n"/>
      <c r="AR53" s="128" t="n"/>
      <c r="AS53" s="93" t="n">
        <v>24</v>
      </c>
      <c r="AT53" s="128" t="n"/>
      <c r="AU53" s="827" t="n"/>
      <c r="AV53" s="175" t="n"/>
      <c r="AW53" s="181" t="n"/>
      <c r="AX53" s="128" t="n"/>
      <c r="AY53" s="93" t="n"/>
      <c r="AZ53" s="128" t="n"/>
      <c r="BA53" s="93" t="n"/>
      <c r="BB53" s="128" t="n"/>
      <c r="BC53" s="93" t="n">
        <v>108</v>
      </c>
      <c r="BD53" s="128" t="n"/>
      <c r="BE53" s="93">
        <f>AM53</f>
        <v/>
      </c>
      <c r="BF53" s="128" t="n"/>
      <c r="BG53" s="827" t="n">
        <v>3</v>
      </c>
      <c r="BH53" s="175" t="n"/>
      <c r="BI53" s="182" t="inlineStr">
        <is>
          <t>СК-6,9, УК-2</t>
        </is>
      </c>
      <c r="BJ53" s="126" t="n"/>
      <c r="BK53" s="126" t="n"/>
      <c r="BL53" s="126" t="n"/>
      <c r="BM53" s="126" t="n"/>
      <c r="BN53" s="175" t="n"/>
      <c r="BO53" s="1421" t="inlineStr">
        <is>
          <t>ЭТиМ</t>
        </is>
      </c>
      <c r="BP53" s="355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</row>
    <row r="54">
      <c r="A54" s="355" t="n"/>
      <c r="B54" s="355" t="n"/>
      <c r="C54" s="825" t="inlineStr">
        <is>
          <t>2.5</t>
        </is>
      </c>
      <c r="D54" s="126" t="n"/>
      <c r="E54" s="128" t="n"/>
      <c r="F54" s="1425" t="inlineStr">
        <is>
          <t>Дополнительные виды обучения</t>
        </is>
      </c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75" t="n"/>
      <c r="AG54" s="828" t="n"/>
      <c r="AH54" s="175" t="n"/>
      <c r="AI54" s="828" t="n"/>
      <c r="AJ54" s="175" t="n"/>
      <c r="AK54" s="637" t="inlineStr">
        <is>
          <t>/</t>
        </is>
      </c>
      <c r="AL54" s="440">
        <f>SUM(AL55:AL57)</f>
        <v/>
      </c>
      <c r="AM54" s="636" t="inlineStr">
        <is>
          <t>/</t>
        </is>
      </c>
      <c r="AN54" s="440">
        <f>SUM(AN55:AN57)</f>
        <v/>
      </c>
      <c r="AO54" s="636" t="inlineStr">
        <is>
          <t>/</t>
        </is>
      </c>
      <c r="AP54" s="442">
        <f>SUM(AP55:AP57)</f>
        <v/>
      </c>
      <c r="AQ54" s="636" t="inlineStr">
        <is>
          <t>/</t>
        </is>
      </c>
      <c r="AR54" s="442">
        <f>SUM(AR55:AR57)</f>
        <v/>
      </c>
      <c r="AS54" s="1426" t="inlineStr">
        <is>
          <t>/</t>
        </is>
      </c>
      <c r="AT54" s="442">
        <f>SUM(AT55:AT57)</f>
        <v/>
      </c>
      <c r="AU54" s="636" t="inlineStr">
        <is>
          <t>/</t>
        </is>
      </c>
      <c r="AV54" s="1427">
        <f>SUM(AV55:AV57)</f>
        <v/>
      </c>
      <c r="AW54" s="637" t="inlineStr">
        <is>
          <t>/</t>
        </is>
      </c>
      <c r="AX54" s="440">
        <f>SUM(AX55:AX57)</f>
        <v/>
      </c>
      <c r="AY54" s="636" t="inlineStr">
        <is>
          <t>/</t>
        </is>
      </c>
      <c r="AZ54" s="440">
        <f>SUM(AZ55:AZ57)</f>
        <v/>
      </c>
      <c r="BA54" s="636" t="inlineStr">
        <is>
          <t>/</t>
        </is>
      </c>
      <c r="BB54" s="442">
        <f>SUM(BB55:BB57)</f>
        <v/>
      </c>
      <c r="BC54" s="636" t="inlineStr">
        <is>
          <t>/</t>
        </is>
      </c>
      <c r="BD54" s="854">
        <f>SUM(BD55:BD57)</f>
        <v/>
      </c>
      <c r="BE54" s="636" t="inlineStr">
        <is>
          <t>/</t>
        </is>
      </c>
      <c r="BF54" s="440">
        <f>SUM(BF55:BF57)</f>
        <v/>
      </c>
      <c r="BG54" s="636" t="inlineStr">
        <is>
          <t>/</t>
        </is>
      </c>
      <c r="BH54" s="855">
        <f>SUM(BH55:BH57)</f>
        <v/>
      </c>
      <c r="BI54" s="182" t="n"/>
      <c r="BJ54" s="126" t="n"/>
      <c r="BK54" s="126" t="n"/>
      <c r="BL54" s="126" t="n"/>
      <c r="BM54" s="126" t="n"/>
      <c r="BN54" s="175" t="n"/>
      <c r="BO54" s="1421" t="n"/>
      <c r="BP54" s="355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</row>
    <row r="55">
      <c r="A55" s="355" t="n"/>
      <c r="B55" s="355" t="n"/>
      <c r="C55" s="822" t="inlineStr">
        <is>
          <t>2.5.1</t>
        </is>
      </c>
      <c r="D55" s="126" t="n"/>
      <c r="E55" s="128" t="n"/>
      <c r="F55" s="436" t="inlineStr">
        <is>
          <t>Философия и методология науки *</t>
        </is>
      </c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75" t="n"/>
      <c r="AG55" s="645" t="inlineStr">
        <is>
          <t>/</t>
        </is>
      </c>
      <c r="AH55" s="868" t="n">
        <v>2</v>
      </c>
      <c r="AI55" s="1428" t="n"/>
      <c r="AJ55" s="1429" t="n"/>
      <c r="AK55" s="644" t="inlineStr">
        <is>
          <t>/</t>
        </is>
      </c>
      <c r="AL55" s="642">
        <f>AX55+BD55</f>
        <v/>
      </c>
      <c r="AM55" s="643" t="inlineStr">
        <is>
          <t>/</t>
        </is>
      </c>
      <c r="AN55" s="642">
        <f>AP55+AR55+AT55+AV55</f>
        <v/>
      </c>
      <c r="AO55" s="643" t="inlineStr">
        <is>
          <t>/</t>
        </is>
      </c>
      <c r="AP55" s="863" t="n">
        <v>40</v>
      </c>
      <c r="AQ55" s="643" t="n"/>
      <c r="AR55" s="863" t="n"/>
      <c r="AS55" s="1430" t="n"/>
      <c r="AT55" s="863" t="n"/>
      <c r="AU55" s="643" t="inlineStr">
        <is>
          <t>/</t>
        </is>
      </c>
      <c r="AV55" s="1429" t="n">
        <v>32</v>
      </c>
      <c r="AW55" s="644" t="inlineStr">
        <is>
          <t>/</t>
        </is>
      </c>
      <c r="AX55" s="642" t="n">
        <v>48</v>
      </c>
      <c r="AY55" s="643" t="inlineStr">
        <is>
          <t>/</t>
        </is>
      </c>
      <c r="AZ55" s="642" t="n">
        <v>32</v>
      </c>
      <c r="BA55" s="643" t="n"/>
      <c r="BB55" s="863" t="n"/>
      <c r="BC55" s="643" t="inlineStr">
        <is>
          <t>/</t>
        </is>
      </c>
      <c r="BD55" s="642" t="n">
        <v>76</v>
      </c>
      <c r="BE55" s="643" t="inlineStr">
        <is>
          <t>/</t>
        </is>
      </c>
      <c r="BF55" s="863" t="n">
        <v>40</v>
      </c>
      <c r="BG55" s="643" t="inlineStr">
        <is>
          <t>/</t>
        </is>
      </c>
      <c r="BH55" s="868" t="n">
        <v>3</v>
      </c>
      <c r="BI55" s="182" t="inlineStr">
        <is>
          <t>УК-1</t>
        </is>
      </c>
      <c r="BJ55" s="126" t="n"/>
      <c r="BK55" s="126" t="n"/>
      <c r="BL55" s="126" t="n"/>
      <c r="BM55" s="126" t="n"/>
      <c r="BN55" s="175" t="n"/>
      <c r="BO55" s="1421" t="inlineStr">
        <is>
          <t>ФиП</t>
        </is>
      </c>
      <c r="BP55" s="355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</row>
    <row r="56">
      <c r="A56" s="355" t="n"/>
      <c r="B56" s="355" t="n"/>
      <c r="C56" s="822" t="inlineStr">
        <is>
          <t>2.5.2</t>
        </is>
      </c>
      <c r="D56" s="126" t="n"/>
      <c r="E56" s="128" t="n"/>
      <c r="F56" s="436" t="inlineStr">
        <is>
          <t>Иностранный язык *</t>
        </is>
      </c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5" t="n"/>
      <c r="AG56" s="645" t="inlineStr">
        <is>
          <t>/</t>
        </is>
      </c>
      <c r="AH56" s="868" t="n">
        <v>2</v>
      </c>
      <c r="AI56" s="1428" t="n"/>
      <c r="AJ56" s="1429" t="n"/>
      <c r="AK56" s="644" t="inlineStr">
        <is>
          <t>/</t>
        </is>
      </c>
      <c r="AL56" s="642">
        <f>AX56+BD56</f>
        <v/>
      </c>
      <c r="AM56" s="643" t="inlineStr">
        <is>
          <t>/</t>
        </is>
      </c>
      <c r="AN56" s="642">
        <f>AP56+AR56+AT56+AV56</f>
        <v/>
      </c>
      <c r="AO56" s="643" t="n"/>
      <c r="AP56" s="863" t="n"/>
      <c r="AQ56" s="643" t="n"/>
      <c r="AR56" s="863" t="n"/>
      <c r="AS56" s="1431" t="inlineStr">
        <is>
          <t>/</t>
        </is>
      </c>
      <c r="AT56" s="863" t="n">
        <v>96</v>
      </c>
      <c r="AU56" s="1431" t="n"/>
      <c r="AV56" s="1429" t="n"/>
      <c r="AW56" s="644" t="inlineStr">
        <is>
          <t>/</t>
        </is>
      </c>
      <c r="AX56" s="642" t="n">
        <v>70</v>
      </c>
      <c r="AY56" s="643" t="inlineStr">
        <is>
          <t>/</t>
        </is>
      </c>
      <c r="AZ56" s="642" t="n">
        <v>48</v>
      </c>
      <c r="BA56" s="643" t="n"/>
      <c r="BB56" s="863" t="n"/>
      <c r="BC56" s="643" t="inlineStr">
        <is>
          <t>/</t>
        </is>
      </c>
      <c r="BD56" s="642" t="n">
        <v>72</v>
      </c>
      <c r="BE56" s="643" t="inlineStr">
        <is>
          <t>/</t>
        </is>
      </c>
      <c r="BF56" s="863" t="n">
        <v>48</v>
      </c>
      <c r="BG56" s="643" t="inlineStr">
        <is>
          <t>/</t>
        </is>
      </c>
      <c r="BH56" s="868" t="n">
        <v>4</v>
      </c>
      <c r="BI56" s="182" t="inlineStr">
        <is>
          <t>УК-3</t>
        </is>
      </c>
      <c r="BJ56" s="126" t="n"/>
      <c r="BK56" s="126" t="n"/>
      <c r="BL56" s="126" t="n"/>
      <c r="BM56" s="126" t="n"/>
      <c r="BN56" s="175" t="n"/>
      <c r="BO56" s="1421" t="inlineStr">
        <is>
          <t>МКиТП</t>
        </is>
      </c>
      <c r="BP56" s="355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  <c r="CV56" s="1" t="n"/>
      <c r="CW56" s="1" t="n"/>
      <c r="CX56" s="1" t="n"/>
    </row>
    <row r="57">
      <c r="A57" s="355" t="n"/>
      <c r="B57" s="355" t="n"/>
      <c r="C57" s="647" t="inlineStr">
        <is>
          <t>2.5.3</t>
        </is>
      </c>
      <c r="D57" s="202" t="n"/>
      <c r="E57" s="144" t="n"/>
      <c r="F57" s="1432" t="inlineStr">
        <is>
          <t>Основы информационных технологий  *</t>
        </is>
      </c>
      <c r="G57" s="202" t="n"/>
      <c r="H57" s="202" t="n"/>
      <c r="I57" s="202" t="n"/>
      <c r="J57" s="202" t="n"/>
      <c r="K57" s="202" t="n"/>
      <c r="L57" s="202" t="n"/>
      <c r="M57" s="202" t="n"/>
      <c r="N57" s="202" t="n"/>
      <c r="O57" s="202" t="n"/>
      <c r="P57" s="202" t="n"/>
      <c r="Q57" s="202" t="n"/>
      <c r="R57" s="202" t="n"/>
      <c r="S57" s="202" t="n"/>
      <c r="T57" s="202" t="n"/>
      <c r="U57" s="202" t="n"/>
      <c r="V57" s="202" t="n"/>
      <c r="W57" s="202" t="n"/>
      <c r="X57" s="202" t="n"/>
      <c r="Y57" s="202" t="n"/>
      <c r="Z57" s="202" t="n"/>
      <c r="AA57" s="202" t="n"/>
      <c r="AB57" s="202" t="n"/>
      <c r="AC57" s="202" t="n"/>
      <c r="AD57" s="202" t="n"/>
      <c r="AE57" s="202" t="n"/>
      <c r="AF57" s="203" t="n"/>
      <c r="AG57" s="1433" t="n"/>
      <c r="AH57" s="1434" t="n"/>
      <c r="AI57" s="656" t="inlineStr">
        <is>
          <t>/</t>
        </is>
      </c>
      <c r="AJ57" s="880" t="inlineStr">
        <is>
          <t>1д</t>
        </is>
      </c>
      <c r="AK57" s="655" t="inlineStr">
        <is>
          <t>/</t>
        </is>
      </c>
      <c r="AL57" s="652">
        <f>AX57</f>
        <v/>
      </c>
      <c r="AM57" s="654" t="inlineStr">
        <is>
          <t>/</t>
        </is>
      </c>
      <c r="AN57" s="652">
        <f>AP57+AR57+AT57+AV57</f>
        <v/>
      </c>
      <c r="AO57" s="654" t="inlineStr">
        <is>
          <t>/</t>
        </is>
      </c>
      <c r="AP57" s="766" t="n">
        <v>26</v>
      </c>
      <c r="AQ57" s="654" t="inlineStr">
        <is>
          <t>/</t>
        </is>
      </c>
      <c r="AR57" s="766" t="n">
        <v>24</v>
      </c>
      <c r="AS57" s="767" t="n"/>
      <c r="AT57" s="766" t="n"/>
      <c r="AU57" s="767" t="n"/>
      <c r="AV57" s="1434" t="n"/>
      <c r="AW57" s="655" t="inlineStr">
        <is>
          <t>/</t>
        </is>
      </c>
      <c r="AX57" s="652">
        <f>BB57*36</f>
        <v/>
      </c>
      <c r="AY57" s="654" t="inlineStr">
        <is>
          <t>/</t>
        </is>
      </c>
      <c r="AZ57" s="652">
        <f>AN57</f>
        <v/>
      </c>
      <c r="BA57" s="654" t="inlineStr">
        <is>
          <t>/</t>
        </is>
      </c>
      <c r="BB57" s="766" t="n">
        <v>2</v>
      </c>
      <c r="BC57" s="767" t="n"/>
      <c r="BD57" s="766" t="n"/>
      <c r="BE57" s="767" t="n"/>
      <c r="BF57" s="766" t="n"/>
      <c r="BG57" s="767" t="n"/>
      <c r="BH57" s="1434" t="n"/>
      <c r="BI57" s="229" t="inlineStr">
        <is>
          <t>УК-2</t>
        </is>
      </c>
      <c r="BJ57" s="202" t="n"/>
      <c r="BK57" s="202" t="n"/>
      <c r="BL57" s="202" t="n"/>
      <c r="BM57" s="202" t="n"/>
      <c r="BN57" s="203" t="n"/>
      <c r="BO57" s="1421" t="inlineStr">
        <is>
          <t>ИСиТ</t>
        </is>
      </c>
      <c r="BP57" s="355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  <c r="CV57" s="1" t="n"/>
      <c r="CW57" s="1" t="n"/>
      <c r="CX57" s="1" t="n"/>
    </row>
    <row r="58">
      <c r="A58" s="355" t="n"/>
      <c r="B58" s="355" t="n"/>
      <c r="C58" s="91" t="n"/>
      <c r="D58" s="91" t="n"/>
      <c r="E58" s="91" t="n"/>
      <c r="F58" s="91" t="n"/>
      <c r="G58" s="91" t="n"/>
      <c r="H58" s="91" t="n"/>
      <c r="I58" s="91" t="n"/>
      <c r="J58" s="91" t="n"/>
      <c r="K58" s="91" t="n"/>
      <c r="L58" s="91" t="n"/>
      <c r="M58" s="91" t="n"/>
      <c r="N58" s="91" t="n"/>
      <c r="O58" s="91" t="n"/>
      <c r="P58" s="91" t="n"/>
      <c r="Q58" s="91" t="n"/>
      <c r="R58" s="91" t="n"/>
      <c r="S58" s="91" t="n"/>
      <c r="T58" s="91" t="n"/>
      <c r="U58" s="91" t="n"/>
      <c r="V58" s="91" t="n"/>
      <c r="W58" s="91" t="n"/>
      <c r="X58" s="91" t="n"/>
      <c r="Y58" s="91" t="n"/>
      <c r="Z58" s="91" t="n"/>
      <c r="AA58" s="91" t="n"/>
      <c r="AB58" s="91" t="n"/>
      <c r="AC58" s="91" t="n"/>
      <c r="AD58" s="91" t="n"/>
      <c r="AE58" s="91" t="n"/>
      <c r="AF58" s="91" t="n"/>
      <c r="AG58" s="91" t="n"/>
      <c r="AH58" s="91" t="n"/>
      <c r="AI58" s="91" t="n"/>
      <c r="AJ58" s="91" t="n"/>
      <c r="AK58" s="91" t="n"/>
      <c r="AL58" s="91" t="n"/>
      <c r="AM58" s="91" t="n"/>
      <c r="AN58" s="91" t="n"/>
      <c r="AO58" s="91" t="n"/>
      <c r="AP58" s="91" t="n"/>
      <c r="AQ58" s="91" t="n"/>
      <c r="AR58" s="91" t="n"/>
      <c r="AS58" s="91" t="n"/>
      <c r="AT58" s="91" t="n"/>
      <c r="AU58" s="91" t="n"/>
      <c r="AV58" s="91" t="n"/>
      <c r="AW58" s="91" t="n"/>
      <c r="AX58" s="91" t="n"/>
      <c r="AY58" s="91" t="n"/>
      <c r="AZ58" s="91" t="n"/>
      <c r="BA58" s="91" t="n"/>
      <c r="BB58" s="91" t="n"/>
      <c r="BC58" s="91" t="n"/>
      <c r="BD58" s="91" t="n"/>
      <c r="BE58" s="91" t="n"/>
      <c r="BF58" s="91" t="n"/>
      <c r="BG58" s="91" t="n"/>
      <c r="BH58" s="91" t="n"/>
      <c r="BI58" s="91" t="n"/>
      <c r="BJ58" s="91" t="n"/>
      <c r="BK58" s="91" t="n"/>
      <c r="BL58" s="92" t="n"/>
      <c r="BM58" s="92" t="n"/>
      <c r="BN58" s="92" t="n"/>
      <c r="BO58" s="92" t="n"/>
      <c r="BP58" s="92" t="n"/>
      <c r="BQ58" s="92" t="n"/>
      <c r="BR58" s="355" t="n"/>
      <c r="BS58" s="355" t="n"/>
      <c r="BT58" s="355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  <c r="CV58" s="1" t="n"/>
      <c r="CW58" s="1" t="n"/>
      <c r="CX58" s="1" t="n"/>
    </row>
    <row r="59">
      <c r="A59" s="355" t="n"/>
      <c r="B59" s="355" t="n"/>
      <c r="C59" s="1435" t="inlineStr">
        <is>
          <t>Количество часов учебных занятий</t>
        </is>
      </c>
      <c r="D59" s="123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3" t="n"/>
      <c r="AD59" s="123" t="n"/>
      <c r="AE59" s="123" t="n"/>
      <c r="AF59" s="123" t="n"/>
      <c r="AG59" s="123" t="n"/>
      <c r="AH59" s="123" t="n"/>
      <c r="AI59" s="123" t="n"/>
      <c r="AJ59" s="124" t="n"/>
      <c r="AK59" s="170">
        <f>AK31+AK42</f>
        <v/>
      </c>
      <c r="AL59" s="124" t="n"/>
      <c r="AM59" s="170">
        <f>AM31+AM42</f>
        <v/>
      </c>
      <c r="AN59" s="124" t="n"/>
      <c r="AO59" s="170">
        <f>AO31+AO42</f>
        <v/>
      </c>
      <c r="AP59" s="124" t="n"/>
      <c r="AQ59" s="170">
        <f>AQ31+AQ42</f>
        <v/>
      </c>
      <c r="AR59" s="124" t="n"/>
      <c r="AS59" s="170">
        <f>AS31+AS42</f>
        <v/>
      </c>
      <c r="AT59" s="124" t="n"/>
      <c r="AU59" s="170">
        <f>AU31+AU42</f>
        <v/>
      </c>
      <c r="AV59" s="124" t="n"/>
      <c r="AW59" s="170">
        <f>AW31+AW42</f>
        <v/>
      </c>
      <c r="AX59" s="124" t="n"/>
      <c r="AY59" s="170">
        <f>AY31+AY42</f>
        <v/>
      </c>
      <c r="AZ59" s="124" t="n"/>
      <c r="BA59" s="170">
        <f>BA31+BA42</f>
        <v/>
      </c>
      <c r="BB59" s="124" t="n"/>
      <c r="BC59" s="170">
        <f>BC31+BC42</f>
        <v/>
      </c>
      <c r="BD59" s="124" t="n"/>
      <c r="BE59" s="170">
        <f>BE31+BE42</f>
        <v/>
      </c>
      <c r="BF59" s="124" t="n"/>
      <c r="BG59" s="170">
        <f>BG31+BG42</f>
        <v/>
      </c>
      <c r="BH59" s="124" t="n"/>
      <c r="BI59" s="1436">
        <f>BG60+#REF!</f>
        <v/>
      </c>
      <c r="BJ59" s="101" t="n"/>
      <c r="BK59" s="101" t="n"/>
      <c r="BL59" s="101" t="n"/>
      <c r="BM59" s="101" t="n"/>
      <c r="BN59" s="104" t="n"/>
      <c r="BO59" s="355" t="n"/>
      <c r="BP59" s="355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  <c r="CV59" s="1" t="n"/>
      <c r="CW59" s="1" t="n"/>
      <c r="CX59" s="1" t="n"/>
    </row>
    <row r="60">
      <c r="A60" s="355" t="n"/>
      <c r="B60" s="355" t="n"/>
      <c r="C60" s="1437" t="inlineStr">
        <is>
          <t>Количество часов учебных занятий в неделю</t>
        </is>
      </c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8" t="n"/>
      <c r="AK60" s="664">
        <f>AW59+BC59+#REF!</f>
        <v/>
      </c>
      <c r="AL60" s="128" t="n"/>
      <c r="AM60" s="664">
        <f>AY59+BE59+#REF!</f>
        <v/>
      </c>
      <c r="AN60" s="128" t="n"/>
      <c r="AO60" s="93" t="n"/>
      <c r="AP60" s="128" t="n"/>
      <c r="AQ60" s="93" t="n"/>
      <c r="AR60" s="128" t="n"/>
      <c r="AS60" s="93" t="n"/>
      <c r="AT60" s="128" t="n"/>
      <c r="AU60" s="93" t="n"/>
      <c r="AV60" s="128" t="n"/>
      <c r="AW60" s="235">
        <f>AY59/AW29</f>
        <v/>
      </c>
      <c r="AX60" s="126" t="n"/>
      <c r="AY60" s="126" t="n"/>
      <c r="AZ60" s="126" t="n"/>
      <c r="BA60" s="126" t="n"/>
      <c r="BB60" s="128" t="n"/>
      <c r="BC60" s="1438">
        <f>BE59/BC29</f>
        <v/>
      </c>
      <c r="BD60" s="126" t="n"/>
      <c r="BE60" s="126" t="n"/>
      <c r="BF60" s="126" t="n"/>
      <c r="BG60" s="126" t="n"/>
      <c r="BH60" s="175" t="n"/>
      <c r="BI60" s="112" t="n"/>
      <c r="BJ60" s="1" t="n"/>
      <c r="BK60" s="1" t="n"/>
      <c r="BL60" s="1" t="n"/>
      <c r="BM60" s="1" t="n"/>
      <c r="BN60" s="114" t="n"/>
      <c r="BO60" s="355" t="n"/>
      <c r="BP60" s="355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  <c r="CV60" s="1" t="n"/>
      <c r="CW60" s="1" t="n"/>
      <c r="CX60" s="1" t="n"/>
    </row>
    <row r="61">
      <c r="A61" s="355" t="n"/>
      <c r="B61" s="355" t="n"/>
      <c r="C61" s="1437" t="inlineStr">
        <is>
          <t>Количество курсовых проектов</t>
        </is>
      </c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8" t="n"/>
      <c r="AK61" s="95" t="n"/>
      <c r="AL61" s="128" t="n"/>
      <c r="AM61" s="93" t="n"/>
      <c r="AN61" s="128" t="n"/>
      <c r="AO61" s="93" t="n"/>
      <c r="AP61" s="128" t="n"/>
      <c r="AQ61" s="93" t="n"/>
      <c r="AR61" s="128" t="n"/>
      <c r="AS61" s="93" t="n"/>
      <c r="AT61" s="128" t="n"/>
      <c r="AU61" s="93" t="n"/>
      <c r="AV61" s="128" t="n"/>
      <c r="AW61" s="1439" t="n"/>
      <c r="AX61" s="126" t="n"/>
      <c r="AY61" s="126" t="n"/>
      <c r="AZ61" s="126" t="n"/>
      <c r="BA61" s="126" t="n"/>
      <c r="BB61" s="128" t="n"/>
      <c r="BC61" s="827" t="n"/>
      <c r="BD61" s="126" t="n"/>
      <c r="BE61" s="126" t="n"/>
      <c r="BF61" s="126" t="n"/>
      <c r="BG61" s="126" t="n"/>
      <c r="BH61" s="175" t="n"/>
      <c r="BI61" s="112" t="n"/>
      <c r="BJ61" s="1" t="n"/>
      <c r="BK61" s="1" t="n"/>
      <c r="BL61" s="1" t="n"/>
      <c r="BM61" s="1" t="n"/>
      <c r="BN61" s="114" t="n"/>
      <c r="BO61" s="355" t="n"/>
      <c r="BP61" s="355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  <c r="CV61" s="1" t="n"/>
      <c r="CW61" s="1" t="n"/>
      <c r="CX61" s="1" t="n"/>
    </row>
    <row r="62">
      <c r="A62" s="355" t="n"/>
      <c r="B62" s="355" t="n"/>
      <c r="C62" s="1437" t="inlineStr">
        <is>
          <t>Количество курсовых работ</t>
        </is>
      </c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8" t="n"/>
      <c r="AK62" s="95">
        <f>AW62+BC62</f>
        <v/>
      </c>
      <c r="AL62" s="128" t="n"/>
      <c r="AM62" s="93" t="n"/>
      <c r="AN62" s="128" t="n"/>
      <c r="AO62" s="93" t="n"/>
      <c r="AP62" s="128" t="n"/>
      <c r="AQ62" s="93" t="n"/>
      <c r="AR62" s="128" t="n"/>
      <c r="AS62" s="93" t="n"/>
      <c r="AT62" s="128" t="n"/>
      <c r="AU62" s="93" t="n"/>
      <c r="AV62" s="128" t="n"/>
      <c r="AW62" s="95" t="n"/>
      <c r="AX62" s="126" t="n"/>
      <c r="AY62" s="126" t="n"/>
      <c r="AZ62" s="126" t="n"/>
      <c r="BA62" s="126" t="n"/>
      <c r="BB62" s="128" t="n"/>
      <c r="BC62" s="847" t="n">
        <v>1</v>
      </c>
      <c r="BD62" s="126" t="n"/>
      <c r="BE62" s="126" t="n"/>
      <c r="BF62" s="126" t="n"/>
      <c r="BG62" s="126" t="n"/>
      <c r="BH62" s="175" t="n"/>
      <c r="BI62" s="112" t="n"/>
      <c r="BJ62" s="1" t="n"/>
      <c r="BK62" s="1" t="n"/>
      <c r="BL62" s="1" t="n"/>
      <c r="BM62" s="1" t="n"/>
      <c r="BN62" s="114" t="n"/>
      <c r="BO62" s="355" t="n"/>
      <c r="BP62" s="355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  <c r="CL62" s="1" t="n"/>
      <c r="CM62" s="1" t="n"/>
      <c r="CN62" s="1" t="n"/>
      <c r="CO62" s="1" t="n"/>
      <c r="CP62" s="1" t="n"/>
      <c r="CQ62" s="1" t="n"/>
      <c r="CR62" s="1" t="n"/>
      <c r="CS62" s="1" t="n"/>
      <c r="CT62" s="1" t="n"/>
      <c r="CU62" s="1" t="n"/>
      <c r="CV62" s="1" t="n"/>
      <c r="CW62" s="1" t="n"/>
      <c r="CX62" s="1" t="n"/>
    </row>
    <row r="63">
      <c r="A63" s="355" t="n"/>
      <c r="B63" s="355" t="n"/>
      <c r="C63" s="1437" t="inlineStr">
        <is>
          <t>Количество экзаменов</t>
        </is>
      </c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8" t="n"/>
      <c r="AK63" s="95">
        <f>AW63+BC63</f>
        <v/>
      </c>
      <c r="AL63" s="128" t="n"/>
      <c r="AM63" s="93" t="n"/>
      <c r="AN63" s="128" t="n"/>
      <c r="AO63" s="93" t="n"/>
      <c r="AP63" s="128" t="n"/>
      <c r="AQ63" s="93" t="n"/>
      <c r="AR63" s="128" t="n"/>
      <c r="AS63" s="93" t="n"/>
      <c r="AT63" s="128" t="n"/>
      <c r="AU63" s="93" t="n"/>
      <c r="AV63" s="128" t="n"/>
      <c r="AW63" s="95">
        <f>COUNTIF(AG34:AH53,1)</f>
        <v/>
      </c>
      <c r="AX63" s="126" t="n"/>
      <c r="AY63" s="126" t="n"/>
      <c r="AZ63" s="126" t="n"/>
      <c r="BA63" s="126" t="n"/>
      <c r="BB63" s="128" t="n"/>
      <c r="BC63" s="95">
        <f>COUNTIF(AG34:AH53,2)</f>
        <v/>
      </c>
      <c r="BD63" s="126" t="n"/>
      <c r="BE63" s="126" t="n"/>
      <c r="BF63" s="126" t="n"/>
      <c r="BG63" s="126" t="n"/>
      <c r="BH63" s="128" t="n"/>
      <c r="BI63" s="112" t="n"/>
      <c r="BJ63" s="1" t="n"/>
      <c r="BK63" s="1" t="n"/>
      <c r="BL63" s="1" t="n"/>
      <c r="BM63" s="1" t="n"/>
      <c r="BN63" s="114" t="n"/>
      <c r="BO63" s="355" t="n"/>
      <c r="BP63" s="355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  <c r="CL63" s="1" t="n"/>
      <c r="CM63" s="1" t="n"/>
      <c r="CN63" s="1" t="n"/>
      <c r="CO63" s="1" t="n"/>
      <c r="CP63" s="1" t="n"/>
      <c r="CQ63" s="1" t="n"/>
      <c r="CR63" s="1" t="n"/>
      <c r="CS63" s="1" t="n"/>
      <c r="CT63" s="1" t="n"/>
      <c r="CU63" s="1" t="n"/>
      <c r="CV63" s="1" t="n"/>
      <c r="CW63" s="1" t="n"/>
      <c r="CX63" s="1" t="n"/>
    </row>
    <row r="64">
      <c r="A64" s="355" t="n"/>
      <c r="B64" s="355" t="n"/>
      <c r="C64" s="1440" t="inlineStr">
        <is>
          <t>Количество зачетов</t>
        </is>
      </c>
      <c r="D64" s="202" t="n"/>
      <c r="E64" s="202" t="n"/>
      <c r="F64" s="202" t="n"/>
      <c r="G64" s="202" t="n"/>
      <c r="H64" s="202" t="n"/>
      <c r="I64" s="202" t="n"/>
      <c r="J64" s="202" t="n"/>
      <c r="K64" s="202" t="n"/>
      <c r="L64" s="202" t="n"/>
      <c r="M64" s="202" t="n"/>
      <c r="N64" s="202" t="n"/>
      <c r="O64" s="202" t="n"/>
      <c r="P64" s="202" t="n"/>
      <c r="Q64" s="202" t="n"/>
      <c r="R64" s="202" t="n"/>
      <c r="S64" s="202" t="n"/>
      <c r="T64" s="202" t="n"/>
      <c r="U64" s="202" t="n"/>
      <c r="V64" s="202" t="n"/>
      <c r="W64" s="202" t="n"/>
      <c r="X64" s="202" t="n"/>
      <c r="Y64" s="202" t="n"/>
      <c r="Z64" s="202" t="n"/>
      <c r="AA64" s="202" t="n"/>
      <c r="AB64" s="202" t="n"/>
      <c r="AC64" s="202" t="n"/>
      <c r="AD64" s="202" t="n"/>
      <c r="AE64" s="202" t="n"/>
      <c r="AF64" s="202" t="n"/>
      <c r="AG64" s="202" t="n"/>
      <c r="AH64" s="202" t="n"/>
      <c r="AI64" s="202" t="n"/>
      <c r="AJ64" s="144" t="n"/>
      <c r="AK64" s="95">
        <f>AW64+BC64</f>
        <v/>
      </c>
      <c r="AL64" s="128" t="n"/>
      <c r="AM64" s="228" t="n"/>
      <c r="AN64" s="144" t="n"/>
      <c r="AO64" s="228" t="n"/>
      <c r="AP64" s="144" t="n"/>
      <c r="AQ64" s="228" t="n"/>
      <c r="AR64" s="144" t="n"/>
      <c r="AS64" s="228" t="n"/>
      <c r="AT64" s="144" t="n"/>
      <c r="AU64" s="228" t="n"/>
      <c r="AV64" s="144" t="n"/>
      <c r="AW64" s="499">
        <f>COUNTIF(AI32:AJ53,1)</f>
        <v/>
      </c>
      <c r="AX64" s="202" t="n"/>
      <c r="AY64" s="202" t="n"/>
      <c r="AZ64" s="202" t="n"/>
      <c r="BA64" s="202" t="n"/>
      <c r="BB64" s="144" t="n"/>
      <c r="BC64" s="891">
        <f>COUNTIF(AI35:AJ53,2)</f>
        <v/>
      </c>
      <c r="BD64" s="202" t="n"/>
      <c r="BE64" s="202" t="n"/>
      <c r="BF64" s="202" t="n"/>
      <c r="BG64" s="202" t="n"/>
      <c r="BH64" s="203" t="n"/>
      <c r="BI64" s="136" t="n"/>
      <c r="BJ64" s="44" t="n"/>
      <c r="BK64" s="44" t="n"/>
      <c r="BL64" s="44" t="n"/>
      <c r="BM64" s="44" t="n"/>
      <c r="BN64" s="137" t="n"/>
      <c r="BO64" s="355" t="n"/>
      <c r="BP64" s="355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  <c r="CL64" s="1" t="n"/>
      <c r="CM64" s="1" t="n"/>
      <c r="CN64" s="1" t="n"/>
      <c r="CO64" s="1" t="n"/>
      <c r="CP64" s="1" t="n"/>
      <c r="CQ64" s="1" t="n"/>
      <c r="CR64" s="1" t="n"/>
      <c r="CS64" s="1" t="n"/>
      <c r="CT64" s="1" t="n"/>
      <c r="CU64" s="1" t="n"/>
      <c r="CV64" s="1" t="n"/>
      <c r="CW64" s="1" t="n"/>
      <c r="CX64" s="1" t="n"/>
    </row>
    <row r="65">
      <c r="A65" s="355" t="n"/>
      <c r="B65" s="355" t="n"/>
      <c r="C65" s="265" t="n"/>
      <c r="D65" s="265" t="n"/>
      <c r="E65" s="265" t="n"/>
      <c r="F65" s="265" t="n"/>
      <c r="G65" s="265" t="n"/>
      <c r="H65" s="265" t="n"/>
      <c r="I65" s="265" t="n"/>
      <c r="J65" s="265" t="n"/>
      <c r="K65" s="265" t="n"/>
      <c r="L65" s="265" t="n"/>
      <c r="M65" s="265" t="n"/>
      <c r="N65" s="265" t="n"/>
      <c r="O65" s="265" t="n"/>
      <c r="P65" s="265" t="n"/>
      <c r="Q65" s="265" t="n"/>
      <c r="R65" s="265" t="n"/>
      <c r="S65" s="265" t="n"/>
      <c r="T65" s="265" t="n"/>
      <c r="U65" s="265" t="n"/>
      <c r="V65" s="265" t="n"/>
      <c r="W65" s="265" t="n"/>
      <c r="X65" s="265" t="n"/>
      <c r="Y65" s="265" t="n"/>
      <c r="Z65" s="265" t="n"/>
      <c r="AA65" s="265" t="n"/>
      <c r="AB65" s="265" t="n"/>
      <c r="AC65" s="265" t="n"/>
      <c r="AD65" s="265" t="n"/>
      <c r="AE65" s="265" t="n"/>
      <c r="AF65" s="265" t="n"/>
      <c r="AG65" s="265" t="n"/>
      <c r="AH65" s="265" t="n"/>
      <c r="AI65" s="265" t="n"/>
      <c r="AJ65" s="265" t="n"/>
      <c r="AK65" s="1441" t="n"/>
      <c r="AL65" s="1441" t="n"/>
      <c r="AM65" s="1441" t="n"/>
      <c r="AN65" s="1441" t="n"/>
      <c r="AO65" s="1441" t="n"/>
      <c r="AP65" s="1441" t="n"/>
      <c r="AQ65" s="1441" t="n"/>
      <c r="AR65" s="1441" t="n"/>
      <c r="AS65" s="1441" t="n"/>
      <c r="AT65" s="1441" t="n"/>
      <c r="AU65" s="1441" t="n"/>
      <c r="AV65" s="1441" t="n"/>
      <c r="AW65" s="1442" t="n"/>
      <c r="AX65" s="1442" t="n"/>
      <c r="AY65" s="265" t="n"/>
      <c r="AZ65" s="265" t="n"/>
      <c r="BA65" s="265" t="n"/>
      <c r="BB65" s="265" t="n"/>
      <c r="BC65" s="265" t="n"/>
      <c r="BD65" s="265" t="n"/>
      <c r="BE65" s="265" t="n"/>
      <c r="BF65" s="265" t="n"/>
      <c r="BG65" s="265" t="n"/>
      <c r="BH65" s="265" t="n"/>
      <c r="BI65" s="265" t="n"/>
      <c r="BJ65" s="265" t="n"/>
      <c r="BK65" s="265" t="n"/>
      <c r="BL65" s="265" t="n"/>
      <c r="BM65" s="265" t="n"/>
      <c r="BN65" s="265" t="n"/>
      <c r="BO65" s="265" t="n"/>
      <c r="BP65" s="265" t="n"/>
      <c r="BQ65" s="265" t="n"/>
      <c r="BR65" s="356" t="n"/>
      <c r="BS65" s="356" t="n"/>
      <c r="BT65" s="356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  <c r="CV65" s="1" t="n"/>
      <c r="CW65" s="1" t="n"/>
      <c r="CX65" s="1" t="n"/>
    </row>
    <row r="66">
      <c r="A66" s="92" t="n"/>
      <c r="B66" s="92" t="n"/>
      <c r="C66" s="505" t="inlineStr">
        <is>
          <t>IV. Производственная практика</t>
        </is>
      </c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9" t="n"/>
      <c r="AD66" s="1443" t="inlineStr">
        <is>
          <t>V. Магистерская диссертация</t>
        </is>
      </c>
      <c r="AE66" s="108" t="n"/>
      <c r="AF66" s="108" t="n"/>
      <c r="AG66" s="108" t="n"/>
      <c r="AH66" s="108" t="n"/>
      <c r="AI66" s="108" t="n"/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8" t="n"/>
      <c r="AY66" s="103" t="inlineStr">
        <is>
          <t xml:space="preserve">VI. Итоговая аттестация </t>
        </is>
      </c>
      <c r="AZ66" s="108" t="n"/>
      <c r="BA66" s="108" t="n"/>
      <c r="BB66" s="108" t="n"/>
      <c r="BC66" s="108" t="n"/>
      <c r="BD66" s="108" t="n"/>
      <c r="BE66" s="108" t="n"/>
      <c r="BF66" s="108" t="n"/>
      <c r="BG66" s="108" t="n"/>
      <c r="BH66" s="108" t="n"/>
      <c r="BI66" s="108" t="n"/>
      <c r="BJ66" s="108" t="n"/>
      <c r="BK66" s="108" t="n"/>
      <c r="BL66" s="108" t="n"/>
      <c r="BM66" s="108" t="n"/>
      <c r="BN66" s="148" t="n"/>
      <c r="BO66" s="246" t="n"/>
      <c r="BP66" s="246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  <c r="CV66" s="1" t="n"/>
      <c r="CW66" s="1" t="n"/>
      <c r="CX66" s="1" t="n"/>
    </row>
    <row r="67">
      <c r="A67" s="92" t="n"/>
      <c r="B67" s="92" t="n"/>
      <c r="C67" s="120" t="inlineStr">
        <is>
          <t>Название практики</t>
        </is>
      </c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8" t="n"/>
      <c r="O67" s="109" t="n"/>
      <c r="P67" s="250" t="inlineStr">
        <is>
          <t>Семестр</t>
        </is>
      </c>
      <c r="Q67" s="108" t="n"/>
      <c r="R67" s="108" t="n"/>
      <c r="S67" s="109" t="n"/>
      <c r="T67" s="250" t="inlineStr">
        <is>
          <t>Недель</t>
        </is>
      </c>
      <c r="U67" s="108" t="n"/>
      <c r="V67" s="108" t="n"/>
      <c r="W67" s="109" t="n"/>
      <c r="X67" s="1444" t="inlineStr">
        <is>
          <t>Зачетных единиц</t>
        </is>
      </c>
      <c r="Y67" s="108" t="n"/>
      <c r="Z67" s="108" t="n"/>
      <c r="AA67" s="108" t="n"/>
      <c r="AB67" s="108" t="n"/>
      <c r="AC67" s="109" t="n"/>
      <c r="AD67" s="250" t="inlineStr">
        <is>
          <t>Семестр</t>
        </is>
      </c>
      <c r="AE67" s="108" t="n"/>
      <c r="AF67" s="108" t="n"/>
      <c r="AG67" s="108" t="n"/>
      <c r="AH67" s="108" t="n"/>
      <c r="AI67" s="108" t="n"/>
      <c r="AJ67" s="109" t="n"/>
      <c r="AK67" s="250" t="inlineStr">
        <is>
          <t>Недель</t>
        </is>
      </c>
      <c r="AL67" s="108" t="n"/>
      <c r="AM67" s="108" t="n"/>
      <c r="AN67" s="108" t="n"/>
      <c r="AO67" s="108" t="n"/>
      <c r="AP67" s="108" t="n"/>
      <c r="AQ67" s="109" t="n"/>
      <c r="AR67" s="1445" t="inlineStr">
        <is>
          <t>Зачетных единиц</t>
        </is>
      </c>
      <c r="AS67" s="108" t="n"/>
      <c r="AT67" s="108" t="n"/>
      <c r="AU67" s="108" t="n"/>
      <c r="AV67" s="108" t="n"/>
      <c r="AW67" s="108" t="n"/>
      <c r="AX67" s="108" t="n"/>
      <c r="AY67" s="251" t="inlineStr">
        <is>
          <t>Защита магистерской диссертации</t>
        </is>
      </c>
      <c r="AZ67" s="101" t="n"/>
      <c r="BA67" s="101" t="n"/>
      <c r="BB67" s="101" t="n"/>
      <c r="BC67" s="101" t="n"/>
      <c r="BD67" s="101" t="n"/>
      <c r="BE67" s="101" t="n"/>
      <c r="BF67" s="101" t="n"/>
      <c r="BG67" s="101" t="n"/>
      <c r="BH67" s="101" t="n"/>
      <c r="BI67" s="101" t="n"/>
      <c r="BJ67" s="101" t="n"/>
      <c r="BK67" s="101" t="n"/>
      <c r="BL67" s="101" t="n"/>
      <c r="BM67" s="101" t="n"/>
      <c r="BN67" s="104" t="n"/>
      <c r="BO67" s="244" t="n"/>
      <c r="BP67" s="244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  <c r="CN67" s="1" t="n"/>
      <c r="CO67" s="1" t="n"/>
      <c r="CP67" s="1" t="n"/>
      <c r="CQ67" s="1" t="n"/>
      <c r="CR67" s="1" t="n"/>
      <c r="CS67" s="1" t="n"/>
      <c r="CT67" s="1" t="n"/>
      <c r="CU67" s="1" t="n"/>
      <c r="CV67" s="1" t="n"/>
      <c r="CW67" s="1" t="n"/>
      <c r="CX67" s="1" t="n"/>
    </row>
    <row r="68">
      <c r="A68" s="92" t="n"/>
      <c r="B68" s="92" t="n"/>
      <c r="C68" s="120" t="inlineStr">
        <is>
          <t>Научно-исследовательская</t>
        </is>
      </c>
      <c r="D68" s="108" t="n"/>
      <c r="E68" s="108" t="n"/>
      <c r="F68" s="108" t="n"/>
      <c r="G68" s="108" t="n"/>
      <c r="H68" s="108" t="n"/>
      <c r="I68" s="108" t="n"/>
      <c r="J68" s="108" t="n"/>
      <c r="K68" s="108" t="n"/>
      <c r="L68" s="108" t="n"/>
      <c r="M68" s="108" t="n"/>
      <c r="N68" s="108" t="n"/>
      <c r="O68" s="109" t="n"/>
      <c r="P68" s="250" t="n">
        <v>2</v>
      </c>
      <c r="Q68" s="108" t="n"/>
      <c r="R68" s="108" t="n"/>
      <c r="S68" s="109" t="n"/>
      <c r="T68" s="250" t="n">
        <v>2</v>
      </c>
      <c r="U68" s="108" t="n"/>
      <c r="V68" s="108" t="n"/>
      <c r="W68" s="109" t="n"/>
      <c r="X68" s="250">
        <f>T68*54/36</f>
        <v/>
      </c>
      <c r="Y68" s="108" t="n"/>
      <c r="Z68" s="108" t="n"/>
      <c r="AA68" s="108" t="n"/>
      <c r="AB68" s="108" t="n"/>
      <c r="AC68" s="109" t="n"/>
      <c r="AD68" s="250" t="n">
        <v>2</v>
      </c>
      <c r="AE68" s="108" t="n"/>
      <c r="AF68" s="108" t="n"/>
      <c r="AG68" s="108" t="n"/>
      <c r="AH68" s="108" t="n"/>
      <c r="AI68" s="108" t="n"/>
      <c r="AJ68" s="109" t="n"/>
      <c r="AK68" s="250" t="n">
        <v>8</v>
      </c>
      <c r="AL68" s="108" t="n"/>
      <c r="AM68" s="108" t="n"/>
      <c r="AN68" s="108" t="n"/>
      <c r="AO68" s="108" t="n"/>
      <c r="AP68" s="108" t="n"/>
      <c r="AQ68" s="109" t="n"/>
      <c r="AR68" s="1445">
        <f>AK68*1.5</f>
        <v/>
      </c>
      <c r="AS68" s="108" t="n"/>
      <c r="AT68" s="108" t="n"/>
      <c r="AU68" s="108" t="n"/>
      <c r="AV68" s="108" t="n"/>
      <c r="AW68" s="108" t="n"/>
      <c r="AX68" s="108" t="n"/>
      <c r="AY68" s="136" t="n"/>
      <c r="AZ68" s="44" t="n"/>
      <c r="BA68" s="44" t="n"/>
      <c r="BB68" s="44" t="n"/>
      <c r="BC68" s="44" t="n"/>
      <c r="BD68" s="44" t="n"/>
      <c r="BE68" s="44" t="n"/>
      <c r="BF68" s="44" t="n"/>
      <c r="BG68" s="44" t="n"/>
      <c r="BH68" s="44" t="n"/>
      <c r="BI68" s="44" t="n"/>
      <c r="BJ68" s="44" t="n"/>
      <c r="BK68" s="44" t="n"/>
      <c r="BL68" s="44" t="n"/>
      <c r="BM68" s="44" t="n"/>
      <c r="BN68" s="137" t="n"/>
      <c r="BO68" s="244" t="n"/>
      <c r="BP68" s="244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  <c r="CN68" s="1" t="n"/>
      <c r="CO68" s="1" t="n"/>
      <c r="CP68" s="1" t="n"/>
      <c r="CQ68" s="1" t="n"/>
      <c r="CR68" s="1" t="n"/>
      <c r="CS68" s="1" t="n"/>
      <c r="CT68" s="1" t="n"/>
      <c r="CU68" s="1" t="n"/>
      <c r="CV68" s="1" t="n"/>
      <c r="CW68" s="1" t="n"/>
      <c r="CX68" s="1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10" t="n"/>
      <c r="BL69" s="10" t="n"/>
      <c r="BM69" s="10" t="n"/>
      <c r="BN69" s="509" t="n"/>
      <c r="BO69" s="509" t="n"/>
      <c r="BP69" s="509" t="n"/>
      <c r="BQ69" s="10" t="n"/>
      <c r="BR69" s="10" t="n"/>
      <c r="BS69" s="10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  <c r="CN69" s="1" t="n"/>
      <c r="CO69" s="1" t="n"/>
      <c r="CP69" s="1" t="n"/>
      <c r="CQ69" s="1" t="n"/>
      <c r="CR69" s="1" t="n"/>
      <c r="CS69" s="1" t="n"/>
      <c r="CT69" s="1" t="n"/>
      <c r="CU69" s="1" t="n"/>
      <c r="CV69" s="1" t="n"/>
      <c r="CW69" s="1" t="n"/>
      <c r="CX69" s="1" t="n"/>
    </row>
    <row r="70">
      <c r="A70" s="41" t="n"/>
      <c r="B70" s="20" t="inlineStr">
        <is>
          <t>VII. Матрица компетенций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41" t="n"/>
      <c r="BR70" s="41" t="n"/>
      <c r="BS70" s="4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  <c r="CN70" s="1" t="n"/>
      <c r="CO70" s="1" t="n"/>
      <c r="CP70" s="1" t="n"/>
      <c r="CQ70" s="1" t="n"/>
      <c r="CR70" s="1" t="n"/>
      <c r="CS70" s="1" t="n"/>
      <c r="CT70" s="1" t="n"/>
      <c r="CU70" s="1" t="n"/>
      <c r="CV70" s="1" t="n"/>
      <c r="CW70" s="1" t="n"/>
      <c r="CX70" s="1" t="n"/>
    </row>
    <row r="71">
      <c r="A71" s="90" t="n"/>
      <c r="B71" s="512" t="inlineStr">
        <is>
          <t>Код компетенции</t>
        </is>
      </c>
      <c r="C71" s="108" t="n"/>
      <c r="D71" s="108" t="n"/>
      <c r="E71" s="108" t="n"/>
      <c r="F71" s="108" t="n"/>
      <c r="G71" s="108" t="n"/>
      <c r="H71" s="148" t="n"/>
      <c r="I71" s="1446" t="inlineStr">
        <is>
          <t>Наименование компетенции</t>
        </is>
      </c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48" t="n"/>
      <c r="BG71" s="512" t="inlineStr">
        <is>
          <t>Код модуля, учебной дисциплины</t>
        </is>
      </c>
      <c r="BH71" s="108" t="n"/>
      <c r="BI71" s="108" t="n"/>
      <c r="BJ71" s="108" t="n"/>
      <c r="BK71" s="108" t="n"/>
      <c r="BL71" s="108" t="n"/>
      <c r="BM71" s="108" t="n"/>
      <c r="BN71" s="148" t="n"/>
      <c r="BO71" s="1447" t="n"/>
      <c r="BP71" s="1447" t="n"/>
      <c r="BQ71" s="90" t="n"/>
      <c r="BR71" s="90" t="n"/>
      <c r="BS71" s="90" t="n"/>
      <c r="BT71" s="1448" t="n"/>
      <c r="BU71" s="1448" t="n"/>
      <c r="BV71" s="1" t="n"/>
      <c r="BW71" s="1448" t="inlineStr">
        <is>
          <t>;</t>
        </is>
      </c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  <c r="CN71" s="1" t="n"/>
      <c r="CO71" s="1" t="n"/>
      <c r="CP71" s="1" t="n"/>
      <c r="CQ71" s="1" t="n"/>
      <c r="CR71" s="1" t="n"/>
      <c r="CS71" s="1" t="n"/>
      <c r="CT71" s="1" t="n"/>
      <c r="CU71" s="1" t="n"/>
      <c r="CV71" s="1" t="n"/>
      <c r="CW71" s="1" t="n"/>
      <c r="CX71" s="1" t="n"/>
    </row>
    <row r="72">
      <c r="A72" s="90" t="n"/>
      <c r="B72" s="105" t="inlineStr">
        <is>
          <t>УК-1</t>
        </is>
      </c>
      <c r="C72" s="123" t="n"/>
      <c r="D72" s="123" t="n"/>
      <c r="E72" s="123" t="n"/>
      <c r="F72" s="123" t="n"/>
      <c r="G72" s="123" t="n"/>
      <c r="H72" s="124" t="n"/>
      <c r="I72" s="1449" t="inlineStr">
        <is>
          <t>Применять методы научного познания в исследовательской деятельности, генерировать и реализовывать инновационные идеи</t>
        </is>
      </c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680" t="inlineStr">
        <is>
          <t>1.4, 2.5.1</t>
        </is>
      </c>
      <c r="BH72" s="123" t="n"/>
      <c r="BI72" s="123" t="n"/>
      <c r="BJ72" s="123" t="n"/>
      <c r="BK72" s="123" t="n"/>
      <c r="BL72" s="123" t="n"/>
      <c r="BM72" s="123" t="n"/>
      <c r="BN72" s="161" t="n"/>
      <c r="BO72" s="1450" t="n"/>
      <c r="BP72" s="1450" t="n"/>
      <c r="BQ72" s="90" t="n"/>
      <c r="BR72" s="90" t="n"/>
      <c r="BS72" s="90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  <c r="CN72" s="1" t="n"/>
      <c r="CO72" s="1" t="n"/>
      <c r="CP72" s="1" t="n"/>
      <c r="CQ72" s="1" t="n"/>
      <c r="CR72" s="1" t="n"/>
      <c r="CS72" s="1" t="n"/>
      <c r="CT72" s="1" t="n"/>
      <c r="CU72" s="1" t="n"/>
      <c r="CV72" s="1" t="n"/>
      <c r="CW72" s="1" t="n"/>
      <c r="CX72" s="1" t="n"/>
    </row>
    <row r="73">
      <c r="A73" s="90" t="n"/>
      <c r="B73" s="177" t="inlineStr">
        <is>
          <t>УК-2</t>
        </is>
      </c>
      <c r="C73" s="126" t="n"/>
      <c r="D73" s="126" t="n"/>
      <c r="E73" s="126" t="n"/>
      <c r="F73" s="126" t="n"/>
      <c r="G73" s="126" t="n"/>
      <c r="H73" s="128" t="n"/>
      <c r="I73" s="1169" t="inlineStr">
        <is>
          <t>Решать научно-исследовательские и инновационные задачи на основе применения информационно-коммуникационных технологий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217" t="inlineStr">
        <is>
          <t>1.3.2, 1.4.2, 2.3.2, 2.4.2, 2.5.3</t>
        </is>
      </c>
      <c r="BH73" s="126" t="n"/>
      <c r="BI73" s="126" t="n"/>
      <c r="BJ73" s="126" t="n"/>
      <c r="BK73" s="126" t="n"/>
      <c r="BL73" s="126" t="n"/>
      <c r="BM73" s="126" t="n"/>
      <c r="BN73" s="175" t="n"/>
      <c r="BO73" s="1450" t="n"/>
      <c r="BP73" s="1450" t="n"/>
      <c r="BQ73" s="90" t="n"/>
      <c r="BR73" s="90" t="n"/>
      <c r="BS73" s="90" t="n"/>
      <c r="BT73" s="1448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  <c r="CN73" s="1" t="n"/>
      <c r="CO73" s="1" t="n"/>
      <c r="CP73" s="1" t="n"/>
      <c r="CQ73" s="1" t="n"/>
      <c r="CR73" s="1" t="n"/>
      <c r="CS73" s="1" t="n"/>
      <c r="CT73" s="1" t="n"/>
      <c r="CU73" s="1" t="n"/>
      <c r="CV73" s="1" t="n"/>
      <c r="CW73" s="1" t="n"/>
      <c r="CX73" s="1" t="n"/>
    </row>
    <row r="74">
      <c r="A74" s="90" t="n"/>
      <c r="B74" s="177" t="inlineStr">
        <is>
          <t>УК-3</t>
        </is>
      </c>
      <c r="C74" s="126" t="n"/>
      <c r="D74" s="126" t="n"/>
      <c r="E74" s="126" t="n"/>
      <c r="F74" s="126" t="n"/>
      <c r="G74" s="126" t="n"/>
      <c r="H74" s="128" t="n"/>
      <c r="I74" s="1169" t="inlineStr">
        <is>
          <t>Обеспечивать коммуникации, проявлять лидерские навыки, быть способным к командообразованию и разработке стратегических целей и задач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217" t="inlineStr">
        <is>
          <t>1.4, 2.1, 2.5.2</t>
        </is>
      </c>
      <c r="BH74" s="126" t="n"/>
      <c r="BI74" s="126" t="n"/>
      <c r="BJ74" s="126" t="n"/>
      <c r="BK74" s="126" t="n"/>
      <c r="BL74" s="126" t="n"/>
      <c r="BM74" s="126" t="n"/>
      <c r="BN74" s="175" t="n"/>
      <c r="BO74" s="1450" t="n"/>
      <c r="BP74" s="1450" t="n"/>
      <c r="BQ74" s="90" t="n"/>
      <c r="BR74" s="90" t="n"/>
      <c r="BS74" s="90" t="n"/>
      <c r="BT74" s="1448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  <c r="CN74" s="1" t="n"/>
      <c r="CO74" s="1" t="n"/>
      <c r="CP74" s="1" t="n"/>
      <c r="CQ74" s="1" t="n"/>
      <c r="CR74" s="1" t="n"/>
      <c r="CS74" s="1" t="n"/>
      <c r="CT74" s="1" t="n"/>
      <c r="CU74" s="1" t="n"/>
      <c r="CV74" s="1" t="n"/>
      <c r="CW74" s="1" t="n"/>
      <c r="CX74" s="1" t="n"/>
    </row>
    <row r="75">
      <c r="A75" s="90" t="n"/>
      <c r="B75" s="177" t="inlineStr">
        <is>
          <t>УК-4</t>
        </is>
      </c>
      <c r="C75" s="126" t="n"/>
      <c r="D75" s="126" t="n"/>
      <c r="E75" s="126" t="n"/>
      <c r="F75" s="126" t="n"/>
      <c r="G75" s="126" t="n"/>
      <c r="H75" s="128" t="n"/>
      <c r="I75" s="1169" t="inlineStr">
        <is>
          <t>Развивать инновационную восприимчивость и способность к инновационной деятельности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217" t="inlineStr">
        <is>
          <t>1.3.1, 1.4</t>
        </is>
      </c>
      <c r="BH75" s="126" t="n"/>
      <c r="BI75" s="126" t="n"/>
      <c r="BJ75" s="126" t="n"/>
      <c r="BK75" s="126" t="n"/>
      <c r="BL75" s="126" t="n"/>
      <c r="BM75" s="126" t="n"/>
      <c r="BN75" s="175" t="n"/>
      <c r="BO75" s="1450" t="n"/>
      <c r="BP75" s="1450" t="n"/>
      <c r="BQ75" s="90" t="n"/>
      <c r="BR75" s="90" t="n"/>
      <c r="BS75" s="90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  <c r="CN75" s="1" t="n"/>
      <c r="CO75" s="1" t="n"/>
      <c r="CP75" s="1" t="n"/>
      <c r="CQ75" s="1" t="n"/>
      <c r="CR75" s="1" t="n"/>
      <c r="CS75" s="1" t="n"/>
      <c r="CT75" s="1" t="n"/>
      <c r="CU75" s="1" t="n"/>
      <c r="CV75" s="1" t="n"/>
      <c r="CW75" s="1" t="n"/>
      <c r="CX75" s="1" t="n"/>
    </row>
    <row r="76">
      <c r="A76" s="90" t="n"/>
      <c r="B76" s="177" t="inlineStr">
        <is>
          <t>УК-5</t>
        </is>
      </c>
      <c r="C76" s="126" t="n"/>
      <c r="D76" s="126" t="n"/>
      <c r="E76" s="126" t="n"/>
      <c r="F76" s="126" t="n"/>
      <c r="G76" s="126" t="n"/>
      <c r="H76" s="128" t="n"/>
      <c r="I76" s="1169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82" t="inlineStr">
        <is>
          <t>1.1, 1.3.2, 1.4.2, 2.2.1, 2.2.3, 2.3.1</t>
        </is>
      </c>
      <c r="BH76" s="126" t="n"/>
      <c r="BI76" s="126" t="n"/>
      <c r="BJ76" s="126" t="n"/>
      <c r="BK76" s="126" t="n"/>
      <c r="BL76" s="126" t="n"/>
      <c r="BM76" s="126" t="n"/>
      <c r="BN76" s="175" t="n"/>
      <c r="BO76" s="94" t="n"/>
      <c r="BP76" s="94" t="n"/>
      <c r="BQ76" s="90" t="n"/>
      <c r="BR76" s="90" t="n"/>
      <c r="BS76" s="90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  <c r="CN76" s="1" t="n"/>
      <c r="CO76" s="1" t="n"/>
      <c r="CP76" s="1" t="n"/>
      <c r="CQ76" s="1" t="n"/>
      <c r="CR76" s="1" t="n"/>
      <c r="CS76" s="1" t="n"/>
      <c r="CT76" s="1" t="n"/>
      <c r="CU76" s="1" t="n"/>
      <c r="CV76" s="1" t="n"/>
      <c r="CW76" s="1" t="n"/>
      <c r="CX76" s="1" t="n"/>
    </row>
    <row r="77">
      <c r="A77" s="514" t="n"/>
      <c r="B77" s="177" t="inlineStr">
        <is>
          <t>УПК-1</t>
        </is>
      </c>
      <c r="C77" s="126" t="n"/>
      <c r="D77" s="126" t="n"/>
      <c r="E77" s="126" t="n"/>
      <c r="F77" s="126" t="n"/>
      <c r="G77" s="126" t="n"/>
      <c r="H77" s="128" t="n"/>
      <c r="I77" s="1169" t="inlineStr">
        <is>
          <t>Анализировать поведение хозяйствующих субъектов в условиях различных типов рыночных структур, исследовать и разрабатывать рыночную стратегию организации, оценивать последствия государственной микроэкономической политики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217" t="inlineStr">
        <is>
          <t>1.1.1</t>
        </is>
      </c>
      <c r="BH77" s="126" t="n"/>
      <c r="BI77" s="126" t="n"/>
      <c r="BJ77" s="126" t="n"/>
      <c r="BK77" s="126" t="n"/>
      <c r="BL77" s="126" t="n"/>
      <c r="BM77" s="126" t="n"/>
      <c r="BN77" s="175" t="n"/>
      <c r="BO77" s="1450" t="n"/>
      <c r="BP77" s="1450" t="n"/>
      <c r="BQ77" s="514" t="n"/>
      <c r="BR77" s="514" t="n"/>
      <c r="BS77" s="514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  <c r="CN77" s="1" t="n"/>
      <c r="CO77" s="1" t="n"/>
      <c r="CP77" s="1" t="n"/>
      <c r="CQ77" s="1" t="n"/>
      <c r="CR77" s="1" t="n"/>
      <c r="CS77" s="1" t="n"/>
      <c r="CT77" s="1" t="n"/>
      <c r="CU77" s="1" t="n"/>
      <c r="CV77" s="1" t="n"/>
      <c r="CW77" s="1" t="n"/>
      <c r="CX77" s="1" t="n"/>
    </row>
    <row r="78">
      <c r="A78" s="514" t="n"/>
      <c r="B78" s="177" t="inlineStr">
        <is>
          <t>УПК-2</t>
        </is>
      </c>
      <c r="C78" s="126" t="n"/>
      <c r="D78" s="126" t="n"/>
      <c r="E78" s="126" t="n"/>
      <c r="F78" s="126" t="n"/>
      <c r="G78" s="126" t="n"/>
      <c r="H78" s="128" t="n"/>
      <c r="I78" s="1169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217" t="inlineStr">
        <is>
          <t>1.1.2</t>
        </is>
      </c>
      <c r="BH78" s="126" t="n"/>
      <c r="BI78" s="126" t="n"/>
      <c r="BJ78" s="126" t="n"/>
      <c r="BK78" s="126" t="n"/>
      <c r="BL78" s="126" t="n"/>
      <c r="BM78" s="126" t="n"/>
      <c r="BN78" s="175" t="n"/>
      <c r="BO78" s="1450" t="n"/>
      <c r="BP78" s="1450" t="n"/>
      <c r="BQ78" s="514" t="n"/>
      <c r="BR78" s="514" t="n"/>
      <c r="BS78" s="514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  <c r="CN78" s="1" t="n"/>
      <c r="CO78" s="1" t="n"/>
      <c r="CP78" s="1" t="n"/>
      <c r="CQ78" s="1" t="n"/>
      <c r="CR78" s="1" t="n"/>
      <c r="CS78" s="1" t="n"/>
      <c r="CT78" s="1" t="n"/>
      <c r="CU78" s="1" t="n"/>
      <c r="CV78" s="1" t="n"/>
      <c r="CW78" s="1" t="n"/>
      <c r="CX78" s="1" t="n"/>
    </row>
    <row r="79">
      <c r="A79" s="515" t="n"/>
      <c r="B79" s="177" t="inlineStr">
        <is>
          <t>УПК-3</t>
        </is>
      </c>
      <c r="C79" s="126" t="n"/>
      <c r="D79" s="126" t="n"/>
      <c r="E79" s="126" t="n"/>
      <c r="F79" s="126" t="n"/>
      <c r="G79" s="126" t="n"/>
      <c r="H79" s="128" t="n"/>
      <c r="I79" s="1169" t="inlineStr">
        <is>
          <t>Обосновывать роль и значимость маркетинга, его социальное и экономическое значение в развитии общества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217" t="inlineStr">
        <is>
          <t>1.2</t>
        </is>
      </c>
      <c r="BH79" s="126" t="n"/>
      <c r="BI79" s="126" t="n"/>
      <c r="BJ79" s="126" t="n"/>
      <c r="BK79" s="126" t="n"/>
      <c r="BL79" s="126" t="n"/>
      <c r="BM79" s="126" t="n"/>
      <c r="BN79" s="175" t="n"/>
      <c r="BO79" s="1450" t="n"/>
      <c r="BP79" s="1450" t="n"/>
      <c r="BQ79" s="515" t="n"/>
      <c r="BR79" s="515" t="n"/>
      <c r="BS79" s="515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  <c r="CN79" s="1" t="n"/>
      <c r="CO79" s="1" t="n"/>
      <c r="CP79" s="1" t="n"/>
      <c r="CQ79" s="1" t="n"/>
      <c r="CR79" s="1" t="n"/>
      <c r="CS79" s="1" t="n"/>
      <c r="CT79" s="1" t="n"/>
      <c r="CU79" s="1" t="n"/>
      <c r="CV79" s="1" t="n"/>
      <c r="CW79" s="1" t="n"/>
      <c r="CX79" s="1" t="n"/>
    </row>
    <row r="80">
      <c r="A80" s="515" t="n"/>
      <c r="B80" s="177" t="inlineStr">
        <is>
          <t>УПК-4</t>
        </is>
      </c>
      <c r="C80" s="126" t="n"/>
      <c r="D80" s="126" t="n"/>
      <c r="E80" s="126" t="n"/>
      <c r="F80" s="126" t="n"/>
      <c r="G80" s="126" t="n"/>
      <c r="H80" s="128" t="n"/>
      <c r="I80" s="1169" t="inlineStr">
        <is>
          <t>Применять к инновационным проектам методы и инструменты маркетинга, генерировать и продвигать новые идеи, применять их для коммерциализации результатов научно-исследовательской деятельности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217" t="inlineStr">
        <is>
          <t>1.3.1</t>
        </is>
      </c>
      <c r="BH80" s="126" t="n"/>
      <c r="BI80" s="126" t="n"/>
      <c r="BJ80" s="126" t="n"/>
      <c r="BK80" s="126" t="n"/>
      <c r="BL80" s="126" t="n"/>
      <c r="BM80" s="126" t="n"/>
      <c r="BN80" s="175" t="n"/>
      <c r="BO80" s="1450" t="n"/>
      <c r="BP80" s="1450" t="n"/>
      <c r="BQ80" s="515" t="n"/>
      <c r="BR80" s="515" t="n"/>
      <c r="BS80" s="515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  <c r="CN80" s="1" t="n"/>
      <c r="CO80" s="1" t="n"/>
      <c r="CP80" s="1" t="n"/>
      <c r="CQ80" s="1" t="n"/>
      <c r="CR80" s="1" t="n"/>
      <c r="CS80" s="1" t="n"/>
      <c r="CT80" s="1" t="n"/>
      <c r="CU80" s="1" t="n"/>
      <c r="CV80" s="1" t="n"/>
      <c r="CW80" s="1" t="n"/>
      <c r="CX80" s="1" t="n"/>
    </row>
    <row r="81">
      <c r="A81" s="514" t="n"/>
      <c r="B81" s="177" t="inlineStr">
        <is>
          <t>УПК-5</t>
        </is>
      </c>
      <c r="C81" s="126" t="n"/>
      <c r="D81" s="126" t="n"/>
      <c r="E81" s="126" t="n"/>
      <c r="F81" s="126" t="n"/>
      <c r="G81" s="126" t="n"/>
      <c r="H81" s="128" t="n"/>
      <c r="I81" s="1169" t="inlineStr">
        <is>
          <t>Осуществлять анализ данных для решения экономических, управленческих, научно-исследовательских задач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217" t="inlineStr">
        <is>
          <t>1.3.2</t>
        </is>
      </c>
      <c r="BH81" s="126" t="n"/>
      <c r="BI81" s="126" t="n"/>
      <c r="BJ81" s="126" t="n"/>
      <c r="BK81" s="126" t="n"/>
      <c r="BL81" s="126" t="n"/>
      <c r="BM81" s="126" t="n"/>
      <c r="BN81" s="175" t="n"/>
      <c r="BO81" s="1450" t="n"/>
      <c r="BP81" s="1450" t="n"/>
      <c r="BQ81" s="514" t="n"/>
      <c r="BR81" s="514" t="n"/>
      <c r="BS81" s="514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  <c r="CN81" s="1" t="n"/>
      <c r="CO81" s="1" t="n"/>
      <c r="CP81" s="1" t="n"/>
      <c r="CQ81" s="1" t="n"/>
      <c r="CR81" s="1" t="n"/>
      <c r="CS81" s="1" t="n"/>
      <c r="CT81" s="1" t="n"/>
      <c r="CU81" s="1" t="n"/>
      <c r="CV81" s="1" t="n"/>
      <c r="CW81" s="1" t="n"/>
      <c r="CX81" s="1" t="n"/>
    </row>
    <row r="82">
      <c r="A82" s="514" t="n"/>
      <c r="B82" s="177" t="inlineStr">
        <is>
          <t>СК-1</t>
        </is>
      </c>
      <c r="C82" s="126" t="n"/>
      <c r="D82" s="126" t="n"/>
      <c r="E82" s="126" t="n"/>
      <c r="F82" s="126" t="n"/>
      <c r="G82" s="126" t="n"/>
      <c r="H82" s="128" t="n"/>
      <c r="I82" s="1169" t="inlineStr">
        <is>
          <t xml:space="preserve">Проводить научные исследования в сфере цифрового маркетинга   и внедрять их результаты в производственно-торговый процесс 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217" t="inlineStr">
        <is>
          <t>2.2.3</t>
        </is>
      </c>
      <c r="BH82" s="126" t="n"/>
      <c r="BI82" s="126" t="n"/>
      <c r="BJ82" s="126" t="n"/>
      <c r="BK82" s="126" t="n"/>
      <c r="BL82" s="126" t="n"/>
      <c r="BM82" s="126" t="n"/>
      <c r="BN82" s="175" t="n"/>
      <c r="BO82" s="1450" t="n"/>
      <c r="BP82" s="1450" t="n"/>
      <c r="BQ82" s="514" t="n"/>
      <c r="BR82" s="514" t="n"/>
      <c r="BS82" s="514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  <c r="CN82" s="1" t="n"/>
      <c r="CO82" s="1" t="n"/>
      <c r="CP82" s="1" t="n"/>
      <c r="CQ82" s="1" t="n"/>
      <c r="CR82" s="1" t="n"/>
      <c r="CS82" s="1" t="n"/>
      <c r="CT82" s="1" t="n"/>
      <c r="CU82" s="1" t="n"/>
      <c r="CV82" s="1" t="n"/>
      <c r="CW82" s="1" t="n"/>
      <c r="CX82" s="1" t="n"/>
    </row>
    <row r="83">
      <c r="A83" s="514" t="n"/>
      <c r="B83" s="177" t="inlineStr">
        <is>
          <t>СК-2</t>
        </is>
      </c>
      <c r="C83" s="126" t="n"/>
      <c r="D83" s="126" t="n"/>
      <c r="E83" s="126" t="n"/>
      <c r="F83" s="126" t="n"/>
      <c r="G83" s="126" t="n"/>
      <c r="H83" s="128" t="n"/>
      <c r="I83" s="1169" t="inlineStr">
        <is>
          <t>Осуществлять продвижение  продуктов предприятий и организаций с помощью цифровых каналов маркетинговых коммуникаций с целью эффективного решения научно-исследовательских, экономико-социальных, управленческих задач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217" t="inlineStr">
        <is>
          <t>2.2.2</t>
        </is>
      </c>
      <c r="BH83" s="126" t="n"/>
      <c r="BI83" s="126" t="n"/>
      <c r="BJ83" s="126" t="n"/>
      <c r="BK83" s="126" t="n"/>
      <c r="BL83" s="126" t="n"/>
      <c r="BM83" s="126" t="n"/>
      <c r="BN83" s="175" t="n"/>
      <c r="BO83" s="1450" t="n"/>
      <c r="BP83" s="1450" t="n"/>
      <c r="BQ83" s="514" t="n"/>
      <c r="BR83" s="514" t="n"/>
      <c r="BS83" s="514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  <c r="CN83" s="1" t="n"/>
      <c r="CO83" s="1" t="n"/>
      <c r="CP83" s="1" t="n"/>
      <c r="CQ83" s="1" t="n"/>
      <c r="CR83" s="1" t="n"/>
      <c r="CS83" s="1" t="n"/>
      <c r="CT83" s="1" t="n"/>
      <c r="CU83" s="1" t="n"/>
      <c r="CV83" s="1" t="n"/>
      <c r="CW83" s="1" t="n"/>
      <c r="CX83" s="1" t="n"/>
    </row>
    <row r="84">
      <c r="A84" s="515" t="n"/>
      <c r="B84" s="177" t="inlineStr">
        <is>
          <t>СК-3</t>
        </is>
      </c>
      <c r="C84" s="126" t="n"/>
      <c r="D84" s="126" t="n"/>
      <c r="E84" s="126" t="n"/>
      <c r="F84" s="126" t="n"/>
      <c r="G84" s="126" t="n"/>
      <c r="H84" s="128" t="n"/>
      <c r="I84" s="1169" t="inlineStr">
        <is>
          <t>Обосновывать выбор цифровых каналов продвижения  товаров и услуг, формировать портфель заказов на продукцию и оценивать эффективность продаж продуктов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217" t="inlineStr">
        <is>
          <t>2.2.1</t>
        </is>
      </c>
      <c r="BH84" s="126" t="n"/>
      <c r="BI84" s="126" t="n"/>
      <c r="BJ84" s="126" t="n"/>
      <c r="BK84" s="126" t="n"/>
      <c r="BL84" s="126" t="n"/>
      <c r="BM84" s="126" t="n"/>
      <c r="BN84" s="175" t="n"/>
      <c r="BO84" s="1450" t="n"/>
      <c r="BP84" s="1450" t="n"/>
      <c r="BQ84" s="515" t="n"/>
      <c r="BR84" s="515" t="n"/>
      <c r="BS84" s="515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  <c r="CN84" s="1" t="n"/>
      <c r="CO84" s="1" t="n"/>
      <c r="CP84" s="1" t="n"/>
      <c r="CQ84" s="1" t="n"/>
      <c r="CR84" s="1" t="n"/>
      <c r="CS84" s="1" t="n"/>
      <c r="CT84" s="1" t="n"/>
      <c r="CU84" s="1" t="n"/>
      <c r="CV84" s="1" t="n"/>
      <c r="CW84" s="1" t="n"/>
      <c r="CX84" s="1" t="n"/>
    </row>
    <row r="85">
      <c r="A85" s="515" t="n"/>
      <c r="B85" s="177" t="inlineStr">
        <is>
          <t>СК-4</t>
        </is>
      </c>
      <c r="C85" s="126" t="n"/>
      <c r="D85" s="126" t="n"/>
      <c r="E85" s="126" t="n"/>
      <c r="F85" s="126" t="n"/>
      <c r="G85" s="126" t="n"/>
      <c r="H85" s="128" t="n"/>
      <c r="I85" s="1169" t="inlineStr">
        <is>
          <t>Формировать, обрабатывать и анализировать базы данных для решения практических бизнес-задач в условиях неопределенности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217" t="inlineStr">
        <is>
          <t>2.2.2</t>
        </is>
      </c>
      <c r="BH85" s="126" t="n"/>
      <c r="BI85" s="126" t="n"/>
      <c r="BJ85" s="126" t="n"/>
      <c r="BK85" s="126" t="n"/>
      <c r="BL85" s="126" t="n"/>
      <c r="BM85" s="126" t="n"/>
      <c r="BN85" s="175" t="n"/>
      <c r="BO85" s="1450" t="n"/>
      <c r="BP85" s="1450" t="n"/>
      <c r="BQ85" s="515" t="n"/>
      <c r="BR85" s="515" t="n"/>
      <c r="BS85" s="515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  <c r="CN85" s="1" t="n"/>
      <c r="CO85" s="1" t="n"/>
      <c r="CP85" s="1" t="n"/>
      <c r="CQ85" s="1" t="n"/>
      <c r="CR85" s="1" t="n"/>
      <c r="CS85" s="1" t="n"/>
      <c r="CT85" s="1" t="n"/>
      <c r="CU85" s="1" t="n"/>
      <c r="CV85" s="1" t="n"/>
      <c r="CW85" s="1" t="n"/>
      <c r="CX85" s="1" t="n"/>
    </row>
    <row r="86">
      <c r="A86" s="515" t="n"/>
      <c r="B86" s="177" t="inlineStr">
        <is>
          <t>СК-5</t>
        </is>
      </c>
      <c r="C86" s="126" t="n"/>
      <c r="D86" s="126" t="n"/>
      <c r="E86" s="126" t="n"/>
      <c r="F86" s="126" t="n"/>
      <c r="G86" s="126" t="n"/>
      <c r="H86" s="128" t="n"/>
      <c r="I86" s="1169" t="inlineStr">
        <is>
          <t xml:space="preserve">Разрабатывать коммуникационные стратегии, обосновывать выбор канала коммуникаций, применять основные технологии и современные цифровые устройства, платформы и программное обеспечение маркетинговых коммуникаций в цифровой среде 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217" t="inlineStr">
        <is>
          <t>2.3.1</t>
        </is>
      </c>
      <c r="BH86" s="126" t="n"/>
      <c r="BI86" s="126" t="n"/>
      <c r="BJ86" s="126" t="n"/>
      <c r="BK86" s="126" t="n"/>
      <c r="BL86" s="126" t="n"/>
      <c r="BM86" s="126" t="n"/>
      <c r="BN86" s="175" t="n"/>
      <c r="BO86" s="1450" t="n"/>
      <c r="BP86" s="1450" t="n"/>
      <c r="BQ86" s="515" t="n"/>
      <c r="BR86" s="515" t="n"/>
      <c r="BS86" s="515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  <c r="CN86" s="1" t="n"/>
      <c r="CO86" s="1" t="n"/>
      <c r="CP86" s="1" t="n"/>
      <c r="CQ86" s="1" t="n"/>
      <c r="CR86" s="1" t="n"/>
      <c r="CS86" s="1" t="n"/>
      <c r="CT86" s="1" t="n"/>
      <c r="CU86" s="1" t="n"/>
      <c r="CV86" s="1" t="n"/>
      <c r="CW86" s="1" t="n"/>
      <c r="CX86" s="1" t="n"/>
    </row>
    <row r="87">
      <c r="A87" s="514" t="n"/>
      <c r="B87" s="177" t="inlineStr">
        <is>
          <t>СК-6</t>
        </is>
      </c>
      <c r="C87" s="126" t="n"/>
      <c r="D87" s="126" t="n"/>
      <c r="E87" s="126" t="n"/>
      <c r="F87" s="126" t="n"/>
      <c r="G87" s="126" t="n"/>
      <c r="H87" s="128" t="n"/>
      <c r="I87" s="1169" t="inlineStr">
        <is>
          <t>Проводить маркетинговые исследования, прогнозировать поведение покупателей и разрабатывать стратегии маркетинга с учетом особенностей цифровых технологий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217" t="inlineStr">
        <is>
          <t>2.2.3, 2.4.2</t>
        </is>
      </c>
      <c r="BH87" s="126" t="n"/>
      <c r="BI87" s="126" t="n"/>
      <c r="BJ87" s="126" t="n"/>
      <c r="BK87" s="126" t="n"/>
      <c r="BL87" s="126" t="n"/>
      <c r="BM87" s="126" t="n"/>
      <c r="BN87" s="175" t="n"/>
      <c r="BO87" s="1450" t="n"/>
      <c r="BP87" s="1450" t="n"/>
      <c r="BQ87" s="514" t="n"/>
      <c r="BR87" s="514" t="n"/>
      <c r="BS87" s="514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  <c r="CN87" s="1" t="n"/>
      <c r="CO87" s="1" t="n"/>
      <c r="CP87" s="1" t="n"/>
      <c r="CQ87" s="1" t="n"/>
      <c r="CR87" s="1" t="n"/>
      <c r="CS87" s="1" t="n"/>
      <c r="CT87" s="1" t="n"/>
      <c r="CU87" s="1" t="n"/>
      <c r="CV87" s="1" t="n"/>
      <c r="CW87" s="1" t="n"/>
      <c r="CX87" s="1" t="n"/>
    </row>
    <row r="88">
      <c r="A88" s="514" t="n"/>
      <c r="B88" s="177" t="inlineStr">
        <is>
          <t>СК-7</t>
        </is>
      </c>
      <c r="C88" s="126" t="n"/>
      <c r="D88" s="126" t="n"/>
      <c r="E88" s="126" t="n"/>
      <c r="F88" s="126" t="n"/>
      <c r="G88" s="126" t="n"/>
      <c r="H88" s="128" t="n"/>
      <c r="I88" s="1169" t="inlineStr">
        <is>
          <t>Внедрять системы управления взаимоотношениями с клиентами, инструменты и методы  цифрового маркетинга, продвижения продукции и услуг в социальных сетях в деятельность  предприятия, использовать поисковую оптимизацию веб-сайтов для привлечения потребителей  продуктов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217" t="inlineStr">
        <is>
          <t>2.3.2</t>
        </is>
      </c>
      <c r="BH88" s="126" t="n"/>
      <c r="BI88" s="126" t="n"/>
      <c r="BJ88" s="126" t="n"/>
      <c r="BK88" s="126" t="n"/>
      <c r="BL88" s="126" t="n"/>
      <c r="BM88" s="126" t="n"/>
      <c r="BN88" s="175" t="n"/>
      <c r="BO88" s="1450" t="n"/>
      <c r="BP88" s="1450" t="n"/>
      <c r="BQ88" s="514" t="n"/>
      <c r="BR88" s="514" t="n"/>
      <c r="BS88" s="514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  <c r="CN88" s="1" t="n"/>
      <c r="CO88" s="1" t="n"/>
      <c r="CP88" s="1" t="n"/>
      <c r="CQ88" s="1" t="n"/>
      <c r="CR88" s="1" t="n"/>
      <c r="CS88" s="1" t="n"/>
      <c r="CT88" s="1" t="n"/>
      <c r="CU88" s="1" t="n"/>
      <c r="CV88" s="1" t="n"/>
      <c r="CW88" s="1" t="n"/>
      <c r="CX88" s="1" t="n"/>
    </row>
    <row r="89">
      <c r="A89" s="514" t="n"/>
      <c r="B89" s="177" t="inlineStr">
        <is>
          <t>СК-8</t>
        </is>
      </c>
      <c r="C89" s="126" t="n"/>
      <c r="D89" s="126" t="n"/>
      <c r="E89" s="126" t="n"/>
      <c r="F89" s="126" t="n"/>
      <c r="G89" s="126" t="n"/>
      <c r="H89" s="128" t="n"/>
      <c r="I89" s="1451" t="inlineStr">
        <is>
          <t>Осуществлять анализ особенностей реализации маркетинга взаимоотношений, использовать их в практической деятельности предприятий и организаций</t>
        </is>
      </c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217" t="inlineStr">
        <is>
          <t>2.4.1</t>
        </is>
      </c>
      <c r="BH89" s="126" t="n"/>
      <c r="BI89" s="126" t="n"/>
      <c r="BJ89" s="126" t="n"/>
      <c r="BK89" s="126" t="n"/>
      <c r="BL89" s="126" t="n"/>
      <c r="BM89" s="126" t="n"/>
      <c r="BN89" s="175" t="n"/>
      <c r="BO89" s="1450" t="n"/>
      <c r="BP89" s="1450" t="n"/>
      <c r="BQ89" s="514" t="n"/>
      <c r="BR89" s="514" t="n"/>
      <c r="BS89" s="514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  <c r="CN89" s="1" t="n"/>
      <c r="CO89" s="1" t="n"/>
      <c r="CP89" s="1" t="n"/>
      <c r="CQ89" s="1" t="n"/>
      <c r="CR89" s="1" t="n"/>
      <c r="CS89" s="1" t="n"/>
      <c r="CT89" s="1" t="n"/>
      <c r="CU89" s="1" t="n"/>
      <c r="CV89" s="1" t="n"/>
      <c r="CW89" s="1" t="n"/>
      <c r="CX89" s="1" t="n"/>
    </row>
    <row r="90">
      <c r="A90" s="514" t="n"/>
      <c r="B90" s="177" t="inlineStr">
        <is>
          <t>СК-9</t>
        </is>
      </c>
      <c r="C90" s="126" t="n"/>
      <c r="D90" s="126" t="n"/>
      <c r="E90" s="126" t="n"/>
      <c r="F90" s="126" t="n"/>
      <c r="G90" s="126" t="n"/>
      <c r="H90" s="128" t="n"/>
      <c r="I90" s="1451" t="inlineStr">
        <is>
          <t>Осуществлять анализ и создавать информационные базы данных и использовать их в процессе обоснования и принятии маркетинговых решений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217" t="inlineStr">
        <is>
          <t>2.4.2</t>
        </is>
      </c>
      <c r="BH90" s="126" t="n"/>
      <c r="BI90" s="126" t="n"/>
      <c r="BJ90" s="126" t="n"/>
      <c r="BK90" s="126" t="n"/>
      <c r="BL90" s="126" t="n"/>
      <c r="BM90" s="126" t="n"/>
      <c r="BN90" s="175" t="n"/>
      <c r="BO90" s="1450" t="n"/>
      <c r="BP90" s="1450" t="n"/>
      <c r="BQ90" s="514" t="n"/>
      <c r="BR90" s="514" t="n"/>
      <c r="BS90" s="514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  <c r="CN90" s="1" t="n"/>
      <c r="CO90" s="1" t="n"/>
      <c r="CP90" s="1" t="n"/>
      <c r="CQ90" s="1" t="n"/>
      <c r="CR90" s="1" t="n"/>
      <c r="CS90" s="1" t="n"/>
      <c r="CT90" s="1" t="n"/>
      <c r="CU90" s="1" t="n"/>
      <c r="CV90" s="1" t="n"/>
      <c r="CW90" s="1" t="n"/>
      <c r="CX90" s="1" t="n"/>
    </row>
    <row r="91">
      <c r="A91" s="243" t="n"/>
      <c r="B91" s="516" t="n"/>
      <c r="C91" s="516" t="n"/>
      <c r="D91" s="516" t="n"/>
      <c r="E91" s="517" t="n"/>
      <c r="F91" s="517" t="n"/>
      <c r="G91" s="517" t="n"/>
      <c r="H91" s="517" t="n"/>
      <c r="I91" s="517" t="n"/>
      <c r="J91" s="517" t="n"/>
      <c r="K91" s="517" t="n"/>
      <c r="L91" s="517" t="n"/>
      <c r="M91" s="517" t="n"/>
      <c r="N91" s="517" t="n"/>
      <c r="O91" s="517" t="n"/>
      <c r="P91" s="517" t="n"/>
      <c r="Q91" s="517" t="n"/>
      <c r="R91" s="517" t="n"/>
      <c r="S91" s="517" t="n"/>
      <c r="T91" s="517" t="n"/>
      <c r="U91" s="517" t="n"/>
      <c r="V91" s="517" t="n"/>
      <c r="W91" s="517" t="n"/>
      <c r="X91" s="517" t="n"/>
      <c r="Y91" s="517" t="n"/>
      <c r="Z91" s="517" t="n"/>
      <c r="AA91" s="517" t="n"/>
      <c r="AB91" s="517" t="n"/>
      <c r="AC91" s="517" t="n"/>
      <c r="AD91" s="517" t="n"/>
      <c r="AE91" s="517" t="n"/>
      <c r="AF91" s="517" t="n"/>
      <c r="AG91" s="517" t="n"/>
      <c r="AH91" s="517" t="n"/>
      <c r="AI91" s="517" t="n"/>
      <c r="AJ91" s="517" t="n"/>
      <c r="AK91" s="517" t="n"/>
      <c r="AL91" s="517" t="n"/>
      <c r="AM91" s="517" t="n"/>
      <c r="AN91" s="517" t="n"/>
      <c r="AO91" s="517" t="n"/>
      <c r="AP91" s="517" t="n"/>
      <c r="AQ91" s="517" t="n"/>
      <c r="AR91" s="517" t="n"/>
      <c r="AS91" s="517" t="n"/>
      <c r="AT91" s="517" t="n"/>
      <c r="AU91" s="517" t="n"/>
      <c r="AV91" s="517" t="n"/>
      <c r="AW91" s="517" t="n"/>
      <c r="AX91" s="517" t="n"/>
      <c r="AY91" s="517" t="n"/>
      <c r="AZ91" s="517" t="n"/>
      <c r="BA91" s="517" t="n"/>
      <c r="BB91" s="517" t="n"/>
      <c r="BC91" s="517" t="n"/>
      <c r="BD91" s="517" t="n"/>
      <c r="BE91" s="517" t="n"/>
      <c r="BF91" s="517" t="n"/>
      <c r="BG91" s="260" t="n"/>
      <c r="BH91" s="260" t="n"/>
      <c r="BI91" s="260" t="n"/>
      <c r="BJ91" s="260" t="n"/>
      <c r="BK91" s="260" t="n"/>
      <c r="BL91" s="260" t="n"/>
      <c r="BM91" s="260" t="n"/>
      <c r="BN91" s="260" t="n"/>
      <c r="BO91" s="243" t="n"/>
      <c r="BP91" s="243" t="n"/>
      <c r="BQ91" s="243" t="n"/>
      <c r="BR91" s="243" t="n"/>
      <c r="BS91" s="243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  <c r="CN91" s="1" t="n"/>
      <c r="CO91" s="1" t="n"/>
      <c r="CP91" s="1" t="n"/>
      <c r="CQ91" s="1" t="n"/>
      <c r="CR91" s="1" t="n"/>
      <c r="CS91" s="1" t="n"/>
      <c r="CT91" s="1" t="n"/>
      <c r="CU91" s="1" t="n"/>
      <c r="CV91" s="1" t="n"/>
      <c r="CW91" s="1" t="n"/>
      <c r="CX91" s="1" t="n"/>
    </row>
    <row r="92">
      <c r="A92" s="90" t="n"/>
      <c r="B92" s="1" t="n"/>
      <c r="C92" s="244" t="n"/>
      <c r="D92" s="244" t="n"/>
      <c r="E92" s="24" t="inlineStr">
        <is>
          <t xml:space="preserve">Учебный план углубленного высшего образования по специальности 7-06-0412-04 "Маркетинг" Профилизация: "Цифровой маркетинг"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7-06-04-005/пр. </t>
        </is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244" t="n"/>
      <c r="BN92" s="244" t="n"/>
      <c r="BO92" s="244" t="n"/>
      <c r="BP92" s="244" t="n"/>
      <c r="BQ92" s="1452" t="n"/>
      <c r="BR92" s="1452" t="n"/>
      <c r="BS92" s="90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  <c r="CN92" s="1" t="n"/>
      <c r="CO92" s="1" t="n"/>
      <c r="CP92" s="1" t="n"/>
      <c r="CQ92" s="1" t="n"/>
      <c r="CR92" s="1" t="n"/>
      <c r="CS92" s="1" t="n"/>
      <c r="CT92" s="1" t="n"/>
      <c r="CU92" s="1" t="n"/>
      <c r="CV92" s="1" t="n"/>
      <c r="CW92" s="1" t="n"/>
      <c r="CX92" s="1" t="n"/>
    </row>
    <row r="93">
      <c r="A93" s="90" t="n"/>
      <c r="B93" s="90" t="n"/>
      <c r="C93" s="518" t="n"/>
      <c r="D93" s="90" t="n"/>
      <c r="E93" s="90" t="n"/>
      <c r="F93" s="90" t="n"/>
      <c r="G93" s="90" t="n"/>
      <c r="H93" s="90" t="n"/>
      <c r="I93" s="90" t="n"/>
      <c r="J93" s="90" t="n"/>
      <c r="K93" s="90" t="n"/>
      <c r="L93" s="90" t="n"/>
      <c r="M93" s="90" t="n"/>
      <c r="N93" s="90" t="n"/>
      <c r="O93" s="90" t="n"/>
      <c r="P93" s="90" t="n"/>
      <c r="Q93" s="90" t="n"/>
      <c r="R93" s="90" t="n"/>
      <c r="S93" s="90" t="n"/>
      <c r="T93" s="90" t="n"/>
      <c r="U93" s="90" t="n"/>
      <c r="V93" s="90" t="n"/>
      <c r="W93" s="90" t="n"/>
      <c r="X93" s="90" t="n"/>
      <c r="Y93" s="90" t="n"/>
      <c r="Z93" s="90" t="n"/>
      <c r="AA93" s="90" t="n"/>
      <c r="AB93" s="90" t="n"/>
      <c r="AC93" s="90" t="n"/>
      <c r="AD93" s="90" t="n"/>
      <c r="AE93" s="90" t="n"/>
      <c r="AF93" s="90" t="n"/>
      <c r="AG93" s="90" t="n"/>
      <c r="AH93" s="90" t="n"/>
      <c r="AI93" s="90" t="n"/>
      <c r="AJ93" s="90" t="n"/>
      <c r="AK93" s="90" t="n"/>
      <c r="AL93" s="90" t="n"/>
      <c r="AM93" s="90" t="n"/>
      <c r="AN93" s="90" t="n"/>
      <c r="AO93" s="90" t="n"/>
      <c r="AP93" s="90" t="n"/>
      <c r="AQ93" s="90" t="n"/>
      <c r="AR93" s="90" t="n"/>
      <c r="AS93" s="90" t="n"/>
      <c r="AT93" s="90" t="n"/>
      <c r="AU93" s="90" t="n"/>
      <c r="AV93" s="90" t="n"/>
      <c r="AW93" s="90" t="n"/>
      <c r="AX93" s="90" t="n"/>
      <c r="AY93" s="90" t="n"/>
      <c r="AZ93" s="90" t="n"/>
      <c r="BA93" s="90" t="n"/>
      <c r="BB93" s="90" t="n"/>
      <c r="BC93" s="90" t="n"/>
      <c r="BD93" s="90" t="n"/>
      <c r="BE93" s="90" t="n"/>
      <c r="BF93" s="90" t="n"/>
      <c r="BG93" s="90" t="n"/>
      <c r="BH93" s="90" t="n"/>
      <c r="BI93" s="90" t="n"/>
      <c r="BJ93" s="90" t="n"/>
      <c r="BK93" s="90" t="n"/>
      <c r="BL93" s="90" t="n"/>
      <c r="BM93" s="90" t="n"/>
      <c r="BN93" s="90" t="n"/>
      <c r="BO93" s="90" t="n"/>
      <c r="BP93" s="90" t="n"/>
      <c r="BQ93" s="90" t="n"/>
      <c r="BR93" s="90" t="n"/>
      <c r="BS93" s="90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  <c r="CN93" s="1" t="n"/>
      <c r="CO93" s="1" t="n"/>
      <c r="CP93" s="1" t="n"/>
      <c r="CQ93" s="1" t="n"/>
      <c r="CR93" s="1" t="n"/>
      <c r="CS93" s="1" t="n"/>
      <c r="CT93" s="1" t="n"/>
      <c r="CU93" s="1" t="n"/>
      <c r="CV93" s="1" t="n"/>
      <c r="CW93" s="1" t="n"/>
      <c r="CX93" s="1" t="n"/>
    </row>
    <row r="94">
      <c r="A94" s="90" t="n"/>
      <c r="B94" s="90" t="n"/>
      <c r="C94" s="688" t="n"/>
      <c r="D94" s="519" t="inlineStr">
        <is>
          <t>*</t>
        </is>
      </c>
      <c r="E9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23" t="n"/>
      <c r="BN94" s="23" t="n"/>
      <c r="BO94" s="23" t="n"/>
      <c r="BP94" s="23" t="n"/>
      <c r="BQ94" s="23" t="n"/>
      <c r="BR94" s="90" t="n"/>
      <c r="BS94" s="90" t="n"/>
      <c r="BT94" s="90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  <c r="CN94" s="1" t="n"/>
      <c r="CO94" s="1" t="n"/>
      <c r="CP94" s="1" t="n"/>
      <c r="CQ94" s="1" t="n"/>
      <c r="CR94" s="1" t="n"/>
      <c r="CS94" s="1" t="n"/>
      <c r="CT94" s="1" t="n"/>
      <c r="CU94" s="1" t="n"/>
      <c r="CV94" s="1" t="n"/>
      <c r="CW94" s="1" t="n"/>
      <c r="CX94" s="1" t="n"/>
    </row>
    <row r="95">
      <c r="A95" s="247" t="n"/>
      <c r="B95" s="247" t="n"/>
      <c r="C95" s="689" t="n"/>
      <c r="D95" s="521" t="n"/>
      <c r="E95" s="29" t="n"/>
      <c r="F95" s="29" t="n"/>
      <c r="G95" s="29" t="n"/>
      <c r="H95" s="29" t="n"/>
      <c r="I95" s="29" t="n"/>
      <c r="J95" s="29" t="n"/>
      <c r="K95" s="29" t="n"/>
      <c r="L95" s="29" t="n"/>
      <c r="M95" s="29" t="n"/>
      <c r="N95" s="29" t="n"/>
      <c r="O95" s="29" t="n"/>
      <c r="P95" s="29" t="n"/>
      <c r="Q95" s="29" t="n"/>
      <c r="R95" s="29" t="n"/>
      <c r="S95" s="29" t="n"/>
      <c r="T95" s="29" t="n"/>
      <c r="U95" s="29" t="n"/>
      <c r="V95" s="29" t="n"/>
      <c r="W95" s="29" t="n"/>
      <c r="X95" s="29" t="n"/>
      <c r="Y95" s="29" t="n"/>
      <c r="Z95" s="29" t="n"/>
      <c r="AA95" s="29" t="n"/>
      <c r="AB95" s="29" t="n"/>
      <c r="AC95" s="29" t="n"/>
      <c r="AD95" s="29" t="n"/>
      <c r="AE95" s="29" t="n"/>
      <c r="AF95" s="29" t="n"/>
      <c r="AG95" s="29" t="n"/>
      <c r="AH95" s="29" t="n"/>
      <c r="AI95" s="29" t="n"/>
      <c r="AJ95" s="29" t="n"/>
      <c r="AK95" s="29" t="n"/>
      <c r="AL95" s="29" t="n"/>
      <c r="AM95" s="29" t="n"/>
      <c r="AN95" s="29" t="n"/>
      <c r="AO95" s="29" t="n"/>
      <c r="AP95" s="29" t="n"/>
      <c r="AQ95" s="29" t="n"/>
      <c r="AR95" s="29" t="n"/>
      <c r="AS95" s="29" t="n"/>
      <c r="AT95" s="29" t="n"/>
      <c r="AU95" s="29" t="n"/>
      <c r="AV95" s="29" t="n"/>
      <c r="AW95" s="29" t="n"/>
      <c r="AX95" s="29" t="n"/>
      <c r="AY95" s="29" t="n"/>
      <c r="AZ95" s="29" t="n"/>
      <c r="BA95" s="29" t="n"/>
      <c r="BB95" s="29" t="n"/>
      <c r="BC95" s="29" t="n"/>
      <c r="BD95" s="29" t="n"/>
      <c r="BE95" s="29" t="n"/>
      <c r="BF95" s="29" t="n"/>
      <c r="BG95" s="29" t="n"/>
      <c r="BH95" s="29" t="n"/>
      <c r="BI95" s="29" t="n"/>
      <c r="BJ95" s="29" t="n"/>
      <c r="BK95" s="29" t="n"/>
      <c r="BL95" s="29" t="n"/>
      <c r="BM95" s="29" t="n"/>
      <c r="BN95" s="29" t="n"/>
      <c r="BO95" s="29" t="n"/>
      <c r="BP95" s="29" t="n"/>
      <c r="BQ95" s="29" t="n"/>
      <c r="BR95" s="247" t="n"/>
      <c r="BS95" s="247" t="n"/>
      <c r="BT95" s="247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  <c r="CN95" s="1" t="n"/>
      <c r="CO95" s="1" t="n"/>
      <c r="CP95" s="1" t="n"/>
      <c r="CQ95" s="1" t="n"/>
      <c r="CR95" s="1" t="n"/>
      <c r="CS95" s="1" t="n"/>
      <c r="CT95" s="1" t="n"/>
      <c r="CU95" s="1" t="n"/>
      <c r="CV95" s="1" t="n"/>
      <c r="CW95" s="1" t="n"/>
      <c r="CX95" s="1" t="n"/>
    </row>
    <row r="96">
      <c r="A96" s="90" t="n"/>
      <c r="B96" s="90" t="n"/>
      <c r="C96" s="688" t="n"/>
      <c r="D96" s="519" t="inlineStr">
        <is>
          <t>д</t>
        </is>
      </c>
      <c r="E96" s="29" t="inlineStr">
        <is>
          <t>Дифференцированный зачет.</t>
        </is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90" t="n"/>
      <c r="BS96" s="90" t="n"/>
      <c r="BT96" s="90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  <c r="CN96" s="1" t="n"/>
      <c r="CO96" s="1" t="n"/>
      <c r="CP96" s="1" t="n"/>
      <c r="CQ96" s="1" t="n"/>
      <c r="CR96" s="1" t="n"/>
      <c r="CS96" s="1" t="n"/>
      <c r="CT96" s="1" t="n"/>
      <c r="CU96" s="1" t="n"/>
      <c r="CV96" s="1" t="n"/>
      <c r="CW96" s="1" t="n"/>
      <c r="CX96" s="1" t="n"/>
    </row>
    <row r="97">
      <c r="A97" s="3" t="n"/>
      <c r="B97" s="19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19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  <c r="BA97" s="3" t="n"/>
      <c r="BB97" s="3" t="n"/>
      <c r="BC97" s="3" t="n"/>
      <c r="BD97" s="3" t="n"/>
      <c r="BE97" s="3" t="n"/>
      <c r="BF97" s="3" t="n"/>
      <c r="BG97" s="3" t="n"/>
      <c r="BH97" s="3" t="n"/>
      <c r="BI97" s="3" t="n"/>
      <c r="BJ97" s="3" t="n"/>
      <c r="BK97" s="3" t="n"/>
      <c r="BL97" s="3" t="n"/>
      <c r="BM97" s="3" t="n"/>
      <c r="BN97" s="3" t="n"/>
      <c r="BO97" s="3" t="n"/>
      <c r="BP97" s="3" t="n"/>
      <c r="BQ97" s="3" t="n"/>
      <c r="BR97" s="3" t="n"/>
      <c r="BS97" s="3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  <c r="CP97" s="1" t="n"/>
      <c r="CQ97" s="1" t="n"/>
      <c r="CR97" s="1" t="n"/>
      <c r="CS97" s="1" t="n"/>
      <c r="CT97" s="1" t="n"/>
      <c r="CU97" s="1" t="n"/>
      <c r="CV97" s="1" t="n"/>
      <c r="CW97" s="1" t="n"/>
      <c r="CX97" s="1" t="n"/>
    </row>
    <row r="98">
      <c r="A98" s="244" t="n"/>
      <c r="B98" s="244" t="n"/>
      <c r="C98" s="244" t="n"/>
      <c r="D98" s="244" t="n"/>
      <c r="E98" s="3" t="inlineStr">
        <is>
          <t>Проректор по учебной работе</t>
        </is>
      </c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272" t="n"/>
      <c r="AH98" s="273" t="n"/>
      <c r="AI98" s="273" t="n"/>
      <c r="AJ98" s="273" t="n"/>
      <c r="AK98" s="273" t="n"/>
      <c r="AL98" s="273" t="n"/>
      <c r="AM98" s="273" t="n"/>
      <c r="AN98" s="272" t="n"/>
      <c r="AO98" s="41" t="n"/>
      <c r="AP98" s="41" t="n"/>
      <c r="AQ98" s="41" t="n"/>
      <c r="AR98" s="41" t="n"/>
      <c r="AS98" s="41" t="n"/>
      <c r="AT98" s="3" t="n"/>
      <c r="AU98" s="41" t="inlineStr">
        <is>
          <t>А.А. Сакович</t>
        </is>
      </c>
      <c r="AV98" s="3" t="n"/>
      <c r="AW98" s="274" t="n"/>
      <c r="AX98" s="274" t="n"/>
      <c r="AY98" s="274" t="n"/>
      <c r="AZ98" s="274" t="n"/>
      <c r="BA98" s="3" t="n"/>
      <c r="BB98" s="3" t="n"/>
      <c r="BC98" s="3" t="n"/>
      <c r="BD98" s="244" t="n"/>
      <c r="BE98" s="244" t="n"/>
      <c r="BF98" s="244" t="n"/>
      <c r="BG98" s="244" t="n"/>
      <c r="BH98" s="244" t="n"/>
      <c r="BI98" s="244" t="n"/>
      <c r="BJ98" s="244" t="n"/>
      <c r="BK98" s="244" t="n"/>
      <c r="BL98" s="244" t="n"/>
      <c r="BM98" s="244" t="n"/>
      <c r="BN98" s="244" t="n"/>
      <c r="BO98" s="244" t="n"/>
      <c r="BP98" s="244" t="n"/>
      <c r="BQ98" s="244" t="n"/>
      <c r="BR98" s="244" t="n"/>
      <c r="BS98" s="244" t="n"/>
      <c r="BT98" s="244" t="n"/>
      <c r="BU98" s="244" t="n"/>
      <c r="BV98" s="244" t="n"/>
      <c r="BW98" s="244" t="n"/>
      <c r="BX98" s="244" t="n"/>
      <c r="BY98" s="244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  <c r="CP98" s="1" t="n"/>
      <c r="CQ98" s="1" t="n"/>
      <c r="CR98" s="1" t="n"/>
      <c r="CS98" s="1" t="n"/>
      <c r="CT98" s="1" t="n"/>
      <c r="CU98" s="1" t="n"/>
      <c r="CV98" s="1" t="n"/>
      <c r="CW98" s="1" t="n"/>
      <c r="CX98" s="1" t="n"/>
    </row>
    <row r="99">
      <c r="A99" s="90" t="n"/>
      <c r="B99" s="90" t="n"/>
      <c r="C99" s="90" t="n"/>
      <c r="D99" s="90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1" t="n"/>
      <c r="AZ99" s="41" t="n"/>
      <c r="BA99" s="90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244" t="n"/>
      <c r="BR99" s="244" t="n"/>
      <c r="BS99" s="90" t="n"/>
      <c r="BT99" s="90" t="n"/>
      <c r="BU99" s="90" t="n"/>
      <c r="BV99" s="90" t="n"/>
      <c r="BW99" s="90" t="n"/>
      <c r="BX99" s="90" t="n"/>
      <c r="BY99" s="90" t="n"/>
      <c r="BZ99" s="90" t="n"/>
      <c r="CA99" s="90" t="n"/>
      <c r="CB99" s="90" t="n"/>
      <c r="CC99" s="90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  <c r="CP99" s="1" t="n"/>
      <c r="CQ99" s="1" t="n"/>
      <c r="CR99" s="1" t="n"/>
      <c r="CS99" s="1" t="n"/>
      <c r="CT99" s="1" t="n"/>
      <c r="CU99" s="1" t="n"/>
      <c r="CV99" s="1" t="n"/>
      <c r="CW99" s="1" t="n"/>
      <c r="CX99" s="1" t="n"/>
    </row>
    <row r="100">
      <c r="A100" s="90" t="n"/>
      <c r="B100" s="90" t="n"/>
      <c r="C100" s="90" t="n"/>
      <c r="D100" s="90" t="n"/>
      <c r="E100" s="273" t="n"/>
      <c r="F100" s="273" t="n"/>
      <c r="G100" s="273" t="n"/>
      <c r="H100" s="273" t="n"/>
      <c r="I100" s="277" t="inlineStr">
        <is>
          <t>20___</t>
        </is>
      </c>
      <c r="J100" s="278" t="n"/>
      <c r="K100" s="41" t="n"/>
      <c r="L100" s="41" t="n"/>
      <c r="M100" s="279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274" t="n"/>
      <c r="AB100" s="274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41" t="n"/>
      <c r="BA100" s="90" t="n"/>
      <c r="BB100" s="90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244" t="n"/>
      <c r="BR100" s="244" t="n"/>
      <c r="BS100" s="90" t="n"/>
      <c r="BT100" s="90" t="n"/>
      <c r="BU100" s="90" t="n"/>
      <c r="BV100" s="90" t="n"/>
      <c r="BW100" s="90" t="n"/>
      <c r="BX100" s="90" t="n"/>
      <c r="BY100" s="90" t="n"/>
      <c r="BZ100" s="90" t="n"/>
      <c r="CA100" s="90" t="n"/>
      <c r="CB100" s="90" t="n"/>
      <c r="CC100" s="90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  <c r="CP100" s="1" t="n"/>
      <c r="CQ100" s="1" t="n"/>
      <c r="CR100" s="1" t="n"/>
      <c r="CS100" s="1" t="n"/>
      <c r="CT100" s="1" t="n"/>
      <c r="CU100" s="1" t="n"/>
      <c r="CV100" s="1" t="n"/>
      <c r="CW100" s="1" t="n"/>
      <c r="CX100" s="1" t="n"/>
    </row>
    <row r="101">
      <c r="A101" s="90" t="n"/>
      <c r="B101" s="90" t="n"/>
      <c r="C101" s="90" t="n"/>
      <c r="D101" s="90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1" t="n"/>
      <c r="BA101" s="90" t="n"/>
      <c r="BB101" s="90" t="n"/>
      <c r="BC101" s="90" t="n"/>
      <c r="BD101" s="90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244" t="n"/>
      <c r="BP101" s="91" t="n"/>
      <c r="BQ101" s="244" t="n"/>
      <c r="BR101" s="244" t="n"/>
      <c r="BS101" s="90" t="n"/>
      <c r="BT101" s="90" t="n"/>
      <c r="BU101" s="90" t="n"/>
      <c r="BV101" s="90" t="n"/>
      <c r="BW101" s="90" t="n"/>
      <c r="BX101" s="90" t="n"/>
      <c r="BY101" s="90" t="n"/>
      <c r="BZ101" s="90" t="n"/>
      <c r="CA101" s="90" t="n"/>
      <c r="CB101" s="90" t="n"/>
      <c r="CC101" s="90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  <c r="CP101" s="1" t="n"/>
      <c r="CQ101" s="1" t="n"/>
      <c r="CR101" s="1" t="n"/>
      <c r="CS101" s="1" t="n"/>
      <c r="CT101" s="1" t="n"/>
      <c r="CU101" s="1" t="n"/>
      <c r="CV101" s="1" t="n"/>
      <c r="CW101" s="1" t="n"/>
      <c r="CX101" s="1" t="n"/>
    </row>
    <row r="102">
      <c r="A102" s="244" t="n"/>
      <c r="B102" s="244" t="n"/>
      <c r="C102" s="244" t="n"/>
      <c r="D102" s="244" t="n"/>
      <c r="E102" s="282" t="inlineStr">
        <is>
          <t>Декан инженерно-экономического факультета</t>
        </is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90" t="n"/>
      <c r="AG102" s="273" t="n"/>
      <c r="AH102" s="273" t="n"/>
      <c r="AI102" s="273" t="n"/>
      <c r="AJ102" s="273" t="n"/>
      <c r="AK102" s="273" t="n"/>
      <c r="AL102" s="273" t="n"/>
      <c r="AM102" s="272" t="n"/>
      <c r="AN102" s="272" t="n"/>
      <c r="AO102" s="41" t="n"/>
      <c r="AP102" s="41" t="n"/>
      <c r="AQ102" s="41" t="n"/>
      <c r="AR102" s="41" t="n"/>
      <c r="AS102" s="3" t="n"/>
      <c r="AT102" s="41" t="n"/>
      <c r="AU102" s="282" t="inlineStr">
        <is>
          <t>А.Б.Ольферович</t>
        </is>
      </c>
      <c r="AV102" s="274" t="n"/>
      <c r="AW102" s="90" t="n"/>
      <c r="AX102" s="274" t="n"/>
      <c r="AY102" s="3" t="n"/>
      <c r="AZ102" s="3" t="n"/>
      <c r="BA102" s="244" t="n"/>
      <c r="BB102" s="244" t="n"/>
      <c r="BC102" s="244" t="n"/>
      <c r="BD102" s="244" t="n"/>
      <c r="BE102" s="244" t="n"/>
      <c r="BF102" s="244" t="n"/>
      <c r="BG102" s="244" t="n"/>
      <c r="BH102" s="244" t="n"/>
      <c r="BI102" s="244" t="n"/>
      <c r="BJ102" s="24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244" t="n"/>
      <c r="BU102" s="244" t="n"/>
      <c r="BV102" s="244" t="n"/>
      <c r="BW102" s="244" t="n"/>
      <c r="BX102" s="244" t="n"/>
      <c r="BY102" s="244" t="n"/>
      <c r="BZ102" s="244" t="n"/>
      <c r="CA102" s="244" t="n"/>
      <c r="CB102" s="244" t="n"/>
      <c r="CC102" s="244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  <c r="CP102" s="1" t="n"/>
      <c r="CQ102" s="1" t="n"/>
      <c r="CR102" s="1" t="n"/>
      <c r="CS102" s="1" t="n"/>
      <c r="CT102" s="1" t="n"/>
      <c r="CU102" s="1" t="n"/>
      <c r="CV102" s="1" t="n"/>
      <c r="CW102" s="1" t="n"/>
      <c r="CX102" s="1" t="n"/>
    </row>
    <row r="103">
      <c r="A103" s="244" t="n"/>
      <c r="B103" s="244" t="n"/>
      <c r="C103" s="244" t="n"/>
      <c r="D103" s="244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94" t="n"/>
      <c r="BA103" s="94" t="n"/>
      <c r="BB103" s="94" t="n"/>
      <c r="BC103" s="94" t="n"/>
      <c r="BD103" s="94" t="n"/>
      <c r="BE103" s="94" t="n"/>
      <c r="BF103" s="94" t="n"/>
      <c r="BG103" s="9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244" t="n"/>
      <c r="BU103" s="244" t="n"/>
      <c r="BV103" s="244" t="n"/>
      <c r="BW103" s="244" t="n"/>
      <c r="BX103" s="244" t="n"/>
      <c r="BY103" s="244" t="n"/>
      <c r="BZ103" s="244" t="n"/>
      <c r="CA103" s="244" t="n"/>
      <c r="CB103" s="244" t="n"/>
      <c r="CC103" s="244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  <c r="CP103" s="1" t="n"/>
      <c r="CQ103" s="1" t="n"/>
      <c r="CR103" s="1" t="n"/>
      <c r="CS103" s="1" t="n"/>
      <c r="CT103" s="1" t="n"/>
      <c r="CU103" s="1" t="n"/>
      <c r="CV103" s="1" t="n"/>
      <c r="CW103" s="1" t="n"/>
      <c r="CX103" s="1" t="n"/>
    </row>
    <row r="104">
      <c r="A104" s="90" t="n"/>
      <c r="B104" s="90" t="n"/>
      <c r="C104" s="90" t="n"/>
      <c r="D104" s="90" t="n"/>
      <c r="E104" s="273" t="n"/>
      <c r="F104" s="273" t="n"/>
      <c r="G104" s="273" t="n"/>
      <c r="H104" s="273" t="n"/>
      <c r="I104" s="277" t="inlineStr">
        <is>
          <t>20___</t>
        </is>
      </c>
      <c r="J104" s="278" t="n"/>
      <c r="K104" s="41" t="n"/>
      <c r="L104" s="41" t="n"/>
      <c r="M104" s="279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274" t="n"/>
      <c r="AC104" s="3" t="n"/>
      <c r="AD104" s="3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1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244" t="n"/>
      <c r="BP104" s="244" t="n"/>
      <c r="BQ104" s="244" t="n"/>
      <c r="BR104" s="244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90" t="n"/>
      <c r="CB104" s="90" t="n"/>
      <c r="CC104" s="90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  <c r="CP104" s="1" t="n"/>
      <c r="CQ104" s="1" t="n"/>
      <c r="CR104" s="1" t="n"/>
      <c r="CS104" s="1" t="n"/>
      <c r="CT104" s="1" t="n"/>
      <c r="CU104" s="1" t="n"/>
      <c r="CV104" s="1" t="n"/>
      <c r="CW104" s="1" t="n"/>
      <c r="CX104" s="1" t="n"/>
    </row>
    <row r="105">
      <c r="A105" s="90" t="n"/>
      <c r="B105" s="90" t="n"/>
      <c r="C105" s="90" t="n"/>
      <c r="D105" s="90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3" t="n"/>
      <c r="BA105" s="244" t="n"/>
      <c r="BB105" s="244" t="n"/>
      <c r="BC105" s="244" t="n"/>
      <c r="BD105" s="97" t="n"/>
      <c r="BE105" s="519" t="n"/>
      <c r="BF105" s="90" t="n"/>
      <c r="BG105" s="90" t="n"/>
      <c r="BH105" s="691" t="n"/>
      <c r="BI105" s="91" t="n"/>
      <c r="BJ105" s="91" t="n"/>
      <c r="BK105" s="91" t="n"/>
      <c r="BL105" s="91" t="n"/>
      <c r="BM105" s="91" t="n"/>
      <c r="BN105" s="91" t="n"/>
      <c r="BO105" s="244" t="n"/>
      <c r="BP105" s="91" t="n"/>
      <c r="BQ105" s="244" t="n"/>
      <c r="BR105" s="244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  <c r="CB105" s="90" t="n"/>
      <c r="CC105" s="90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  <c r="CP105" s="1" t="n"/>
      <c r="CQ105" s="1" t="n"/>
      <c r="CR105" s="1" t="n"/>
      <c r="CS105" s="1" t="n"/>
      <c r="CT105" s="1" t="n"/>
      <c r="CU105" s="1" t="n"/>
      <c r="CV105" s="1" t="n"/>
      <c r="CW105" s="1" t="n"/>
      <c r="CX105" s="1" t="n"/>
    </row>
    <row r="106">
      <c r="A106" s="244" t="n"/>
      <c r="B106" s="244" t="n"/>
      <c r="C106" s="244" t="n"/>
      <c r="D106" s="244" t="n"/>
      <c r="E106" s="274" t="inlineStr">
        <is>
          <t>Заведующий кафедрой                                  экономической теории и маркетинга</t>
        </is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3" t="n"/>
      <c r="AA106" s="3" t="n"/>
      <c r="AB106" s="3" t="n"/>
      <c r="AC106" s="3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41" t="n"/>
      <c r="AM106" s="41" t="n"/>
      <c r="AN106" s="41" t="n"/>
      <c r="AO106" s="41" t="n"/>
      <c r="AP106" s="41" t="n"/>
      <c r="AQ106" s="3" t="n"/>
      <c r="AR106" s="3" t="n"/>
      <c r="AS106" s="274" t="n"/>
      <c r="AT106" s="274" t="n"/>
      <c r="AU106" s="274" t="n"/>
      <c r="AV106" s="274" t="n"/>
      <c r="AW106" s="3" t="n"/>
      <c r="AX106" s="3" t="n"/>
      <c r="AY106" s="3" t="n"/>
      <c r="AZ106" s="3" t="n"/>
      <c r="BA106" s="244" t="n"/>
      <c r="BB106" s="244" t="n"/>
      <c r="BC106" s="244" t="n"/>
      <c r="BD106" s="244" t="n"/>
      <c r="BE106" s="97" t="n"/>
      <c r="BF106" s="244" t="n"/>
      <c r="BG106" s="244" t="n"/>
      <c r="BH106" s="244" t="n"/>
      <c r="BI106" s="91" t="n"/>
      <c r="BJ106" s="91" t="n"/>
      <c r="BK106" s="91" t="n"/>
      <c r="BL106" s="91" t="n"/>
      <c r="BM106" s="91" t="n"/>
      <c r="BN106" s="91" t="n"/>
      <c r="BO106" s="244" t="n"/>
      <c r="BP106" s="91" t="n"/>
      <c r="BQ106" s="244" t="n"/>
      <c r="BR106" s="244" t="n"/>
      <c r="BS106" s="244" t="n"/>
      <c r="BT106" s="244" t="n"/>
      <c r="BU106" s="244" t="n"/>
      <c r="BV106" s="244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  <c r="CP106" s="1" t="n"/>
      <c r="CQ106" s="1" t="n"/>
      <c r="CR106" s="1" t="n"/>
      <c r="CS106" s="1" t="n"/>
      <c r="CT106" s="1" t="n"/>
      <c r="CU106" s="1" t="n"/>
      <c r="CV106" s="1" t="n"/>
      <c r="CW106" s="1" t="n"/>
      <c r="CX106" s="1" t="n"/>
    </row>
    <row r="107">
      <c r="A107" s="244" t="n"/>
      <c r="B107" s="244" t="n"/>
      <c r="C107" s="244" t="n"/>
      <c r="D107" s="24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3" t="n"/>
      <c r="AA107" s="3" t="n"/>
      <c r="AB107" s="3" t="n"/>
      <c r="AC107" s="3" t="n"/>
      <c r="AD107" s="41" t="n"/>
      <c r="AE107" s="3" t="n"/>
      <c r="AF107" s="3" t="n"/>
      <c r="AG107" s="272" t="n"/>
      <c r="AH107" s="273" t="n"/>
      <c r="AI107" s="273" t="n"/>
      <c r="AJ107" s="273" t="n"/>
      <c r="AK107" s="273" t="n"/>
      <c r="AL107" s="273" t="n"/>
      <c r="AM107" s="273" t="n"/>
      <c r="AN107" s="272" t="n"/>
      <c r="AO107" s="41" t="n"/>
      <c r="AP107" s="41" t="n"/>
      <c r="AQ107" s="3" t="n"/>
      <c r="AR107" s="3" t="n"/>
      <c r="AS107" s="274" t="n"/>
      <c r="AT107" s="274" t="n"/>
      <c r="AU107" s="274" t="inlineStr">
        <is>
          <t>К.К.Шебеко</t>
        </is>
      </c>
      <c r="AV107" s="274" t="n"/>
      <c r="AW107" s="3" t="n"/>
      <c r="AX107" s="3" t="n"/>
      <c r="AY107" s="3" t="n"/>
      <c r="AZ107" s="3" t="n"/>
      <c r="BA107" s="244" t="n"/>
      <c r="BB107" s="244" t="n"/>
      <c r="BC107" s="244" t="n"/>
      <c r="BD107" s="244" t="n"/>
      <c r="BE107" s="97" t="n"/>
      <c r="BF107" s="244" t="n"/>
      <c r="BG107" s="244" t="n"/>
      <c r="BH107" s="244" t="n"/>
      <c r="BI107" s="91" t="n"/>
      <c r="BJ107" s="91" t="n"/>
      <c r="BK107" s="91" t="n"/>
      <c r="BL107" s="91" t="n"/>
      <c r="BM107" s="91" t="n"/>
      <c r="BN107" s="91" t="n"/>
      <c r="BO107" s="244" t="n"/>
      <c r="BP107" s="91" t="n"/>
      <c r="BQ107" s="244" t="n"/>
      <c r="BR107" s="244" t="n"/>
      <c r="BS107" s="244" t="n"/>
      <c r="BT107" s="244" t="n"/>
      <c r="BU107" s="244" t="n"/>
      <c r="BV107" s="244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  <c r="CP107" s="1" t="n"/>
      <c r="CQ107" s="1" t="n"/>
      <c r="CR107" s="1" t="n"/>
      <c r="CS107" s="1" t="n"/>
      <c r="CT107" s="1" t="n"/>
      <c r="CU107" s="1" t="n"/>
      <c r="CV107" s="1" t="n"/>
      <c r="CW107" s="1" t="n"/>
      <c r="CX107" s="1" t="n"/>
    </row>
    <row r="108">
      <c r="A108" s="244" t="n"/>
      <c r="B108" s="244" t="n"/>
      <c r="C108" s="244" t="n"/>
      <c r="D108" s="244" t="n"/>
      <c r="E108" s="3" t="n"/>
      <c r="F108" s="2" t="n"/>
      <c r="G108" s="2" t="n"/>
      <c r="H108" s="2" t="n"/>
      <c r="I108" s="2" t="n"/>
      <c r="J108" s="2" t="n"/>
      <c r="K108" s="2" t="n"/>
      <c r="L108" s="2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41" t="n"/>
      <c r="AE108" s="3" t="n"/>
      <c r="AF108" s="3" t="n"/>
      <c r="AG108" s="3" t="n"/>
      <c r="AH108" s="3" t="n"/>
      <c r="AI108" s="3" t="n"/>
      <c r="AJ108" s="3" t="n"/>
      <c r="AK108" s="41" t="n"/>
      <c r="AL108" s="41" t="n"/>
      <c r="AM108" s="41" t="n"/>
      <c r="AN108" s="41" t="n"/>
      <c r="AO108" s="41" t="n"/>
      <c r="AP108" s="41" t="n"/>
      <c r="AQ108" s="3" t="n"/>
      <c r="AR108" s="3" t="n"/>
      <c r="AS108" s="274" t="n"/>
      <c r="AT108" s="274" t="n"/>
      <c r="AU108" s="274" t="n"/>
      <c r="AV108" s="274" t="n"/>
      <c r="AW108" s="3" t="n"/>
      <c r="AX108" s="3" t="n"/>
      <c r="AY108" s="3" t="n"/>
      <c r="AZ108" s="3" t="n"/>
      <c r="BA108" s="244" t="n"/>
      <c r="BB108" s="244" t="n"/>
      <c r="BC108" s="244" t="n"/>
      <c r="BD108" s="244" t="n"/>
      <c r="BE108" s="97" t="n"/>
      <c r="BF108" s="244" t="n"/>
      <c r="BG108" s="244" t="n"/>
      <c r="BH108" s="244" t="n"/>
      <c r="BI108" s="91" t="n"/>
      <c r="BJ108" s="91" t="n"/>
      <c r="BK108" s="91" t="n"/>
      <c r="BL108" s="91" t="n"/>
      <c r="BM108" s="91" t="n"/>
      <c r="BN108" s="91" t="n"/>
      <c r="BO108" s="244" t="n"/>
      <c r="BP108" s="91" t="n"/>
      <c r="BQ108" s="244" t="n"/>
      <c r="BR108" s="244" t="n"/>
      <c r="BS108" s="244" t="n"/>
      <c r="BT108" s="244" t="n"/>
      <c r="BU108" s="244" t="n"/>
      <c r="BV108" s="244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  <c r="CP108" s="1" t="n"/>
      <c r="CQ108" s="1" t="n"/>
      <c r="CR108" s="1" t="n"/>
      <c r="CS108" s="1" t="n"/>
      <c r="CT108" s="1" t="n"/>
      <c r="CU108" s="1" t="n"/>
      <c r="CV108" s="1" t="n"/>
      <c r="CW108" s="1" t="n"/>
      <c r="CX108" s="1" t="n"/>
    </row>
    <row r="109">
      <c r="A109" s="90" t="n"/>
      <c r="B109" s="90" t="n"/>
      <c r="C109" s="90" t="n"/>
      <c r="D109" s="90" t="n"/>
      <c r="E109" s="273" t="n"/>
      <c r="F109" s="273" t="n"/>
      <c r="G109" s="273" t="n"/>
      <c r="H109" s="273" t="n"/>
      <c r="I109" s="277" t="inlineStr">
        <is>
          <t>20___</t>
        </is>
      </c>
      <c r="J109" s="278" t="n"/>
      <c r="K109" s="41" t="n"/>
      <c r="L109" s="41" t="n"/>
      <c r="M109" s="279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274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3" t="n"/>
      <c r="BA109" s="244" t="n"/>
      <c r="BB109" s="244" t="n"/>
      <c r="BC109" s="244" t="n"/>
      <c r="BD109" s="97" t="n"/>
      <c r="BE109" s="519" t="n"/>
      <c r="BF109" s="90" t="n"/>
      <c r="BG109" s="90" t="n"/>
      <c r="BH109" s="691" t="n"/>
      <c r="BI109" s="91" t="n"/>
      <c r="BJ109" s="91" t="n"/>
      <c r="BK109" s="91" t="n"/>
      <c r="BL109" s="91" t="n"/>
      <c r="BM109" s="91" t="n"/>
      <c r="BN109" s="91" t="n"/>
      <c r="BO109" s="244" t="n"/>
      <c r="BP109" s="91" t="n"/>
      <c r="BQ109" s="244" t="n"/>
      <c r="BR109" s="244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90" t="n"/>
      <c r="CC109" s="90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  <c r="CP109" s="1" t="n"/>
      <c r="CQ109" s="1" t="n"/>
      <c r="CR109" s="1" t="n"/>
      <c r="CS109" s="1" t="n"/>
      <c r="CT109" s="1" t="n"/>
      <c r="CU109" s="1" t="n"/>
      <c r="CV109" s="1" t="n"/>
      <c r="CW109" s="1" t="n"/>
      <c r="CX109" s="1" t="n"/>
    </row>
    <row r="110">
      <c r="A110" s="90" t="n"/>
      <c r="B110" s="90" t="n"/>
      <c r="C110" s="90" t="n"/>
      <c r="D110" s="90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3" t="n"/>
      <c r="BA110" s="244" t="n"/>
      <c r="BB110" s="244" t="n"/>
      <c r="BC110" s="244" t="n"/>
      <c r="BD110" s="97" t="n"/>
      <c r="BE110" s="519" t="n"/>
      <c r="BF110" s="90" t="n"/>
      <c r="BG110" s="90" t="n"/>
      <c r="BH110" s="691" t="n"/>
      <c r="BI110" s="91" t="n"/>
      <c r="BJ110" s="91" t="n"/>
      <c r="BK110" s="91" t="n"/>
      <c r="BL110" s="91" t="n"/>
      <c r="BM110" s="91" t="n"/>
      <c r="BN110" s="91" t="n"/>
      <c r="BO110" s="244" t="n"/>
      <c r="BP110" s="91" t="n"/>
      <c r="BQ110" s="244" t="n"/>
      <c r="BR110" s="244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90" t="n"/>
      <c r="CC110" s="90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  <c r="CP110" s="1" t="n"/>
      <c r="CQ110" s="1" t="n"/>
      <c r="CR110" s="1" t="n"/>
      <c r="CS110" s="1" t="n"/>
      <c r="CT110" s="1" t="n"/>
      <c r="CU110" s="1" t="n"/>
      <c r="CV110" s="1" t="n"/>
      <c r="CW110" s="1" t="n"/>
      <c r="CX110" s="1" t="n"/>
    </row>
    <row r="111">
      <c r="A111" s="90" t="n"/>
      <c r="B111" s="90" t="n"/>
      <c r="C111" s="90" t="n"/>
      <c r="D111" s="90" t="n"/>
      <c r="E111" s="281" t="inlineStr">
        <is>
          <t>Рекомендован к утверждению научно-методическим советом БГТУ</t>
        </is>
      </c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90" t="n"/>
      <c r="BO111" s="90" t="n"/>
      <c r="BP111" s="90" t="n"/>
      <c r="BQ111" s="244" t="n"/>
      <c r="BR111" s="244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90" t="n"/>
      <c r="CB111" s="90" t="n"/>
      <c r="CC111" s="90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  <c r="CP111" s="1" t="n"/>
      <c r="CQ111" s="1" t="n"/>
      <c r="CR111" s="1" t="n"/>
      <c r="CS111" s="1" t="n"/>
      <c r="CT111" s="1" t="n"/>
      <c r="CU111" s="1" t="n"/>
      <c r="CV111" s="1" t="n"/>
      <c r="CW111" s="1" t="n"/>
      <c r="CX111" s="1" t="n"/>
    </row>
    <row r="112">
      <c r="A112" s="90" t="n"/>
      <c r="B112" s="90" t="n"/>
      <c r="C112" s="90" t="n"/>
      <c r="D112" s="90" t="n"/>
      <c r="E112" s="282" t="inlineStr">
        <is>
          <t>Протокол № 6 от 28.04.2023</t>
        </is>
      </c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90" t="n"/>
      <c r="BB112" s="90" t="n"/>
      <c r="BC112" s="90" t="n"/>
      <c r="BD112" s="90" t="n"/>
      <c r="BE112" s="97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90" t="n"/>
      <c r="CB112" s="90" t="n"/>
      <c r="CC112" s="90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  <c r="CP112" s="1" t="n"/>
      <c r="CQ112" s="1" t="n"/>
      <c r="CR112" s="1" t="n"/>
      <c r="CS112" s="1" t="n"/>
      <c r="CT112" s="1" t="n"/>
      <c r="CU112" s="1" t="n"/>
      <c r="CV112" s="1" t="n"/>
      <c r="CW112" s="1" t="n"/>
      <c r="CX112" s="1" t="n"/>
    </row>
    <row r="113">
      <c r="A113" s="283" t="n"/>
      <c r="B113" s="283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83" t="n"/>
      <c r="AY113" s="283" t="n"/>
      <c r="AZ113" s="283" t="n"/>
      <c r="BA113" s="283" t="n"/>
      <c r="BB113" s="283" t="n"/>
      <c r="BC113" s="283" t="n"/>
      <c r="BD113" s="283" t="n"/>
      <c r="BE113" s="283" t="n"/>
      <c r="BF113" s="283" t="n"/>
      <c r="BG113" s="283" t="n"/>
      <c r="BH113" s="283" t="n"/>
      <c r="BI113" s="283" t="n"/>
      <c r="BJ113" s="283" t="n"/>
      <c r="BK113" s="283" t="n"/>
      <c r="BL113" s="283" t="n"/>
      <c r="BM113" s="283" t="n"/>
      <c r="BN113" s="283" t="n"/>
      <c r="BO113" s="283" t="n"/>
      <c r="BP113" s="283" t="n"/>
      <c r="BQ113" s="283" t="n"/>
      <c r="BR113" s="283" t="n"/>
      <c r="BS113" s="283" t="n"/>
      <c r="BT113" s="283" t="n"/>
      <c r="BU113" s="283" t="n"/>
      <c r="BV113" s="283" t="n"/>
      <c r="BW113" s="283" t="n"/>
      <c r="BX113" s="283" t="n"/>
      <c r="BY113" s="283" t="n"/>
      <c r="BZ113" s="283" t="n"/>
      <c r="CA113" s="283" t="n"/>
      <c r="CB113" s="283" t="n"/>
      <c r="CC113" s="283" t="n"/>
      <c r="CD113" s="283" t="n"/>
      <c r="CE113" s="283" t="n"/>
      <c r="CF113" s="283" t="n"/>
      <c r="CG113" s="283" t="n"/>
      <c r="CH113" s="283" t="n"/>
      <c r="CI113" s="283" t="n"/>
      <c r="CJ113" s="1" t="n"/>
      <c r="CK113" s="1" t="n"/>
      <c r="CL113" s="1" t="n"/>
      <c r="CM113" s="1" t="n"/>
      <c r="CN113" s="1" t="n"/>
      <c r="CO113" s="1" t="n"/>
      <c r="CP113" s="1" t="n"/>
      <c r="CQ113" s="1" t="n"/>
      <c r="CR113" s="1" t="n"/>
      <c r="CS113" s="1" t="n"/>
      <c r="CT113" s="1" t="n"/>
      <c r="CU113" s="1" t="n"/>
      <c r="CV113" s="1" t="n"/>
      <c r="CW113" s="1" t="n"/>
      <c r="CX113" s="1" t="n"/>
    </row>
    <row r="114">
      <c r="A114" s="355" t="n"/>
      <c r="B114" s="356" t="n"/>
      <c r="C114" s="356" t="n"/>
      <c r="D114" s="356" t="n"/>
      <c r="E114" s="356" t="n"/>
      <c r="F114" s="356" t="n"/>
      <c r="G114" s="356" t="n"/>
      <c r="H114" s="356" t="n"/>
      <c r="I114" s="356" t="n"/>
      <c r="J114" s="356" t="n"/>
      <c r="K114" s="356" t="n"/>
      <c r="L114" s="356" t="n"/>
      <c r="M114" s="356" t="n"/>
      <c r="N114" s="356" t="n"/>
      <c r="O114" s="356" t="n"/>
      <c r="P114" s="356" t="n"/>
      <c r="Q114" s="356" t="n"/>
      <c r="R114" s="356" t="n"/>
      <c r="S114" s="356" t="n"/>
      <c r="T114" s="356" t="n"/>
      <c r="U114" s="356" t="n"/>
      <c r="V114" s="356" t="n"/>
      <c r="W114" s="356" t="n"/>
      <c r="X114" s="356" t="n"/>
      <c r="Y114" s="356" t="n"/>
      <c r="Z114" s="356" t="n"/>
      <c r="AA114" s="356" t="n"/>
      <c r="AB114" s="356" t="n"/>
      <c r="AC114" s="356" t="n"/>
      <c r="AD114" s="356" t="n"/>
      <c r="AE114" s="356" t="n"/>
      <c r="AF114" s="356" t="n"/>
      <c r="AG114" s="356" t="n"/>
      <c r="AH114" s="356" t="n"/>
      <c r="AI114" s="356" t="n"/>
      <c r="AJ114" s="356" t="n"/>
      <c r="AK114" s="356" t="n"/>
      <c r="AL114" s="356" t="n"/>
      <c r="AM114" s="356" t="n"/>
      <c r="AN114" s="356" t="n"/>
      <c r="AO114" s="356" t="n"/>
      <c r="AP114" s="356" t="n"/>
      <c r="AQ114" s="356" t="n"/>
      <c r="AR114" s="356" t="n"/>
      <c r="AS114" s="356" t="n"/>
      <c r="AT114" s="356" t="n"/>
      <c r="AU114" s="356" t="n"/>
      <c r="AV114" s="356" t="n"/>
      <c r="AW114" s="356" t="n"/>
      <c r="AX114" s="356" t="n"/>
      <c r="AY114" s="356" t="n"/>
      <c r="AZ114" s="356" t="n"/>
      <c r="BA114" s="356" t="n"/>
      <c r="BB114" s="356" t="n"/>
      <c r="BC114" s="1" t="n"/>
      <c r="BD114" s="1" t="n"/>
      <c r="BE114" s="1" t="n"/>
      <c r="BF114" s="1" t="n"/>
      <c r="BG114" s="1" t="n"/>
      <c r="BH114" s="1" t="n"/>
      <c r="BI114" s="1" t="n"/>
      <c r="BJ114" s="1" t="n"/>
      <c r="BK114" s="1" t="n"/>
      <c r="BL114" s="1" t="n"/>
      <c r="BM114" s="1" t="n"/>
      <c r="BN114" s="1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  <c r="CP114" s="1" t="n"/>
      <c r="CQ114" s="1" t="n"/>
      <c r="CR114" s="1" t="n"/>
      <c r="CS114" s="1" t="n"/>
      <c r="CT114" s="1" t="n"/>
      <c r="CU114" s="1" t="n"/>
      <c r="CV114" s="1" t="n"/>
      <c r="CW114" s="1" t="n"/>
      <c r="CX114" s="1" t="n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I11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4" t="n"/>
      <c r="BQ1" s="4" t="n"/>
      <c r="BR1" s="4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4" t="n"/>
      <c r="BQ2" s="4" t="n"/>
      <c r="BR2" s="4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10" t="n"/>
      <c r="B3" s="1" t="n"/>
      <c r="C3" s="1" t="n"/>
      <c r="D3" s="1" t="n"/>
      <c r="E3" s="1" t="n"/>
      <c r="F3" s="284" t="n"/>
      <c r="G3" s="284" t="n"/>
      <c r="H3" s="284" t="n"/>
      <c r="I3" s="284" t="n"/>
      <c r="J3" s="284" t="n"/>
      <c r="K3" s="284" t="n"/>
      <c r="L3" s="284" t="n"/>
      <c r="M3" s="284" t="n"/>
      <c r="N3" s="284" t="n"/>
      <c r="O3" s="284" t="n"/>
      <c r="P3" s="284" t="n"/>
      <c r="Q3" s="31" t="n"/>
      <c r="R3" s="31" t="n"/>
      <c r="S3" s="31" t="n"/>
      <c r="T3" s="31" t="n"/>
      <c r="U3" s="31" t="n"/>
      <c r="V3" s="16" t="n"/>
      <c r="W3" s="31" t="n"/>
      <c r="X3" s="31" t="n"/>
      <c r="Y3" s="31" t="n"/>
      <c r="Z3" s="31" t="n"/>
      <c r="AA3" s="10" t="n"/>
      <c r="AB3" s="285" t="n"/>
      <c r="AC3" s="10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6" t="n"/>
      <c r="BM3" s="286" t="n"/>
      <c r="BN3" s="286" t="n"/>
      <c r="BO3" s="286" t="n"/>
      <c r="BP3" s="286" t="n"/>
      <c r="BQ3" s="286" t="n"/>
      <c r="BR3" s="286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10" t="n"/>
      <c r="B4" s="1" t="n"/>
      <c r="C4" s="1" t="n"/>
      <c r="D4" s="1" t="n"/>
      <c r="E4" s="1" t="n"/>
      <c r="F4" s="284" t="inlineStr">
        <is>
          <t>УТВЕРЖДЕНО</t>
        </is>
      </c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694" t="n"/>
      <c r="R4" s="527" t="inlineStr">
        <is>
          <t>УЧЕБНЫЙ ПЛАН</t>
        </is>
      </c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287" t="n"/>
      <c r="AZ4" s="1" t="n"/>
      <c r="BA4" s="18" t="n"/>
      <c r="BB4" s="18" t="n"/>
      <c r="BC4" s="18" t="n"/>
      <c r="BD4" s="18" t="n"/>
      <c r="BE4" s="18" t="n"/>
      <c r="BF4" s="18" t="n"/>
      <c r="BG4" s="18" t="n"/>
      <c r="BH4" s="288" t="n"/>
      <c r="BI4" s="288" t="n"/>
      <c r="BJ4" s="18" t="n"/>
      <c r="BK4" s="18" t="n"/>
      <c r="BL4" s="18" t="n"/>
      <c r="BM4" s="18" t="n"/>
      <c r="BN4" s="1" t="n"/>
      <c r="BO4" s="18" t="n"/>
      <c r="BP4" s="254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10" t="n"/>
      <c r="B5" s="1" t="n"/>
      <c r="C5" s="1" t="n"/>
      <c r="D5" s="1" t="n"/>
      <c r="E5" s="1" t="n"/>
      <c r="F5" s="284" t="inlineStr">
        <is>
          <t>Ректором БГТУ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18" t="inlineStr">
        <is>
          <t>Степень: Магистр</t>
        </is>
      </c>
      <c r="AZ5" s="21" t="n"/>
      <c r="BA5" s="21" t="n"/>
      <c r="BB5" s="21" t="n"/>
      <c r="BC5" s="21" t="n"/>
      <c r="BD5" s="21" t="n"/>
      <c r="BE5" s="1" t="n"/>
      <c r="BF5" s="21" t="n"/>
      <c r="BG5" s="21" t="n"/>
      <c r="BH5" s="288" t="n"/>
      <c r="BI5" s="288" t="n"/>
      <c r="BJ5" s="21" t="n"/>
      <c r="BK5" s="21" t="n"/>
      <c r="BL5" s="21" t="n"/>
      <c r="BM5" s="21" t="n"/>
      <c r="BN5" s="1" t="n"/>
      <c r="BO5" s="21" t="n"/>
      <c r="BP5" s="6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10" t="n"/>
      <c r="B6" s="1" t="n"/>
      <c r="C6" s="1" t="n"/>
      <c r="D6" s="1" t="n"/>
      <c r="E6" s="1" t="n"/>
      <c r="F6" s="284" t="inlineStr">
        <is>
          <t xml:space="preserve"> И.В. Войтовым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1" t="n"/>
      <c r="T6" s="3" t="n"/>
      <c r="U6" s="535" t="n"/>
      <c r="V6" s="535" t="n"/>
      <c r="W6" s="19" t="inlineStr">
        <is>
          <t>Специальность:</t>
        </is>
      </c>
      <c r="X6" s="19" t="n"/>
      <c r="Y6" s="99" t="n"/>
      <c r="Z6" s="99" t="n"/>
      <c r="AA6" s="99" t="n"/>
      <c r="AB6" s="99" t="n"/>
      <c r="AC6" s="536" t="n"/>
      <c r="AD6" s="99" t="n"/>
      <c r="AE6" s="20" t="inlineStr">
        <is>
          <t xml:space="preserve">7-06-0412-04   Маркетинг </t>
        </is>
      </c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9" t="n"/>
      <c r="AS6" s="19" t="n"/>
      <c r="AT6" s="19" t="n"/>
      <c r="AU6" s="19" t="n"/>
      <c r="AV6" s="19" t="n"/>
      <c r="AW6" s="19" t="n"/>
      <c r="AX6" s="19" t="n"/>
      <c r="AY6" s="23" t="inlineStr">
        <is>
          <t xml:space="preserve">Срок обучения: </t>
        </is>
      </c>
      <c r="AZ6" s="23" t="n"/>
      <c r="BA6" s="23" t="n"/>
      <c r="BB6" s="23" t="n"/>
      <c r="BC6" s="23" t="n"/>
      <c r="BD6" s="23" t="n"/>
      <c r="BE6" s="1" t="n"/>
      <c r="BF6" s="24" t="inlineStr">
        <is>
          <t>1,5 года</t>
        </is>
      </c>
      <c r="BG6" s="24" t="n"/>
      <c r="BH6" s="288" t="n"/>
      <c r="BI6" s="288" t="n"/>
      <c r="BJ6" s="24" t="n"/>
      <c r="BK6" s="24" t="n"/>
      <c r="BL6" s="24" t="n"/>
      <c r="BM6" s="24" t="n"/>
      <c r="BN6" s="1" t="n"/>
      <c r="BO6" s="24" t="n"/>
      <c r="BP6" s="266" t="n"/>
      <c r="BQ6" s="1" t="n"/>
      <c r="BR6" s="1" t="n"/>
      <c r="BS6" s="292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5" t="n"/>
      <c r="B7" s="1" t="n"/>
      <c r="C7" s="1" t="n"/>
      <c r="D7" s="1" t="n"/>
      <c r="E7" s="1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786" t="n"/>
      <c r="T7" s="787" t="n"/>
      <c r="U7" s="1453" t="n"/>
      <c r="V7" s="1453" t="n"/>
      <c r="W7" s="1454" t="inlineStr">
        <is>
          <t xml:space="preserve"> Профилизация: Цифровой маркетинг</t>
        </is>
      </c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455" t="n"/>
      <c r="AT7" s="1455" t="n"/>
      <c r="AU7" s="1455" t="n"/>
      <c r="AV7" s="1455" t="n"/>
      <c r="AW7" s="1455" t="n"/>
      <c r="AX7" s="1178" t="n"/>
      <c r="AY7" s="29" t="n"/>
      <c r="AZ7" s="29" t="n"/>
      <c r="BA7" s="29" t="n"/>
      <c r="BB7" s="29" t="n"/>
      <c r="BC7" s="29" t="n"/>
      <c r="BD7" s="29" t="n"/>
      <c r="BE7" s="1" t="n"/>
      <c r="BF7" s="29" t="n"/>
      <c r="BG7" s="29" t="n"/>
      <c r="BH7" s="288" t="n"/>
      <c r="BI7" s="288" t="n"/>
      <c r="BJ7" s="30" t="n"/>
      <c r="BK7" s="24" t="n"/>
      <c r="BL7" s="29" t="n"/>
      <c r="BM7" s="30" t="n"/>
      <c r="BN7" s="1" t="n"/>
      <c r="BO7" s="29" t="n"/>
      <c r="BP7" s="275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5" t="n"/>
      <c r="B8" s="1" t="n"/>
      <c r="C8" s="1" t="n"/>
      <c r="D8" s="1" t="n"/>
      <c r="E8" s="1" t="n"/>
      <c r="F8" s="284" t="inlineStr">
        <is>
          <t>03.05.2023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785" t="n"/>
      <c r="T8" s="785" t="n"/>
      <c r="U8" s="1456" t="n"/>
      <c r="V8" s="25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246" t="n"/>
      <c r="AT8" s="246" t="n"/>
      <c r="AU8" s="246" t="n"/>
      <c r="AV8" s="246" t="n"/>
      <c r="AW8" s="246" t="n"/>
      <c r="AX8" s="246" t="n"/>
      <c r="AY8" s="18" t="inlineStr">
        <is>
          <t xml:space="preserve">Форма получения образования: заочная </t>
        </is>
      </c>
      <c r="AZ8" s="18" t="n"/>
      <c r="BA8" s="18" t="n"/>
      <c r="BB8" s="18" t="n"/>
      <c r="BC8" s="18" t="n"/>
      <c r="BD8" s="18" t="n"/>
      <c r="BE8" s="1" t="n"/>
      <c r="BF8" s="18" t="n"/>
      <c r="BG8" s="18" t="n"/>
      <c r="BH8" s="288" t="n"/>
      <c r="BI8" s="288" t="n"/>
      <c r="BJ8" s="18" t="n"/>
      <c r="BK8" s="18" t="n"/>
      <c r="BL8" s="18" t="n"/>
      <c r="BM8" s="18" t="n"/>
      <c r="BN8" s="1" t="n"/>
      <c r="BO8" s="18" t="n"/>
      <c r="BP8" s="294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25" t="n"/>
      <c r="B9" s="1" t="n"/>
      <c r="C9" s="1" t="n"/>
      <c r="D9" s="1" t="n"/>
      <c r="E9" s="1" t="n"/>
      <c r="F9" s="3" t="inlineStr">
        <is>
          <t>Регистрационный № 06-04-012/уч.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9" t="n"/>
      <c r="AB9" s="31" t="n"/>
      <c r="AC9" s="31" t="n"/>
      <c r="AD9" s="31" t="n"/>
      <c r="AE9" s="31" t="n"/>
      <c r="AF9" s="31" t="n"/>
      <c r="AG9" s="16" t="n"/>
      <c r="AH9" s="31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295" t="n"/>
      <c r="BE9" s="295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1" t="n"/>
      <c r="BO9" s="296" t="n"/>
      <c r="BP9" s="298" t="n"/>
      <c r="BQ9" s="298" t="n"/>
      <c r="BR9" s="298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32" t="n"/>
      <c r="B10" s="224" t="n"/>
      <c r="C10" s="299" t="n"/>
      <c r="D10" s="299" t="n"/>
      <c r="E10" s="299" t="n"/>
      <c r="F10" s="299" t="n"/>
      <c r="G10" s="299" t="n"/>
      <c r="H10" s="299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99" t="n"/>
      <c r="B11" s="19" t="n"/>
      <c r="C11" s="19" t="n"/>
      <c r="D11" s="19" t="n"/>
      <c r="E11" s="19" t="n"/>
      <c r="F11" s="19" t="n"/>
      <c r="G11" s="19" t="n"/>
      <c r="H11" s="19" t="n"/>
      <c r="I11" s="19" t="inlineStr">
        <is>
          <t>I. График образовательного процесса</t>
        </is>
      </c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42" t="n"/>
      <c r="AM11" s="42" t="n"/>
      <c r="AN11" s="42" t="n"/>
      <c r="AO11" s="43" t="inlineStr">
        <is>
          <t>II. Сводные данные по бюджету времени (в неделях)</t>
        </is>
      </c>
      <c r="AP11" s="44" t="n"/>
      <c r="AQ11" s="44" t="n"/>
      <c r="AR11" s="44" t="n"/>
      <c r="AS11" s="44" t="n"/>
      <c r="AT11" s="44" t="n"/>
      <c r="AU11" s="44" t="n"/>
      <c r="AV11" s="44" t="n"/>
      <c r="AW11" s="44" t="n"/>
      <c r="AX11" s="44" t="n"/>
      <c r="AY11" s="44" t="n"/>
      <c r="AZ11" s="44" t="n"/>
      <c r="BA11" s="44" t="n"/>
      <c r="BB11" s="44" t="n"/>
      <c r="BC11" s="44" t="n"/>
      <c r="BD11" s="44" t="n"/>
      <c r="BE11" s="44" t="n"/>
      <c r="BF11" s="44" t="n"/>
      <c r="BG11" s="44" t="n"/>
      <c r="BH11" s="44" t="n"/>
      <c r="BI11" s="44" t="n"/>
      <c r="BJ11" s="44" t="n"/>
      <c r="BK11" s="44" t="n"/>
      <c r="BL11" s="44" t="n"/>
      <c r="BM11" s="46" t="n"/>
      <c r="BN11" s="46" t="n"/>
      <c r="BO11" s="46" t="n"/>
      <c r="BP11" s="46" t="n"/>
      <c r="BQ11" s="46" t="n"/>
      <c r="BR11" s="46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2" t="n"/>
      <c r="H12" s="49" t="inlineStr">
        <is>
          <t>октябрь</t>
        </is>
      </c>
      <c r="I12" s="50" t="n"/>
      <c r="J12" s="51" t="n"/>
      <c r="K12" s="302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302" t="n"/>
      <c r="U12" s="49" t="inlineStr">
        <is>
          <t>январь</t>
        </is>
      </c>
      <c r="V12" s="50" t="n"/>
      <c r="W12" s="51" t="n"/>
      <c r="X12" s="52" t="n"/>
      <c r="Y12" s="53" t="n"/>
      <c r="Z12" s="49" t="inlineStr">
        <is>
          <t>февраль</t>
        </is>
      </c>
      <c r="AA12" s="50" t="n"/>
      <c r="AB12" s="51" t="n"/>
      <c r="AC12" s="304" t="n"/>
      <c r="AD12" s="49" t="inlineStr">
        <is>
          <t>март</t>
        </is>
      </c>
      <c r="AE12" s="50" t="n"/>
      <c r="AF12" s="50" t="n"/>
      <c r="AG12" s="51" t="n"/>
      <c r="AH12" s="304" t="n"/>
      <c r="AI12" s="49" t="inlineStr">
        <is>
          <t>апрель</t>
        </is>
      </c>
      <c r="AJ12" s="50" t="n"/>
      <c r="AK12" s="51" t="n"/>
      <c r="AL12" s="304" t="n"/>
      <c r="AM12" s="49" t="inlineStr">
        <is>
          <t>май</t>
        </is>
      </c>
      <c r="AN12" s="50" t="n"/>
      <c r="AO12" s="50" t="n"/>
      <c r="AP12" s="51" t="n"/>
      <c r="AQ12" s="49" t="inlineStr">
        <is>
          <t>июнь</t>
        </is>
      </c>
      <c r="AR12" s="50" t="n"/>
      <c r="AS12" s="50" t="n"/>
      <c r="AT12" s="51" t="n"/>
      <c r="AU12" s="52" t="n"/>
      <c r="AV12" s="49" t="inlineStr">
        <is>
          <t>июль</t>
        </is>
      </c>
      <c r="AW12" s="50" t="n"/>
      <c r="AX12" s="51" t="n"/>
      <c r="AY12" s="302" t="n"/>
      <c r="AZ12" s="49" t="inlineStr">
        <is>
          <t>август</t>
        </is>
      </c>
      <c r="BA12" s="50" t="n"/>
      <c r="BB12" s="50" t="n"/>
      <c r="BC12" s="51" t="n"/>
      <c r="BD12" s="56" t="inlineStr">
        <is>
          <t>Самостоятельная работа по изучению дисциплин учебного плана</t>
        </is>
      </c>
      <c r="BE12" s="53" t="n"/>
      <c r="BF12" s="57" t="inlineStr">
        <is>
          <t>Установочная сессия</t>
        </is>
      </c>
      <c r="BG12" s="305" t="inlineStr">
        <is>
          <t>Лабораторно-экзаменационная сессия</t>
        </is>
      </c>
      <c r="BH12" s="57" t="inlineStr">
        <is>
          <t>Производственные практики</t>
        </is>
      </c>
      <c r="BI12" s="57" t="inlineStr">
        <is>
          <t>Магистерская диссертация</t>
        </is>
      </c>
      <c r="BJ12" s="57" t="inlineStr">
        <is>
          <t>Итоговая аттестация</t>
        </is>
      </c>
      <c r="BK12" s="58" t="inlineStr">
        <is>
          <t>Всего</t>
        </is>
      </c>
      <c r="BL12" s="1457" t="n"/>
      <c r="BM12" s="32" t="n"/>
      <c r="BN12" s="32" t="n"/>
      <c r="BO12" s="32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32" t="n"/>
      <c r="B13" s="307" t="n"/>
      <c r="C13" s="308" t="n">
        <v>1</v>
      </c>
      <c r="D13" s="309" t="n">
        <v>8</v>
      </c>
      <c r="E13" s="309" t="n">
        <v>15</v>
      </c>
      <c r="F13" s="309" t="n">
        <v>22</v>
      </c>
      <c r="G13" s="310" t="n">
        <v>29</v>
      </c>
      <c r="H13" s="309" t="n">
        <v>6</v>
      </c>
      <c r="I13" s="309" t="n">
        <v>13</v>
      </c>
      <c r="J13" s="309" t="n">
        <v>20</v>
      </c>
      <c r="K13" s="311" t="n">
        <v>27</v>
      </c>
      <c r="L13" s="309" t="n">
        <v>3</v>
      </c>
      <c r="M13" s="309" t="n">
        <v>10</v>
      </c>
      <c r="N13" s="309" t="n">
        <v>17</v>
      </c>
      <c r="O13" s="309" t="n">
        <v>24</v>
      </c>
      <c r="P13" s="309" t="n">
        <v>1</v>
      </c>
      <c r="Q13" s="309" t="n">
        <v>8</v>
      </c>
      <c r="R13" s="309" t="n">
        <v>15</v>
      </c>
      <c r="S13" s="309" t="n">
        <v>22</v>
      </c>
      <c r="T13" s="311" t="n">
        <v>29</v>
      </c>
      <c r="U13" s="309" t="n">
        <v>5</v>
      </c>
      <c r="V13" s="309" t="n">
        <v>12</v>
      </c>
      <c r="W13" s="309" t="n">
        <v>19</v>
      </c>
      <c r="X13" s="311" t="n">
        <v>26</v>
      </c>
      <c r="Y13" s="141" t="n"/>
      <c r="Z13" s="309" t="n">
        <v>2</v>
      </c>
      <c r="AA13" s="309" t="n">
        <v>9</v>
      </c>
      <c r="AB13" s="309" t="n">
        <v>16</v>
      </c>
      <c r="AC13" s="310" t="n">
        <v>23</v>
      </c>
      <c r="AD13" s="309" t="n">
        <v>2</v>
      </c>
      <c r="AE13" s="309" t="n">
        <v>9</v>
      </c>
      <c r="AF13" s="309" t="n">
        <v>16</v>
      </c>
      <c r="AG13" s="309" t="n">
        <v>23</v>
      </c>
      <c r="AH13" s="310" t="n">
        <v>30</v>
      </c>
      <c r="AI13" s="309" t="n">
        <v>6</v>
      </c>
      <c r="AJ13" s="309" t="n">
        <v>13</v>
      </c>
      <c r="AK13" s="309" t="n">
        <v>20</v>
      </c>
      <c r="AL13" s="310" t="n">
        <v>27</v>
      </c>
      <c r="AM13" s="309" t="n">
        <v>4</v>
      </c>
      <c r="AN13" s="309" t="n">
        <v>11</v>
      </c>
      <c r="AO13" s="309" t="n">
        <v>18</v>
      </c>
      <c r="AP13" s="309" t="n">
        <v>25</v>
      </c>
      <c r="AQ13" s="309" t="n">
        <v>1</v>
      </c>
      <c r="AR13" s="309" t="n">
        <v>8</v>
      </c>
      <c r="AS13" s="309" t="n">
        <v>15</v>
      </c>
      <c r="AT13" s="309" t="n">
        <v>22</v>
      </c>
      <c r="AU13" s="311" t="n">
        <v>29</v>
      </c>
      <c r="AV13" s="309" t="n">
        <v>6</v>
      </c>
      <c r="AW13" s="309" t="n">
        <v>13</v>
      </c>
      <c r="AX13" s="309" t="n">
        <v>20</v>
      </c>
      <c r="AY13" s="311" t="n">
        <v>27</v>
      </c>
      <c r="AZ13" s="313" t="n">
        <v>3</v>
      </c>
      <c r="BA13" s="313" t="n">
        <v>10</v>
      </c>
      <c r="BB13" s="313" t="n">
        <v>17</v>
      </c>
      <c r="BC13" s="314" t="n">
        <v>24</v>
      </c>
      <c r="BD13" s="112" t="n"/>
      <c r="BE13" s="115" t="n"/>
      <c r="BF13" s="64" t="n"/>
      <c r="BG13" s="64" t="n"/>
      <c r="BH13" s="64" t="n"/>
      <c r="BI13" s="64" t="n"/>
      <c r="BJ13" s="64" t="n"/>
      <c r="BK13" s="65" t="n"/>
      <c r="BL13" s="32" t="n"/>
      <c r="BM13" s="32" t="n"/>
      <c r="BN13" s="32" t="n"/>
      <c r="BO13" s="32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32" t="n"/>
      <c r="B14" s="307" t="n"/>
      <c r="C14" s="315" t="n">
        <v>7</v>
      </c>
      <c r="D14" s="316" t="n">
        <v>14</v>
      </c>
      <c r="E14" s="316" t="n">
        <v>21</v>
      </c>
      <c r="F14" s="316" t="n">
        <v>28</v>
      </c>
      <c r="G14" s="316" t="n">
        <v>5</v>
      </c>
      <c r="H14" s="316" t="n">
        <v>12</v>
      </c>
      <c r="I14" s="316" t="n">
        <v>19</v>
      </c>
      <c r="J14" s="316" t="n">
        <v>26</v>
      </c>
      <c r="K14" s="316" t="n">
        <v>2</v>
      </c>
      <c r="L14" s="316" t="n">
        <v>9</v>
      </c>
      <c r="M14" s="316" t="n">
        <v>16</v>
      </c>
      <c r="N14" s="316" t="n">
        <v>23</v>
      </c>
      <c r="O14" s="316" t="n">
        <v>30</v>
      </c>
      <c r="P14" s="316" t="n">
        <v>7</v>
      </c>
      <c r="Q14" s="316" t="n">
        <v>14</v>
      </c>
      <c r="R14" s="316" t="n">
        <v>21</v>
      </c>
      <c r="S14" s="316" t="n">
        <v>28</v>
      </c>
      <c r="T14" s="316" t="n">
        <v>4</v>
      </c>
      <c r="U14" s="316" t="n">
        <v>11</v>
      </c>
      <c r="V14" s="316" t="n">
        <v>18</v>
      </c>
      <c r="W14" s="316" t="n">
        <v>25</v>
      </c>
      <c r="X14" s="316" t="n">
        <v>1</v>
      </c>
      <c r="Y14" s="317" t="n"/>
      <c r="Z14" s="316" t="n">
        <v>8</v>
      </c>
      <c r="AA14" s="316" t="n">
        <v>15</v>
      </c>
      <c r="AB14" s="316" t="n">
        <v>22</v>
      </c>
      <c r="AC14" s="316" t="n">
        <v>1</v>
      </c>
      <c r="AD14" s="316" t="n">
        <v>8</v>
      </c>
      <c r="AE14" s="316" t="n">
        <v>15</v>
      </c>
      <c r="AF14" s="316" t="n">
        <v>22</v>
      </c>
      <c r="AG14" s="316" t="n">
        <v>29</v>
      </c>
      <c r="AH14" s="316" t="n">
        <v>5</v>
      </c>
      <c r="AI14" s="316" t="n">
        <v>12</v>
      </c>
      <c r="AJ14" s="316" t="n">
        <v>19</v>
      </c>
      <c r="AK14" s="316" t="n">
        <v>26</v>
      </c>
      <c r="AL14" s="316" t="n">
        <v>3</v>
      </c>
      <c r="AM14" s="316" t="n">
        <v>10</v>
      </c>
      <c r="AN14" s="316" t="n">
        <v>17</v>
      </c>
      <c r="AO14" s="316" t="n">
        <v>24</v>
      </c>
      <c r="AP14" s="316" t="n">
        <v>31</v>
      </c>
      <c r="AQ14" s="316" t="n">
        <v>7</v>
      </c>
      <c r="AR14" s="316" t="n">
        <v>14</v>
      </c>
      <c r="AS14" s="316" t="n">
        <v>21</v>
      </c>
      <c r="AT14" s="316" t="n">
        <v>28</v>
      </c>
      <c r="AU14" s="316" t="n">
        <v>5</v>
      </c>
      <c r="AV14" s="316" t="n">
        <v>12</v>
      </c>
      <c r="AW14" s="316" t="n">
        <v>19</v>
      </c>
      <c r="AX14" s="316" t="n">
        <v>26</v>
      </c>
      <c r="AY14" s="316" t="n">
        <v>2</v>
      </c>
      <c r="AZ14" s="310" t="n">
        <v>9</v>
      </c>
      <c r="BA14" s="310" t="n">
        <v>16</v>
      </c>
      <c r="BB14" s="310" t="n">
        <v>23</v>
      </c>
      <c r="BC14" s="319" t="n">
        <v>31</v>
      </c>
      <c r="BD14" s="112" t="n"/>
      <c r="BE14" s="115" t="n"/>
      <c r="BF14" s="64" t="n"/>
      <c r="BG14" s="64" t="n"/>
      <c r="BH14" s="64" t="n"/>
      <c r="BI14" s="64" t="n"/>
      <c r="BJ14" s="64" t="n"/>
      <c r="BK14" s="65" t="n"/>
      <c r="BL14" s="32" t="n"/>
      <c r="BM14" s="32" t="n"/>
      <c r="BN14" s="32" t="n"/>
      <c r="BO14" s="32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32" t="n"/>
      <c r="B15" s="320" t="n"/>
      <c r="C15" s="321" t="n">
        <v>1</v>
      </c>
      <c r="D15" s="322" t="n">
        <v>2</v>
      </c>
      <c r="E15" s="322" t="n">
        <v>3</v>
      </c>
      <c r="F15" s="322" t="n">
        <v>4</v>
      </c>
      <c r="G15" s="322" t="n">
        <v>5</v>
      </c>
      <c r="H15" s="322" t="n">
        <v>6</v>
      </c>
      <c r="I15" s="322" t="n">
        <v>7</v>
      </c>
      <c r="J15" s="322" t="n">
        <v>8</v>
      </c>
      <c r="K15" s="322" t="n">
        <v>9</v>
      </c>
      <c r="L15" s="322" t="n">
        <v>10</v>
      </c>
      <c r="M15" s="322" t="n">
        <v>11</v>
      </c>
      <c r="N15" s="322" t="n">
        <v>12</v>
      </c>
      <c r="O15" s="322" t="n">
        <v>13</v>
      </c>
      <c r="P15" s="322" t="n">
        <v>14</v>
      </c>
      <c r="Q15" s="322" t="n">
        <v>15</v>
      </c>
      <c r="R15" s="322" t="n">
        <v>16</v>
      </c>
      <c r="S15" s="322" t="n">
        <v>17</v>
      </c>
      <c r="T15" s="322" t="n">
        <v>18</v>
      </c>
      <c r="U15" s="322" t="n">
        <v>19</v>
      </c>
      <c r="V15" s="322" t="n">
        <v>20</v>
      </c>
      <c r="W15" s="322" t="n">
        <v>21</v>
      </c>
      <c r="X15" s="322" t="n">
        <v>22</v>
      </c>
      <c r="Y15" s="70" t="n"/>
      <c r="Z15" s="322" t="n">
        <v>23</v>
      </c>
      <c r="AA15" s="322" t="n">
        <v>24</v>
      </c>
      <c r="AB15" s="322" t="n">
        <v>25</v>
      </c>
      <c r="AC15" s="322" t="n">
        <v>26</v>
      </c>
      <c r="AD15" s="322" t="n">
        <v>27</v>
      </c>
      <c r="AE15" s="322" t="n">
        <v>28</v>
      </c>
      <c r="AF15" s="322" t="n">
        <v>29</v>
      </c>
      <c r="AG15" s="322" t="n">
        <v>30</v>
      </c>
      <c r="AH15" s="322" t="n">
        <v>31</v>
      </c>
      <c r="AI15" s="322" t="n">
        <v>32</v>
      </c>
      <c r="AJ15" s="322" t="n">
        <v>33</v>
      </c>
      <c r="AK15" s="322" t="n">
        <v>34</v>
      </c>
      <c r="AL15" s="322" t="n">
        <v>35</v>
      </c>
      <c r="AM15" s="322" t="n">
        <v>36</v>
      </c>
      <c r="AN15" s="322" t="n">
        <v>37</v>
      </c>
      <c r="AO15" s="322" t="n">
        <v>38</v>
      </c>
      <c r="AP15" s="322" t="n">
        <v>39</v>
      </c>
      <c r="AQ15" s="322" t="n">
        <v>40</v>
      </c>
      <c r="AR15" s="322" t="n">
        <v>41</v>
      </c>
      <c r="AS15" s="322" t="n">
        <v>42</v>
      </c>
      <c r="AT15" s="322" t="n">
        <v>43</v>
      </c>
      <c r="AU15" s="322" t="n">
        <v>44</v>
      </c>
      <c r="AV15" s="322" t="n">
        <v>45</v>
      </c>
      <c r="AW15" s="322" t="n">
        <v>46</v>
      </c>
      <c r="AX15" s="322" t="n">
        <v>47</v>
      </c>
      <c r="AY15" s="322" t="n">
        <v>48</v>
      </c>
      <c r="AZ15" s="322" t="n">
        <v>49</v>
      </c>
      <c r="BA15" s="322" t="n">
        <v>50</v>
      </c>
      <c r="BB15" s="322" t="n">
        <v>51</v>
      </c>
      <c r="BC15" s="324" t="n">
        <v>52</v>
      </c>
      <c r="BD15" s="136" t="n"/>
      <c r="BE15" s="249" t="n"/>
      <c r="BF15" s="73" t="n"/>
      <c r="BG15" s="73" t="n"/>
      <c r="BH15" s="73" t="n"/>
      <c r="BI15" s="73" t="n"/>
      <c r="BJ15" s="73" t="n"/>
      <c r="BK15" s="74" t="n"/>
      <c r="BL15" s="32" t="n"/>
      <c r="BM15" s="32" t="n"/>
      <c r="BN15" s="32" t="n"/>
      <c r="BO15" s="32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75" t="n"/>
      <c r="B16" s="326" t="inlineStr">
        <is>
          <t>I</t>
        </is>
      </c>
      <c r="C16" s="327" t="n"/>
      <c r="D16" s="328" t="inlineStr">
        <is>
          <t>+</t>
        </is>
      </c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7" t="n"/>
      <c r="U16" s="329" t="n"/>
      <c r="V16" s="329" t="inlineStr">
        <is>
          <t>:</t>
        </is>
      </c>
      <c r="W16" s="329" t="inlineStr">
        <is>
          <t>:</t>
        </is>
      </c>
      <c r="X16" s="330" t="n"/>
      <c r="Y16" s="124" t="n"/>
      <c r="Z16" s="329" t="n"/>
      <c r="AA16" s="332" t="n"/>
      <c r="AB16" s="333" t="n"/>
      <c r="AC16" s="332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29" t="n"/>
      <c r="AQ16" s="329" t="inlineStr">
        <is>
          <t>:</t>
        </is>
      </c>
      <c r="AR16" s="329" t="inlineStr">
        <is>
          <t>:</t>
        </is>
      </c>
      <c r="AS16" s="329" t="n"/>
      <c r="AT16" s="329" t="n"/>
      <c r="AU16" s="334" t="n"/>
      <c r="AV16" s="329" t="n"/>
      <c r="AW16" s="329" t="n"/>
      <c r="AX16" s="329" t="n"/>
      <c r="AY16" s="329" t="n"/>
      <c r="AZ16" s="329" t="n"/>
      <c r="BA16" s="329" t="n"/>
      <c r="BB16" s="329" t="n"/>
      <c r="BC16" s="329" t="n"/>
      <c r="BD16" s="335" t="n">
        <v>47</v>
      </c>
      <c r="BE16" s="124" t="n"/>
      <c r="BF16" s="334" t="n">
        <v>1</v>
      </c>
      <c r="BG16" s="334" t="n">
        <v>4</v>
      </c>
      <c r="BH16" s="334" t="n"/>
      <c r="BI16" s="334" t="n"/>
      <c r="BJ16" s="334" t="n"/>
      <c r="BK16" s="87">
        <f>BD16+BF16+BG16+BH16+BI16+BJ16</f>
        <v/>
      </c>
      <c r="BL16" s="88" t="n"/>
      <c r="BM16" s="1" t="n"/>
      <c r="BN16" s="88" t="n"/>
      <c r="BO16" s="1" t="n"/>
      <c r="BP16" s="1458" t="n"/>
      <c r="BQ16" s="1458" t="n"/>
      <c r="BR16" s="1458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75" t="n"/>
      <c r="B17" s="336" t="inlineStr">
        <is>
          <t>II</t>
        </is>
      </c>
      <c r="C17" s="1227" t="n"/>
      <c r="D17" s="1227" t="n"/>
      <c r="E17" s="1227" t="n"/>
      <c r="F17" s="1227" t="n"/>
      <c r="G17" s="1227" t="n"/>
      <c r="H17" s="1227" t="n"/>
      <c r="I17" s="1227" t="n"/>
      <c r="J17" s="1227" t="n"/>
      <c r="K17" s="344" t="inlineStr">
        <is>
          <t>Х</t>
        </is>
      </c>
      <c r="L17" s="344" t="inlineStr">
        <is>
          <t>Х</t>
        </is>
      </c>
      <c r="M17" s="339" t="inlineStr">
        <is>
          <t>:</t>
        </is>
      </c>
      <c r="N17" s="339" t="inlineStr">
        <is>
          <t>:</t>
        </is>
      </c>
      <c r="O17" s="807" t="inlineStr">
        <is>
          <t>/</t>
        </is>
      </c>
      <c r="P17" s="807" t="inlineStr">
        <is>
          <t>/</t>
        </is>
      </c>
      <c r="Q17" s="807" t="inlineStr">
        <is>
          <t>/</t>
        </is>
      </c>
      <c r="R17" s="807" t="inlineStr">
        <is>
          <t>/</t>
        </is>
      </c>
      <c r="S17" s="807" t="inlineStr">
        <is>
          <t>/</t>
        </is>
      </c>
      <c r="T17" s="807" t="inlineStr">
        <is>
          <t>/</t>
        </is>
      </c>
      <c r="U17" s="807" t="inlineStr">
        <is>
          <t>/</t>
        </is>
      </c>
      <c r="V17" s="807" t="inlineStr">
        <is>
          <t>/</t>
        </is>
      </c>
      <c r="W17" s="344" t="inlineStr">
        <is>
          <t>//</t>
        </is>
      </c>
      <c r="X17" s="1459" t="inlineStr">
        <is>
          <t>//</t>
        </is>
      </c>
      <c r="Y17" s="342" t="n"/>
      <c r="Z17" s="344" t="n"/>
      <c r="AA17" s="202" t="n"/>
      <c r="AB17" s="202" t="n"/>
      <c r="AC17" s="202" t="n"/>
      <c r="AD17" s="202" t="n"/>
      <c r="AE17" s="202" t="n"/>
      <c r="AF17" s="202" t="n"/>
      <c r="AG17" s="202" t="n"/>
      <c r="AH17" s="202" t="n"/>
      <c r="AI17" s="202" t="n"/>
      <c r="AJ17" s="202" t="n"/>
      <c r="AK17" s="202" t="n"/>
      <c r="AL17" s="202" t="n"/>
      <c r="AM17" s="202" t="n"/>
      <c r="AN17" s="202" t="n"/>
      <c r="AO17" s="202" t="n"/>
      <c r="AP17" s="202" t="n"/>
      <c r="AQ17" s="202" t="n"/>
      <c r="AR17" s="202" t="n"/>
      <c r="AS17" s="202" t="n"/>
      <c r="AT17" s="202" t="n"/>
      <c r="AU17" s="202" t="n"/>
      <c r="AV17" s="202" t="n"/>
      <c r="AW17" s="202" t="n"/>
      <c r="AX17" s="202" t="n"/>
      <c r="AY17" s="202" t="n"/>
      <c r="AZ17" s="202" t="n"/>
      <c r="BA17" s="202" t="n"/>
      <c r="BB17" s="202" t="n"/>
      <c r="BC17" s="144" t="n"/>
      <c r="BD17" s="342" t="n">
        <v>8</v>
      </c>
      <c r="BE17" s="144" t="n"/>
      <c r="BF17" s="1460" t="n"/>
      <c r="BG17" s="1460" t="n">
        <v>2</v>
      </c>
      <c r="BH17" s="1460" t="n">
        <v>2</v>
      </c>
      <c r="BI17" s="1460" t="n">
        <v>8</v>
      </c>
      <c r="BJ17" s="1460" t="n">
        <v>2</v>
      </c>
      <c r="BK17" s="87">
        <f>BD17+BF17+BG17+BH17+BI17+BJ17</f>
        <v/>
      </c>
      <c r="BL17" s="88" t="n"/>
      <c r="BM17" s="88" t="n"/>
      <c r="BN17" s="88" t="n"/>
      <c r="BO17" s="88" t="n"/>
      <c r="BP17" s="1458" t="n"/>
      <c r="BQ17" s="1458" t="n"/>
      <c r="BR17" s="1458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6" t="n"/>
      <c r="AA18" s="346" t="n"/>
      <c r="AB18" s="283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940">
        <f>BD16+BD17</f>
        <v/>
      </c>
      <c r="BE18" s="249" t="n"/>
      <c r="BF18" s="1461">
        <f>BF16+BF17</f>
        <v/>
      </c>
      <c r="BG18" s="1461">
        <f>BG16+BG17</f>
        <v/>
      </c>
      <c r="BH18" s="1461">
        <f>BH16+BH17</f>
        <v/>
      </c>
      <c r="BI18" s="1461">
        <f>BI16+BI17</f>
        <v/>
      </c>
      <c r="BJ18" s="1461">
        <f>BJ16+BJ17</f>
        <v/>
      </c>
      <c r="BK18" s="1462">
        <f>BK16+BK17</f>
        <v/>
      </c>
      <c r="BL18" s="88" t="n"/>
      <c r="BM18" s="1" t="n"/>
      <c r="BN18" s="88" t="n"/>
      <c r="BO18" s="1" t="n"/>
      <c r="BP18" s="1458" t="n"/>
      <c r="BQ18" s="1458" t="n"/>
      <c r="BR18" s="145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487" t="n"/>
      <c r="AB19" s="487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92" t="n"/>
      <c r="AN19" s="92" t="n"/>
      <c r="AO19" s="487" t="n"/>
      <c r="AP19" s="487" t="n"/>
      <c r="AQ19" s="487" t="n"/>
      <c r="AR19" s="96" t="inlineStr">
        <is>
          <t>//</t>
        </is>
      </c>
      <c r="AS19" s="94" t="inlineStr">
        <is>
          <t>−</t>
        </is>
      </c>
      <c r="AT19" s="91" t="inlineStr">
        <is>
          <t>итоговая аттестация</t>
        </is>
      </c>
      <c r="AU19" s="91" t="n"/>
      <c r="AV19" s="91" t="n"/>
      <c r="AW19" s="91" t="n"/>
      <c r="AX19" s="91" t="n"/>
      <c r="AY19" s="91" t="n"/>
      <c r="AZ19" s="92" t="n"/>
      <c r="BA19" s="92" t="n"/>
      <c r="BB19" s="92" t="n"/>
      <c r="BC19" s="91" t="n"/>
      <c r="BD19" s="91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487" t="n"/>
      <c r="AB20" s="487" t="n"/>
      <c r="AC20" s="14" t="n"/>
      <c r="AD20" s="94" t="n"/>
      <c r="AE20" s="91" t="n"/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487" t="n"/>
      <c r="AR20" s="354" t="n"/>
      <c r="AS20" s="94" t="n"/>
      <c r="AT20" s="91" t="n"/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487" t="n"/>
      <c r="AB21" s="487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92" t="n"/>
      <c r="AN21" s="92" t="n"/>
      <c r="AO21" s="487" t="n"/>
      <c r="AP21" s="487" t="n"/>
      <c r="AQ21" s="487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2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95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487" t="n"/>
      <c r="AB22" s="487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92" t="n"/>
      <c r="AN22" s="92" t="n"/>
      <c r="AO22" s="487" t="n"/>
      <c r="AP22" s="487" t="n"/>
      <c r="AQ22" s="487" t="n"/>
      <c r="AR22" s="95" t="inlineStr">
        <is>
          <t>+</t>
        </is>
      </c>
      <c r="AS22" s="94" t="inlineStr">
        <is>
          <t>−</t>
        </is>
      </c>
      <c r="AT22" s="91" t="inlineStr">
        <is>
          <t>установочная сессия (УС)</t>
        </is>
      </c>
      <c r="AU22" s="97" t="n"/>
      <c r="AV22" s="97" t="n"/>
      <c r="AW22" s="97" t="n"/>
      <c r="AX22" s="92" t="n"/>
      <c r="AY22" s="90" t="n"/>
      <c r="AZ22" s="90" t="n"/>
      <c r="BA22" s="92" t="n"/>
      <c r="BB22" s="92" t="n"/>
      <c r="BC22" s="91" t="n"/>
      <c r="BD22" s="91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2" t="n"/>
      <c r="AI23" s="92" t="n"/>
      <c r="AJ23" s="92" t="n"/>
      <c r="AK23" s="92" t="n"/>
      <c r="AL23" s="92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282" t="n"/>
      <c r="B26" s="43" t="inlineStr">
        <is>
          <t>III. План образовательного процесса</t>
        </is>
      </c>
      <c r="C26" s="44" t="n"/>
      <c r="D26" s="44" t="n"/>
      <c r="E26" s="44" t="n"/>
      <c r="F26" s="44" t="n"/>
      <c r="G26" s="44" t="n"/>
      <c r="H26" s="44" t="n"/>
      <c r="I26" s="44" t="n"/>
      <c r="J26" s="44" t="n"/>
      <c r="K26" s="44" t="n"/>
      <c r="L26" s="44" t="n"/>
      <c r="M26" s="44" t="n"/>
      <c r="N26" s="44" t="n"/>
      <c r="O26" s="44" t="n"/>
      <c r="P26" s="44" t="n"/>
      <c r="Q26" s="44" t="n"/>
      <c r="R26" s="44" t="n"/>
      <c r="S26" s="44" t="n"/>
      <c r="T26" s="44" t="n"/>
      <c r="U26" s="4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  <c r="AH26" s="44" t="n"/>
      <c r="AI26" s="44" t="n"/>
      <c r="AJ26" s="44" t="n"/>
      <c r="AK26" s="44" t="n"/>
      <c r="AL26" s="44" t="n"/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44" t="n"/>
      <c r="BI26" s="44" t="n"/>
      <c r="BJ26" s="44" t="n"/>
      <c r="BK26" s="44" t="n"/>
      <c r="BL26" s="44" t="n"/>
      <c r="BM26" s="44" t="n"/>
      <c r="BN26" s="44" t="n"/>
      <c r="BO26" s="44" t="n"/>
      <c r="BP26" s="19" t="n"/>
      <c r="BQ26" s="19" t="n"/>
      <c r="BR26" s="19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355" t="n"/>
      <c r="B27" s="1065" t="inlineStr">
        <is>
          <t>№ п/п</t>
        </is>
      </c>
      <c r="C27" s="104" t="n"/>
      <c r="D27" s="103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4" t="n"/>
      <c r="Y27" s="1463" t="inlineStr">
        <is>
          <t>Экзамены</t>
        </is>
      </c>
      <c r="Z27" s="104" t="n"/>
      <c r="AA27" s="1463" t="inlineStr">
        <is>
          <t>Зачеты</t>
        </is>
      </c>
      <c r="AB27" s="104" t="n"/>
      <c r="AC27" s="103" t="inlineStr">
        <is>
          <t>Количество академических часов</t>
        </is>
      </c>
      <c r="AD27" s="108" t="n"/>
      <c r="AE27" s="108" t="n"/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48" t="n"/>
      <c r="AQ27" s="943" t="inlineStr">
        <is>
          <t>Распределение по курсам и УС, ЛЭС</t>
        </is>
      </c>
      <c r="AR27" s="108" t="n"/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387" t="inlineStr">
        <is>
          <t>Код компетенции</t>
        </is>
      </c>
      <c r="BL27" s="101" t="n"/>
      <c r="BM27" s="101" t="n"/>
      <c r="BN27" s="104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355" t="n"/>
      <c r="B28" s="112" t="n"/>
      <c r="C28" s="114" t="n"/>
      <c r="D28" s="112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14" t="n"/>
      <c r="Y28" s="112" t="n"/>
      <c r="Z28" s="114" t="n"/>
      <c r="AA28" s="112" t="n"/>
      <c r="AB28" s="114" t="n"/>
      <c r="AC28" s="1464" t="inlineStr">
        <is>
          <t>Всего</t>
        </is>
      </c>
      <c r="AD28" s="53" t="n"/>
      <c r="AE28" s="1465" t="inlineStr">
        <is>
          <t xml:space="preserve">Аудиторных: дневная форма получения образования </t>
        </is>
      </c>
      <c r="AF28" s="104" t="n"/>
      <c r="AG28" s="1466" t="inlineStr">
        <is>
          <t xml:space="preserve">Аудиторных: заочная форма получения образования </t>
        </is>
      </c>
      <c r="AH28" s="101" t="n"/>
      <c r="AI28" s="814" t="inlineStr">
        <is>
          <t>Из них</t>
        </is>
      </c>
      <c r="AJ28" s="44" t="n"/>
      <c r="AK28" s="44" t="n"/>
      <c r="AL28" s="44" t="n"/>
      <c r="AM28" s="44" t="n"/>
      <c r="AN28" s="44" t="n"/>
      <c r="AO28" s="44" t="n"/>
      <c r="AP28" s="249" t="n"/>
      <c r="AQ28" s="362" t="inlineStr">
        <is>
          <t>I курс</t>
        </is>
      </c>
      <c r="AR28" s="44" t="n"/>
      <c r="AS28" s="44" t="n"/>
      <c r="AT28" s="44" t="n"/>
      <c r="AU28" s="44" t="n"/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137" t="n"/>
      <c r="BE28" s="943" t="inlineStr">
        <is>
          <t>II курс</t>
        </is>
      </c>
      <c r="BF28" s="108" t="n"/>
      <c r="BG28" s="108" t="n"/>
      <c r="BH28" s="108" t="n"/>
      <c r="BI28" s="108" t="n"/>
      <c r="BJ28" s="108" t="n"/>
      <c r="BK28" s="112" t="n"/>
      <c r="BL28" s="1" t="n"/>
      <c r="BM28" s="1" t="n"/>
      <c r="BN28" s="114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355" t="n"/>
      <c r="B29" s="112" t="n"/>
      <c r="C29" s="114" t="n"/>
      <c r="D29" s="112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14" t="n"/>
      <c r="Y29" s="112" t="n"/>
      <c r="Z29" s="114" t="n"/>
      <c r="AA29" s="112" t="n"/>
      <c r="AB29" s="114" t="n"/>
      <c r="AC29" s="112" t="n"/>
      <c r="AD29" s="115" t="n"/>
      <c r="AE29" s="112" t="n"/>
      <c r="AF29" s="114" t="n"/>
      <c r="AG29" s="1" t="n"/>
      <c r="AH29" s="1" t="n"/>
      <c r="AI29" s="214" t="inlineStr">
        <is>
          <t>Лекции</t>
        </is>
      </c>
      <c r="AJ29" s="115" t="n"/>
      <c r="AK29" s="214" t="inlineStr">
        <is>
          <t>Лабораторные</t>
        </is>
      </c>
      <c r="AL29" s="115" t="n"/>
      <c r="AM29" s="214" t="inlineStr">
        <is>
          <t>Практические</t>
        </is>
      </c>
      <c r="AN29" s="115" t="n"/>
      <c r="AO29" s="106" t="inlineStr">
        <is>
          <t>Семинарские</t>
        </is>
      </c>
      <c r="AP29" s="53" t="n"/>
      <c r="AQ29" s="363" t="inlineStr">
        <is>
          <t>УС      1 нед</t>
        </is>
      </c>
      <c r="AR29" s="104" t="n"/>
      <c r="AS29" s="364" t="inlineStr">
        <is>
          <t>1 ЛЭС,</t>
        </is>
      </c>
      <c r="AT29" s="123" t="n"/>
      <c r="AU29" s="123" t="n"/>
      <c r="AV29" s="123" t="n"/>
      <c r="AW29" s="123" t="n"/>
      <c r="AX29" s="124" t="n"/>
      <c r="AY29" s="105" t="inlineStr">
        <is>
          <t>2 ЛЭС,</t>
        </is>
      </c>
      <c r="AZ29" s="123" t="n"/>
      <c r="BA29" s="123" t="n"/>
      <c r="BB29" s="123" t="n"/>
      <c r="BC29" s="123" t="n"/>
      <c r="BD29" s="124" t="n"/>
      <c r="BE29" s="600" t="inlineStr">
        <is>
          <t>3 ЛЭС,</t>
        </is>
      </c>
      <c r="BF29" s="206" t="n"/>
      <c r="BG29" s="206" t="n"/>
      <c r="BH29" s="206" t="n"/>
      <c r="BI29" s="206" t="n"/>
      <c r="BJ29" s="139" t="n"/>
      <c r="BK29" s="112" t="n"/>
      <c r="BL29" s="1" t="n"/>
      <c r="BM29" s="1" t="n"/>
      <c r="BN29" s="114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355" t="n"/>
      <c r="B30" s="112" t="n"/>
      <c r="C30" s="114" t="n"/>
      <c r="D30" s="112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14" t="n"/>
      <c r="Y30" s="112" t="n"/>
      <c r="Z30" s="114" t="n"/>
      <c r="AA30" s="112" t="n"/>
      <c r="AB30" s="114" t="n"/>
      <c r="AC30" s="112" t="n"/>
      <c r="AD30" s="115" t="n"/>
      <c r="AE30" s="112" t="n"/>
      <c r="AF30" s="114" t="n"/>
      <c r="AG30" s="1" t="n"/>
      <c r="AH30" s="1" t="n"/>
      <c r="AI30" s="116" t="n"/>
      <c r="AJ30" s="115" t="n"/>
      <c r="AK30" s="116" t="n"/>
      <c r="AL30" s="115" t="n"/>
      <c r="AM30" s="116" t="n"/>
      <c r="AN30" s="115" t="n"/>
      <c r="AO30" s="116" t="n"/>
      <c r="AP30" s="115" t="n"/>
      <c r="AQ30" s="138" t="n"/>
      <c r="AR30" s="207" t="n"/>
      <c r="AS30" s="605" t="n">
        <v>2</v>
      </c>
      <c r="AT30" s="126" t="n"/>
      <c r="AU30" s="189" t="inlineStr">
        <is>
          <t>недели</t>
        </is>
      </c>
      <c r="AV30" s="126" t="n"/>
      <c r="AW30" s="126" t="n"/>
      <c r="AX30" s="175" t="n"/>
      <c r="AY30" s="125" t="n">
        <v>2</v>
      </c>
      <c r="AZ30" s="126" t="n"/>
      <c r="BA30" s="189" t="inlineStr">
        <is>
          <t>недели</t>
        </is>
      </c>
      <c r="BB30" s="126" t="n"/>
      <c r="BC30" s="126" t="n"/>
      <c r="BD30" s="175" t="n"/>
      <c r="BE30" s="605" t="n">
        <v>2</v>
      </c>
      <c r="BF30" s="126" t="n"/>
      <c r="BG30" s="605" t="inlineStr">
        <is>
          <t>недели</t>
        </is>
      </c>
      <c r="BH30" s="126" t="n"/>
      <c r="BI30" s="126" t="n"/>
      <c r="BJ30" s="126" t="n"/>
      <c r="BK30" s="112" t="n"/>
      <c r="BL30" s="1" t="n"/>
      <c r="BM30" s="1" t="n"/>
      <c r="BN30" s="114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355" t="n"/>
      <c r="B31" s="112" t="n"/>
      <c r="C31" s="114" t="n"/>
      <c r="D31" s="136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137" t="n"/>
      <c r="Y31" s="112" t="n"/>
      <c r="Z31" s="114" t="n"/>
      <c r="AA31" s="112" t="n"/>
      <c r="AB31" s="114" t="n"/>
      <c r="AC31" s="112" t="n"/>
      <c r="AD31" s="115" t="n"/>
      <c r="AE31" s="112" t="n"/>
      <c r="AF31" s="114" t="n"/>
      <c r="AG31" s="1" t="n"/>
      <c r="AH31" s="1" t="n"/>
      <c r="AI31" s="140" t="n"/>
      <c r="AJ31" s="139" t="n"/>
      <c r="AK31" s="140" t="n"/>
      <c r="AL31" s="139" t="n"/>
      <c r="AM31" s="140" t="n"/>
      <c r="AN31" s="139" t="n"/>
      <c r="AO31" s="140" t="n"/>
      <c r="AP31" s="139" t="n"/>
      <c r="AQ31" s="610" t="inlineStr">
        <is>
          <t>Ауд. часов</t>
        </is>
      </c>
      <c r="AR31" s="197" t="n"/>
      <c r="AS31" s="1467" t="inlineStr">
        <is>
          <t>Всего часов</t>
        </is>
      </c>
      <c r="AT31" s="197" t="n"/>
      <c r="AU31" s="1068" t="inlineStr">
        <is>
          <t>Ауд. часов</t>
        </is>
      </c>
      <c r="AV31" s="197" t="n"/>
      <c r="AW31" s="1068" t="inlineStr">
        <is>
          <t>Зач. единиц</t>
        </is>
      </c>
      <c r="AX31" s="197" t="n"/>
      <c r="AY31" s="1067" t="inlineStr">
        <is>
          <t>Всего часов</t>
        </is>
      </c>
      <c r="AZ31" s="197" t="n"/>
      <c r="BA31" s="1068" t="inlineStr">
        <is>
          <t>Ауд. часов</t>
        </is>
      </c>
      <c r="BB31" s="197" t="n"/>
      <c r="BC31" s="1068" t="inlineStr">
        <is>
          <t>Зач. единиц</t>
        </is>
      </c>
      <c r="BD31" s="197" t="n"/>
      <c r="BE31" s="1467" t="inlineStr">
        <is>
          <t>Всего часов</t>
        </is>
      </c>
      <c r="BF31" s="197" t="n"/>
      <c r="BG31" s="1068" t="inlineStr">
        <is>
          <t>Ауд. часов</t>
        </is>
      </c>
      <c r="BH31" s="197" t="n"/>
      <c r="BI31" s="1068" t="inlineStr">
        <is>
          <t>Зач. единиц</t>
        </is>
      </c>
      <c r="BJ31" s="197" t="n"/>
      <c r="BK31" s="138" t="n"/>
      <c r="BL31" s="206" t="n"/>
      <c r="BM31" s="206" t="n"/>
      <c r="BN31" s="207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355" t="n"/>
      <c r="B32" s="376" t="n">
        <v>1</v>
      </c>
      <c r="C32" s="148" t="n"/>
      <c r="D32" s="1238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48" t="n"/>
      <c r="Y32" s="376" t="n"/>
      <c r="Z32" s="148" t="n"/>
      <c r="AA32" s="1468" t="n"/>
      <c r="AB32" s="383" t="n"/>
      <c r="AC32" s="376" t="n">
        <v>700</v>
      </c>
      <c r="AD32" s="148" t="n"/>
      <c r="AE32" s="380" t="n">
        <v>208</v>
      </c>
      <c r="AF32" s="109" t="n"/>
      <c r="AG32" s="381">
        <f>AG33+AG36+AG37+AG40</f>
        <v/>
      </c>
      <c r="AH32" s="109" t="n"/>
      <c r="AI32" s="381">
        <f>AI33+AI36+AI37+AI40</f>
        <v/>
      </c>
      <c r="AJ32" s="109" t="n"/>
      <c r="AK32" s="381">
        <f>AK33+AK36+AK37+AK40</f>
        <v/>
      </c>
      <c r="AL32" s="109" t="n"/>
      <c r="AM32" s="381">
        <f>AM33+AM36+AM37+AM40</f>
        <v/>
      </c>
      <c r="AN32" s="109" t="n"/>
      <c r="AO32" s="381">
        <f>AO33+AO36+AO37+AO40</f>
        <v/>
      </c>
      <c r="AP32" s="109" t="n"/>
      <c r="AQ32" s="380">
        <f>AQ33+AQ36+AQ37+AQ40</f>
        <v/>
      </c>
      <c r="AR32" s="109" t="n"/>
      <c r="AS32" s="381">
        <f>AS33+AS36+AS37+AS40</f>
        <v/>
      </c>
      <c r="AT32" s="109" t="n"/>
      <c r="AU32" s="381">
        <f>AU33+AU36+AU37+AU40</f>
        <v/>
      </c>
      <c r="AV32" s="109" t="n"/>
      <c r="AW32" s="381">
        <f>AW33+AW36+AW37+AW40</f>
        <v/>
      </c>
      <c r="AX32" s="109" t="n"/>
      <c r="AY32" s="380">
        <f>AY33+AY36+AY37+AY40</f>
        <v/>
      </c>
      <c r="AZ32" s="109" t="n"/>
      <c r="BA32" s="381">
        <f>BA33+BA36+BA37+BA40</f>
        <v/>
      </c>
      <c r="BB32" s="109" t="n"/>
      <c r="BC32" s="381">
        <f>BC33+BC36+BC37+BC40</f>
        <v/>
      </c>
      <c r="BD32" s="109" t="n"/>
      <c r="BE32" s="381">
        <f>BE33+BE36+BE37+BE40</f>
        <v/>
      </c>
      <c r="BF32" s="109" t="n"/>
      <c r="BG32" s="381">
        <f>BG33+BG36+BG37+BG40</f>
        <v/>
      </c>
      <c r="BH32" s="109" t="n"/>
      <c r="BI32" s="381">
        <f>BI33+BI36+BI37+BI40</f>
        <v/>
      </c>
      <c r="BJ32" s="109" t="n"/>
      <c r="BK32" s="379" t="n"/>
      <c r="BL32" s="108" t="n"/>
      <c r="BM32" s="108" t="n"/>
      <c r="BN32" s="148" t="n"/>
      <c r="BO32" s="355" t="n"/>
      <c r="BP32" s="355" t="n"/>
      <c r="BQ32" s="355" t="n"/>
      <c r="BR32" s="355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355" t="n"/>
      <c r="B33" s="1364" t="inlineStr">
        <is>
          <t>1.1</t>
        </is>
      </c>
      <c r="C33" s="207" t="n"/>
      <c r="D33" s="620" t="inlineStr">
        <is>
          <t>Модуль "Теоретическая экономика"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61" t="n"/>
      <c r="Y33" s="821" t="n"/>
      <c r="Z33" s="207" t="n"/>
      <c r="AA33" s="821" t="n"/>
      <c r="AB33" s="207" t="n"/>
      <c r="AC33" s="821" t="n">
        <v>210</v>
      </c>
      <c r="AD33" s="207" t="n"/>
      <c r="AE33" s="213" t="n">
        <v>84</v>
      </c>
      <c r="AF33" s="139" t="n"/>
      <c r="AG33" s="211">
        <f>AG34+AG35</f>
        <v/>
      </c>
      <c r="AH33" s="139" t="n"/>
      <c r="AI33" s="211">
        <f>AI34+AI35</f>
        <v/>
      </c>
      <c r="AJ33" s="139" t="n"/>
      <c r="AK33" s="211">
        <f>AK34+AK35</f>
        <v/>
      </c>
      <c r="AL33" s="139" t="n"/>
      <c r="AM33" s="211">
        <f>AM34+AM35</f>
        <v/>
      </c>
      <c r="AN33" s="139" t="n"/>
      <c r="AO33" s="211">
        <f>AO34+AO35</f>
        <v/>
      </c>
      <c r="AP33" s="139" t="n"/>
      <c r="AQ33" s="213">
        <f>AQ34+AQ35</f>
        <v/>
      </c>
      <c r="AR33" s="139" t="n"/>
      <c r="AS33" s="211">
        <f>AS34+AS35</f>
        <v/>
      </c>
      <c r="AT33" s="139" t="n"/>
      <c r="AU33" s="211">
        <f>AU34+AU35</f>
        <v/>
      </c>
      <c r="AV33" s="139" t="n"/>
      <c r="AW33" s="211">
        <f>AW34+AW35</f>
        <v/>
      </c>
      <c r="AX33" s="139" t="n"/>
      <c r="AY33" s="213">
        <f>AY34+AY35</f>
        <v/>
      </c>
      <c r="AZ33" s="139" t="n"/>
      <c r="BA33" s="211">
        <f>BA34+BA35</f>
        <v/>
      </c>
      <c r="BB33" s="139" t="n"/>
      <c r="BC33" s="211">
        <f>BC34+BC35</f>
        <v/>
      </c>
      <c r="BD33" s="139" t="n"/>
      <c r="BE33" s="211">
        <f>BE34+BE35+BE36</f>
        <v/>
      </c>
      <c r="BF33" s="139" t="n"/>
      <c r="BG33" s="211">
        <f>BG34+BG35+BG36</f>
        <v/>
      </c>
      <c r="BH33" s="139" t="n"/>
      <c r="BI33" s="211">
        <f>BI34+BI35+BI36</f>
        <v/>
      </c>
      <c r="BJ33" s="139" t="n"/>
      <c r="BK33" s="1290" t="inlineStr">
        <is>
          <t>УК-5</t>
        </is>
      </c>
      <c r="BL33" s="123" t="n"/>
      <c r="BM33" s="123" t="n"/>
      <c r="BN33" s="161" t="n"/>
      <c r="BO33" s="355" t="n"/>
      <c r="BP33" s="355" t="n"/>
      <c r="BQ33" s="355" t="n"/>
      <c r="BR33" s="355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355" t="n"/>
      <c r="B34" s="217" t="inlineStr">
        <is>
          <t>1.1.1</t>
        </is>
      </c>
      <c r="C34" s="175" t="n"/>
      <c r="D34" s="1351" t="inlineStr">
        <is>
          <t xml:space="preserve">Микроэкономический анализ и политика 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182" t="n"/>
      <c r="Z34" s="175" t="n"/>
      <c r="AA34" s="182" t="n">
        <v>1</v>
      </c>
      <c r="AB34" s="175" t="n"/>
      <c r="AC34" s="182" t="n">
        <v>102</v>
      </c>
      <c r="AD34" s="175" t="n"/>
      <c r="AE34" s="177" t="n">
        <v>36</v>
      </c>
      <c r="AF34" s="128" t="n"/>
      <c r="AG34" s="600">
        <f>AI34+AK34+AM34+AO34</f>
        <v/>
      </c>
      <c r="AH34" s="139" t="n"/>
      <c r="AI34" s="93" t="n">
        <v>4</v>
      </c>
      <c r="AJ34" s="128" t="n"/>
      <c r="AK34" s="93" t="n"/>
      <c r="AL34" s="128" t="n"/>
      <c r="AM34" s="93" t="n"/>
      <c r="AN34" s="128" t="n"/>
      <c r="AO34" s="181" t="n">
        <v>6</v>
      </c>
      <c r="AP34" s="128" t="n"/>
      <c r="AQ34" s="177" t="n"/>
      <c r="AR34" s="128" t="n"/>
      <c r="AS34" s="181">
        <f>AC34</f>
        <v/>
      </c>
      <c r="AT34" s="128" t="n"/>
      <c r="AU34" s="93">
        <f>AG34</f>
        <v/>
      </c>
      <c r="AV34" s="128" t="n"/>
      <c r="AW34" s="93" t="n">
        <v>3</v>
      </c>
      <c r="AX34" s="128" t="n"/>
      <c r="AY34" s="177" t="n"/>
      <c r="AZ34" s="128" t="n"/>
      <c r="BA34" s="1469" t="n"/>
      <c r="BB34" s="128" t="n"/>
      <c r="BC34" s="1470" t="n"/>
      <c r="BD34" s="175" t="n"/>
      <c r="BE34" s="1471" t="n"/>
      <c r="BF34" s="128" t="n"/>
      <c r="BG34" s="1469" t="n"/>
      <c r="BH34" s="128" t="n"/>
      <c r="BI34" s="1472" t="n"/>
      <c r="BJ34" s="126" t="n"/>
      <c r="BK34" s="824" t="inlineStr">
        <is>
          <t>УПК-1</t>
        </is>
      </c>
      <c r="BL34" s="126" t="n"/>
      <c r="BM34" s="126" t="n"/>
      <c r="BN34" s="175" t="n"/>
      <c r="BO34" s="355" t="n"/>
      <c r="BP34" s="355" t="n"/>
      <c r="BQ34" s="355" t="n"/>
      <c r="BR34" s="355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355" t="n"/>
      <c r="B35" s="217" t="inlineStr">
        <is>
          <t>1.1.2</t>
        </is>
      </c>
      <c r="C35" s="175" t="n"/>
      <c r="D35" s="1351" t="inlineStr">
        <is>
          <t xml:space="preserve">Макроэкономический анализ и политика 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182" t="n">
        <v>2</v>
      </c>
      <c r="Z35" s="175" t="n"/>
      <c r="AA35" s="182" t="n"/>
      <c r="AB35" s="175" t="n"/>
      <c r="AC35" s="182" t="n">
        <v>108</v>
      </c>
      <c r="AD35" s="175" t="n"/>
      <c r="AE35" s="177" t="n">
        <v>48</v>
      </c>
      <c r="AF35" s="128" t="n"/>
      <c r="AG35" s="600">
        <f>AI35+AK35+AM35+AO35</f>
        <v/>
      </c>
      <c r="AH35" s="139" t="n"/>
      <c r="AI35" s="93" t="n">
        <v>8</v>
      </c>
      <c r="AJ35" s="128" t="n"/>
      <c r="AK35" s="93" t="n"/>
      <c r="AL35" s="128" t="n"/>
      <c r="AM35" s="93" t="n"/>
      <c r="AN35" s="128" t="n"/>
      <c r="AO35" s="181" t="n">
        <v>6</v>
      </c>
      <c r="AP35" s="128" t="n"/>
      <c r="AQ35" s="177" t="n"/>
      <c r="AR35" s="128" t="n"/>
      <c r="AS35" s="181" t="n"/>
      <c r="AT35" s="128" t="n"/>
      <c r="AU35" s="93" t="n"/>
      <c r="AV35" s="128" t="n"/>
      <c r="AW35" s="93" t="n"/>
      <c r="AX35" s="128" t="n"/>
      <c r="AY35" s="177">
        <f>AC35</f>
        <v/>
      </c>
      <c r="AZ35" s="128" t="n"/>
      <c r="BA35" s="93">
        <f>AG35</f>
        <v/>
      </c>
      <c r="BB35" s="128" t="n"/>
      <c r="BC35" s="827" t="n">
        <v>3</v>
      </c>
      <c r="BD35" s="175" t="n"/>
      <c r="BE35" s="1471" t="n"/>
      <c r="BF35" s="128" t="n"/>
      <c r="BG35" s="1469" t="n"/>
      <c r="BH35" s="128" t="n"/>
      <c r="BI35" s="1472" t="n"/>
      <c r="BJ35" s="126" t="n"/>
      <c r="BK35" s="824" t="inlineStr">
        <is>
          <t>УПК-2</t>
        </is>
      </c>
      <c r="BL35" s="126" t="n"/>
      <c r="BM35" s="126" t="n"/>
      <c r="BN35" s="175" t="n"/>
      <c r="BO35" s="355" t="n"/>
      <c r="BP35" s="355" t="n"/>
      <c r="BQ35" s="355" t="n"/>
      <c r="BR35" s="355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355" t="n"/>
      <c r="B36" s="216" t="inlineStr">
        <is>
          <t>1.2</t>
        </is>
      </c>
      <c r="C36" s="175" t="n"/>
      <c r="D36" s="1422" t="inlineStr">
        <is>
          <t>Маркетинг и общество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75" t="n"/>
      <c r="Y36" s="182" t="n"/>
      <c r="Z36" s="175" t="n"/>
      <c r="AA36" s="182" t="n">
        <v>1</v>
      </c>
      <c r="AB36" s="175" t="n"/>
      <c r="AC36" s="218" t="n">
        <v>102</v>
      </c>
      <c r="AD36" s="175" t="n"/>
      <c r="AE36" s="188" t="n">
        <v>44</v>
      </c>
      <c r="AF36" s="128" t="n"/>
      <c r="AG36" s="211">
        <f>AI36+AK36+AM36+AO36</f>
        <v/>
      </c>
      <c r="AH36" s="139" t="n"/>
      <c r="AI36" s="95" t="n">
        <v>6</v>
      </c>
      <c r="AJ36" s="128" t="n"/>
      <c r="AK36" s="95" t="n"/>
      <c r="AL36" s="128" t="n"/>
      <c r="AM36" s="95" t="n">
        <v>6</v>
      </c>
      <c r="AN36" s="128" t="n"/>
      <c r="AO36" s="187" t="n"/>
      <c r="AP36" s="128" t="n"/>
      <c r="AQ36" s="188" t="n"/>
      <c r="AR36" s="128" t="n"/>
      <c r="AS36" s="187">
        <f>AC36</f>
        <v/>
      </c>
      <c r="AT36" s="128" t="n"/>
      <c r="AU36" s="95">
        <f>AG36</f>
        <v/>
      </c>
      <c r="AV36" s="128" t="n"/>
      <c r="AW36" s="95" t="n">
        <v>3</v>
      </c>
      <c r="AX36" s="128" t="n"/>
      <c r="AY36" s="177" t="n"/>
      <c r="AZ36" s="128" t="n"/>
      <c r="BA36" s="1469" t="n"/>
      <c r="BB36" s="128" t="n"/>
      <c r="BC36" s="823" t="n"/>
      <c r="BD36" s="175" t="n"/>
      <c r="BE36" s="1471" t="n"/>
      <c r="BF36" s="128" t="n"/>
      <c r="BG36" s="1469" t="n"/>
      <c r="BH36" s="128" t="n"/>
      <c r="BI36" s="1472" t="n"/>
      <c r="BJ36" s="126" t="n"/>
      <c r="BK36" s="824" t="inlineStr">
        <is>
          <t>УПК-3</t>
        </is>
      </c>
      <c r="BL36" s="126" t="n"/>
      <c r="BM36" s="126" t="n"/>
      <c r="BN36" s="175" t="n"/>
      <c r="BO36" s="355" t="n"/>
      <c r="BP36" s="355" t="n"/>
      <c r="BQ36" s="355" t="n"/>
      <c r="BR36" s="355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91" t="n"/>
      <c r="B37" s="216" t="inlineStr">
        <is>
          <t>1.3</t>
        </is>
      </c>
      <c r="C37" s="175" t="n"/>
      <c r="D37" s="1422" t="inlineStr">
        <is>
          <t>Модуль "Маркетинг инноваций"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75" t="n"/>
      <c r="Y37" s="182" t="n"/>
      <c r="Z37" s="175" t="n"/>
      <c r="AA37" s="218" t="n"/>
      <c r="AB37" s="175" t="n"/>
      <c r="AC37" s="218" t="n">
        <v>208</v>
      </c>
      <c r="AD37" s="175" t="n"/>
      <c r="AE37" s="188" t="n">
        <v>80</v>
      </c>
      <c r="AF37" s="128" t="n"/>
      <c r="AG37" s="211">
        <f>AG38+AG39</f>
        <v/>
      </c>
      <c r="AH37" s="139" t="n"/>
      <c r="AI37" s="211">
        <f>AI38+AI39</f>
        <v/>
      </c>
      <c r="AJ37" s="139" t="n"/>
      <c r="AK37" s="211">
        <f>AK38+AK39</f>
        <v/>
      </c>
      <c r="AL37" s="139" t="n"/>
      <c r="AM37" s="211">
        <f>AM38+AM39</f>
        <v/>
      </c>
      <c r="AN37" s="139" t="n"/>
      <c r="AO37" s="211">
        <f>AO38+AO39</f>
        <v/>
      </c>
      <c r="AP37" s="139" t="n"/>
      <c r="AQ37" s="213">
        <f>AQ38+AQ39</f>
        <v/>
      </c>
      <c r="AR37" s="139" t="n"/>
      <c r="AS37" s="211">
        <f>AS38+AS39</f>
        <v/>
      </c>
      <c r="AT37" s="139" t="n"/>
      <c r="AU37" s="211">
        <f>AU38+AU39</f>
        <v/>
      </c>
      <c r="AV37" s="139" t="n"/>
      <c r="AW37" s="211">
        <f>AW38+AW39</f>
        <v/>
      </c>
      <c r="AX37" s="139" t="n"/>
      <c r="AY37" s="213">
        <f>AY38+AY39</f>
        <v/>
      </c>
      <c r="AZ37" s="139" t="n"/>
      <c r="BA37" s="211">
        <f>BA38+BA39</f>
        <v/>
      </c>
      <c r="BB37" s="139" t="n"/>
      <c r="BC37" s="211">
        <f>BC38+BC39</f>
        <v/>
      </c>
      <c r="BD37" s="139" t="n"/>
      <c r="BE37" s="127" t="n"/>
      <c r="BF37" s="128" t="n"/>
      <c r="BG37" s="1473" t="n"/>
      <c r="BH37" s="128" t="n"/>
      <c r="BI37" s="1474" t="n"/>
      <c r="BJ37" s="126" t="n"/>
      <c r="BK37" s="1312" t="n"/>
      <c r="BL37" s="126" t="n"/>
      <c r="BM37" s="126" t="n"/>
      <c r="BN37" s="175" t="n"/>
      <c r="BO37" s="91" t="n"/>
      <c r="BP37" s="91" t="n"/>
      <c r="BQ37" s="91" t="n"/>
      <c r="BR37" s="9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91" t="n"/>
      <c r="B38" s="217" t="inlineStr">
        <is>
          <t>1.3.1</t>
        </is>
      </c>
      <c r="C38" s="175" t="n"/>
      <c r="D38" s="1351" t="inlineStr">
        <is>
          <t>Маркетинг инновационного проекта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75" t="n"/>
      <c r="Y38" s="182" t="n"/>
      <c r="Z38" s="175" t="n"/>
      <c r="AA38" s="182" t="n">
        <v>2</v>
      </c>
      <c r="AB38" s="175" t="n"/>
      <c r="AC38" s="182" t="n">
        <v>108</v>
      </c>
      <c r="AD38" s="175" t="n"/>
      <c r="AE38" s="182" t="n">
        <v>36</v>
      </c>
      <c r="AF38" s="175" t="n"/>
      <c r="AG38" s="177">
        <f>AI38+AK38+AM38+AO38</f>
        <v/>
      </c>
      <c r="AH38" s="128" t="n"/>
      <c r="AI38" s="93" t="n">
        <v>4</v>
      </c>
      <c r="AJ38" s="128" t="n"/>
      <c r="AK38" s="93" t="n">
        <v>2</v>
      </c>
      <c r="AL38" s="128" t="n"/>
      <c r="AM38" s="93" t="n">
        <v>4</v>
      </c>
      <c r="AN38" s="128" t="n"/>
      <c r="AO38" s="129" t="n"/>
      <c r="AP38" s="126" t="n"/>
      <c r="AQ38" s="218" t="n"/>
      <c r="AR38" s="175" t="n"/>
      <c r="AS38" s="187" t="n"/>
      <c r="AT38" s="128" t="n"/>
      <c r="AU38" s="93" t="n"/>
      <c r="AV38" s="128" t="n"/>
      <c r="AW38" s="129" t="n"/>
      <c r="AX38" s="126" t="n"/>
      <c r="AY38" s="177">
        <f>AC38</f>
        <v/>
      </c>
      <c r="AZ38" s="128" t="n"/>
      <c r="BA38" s="93">
        <f>AG38</f>
        <v/>
      </c>
      <c r="BB38" s="128" t="n"/>
      <c r="BC38" s="827" t="n">
        <v>3</v>
      </c>
      <c r="BD38" s="175" t="n"/>
      <c r="BE38" s="1475" t="n"/>
      <c r="BF38" s="1476" t="n"/>
      <c r="BG38" s="1475" t="n"/>
      <c r="BH38" s="1476" t="n"/>
      <c r="BI38" s="1475" t="n"/>
      <c r="BJ38" s="1475" t="n"/>
      <c r="BK38" s="1477" t="inlineStr">
        <is>
          <t>УК-4, УПК-4</t>
        </is>
      </c>
      <c r="BL38" s="126" t="n"/>
      <c r="BM38" s="126" t="n"/>
      <c r="BN38" s="175" t="n"/>
      <c r="BO38" s="91" t="n"/>
      <c r="BP38" s="91" t="n"/>
      <c r="BQ38" s="91" t="n"/>
      <c r="BR38" s="9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91" t="n"/>
      <c r="B39" s="217" t="inlineStr">
        <is>
          <t>1.3.2</t>
        </is>
      </c>
      <c r="C39" s="175" t="n"/>
      <c r="D39" s="1351" t="inlineStr">
        <is>
          <t>Интеллектуальный анализ данных в маркетинге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75" t="n"/>
      <c r="Y39" s="182" t="n"/>
      <c r="Z39" s="175" t="n"/>
      <c r="AA39" s="182" t="n">
        <v>1</v>
      </c>
      <c r="AB39" s="175" t="n"/>
      <c r="AC39" s="182" t="n">
        <v>100</v>
      </c>
      <c r="AD39" s="175" t="n"/>
      <c r="AE39" s="182" t="n">
        <v>44</v>
      </c>
      <c r="AF39" s="175" t="n"/>
      <c r="AG39" s="177">
        <f>AI39+AK39+AM39+AO39</f>
        <v/>
      </c>
      <c r="AH39" s="128" t="n"/>
      <c r="AI39" s="93" t="n">
        <v>6</v>
      </c>
      <c r="AJ39" s="128" t="n"/>
      <c r="AK39" s="93" t="n">
        <v>6</v>
      </c>
      <c r="AL39" s="128" t="n"/>
      <c r="AM39" s="95" t="n"/>
      <c r="AN39" s="128" t="n"/>
      <c r="AO39" s="635" t="n"/>
      <c r="AP39" s="126" t="n"/>
      <c r="AQ39" s="218" t="n"/>
      <c r="AR39" s="175" t="n"/>
      <c r="AS39" s="181">
        <f>AC39</f>
        <v/>
      </c>
      <c r="AT39" s="128" t="n"/>
      <c r="AU39" s="93">
        <f>AG39</f>
        <v/>
      </c>
      <c r="AV39" s="128" t="n"/>
      <c r="AW39" s="129" t="n">
        <v>3</v>
      </c>
      <c r="AX39" s="126" t="n"/>
      <c r="AY39" s="188" t="n"/>
      <c r="AZ39" s="128" t="n"/>
      <c r="BA39" s="95" t="n"/>
      <c r="BB39" s="128" t="n"/>
      <c r="BC39" s="847" t="n"/>
      <c r="BD39" s="175" t="n"/>
      <c r="BE39" s="1475" t="n"/>
      <c r="BF39" s="1476" t="n"/>
      <c r="BG39" s="1475" t="n"/>
      <c r="BH39" s="1476" t="n"/>
      <c r="BI39" s="1475" t="n"/>
      <c r="BJ39" s="1475" t="n"/>
      <c r="BK39" s="1477" t="inlineStr">
        <is>
          <t>УК-2,5,УПК-5</t>
        </is>
      </c>
      <c r="BL39" s="126" t="n"/>
      <c r="BM39" s="126" t="n"/>
      <c r="BN39" s="175" t="n"/>
      <c r="BO39" s="91" t="n"/>
      <c r="BP39" s="91" t="n"/>
      <c r="BQ39" s="91" t="n"/>
      <c r="BR39" s="9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953" t="n"/>
      <c r="B40" s="216" t="inlineStr">
        <is>
          <t>1.4</t>
        </is>
      </c>
      <c r="C40" s="175" t="n"/>
      <c r="D40" s="1422" t="inlineStr">
        <is>
          <t>Модуль "Научно-исследовательская работа"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75" t="n"/>
      <c r="Y40" s="218" t="n"/>
      <c r="Z40" s="175" t="n"/>
      <c r="AA40" s="218" t="n"/>
      <c r="AB40" s="175" t="n"/>
      <c r="AC40" s="218" t="n">
        <v>180</v>
      </c>
      <c r="AD40" s="175" t="n"/>
      <c r="AE40" s="218" t="n">
        <v>0</v>
      </c>
      <c r="AF40" s="175" t="n"/>
      <c r="AG40" s="188">
        <f>AI40+AK40+AM40+AO40</f>
        <v/>
      </c>
      <c r="AH40" s="128" t="n"/>
      <c r="AI40" s="95">
        <f>AI41+AI42</f>
        <v/>
      </c>
      <c r="AJ40" s="128" t="n"/>
      <c r="AK40" s="95">
        <f>AK41+AK42</f>
        <v/>
      </c>
      <c r="AL40" s="128" t="n"/>
      <c r="AM40" s="95">
        <f>AM41+AM42</f>
        <v/>
      </c>
      <c r="AN40" s="128" t="n"/>
      <c r="AO40" s="95">
        <f>AO41+AO42</f>
        <v/>
      </c>
      <c r="AP40" s="128" t="n"/>
      <c r="AQ40" s="218">
        <f>AQ41+AQ42</f>
        <v/>
      </c>
      <c r="AR40" s="175" t="n"/>
      <c r="AS40" s="187">
        <f>AS41+AS42</f>
        <v/>
      </c>
      <c r="AT40" s="128" t="n"/>
      <c r="AU40" s="95">
        <f>AU41+AU42</f>
        <v/>
      </c>
      <c r="AV40" s="128" t="n"/>
      <c r="AW40" s="95">
        <f>AW41+AW42</f>
        <v/>
      </c>
      <c r="AX40" s="128" t="n"/>
      <c r="AY40" s="188">
        <f>AY41+AY42</f>
        <v/>
      </c>
      <c r="AZ40" s="128" t="n"/>
      <c r="BA40" s="95">
        <f>BA41+BA42</f>
        <v/>
      </c>
      <c r="BB40" s="128" t="n"/>
      <c r="BC40" s="95">
        <f>BC41+BC42</f>
        <v/>
      </c>
      <c r="BD40" s="128" t="n"/>
      <c r="BE40" s="187">
        <f>BE41+BE42</f>
        <v/>
      </c>
      <c r="BF40" s="128" t="n"/>
      <c r="BG40" s="95">
        <f>BG41+BG42</f>
        <v/>
      </c>
      <c r="BH40" s="128" t="n"/>
      <c r="BI40" s="95">
        <f>BI41+BI42</f>
        <v/>
      </c>
      <c r="BJ40" s="128" t="n"/>
      <c r="BK40" s="824" t="inlineStr">
        <is>
          <t>УК-1,3,4</t>
        </is>
      </c>
      <c r="BL40" s="126" t="n"/>
      <c r="BM40" s="126" t="n"/>
      <c r="BN40" s="175" t="n"/>
      <c r="BO40" s="953" t="n"/>
      <c r="BP40" s="953" t="n"/>
      <c r="BQ40" s="953" t="n"/>
      <c r="BR40" s="953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953" t="n"/>
      <c r="B41" s="217" t="inlineStr">
        <is>
          <t>1.4.1</t>
        </is>
      </c>
      <c r="C41" s="175" t="n"/>
      <c r="D41" s="1351" t="inlineStr">
        <is>
          <t>Научно-исследовательский семинар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75" t="n"/>
      <c r="Y41" s="218" t="n"/>
      <c r="Z41" s="175" t="n"/>
      <c r="AA41" s="182" t="n">
        <v>1</v>
      </c>
      <c r="AB41" s="175" t="n"/>
      <c r="AC41" s="182" t="n">
        <v>90</v>
      </c>
      <c r="AD41" s="175" t="n"/>
      <c r="AE41" s="218" t="n"/>
      <c r="AF41" s="175" t="n"/>
      <c r="AG41" s="188">
        <f>AI41+AK41+AM41+AO41</f>
        <v/>
      </c>
      <c r="AH41" s="128" t="n"/>
      <c r="AI41" s="95" t="n"/>
      <c r="AJ41" s="128" t="n"/>
      <c r="AK41" s="95" t="n"/>
      <c r="AL41" s="128" t="n"/>
      <c r="AM41" s="95" t="n"/>
      <c r="AN41" s="128" t="n"/>
      <c r="AO41" s="635" t="n"/>
      <c r="AP41" s="126" t="n"/>
      <c r="AQ41" s="218" t="n"/>
      <c r="AR41" s="175" t="n"/>
      <c r="AS41" s="181" t="n">
        <v>90</v>
      </c>
      <c r="AT41" s="128" t="n"/>
      <c r="AU41" s="93" t="n"/>
      <c r="AV41" s="128" t="n"/>
      <c r="AW41" s="93" t="n">
        <v>3</v>
      </c>
      <c r="AX41" s="128" t="n"/>
      <c r="AY41" s="188" t="n"/>
      <c r="AZ41" s="128" t="n"/>
      <c r="BA41" s="95" t="n"/>
      <c r="BB41" s="128" t="n"/>
      <c r="BC41" s="847" t="n"/>
      <c r="BD41" s="175" t="n"/>
      <c r="BE41" s="14" t="n"/>
      <c r="BF41" s="1373" t="n"/>
      <c r="BG41" s="14" t="n"/>
      <c r="BH41" s="1373" t="n"/>
      <c r="BI41" s="14" t="n"/>
      <c r="BJ41" s="14" t="n"/>
      <c r="BK41" s="824" t="n"/>
      <c r="BL41" s="126" t="n"/>
      <c r="BM41" s="126" t="n"/>
      <c r="BN41" s="175" t="n"/>
      <c r="BO41" s="953" t="n"/>
      <c r="BP41" s="953" t="n"/>
      <c r="BQ41" s="953" t="n"/>
      <c r="BR41" s="953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94" t="n"/>
      <c r="B42" s="217" t="inlineStr">
        <is>
          <t>1.4.2</t>
        </is>
      </c>
      <c r="C42" s="175" t="n"/>
      <c r="D42" s="1352" t="inlineStr">
        <is>
          <t>Курсовая работа</t>
        </is>
      </c>
      <c r="E42" s="202" t="n"/>
      <c r="F42" s="202" t="n"/>
      <c r="G42" s="202" t="n"/>
      <c r="H42" s="202" t="n"/>
      <c r="I42" s="202" t="n"/>
      <c r="J42" s="202" t="n"/>
      <c r="K42" s="202" t="n"/>
      <c r="L42" s="202" t="n"/>
      <c r="M42" s="202" t="n"/>
      <c r="N42" s="202" t="n"/>
      <c r="O42" s="202" t="n"/>
      <c r="P42" s="202" t="n"/>
      <c r="Q42" s="202" t="n"/>
      <c r="R42" s="202" t="n"/>
      <c r="S42" s="202" t="n"/>
      <c r="T42" s="202" t="n"/>
      <c r="U42" s="202" t="n"/>
      <c r="V42" s="202" t="n"/>
      <c r="W42" s="202" t="n"/>
      <c r="X42" s="203" t="n"/>
      <c r="Y42" s="831" t="n"/>
      <c r="Z42" s="192" t="n"/>
      <c r="AA42" s="831" t="n"/>
      <c r="AB42" s="192" t="n"/>
      <c r="AC42" s="831" t="n">
        <v>90</v>
      </c>
      <c r="AD42" s="192" t="n"/>
      <c r="AE42" s="196" t="n"/>
      <c r="AF42" s="197" t="n"/>
      <c r="AG42" s="188">
        <f>AI42+AK42+AM42+AO42</f>
        <v/>
      </c>
      <c r="AH42" s="128" t="n"/>
      <c r="AI42" s="198" t="n"/>
      <c r="AJ42" s="197" t="n"/>
      <c r="AK42" s="198" t="n"/>
      <c r="AL42" s="197" t="n"/>
      <c r="AM42" s="198" t="n"/>
      <c r="AN42" s="197" t="n"/>
      <c r="AO42" s="200" t="n"/>
      <c r="AP42" s="197" t="n"/>
      <c r="AQ42" s="196" t="n"/>
      <c r="AR42" s="197" t="n"/>
      <c r="AS42" s="196" t="n"/>
      <c r="AT42" s="197" t="n"/>
      <c r="AU42" s="198" t="n"/>
      <c r="AV42" s="197" t="n"/>
      <c r="AW42" s="198" t="n"/>
      <c r="AX42" s="197" t="n"/>
      <c r="AY42" s="227" t="n">
        <v>90</v>
      </c>
      <c r="AZ42" s="144" t="n"/>
      <c r="BA42" s="228" t="n"/>
      <c r="BB42" s="144" t="n"/>
      <c r="BC42" s="228" t="n">
        <v>3</v>
      </c>
      <c r="BD42" s="144" t="n"/>
      <c r="BE42" s="200" t="n"/>
      <c r="BF42" s="197" t="n"/>
      <c r="BG42" s="198" t="n"/>
      <c r="BH42" s="197" t="n"/>
      <c r="BI42" s="1478" t="n"/>
      <c r="BJ42" s="191" t="n"/>
      <c r="BK42" s="1324" t="inlineStr">
        <is>
          <t>УK-2, 5</t>
        </is>
      </c>
      <c r="BL42" s="202" t="n"/>
      <c r="BM42" s="202" t="n"/>
      <c r="BN42" s="203" t="n"/>
      <c r="BO42" s="94" t="n"/>
      <c r="BP42" s="94" t="n"/>
      <c r="BQ42" s="94" t="n"/>
      <c r="BR42" s="94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376" t="n">
        <v>2</v>
      </c>
      <c r="C43" s="148" t="n"/>
      <c r="D43" s="1238" t="inlineStr">
        <is>
          <t>Компонент учреждения образования</t>
        </is>
      </c>
      <c r="E43" s="108" t="n"/>
      <c r="F43" s="108" t="n"/>
      <c r="G43" s="108" t="n"/>
      <c r="H43" s="108" t="n"/>
      <c r="I43" s="108" t="n"/>
      <c r="J43" s="108" t="n"/>
      <c r="K43" s="108" t="n"/>
      <c r="L43" s="108" t="n"/>
      <c r="M43" s="108" t="n"/>
      <c r="N43" s="108" t="n"/>
      <c r="O43" s="108" t="n"/>
      <c r="P43" s="108" t="n"/>
      <c r="Q43" s="108" t="n"/>
      <c r="R43" s="108" t="n"/>
      <c r="S43" s="108" t="n"/>
      <c r="T43" s="108" t="n"/>
      <c r="U43" s="108" t="n"/>
      <c r="V43" s="108" t="n"/>
      <c r="W43" s="108" t="n"/>
      <c r="X43" s="148" t="n"/>
      <c r="Y43" s="376" t="n"/>
      <c r="Z43" s="148" t="n"/>
      <c r="AA43" s="376" t="n"/>
      <c r="AB43" s="148" t="n"/>
      <c r="AC43" s="376" t="n">
        <v>866</v>
      </c>
      <c r="AD43" s="148" t="n"/>
      <c r="AE43" s="380" t="n">
        <v>370</v>
      </c>
      <c r="AF43" s="109" t="n"/>
      <c r="AG43" s="381">
        <f>AG44+AG45+AG49+AG52</f>
        <v/>
      </c>
      <c r="AH43" s="109" t="n"/>
      <c r="AI43" s="381">
        <f>AI44+AI45+AI49+AI52</f>
        <v/>
      </c>
      <c r="AJ43" s="109" t="n"/>
      <c r="AK43" s="381">
        <f>AK44+AK45+AK49+AK52</f>
        <v/>
      </c>
      <c r="AL43" s="109" t="n"/>
      <c r="AM43" s="381">
        <f>AM44+AM45+AM49+AM52</f>
        <v/>
      </c>
      <c r="AN43" s="109" t="n"/>
      <c r="AO43" s="381">
        <f>AO44+AO45+AO49+AO52</f>
        <v/>
      </c>
      <c r="AP43" s="109" t="n"/>
      <c r="AQ43" s="380">
        <f>AQ44+AQ45+AQ49+AQ52</f>
        <v/>
      </c>
      <c r="AR43" s="109" t="n"/>
      <c r="AS43" s="381">
        <f>AS44+AS45+AS49+AS52</f>
        <v/>
      </c>
      <c r="AT43" s="109" t="n"/>
      <c r="AU43" s="381">
        <f>AU44+AU45+AU49+AU52</f>
        <v/>
      </c>
      <c r="AV43" s="109" t="n"/>
      <c r="AW43" s="381">
        <f>AW44+AW45+AW49+AW52</f>
        <v/>
      </c>
      <c r="AX43" s="109" t="n"/>
      <c r="AY43" s="380">
        <f>AY44+AY45+AY49+AY52</f>
        <v/>
      </c>
      <c r="AZ43" s="109" t="n"/>
      <c r="BA43" s="381">
        <f>BA44+BA45+BA49+BA52</f>
        <v/>
      </c>
      <c r="BB43" s="109" t="n"/>
      <c r="BC43" s="381">
        <f>BC44+BC45+BC49+BC52</f>
        <v/>
      </c>
      <c r="BD43" s="109" t="n"/>
      <c r="BE43" s="381">
        <f>BE44+BE45+BE49+BE52</f>
        <v/>
      </c>
      <c r="BF43" s="109" t="n"/>
      <c r="BG43" s="381">
        <f>BG44+BG45+BG49+BG52</f>
        <v/>
      </c>
      <c r="BH43" s="109" t="n"/>
      <c r="BI43" s="381">
        <f>BI44+BI45+BI49+BI52</f>
        <v/>
      </c>
      <c r="BJ43" s="109" t="n"/>
      <c r="BK43" s="1479" t="n"/>
      <c r="BL43" s="108" t="n"/>
      <c r="BM43" s="108" t="n"/>
      <c r="BN43" s="148" t="n"/>
      <c r="BO43" s="355" t="n"/>
      <c r="BP43" s="355" t="n"/>
      <c r="BQ43" s="355" t="n"/>
      <c r="BR43" s="355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1364" t="inlineStr">
        <is>
          <t>2.1</t>
        </is>
      </c>
      <c r="C44" s="207" t="n"/>
      <c r="D44" s="1186" t="inlineStr">
        <is>
          <t>Иностранный язык для делового и профессионального общения</t>
        </is>
      </c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23" t="n"/>
      <c r="W44" s="123" t="n"/>
      <c r="X44" s="161" t="n"/>
      <c r="Y44" s="513" t="n"/>
      <c r="Z44" s="207" t="n"/>
      <c r="AA44" s="513" t="n">
        <v>1</v>
      </c>
      <c r="AB44" s="207" t="n"/>
      <c r="AC44" s="821" t="n">
        <v>108</v>
      </c>
      <c r="AD44" s="207" t="n"/>
      <c r="AE44" s="213" t="n">
        <v>52</v>
      </c>
      <c r="AF44" s="139" t="n"/>
      <c r="AG44" s="211">
        <f>AI44+AK44+AM44+AO44</f>
        <v/>
      </c>
      <c r="AH44" s="139" t="n"/>
      <c r="AI44" s="212" t="n"/>
      <c r="AJ44" s="139" t="n"/>
      <c r="AK44" s="212" t="n"/>
      <c r="AL44" s="139" t="n"/>
      <c r="AM44" s="212" t="n">
        <v>16</v>
      </c>
      <c r="AN44" s="139" t="n"/>
      <c r="AO44" s="211" t="n"/>
      <c r="AP44" s="139" t="n"/>
      <c r="AQ44" s="169" t="n"/>
      <c r="AR44" s="124" t="n"/>
      <c r="AS44" s="211">
        <f>AC44</f>
        <v/>
      </c>
      <c r="AT44" s="139" t="n"/>
      <c r="AU44" s="212">
        <f>AG44</f>
        <v/>
      </c>
      <c r="AV44" s="139" t="n"/>
      <c r="AW44" s="212" t="n">
        <v>3</v>
      </c>
      <c r="AX44" s="139" t="n"/>
      <c r="AY44" s="105" t="n"/>
      <c r="AZ44" s="124" t="n"/>
      <c r="BA44" s="106" t="n"/>
      <c r="BB44" s="124" t="n"/>
      <c r="BC44" s="1480" t="n"/>
      <c r="BD44" s="161" t="n"/>
      <c r="BE44" s="600" t="n"/>
      <c r="BF44" s="139" t="n"/>
      <c r="BG44" s="214" t="n"/>
      <c r="BH44" s="139" t="n"/>
      <c r="BI44" s="1481" t="n"/>
      <c r="BJ44" s="206" t="n"/>
      <c r="BK44" s="1290" t="inlineStr">
        <is>
          <t>УК-3</t>
        </is>
      </c>
      <c r="BL44" s="123" t="n"/>
      <c r="BM44" s="123" t="n"/>
      <c r="BN44" s="161" t="n"/>
      <c r="BO44" s="355" t="n"/>
      <c r="BP44" s="355" t="n"/>
      <c r="BQ44" s="355" t="n"/>
      <c r="BR44" s="355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16" t="inlineStr">
        <is>
          <t>2.2</t>
        </is>
      </c>
      <c r="C45" s="175" t="n"/>
      <c r="D45" s="1422" t="inlineStr">
        <is>
          <t>Модуль "Цифровой маркетинг"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218" t="n"/>
      <c r="Z45" s="175" t="n"/>
      <c r="AA45" s="218" t="n"/>
      <c r="AB45" s="175" t="n"/>
      <c r="AC45" s="218" t="n">
        <v>326</v>
      </c>
      <c r="AD45" s="175" t="n"/>
      <c r="AE45" s="188" t="n">
        <v>136</v>
      </c>
      <c r="AF45" s="128" t="n"/>
      <c r="AG45" s="211">
        <f>AG46+AG47+AG48</f>
        <v/>
      </c>
      <c r="AH45" s="139" t="n"/>
      <c r="AI45" s="211">
        <f>AI46+AI47+AI48</f>
        <v/>
      </c>
      <c r="AJ45" s="139" t="n"/>
      <c r="AK45" s="211">
        <f>AK46+AK47+AK48</f>
        <v/>
      </c>
      <c r="AL45" s="139" t="n"/>
      <c r="AM45" s="211">
        <f>AM46+AM47+AM48</f>
        <v/>
      </c>
      <c r="AN45" s="139" t="n"/>
      <c r="AO45" s="1482">
        <f>AO46+AO47+AO48</f>
        <v/>
      </c>
      <c r="AP45" s="206" t="n"/>
      <c r="AQ45" s="821">
        <f>AQ46+AQ47+AQ48</f>
        <v/>
      </c>
      <c r="AR45" s="207" t="n"/>
      <c r="AS45" s="211">
        <f>AS46+AS47+AS48</f>
        <v/>
      </c>
      <c r="AT45" s="139" t="n"/>
      <c r="AU45" s="211">
        <f>AU46+AU47+AU48</f>
        <v/>
      </c>
      <c r="AV45" s="139" t="n"/>
      <c r="AW45" s="1482">
        <f>AW46+AW47+AW48</f>
        <v/>
      </c>
      <c r="AX45" s="206" t="n"/>
      <c r="AY45" s="213">
        <f>AY46+AY47+AY48</f>
        <v/>
      </c>
      <c r="AZ45" s="139" t="n"/>
      <c r="BA45" s="211">
        <f>BA46+BA47+BA48</f>
        <v/>
      </c>
      <c r="BB45" s="139" t="n"/>
      <c r="BC45" s="1483">
        <f>BC46+BC47+BC48</f>
        <v/>
      </c>
      <c r="BD45" s="207" t="n"/>
      <c r="BE45" s="211">
        <f>BE46+BE47+BE48</f>
        <v/>
      </c>
      <c r="BF45" s="139" t="n"/>
      <c r="BG45" s="211">
        <f>BG46+BG47+BG48</f>
        <v/>
      </c>
      <c r="BH45" s="139" t="n"/>
      <c r="BI45" s="211">
        <f>BI46+BI47+BI48</f>
        <v/>
      </c>
      <c r="BJ45" s="139" t="n"/>
      <c r="BK45" s="1312" t="n"/>
      <c r="BL45" s="126" t="n"/>
      <c r="BM45" s="126" t="n"/>
      <c r="BN45" s="175" t="n"/>
      <c r="BO45" s="355" t="n"/>
      <c r="BP45" s="355" t="n"/>
      <c r="BQ45" s="355" t="n"/>
      <c r="BR45" s="355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17" t="inlineStr">
        <is>
          <t>2.2.1</t>
        </is>
      </c>
      <c r="C46" s="175" t="n"/>
      <c r="D46" s="1351" t="inlineStr">
        <is>
          <t>SEO-оптимизация и контекстная реклама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82" t="n">
        <v>1</v>
      </c>
      <c r="Z46" s="175" t="n"/>
      <c r="AA46" s="182" t="n"/>
      <c r="AB46" s="175" t="n"/>
      <c r="AC46" s="182" t="n">
        <v>110</v>
      </c>
      <c r="AD46" s="175" t="n"/>
      <c r="AE46" s="177" t="n">
        <v>50</v>
      </c>
      <c r="AF46" s="128" t="n"/>
      <c r="AG46" s="600">
        <f>AI46+AK46+AM46+AO46</f>
        <v/>
      </c>
      <c r="AH46" s="139" t="n"/>
      <c r="AI46" s="93" t="n">
        <v>4</v>
      </c>
      <c r="AJ46" s="128" t="n"/>
      <c r="AK46" s="93" t="n"/>
      <c r="AL46" s="128" t="n"/>
      <c r="AM46" s="93" t="n">
        <v>4</v>
      </c>
      <c r="AN46" s="128" t="n"/>
      <c r="AO46" s="181" t="n">
        <v>2</v>
      </c>
      <c r="AP46" s="128" t="n"/>
      <c r="AQ46" s="177" t="n"/>
      <c r="AR46" s="128" t="n"/>
      <c r="AS46" s="181">
        <f>AC46</f>
        <v/>
      </c>
      <c r="AT46" s="128" t="n"/>
      <c r="AU46" s="93">
        <f>AG46</f>
        <v/>
      </c>
      <c r="AV46" s="128" t="n"/>
      <c r="AW46" s="93" t="n">
        <v>3</v>
      </c>
      <c r="AX46" s="128" t="n"/>
      <c r="AY46" s="177" t="n"/>
      <c r="AZ46" s="128" t="n"/>
      <c r="BA46" s="93" t="n"/>
      <c r="BB46" s="128" t="n"/>
      <c r="BC46" s="827" t="n"/>
      <c r="BD46" s="175" t="n"/>
      <c r="BE46" s="181" t="n"/>
      <c r="BF46" s="128" t="n"/>
      <c r="BG46" s="93" t="n"/>
      <c r="BH46" s="128" t="n"/>
      <c r="BI46" s="129" t="n"/>
      <c r="BJ46" s="126" t="n"/>
      <c r="BK46" s="965" t="inlineStr">
        <is>
          <t>СК-3, УК-5</t>
        </is>
      </c>
      <c r="BL46" s="126" t="n"/>
      <c r="BM46" s="126" t="n"/>
      <c r="BN46" s="175" t="n"/>
      <c r="BO46" s="355" t="n"/>
      <c r="BP46" s="355" t="n"/>
      <c r="BQ46" s="355" t="n"/>
      <c r="BR46" s="355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217" t="inlineStr">
        <is>
          <t>2.2.2</t>
        </is>
      </c>
      <c r="C47" s="175" t="n"/>
      <c r="D47" s="1351" t="inlineStr">
        <is>
          <t>Маркетинг в социальных сетях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182" t="n">
        <v>3</v>
      </c>
      <c r="Z47" s="175" t="n"/>
      <c r="AA47" s="182" t="n"/>
      <c r="AB47" s="175" t="n"/>
      <c r="AC47" s="182" t="n">
        <v>108</v>
      </c>
      <c r="AD47" s="175" t="n"/>
      <c r="AE47" s="177" t="n">
        <v>44</v>
      </c>
      <c r="AF47" s="128" t="n"/>
      <c r="AG47" s="600">
        <f>AI47+AK47+AM47+AO47</f>
        <v/>
      </c>
      <c r="AH47" s="139" t="n"/>
      <c r="AI47" s="93" t="n">
        <v>4</v>
      </c>
      <c r="AJ47" s="128" t="n"/>
      <c r="AK47" s="93" t="n"/>
      <c r="AL47" s="128" t="n"/>
      <c r="AM47" s="93" t="n">
        <v>6</v>
      </c>
      <c r="AN47" s="128" t="n"/>
      <c r="AO47" s="181" t="n"/>
      <c r="AP47" s="128" t="n"/>
      <c r="AQ47" s="177" t="n"/>
      <c r="AR47" s="128" t="n"/>
      <c r="AS47" s="181" t="n"/>
      <c r="AT47" s="128" t="n"/>
      <c r="AU47" s="93" t="n"/>
      <c r="AV47" s="128" t="n"/>
      <c r="AW47" s="93" t="n"/>
      <c r="AX47" s="128" t="n"/>
      <c r="AY47" s="177" t="n"/>
      <c r="AZ47" s="128" t="n"/>
      <c r="BA47" s="93" t="n"/>
      <c r="BB47" s="128" t="n"/>
      <c r="BC47" s="827" t="n"/>
      <c r="BD47" s="175" t="n"/>
      <c r="BE47" s="181">
        <f>AC47</f>
        <v/>
      </c>
      <c r="BF47" s="128" t="n"/>
      <c r="BG47" s="93">
        <f>AG47</f>
        <v/>
      </c>
      <c r="BH47" s="128" t="n"/>
      <c r="BI47" s="129" t="n">
        <v>3</v>
      </c>
      <c r="BJ47" s="126" t="n"/>
      <c r="BK47" s="824" t="inlineStr">
        <is>
          <t>СК-2,4</t>
        </is>
      </c>
      <c r="BL47" s="126" t="n"/>
      <c r="BM47" s="126" t="n"/>
      <c r="BN47" s="175" t="n"/>
      <c r="BO47" s="355" t="n"/>
      <c r="BP47" s="355" t="n"/>
      <c r="BQ47" s="355" t="n"/>
      <c r="BR47" s="355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17" t="inlineStr">
        <is>
          <t>2.2.3</t>
        </is>
      </c>
      <c r="C48" s="175" t="n"/>
      <c r="D48" s="1351" t="inlineStr">
        <is>
          <t>Мобильный маркетинг и аналитика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125" t="n"/>
      <c r="Z48" s="189" t="n"/>
      <c r="AA48" s="182" t="n">
        <v>3</v>
      </c>
      <c r="AB48" s="175" t="n"/>
      <c r="AC48" s="182" t="n">
        <v>108</v>
      </c>
      <c r="AD48" s="175" t="n"/>
      <c r="AE48" s="182" t="n">
        <v>42</v>
      </c>
      <c r="AF48" s="175" t="n"/>
      <c r="AG48" s="600">
        <f>AI48+AK48+AM48+AO48</f>
        <v/>
      </c>
      <c r="AH48" s="139" t="n"/>
      <c r="AI48" s="93" t="n">
        <v>6</v>
      </c>
      <c r="AJ48" s="128" t="n"/>
      <c r="AK48" s="93" t="n">
        <v>6</v>
      </c>
      <c r="AL48" s="128" t="n"/>
      <c r="AM48" s="93" t="n"/>
      <c r="AN48" s="128" t="n"/>
      <c r="AO48" s="129" t="n"/>
      <c r="AP48" s="126" t="n"/>
      <c r="AQ48" s="1484" t="n"/>
      <c r="AR48" s="1485" t="n"/>
      <c r="AS48" s="1486" t="n"/>
      <c r="AT48" s="600" t="n"/>
      <c r="AU48" s="1481" t="n"/>
      <c r="AV48" s="600" t="n"/>
      <c r="AW48" s="1481" t="n"/>
      <c r="AX48" s="1486" t="n"/>
      <c r="AY48" s="1484" t="n"/>
      <c r="AZ48" s="600" t="n"/>
      <c r="BA48" s="1481" t="n"/>
      <c r="BB48" s="600" t="n"/>
      <c r="BC48" s="1481" t="n"/>
      <c r="BD48" s="1485" t="n"/>
      <c r="BE48" s="181">
        <f>AC48</f>
        <v/>
      </c>
      <c r="BF48" s="128" t="n"/>
      <c r="BG48" s="93">
        <f>AG48</f>
        <v/>
      </c>
      <c r="BH48" s="128" t="n"/>
      <c r="BI48" s="827" t="n">
        <v>3</v>
      </c>
      <c r="BJ48" s="175" t="n"/>
      <c r="BK48" s="965" t="inlineStr">
        <is>
          <t>СК-1,6 УК-5</t>
        </is>
      </c>
      <c r="BL48" s="126" t="n"/>
      <c r="BM48" s="126" t="n"/>
      <c r="BN48" s="175" t="n"/>
      <c r="BO48" s="355" t="n"/>
      <c r="BP48" s="355" t="n"/>
      <c r="BQ48" s="355" t="n"/>
      <c r="BR48" s="355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16" t="inlineStr">
        <is>
          <t>2.3</t>
        </is>
      </c>
      <c r="C49" s="175" t="n"/>
      <c r="D49" s="1422" t="inlineStr">
        <is>
          <t>Модуль "Брендинг в цифровой среде"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218" t="n"/>
      <c r="Z49" s="175" t="n"/>
      <c r="AA49" s="218" t="n"/>
      <c r="AB49" s="175" t="n"/>
      <c r="AC49" s="218" t="n">
        <v>216</v>
      </c>
      <c r="AD49" s="175" t="n"/>
      <c r="AE49" s="188" t="n">
        <v>94</v>
      </c>
      <c r="AF49" s="128" t="n"/>
      <c r="AG49" s="211">
        <f>AG50+AG51</f>
        <v/>
      </c>
      <c r="AH49" s="139" t="n"/>
      <c r="AI49" s="212">
        <f>AI50+AI51</f>
        <v/>
      </c>
      <c r="AJ49" s="139" t="n"/>
      <c r="AK49" s="212">
        <f>AK50+AK51</f>
        <v/>
      </c>
      <c r="AL49" s="139" t="n"/>
      <c r="AM49" s="212">
        <f>AM50+AM51</f>
        <v/>
      </c>
      <c r="AN49" s="139" t="n"/>
      <c r="AO49" s="1487">
        <f>AO50+AO51</f>
        <v/>
      </c>
      <c r="AP49" s="206" t="n"/>
      <c r="AQ49" s="821">
        <f>AQ50+AQ51</f>
        <v/>
      </c>
      <c r="AR49" s="207" t="n"/>
      <c r="AS49" s="211">
        <f>AS50+AS51</f>
        <v/>
      </c>
      <c r="AT49" s="139" t="n"/>
      <c r="AU49" s="212">
        <f>AU50+AU51</f>
        <v/>
      </c>
      <c r="AV49" s="139" t="n"/>
      <c r="AW49" s="1487">
        <f>AW50+AW51</f>
        <v/>
      </c>
      <c r="AX49" s="206" t="n"/>
      <c r="AY49" s="213">
        <f>AY50+AY51</f>
        <v/>
      </c>
      <c r="AZ49" s="139" t="n"/>
      <c r="BA49" s="212">
        <f>BA50+BA51</f>
        <v/>
      </c>
      <c r="BB49" s="139" t="n"/>
      <c r="BC49" s="1488">
        <f>BC50+BC51</f>
        <v/>
      </c>
      <c r="BD49" s="207" t="n"/>
      <c r="BE49" s="211">
        <f>BE50+BE51</f>
        <v/>
      </c>
      <c r="BF49" s="139" t="n"/>
      <c r="BG49" s="212">
        <f>BG50+BG51</f>
        <v/>
      </c>
      <c r="BH49" s="139" t="n"/>
      <c r="BI49" s="212">
        <f>BI50+BI51</f>
        <v/>
      </c>
      <c r="BJ49" s="139" t="n"/>
      <c r="BK49" s="1312" t="n"/>
      <c r="BL49" s="126" t="n"/>
      <c r="BM49" s="126" t="n"/>
      <c r="BN49" s="175" t="n"/>
      <c r="BO49" s="355" t="n"/>
      <c r="BP49" s="355" t="n"/>
      <c r="BQ49" s="355" t="n"/>
      <c r="BR49" s="355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17" t="inlineStr">
        <is>
          <t>2.3.1</t>
        </is>
      </c>
      <c r="C50" s="175" t="n"/>
      <c r="D50" s="1351" t="inlineStr">
        <is>
          <t>Маркетинговые коммуникации в цифровой среде /                                Продакт-менеджмент цифровых продуктов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182" t="n">
        <v>1</v>
      </c>
      <c r="Z50" s="175" t="n"/>
      <c r="AA50" s="182" t="n"/>
      <c r="AB50" s="175" t="n"/>
      <c r="AC50" s="182" t="n">
        <v>108</v>
      </c>
      <c r="AD50" s="175" t="n"/>
      <c r="AE50" s="177" t="n">
        <v>46</v>
      </c>
      <c r="AF50" s="128" t="n"/>
      <c r="AG50" s="600">
        <f>AI50+AK50+AM50+AO50</f>
        <v/>
      </c>
      <c r="AH50" s="139" t="n"/>
      <c r="AI50" s="181" t="n">
        <v>6</v>
      </c>
      <c r="AJ50" s="128" t="n"/>
      <c r="AK50" s="181" t="n"/>
      <c r="AL50" s="128" t="n"/>
      <c r="AM50" s="93" t="n">
        <v>6</v>
      </c>
      <c r="AN50" s="128" t="n"/>
      <c r="AO50" s="181" t="n"/>
      <c r="AP50" s="128" t="n"/>
      <c r="AQ50" s="177" t="n"/>
      <c r="AR50" s="128" t="n"/>
      <c r="AS50" s="181">
        <f>AC50</f>
        <v/>
      </c>
      <c r="AT50" s="128" t="n"/>
      <c r="AU50" s="93">
        <f>AG50</f>
        <v/>
      </c>
      <c r="AV50" s="128" t="n"/>
      <c r="AW50" s="93" t="n">
        <v>3</v>
      </c>
      <c r="AX50" s="128" t="n"/>
      <c r="AY50" s="177" t="n"/>
      <c r="AZ50" s="128" t="n"/>
      <c r="BA50" s="93" t="n"/>
      <c r="BB50" s="128" t="n"/>
      <c r="BC50" s="827" t="n"/>
      <c r="BD50" s="175" t="n"/>
      <c r="BE50" s="181" t="n"/>
      <c r="BF50" s="128" t="n"/>
      <c r="BG50" s="93" t="n"/>
      <c r="BH50" s="128" t="n"/>
      <c r="BI50" s="129" t="n"/>
      <c r="BJ50" s="126" t="n"/>
      <c r="BK50" s="1385" t="inlineStr">
        <is>
          <t>СК-5, УК-5</t>
        </is>
      </c>
      <c r="BL50" s="126" t="n"/>
      <c r="BM50" s="126" t="n"/>
      <c r="BN50" s="175" t="n"/>
      <c r="BO50" s="355" t="n"/>
      <c r="BP50" s="355" t="n"/>
      <c r="BQ50" s="355" t="n"/>
      <c r="BR50" s="355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17" t="inlineStr">
        <is>
          <t>2.3.2</t>
        </is>
      </c>
      <c r="C51" s="175" t="n"/>
      <c r="D51" s="1489" t="inlineStr">
        <is>
          <t>Управление контентом и медиапроектами в цифровой среде/   Медиапланирование в цифровой среде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82" t="n">
        <v>2</v>
      </c>
      <c r="Z51" s="175" t="n"/>
      <c r="AA51" s="182" t="n"/>
      <c r="AB51" s="175" t="n"/>
      <c r="AC51" s="182" t="n">
        <v>108</v>
      </c>
      <c r="AD51" s="175" t="n"/>
      <c r="AE51" s="177" t="n">
        <v>48</v>
      </c>
      <c r="AF51" s="128" t="n"/>
      <c r="AG51" s="600">
        <f>AI51+AK51+AM51+AO51</f>
        <v/>
      </c>
      <c r="AH51" s="139" t="n"/>
      <c r="AI51" s="93" t="n">
        <v>6</v>
      </c>
      <c r="AJ51" s="128" t="n"/>
      <c r="AK51" s="93" t="n"/>
      <c r="AL51" s="128" t="n"/>
      <c r="AM51" s="93" t="n">
        <v>6</v>
      </c>
      <c r="AN51" s="128" t="n"/>
      <c r="AO51" s="181" t="n"/>
      <c r="AP51" s="128" t="n"/>
      <c r="AQ51" s="177" t="n"/>
      <c r="AR51" s="128" t="n"/>
      <c r="AS51" s="181" t="n"/>
      <c r="AT51" s="128" t="n"/>
      <c r="AU51" s="93" t="n"/>
      <c r="AV51" s="128" t="n"/>
      <c r="AW51" s="93" t="n"/>
      <c r="AX51" s="128" t="n"/>
      <c r="AY51" s="177">
        <f>AC51</f>
        <v/>
      </c>
      <c r="AZ51" s="128" t="n"/>
      <c r="BA51" s="93">
        <f>AG51</f>
        <v/>
      </c>
      <c r="BB51" s="128" t="n"/>
      <c r="BC51" s="827" t="n">
        <v>3</v>
      </c>
      <c r="BD51" s="175" t="n"/>
      <c r="BE51" s="181" t="n"/>
      <c r="BF51" s="128" t="n"/>
      <c r="BG51" s="93" t="n"/>
      <c r="BH51" s="128" t="n"/>
      <c r="BI51" s="129" t="n"/>
      <c r="BJ51" s="126" t="n"/>
      <c r="BK51" s="1385" t="inlineStr">
        <is>
          <t>СК-7, УК-2</t>
        </is>
      </c>
      <c r="BL51" s="126" t="n"/>
      <c r="BM51" s="126" t="n"/>
      <c r="BN51" s="175" t="n"/>
      <c r="BO51" s="355" t="n"/>
      <c r="BP51" s="355" t="n"/>
      <c r="BQ51" s="355" t="n"/>
      <c r="BR51" s="355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216" t="inlineStr">
        <is>
          <t>2.4</t>
        </is>
      </c>
      <c r="C52" s="175" t="n"/>
      <c r="D52" s="1424" t="inlineStr">
        <is>
          <t>Модуль "Digital-стратегии"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218" t="n"/>
      <c r="Z52" s="175" t="n"/>
      <c r="AA52" s="218" t="n"/>
      <c r="AB52" s="175" t="n"/>
      <c r="AC52" s="218" t="n">
        <v>216</v>
      </c>
      <c r="AD52" s="175" t="n"/>
      <c r="AE52" s="188" t="n">
        <v>88</v>
      </c>
      <c r="AF52" s="128" t="n"/>
      <c r="AG52" s="211">
        <f>AG53+AG54</f>
        <v/>
      </c>
      <c r="AH52" s="139" t="n"/>
      <c r="AI52" s="212">
        <f>AI53+AI54</f>
        <v/>
      </c>
      <c r="AJ52" s="139" t="n"/>
      <c r="AK52" s="212">
        <f>AK53+AK54</f>
        <v/>
      </c>
      <c r="AL52" s="139" t="n"/>
      <c r="AM52" s="212">
        <f>AM53+AM54</f>
        <v/>
      </c>
      <c r="AN52" s="139" t="n"/>
      <c r="AO52" s="1487">
        <f>AO53+AO54</f>
        <v/>
      </c>
      <c r="AP52" s="206" t="n"/>
      <c r="AQ52" s="821">
        <f>AQ53+AQ54</f>
        <v/>
      </c>
      <c r="AR52" s="207" t="n"/>
      <c r="AS52" s="211">
        <f>AS53+AS54</f>
        <v/>
      </c>
      <c r="AT52" s="139" t="n"/>
      <c r="AU52" s="212">
        <f>AU53+AU54</f>
        <v/>
      </c>
      <c r="AV52" s="139" t="n"/>
      <c r="AW52" s="1487">
        <f>AW53+AW54</f>
        <v/>
      </c>
      <c r="AX52" s="206" t="n"/>
      <c r="AY52" s="213">
        <f>AY53+AY54</f>
        <v/>
      </c>
      <c r="AZ52" s="139" t="n"/>
      <c r="BA52" s="212">
        <f>BA53+BA54</f>
        <v/>
      </c>
      <c r="BB52" s="139" t="n"/>
      <c r="BC52" s="1488">
        <f>BC53+BC54</f>
        <v/>
      </c>
      <c r="BD52" s="207" t="n"/>
      <c r="BE52" s="211">
        <f>BE53+BE54</f>
        <v/>
      </c>
      <c r="BF52" s="139" t="n"/>
      <c r="BG52" s="212">
        <f>BG53+BG54</f>
        <v/>
      </c>
      <c r="BH52" s="139" t="n"/>
      <c r="BI52" s="212">
        <f>BI53+BI54</f>
        <v/>
      </c>
      <c r="BJ52" s="139" t="n"/>
      <c r="BK52" s="1312" t="n"/>
      <c r="BL52" s="126" t="n"/>
      <c r="BM52" s="126" t="n"/>
      <c r="BN52" s="175" t="n"/>
      <c r="BO52" s="355" t="n"/>
      <c r="BP52" s="355" t="n"/>
      <c r="BQ52" s="355" t="n"/>
      <c r="BR52" s="355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17" t="inlineStr">
        <is>
          <t>2.4.1</t>
        </is>
      </c>
      <c r="C53" s="175" t="n"/>
      <c r="D53" s="1351" t="inlineStr">
        <is>
          <t>Маркетинговые стратегии в цифровой среде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75" t="n"/>
      <c r="Y53" s="182" t="n">
        <v>3</v>
      </c>
      <c r="Z53" s="175" t="n"/>
      <c r="AA53" s="182" t="n"/>
      <c r="AB53" s="175" t="n"/>
      <c r="AC53" s="182" t="n">
        <v>108</v>
      </c>
      <c r="AD53" s="175" t="n"/>
      <c r="AE53" s="177" t="n">
        <v>46</v>
      </c>
      <c r="AF53" s="128" t="n"/>
      <c r="AG53" s="600">
        <f>AI53+AK53+AM53+AO53</f>
        <v/>
      </c>
      <c r="AH53" s="139" t="n"/>
      <c r="AI53" s="181" t="n">
        <v>6</v>
      </c>
      <c r="AJ53" s="128" t="n"/>
      <c r="AK53" s="181" t="n"/>
      <c r="AL53" s="128" t="n"/>
      <c r="AM53" s="93" t="n">
        <v>8</v>
      </c>
      <c r="AN53" s="128" t="n"/>
      <c r="AO53" s="181" t="n"/>
      <c r="AP53" s="128" t="n"/>
      <c r="AQ53" s="177" t="n"/>
      <c r="AR53" s="128" t="n"/>
      <c r="AS53" s="181" t="n"/>
      <c r="AT53" s="128" t="n"/>
      <c r="AU53" s="93" t="n"/>
      <c r="AV53" s="128" t="n"/>
      <c r="AW53" s="93" t="n"/>
      <c r="AX53" s="128" t="n"/>
      <c r="AY53" s="177" t="n"/>
      <c r="AZ53" s="128" t="n"/>
      <c r="BA53" s="93" t="n"/>
      <c r="BB53" s="128" t="n"/>
      <c r="BC53" s="827" t="n"/>
      <c r="BD53" s="175" t="n"/>
      <c r="BE53" s="181">
        <f>AC53</f>
        <v/>
      </c>
      <c r="BF53" s="128" t="n"/>
      <c r="BG53" s="93">
        <f>AG53</f>
        <v/>
      </c>
      <c r="BH53" s="128" t="n"/>
      <c r="BI53" s="129" t="n">
        <v>3</v>
      </c>
      <c r="BJ53" s="126" t="n"/>
      <c r="BK53" s="824" t="inlineStr">
        <is>
          <t>СК-8</t>
        </is>
      </c>
      <c r="BL53" s="126" t="n"/>
      <c r="BM53" s="126" t="n"/>
      <c r="BN53" s="175" t="n"/>
      <c r="BO53" s="355" t="n"/>
      <c r="BP53" s="355" t="n"/>
      <c r="BQ53" s="355" t="n"/>
      <c r="BR53" s="355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17" t="inlineStr">
        <is>
          <t>2.4.2</t>
        </is>
      </c>
      <c r="C54" s="175" t="n"/>
      <c r="D54" s="1351" t="inlineStr">
        <is>
          <t>Брендинг в цифровой среде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75" t="n"/>
      <c r="Y54" s="182" t="n"/>
      <c r="Z54" s="175" t="n"/>
      <c r="AA54" s="182" t="n">
        <v>3</v>
      </c>
      <c r="AB54" s="175" t="n"/>
      <c r="AC54" s="182" t="n">
        <v>108</v>
      </c>
      <c r="AD54" s="175" t="n"/>
      <c r="AE54" s="177" t="n">
        <v>42</v>
      </c>
      <c r="AF54" s="128" t="n"/>
      <c r="AG54" s="600">
        <f>AI54+AK54+AM54+AO54</f>
        <v/>
      </c>
      <c r="AH54" s="139" t="n"/>
      <c r="AI54" s="93" t="n">
        <v>6</v>
      </c>
      <c r="AJ54" s="128" t="n"/>
      <c r="AK54" s="93" t="n"/>
      <c r="AL54" s="128" t="n"/>
      <c r="AM54" s="93" t="n">
        <v>6</v>
      </c>
      <c r="AN54" s="128" t="n"/>
      <c r="AO54" s="181" t="n"/>
      <c r="AP54" s="128" t="n"/>
      <c r="AQ54" s="177" t="n"/>
      <c r="AR54" s="128" t="n"/>
      <c r="AS54" s="181" t="n"/>
      <c r="AT54" s="128" t="n"/>
      <c r="AU54" s="93" t="n"/>
      <c r="AV54" s="128" t="n"/>
      <c r="AW54" s="93" t="n"/>
      <c r="AX54" s="128" t="n"/>
      <c r="AY54" s="177" t="n"/>
      <c r="AZ54" s="128" t="n"/>
      <c r="BA54" s="93" t="n"/>
      <c r="BB54" s="128" t="n"/>
      <c r="BC54" s="827" t="n"/>
      <c r="BD54" s="175" t="n"/>
      <c r="BE54" s="181">
        <f>AC54</f>
        <v/>
      </c>
      <c r="BF54" s="128" t="n"/>
      <c r="BG54" s="93">
        <f>AG54</f>
        <v/>
      </c>
      <c r="BH54" s="128" t="n"/>
      <c r="BI54" s="129" t="n">
        <v>3</v>
      </c>
      <c r="BJ54" s="126" t="n"/>
      <c r="BK54" s="965" t="inlineStr">
        <is>
          <t>СК-6,9, УК-2</t>
        </is>
      </c>
      <c r="BL54" s="126" t="n"/>
      <c r="BM54" s="126" t="n"/>
      <c r="BN54" s="175" t="n"/>
      <c r="BO54" s="355" t="n"/>
      <c r="BP54" s="355" t="n"/>
      <c r="BQ54" s="355" t="n"/>
      <c r="BR54" s="355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216" t="inlineStr">
        <is>
          <t>2.5</t>
        </is>
      </c>
      <c r="C55" s="175" t="n"/>
      <c r="D55" s="1266" t="inlineStr">
        <is>
          <t>Дополнительные виды обучения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75" t="n"/>
      <c r="Y55" s="1351" t="n"/>
      <c r="Z55" s="175" t="n"/>
      <c r="AA55" s="436" t="n"/>
      <c r="AB55" s="175" t="n"/>
      <c r="AC55" s="638" t="inlineStr">
        <is>
          <t>/</t>
        </is>
      </c>
      <c r="AD55" s="1311" t="n">
        <v>338</v>
      </c>
      <c r="AE55" s="927" t="inlineStr">
        <is>
          <t>/ 218</t>
        </is>
      </c>
      <c r="AF55" s="175" t="n"/>
      <c r="AG55" s="440" t="inlineStr">
        <is>
          <t>/ 60</t>
        </is>
      </c>
      <c r="AH55" s="128" t="n"/>
      <c r="AI55" s="643" t="inlineStr">
        <is>
          <t>/</t>
        </is>
      </c>
      <c r="AJ55" s="442">
        <f>AJ56+AJ57+AJ58</f>
        <v/>
      </c>
      <c r="AK55" s="643" t="inlineStr">
        <is>
          <t>/</t>
        </is>
      </c>
      <c r="AL55" s="442">
        <f>AL56+AL57+AL58</f>
        <v/>
      </c>
      <c r="AM55" s="643" t="inlineStr">
        <is>
          <t>/</t>
        </is>
      </c>
      <c r="AN55" s="442">
        <f>AN56+AN57+AN58</f>
        <v/>
      </c>
      <c r="AO55" s="644" t="inlineStr">
        <is>
          <t>/</t>
        </is>
      </c>
      <c r="AP55" s="1490" t="n">
        <v>10</v>
      </c>
      <c r="AQ55" s="638" t="n"/>
      <c r="AR55" s="1491" t="n"/>
      <c r="AS55" s="645" t="inlineStr">
        <is>
          <t>/</t>
        </is>
      </c>
      <c r="AT55" s="1310">
        <f>AT56+AT57</f>
        <v/>
      </c>
      <c r="AU55" s="643" t="inlineStr">
        <is>
          <t>/</t>
        </is>
      </c>
      <c r="AV55" s="442">
        <f>AV56+AV57</f>
        <v/>
      </c>
      <c r="AW55" s="636" t="n"/>
      <c r="AX55" s="1427" t="n"/>
      <c r="AY55" s="638" t="inlineStr">
        <is>
          <t>/</t>
        </is>
      </c>
      <c r="AZ55" s="854">
        <f>AZ56+AZ57+AZ58</f>
        <v/>
      </c>
      <c r="BA55" s="636" t="inlineStr">
        <is>
          <t>/</t>
        </is>
      </c>
      <c r="BB55" s="440">
        <f>BB56+BB57</f>
        <v/>
      </c>
      <c r="BC55" s="636" t="inlineStr">
        <is>
          <t>/</t>
        </is>
      </c>
      <c r="BD55" s="855" t="n">
        <v>7</v>
      </c>
      <c r="BE55" s="644" t="inlineStr">
        <is>
          <t>/</t>
        </is>
      </c>
      <c r="BF55" s="440" t="n">
        <v>72</v>
      </c>
      <c r="BG55" s="636" t="inlineStr">
        <is>
          <t>/</t>
        </is>
      </c>
      <c r="BH55" s="440" t="n">
        <v>14</v>
      </c>
      <c r="BI55" s="636" t="inlineStr">
        <is>
          <t>/</t>
        </is>
      </c>
      <c r="BJ55" s="644" t="n">
        <v>2</v>
      </c>
      <c r="BK55" s="824" t="n"/>
      <c r="BL55" s="126" t="n"/>
      <c r="BM55" s="126" t="n"/>
      <c r="BN55" s="175" t="n"/>
      <c r="BO55" s="355" t="n"/>
      <c r="BP55" s="355" t="n"/>
      <c r="BQ55" s="355" t="n"/>
      <c r="BR55" s="355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17" t="inlineStr">
        <is>
          <t>2.5.1</t>
        </is>
      </c>
      <c r="C56" s="175" t="n"/>
      <c r="D56" s="1260" t="inlineStr">
        <is>
          <t>Философия и методология науки *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75" t="n"/>
      <c r="Y56" s="125" t="inlineStr">
        <is>
          <t>/</t>
        </is>
      </c>
      <c r="Z56" s="189" t="n">
        <v>2</v>
      </c>
      <c r="AA56" s="1492" t="n"/>
      <c r="AB56" s="860" t="n"/>
      <c r="AC56" s="645" t="inlineStr">
        <is>
          <t>/</t>
        </is>
      </c>
      <c r="AD56" s="1316" t="n">
        <v>124</v>
      </c>
      <c r="AE56" s="828" t="inlineStr">
        <is>
          <t>/ 72</t>
        </is>
      </c>
      <c r="AF56" s="175" t="n"/>
      <c r="AG56" s="642" t="inlineStr">
        <is>
          <t>/ 20</t>
        </is>
      </c>
      <c r="AH56" s="128" t="n"/>
      <c r="AI56" s="643" t="inlineStr">
        <is>
          <t>/</t>
        </is>
      </c>
      <c r="AJ56" s="863" t="n">
        <v>10</v>
      </c>
      <c r="AK56" s="643" t="n"/>
      <c r="AL56" s="863" t="n"/>
      <c r="AM56" s="1430" t="n"/>
      <c r="AN56" s="863" t="n"/>
      <c r="AO56" s="644" t="inlineStr">
        <is>
          <t>/</t>
        </is>
      </c>
      <c r="AP56" s="866" t="n">
        <v>10</v>
      </c>
      <c r="AQ56" s="645" t="n"/>
      <c r="AR56" s="868" t="n"/>
      <c r="AS56" s="645" t="inlineStr">
        <is>
          <t>/</t>
        </is>
      </c>
      <c r="AT56" s="642" t="n">
        <v>62</v>
      </c>
      <c r="AU56" s="643" t="inlineStr">
        <is>
          <t>/</t>
        </is>
      </c>
      <c r="AV56" s="863" t="n">
        <v>10</v>
      </c>
      <c r="AW56" s="643" t="n"/>
      <c r="AX56" s="1429" t="n"/>
      <c r="AY56" s="645" t="inlineStr">
        <is>
          <t>/</t>
        </is>
      </c>
      <c r="AZ56" s="642" t="n">
        <v>62</v>
      </c>
      <c r="BA56" s="643" t="inlineStr">
        <is>
          <t>/</t>
        </is>
      </c>
      <c r="BB56" s="642" t="n">
        <v>10</v>
      </c>
      <c r="BC56" s="643" t="inlineStr">
        <is>
          <t>/</t>
        </is>
      </c>
      <c r="BD56" s="868" t="n">
        <v>3</v>
      </c>
      <c r="BE56" s="644" t="n"/>
      <c r="BF56" s="642" t="n"/>
      <c r="BG56" s="643" t="n"/>
      <c r="BH56" s="642" t="n"/>
      <c r="BI56" s="643" t="n"/>
      <c r="BJ56" s="644" t="n"/>
      <c r="BK56" s="824" t="inlineStr">
        <is>
          <t>УК-1</t>
        </is>
      </c>
      <c r="BL56" s="126" t="n"/>
      <c r="BM56" s="126" t="n"/>
      <c r="BN56" s="175" t="n"/>
      <c r="BO56" s="355" t="n"/>
      <c r="BP56" s="355" t="n"/>
      <c r="BQ56" s="355" t="n"/>
      <c r="BR56" s="355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17" t="inlineStr">
        <is>
          <t>2.5.2</t>
        </is>
      </c>
      <c r="C57" s="175" t="n"/>
      <c r="D57" s="1260" t="inlineStr">
        <is>
          <t>Иностранный язык *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75" t="n"/>
      <c r="Y57" s="125" t="inlineStr">
        <is>
          <t>/</t>
        </is>
      </c>
      <c r="Z57" s="189" t="n">
        <v>2</v>
      </c>
      <c r="AA57" s="1492" t="n"/>
      <c r="AB57" s="860" t="n"/>
      <c r="AC57" s="645" t="inlineStr">
        <is>
          <t>/</t>
        </is>
      </c>
      <c r="AD57" s="1316" t="n">
        <v>142</v>
      </c>
      <c r="AE57" s="828" t="inlineStr">
        <is>
          <t>/ 96</t>
        </is>
      </c>
      <c r="AF57" s="175" t="n"/>
      <c r="AG57" s="642" t="inlineStr">
        <is>
          <t>/ 26</t>
        </is>
      </c>
      <c r="AH57" s="128" t="n"/>
      <c r="AI57" s="643" t="n"/>
      <c r="AJ57" s="863" t="n"/>
      <c r="AK57" s="643" t="n"/>
      <c r="AL57" s="863" t="n"/>
      <c r="AM57" s="1431" t="inlineStr">
        <is>
          <t>/</t>
        </is>
      </c>
      <c r="AN57" s="863" t="n">
        <v>26</v>
      </c>
      <c r="AO57" s="1493" t="n"/>
      <c r="AP57" s="866" t="n"/>
      <c r="AQ57" s="645" t="n"/>
      <c r="AR57" s="868" t="n"/>
      <c r="AS57" s="645" t="inlineStr">
        <is>
          <t>/</t>
        </is>
      </c>
      <c r="AT57" s="642" t="n">
        <v>70</v>
      </c>
      <c r="AU57" s="643" t="inlineStr">
        <is>
          <t>/</t>
        </is>
      </c>
      <c r="AV57" s="863" t="n">
        <v>10</v>
      </c>
      <c r="AW57" s="643" t="n"/>
      <c r="AX57" s="1429" t="n"/>
      <c r="AY57" s="645" t="inlineStr">
        <is>
          <t>/</t>
        </is>
      </c>
      <c r="AZ57" s="642" t="n">
        <v>72</v>
      </c>
      <c r="BA57" s="643" t="inlineStr">
        <is>
          <t>/</t>
        </is>
      </c>
      <c r="BB57" s="642" t="n">
        <v>16</v>
      </c>
      <c r="BC57" s="643" t="inlineStr">
        <is>
          <t>/</t>
        </is>
      </c>
      <c r="BD57" s="868" t="n">
        <v>4</v>
      </c>
      <c r="BE57" s="644" t="n"/>
      <c r="BF57" s="642" t="n"/>
      <c r="BG57" s="643" t="n"/>
      <c r="BH57" s="642" t="n"/>
      <c r="BI57" s="643" t="n"/>
      <c r="BJ57" s="644" t="n"/>
      <c r="BK57" s="824" t="inlineStr">
        <is>
          <t>УК-3</t>
        </is>
      </c>
      <c r="BL57" s="126" t="n"/>
      <c r="BM57" s="126" t="n"/>
      <c r="BN57" s="175" t="n"/>
      <c r="BO57" s="355" t="n"/>
      <c r="BP57" s="355" t="n"/>
      <c r="BQ57" s="355" t="n"/>
      <c r="BR57" s="355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217" t="inlineStr">
        <is>
          <t>2.5.3</t>
        </is>
      </c>
      <c r="C58" s="175" t="n"/>
      <c r="D58" s="1318" t="inlineStr">
        <is>
          <t>Основы информационных технологий  *</t>
        </is>
      </c>
      <c r="E58" s="202" t="n"/>
      <c r="F58" s="202" t="n"/>
      <c r="G58" s="202" t="n"/>
      <c r="H58" s="202" t="n"/>
      <c r="I58" s="202" t="n"/>
      <c r="J58" s="202" t="n"/>
      <c r="K58" s="202" t="n"/>
      <c r="L58" s="202" t="n"/>
      <c r="M58" s="202" t="n"/>
      <c r="N58" s="202" t="n"/>
      <c r="O58" s="202" t="n"/>
      <c r="P58" s="202" t="n"/>
      <c r="Q58" s="202" t="n"/>
      <c r="R58" s="202" t="n"/>
      <c r="S58" s="202" t="n"/>
      <c r="T58" s="202" t="n"/>
      <c r="U58" s="202" t="n"/>
      <c r="V58" s="202" t="n"/>
      <c r="W58" s="202" t="n"/>
      <c r="X58" s="203" t="n"/>
      <c r="Y58" s="871" t="n"/>
      <c r="Z58" s="872" t="n"/>
      <c r="AA58" s="651" t="inlineStr">
        <is>
          <t>/</t>
        </is>
      </c>
      <c r="AB58" s="872" t="inlineStr">
        <is>
          <t>3д</t>
        </is>
      </c>
      <c r="AC58" s="656" t="inlineStr">
        <is>
          <t>/</t>
        </is>
      </c>
      <c r="AD58" s="880" t="n">
        <v>72</v>
      </c>
      <c r="AE58" s="1494" t="inlineStr">
        <is>
          <t>/ 50</t>
        </is>
      </c>
      <c r="AF58" s="203" t="n"/>
      <c r="AG58" s="652" t="inlineStr">
        <is>
          <t>/ 14</t>
        </is>
      </c>
      <c r="AH58" s="144" t="n"/>
      <c r="AI58" s="654" t="inlineStr">
        <is>
          <t>/</t>
        </is>
      </c>
      <c r="AJ58" s="766" t="n">
        <v>8</v>
      </c>
      <c r="AK58" s="654" t="inlineStr">
        <is>
          <t>/</t>
        </is>
      </c>
      <c r="AL58" s="766" t="n">
        <v>6</v>
      </c>
      <c r="AM58" s="767" t="n"/>
      <c r="AN58" s="766" t="n"/>
      <c r="AO58" s="767" t="n"/>
      <c r="AP58" s="1495" t="n"/>
      <c r="AQ58" s="656" t="n"/>
      <c r="AR58" s="880" t="n"/>
      <c r="AS58" s="656" t="n"/>
      <c r="AT58" s="766" t="n"/>
      <c r="AU58" s="654" t="n"/>
      <c r="AV58" s="766" t="n"/>
      <c r="AW58" s="654" t="n"/>
      <c r="AX58" s="1434" t="n"/>
      <c r="AY58" s="1496" t="n"/>
      <c r="AZ58" s="766" t="n"/>
      <c r="BA58" s="767" t="n"/>
      <c r="BB58" s="766" t="n"/>
      <c r="BC58" s="767" t="n"/>
      <c r="BD58" s="1434" t="n"/>
      <c r="BE58" s="655" t="inlineStr">
        <is>
          <t>/</t>
        </is>
      </c>
      <c r="BF58" s="652" t="n">
        <v>72</v>
      </c>
      <c r="BG58" s="654" t="inlineStr">
        <is>
          <t>/</t>
        </is>
      </c>
      <c r="BH58" s="652" t="n">
        <v>14</v>
      </c>
      <c r="BI58" s="654" t="inlineStr">
        <is>
          <t>/</t>
        </is>
      </c>
      <c r="BJ58" s="655" t="n">
        <v>2</v>
      </c>
      <c r="BK58" s="1324" t="inlineStr">
        <is>
          <t>УК-2</t>
        </is>
      </c>
      <c r="BL58" s="202" t="n"/>
      <c r="BM58" s="202" t="n"/>
      <c r="BN58" s="203" t="n"/>
      <c r="BO58" s="355" t="n"/>
      <c r="BP58" s="355" t="n"/>
      <c r="BQ58" s="355" t="n"/>
      <c r="BR58" s="355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355" t="n"/>
      <c r="C59" s="265" t="n"/>
      <c r="D59" s="265" t="n"/>
      <c r="E59" s="265" t="n"/>
      <c r="F59" s="265" t="n"/>
      <c r="G59" s="265" t="n"/>
      <c r="H59" s="265" t="n"/>
      <c r="I59" s="265" t="n"/>
      <c r="J59" s="265" t="n"/>
      <c r="K59" s="265" t="n"/>
      <c r="L59" s="265" t="n"/>
      <c r="M59" s="265" t="n"/>
      <c r="N59" s="265" t="n"/>
      <c r="O59" s="265" t="n"/>
      <c r="P59" s="265" t="n"/>
      <c r="Q59" s="265" t="n"/>
      <c r="R59" s="265" t="n"/>
      <c r="S59" s="265" t="n"/>
      <c r="T59" s="265" t="n"/>
      <c r="U59" s="265" t="n"/>
      <c r="V59" s="265" t="n"/>
      <c r="W59" s="265" t="n"/>
      <c r="X59" s="265" t="n"/>
      <c r="Y59" s="265" t="n"/>
      <c r="Z59" s="265" t="n"/>
      <c r="AA59" s="265" t="n"/>
      <c r="AB59" s="265" t="n"/>
      <c r="AC59" s="271" t="n"/>
      <c r="AD59" s="271" t="n"/>
      <c r="AE59" s="271" t="n"/>
      <c r="AF59" s="265" t="n"/>
      <c r="AG59" s="265" t="n"/>
      <c r="AH59" s="265" t="n"/>
      <c r="AI59" s="265" t="n"/>
      <c r="AJ59" s="265" t="n"/>
      <c r="AK59" s="265" t="n"/>
      <c r="AL59" s="265" t="n"/>
      <c r="AM59" s="265" t="n"/>
      <c r="AN59" s="265" t="n"/>
      <c r="AO59" s="265" t="n"/>
      <c r="AP59" s="265" t="n"/>
      <c r="AQ59" s="265" t="n"/>
      <c r="AR59" s="265" t="n"/>
      <c r="AS59" s="265" t="n"/>
      <c r="AT59" s="265" t="n"/>
      <c r="AU59" s="265" t="n"/>
      <c r="AV59" s="265" t="n"/>
      <c r="AW59" s="265" t="n"/>
      <c r="AX59" s="265" t="n"/>
      <c r="AY59" s="265" t="n"/>
      <c r="AZ59" s="265" t="n"/>
      <c r="BA59" s="265" t="n"/>
      <c r="BB59" s="265" t="n"/>
      <c r="BC59" s="265" t="n"/>
      <c r="BD59" s="265" t="n"/>
      <c r="BE59" s="265" t="n"/>
      <c r="BF59" s="265" t="n"/>
      <c r="BG59" s="265" t="n"/>
      <c r="BH59" s="265" t="n"/>
      <c r="BI59" s="265" t="n"/>
      <c r="BJ59" s="265" t="n"/>
      <c r="BK59" s="265" t="n"/>
      <c r="BL59" s="504" t="n"/>
      <c r="BM59" s="504" t="n"/>
      <c r="BN59" s="504" t="n"/>
      <c r="BO59" s="504" t="n"/>
      <c r="BP59" s="355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92" t="n"/>
      <c r="B60" s="1139" t="inlineStr">
        <is>
          <t>Количество часов учебных занятий</t>
        </is>
      </c>
      <c r="C60" s="1140" t="n"/>
      <c r="D60" s="1140" t="n"/>
      <c r="E60" s="1140" t="n"/>
      <c r="F60" s="1140" t="n"/>
      <c r="G60" s="1140" t="n"/>
      <c r="H60" s="1140" t="n"/>
      <c r="I60" s="1140" t="n"/>
      <c r="J60" s="1140" t="n"/>
      <c r="K60" s="1140" t="n"/>
      <c r="L60" s="1140" t="n"/>
      <c r="M60" s="1140" t="n"/>
      <c r="N60" s="1140" t="n"/>
      <c r="O60" s="1140" t="n"/>
      <c r="P60" s="1140" t="n"/>
      <c r="Q60" s="1140" t="n"/>
      <c r="R60" s="1140" t="n"/>
      <c r="S60" s="1140" t="n"/>
      <c r="T60" s="1140" t="n"/>
      <c r="U60" s="1140" t="n"/>
      <c r="V60" s="1140" t="n"/>
      <c r="W60" s="1140" t="n"/>
      <c r="X60" s="1140" t="n"/>
      <c r="Y60" s="1140" t="n"/>
      <c r="Z60" s="1140" t="n"/>
      <c r="AA60" s="1140" t="n"/>
      <c r="AB60" s="1383" t="n"/>
      <c r="AC60" s="1435">
        <f>AC32+AC43</f>
        <v/>
      </c>
      <c r="AD60" s="124" t="n"/>
      <c r="AE60" s="1497">
        <f>AE32+AE43</f>
        <v/>
      </c>
      <c r="AF60" s="124" t="n"/>
      <c r="AG60" s="170">
        <f>AG32+AG43</f>
        <v/>
      </c>
      <c r="AH60" s="124" t="n"/>
      <c r="AI60" s="170">
        <f>AI32+AI43</f>
        <v/>
      </c>
      <c r="AJ60" s="124" t="n"/>
      <c r="AK60" s="170">
        <f>AK32+AK43</f>
        <v/>
      </c>
      <c r="AL60" s="124" t="n"/>
      <c r="AM60" s="170">
        <f>AM32+AM43</f>
        <v/>
      </c>
      <c r="AN60" s="124" t="n"/>
      <c r="AO60" s="170">
        <f>AO32+AO43</f>
        <v/>
      </c>
      <c r="AP60" s="124" t="n"/>
      <c r="AQ60" s="170">
        <f>AQ32+AQ43</f>
        <v/>
      </c>
      <c r="AR60" s="124" t="n"/>
      <c r="AS60" s="170">
        <f>AS32+AS43</f>
        <v/>
      </c>
      <c r="AT60" s="124" t="n"/>
      <c r="AU60" s="170">
        <f>AU32+AU43</f>
        <v/>
      </c>
      <c r="AV60" s="124" t="n"/>
      <c r="AW60" s="170">
        <f>AW32+AW43</f>
        <v/>
      </c>
      <c r="AX60" s="124" t="n"/>
      <c r="AY60" s="170">
        <f>AY32+AY43</f>
        <v/>
      </c>
      <c r="AZ60" s="124" t="n"/>
      <c r="BA60" s="170">
        <f>BA32+BA43</f>
        <v/>
      </c>
      <c r="BB60" s="124" t="n"/>
      <c r="BC60" s="170">
        <f>BC32+BC43</f>
        <v/>
      </c>
      <c r="BD60" s="124" t="n"/>
      <c r="BE60" s="170">
        <f>BE32+BE43</f>
        <v/>
      </c>
      <c r="BF60" s="124" t="n"/>
      <c r="BG60" s="170">
        <f>BG32+BG43</f>
        <v/>
      </c>
      <c r="BH60" s="124" t="n"/>
      <c r="BI60" s="170">
        <f>BI32+BI43</f>
        <v/>
      </c>
      <c r="BJ60" s="124" t="n"/>
      <c r="BK60" s="1436">
        <f>BI61+#REF!</f>
        <v/>
      </c>
      <c r="BL60" s="101" t="n"/>
      <c r="BM60" s="101" t="n"/>
      <c r="BN60" s="104" t="n"/>
      <c r="BO60" s="92" t="n"/>
      <c r="BP60" s="92" t="n"/>
      <c r="BQ60" s="92" t="n"/>
      <c r="BR60" s="92" t="n"/>
      <c r="BS60" s="92" t="n"/>
      <c r="BT60" s="92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92" t="n"/>
      <c r="B61" s="1498" t="inlineStr">
        <is>
          <t>Количество часов учебных занятий в неделю</t>
        </is>
      </c>
      <c r="C61" s="1499" t="n"/>
      <c r="D61" s="1499" t="n"/>
      <c r="E61" s="1499" t="n"/>
      <c r="F61" s="1499" t="n"/>
      <c r="G61" s="1499" t="n"/>
      <c r="H61" s="1499" t="n"/>
      <c r="I61" s="1499" t="n"/>
      <c r="J61" s="1499" t="n"/>
      <c r="K61" s="1499" t="n"/>
      <c r="L61" s="1499" t="n"/>
      <c r="M61" s="1499" t="n"/>
      <c r="N61" s="1499" t="n"/>
      <c r="O61" s="1499" t="n"/>
      <c r="P61" s="1499" t="n"/>
      <c r="Q61" s="1499" t="n"/>
      <c r="R61" s="1499" t="n"/>
      <c r="S61" s="1499" t="n"/>
      <c r="T61" s="1499" t="n"/>
      <c r="U61" s="1499" t="n"/>
      <c r="V61" s="1499" t="n"/>
      <c r="W61" s="1499" t="n"/>
      <c r="X61" s="1499" t="n"/>
      <c r="Y61" s="1499" t="n"/>
      <c r="Z61" s="1499" t="n"/>
      <c r="AA61" s="1499" t="n"/>
      <c r="AB61" s="1366" t="n"/>
      <c r="AC61" s="1500">
        <f>AO60+AU60+#REF!</f>
        <v/>
      </c>
      <c r="AD61" s="128" t="n"/>
      <c r="AE61" s="664">
        <f>AQ60+BG60+#REF!</f>
        <v/>
      </c>
      <c r="AF61" s="128" t="n"/>
      <c r="AG61" s="93" t="n"/>
      <c r="AH61" s="128" t="n"/>
      <c r="AI61" s="93" t="n"/>
      <c r="AJ61" s="128" t="n"/>
      <c r="AK61" s="93" t="n"/>
      <c r="AL61" s="128" t="n"/>
      <c r="AM61" s="93" t="n"/>
      <c r="AN61" s="128" t="n"/>
      <c r="AO61" s="1501" t="n"/>
      <c r="AP61" s="128" t="n"/>
      <c r="AQ61" s="1501" t="n"/>
      <c r="AR61" s="128" t="n"/>
      <c r="AS61" s="1501">
        <f>AU60/AS30</f>
        <v/>
      </c>
      <c r="AT61" s="126" t="n"/>
      <c r="AU61" s="126" t="n"/>
      <c r="AV61" s="126" t="n"/>
      <c r="AW61" s="126" t="n"/>
      <c r="AX61" s="128" t="n"/>
      <c r="AY61" s="1501">
        <f>BA60/AY30</f>
        <v/>
      </c>
      <c r="AZ61" s="126" t="n"/>
      <c r="BA61" s="126" t="n"/>
      <c r="BB61" s="126" t="n"/>
      <c r="BC61" s="126" t="n"/>
      <c r="BD61" s="128" t="n"/>
      <c r="BE61" s="1501">
        <f>BG60/BE30</f>
        <v/>
      </c>
      <c r="BF61" s="126" t="n"/>
      <c r="BG61" s="126" t="n"/>
      <c r="BH61" s="126" t="n"/>
      <c r="BI61" s="126" t="n"/>
      <c r="BJ61" s="128" t="n"/>
      <c r="BK61" s="112" t="n"/>
      <c r="BL61" s="1" t="n"/>
      <c r="BM61" s="1" t="n"/>
      <c r="BN61" s="114" t="n"/>
      <c r="BO61" s="92" t="n"/>
      <c r="BP61" s="92" t="n"/>
      <c r="BQ61" s="92" t="n"/>
      <c r="BR61" s="92" t="n"/>
      <c r="BS61" s="92" t="n"/>
      <c r="BT61" s="92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92" t="n"/>
      <c r="B62" s="1498" t="inlineStr">
        <is>
          <t>Количество курсовых проектов</t>
        </is>
      </c>
      <c r="C62" s="1499" t="n"/>
      <c r="D62" s="1499" t="n"/>
      <c r="E62" s="1499" t="n"/>
      <c r="F62" s="1499" t="n"/>
      <c r="G62" s="1499" t="n"/>
      <c r="H62" s="1499" t="n"/>
      <c r="I62" s="1499" t="n"/>
      <c r="J62" s="1499" t="n"/>
      <c r="K62" s="1499" t="n"/>
      <c r="L62" s="1499" t="n"/>
      <c r="M62" s="1499" t="n"/>
      <c r="N62" s="1499" t="n"/>
      <c r="O62" s="1499" t="n"/>
      <c r="P62" s="1499" t="n"/>
      <c r="Q62" s="1499" t="n"/>
      <c r="R62" s="1499" t="n"/>
      <c r="S62" s="1499" t="n"/>
      <c r="T62" s="1499" t="n"/>
      <c r="U62" s="1499" t="n"/>
      <c r="V62" s="1499" t="n"/>
      <c r="W62" s="1499" t="n"/>
      <c r="X62" s="1499" t="n"/>
      <c r="Y62" s="1499" t="n"/>
      <c r="Z62" s="1499" t="n"/>
      <c r="AA62" s="1499" t="n"/>
      <c r="AB62" s="1366" t="n"/>
      <c r="AC62" s="1437" t="n"/>
      <c r="AD62" s="128" t="n"/>
      <c r="AE62" s="93" t="n"/>
      <c r="AF62" s="128" t="n"/>
      <c r="AG62" s="93" t="n"/>
      <c r="AH62" s="128" t="n"/>
      <c r="AI62" s="93" t="n"/>
      <c r="AJ62" s="128" t="n"/>
      <c r="AK62" s="93" t="n"/>
      <c r="AL62" s="128" t="n"/>
      <c r="AM62" s="93" t="n"/>
      <c r="AN62" s="128" t="n"/>
      <c r="AO62" s="93" t="n"/>
      <c r="AP62" s="128" t="n"/>
      <c r="AQ62" s="93" t="n"/>
      <c r="AR62" s="128" t="n"/>
      <c r="AS62" s="93" t="n"/>
      <c r="AT62" s="126" t="n"/>
      <c r="AU62" s="126" t="n"/>
      <c r="AV62" s="126" t="n"/>
      <c r="AW62" s="126" t="n"/>
      <c r="AX62" s="128" t="n"/>
      <c r="AY62" s="93" t="n"/>
      <c r="AZ62" s="126" t="n"/>
      <c r="BA62" s="126" t="n"/>
      <c r="BB62" s="126" t="n"/>
      <c r="BC62" s="126" t="n"/>
      <c r="BD62" s="128" t="n"/>
      <c r="BE62" s="93" t="n"/>
      <c r="BF62" s="126" t="n"/>
      <c r="BG62" s="126" t="n"/>
      <c r="BH62" s="126" t="n"/>
      <c r="BI62" s="126" t="n"/>
      <c r="BJ62" s="128" t="n"/>
      <c r="BK62" s="112" t="n"/>
      <c r="BL62" s="1" t="n"/>
      <c r="BM62" s="1" t="n"/>
      <c r="BN62" s="114" t="n"/>
      <c r="BO62" s="92" t="n"/>
      <c r="BP62" s="92" t="n"/>
      <c r="BQ62" s="92" t="n"/>
      <c r="BR62" s="92" t="n"/>
      <c r="BS62" s="92" t="n"/>
      <c r="BT62" s="92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92" t="n"/>
      <c r="B63" s="1498" t="inlineStr">
        <is>
          <t>Количество курсовых работ</t>
        </is>
      </c>
      <c r="C63" s="1499" t="n"/>
      <c r="D63" s="1499" t="n"/>
      <c r="E63" s="1499" t="n"/>
      <c r="F63" s="1499" t="n"/>
      <c r="G63" s="1499" t="n"/>
      <c r="H63" s="1499" t="n"/>
      <c r="I63" s="1499" t="n"/>
      <c r="J63" s="1499" t="n"/>
      <c r="K63" s="1499" t="n"/>
      <c r="L63" s="1499" t="n"/>
      <c r="M63" s="1499" t="n"/>
      <c r="N63" s="1499" t="n"/>
      <c r="O63" s="1499" t="n"/>
      <c r="P63" s="1499" t="n"/>
      <c r="Q63" s="1499" t="n"/>
      <c r="R63" s="1499" t="n"/>
      <c r="S63" s="1499" t="n"/>
      <c r="T63" s="1499" t="n"/>
      <c r="U63" s="1499" t="n"/>
      <c r="V63" s="1499" t="n"/>
      <c r="W63" s="1499" t="n"/>
      <c r="X63" s="1499" t="n"/>
      <c r="Y63" s="1499" t="n"/>
      <c r="Z63" s="1499" t="n"/>
      <c r="AA63" s="1499" t="n"/>
      <c r="AB63" s="1366" t="n"/>
      <c r="AC63" s="188">
        <f>AS63+AY63+BE63</f>
        <v/>
      </c>
      <c r="AD63" s="128" t="n"/>
      <c r="AE63" s="93" t="n"/>
      <c r="AF63" s="128" t="n"/>
      <c r="AG63" s="93" t="n"/>
      <c r="AH63" s="128" t="n"/>
      <c r="AI63" s="93" t="n"/>
      <c r="AJ63" s="128" t="n"/>
      <c r="AK63" s="93" t="n"/>
      <c r="AL63" s="128" t="n"/>
      <c r="AM63" s="93" t="n"/>
      <c r="AN63" s="128" t="n"/>
      <c r="AO63" s="93" t="n"/>
      <c r="AP63" s="128" t="n"/>
      <c r="AQ63" s="93" t="n"/>
      <c r="AR63" s="128" t="n"/>
      <c r="AS63" s="93" t="n"/>
      <c r="AT63" s="126" t="n"/>
      <c r="AU63" s="126" t="n"/>
      <c r="AV63" s="126" t="n"/>
      <c r="AW63" s="126" t="n"/>
      <c r="AX63" s="128" t="n"/>
      <c r="AY63" s="95" t="n">
        <v>1</v>
      </c>
      <c r="AZ63" s="126" t="n"/>
      <c r="BA63" s="126" t="n"/>
      <c r="BB63" s="126" t="n"/>
      <c r="BC63" s="126" t="n"/>
      <c r="BD63" s="128" t="n"/>
      <c r="BE63" s="93" t="n"/>
      <c r="BF63" s="126" t="n"/>
      <c r="BG63" s="126" t="n"/>
      <c r="BH63" s="126" t="n"/>
      <c r="BI63" s="126" t="n"/>
      <c r="BJ63" s="128" t="n"/>
      <c r="BK63" s="112" t="n"/>
      <c r="BL63" s="1" t="n"/>
      <c r="BM63" s="1" t="n"/>
      <c r="BN63" s="114" t="n"/>
      <c r="BO63" s="92" t="n"/>
      <c r="BP63" s="92" t="n"/>
      <c r="BQ63" s="92" t="n"/>
      <c r="BR63" s="92" t="n"/>
      <c r="BS63" s="92" t="n"/>
      <c r="BT63" s="92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</row>
    <row r="64">
      <c r="A64" s="92" t="n"/>
      <c r="B64" s="1498" t="inlineStr">
        <is>
          <t>Количество экзаменов</t>
        </is>
      </c>
      <c r="C64" s="1499" t="n"/>
      <c r="D64" s="1499" t="n"/>
      <c r="E64" s="1499" t="n"/>
      <c r="F64" s="1499" t="n"/>
      <c r="G64" s="1499" t="n"/>
      <c r="H64" s="1499" t="n"/>
      <c r="I64" s="1499" t="n"/>
      <c r="J64" s="1499" t="n"/>
      <c r="K64" s="1499" t="n"/>
      <c r="L64" s="1499" t="n"/>
      <c r="M64" s="1499" t="n"/>
      <c r="N64" s="1499" t="n"/>
      <c r="O64" s="1499" t="n"/>
      <c r="P64" s="1499" t="n"/>
      <c r="Q64" s="1499" t="n"/>
      <c r="R64" s="1499" t="n"/>
      <c r="S64" s="1499" t="n"/>
      <c r="T64" s="1499" t="n"/>
      <c r="U64" s="1499" t="n"/>
      <c r="V64" s="1499" t="n"/>
      <c r="W64" s="1499" t="n"/>
      <c r="X64" s="1499" t="n"/>
      <c r="Y64" s="1499" t="n"/>
      <c r="Z64" s="1499" t="n"/>
      <c r="AA64" s="1499" t="n"/>
      <c r="AB64" s="1366" t="n"/>
      <c r="AC64" s="188">
        <f>AS64+AY64+BE64</f>
        <v/>
      </c>
      <c r="AD64" s="128" t="n"/>
      <c r="AE64" s="93" t="n"/>
      <c r="AF64" s="128" t="n"/>
      <c r="AG64" s="93" t="n"/>
      <c r="AH64" s="128" t="n"/>
      <c r="AI64" s="93" t="n"/>
      <c r="AJ64" s="128" t="n"/>
      <c r="AK64" s="93" t="n"/>
      <c r="AL64" s="128" t="n"/>
      <c r="AM64" s="93" t="n"/>
      <c r="AN64" s="128" t="n"/>
      <c r="AO64" s="95" t="n"/>
      <c r="AP64" s="128" t="n"/>
      <c r="AQ64" s="95" t="n"/>
      <c r="AR64" s="128" t="n"/>
      <c r="AS64" s="95">
        <f>COUNTIF(Y33:Z54,1)</f>
        <v/>
      </c>
      <c r="AT64" s="126" t="n"/>
      <c r="AU64" s="126" t="n"/>
      <c r="AV64" s="126" t="n"/>
      <c r="AW64" s="126" t="n"/>
      <c r="AX64" s="128" t="n"/>
      <c r="AY64" s="95">
        <f>COUNTIF(Y33:Z54,2)</f>
        <v/>
      </c>
      <c r="AZ64" s="126" t="n"/>
      <c r="BA64" s="126" t="n"/>
      <c r="BB64" s="126" t="n"/>
      <c r="BC64" s="126" t="n"/>
      <c r="BD64" s="128" t="n"/>
      <c r="BE64" s="95">
        <f>COUNTIF(Y33:Z54,3)</f>
        <v/>
      </c>
      <c r="BF64" s="126" t="n"/>
      <c r="BG64" s="126" t="n"/>
      <c r="BH64" s="126" t="n"/>
      <c r="BI64" s="126" t="n"/>
      <c r="BJ64" s="128" t="n"/>
      <c r="BK64" s="112" t="n"/>
      <c r="BL64" s="1" t="n"/>
      <c r="BM64" s="1" t="n"/>
      <c r="BN64" s="114" t="n"/>
      <c r="BO64" s="92" t="n"/>
      <c r="BP64" s="92" t="n"/>
      <c r="BQ64" s="92" t="n"/>
      <c r="BR64" s="92" t="n"/>
      <c r="BS64" s="92" t="n"/>
      <c r="BT64" s="92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</row>
    <row r="65">
      <c r="A65" s="92" t="n"/>
      <c r="B65" s="1502" t="inlineStr">
        <is>
          <t>Количество зачетов</t>
        </is>
      </c>
      <c r="C65" s="1503" t="n"/>
      <c r="D65" s="1503" t="n"/>
      <c r="E65" s="1503" t="n"/>
      <c r="F65" s="1503" t="n"/>
      <c r="G65" s="1503" t="n"/>
      <c r="H65" s="1503" t="n"/>
      <c r="I65" s="1503" t="n"/>
      <c r="J65" s="1503" t="n"/>
      <c r="K65" s="1503" t="n"/>
      <c r="L65" s="1503" t="n"/>
      <c r="M65" s="1503" t="n"/>
      <c r="N65" s="1503" t="n"/>
      <c r="O65" s="1503" t="n"/>
      <c r="P65" s="1503" t="n"/>
      <c r="Q65" s="1503" t="n"/>
      <c r="R65" s="1503" t="n"/>
      <c r="S65" s="1503" t="n"/>
      <c r="T65" s="1503" t="n"/>
      <c r="U65" s="1503" t="n"/>
      <c r="V65" s="1503" t="n"/>
      <c r="W65" s="1503" t="n"/>
      <c r="X65" s="1503" t="n"/>
      <c r="Y65" s="1503" t="n"/>
      <c r="Z65" s="1503" t="n"/>
      <c r="AA65" s="1503" t="n"/>
      <c r="AB65" s="1370" t="n"/>
      <c r="AC65" s="972">
        <f>AS65+AY65+BE65</f>
        <v/>
      </c>
      <c r="AD65" s="144" t="n"/>
      <c r="AE65" s="228" t="n"/>
      <c r="AF65" s="144" t="n"/>
      <c r="AG65" s="228" t="n"/>
      <c r="AH65" s="144" t="n"/>
      <c r="AI65" s="228" t="n"/>
      <c r="AJ65" s="144" t="n"/>
      <c r="AK65" s="228" t="n"/>
      <c r="AL65" s="144" t="n"/>
      <c r="AM65" s="228" t="n"/>
      <c r="AN65" s="144" t="n"/>
      <c r="AO65" s="499" t="n"/>
      <c r="AP65" s="144" t="n"/>
      <c r="AQ65" s="499" t="n"/>
      <c r="AR65" s="144" t="n"/>
      <c r="AS65" s="499">
        <f>COUNTIF(AA34:AB55,1)</f>
        <v/>
      </c>
      <c r="AT65" s="202" t="n"/>
      <c r="AU65" s="202" t="n"/>
      <c r="AV65" s="202" t="n"/>
      <c r="AW65" s="202" t="n"/>
      <c r="AX65" s="144" t="n"/>
      <c r="AY65" s="499">
        <f>COUNTIF(AA34:AB54,2)</f>
        <v/>
      </c>
      <c r="AZ65" s="202" t="n"/>
      <c r="BA65" s="202" t="n"/>
      <c r="BB65" s="202" t="n"/>
      <c r="BC65" s="202" t="n"/>
      <c r="BD65" s="144" t="n"/>
      <c r="BE65" s="499">
        <f>COUNTIF(AA34:AB54,3)</f>
        <v/>
      </c>
      <c r="BF65" s="202" t="n"/>
      <c r="BG65" s="202" t="n"/>
      <c r="BH65" s="202" t="n"/>
      <c r="BI65" s="202" t="n"/>
      <c r="BJ65" s="144" t="n"/>
      <c r="BK65" s="136" t="n"/>
      <c r="BL65" s="44" t="n"/>
      <c r="BM65" s="44" t="n"/>
      <c r="BN65" s="137" t="n"/>
      <c r="BO65" s="92" t="n"/>
      <c r="BP65" s="92" t="n"/>
      <c r="BQ65" s="92" t="n"/>
      <c r="BR65" s="92" t="n"/>
      <c r="BS65" s="92" t="n"/>
      <c r="BT65" s="92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92" t="n"/>
      <c r="B67" s="505" t="inlineStr">
        <is>
          <t>IV. Производственная практика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9" t="n"/>
      <c r="AE67" s="1443" t="inlineStr">
        <is>
          <t>V. Магистерская диссертация</t>
        </is>
      </c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08" t="n"/>
      <c r="AZ67" s="103" t="inlineStr">
        <is>
          <t xml:space="preserve">VI. Итоговая аттестация </t>
        </is>
      </c>
      <c r="BA67" s="108" t="n"/>
      <c r="BB67" s="108" t="n"/>
      <c r="BC67" s="108" t="n"/>
      <c r="BD67" s="108" t="n"/>
      <c r="BE67" s="108" t="n"/>
      <c r="BF67" s="108" t="n"/>
      <c r="BG67" s="108" t="n"/>
      <c r="BH67" s="108" t="n"/>
      <c r="BI67" s="108" t="n"/>
      <c r="BJ67" s="108" t="n"/>
      <c r="BK67" s="108" t="n"/>
      <c r="BL67" s="108" t="n"/>
      <c r="BM67" s="108" t="n"/>
      <c r="BN67" s="148" t="n"/>
      <c r="BO67" s="246" t="n"/>
      <c r="BP67" s="246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92" t="n"/>
      <c r="B68" s="120" t="inlineStr">
        <is>
          <t>Название практики</t>
        </is>
      </c>
      <c r="C68" s="108" t="n"/>
      <c r="D68" s="108" t="n"/>
      <c r="E68" s="108" t="n"/>
      <c r="F68" s="108" t="n"/>
      <c r="G68" s="108" t="n"/>
      <c r="H68" s="108" t="n"/>
      <c r="I68" s="108" t="n"/>
      <c r="J68" s="108" t="n"/>
      <c r="K68" s="108" t="n"/>
      <c r="L68" s="108" t="n"/>
      <c r="M68" s="108" t="n"/>
      <c r="N68" s="109" t="n"/>
      <c r="O68" s="250" t="inlineStr">
        <is>
          <t>Семестр</t>
        </is>
      </c>
      <c r="P68" s="108" t="n"/>
      <c r="Q68" s="108" t="n"/>
      <c r="R68" s="109" t="n"/>
      <c r="S68" s="250" t="inlineStr">
        <is>
          <t>Недель</t>
        </is>
      </c>
      <c r="T68" s="108" t="n"/>
      <c r="U68" s="108" t="n"/>
      <c r="V68" s="109" t="n"/>
      <c r="W68" s="250" t="inlineStr">
        <is>
          <t>Зачетных единиц</t>
        </is>
      </c>
      <c r="X68" s="108" t="n"/>
      <c r="Y68" s="108" t="n"/>
      <c r="Z68" s="108" t="n"/>
      <c r="AA68" s="108" t="n"/>
      <c r="AB68" s="108" t="n"/>
      <c r="AC68" s="108" t="n"/>
      <c r="AD68" s="109" t="n"/>
      <c r="AE68" s="250" t="inlineStr">
        <is>
          <t>Семестр</t>
        </is>
      </c>
      <c r="AF68" s="108" t="n"/>
      <c r="AG68" s="108" t="n"/>
      <c r="AH68" s="108" t="n"/>
      <c r="AI68" s="108" t="n"/>
      <c r="AJ68" s="108" t="n"/>
      <c r="AK68" s="109" t="n"/>
      <c r="AL68" s="250" t="inlineStr">
        <is>
          <t>Недель</t>
        </is>
      </c>
      <c r="AM68" s="108" t="n"/>
      <c r="AN68" s="108" t="n"/>
      <c r="AO68" s="108" t="n"/>
      <c r="AP68" s="108" t="n"/>
      <c r="AQ68" s="108" t="n"/>
      <c r="AR68" s="109" t="n"/>
      <c r="AS68" s="1445" t="inlineStr">
        <is>
          <t>Зачетных единиц</t>
        </is>
      </c>
      <c r="AT68" s="108" t="n"/>
      <c r="AU68" s="108" t="n"/>
      <c r="AV68" s="108" t="n"/>
      <c r="AW68" s="108" t="n"/>
      <c r="AX68" s="108" t="n"/>
      <c r="AY68" s="108" t="n"/>
      <c r="AZ68" s="251" t="inlineStr">
        <is>
          <t>Защита магистерской диссертации</t>
        </is>
      </c>
      <c r="BA68" s="101" t="n"/>
      <c r="BB68" s="101" t="n"/>
      <c r="BC68" s="101" t="n"/>
      <c r="BD68" s="101" t="n"/>
      <c r="BE68" s="101" t="n"/>
      <c r="BF68" s="101" t="n"/>
      <c r="BG68" s="101" t="n"/>
      <c r="BH68" s="101" t="n"/>
      <c r="BI68" s="101" t="n"/>
      <c r="BJ68" s="101" t="n"/>
      <c r="BK68" s="101" t="n"/>
      <c r="BL68" s="101" t="n"/>
      <c r="BM68" s="101" t="n"/>
      <c r="BN68" s="104" t="n"/>
      <c r="BO68" s="244" t="n"/>
      <c r="BP68" s="244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92" t="n"/>
      <c r="B69" s="120" t="inlineStr">
        <is>
          <t>Научно-исследовательская</t>
        </is>
      </c>
      <c r="C69" s="108" t="n"/>
      <c r="D69" s="108" t="n"/>
      <c r="E69" s="108" t="n"/>
      <c r="F69" s="108" t="n"/>
      <c r="G69" s="108" t="n"/>
      <c r="H69" s="108" t="n"/>
      <c r="I69" s="108" t="n"/>
      <c r="J69" s="108" t="n"/>
      <c r="K69" s="108" t="n"/>
      <c r="L69" s="108" t="n"/>
      <c r="M69" s="108" t="n"/>
      <c r="N69" s="109" t="n"/>
      <c r="O69" s="250" t="n">
        <v>3</v>
      </c>
      <c r="P69" s="108" t="n"/>
      <c r="Q69" s="108" t="n"/>
      <c r="R69" s="109" t="n"/>
      <c r="S69" s="250" t="n">
        <v>2</v>
      </c>
      <c r="T69" s="108" t="n"/>
      <c r="U69" s="108" t="n"/>
      <c r="V69" s="109" t="n"/>
      <c r="W69" s="250">
        <f>S69*54/36</f>
        <v/>
      </c>
      <c r="X69" s="108" t="n"/>
      <c r="Y69" s="108" t="n"/>
      <c r="Z69" s="108" t="n"/>
      <c r="AA69" s="108" t="n"/>
      <c r="AB69" s="108" t="n"/>
      <c r="AC69" s="108" t="n"/>
      <c r="AD69" s="109" t="n"/>
      <c r="AE69" s="250" t="n">
        <v>3</v>
      </c>
      <c r="AF69" s="108" t="n"/>
      <c r="AG69" s="108" t="n"/>
      <c r="AH69" s="108" t="n"/>
      <c r="AI69" s="108" t="n"/>
      <c r="AJ69" s="108" t="n"/>
      <c r="AK69" s="109" t="n"/>
      <c r="AL69" s="250" t="n">
        <v>8</v>
      </c>
      <c r="AM69" s="108" t="n"/>
      <c r="AN69" s="108" t="n"/>
      <c r="AO69" s="108" t="n"/>
      <c r="AP69" s="108" t="n"/>
      <c r="AQ69" s="108" t="n"/>
      <c r="AR69" s="109" t="n"/>
      <c r="AS69" s="1445">
        <f>AL69*1.5</f>
        <v/>
      </c>
      <c r="AT69" s="108" t="n"/>
      <c r="AU69" s="108" t="n"/>
      <c r="AV69" s="108" t="n"/>
      <c r="AW69" s="108" t="n"/>
      <c r="AX69" s="108" t="n"/>
      <c r="AY69" s="108" t="n"/>
      <c r="AZ69" s="136" t="n"/>
      <c r="BA69" s="44" t="n"/>
      <c r="BB69" s="44" t="n"/>
      <c r="BC69" s="44" t="n"/>
      <c r="BD69" s="44" t="n"/>
      <c r="BE69" s="44" t="n"/>
      <c r="BF69" s="44" t="n"/>
      <c r="BG69" s="44" t="n"/>
      <c r="BH69" s="44" t="n"/>
      <c r="BI69" s="44" t="n"/>
      <c r="BJ69" s="44" t="n"/>
      <c r="BK69" s="44" t="n"/>
      <c r="BL69" s="44" t="n"/>
      <c r="BM69" s="44" t="n"/>
      <c r="BN69" s="137" t="n"/>
      <c r="BO69" s="244" t="n"/>
      <c r="BP69" s="244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  <c r="AJ70" s="10" t="n"/>
      <c r="AK70" s="10" t="n"/>
      <c r="AL70" s="10" t="n"/>
      <c r="AM70" s="10" t="n"/>
      <c r="AN70" s="10" t="n"/>
      <c r="AO70" s="10" t="n"/>
      <c r="AP70" s="10" t="n"/>
      <c r="AQ70" s="10" t="n"/>
      <c r="AR70" s="10" t="n"/>
      <c r="AS70" s="10" t="n"/>
      <c r="AT70" s="10" t="n"/>
      <c r="AU70" s="10" t="n"/>
      <c r="AV70" s="10" t="n"/>
      <c r="AW70" s="10" t="n"/>
      <c r="AX70" s="10" t="n"/>
      <c r="AY70" s="10" t="n"/>
      <c r="AZ70" s="10" t="n"/>
      <c r="BA70" s="10" t="n"/>
      <c r="BB70" s="10" t="n"/>
      <c r="BC70" s="10" t="n"/>
      <c r="BD70" s="10" t="n"/>
      <c r="BE70" s="10" t="n"/>
      <c r="BF70" s="10" t="n"/>
      <c r="BG70" s="10" t="n"/>
      <c r="BH70" s="10" t="n"/>
      <c r="BI70" s="10" t="n"/>
      <c r="BJ70" s="10" t="n"/>
      <c r="BK70" s="10" t="n"/>
      <c r="BL70" s="10" t="n"/>
      <c r="BM70" s="10" t="n"/>
      <c r="BN70" s="509" t="n"/>
      <c r="BO70" s="509" t="n"/>
      <c r="BP70" s="509" t="n"/>
      <c r="BQ70" s="10" t="n"/>
      <c r="BR70" s="10" t="n"/>
      <c r="BS70" s="10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41" t="n"/>
      <c r="B71" s="20" t="inlineStr">
        <is>
          <t>VII. Матрица компетенций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41" t="n"/>
      <c r="BR71" s="41" t="n"/>
      <c r="BS71" s="4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</row>
    <row r="72">
      <c r="A72" s="90" t="n"/>
      <c r="B72" s="512" t="inlineStr">
        <is>
          <t>Код компетенции</t>
        </is>
      </c>
      <c r="C72" s="108" t="n"/>
      <c r="D72" s="108" t="n"/>
      <c r="E72" s="108" t="n"/>
      <c r="F72" s="108" t="n"/>
      <c r="G72" s="108" t="n"/>
      <c r="H72" s="148" t="n"/>
      <c r="I72" s="511" t="inlineStr">
        <is>
          <t>Наименование компетенции</t>
        </is>
      </c>
      <c r="J72" s="108" t="n"/>
      <c r="K72" s="108" t="n"/>
      <c r="L72" s="108" t="n"/>
      <c r="M72" s="108" t="n"/>
      <c r="N72" s="108" t="n"/>
      <c r="O72" s="108" t="n"/>
      <c r="P72" s="108" t="n"/>
      <c r="Q72" s="108" t="n"/>
      <c r="R72" s="108" t="n"/>
      <c r="S72" s="108" t="n"/>
      <c r="T72" s="108" t="n"/>
      <c r="U72" s="108" t="n"/>
      <c r="V72" s="108" t="n"/>
      <c r="W72" s="108" t="n"/>
      <c r="X72" s="108" t="n"/>
      <c r="Y72" s="108" t="n"/>
      <c r="Z72" s="108" t="n"/>
      <c r="AA72" s="108" t="n"/>
      <c r="AB72" s="108" t="n"/>
      <c r="AC72" s="108" t="n"/>
      <c r="AD72" s="108" t="n"/>
      <c r="AE72" s="108" t="n"/>
      <c r="AF72" s="108" t="n"/>
      <c r="AG72" s="108" t="n"/>
      <c r="AH72" s="108" t="n"/>
      <c r="AI72" s="108" t="n"/>
      <c r="AJ72" s="108" t="n"/>
      <c r="AK72" s="108" t="n"/>
      <c r="AL72" s="108" t="n"/>
      <c r="AM72" s="108" t="n"/>
      <c r="AN72" s="108" t="n"/>
      <c r="AO72" s="108" t="n"/>
      <c r="AP72" s="108" t="n"/>
      <c r="AQ72" s="108" t="n"/>
      <c r="AR72" s="108" t="n"/>
      <c r="AS72" s="108" t="n"/>
      <c r="AT72" s="108" t="n"/>
      <c r="AU72" s="108" t="n"/>
      <c r="AV72" s="108" t="n"/>
      <c r="AW72" s="108" t="n"/>
      <c r="AX72" s="108" t="n"/>
      <c r="AY72" s="108" t="n"/>
      <c r="AZ72" s="108" t="n"/>
      <c r="BA72" s="108" t="n"/>
      <c r="BB72" s="108" t="n"/>
      <c r="BC72" s="108" t="n"/>
      <c r="BD72" s="108" t="n"/>
      <c r="BE72" s="108" t="n"/>
      <c r="BF72" s="148" t="n"/>
      <c r="BG72" s="512" t="inlineStr">
        <is>
          <t>Код модуля, учебной дисциплины</t>
        </is>
      </c>
      <c r="BH72" s="108" t="n"/>
      <c r="BI72" s="108" t="n"/>
      <c r="BJ72" s="108" t="n"/>
      <c r="BK72" s="108" t="n"/>
      <c r="BL72" s="108" t="n"/>
      <c r="BM72" s="108" t="n"/>
      <c r="BN72" s="148" t="n"/>
      <c r="BO72" s="1447" t="n"/>
      <c r="BP72" s="1447" t="n"/>
      <c r="BQ72" s="90" t="n"/>
      <c r="BR72" s="90" t="n"/>
      <c r="BS72" s="90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0" t="n"/>
      <c r="B73" s="105" t="inlineStr">
        <is>
          <t>УК-1</t>
        </is>
      </c>
      <c r="C73" s="123" t="n"/>
      <c r="D73" s="123" t="n"/>
      <c r="E73" s="123" t="n"/>
      <c r="F73" s="123" t="n"/>
      <c r="G73" s="123" t="n"/>
      <c r="H73" s="124" t="n"/>
      <c r="I73" s="1449" t="inlineStr">
        <is>
          <t>Применять методы научного познания в исследовательской деятельности, генерировать и реализовывать инновационные идеи</t>
        </is>
      </c>
      <c r="J73" s="123" t="n"/>
      <c r="K73" s="123" t="n"/>
      <c r="L73" s="123" t="n"/>
      <c r="M73" s="123" t="n"/>
      <c r="N73" s="123" t="n"/>
      <c r="O73" s="123" t="n"/>
      <c r="P73" s="123" t="n"/>
      <c r="Q73" s="123" t="n"/>
      <c r="R73" s="123" t="n"/>
      <c r="S73" s="123" t="n"/>
      <c r="T73" s="123" t="n"/>
      <c r="U73" s="123" t="n"/>
      <c r="V73" s="123" t="n"/>
      <c r="W73" s="123" t="n"/>
      <c r="X73" s="123" t="n"/>
      <c r="Y73" s="123" t="n"/>
      <c r="Z73" s="123" t="n"/>
      <c r="AA73" s="123" t="n"/>
      <c r="AB73" s="123" t="n"/>
      <c r="AC73" s="123" t="n"/>
      <c r="AD73" s="123" t="n"/>
      <c r="AE73" s="123" t="n"/>
      <c r="AF73" s="123" t="n"/>
      <c r="AG73" s="123" t="n"/>
      <c r="AH73" s="123" t="n"/>
      <c r="AI73" s="123" t="n"/>
      <c r="AJ73" s="123" t="n"/>
      <c r="AK73" s="123" t="n"/>
      <c r="AL73" s="123" t="n"/>
      <c r="AM73" s="123" t="n"/>
      <c r="AN73" s="123" t="n"/>
      <c r="AO73" s="123" t="n"/>
      <c r="AP73" s="123" t="n"/>
      <c r="AQ73" s="123" t="n"/>
      <c r="AR73" s="123" t="n"/>
      <c r="AS73" s="123" t="n"/>
      <c r="AT73" s="123" t="n"/>
      <c r="AU73" s="123" t="n"/>
      <c r="AV73" s="123" t="n"/>
      <c r="AW73" s="123" t="n"/>
      <c r="AX73" s="123" t="n"/>
      <c r="AY73" s="123" t="n"/>
      <c r="AZ73" s="123" t="n"/>
      <c r="BA73" s="123" t="n"/>
      <c r="BB73" s="123" t="n"/>
      <c r="BC73" s="123" t="n"/>
      <c r="BD73" s="123" t="n"/>
      <c r="BE73" s="123" t="n"/>
      <c r="BF73" s="123" t="n"/>
      <c r="BG73" s="680" t="inlineStr">
        <is>
          <t>1.4, 2.5.1</t>
        </is>
      </c>
      <c r="BH73" s="123" t="n"/>
      <c r="BI73" s="123" t="n"/>
      <c r="BJ73" s="123" t="n"/>
      <c r="BK73" s="123" t="n"/>
      <c r="BL73" s="123" t="n"/>
      <c r="BM73" s="123" t="n"/>
      <c r="BN73" s="161" t="n"/>
      <c r="BO73" s="1450" t="n"/>
      <c r="BP73" s="1450" t="n"/>
      <c r="BQ73" s="90" t="n"/>
      <c r="BR73" s="90" t="n"/>
      <c r="BS73" s="90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90" t="n"/>
      <c r="B74" s="177" t="inlineStr">
        <is>
          <t>УК-2</t>
        </is>
      </c>
      <c r="C74" s="126" t="n"/>
      <c r="D74" s="126" t="n"/>
      <c r="E74" s="126" t="n"/>
      <c r="F74" s="126" t="n"/>
      <c r="G74" s="126" t="n"/>
      <c r="H74" s="128" t="n"/>
      <c r="I74" s="1169" t="inlineStr">
        <is>
          <t>Решать научно-исследовательские и инновационные задачи на основе применения информационно-коммуникационных технологий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217" t="inlineStr">
        <is>
          <t>1.3.2, 1.4.2, 2.3.2, 2.4.2, 2.5.3</t>
        </is>
      </c>
      <c r="BH74" s="126" t="n"/>
      <c r="BI74" s="126" t="n"/>
      <c r="BJ74" s="126" t="n"/>
      <c r="BK74" s="126" t="n"/>
      <c r="BL74" s="126" t="n"/>
      <c r="BM74" s="126" t="n"/>
      <c r="BN74" s="175" t="n"/>
      <c r="BO74" s="1450" t="n"/>
      <c r="BP74" s="1450" t="n"/>
      <c r="BQ74" s="90" t="n"/>
      <c r="BR74" s="90" t="n"/>
      <c r="BS74" s="90" t="n"/>
      <c r="BT74" s="1448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90" t="n"/>
      <c r="B75" s="177" t="inlineStr">
        <is>
          <t>УК-3</t>
        </is>
      </c>
      <c r="C75" s="126" t="n"/>
      <c r="D75" s="126" t="n"/>
      <c r="E75" s="126" t="n"/>
      <c r="F75" s="126" t="n"/>
      <c r="G75" s="126" t="n"/>
      <c r="H75" s="128" t="n"/>
      <c r="I75" s="1169" t="inlineStr">
        <is>
          <t>Обеспечивать коммуникации, проявлять лидерские навыки, быть способным к командообразованию и разработке стратегических целей и задач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217" t="inlineStr">
        <is>
          <t>1.4, 2.1, 2.5.2</t>
        </is>
      </c>
      <c r="BH75" s="126" t="n"/>
      <c r="BI75" s="126" t="n"/>
      <c r="BJ75" s="126" t="n"/>
      <c r="BK75" s="126" t="n"/>
      <c r="BL75" s="126" t="n"/>
      <c r="BM75" s="126" t="n"/>
      <c r="BN75" s="175" t="n"/>
      <c r="BO75" s="1450" t="n"/>
      <c r="BP75" s="1450" t="n"/>
      <c r="BQ75" s="90" t="n"/>
      <c r="BR75" s="90" t="n"/>
      <c r="BS75" s="90" t="n"/>
      <c r="BT75" s="1448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</row>
    <row r="76">
      <c r="A76" s="90" t="n"/>
      <c r="B76" s="177" t="inlineStr">
        <is>
          <t>УК-4</t>
        </is>
      </c>
      <c r="C76" s="126" t="n"/>
      <c r="D76" s="126" t="n"/>
      <c r="E76" s="126" t="n"/>
      <c r="F76" s="126" t="n"/>
      <c r="G76" s="126" t="n"/>
      <c r="H76" s="128" t="n"/>
      <c r="I76" s="1169" t="inlineStr">
        <is>
          <t>Развивать инновационную восприимчивость и способность к инновационной деятельности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217" t="inlineStr">
        <is>
          <t>1.3.1, 1.4</t>
        </is>
      </c>
      <c r="BH76" s="126" t="n"/>
      <c r="BI76" s="126" t="n"/>
      <c r="BJ76" s="126" t="n"/>
      <c r="BK76" s="126" t="n"/>
      <c r="BL76" s="126" t="n"/>
      <c r="BM76" s="126" t="n"/>
      <c r="BN76" s="175" t="n"/>
      <c r="BO76" s="1450" t="n"/>
      <c r="BP76" s="1450" t="n"/>
      <c r="BQ76" s="90" t="n"/>
      <c r="BR76" s="90" t="n"/>
      <c r="BS76" s="90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0" t="n"/>
      <c r="B77" s="177" t="inlineStr">
        <is>
          <t>УК-5</t>
        </is>
      </c>
      <c r="C77" s="126" t="n"/>
      <c r="D77" s="126" t="n"/>
      <c r="E77" s="126" t="n"/>
      <c r="F77" s="126" t="n"/>
      <c r="G77" s="126" t="n"/>
      <c r="H77" s="128" t="n"/>
      <c r="I77" s="1169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82" t="inlineStr">
        <is>
          <t>1.1, 1.3.2, 1.4.2, 2.2.1, 2.2.3, 2.3.1</t>
        </is>
      </c>
      <c r="BH77" s="126" t="n"/>
      <c r="BI77" s="126" t="n"/>
      <c r="BJ77" s="126" t="n"/>
      <c r="BK77" s="126" t="n"/>
      <c r="BL77" s="126" t="n"/>
      <c r="BM77" s="126" t="n"/>
      <c r="BN77" s="175" t="n"/>
      <c r="BO77" s="94" t="n"/>
      <c r="BP77" s="94" t="n"/>
      <c r="BQ77" s="90" t="n"/>
      <c r="BR77" s="90" t="n"/>
      <c r="BS77" s="90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514" t="n"/>
      <c r="B78" s="177" t="inlineStr">
        <is>
          <t>УПК-1</t>
        </is>
      </c>
      <c r="C78" s="126" t="n"/>
      <c r="D78" s="126" t="n"/>
      <c r="E78" s="126" t="n"/>
      <c r="F78" s="126" t="n"/>
      <c r="G78" s="126" t="n"/>
      <c r="H78" s="128" t="n"/>
      <c r="I78" s="1169" t="inlineStr">
        <is>
          <t>Анализировать поведение хозяйствующих субъектов в условиях различных типов рыночных структур, исследовать и разрабатывать рыночную стратегию организации, оценивать последствия государственной микроэкономической политики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217" t="inlineStr">
        <is>
          <t>1.1.1</t>
        </is>
      </c>
      <c r="BH78" s="126" t="n"/>
      <c r="BI78" s="126" t="n"/>
      <c r="BJ78" s="126" t="n"/>
      <c r="BK78" s="126" t="n"/>
      <c r="BL78" s="126" t="n"/>
      <c r="BM78" s="126" t="n"/>
      <c r="BN78" s="175" t="n"/>
      <c r="BO78" s="1450" t="n"/>
      <c r="BP78" s="1450" t="n"/>
      <c r="BQ78" s="514" t="n"/>
      <c r="BR78" s="514" t="n"/>
      <c r="BS78" s="514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514" t="n"/>
      <c r="B79" s="177" t="inlineStr">
        <is>
          <t>УПК-2</t>
        </is>
      </c>
      <c r="C79" s="126" t="n"/>
      <c r="D79" s="126" t="n"/>
      <c r="E79" s="126" t="n"/>
      <c r="F79" s="126" t="n"/>
      <c r="G79" s="126" t="n"/>
      <c r="H79" s="128" t="n"/>
      <c r="I79" s="1169" t="inlineStr">
        <is>
          <t>Анализировать особенности макроэкономической политики при различных исходных условиях функционирования экономики, разрабатывать мероприятия макроэкономической политики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217" t="inlineStr">
        <is>
          <t>1.1.2</t>
        </is>
      </c>
      <c r="BH79" s="126" t="n"/>
      <c r="BI79" s="126" t="n"/>
      <c r="BJ79" s="126" t="n"/>
      <c r="BK79" s="126" t="n"/>
      <c r="BL79" s="126" t="n"/>
      <c r="BM79" s="126" t="n"/>
      <c r="BN79" s="175" t="n"/>
      <c r="BO79" s="1450" t="n"/>
      <c r="BP79" s="1450" t="n"/>
      <c r="BQ79" s="514" t="n"/>
      <c r="BR79" s="514" t="n"/>
      <c r="BS79" s="514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515" t="n"/>
      <c r="B80" s="177" t="inlineStr">
        <is>
          <t>УПК-3</t>
        </is>
      </c>
      <c r="C80" s="126" t="n"/>
      <c r="D80" s="126" t="n"/>
      <c r="E80" s="126" t="n"/>
      <c r="F80" s="126" t="n"/>
      <c r="G80" s="126" t="n"/>
      <c r="H80" s="128" t="n"/>
      <c r="I80" s="1169" t="inlineStr">
        <is>
          <t>Обосновывать роль и значимость маркетинга, его социальное и экономическое значение в развитии общества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217" t="inlineStr">
        <is>
          <t>1.2</t>
        </is>
      </c>
      <c r="BH80" s="126" t="n"/>
      <c r="BI80" s="126" t="n"/>
      <c r="BJ80" s="126" t="n"/>
      <c r="BK80" s="126" t="n"/>
      <c r="BL80" s="126" t="n"/>
      <c r="BM80" s="126" t="n"/>
      <c r="BN80" s="175" t="n"/>
      <c r="BO80" s="1450" t="n"/>
      <c r="BP80" s="1450" t="n"/>
      <c r="BQ80" s="515" t="n"/>
      <c r="BR80" s="515" t="n"/>
      <c r="BS80" s="515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515" t="n"/>
      <c r="B81" s="177" t="inlineStr">
        <is>
          <t>УПК-4</t>
        </is>
      </c>
      <c r="C81" s="126" t="n"/>
      <c r="D81" s="126" t="n"/>
      <c r="E81" s="126" t="n"/>
      <c r="F81" s="126" t="n"/>
      <c r="G81" s="126" t="n"/>
      <c r="H81" s="128" t="n"/>
      <c r="I81" s="1169" t="inlineStr">
        <is>
          <t>Применять к инновационным проектам методы и инструменты маркетинга, генерировать и продвигать новые идеи, применять их для коммерциализации результатов научно-исследовательской деятельности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217" t="inlineStr">
        <is>
          <t>1.3.1</t>
        </is>
      </c>
      <c r="BH81" s="126" t="n"/>
      <c r="BI81" s="126" t="n"/>
      <c r="BJ81" s="126" t="n"/>
      <c r="BK81" s="126" t="n"/>
      <c r="BL81" s="126" t="n"/>
      <c r="BM81" s="126" t="n"/>
      <c r="BN81" s="175" t="n"/>
      <c r="BO81" s="1450" t="n"/>
      <c r="BP81" s="1450" t="n"/>
      <c r="BQ81" s="515" t="n"/>
      <c r="BR81" s="515" t="n"/>
      <c r="BS81" s="515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514" t="n"/>
      <c r="B82" s="177" t="inlineStr">
        <is>
          <t>УПК-5</t>
        </is>
      </c>
      <c r="C82" s="126" t="n"/>
      <c r="D82" s="126" t="n"/>
      <c r="E82" s="126" t="n"/>
      <c r="F82" s="126" t="n"/>
      <c r="G82" s="126" t="n"/>
      <c r="H82" s="128" t="n"/>
      <c r="I82" s="1169" t="inlineStr">
        <is>
          <t>Осуществлять анализ данных для решения экономических, управленческих, научно-исследовательских задач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217" t="inlineStr">
        <is>
          <t>1.3.2</t>
        </is>
      </c>
      <c r="BH82" s="126" t="n"/>
      <c r="BI82" s="126" t="n"/>
      <c r="BJ82" s="126" t="n"/>
      <c r="BK82" s="126" t="n"/>
      <c r="BL82" s="126" t="n"/>
      <c r="BM82" s="126" t="n"/>
      <c r="BN82" s="175" t="n"/>
      <c r="BO82" s="1450" t="n"/>
      <c r="BP82" s="1450" t="n"/>
      <c r="BQ82" s="514" t="n"/>
      <c r="BR82" s="514" t="n"/>
      <c r="BS82" s="514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514" t="n"/>
      <c r="B83" s="177" t="inlineStr">
        <is>
          <t>СК-1</t>
        </is>
      </c>
      <c r="C83" s="126" t="n"/>
      <c r="D83" s="126" t="n"/>
      <c r="E83" s="126" t="n"/>
      <c r="F83" s="126" t="n"/>
      <c r="G83" s="126" t="n"/>
      <c r="H83" s="128" t="n"/>
      <c r="I83" s="1169" t="inlineStr">
        <is>
          <t xml:space="preserve">Проводить научные исследования в сфере цифрового маркетинга   и внедрять их результаты в производственно-торговый процесс 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217" t="inlineStr">
        <is>
          <t>2.2.3</t>
        </is>
      </c>
      <c r="BH83" s="126" t="n"/>
      <c r="BI83" s="126" t="n"/>
      <c r="BJ83" s="126" t="n"/>
      <c r="BK83" s="126" t="n"/>
      <c r="BL83" s="126" t="n"/>
      <c r="BM83" s="126" t="n"/>
      <c r="BN83" s="175" t="n"/>
      <c r="BO83" s="1450" t="n"/>
      <c r="BP83" s="1450" t="n"/>
      <c r="BQ83" s="514" t="n"/>
      <c r="BR83" s="514" t="n"/>
      <c r="BS83" s="514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514" t="n"/>
      <c r="B84" s="177" t="inlineStr">
        <is>
          <t>СК-2</t>
        </is>
      </c>
      <c r="C84" s="126" t="n"/>
      <c r="D84" s="126" t="n"/>
      <c r="E84" s="126" t="n"/>
      <c r="F84" s="126" t="n"/>
      <c r="G84" s="126" t="n"/>
      <c r="H84" s="128" t="n"/>
      <c r="I84" s="1169" t="inlineStr">
        <is>
          <t>Осуществлять продвижение  продуктов предприятий и организаций с помощью цифровых каналов маркетинговых коммуникаций с целью эффективного решения научно-исследовательских, экономико-социальных, управленческих задач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217" t="inlineStr">
        <is>
          <t>2.2.2</t>
        </is>
      </c>
      <c r="BH84" s="126" t="n"/>
      <c r="BI84" s="126" t="n"/>
      <c r="BJ84" s="126" t="n"/>
      <c r="BK84" s="126" t="n"/>
      <c r="BL84" s="126" t="n"/>
      <c r="BM84" s="126" t="n"/>
      <c r="BN84" s="175" t="n"/>
      <c r="BO84" s="1450" t="n"/>
      <c r="BP84" s="1450" t="n"/>
      <c r="BQ84" s="514" t="n"/>
      <c r="BR84" s="514" t="n"/>
      <c r="BS84" s="514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515" t="n"/>
      <c r="B85" s="177" t="inlineStr">
        <is>
          <t>СК-3</t>
        </is>
      </c>
      <c r="C85" s="126" t="n"/>
      <c r="D85" s="126" t="n"/>
      <c r="E85" s="126" t="n"/>
      <c r="F85" s="126" t="n"/>
      <c r="G85" s="126" t="n"/>
      <c r="H85" s="128" t="n"/>
      <c r="I85" s="1169" t="inlineStr">
        <is>
          <t>Обосновывать выбор цифровых каналов продвижения  товаров и услуг, формировать портфель заказов на продукцию и оценивать эффективность продаж продуктов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217" t="inlineStr">
        <is>
          <t>2.2.1</t>
        </is>
      </c>
      <c r="BH85" s="126" t="n"/>
      <c r="BI85" s="126" t="n"/>
      <c r="BJ85" s="126" t="n"/>
      <c r="BK85" s="126" t="n"/>
      <c r="BL85" s="126" t="n"/>
      <c r="BM85" s="126" t="n"/>
      <c r="BN85" s="175" t="n"/>
      <c r="BO85" s="1450" t="n"/>
      <c r="BP85" s="1450" t="n"/>
      <c r="BQ85" s="515" t="n"/>
      <c r="BR85" s="515" t="n"/>
      <c r="BS85" s="515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515" t="n"/>
      <c r="B86" s="177" t="inlineStr">
        <is>
          <t>СК-4</t>
        </is>
      </c>
      <c r="C86" s="126" t="n"/>
      <c r="D86" s="126" t="n"/>
      <c r="E86" s="126" t="n"/>
      <c r="F86" s="126" t="n"/>
      <c r="G86" s="126" t="n"/>
      <c r="H86" s="128" t="n"/>
      <c r="I86" s="1169" t="inlineStr">
        <is>
          <t>Формировать, обрабатывать и анализировать базы данных для решения практических бизнес-задач в условиях неопределенности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217" t="inlineStr">
        <is>
          <t>2.2.2</t>
        </is>
      </c>
      <c r="BH86" s="126" t="n"/>
      <c r="BI86" s="126" t="n"/>
      <c r="BJ86" s="126" t="n"/>
      <c r="BK86" s="126" t="n"/>
      <c r="BL86" s="126" t="n"/>
      <c r="BM86" s="126" t="n"/>
      <c r="BN86" s="175" t="n"/>
      <c r="BO86" s="1450" t="n"/>
      <c r="BP86" s="1450" t="n"/>
      <c r="BQ86" s="515" t="n"/>
      <c r="BR86" s="515" t="n"/>
      <c r="BS86" s="515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515" t="n"/>
      <c r="B87" s="177" t="inlineStr">
        <is>
          <t>СК-5</t>
        </is>
      </c>
      <c r="C87" s="126" t="n"/>
      <c r="D87" s="126" t="n"/>
      <c r="E87" s="126" t="n"/>
      <c r="F87" s="126" t="n"/>
      <c r="G87" s="126" t="n"/>
      <c r="H87" s="128" t="n"/>
      <c r="I87" s="1169" t="inlineStr">
        <is>
          <t xml:space="preserve">Разрабатывать коммуникационные стратегии, обосновывать выбор канала коммуникаций, применять основные технологии и современные цифровые устройства, платформы и программное обеспечение маркетинговых коммуникаций в цифровой среде 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217" t="inlineStr">
        <is>
          <t>2.3.1</t>
        </is>
      </c>
      <c r="BH87" s="126" t="n"/>
      <c r="BI87" s="126" t="n"/>
      <c r="BJ87" s="126" t="n"/>
      <c r="BK87" s="126" t="n"/>
      <c r="BL87" s="126" t="n"/>
      <c r="BM87" s="126" t="n"/>
      <c r="BN87" s="175" t="n"/>
      <c r="BO87" s="1450" t="n"/>
      <c r="BP87" s="1450" t="n"/>
      <c r="BQ87" s="515" t="n"/>
      <c r="BR87" s="515" t="n"/>
      <c r="BS87" s="515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514" t="n"/>
      <c r="B88" s="177" t="inlineStr">
        <is>
          <t>СК-6</t>
        </is>
      </c>
      <c r="C88" s="126" t="n"/>
      <c r="D88" s="126" t="n"/>
      <c r="E88" s="126" t="n"/>
      <c r="F88" s="126" t="n"/>
      <c r="G88" s="126" t="n"/>
      <c r="H88" s="128" t="n"/>
      <c r="I88" s="1169" t="inlineStr">
        <is>
          <t>Проводить маркетинговые исследования, прогнозировать поведение покупателей и разрабатывать стратегии маркетинга с учетом особенностей цифровых технологий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217" t="inlineStr">
        <is>
          <t>2.2.3, 2.4.2</t>
        </is>
      </c>
      <c r="BH88" s="126" t="n"/>
      <c r="BI88" s="126" t="n"/>
      <c r="BJ88" s="126" t="n"/>
      <c r="BK88" s="126" t="n"/>
      <c r="BL88" s="126" t="n"/>
      <c r="BM88" s="126" t="n"/>
      <c r="BN88" s="175" t="n"/>
      <c r="BO88" s="1450" t="n"/>
      <c r="BP88" s="1450" t="n"/>
      <c r="BQ88" s="514" t="n"/>
      <c r="BR88" s="514" t="n"/>
      <c r="BS88" s="514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514" t="n"/>
      <c r="B89" s="177" t="inlineStr">
        <is>
          <t>СК-7</t>
        </is>
      </c>
      <c r="C89" s="126" t="n"/>
      <c r="D89" s="126" t="n"/>
      <c r="E89" s="126" t="n"/>
      <c r="F89" s="126" t="n"/>
      <c r="G89" s="126" t="n"/>
      <c r="H89" s="128" t="n"/>
      <c r="I89" s="1169" t="inlineStr">
        <is>
          <t>Внедрять системы управления взаимоотношениями с клиентами, инструменты и методы  цифрового маркетинга, продвижения продукции и услуг в социальных сетях в деятельность  предприятия, использовать поисковую оптимизацию веб-сайтов для привлечения потребителей  продуктов</t>
        </is>
      </c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217" t="inlineStr">
        <is>
          <t>2.3.2</t>
        </is>
      </c>
      <c r="BH89" s="126" t="n"/>
      <c r="BI89" s="126" t="n"/>
      <c r="BJ89" s="126" t="n"/>
      <c r="BK89" s="126" t="n"/>
      <c r="BL89" s="126" t="n"/>
      <c r="BM89" s="126" t="n"/>
      <c r="BN89" s="175" t="n"/>
      <c r="BO89" s="1450" t="n"/>
      <c r="BP89" s="1450" t="n"/>
      <c r="BQ89" s="514" t="n"/>
      <c r="BR89" s="514" t="n"/>
      <c r="BS89" s="514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4" t="n"/>
      <c r="B90" s="177" t="inlineStr">
        <is>
          <t>СК-8</t>
        </is>
      </c>
      <c r="C90" s="126" t="n"/>
      <c r="D90" s="126" t="n"/>
      <c r="E90" s="126" t="n"/>
      <c r="F90" s="126" t="n"/>
      <c r="G90" s="126" t="n"/>
      <c r="H90" s="128" t="n"/>
      <c r="I90" s="1451" t="inlineStr">
        <is>
          <t>Осуществлять анализ особенностей реализации маркетинга взаимоотношений, использовать их в практической деятельности предприятий и организаций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217" t="inlineStr">
        <is>
          <t>2.4.1</t>
        </is>
      </c>
      <c r="BH90" s="126" t="n"/>
      <c r="BI90" s="126" t="n"/>
      <c r="BJ90" s="126" t="n"/>
      <c r="BK90" s="126" t="n"/>
      <c r="BL90" s="126" t="n"/>
      <c r="BM90" s="126" t="n"/>
      <c r="BN90" s="175" t="n"/>
      <c r="BO90" s="1450" t="n"/>
      <c r="BP90" s="1450" t="n"/>
      <c r="BQ90" s="514" t="n"/>
      <c r="BR90" s="514" t="n"/>
      <c r="BS90" s="514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4" t="n"/>
      <c r="B91" s="227" t="inlineStr">
        <is>
          <t>СК-9</t>
        </is>
      </c>
      <c r="C91" s="202" t="n"/>
      <c r="D91" s="202" t="n"/>
      <c r="E91" s="202" t="n"/>
      <c r="F91" s="202" t="n"/>
      <c r="G91" s="202" t="n"/>
      <c r="H91" s="144" t="n"/>
      <c r="I91" s="1504" t="inlineStr">
        <is>
          <t>Осуществлять анализ и создавать информационные базы данных и использовать их в процессе обоснования и принятии маркетинговых решений</t>
        </is>
      </c>
      <c r="J91" s="202" t="n"/>
      <c r="K91" s="202" t="n"/>
      <c r="L91" s="202" t="n"/>
      <c r="M91" s="202" t="n"/>
      <c r="N91" s="202" t="n"/>
      <c r="O91" s="202" t="n"/>
      <c r="P91" s="202" t="n"/>
      <c r="Q91" s="202" t="n"/>
      <c r="R91" s="202" t="n"/>
      <c r="S91" s="202" t="n"/>
      <c r="T91" s="202" t="n"/>
      <c r="U91" s="202" t="n"/>
      <c r="V91" s="202" t="n"/>
      <c r="W91" s="202" t="n"/>
      <c r="X91" s="202" t="n"/>
      <c r="Y91" s="202" t="n"/>
      <c r="Z91" s="202" t="n"/>
      <c r="AA91" s="202" t="n"/>
      <c r="AB91" s="202" t="n"/>
      <c r="AC91" s="202" t="n"/>
      <c r="AD91" s="202" t="n"/>
      <c r="AE91" s="202" t="n"/>
      <c r="AF91" s="202" t="n"/>
      <c r="AG91" s="202" t="n"/>
      <c r="AH91" s="202" t="n"/>
      <c r="AI91" s="202" t="n"/>
      <c r="AJ91" s="202" t="n"/>
      <c r="AK91" s="202" t="n"/>
      <c r="AL91" s="202" t="n"/>
      <c r="AM91" s="202" t="n"/>
      <c r="AN91" s="202" t="n"/>
      <c r="AO91" s="202" t="n"/>
      <c r="AP91" s="202" t="n"/>
      <c r="AQ91" s="202" t="n"/>
      <c r="AR91" s="202" t="n"/>
      <c r="AS91" s="202" t="n"/>
      <c r="AT91" s="202" t="n"/>
      <c r="AU91" s="202" t="n"/>
      <c r="AV91" s="202" t="n"/>
      <c r="AW91" s="202" t="n"/>
      <c r="AX91" s="202" t="n"/>
      <c r="AY91" s="202" t="n"/>
      <c r="AZ91" s="202" t="n"/>
      <c r="BA91" s="202" t="n"/>
      <c r="BB91" s="202" t="n"/>
      <c r="BC91" s="202" t="n"/>
      <c r="BD91" s="202" t="n"/>
      <c r="BE91" s="202" t="n"/>
      <c r="BF91" s="202" t="n"/>
      <c r="BG91" s="898" t="inlineStr">
        <is>
          <t>2.4.2</t>
        </is>
      </c>
      <c r="BH91" s="202" t="n"/>
      <c r="BI91" s="202" t="n"/>
      <c r="BJ91" s="202" t="n"/>
      <c r="BK91" s="202" t="n"/>
      <c r="BL91" s="202" t="n"/>
      <c r="BM91" s="202" t="n"/>
      <c r="BN91" s="203" t="n"/>
      <c r="BO91" s="1450" t="n"/>
      <c r="BP91" s="1450" t="n"/>
      <c r="BQ91" s="514" t="n"/>
      <c r="BR91" s="514" t="n"/>
      <c r="BS91" s="514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243" t="n"/>
      <c r="B92" s="516" t="n"/>
      <c r="C92" s="516" t="n"/>
      <c r="D92" s="516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517" t="n"/>
      <c r="BG92" s="260" t="n"/>
      <c r="BH92" s="260" t="n"/>
      <c r="BI92" s="260" t="n"/>
      <c r="BJ92" s="260" t="n"/>
      <c r="BK92" s="260" t="n"/>
      <c r="BL92" s="260" t="n"/>
      <c r="BM92" s="260" t="n"/>
      <c r="BN92" s="260" t="n"/>
      <c r="BO92" s="243" t="n"/>
      <c r="BP92" s="243" t="n"/>
      <c r="BQ92" s="243" t="n"/>
      <c r="BR92" s="243" t="n"/>
      <c r="BS92" s="243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90" t="n"/>
      <c r="B93" s="1" t="n"/>
      <c r="C93" s="244" t="n"/>
      <c r="D93" s="244" t="n"/>
      <c r="E93" s="24" t="inlineStr">
        <is>
          <t xml:space="preserve">Учебный план углубленного высшего образования по специальности 7-06-0412-04 "Маркетинг" Профилизация: "Цифровой маркетинг"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7-06-04-005/пр. </t>
        </is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244" t="n"/>
      <c r="BN93" s="244" t="n"/>
      <c r="BO93" s="244" t="n"/>
      <c r="BP93" s="244" t="n"/>
      <c r="BQ93" s="1452" t="n"/>
      <c r="BR93" s="1452" t="n"/>
      <c r="BS93" s="90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90" t="n"/>
      <c r="B94" s="90" t="n"/>
      <c r="C94" s="518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0" t="n"/>
      <c r="V94" s="90" t="n"/>
      <c r="W94" s="90" t="n"/>
      <c r="X94" s="90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90" t="n"/>
      <c r="AK94" s="90" t="n"/>
      <c r="AL94" s="90" t="n"/>
      <c r="AM94" s="90" t="n"/>
      <c r="AN94" s="90" t="n"/>
      <c r="AO94" s="90" t="n"/>
      <c r="AP94" s="90" t="n"/>
      <c r="AQ94" s="90" t="n"/>
      <c r="AR94" s="90" t="n"/>
      <c r="AS94" s="90" t="n"/>
      <c r="AT94" s="90" t="n"/>
      <c r="AU94" s="90" t="n"/>
      <c r="AV94" s="90" t="n"/>
      <c r="AW94" s="90" t="n"/>
      <c r="AX94" s="90" t="n"/>
      <c r="AY94" s="90" t="n"/>
      <c r="AZ94" s="90" t="n"/>
      <c r="BA94" s="90" t="n"/>
      <c r="BB94" s="90" t="n"/>
      <c r="BC94" s="90" t="n"/>
      <c r="BD94" s="90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90" t="n"/>
      <c r="BN94" s="90" t="n"/>
      <c r="BO94" s="90" t="n"/>
      <c r="BP94" s="90" t="n"/>
      <c r="BQ94" s="90" t="n"/>
      <c r="BR94" s="90" t="n"/>
      <c r="BS94" s="90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90" t="n"/>
      <c r="B95" s="90" t="n"/>
      <c r="C95" s="688" t="n"/>
      <c r="D95" s="519" t="inlineStr">
        <is>
          <t>*</t>
        </is>
      </c>
      <c r="E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23" t="n"/>
      <c r="BN95" s="23" t="n"/>
      <c r="BO95" s="23" t="n"/>
      <c r="BP95" s="23" t="n"/>
      <c r="BQ95" s="23" t="n"/>
      <c r="BR95" s="90" t="n"/>
      <c r="BS95" s="90" t="n"/>
      <c r="BT95" s="90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247" t="n"/>
      <c r="B96" s="247" t="n"/>
      <c r="C96" s="689" t="n"/>
      <c r="D96" s="521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29" t="n"/>
      <c r="V96" s="29" t="n"/>
      <c r="W96" s="29" t="n"/>
      <c r="X96" s="29" t="n"/>
      <c r="Y96" s="29" t="n"/>
      <c r="Z96" s="29" t="n"/>
      <c r="AA96" s="29" t="n"/>
      <c r="AB96" s="29" t="n"/>
      <c r="AC96" s="29" t="n"/>
      <c r="AD96" s="29" t="n"/>
      <c r="AE96" s="29" t="n"/>
      <c r="AF96" s="29" t="n"/>
      <c r="AG96" s="29" t="n"/>
      <c r="AH96" s="29" t="n"/>
      <c r="AI96" s="29" t="n"/>
      <c r="AJ96" s="29" t="n"/>
      <c r="AK96" s="29" t="n"/>
      <c r="AL96" s="29" t="n"/>
      <c r="AM96" s="29" t="n"/>
      <c r="AN96" s="29" t="n"/>
      <c r="AO96" s="29" t="n"/>
      <c r="AP96" s="29" t="n"/>
      <c r="AQ96" s="29" t="n"/>
      <c r="AR96" s="29" t="n"/>
      <c r="AS96" s="29" t="n"/>
      <c r="AT96" s="29" t="n"/>
      <c r="AU96" s="29" t="n"/>
      <c r="AV96" s="29" t="n"/>
      <c r="AW96" s="29" t="n"/>
      <c r="AX96" s="29" t="n"/>
      <c r="AY96" s="29" t="n"/>
      <c r="AZ96" s="29" t="n"/>
      <c r="BA96" s="29" t="n"/>
      <c r="BB96" s="29" t="n"/>
      <c r="BC96" s="29" t="n"/>
      <c r="BD96" s="29" t="n"/>
      <c r="BE96" s="29" t="n"/>
      <c r="BF96" s="29" t="n"/>
      <c r="BG96" s="29" t="n"/>
      <c r="BH96" s="29" t="n"/>
      <c r="BI96" s="29" t="n"/>
      <c r="BJ96" s="29" t="n"/>
      <c r="BK96" s="29" t="n"/>
      <c r="BL96" s="29" t="n"/>
      <c r="BM96" s="29" t="n"/>
      <c r="BN96" s="29" t="n"/>
      <c r="BO96" s="29" t="n"/>
      <c r="BP96" s="29" t="n"/>
      <c r="BQ96" s="29" t="n"/>
      <c r="BR96" s="247" t="n"/>
      <c r="BS96" s="247" t="n"/>
      <c r="BT96" s="247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90" t="n"/>
      <c r="B97" s="90" t="n"/>
      <c r="C97" s="688" t="n"/>
      <c r="D97" s="519" t="inlineStr">
        <is>
          <t>д</t>
        </is>
      </c>
      <c r="E97" s="29" t="inlineStr">
        <is>
          <t>Дифференцированный зачет.</t>
        </is>
      </c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90" t="n"/>
      <c r="BS97" s="90" t="n"/>
      <c r="BT97" s="90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3" t="n"/>
      <c r="B98" s="19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19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  <c r="BA98" s="3" t="n"/>
      <c r="BB98" s="3" t="n"/>
      <c r="BC98" s="3" t="n"/>
      <c r="BD98" s="3" t="n"/>
      <c r="BE98" s="3" t="n"/>
      <c r="BF98" s="3" t="n"/>
      <c r="BG98" s="3" t="n"/>
      <c r="BH98" s="3" t="n"/>
      <c r="BI98" s="3" t="n"/>
      <c r="BJ98" s="3" t="n"/>
      <c r="BK98" s="3" t="n"/>
      <c r="BL98" s="3" t="n"/>
      <c r="BM98" s="3" t="n"/>
      <c r="BN98" s="3" t="n"/>
      <c r="BO98" s="3" t="n"/>
      <c r="BP98" s="3" t="n"/>
      <c r="BQ98" s="3" t="n"/>
      <c r="BR98" s="3" t="n"/>
      <c r="BS98" s="3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</row>
    <row r="99">
      <c r="A99" s="244" t="n"/>
      <c r="B99" s="244" t="n"/>
      <c r="C99" s="244" t="n"/>
      <c r="D99" s="244" t="n"/>
      <c r="E99" s="3" t="inlineStr">
        <is>
          <t>Проректор по учебной работе</t>
        </is>
      </c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272" t="n"/>
      <c r="AH99" s="273" t="n"/>
      <c r="AI99" s="273" t="n"/>
      <c r="AJ99" s="273" t="n"/>
      <c r="AK99" s="273" t="n"/>
      <c r="AL99" s="273" t="n"/>
      <c r="AM99" s="273" t="n"/>
      <c r="AN99" s="272" t="n"/>
      <c r="AO99" s="41" t="n"/>
      <c r="AP99" s="41" t="n"/>
      <c r="AQ99" s="41" t="n"/>
      <c r="AR99" s="41" t="n"/>
      <c r="AS99" s="41" t="n"/>
      <c r="AT99" s="3" t="n"/>
      <c r="AU99" s="41" t="inlineStr">
        <is>
          <t>А.А. Сакович</t>
        </is>
      </c>
      <c r="AV99" s="3" t="n"/>
      <c r="AW99" s="274" t="n"/>
      <c r="AX99" s="274" t="n"/>
      <c r="AY99" s="274" t="n"/>
      <c r="AZ99" s="274" t="n"/>
      <c r="BA99" s="3" t="n"/>
      <c r="BB99" s="3" t="n"/>
      <c r="BC99" s="3" t="n"/>
      <c r="BD99" s="244" t="n"/>
      <c r="BE99" s="244" t="n"/>
      <c r="BF99" s="244" t="n"/>
      <c r="BG99" s="244" t="n"/>
      <c r="BH99" s="244" t="n"/>
      <c r="BI99" s="244" t="n"/>
      <c r="BJ99" s="244" t="n"/>
      <c r="BK99" s="244" t="n"/>
      <c r="BL99" s="244" t="n"/>
      <c r="BM99" s="244" t="n"/>
      <c r="BN99" s="244" t="n"/>
      <c r="BO99" s="244" t="n"/>
      <c r="BP99" s="244" t="n"/>
      <c r="BQ99" s="244" t="n"/>
      <c r="BR99" s="244" t="n"/>
      <c r="BS99" s="244" t="n"/>
      <c r="BT99" s="244" t="n"/>
      <c r="BU99" s="244" t="n"/>
      <c r="BV99" s="244" t="n"/>
      <c r="BW99" s="244" t="n"/>
      <c r="BX99" s="244" t="n"/>
      <c r="BY99" s="244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</row>
    <row r="100">
      <c r="A100" s="90" t="n"/>
      <c r="B100" s="90" t="n"/>
      <c r="C100" s="90" t="n"/>
      <c r="D100" s="90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41" t="n"/>
      <c r="BA100" s="90" t="n"/>
      <c r="BB100" s="90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244" t="n"/>
      <c r="BR100" s="244" t="n"/>
      <c r="BS100" s="90" t="n"/>
      <c r="BT100" s="90" t="n"/>
      <c r="BU100" s="90" t="n"/>
      <c r="BV100" s="90" t="n"/>
      <c r="BW100" s="90" t="n"/>
      <c r="BX100" s="90" t="n"/>
      <c r="BY100" s="90" t="n"/>
      <c r="BZ100" s="90" t="n"/>
      <c r="CA100" s="90" t="n"/>
      <c r="CB100" s="90" t="n"/>
      <c r="CC100" s="90" t="n"/>
      <c r="CD100" s="1" t="n"/>
      <c r="CE100" s="1" t="n"/>
      <c r="CF100" s="1" t="n"/>
      <c r="CG100" s="1" t="n"/>
      <c r="CH100" s="1" t="n"/>
      <c r="CI100" s="1" t="n"/>
    </row>
    <row r="101">
      <c r="A101" s="90" t="n"/>
      <c r="B101" s="90" t="n"/>
      <c r="C101" s="90" t="n"/>
      <c r="D101" s="90" t="n"/>
      <c r="E101" s="273" t="n"/>
      <c r="F101" s="273" t="n"/>
      <c r="G101" s="273" t="n"/>
      <c r="H101" s="273" t="n"/>
      <c r="I101" s="277" t="inlineStr">
        <is>
          <t>20___</t>
        </is>
      </c>
      <c r="J101" s="278" t="n"/>
      <c r="K101" s="41" t="n"/>
      <c r="L101" s="41" t="n"/>
      <c r="M101" s="279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274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1" t="n"/>
      <c r="BA101" s="90" t="n"/>
      <c r="BB101" s="90" t="n"/>
      <c r="BC101" s="90" t="n"/>
      <c r="BD101" s="90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244" t="n"/>
      <c r="BR101" s="244" t="n"/>
      <c r="BS101" s="90" t="n"/>
      <c r="BT101" s="90" t="n"/>
      <c r="BU101" s="90" t="n"/>
      <c r="BV101" s="90" t="n"/>
      <c r="BW101" s="90" t="n"/>
      <c r="BX101" s="90" t="n"/>
      <c r="BY101" s="90" t="n"/>
      <c r="BZ101" s="90" t="n"/>
      <c r="CA101" s="90" t="n"/>
      <c r="CB101" s="90" t="n"/>
      <c r="CC101" s="90" t="n"/>
      <c r="CD101" s="1" t="n"/>
      <c r="CE101" s="1" t="n"/>
      <c r="CF101" s="1" t="n"/>
      <c r="CG101" s="1" t="n"/>
      <c r="CH101" s="1" t="n"/>
      <c r="CI101" s="1" t="n"/>
    </row>
    <row r="102">
      <c r="A102" s="90" t="n"/>
      <c r="B102" s="90" t="n"/>
      <c r="C102" s="90" t="n"/>
      <c r="D102" s="90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41" t="n"/>
      <c r="AZ102" s="41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244" t="n"/>
      <c r="BP102" s="91" t="n"/>
      <c r="BQ102" s="244" t="n"/>
      <c r="BR102" s="244" t="n"/>
      <c r="BS102" s="90" t="n"/>
      <c r="BT102" s="90" t="n"/>
      <c r="BU102" s="90" t="n"/>
      <c r="BV102" s="90" t="n"/>
      <c r="BW102" s="90" t="n"/>
      <c r="BX102" s="90" t="n"/>
      <c r="BY102" s="90" t="n"/>
      <c r="BZ102" s="90" t="n"/>
      <c r="CA102" s="90" t="n"/>
      <c r="CB102" s="90" t="n"/>
      <c r="CC102" s="90" t="n"/>
      <c r="CD102" s="1" t="n"/>
      <c r="CE102" s="1" t="n"/>
      <c r="CF102" s="1" t="n"/>
      <c r="CG102" s="1" t="n"/>
      <c r="CH102" s="1" t="n"/>
      <c r="CI102" s="1" t="n"/>
    </row>
    <row r="103">
      <c r="A103" s="244" t="n"/>
      <c r="B103" s="244" t="n"/>
      <c r="C103" s="244" t="n"/>
      <c r="D103" s="244" t="n"/>
      <c r="E103" s="282" t="inlineStr">
        <is>
          <t>Декан инженерно-экономического факультета</t>
        </is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90" t="n"/>
      <c r="AG103" s="273" t="n"/>
      <c r="AH103" s="273" t="n"/>
      <c r="AI103" s="273" t="n"/>
      <c r="AJ103" s="273" t="n"/>
      <c r="AK103" s="273" t="n"/>
      <c r="AL103" s="273" t="n"/>
      <c r="AM103" s="272" t="n"/>
      <c r="AN103" s="272" t="n"/>
      <c r="AO103" s="41" t="n"/>
      <c r="AP103" s="41" t="n"/>
      <c r="AQ103" s="41" t="n"/>
      <c r="AR103" s="41" t="n"/>
      <c r="AS103" s="3" t="n"/>
      <c r="AT103" s="41" t="n"/>
      <c r="AU103" s="282" t="inlineStr">
        <is>
          <t>А.Б.Ольферович</t>
        </is>
      </c>
      <c r="AV103" s="274" t="n"/>
      <c r="AW103" s="90" t="n"/>
      <c r="AX103" s="274" t="n"/>
      <c r="AY103" s="3" t="n"/>
      <c r="AZ103" s="3" t="n"/>
      <c r="BA103" s="244" t="n"/>
      <c r="BB103" s="244" t="n"/>
      <c r="BC103" s="244" t="n"/>
      <c r="BD103" s="244" t="n"/>
      <c r="BE103" s="244" t="n"/>
      <c r="BF103" s="244" t="n"/>
      <c r="BG103" s="24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244" t="n"/>
      <c r="BU103" s="244" t="n"/>
      <c r="BV103" s="244" t="n"/>
      <c r="BW103" s="244" t="n"/>
      <c r="BX103" s="244" t="n"/>
      <c r="BY103" s="244" t="n"/>
      <c r="BZ103" s="244" t="n"/>
      <c r="CA103" s="244" t="n"/>
      <c r="CB103" s="244" t="n"/>
      <c r="CC103" s="244" t="n"/>
      <c r="CD103" s="1" t="n"/>
      <c r="CE103" s="1" t="n"/>
      <c r="CF103" s="1" t="n"/>
      <c r="CG103" s="1" t="n"/>
      <c r="CH103" s="1" t="n"/>
      <c r="CI103" s="1" t="n"/>
    </row>
    <row r="104">
      <c r="A104" s="244" t="n"/>
      <c r="B104" s="244" t="n"/>
      <c r="C104" s="244" t="n"/>
      <c r="D104" s="244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94" t="n"/>
      <c r="BA104" s="94" t="n"/>
      <c r="BB104" s="94" t="n"/>
      <c r="BC104" s="94" t="n"/>
      <c r="BD104" s="94" t="n"/>
      <c r="BE104" s="94" t="n"/>
      <c r="BF104" s="94" t="n"/>
      <c r="BG104" s="94" t="n"/>
      <c r="BH104" s="244" t="n"/>
      <c r="BI104" s="244" t="n"/>
      <c r="BJ104" s="244" t="n"/>
      <c r="BK104" s="244" t="n"/>
      <c r="BL104" s="244" t="n"/>
      <c r="BM104" s="244" t="n"/>
      <c r="BN104" s="244" t="n"/>
      <c r="BO104" s="244" t="n"/>
      <c r="BP104" s="244" t="n"/>
      <c r="BQ104" s="244" t="n"/>
      <c r="BR104" s="244" t="n"/>
      <c r="BS104" s="244" t="n"/>
      <c r="BT104" s="244" t="n"/>
      <c r="BU104" s="244" t="n"/>
      <c r="BV104" s="244" t="n"/>
      <c r="BW104" s="244" t="n"/>
      <c r="BX104" s="244" t="n"/>
      <c r="BY104" s="244" t="n"/>
      <c r="BZ104" s="244" t="n"/>
      <c r="CA104" s="244" t="n"/>
      <c r="CB104" s="244" t="n"/>
      <c r="CC104" s="244" t="n"/>
      <c r="CD104" s="1" t="n"/>
      <c r="CE104" s="1" t="n"/>
      <c r="CF104" s="1" t="n"/>
      <c r="CG104" s="1" t="n"/>
      <c r="CH104" s="1" t="n"/>
      <c r="CI104" s="1" t="n"/>
    </row>
    <row r="105">
      <c r="A105" s="90" t="n"/>
      <c r="B105" s="90" t="n"/>
      <c r="C105" s="90" t="n"/>
      <c r="D105" s="90" t="n"/>
      <c r="E105" s="273" t="n"/>
      <c r="F105" s="273" t="n"/>
      <c r="G105" s="273" t="n"/>
      <c r="H105" s="273" t="n"/>
      <c r="I105" s="277" t="inlineStr">
        <is>
          <t>20___</t>
        </is>
      </c>
      <c r="J105" s="278" t="n"/>
      <c r="K105" s="41" t="n"/>
      <c r="L105" s="41" t="n"/>
      <c r="M105" s="279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274" t="n"/>
      <c r="AC105" s="3" t="n"/>
      <c r="AD105" s="3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244" t="n"/>
      <c r="BP105" s="244" t="n"/>
      <c r="BQ105" s="244" t="n"/>
      <c r="BR105" s="244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  <c r="CB105" s="90" t="n"/>
      <c r="CC105" s="90" t="n"/>
      <c r="CD105" s="1" t="n"/>
      <c r="CE105" s="1" t="n"/>
      <c r="CF105" s="1" t="n"/>
      <c r="CG105" s="1" t="n"/>
      <c r="CH105" s="1" t="n"/>
      <c r="CI105" s="1" t="n"/>
    </row>
    <row r="106">
      <c r="A106" s="90" t="n"/>
      <c r="B106" s="90" t="n"/>
      <c r="C106" s="90" t="n"/>
      <c r="D106" s="90" t="n"/>
      <c r="E106" s="3" t="n"/>
      <c r="F106" s="3" t="n"/>
      <c r="G106" s="3" t="n"/>
      <c r="H106" s="3" t="n"/>
      <c r="I106" s="277" t="n"/>
      <c r="J106" s="278" t="n"/>
      <c r="K106" s="41" t="n"/>
      <c r="L106" s="41" t="n"/>
      <c r="M106" s="279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274" t="n"/>
      <c r="AB106" s="274" t="n"/>
      <c r="AC106" s="3" t="n"/>
      <c r="AD106" s="3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90" t="n"/>
      <c r="BA106" s="90" t="n"/>
      <c r="BB106" s="9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244" t="n"/>
      <c r="BP106" s="244" t="n"/>
      <c r="BQ106" s="244" t="n"/>
      <c r="BR106" s="244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90" t="n"/>
      <c r="CB106" s="90" t="n"/>
      <c r="CC106" s="90" t="n"/>
      <c r="CD106" s="1" t="n"/>
      <c r="CE106" s="1" t="n"/>
      <c r="CF106" s="1" t="n"/>
      <c r="CG106" s="1" t="n"/>
      <c r="CH106" s="1" t="n"/>
      <c r="CI106" s="1" t="n"/>
    </row>
    <row r="107">
      <c r="A107" s="90" t="n"/>
      <c r="B107" s="90" t="n"/>
      <c r="C107" s="90" t="n"/>
      <c r="D107" s="90" t="n"/>
      <c r="E107" s="3" t="inlineStr">
        <is>
          <t>Декан факультета заочного образования</t>
        </is>
      </c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273" t="n"/>
      <c r="AH107" s="273" t="n"/>
      <c r="AI107" s="273" t="n"/>
      <c r="AJ107" s="273" t="n"/>
      <c r="AK107" s="273" t="n"/>
      <c r="AL107" s="273" t="n"/>
      <c r="AM107" s="272" t="n"/>
      <c r="AN107" s="272" t="n"/>
      <c r="AO107" s="41" t="n"/>
      <c r="AP107" s="41" t="n"/>
      <c r="AQ107" s="41" t="n"/>
      <c r="AR107" s="41" t="n"/>
      <c r="AS107" s="3" t="n"/>
      <c r="AT107" s="41" t="n"/>
      <c r="AU107" s="3" t="inlineStr">
        <is>
          <t>С.А.Прохорчик</t>
        </is>
      </c>
      <c r="AV107" s="274" t="n"/>
      <c r="AW107" s="274" t="n"/>
      <c r="AX107" s="274" t="n"/>
      <c r="AY107" s="274" t="n"/>
      <c r="AZ107" s="3" t="n"/>
      <c r="BA107" s="3" t="n"/>
      <c r="BB107" s="3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244" t="n"/>
      <c r="BP107" s="244" t="n"/>
      <c r="BQ107" s="244" t="n"/>
      <c r="BR107" s="244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90" t="n"/>
      <c r="CB107" s="90" t="n"/>
      <c r="CC107" s="90" t="n"/>
      <c r="CD107" s="1" t="n"/>
      <c r="CE107" s="1" t="n"/>
      <c r="CF107" s="1" t="n"/>
      <c r="CG107" s="1" t="n"/>
      <c r="CH107" s="1" t="n"/>
      <c r="CI107" s="1" t="n"/>
    </row>
    <row r="108">
      <c r="A108" s="90" t="n"/>
      <c r="B108" s="90" t="n"/>
      <c r="C108" s="90" t="n"/>
      <c r="D108" s="90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244" t="n"/>
      <c r="BA108" s="244" t="n"/>
      <c r="BB108" s="244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90" t="n"/>
      <c r="BN108" s="90" t="n"/>
      <c r="BO108" s="244" t="n"/>
      <c r="BP108" s="244" t="n"/>
      <c r="BQ108" s="244" t="n"/>
      <c r="BR108" s="244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  <c r="CB108" s="90" t="n"/>
      <c r="CC108" s="90" t="n"/>
      <c r="CD108" s="1" t="n"/>
      <c r="CE108" s="1" t="n"/>
      <c r="CF108" s="1" t="n"/>
      <c r="CG108" s="1" t="n"/>
      <c r="CH108" s="1" t="n"/>
      <c r="CI108" s="1" t="n"/>
    </row>
    <row r="109">
      <c r="A109" s="90" t="n"/>
      <c r="B109" s="90" t="n"/>
      <c r="C109" s="90" t="n"/>
      <c r="D109" s="90" t="n"/>
      <c r="E109" s="273" t="n"/>
      <c r="F109" s="273" t="n"/>
      <c r="G109" s="273" t="n"/>
      <c r="H109" s="273" t="n"/>
      <c r="I109" s="277" t="inlineStr">
        <is>
          <t>20___</t>
        </is>
      </c>
      <c r="J109" s="278" t="n"/>
      <c r="K109" s="41" t="n"/>
      <c r="L109" s="41" t="n"/>
      <c r="M109" s="279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274" t="n"/>
      <c r="AC109" s="3" t="n"/>
      <c r="AD109" s="3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244" t="n"/>
      <c r="BA109" s="244" t="n"/>
      <c r="BB109" s="244" t="n"/>
      <c r="BC109" s="244" t="n"/>
      <c r="BD109" s="97" t="n"/>
      <c r="BE109" s="519" t="n"/>
      <c r="BF109" s="90" t="n"/>
      <c r="BG109" s="90" t="n"/>
      <c r="BH109" s="691" t="n"/>
      <c r="BI109" s="91" t="n"/>
      <c r="BJ109" s="91" t="n"/>
      <c r="BK109" s="91" t="n"/>
      <c r="BL109" s="91" t="n"/>
      <c r="BM109" s="91" t="n"/>
      <c r="BN109" s="91" t="n"/>
      <c r="BO109" s="244" t="n"/>
      <c r="BP109" s="91" t="n"/>
      <c r="BQ109" s="244" t="n"/>
      <c r="BR109" s="244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90" t="n"/>
      <c r="CC109" s="90" t="n"/>
      <c r="CD109" s="1" t="n"/>
      <c r="CE109" s="1" t="n"/>
      <c r="CF109" s="1" t="n"/>
      <c r="CG109" s="1" t="n"/>
      <c r="CH109" s="1" t="n"/>
      <c r="CI109" s="1" t="n"/>
    </row>
    <row r="110">
      <c r="A110" s="90" t="n"/>
      <c r="B110" s="90" t="n"/>
      <c r="C110" s="90" t="n"/>
      <c r="D110" s="90" t="n"/>
      <c r="E110" s="3" t="n"/>
      <c r="F110" s="3" t="n"/>
      <c r="G110" s="3" t="n"/>
      <c r="H110" s="3" t="n"/>
      <c r="I110" s="277" t="n"/>
      <c r="J110" s="278" t="n"/>
      <c r="K110" s="41" t="n"/>
      <c r="L110" s="41" t="n"/>
      <c r="M110" s="279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274" t="n"/>
      <c r="AB110" s="274" t="n"/>
      <c r="AC110" s="3" t="n"/>
      <c r="AD110" s="3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244" t="n"/>
      <c r="BA110" s="244" t="n"/>
      <c r="BB110" s="244" t="n"/>
      <c r="BC110" s="244" t="n"/>
      <c r="BD110" s="97" t="n"/>
      <c r="BE110" s="519" t="n"/>
      <c r="BF110" s="90" t="n"/>
      <c r="BG110" s="90" t="n"/>
      <c r="BH110" s="691" t="n"/>
      <c r="BI110" s="91" t="n"/>
      <c r="BJ110" s="91" t="n"/>
      <c r="BK110" s="91" t="n"/>
      <c r="BL110" s="91" t="n"/>
      <c r="BM110" s="91" t="n"/>
      <c r="BN110" s="91" t="n"/>
      <c r="BO110" s="244" t="n"/>
      <c r="BP110" s="91" t="n"/>
      <c r="BQ110" s="244" t="n"/>
      <c r="BR110" s="244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90" t="n"/>
      <c r="CC110" s="90" t="n"/>
      <c r="CD110" s="1" t="n"/>
      <c r="CE110" s="1" t="n"/>
      <c r="CF110" s="1" t="n"/>
      <c r="CG110" s="1" t="n"/>
      <c r="CH110" s="1" t="n"/>
      <c r="CI110" s="1" t="n"/>
    </row>
    <row r="111">
      <c r="A111" s="244" t="n"/>
      <c r="B111" s="244" t="n"/>
      <c r="C111" s="244" t="n"/>
      <c r="D111" s="244" t="n"/>
      <c r="E111" s="274" t="inlineStr">
        <is>
          <t>Заведующий кафедрой                                  экономической теории и маркетинга</t>
        </is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3" t="n"/>
      <c r="AA111" s="3" t="n"/>
      <c r="AB111" s="3" t="n"/>
      <c r="AC111" s="3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41" t="n"/>
      <c r="AM111" s="41" t="n"/>
      <c r="AN111" s="41" t="n"/>
      <c r="AO111" s="41" t="n"/>
      <c r="AP111" s="41" t="n"/>
      <c r="AQ111" s="3" t="n"/>
      <c r="AR111" s="3" t="n"/>
      <c r="AS111" s="274" t="n"/>
      <c r="AT111" s="274" t="n"/>
      <c r="AU111" s="274" t="n"/>
      <c r="AV111" s="274" t="n"/>
      <c r="AW111" s="3" t="n"/>
      <c r="AX111" s="3" t="n"/>
      <c r="AY111" s="3" t="n"/>
      <c r="AZ111" s="3" t="n"/>
      <c r="BA111" s="244" t="n"/>
      <c r="BB111" s="244" t="n"/>
      <c r="BC111" s="244" t="n"/>
      <c r="BD111" s="244" t="n"/>
      <c r="BE111" s="97" t="n"/>
      <c r="BF111" s="244" t="n"/>
      <c r="BG111" s="244" t="n"/>
      <c r="BH111" s="244" t="n"/>
      <c r="BI111" s="91" t="n"/>
      <c r="BJ111" s="91" t="n"/>
      <c r="BK111" s="91" t="n"/>
      <c r="BL111" s="91" t="n"/>
      <c r="BM111" s="91" t="n"/>
      <c r="BN111" s="91" t="n"/>
      <c r="BO111" s="244" t="n"/>
      <c r="BP111" s="91" t="n"/>
      <c r="BQ111" s="244" t="n"/>
      <c r="BR111" s="244" t="n"/>
      <c r="BS111" s="244" t="n"/>
      <c r="BT111" s="244" t="n"/>
      <c r="BU111" s="244" t="n"/>
      <c r="BV111" s="244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</row>
    <row r="112">
      <c r="A112" s="244" t="n"/>
      <c r="B112" s="244" t="n"/>
      <c r="C112" s="244" t="n"/>
      <c r="D112" s="24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3" t="n"/>
      <c r="AA112" s="3" t="n"/>
      <c r="AB112" s="3" t="n"/>
      <c r="AC112" s="3" t="n"/>
      <c r="AD112" s="41" t="n"/>
      <c r="AE112" s="3" t="n"/>
      <c r="AF112" s="3" t="n"/>
      <c r="AG112" s="272" t="n"/>
      <c r="AH112" s="273" t="n"/>
      <c r="AI112" s="273" t="n"/>
      <c r="AJ112" s="273" t="n"/>
      <c r="AK112" s="273" t="n"/>
      <c r="AL112" s="273" t="n"/>
      <c r="AM112" s="273" t="n"/>
      <c r="AN112" s="272" t="n"/>
      <c r="AO112" s="41" t="n"/>
      <c r="AP112" s="41" t="n"/>
      <c r="AQ112" s="3" t="n"/>
      <c r="AR112" s="3" t="n"/>
      <c r="AS112" s="274" t="n"/>
      <c r="AT112" s="274" t="n"/>
      <c r="AU112" s="274" t="inlineStr">
        <is>
          <t>К.К.Шебеко</t>
        </is>
      </c>
      <c r="AV112" s="274" t="n"/>
      <c r="AW112" s="3" t="n"/>
      <c r="AX112" s="3" t="n"/>
      <c r="AY112" s="3" t="n"/>
      <c r="AZ112" s="3" t="n"/>
      <c r="BA112" s="244" t="n"/>
      <c r="BB112" s="244" t="n"/>
      <c r="BC112" s="244" t="n"/>
      <c r="BD112" s="244" t="n"/>
      <c r="BE112" s="97" t="n"/>
      <c r="BF112" s="244" t="n"/>
      <c r="BG112" s="244" t="n"/>
      <c r="BH112" s="244" t="n"/>
      <c r="BI112" s="91" t="n"/>
      <c r="BJ112" s="91" t="n"/>
      <c r="BK112" s="91" t="n"/>
      <c r="BL112" s="91" t="n"/>
      <c r="BM112" s="91" t="n"/>
      <c r="BN112" s="91" t="n"/>
      <c r="BO112" s="244" t="n"/>
      <c r="BP112" s="91" t="n"/>
      <c r="BQ112" s="244" t="n"/>
      <c r="BR112" s="244" t="n"/>
      <c r="BS112" s="244" t="n"/>
      <c r="BT112" s="244" t="n"/>
      <c r="BU112" s="244" t="n"/>
      <c r="BV112" s="244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</row>
    <row r="113">
      <c r="A113" s="244" t="n"/>
      <c r="B113" s="244" t="n"/>
      <c r="C113" s="244" t="n"/>
      <c r="D113" s="244" t="n"/>
      <c r="E113" s="3" t="n"/>
      <c r="F113" s="2" t="n"/>
      <c r="G113" s="2" t="n"/>
      <c r="H113" s="2" t="n"/>
      <c r="I113" s="2" t="n"/>
      <c r="J113" s="2" t="n"/>
      <c r="K113" s="2" t="n"/>
      <c r="L113" s="2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41" t="n"/>
      <c r="AE113" s="3" t="n"/>
      <c r="AF113" s="3" t="n"/>
      <c r="AG113" s="3" t="n"/>
      <c r="AH113" s="3" t="n"/>
      <c r="AI113" s="3" t="n"/>
      <c r="AJ113" s="3" t="n"/>
      <c r="AK113" s="41" t="n"/>
      <c r="AL113" s="41" t="n"/>
      <c r="AM113" s="41" t="n"/>
      <c r="AN113" s="41" t="n"/>
      <c r="AO113" s="41" t="n"/>
      <c r="AP113" s="41" t="n"/>
      <c r="AQ113" s="3" t="n"/>
      <c r="AR113" s="3" t="n"/>
      <c r="AS113" s="274" t="n"/>
      <c r="AT113" s="274" t="n"/>
      <c r="AU113" s="274" t="n"/>
      <c r="AV113" s="274" t="n"/>
      <c r="AW113" s="3" t="n"/>
      <c r="AX113" s="3" t="n"/>
      <c r="AY113" s="3" t="n"/>
      <c r="AZ113" s="3" t="n"/>
      <c r="BA113" s="244" t="n"/>
      <c r="BB113" s="244" t="n"/>
      <c r="BC113" s="244" t="n"/>
      <c r="BD113" s="244" t="n"/>
      <c r="BE113" s="97" t="n"/>
      <c r="BF113" s="244" t="n"/>
      <c r="BG113" s="244" t="n"/>
      <c r="BH113" s="244" t="n"/>
      <c r="BI113" s="91" t="n"/>
      <c r="BJ113" s="91" t="n"/>
      <c r="BK113" s="91" t="n"/>
      <c r="BL113" s="91" t="n"/>
      <c r="BM113" s="91" t="n"/>
      <c r="BN113" s="91" t="n"/>
      <c r="BO113" s="244" t="n"/>
      <c r="BP113" s="91" t="n"/>
      <c r="BQ113" s="244" t="n"/>
      <c r="BR113" s="244" t="n"/>
      <c r="BS113" s="244" t="n"/>
      <c r="BT113" s="244" t="n"/>
      <c r="BU113" s="244" t="n"/>
      <c r="BV113" s="244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</row>
    <row r="114">
      <c r="A114" s="90" t="n"/>
      <c r="B114" s="90" t="n"/>
      <c r="C114" s="90" t="n"/>
      <c r="D114" s="90" t="n"/>
      <c r="E114" s="273" t="n"/>
      <c r="F114" s="273" t="n"/>
      <c r="G114" s="273" t="n"/>
      <c r="H114" s="273" t="n"/>
      <c r="I114" s="277" t="inlineStr">
        <is>
          <t>20___</t>
        </is>
      </c>
      <c r="J114" s="278" t="n"/>
      <c r="K114" s="41" t="n"/>
      <c r="L114" s="41" t="n"/>
      <c r="M114" s="279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274" t="n"/>
      <c r="AB114" s="274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3" t="n"/>
      <c r="BA114" s="244" t="n"/>
      <c r="BB114" s="244" t="n"/>
      <c r="BC114" s="244" t="n"/>
      <c r="BD114" s="97" t="n"/>
      <c r="BE114" s="519" t="n"/>
      <c r="BF114" s="90" t="n"/>
      <c r="BG114" s="90" t="n"/>
      <c r="BH114" s="691" t="n"/>
      <c r="BI114" s="91" t="n"/>
      <c r="BJ114" s="91" t="n"/>
      <c r="BK114" s="91" t="n"/>
      <c r="BL114" s="91" t="n"/>
      <c r="BM114" s="91" t="n"/>
      <c r="BN114" s="91" t="n"/>
      <c r="BO114" s="244" t="n"/>
      <c r="BP114" s="91" t="n"/>
      <c r="BQ114" s="244" t="n"/>
      <c r="BR114" s="244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90" t="n"/>
      <c r="CB114" s="90" t="n"/>
      <c r="CC114" s="90" t="n"/>
      <c r="CD114" s="1" t="n"/>
      <c r="CE114" s="1" t="n"/>
      <c r="CF114" s="1" t="n"/>
      <c r="CG114" s="1" t="n"/>
      <c r="CH114" s="1" t="n"/>
      <c r="CI114" s="1" t="n"/>
    </row>
    <row r="115">
      <c r="A115" s="90" t="n"/>
      <c r="B115" s="90" t="n"/>
      <c r="C115" s="90" t="n"/>
      <c r="D115" s="90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3" t="n"/>
      <c r="BA115" s="244" t="n"/>
      <c r="BB115" s="244" t="n"/>
      <c r="BC115" s="244" t="n"/>
      <c r="BD115" s="97" t="n"/>
      <c r="BE115" s="519" t="n"/>
      <c r="BF115" s="90" t="n"/>
      <c r="BG115" s="90" t="n"/>
      <c r="BH115" s="691" t="n"/>
      <c r="BI115" s="91" t="n"/>
      <c r="BJ115" s="91" t="n"/>
      <c r="BK115" s="91" t="n"/>
      <c r="BL115" s="91" t="n"/>
      <c r="BM115" s="91" t="n"/>
      <c r="BN115" s="91" t="n"/>
      <c r="BO115" s="244" t="n"/>
      <c r="BP115" s="91" t="n"/>
      <c r="BQ115" s="244" t="n"/>
      <c r="BR115" s="244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90" t="n"/>
      <c r="CB115" s="90" t="n"/>
      <c r="CC115" s="90" t="n"/>
      <c r="CD115" s="1" t="n"/>
      <c r="CE115" s="1" t="n"/>
      <c r="CF115" s="1" t="n"/>
      <c r="CG115" s="1" t="n"/>
      <c r="CH115" s="1" t="n"/>
      <c r="CI115" s="1" t="n"/>
    </row>
    <row r="116">
      <c r="A116" s="90" t="n"/>
      <c r="B116" s="90" t="n"/>
      <c r="C116" s="90" t="n"/>
      <c r="D116" s="90" t="n"/>
      <c r="E116" s="281" t="inlineStr">
        <is>
          <t>Рекомендован к утверждению научно-методическим советом БГТУ</t>
        </is>
      </c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90" t="n"/>
      <c r="BB116" s="90" t="n"/>
      <c r="BC116" s="90" t="n"/>
      <c r="BD116" s="90" t="n"/>
      <c r="BE116" s="90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244" t="n"/>
      <c r="BR116" s="244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90" t="n"/>
      <c r="CC116" s="90" t="n"/>
      <c r="CD116" s="1" t="n"/>
      <c r="CE116" s="1" t="n"/>
      <c r="CF116" s="1" t="n"/>
      <c r="CG116" s="1" t="n"/>
      <c r="CH116" s="1" t="n"/>
      <c r="CI116" s="1" t="n"/>
    </row>
    <row r="117">
      <c r="A117" s="90" t="n"/>
      <c r="B117" s="90" t="n"/>
      <c r="C117" s="90" t="n"/>
      <c r="D117" s="90" t="n"/>
      <c r="E117" s="282" t="inlineStr">
        <is>
          <t>Протокол № 6 от 28.04.2023</t>
        </is>
      </c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41" t="n"/>
      <c r="BA117" s="90" t="n"/>
      <c r="BB117" s="90" t="n"/>
      <c r="BC117" s="90" t="n"/>
      <c r="BD117" s="90" t="n"/>
      <c r="BE117" s="97" t="n"/>
      <c r="BF117" s="244" t="n"/>
      <c r="BG117" s="244" t="n"/>
      <c r="BH117" s="244" t="n"/>
      <c r="BI117" s="244" t="n"/>
      <c r="BJ117" s="244" t="n"/>
      <c r="BK117" s="244" t="n"/>
      <c r="BL117" s="244" t="n"/>
      <c r="BM117" s="244" t="n"/>
      <c r="BN117" s="244" t="n"/>
      <c r="BO117" s="244" t="n"/>
      <c r="BP117" s="244" t="n"/>
      <c r="BQ117" s="244" t="n"/>
      <c r="BR117" s="244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90" t="n"/>
      <c r="CC117" s="90" t="n"/>
      <c r="CD117" s="1" t="n"/>
      <c r="CE117" s="1" t="n"/>
      <c r="CF117" s="1" t="n"/>
      <c r="CG117" s="1" t="n"/>
      <c r="CH117" s="1" t="n"/>
      <c r="CI117" s="1" t="n"/>
    </row>
    <row r="118">
      <c r="A118" s="283" t="n"/>
      <c r="B118" s="283" t="n"/>
      <c r="C118" s="283" t="n"/>
      <c r="D118" s="283" t="n"/>
      <c r="E118" s="283" t="n"/>
      <c r="F118" s="283" t="n"/>
      <c r="G118" s="283" t="n"/>
      <c r="H118" s="283" t="n"/>
      <c r="I118" s="283" t="n"/>
      <c r="J118" s="283" t="n"/>
      <c r="K118" s="283" t="n"/>
      <c r="L118" s="283" t="n"/>
      <c r="M118" s="283" t="n"/>
      <c r="N118" s="283" t="n"/>
      <c r="O118" s="283" t="n"/>
      <c r="P118" s="283" t="n"/>
      <c r="Q118" s="283" t="n"/>
      <c r="R118" s="283" t="n"/>
      <c r="S118" s="283" t="n"/>
      <c r="T118" s="283" t="n"/>
      <c r="U118" s="283" t="n"/>
      <c r="V118" s="283" t="n"/>
      <c r="W118" s="283" t="n"/>
      <c r="X118" s="283" t="n"/>
      <c r="Y118" s="283" t="n"/>
      <c r="Z118" s="283" t="n"/>
      <c r="AA118" s="283" t="n"/>
      <c r="AB118" s="283" t="n"/>
      <c r="AC118" s="283" t="n"/>
      <c r="AD118" s="283" t="n"/>
      <c r="AE118" s="283" t="n"/>
      <c r="AF118" s="283" t="n"/>
      <c r="AG118" s="283" t="n"/>
      <c r="AH118" s="283" t="n"/>
      <c r="AI118" s="283" t="n"/>
      <c r="AJ118" s="283" t="n"/>
      <c r="AK118" s="283" t="n"/>
      <c r="AL118" s="283" t="n"/>
      <c r="AM118" s="283" t="n"/>
      <c r="AN118" s="283" t="n"/>
      <c r="AO118" s="283" t="n"/>
      <c r="AP118" s="283" t="n"/>
      <c r="AQ118" s="283" t="n"/>
      <c r="AR118" s="283" t="n"/>
      <c r="AS118" s="283" t="n"/>
      <c r="AT118" s="283" t="n"/>
      <c r="AU118" s="283" t="n"/>
      <c r="AV118" s="283" t="n"/>
      <c r="AW118" s="283" t="n"/>
      <c r="AX118" s="283" t="n"/>
      <c r="AY118" s="283" t="n"/>
      <c r="AZ118" s="283" t="n"/>
      <c r="BA118" s="283" t="n"/>
      <c r="BB118" s="283" t="n"/>
      <c r="BC118" s="283" t="n"/>
      <c r="BD118" s="283" t="n"/>
      <c r="BE118" s="283" t="n"/>
      <c r="BF118" s="283" t="n"/>
      <c r="BG118" s="283" t="n"/>
      <c r="BH118" s="283" t="n"/>
      <c r="BI118" s="283" t="n"/>
      <c r="BJ118" s="283" t="n"/>
      <c r="BK118" s="283" t="n"/>
      <c r="BL118" s="283" t="n"/>
      <c r="BM118" s="283" t="n"/>
      <c r="BN118" s="283" t="n"/>
      <c r="BO118" s="283" t="n"/>
      <c r="BP118" s="283" t="n"/>
      <c r="BQ118" s="283" t="n"/>
      <c r="BR118" s="283" t="n"/>
      <c r="BS118" s="283" t="n"/>
      <c r="BT118" s="283" t="n"/>
      <c r="BU118" s="283" t="n"/>
      <c r="BV118" s="283" t="n"/>
      <c r="BW118" s="283" t="n"/>
      <c r="BX118" s="283" t="n"/>
      <c r="BY118" s="283" t="n"/>
      <c r="BZ118" s="283" t="n"/>
      <c r="CA118" s="283" t="n"/>
      <c r="CB118" s="283" t="n"/>
      <c r="CC118" s="283" t="n"/>
      <c r="CD118" s="283" t="n"/>
      <c r="CE118" s="283" t="n"/>
      <c r="CF118" s="283" t="n"/>
      <c r="CG118" s="283" t="n"/>
      <c r="CH118" s="283" t="n"/>
      <c r="CI118" s="283" t="n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F12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4" t="n"/>
      <c r="BP2" s="4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4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0" t="n"/>
      <c r="B4" s="1" t="n"/>
      <c r="C4" s="1" t="n"/>
      <c r="D4" s="1" t="n"/>
      <c r="E4" s="1" t="n"/>
      <c r="F4" s="1" t="n"/>
      <c r="G4" s="1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4" t="n"/>
      <c r="BP4" s="4" t="n"/>
      <c r="BQ4" s="4" t="n"/>
      <c r="BR4" s="4" t="n"/>
      <c r="BS4" s="4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1052" t="n"/>
      <c r="S5" s="1052" t="n"/>
      <c r="T5" s="1052" t="n"/>
      <c r="U5" s="1052" t="n"/>
      <c r="V5" s="1052" t="n"/>
      <c r="W5" s="1052" t="n"/>
      <c r="X5" s="1052" t="n"/>
      <c r="Y5" s="1052" t="n"/>
      <c r="Z5" s="1052" t="n"/>
      <c r="AA5" s="13" t="inlineStr">
        <is>
          <t>УЧЕБНЫЙ ПЛАН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052" t="n"/>
      <c r="AX5" s="1052" t="n"/>
      <c r="AY5" s="1052" t="n"/>
      <c r="AZ5" s="1052" t="n"/>
      <c r="BA5" s="1" t="n"/>
      <c r="BB5" s="18" t="n"/>
      <c r="BC5" s="18" t="n"/>
      <c r="BD5" s="18" t="n"/>
      <c r="BE5" s="18" t="n"/>
      <c r="BF5" s="18" t="n"/>
      <c r="BG5" s="18" t="n"/>
      <c r="BH5" s="1" t="n"/>
      <c r="BI5" s="18" t="n"/>
      <c r="BJ5" s="18" t="n"/>
      <c r="BK5" s="1505" t="n"/>
      <c r="BL5" s="97" t="n"/>
      <c r="BM5" s="97" t="n"/>
      <c r="BN5" s="97" t="n"/>
      <c r="BO5" s="97" t="n"/>
      <c r="BP5" s="97" t="n"/>
      <c r="BQ5" s="254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18" t="inlineStr">
        <is>
          <t>Степень: Магистр</t>
        </is>
      </c>
      <c r="BB6" s="21" t="n"/>
      <c r="BC6" s="21" t="n"/>
      <c r="BD6" s="21" t="n"/>
      <c r="BE6" s="21" t="n"/>
      <c r="BF6" s="21" t="n"/>
      <c r="BG6" s="21" t="n"/>
      <c r="BH6" s="1" t="n"/>
      <c r="BI6" s="21" t="n"/>
      <c r="BJ6" s="21" t="n"/>
      <c r="BK6" s="1505" t="n"/>
      <c r="BL6" s="94" t="n"/>
      <c r="BM6" s="94" t="n"/>
      <c r="BN6" s="94" t="n"/>
      <c r="BO6" s="94" t="n"/>
      <c r="BP6" s="94" t="n"/>
      <c r="BQ6" s="6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1" t="n"/>
      <c r="T7" s="534" t="n"/>
      <c r="U7" s="534" t="n"/>
      <c r="V7" s="535" t="inlineStr">
        <is>
          <t>Специальность:</t>
        </is>
      </c>
      <c r="W7" s="535" t="n"/>
      <c r="X7" s="535" t="n"/>
      <c r="Y7" s="535" t="n"/>
      <c r="Z7" s="535" t="n"/>
      <c r="AA7" s="535" t="n"/>
      <c r="AB7" s="536" t="n"/>
      <c r="AC7" s="535" t="n"/>
      <c r="AD7" s="535" t="n"/>
      <c r="AE7" s="537" t="inlineStr">
        <is>
          <t>7-06-0414-01 Государственное управление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534" t="n"/>
      <c r="BA7" s="23" t="inlineStr">
        <is>
          <t xml:space="preserve">Срок обучения: </t>
        </is>
      </c>
      <c r="BB7" s="23" t="n"/>
      <c r="BC7" s="23" t="n"/>
      <c r="BD7" s="23" t="n"/>
      <c r="BE7" s="23" t="n"/>
      <c r="BF7" s="23" t="n"/>
      <c r="BG7" s="24" t="inlineStr">
        <is>
          <t>1  год</t>
        </is>
      </c>
      <c r="BH7" s="1" t="n"/>
      <c r="BI7" s="24" t="n"/>
      <c r="BJ7" s="24" t="n"/>
      <c r="BK7" s="1505" t="n"/>
      <c r="BL7" s="91" t="n"/>
      <c r="BM7" s="91" t="n"/>
      <c r="BN7" s="91" t="n"/>
      <c r="BO7" s="91" t="n"/>
      <c r="BP7" s="91" t="n"/>
      <c r="BQ7" s="266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25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538" t="n"/>
      <c r="T8" s="539" t="n"/>
      <c r="U8" s="539" t="n"/>
      <c r="V8" s="1453" t="n"/>
      <c r="W8" s="1453" t="n"/>
      <c r="X8" s="1453" t="n"/>
      <c r="Y8" s="1453" t="n"/>
      <c r="Z8" s="1178" t="n"/>
      <c r="AA8" s="1178" t="n"/>
      <c r="AB8" s="1178" t="n"/>
      <c r="AC8" s="1178" t="n"/>
      <c r="AD8" s="1506" t="n"/>
      <c r="AE8" s="1506" t="n"/>
      <c r="AF8" s="1506" t="n"/>
      <c r="AG8" s="1178" t="n"/>
      <c r="AH8" s="1178" t="n"/>
      <c r="AI8" s="1178" t="n"/>
      <c r="AJ8" s="1178" t="n"/>
      <c r="AK8" s="1178" t="n"/>
      <c r="AL8" s="1178" t="n"/>
      <c r="AM8" s="1507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540" t="n"/>
      <c r="AY8" s="540" t="n"/>
      <c r="AZ8" s="540" t="n"/>
      <c r="BA8" s="29" t="n"/>
      <c r="BB8" s="29" t="n"/>
      <c r="BC8" s="29" t="n"/>
      <c r="BD8" s="29" t="n"/>
      <c r="BE8" s="29" t="n"/>
      <c r="BF8" s="29" t="n"/>
      <c r="BG8" s="29" t="n"/>
      <c r="BH8" s="1" t="n"/>
      <c r="BI8" s="29" t="n"/>
      <c r="BJ8" s="30" t="n"/>
      <c r="BK8" s="22" t="n"/>
      <c r="BL8" s="91" t="n"/>
      <c r="BM8" s="351" t="n"/>
      <c r="BN8" s="90" t="n"/>
      <c r="BO8" s="351" t="n"/>
      <c r="BP8" s="351" t="n"/>
      <c r="BQ8" s="275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1" t="n"/>
      <c r="T9" s="785" t="n"/>
      <c r="U9" s="785" t="n"/>
      <c r="V9" s="1456" t="n"/>
      <c r="W9" s="1456" t="n"/>
      <c r="X9" s="1508" t="inlineStr">
        <is>
          <t>Профилизация: Государственное управление устойчивым развитием</t>
        </is>
      </c>
      <c r="Y9" s="1456" t="n"/>
      <c r="Z9" s="1180" t="n"/>
      <c r="AA9" s="1180" t="n"/>
      <c r="AB9" s="1180" t="n"/>
      <c r="AC9" s="1180" t="n"/>
      <c r="AD9" s="1509" t="n"/>
      <c r="AE9" s="1509" t="n"/>
      <c r="AF9" s="1509" t="n"/>
      <c r="AG9" s="1180" t="n"/>
      <c r="AH9" s="1180" t="n"/>
      <c r="AI9" s="1180" t="n"/>
      <c r="AJ9" s="1180" t="n"/>
      <c r="AK9" s="1180" t="n"/>
      <c r="AL9" s="1180" t="n"/>
      <c r="AM9" s="1180" t="n"/>
      <c r="AN9" s="1180" t="n"/>
      <c r="AO9" s="1180" t="n"/>
      <c r="AP9" s="1180" t="n"/>
      <c r="AQ9" s="1180" t="n"/>
      <c r="AR9" s="1180" t="n"/>
      <c r="AS9" s="1180" t="n"/>
      <c r="AT9" s="1180" t="n"/>
      <c r="AU9" s="1180" t="n"/>
      <c r="AV9" s="1180" t="n"/>
      <c r="AW9" s="1180" t="n"/>
      <c r="AX9" s="275" t="n"/>
      <c r="AY9" s="275" t="n"/>
      <c r="AZ9" s="275" t="n"/>
      <c r="BA9" s="18" t="inlineStr">
        <is>
          <t xml:space="preserve">Форма получения образования: </t>
        </is>
      </c>
      <c r="BB9" s="18" t="n"/>
      <c r="BC9" s="18" t="n"/>
      <c r="BD9" s="18" t="n"/>
      <c r="BE9" s="18" t="n"/>
      <c r="BF9" s="18" t="n"/>
      <c r="BG9" s="18" t="n"/>
      <c r="BH9" s="1" t="n"/>
      <c r="BI9" s="18" t="n"/>
      <c r="BJ9" s="18" t="n"/>
      <c r="BK9" s="22" t="n"/>
      <c r="BL9" s="97" t="n"/>
      <c r="BM9" s="97" t="n"/>
      <c r="BN9" s="97" t="n"/>
      <c r="BO9" s="97" t="n"/>
      <c r="BP9" s="97" t="n"/>
      <c r="BQ9" s="294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25" t="n"/>
      <c r="B10" s="1" t="n"/>
      <c r="C10" s="1" t="n"/>
      <c r="D10" s="1" t="n"/>
      <c r="E10" s="1" t="n"/>
      <c r="F10" s="3" t="inlineStr">
        <is>
          <t>Регистрационный № 06-04-013/уч.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1510" t="n"/>
      <c r="AE10" s="1510" t="n"/>
      <c r="AF10" s="1510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37" t="inlineStr">
        <is>
          <t>очная (дневная)</t>
        </is>
      </c>
      <c r="BB10" s="37" t="n"/>
      <c r="BC10" s="37" t="n"/>
      <c r="BD10" s="37" t="n"/>
      <c r="BE10" s="30" t="n"/>
      <c r="BF10" s="30" t="n"/>
      <c r="BG10" s="30" t="n"/>
      <c r="BH10" s="1" t="n"/>
      <c r="BI10" s="30" t="n"/>
      <c r="BJ10" s="30" t="n"/>
      <c r="BK10" s="22" t="n"/>
      <c r="BL10" s="296" t="n"/>
      <c r="BM10" s="296" t="n"/>
      <c r="BN10" s="296" t="n"/>
      <c r="BO10" s="296" t="n"/>
      <c r="BP10" s="296" t="n"/>
      <c r="BQ10" s="296" t="n"/>
      <c r="BR10" s="296" t="n"/>
      <c r="BS10" s="296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1511" t="n"/>
      <c r="AE11" s="1511" t="n"/>
      <c r="AF11" s="1511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99" t="n"/>
      <c r="B12" s="19" t="n"/>
      <c r="C12" s="543" t="n"/>
      <c r="D12" s="544" t="n"/>
      <c r="E12" s="544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20" t="n"/>
      <c r="AE12" s="20" t="n"/>
      <c r="AF12" s="20" t="n"/>
      <c r="AG12" s="19" t="n"/>
      <c r="AH12" s="19" t="n"/>
      <c r="AI12" s="19" t="n"/>
      <c r="AJ12" s="19" t="n"/>
      <c r="AK12" s="543" t="inlineStr">
        <is>
          <t>II. Сводные данные по бюджету времени (в неделях)</t>
        </is>
      </c>
      <c r="AL12" s="544" t="n"/>
      <c r="AM12" s="544" t="n"/>
      <c r="AN12" s="544" t="n"/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544" t="n"/>
      <c r="BJ12" s="544" t="n"/>
      <c r="BK12" s="19" t="n"/>
      <c r="BL12" s="46" t="n"/>
      <c r="BM12" s="46" t="n"/>
      <c r="BN12" s="46" t="n"/>
      <c r="BO12" s="46" t="n"/>
      <c r="BP12" s="46" t="n"/>
      <c r="BQ12" s="46" t="n"/>
      <c r="BR12" s="46" t="n"/>
      <c r="BS12" s="46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32" t="n"/>
      <c r="B13" s="1407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47" t="n"/>
      <c r="H13" s="548" t="inlineStr">
        <is>
          <t>октябрь</t>
        </is>
      </c>
      <c r="I13" s="123" t="n"/>
      <c r="J13" s="124" t="n"/>
      <c r="K13" s="549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549" t="n"/>
      <c r="U13" s="548" t="inlineStr">
        <is>
          <t>январь</t>
        </is>
      </c>
      <c r="V13" s="123" t="n"/>
      <c r="W13" s="124" t="n"/>
      <c r="X13" s="550" t="n"/>
      <c r="Y13" s="548" t="inlineStr">
        <is>
          <t>февраль</t>
        </is>
      </c>
      <c r="Z13" s="123" t="n"/>
      <c r="AA13" s="124" t="n"/>
      <c r="AB13" s="550" t="n"/>
      <c r="AC13" s="548" t="inlineStr">
        <is>
          <t>март</t>
        </is>
      </c>
      <c r="AD13" s="123" t="n"/>
      <c r="AE13" s="123" t="n"/>
      <c r="AF13" s="124" t="n"/>
      <c r="AG13" s="550" t="n"/>
      <c r="AH13" s="548" t="inlineStr">
        <is>
          <t>апрель</t>
        </is>
      </c>
      <c r="AI13" s="123" t="n"/>
      <c r="AJ13" s="124" t="n"/>
      <c r="AK13" s="550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51" t="n"/>
      <c r="AU13" s="552" t="n"/>
      <c r="AV13" s="548" t="inlineStr">
        <is>
          <t>июль</t>
        </is>
      </c>
      <c r="AW13" s="123" t="n"/>
      <c r="AX13" s="124" t="n"/>
      <c r="AY13" s="549" t="n"/>
      <c r="AZ13" s="548" t="inlineStr">
        <is>
          <t>август</t>
        </is>
      </c>
      <c r="BA13" s="123" t="n"/>
      <c r="BB13" s="123" t="n"/>
      <c r="BC13" s="124" t="n"/>
      <c r="BD13" s="554" t="inlineStr">
        <is>
          <t>Теоретическое обучение</t>
        </is>
      </c>
      <c r="BE13" s="555" t="inlineStr">
        <is>
          <t>Экзаменационные сессии</t>
        </is>
      </c>
      <c r="BF13" s="555" t="inlineStr">
        <is>
          <t>Производственные практики</t>
        </is>
      </c>
      <c r="BG13" s="555" t="inlineStr">
        <is>
          <t>Магистерская диссертация</t>
        </is>
      </c>
      <c r="BH13" s="555" t="inlineStr">
        <is>
          <t>Итоговая аттестация</t>
        </is>
      </c>
      <c r="BI13" s="556" t="inlineStr">
        <is>
          <t>Каникулы</t>
        </is>
      </c>
      <c r="BJ13" s="557" t="inlineStr">
        <is>
          <t>Всего</t>
        </is>
      </c>
      <c r="BK13" s="252" t="n"/>
      <c r="BL13" s="253" t="n"/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32" t="n"/>
      <c r="B14" s="307" t="n"/>
      <c r="C14" s="1512" t="n">
        <v>1</v>
      </c>
      <c r="D14" s="1513" t="n">
        <v>8</v>
      </c>
      <c r="E14" s="1513" t="n">
        <v>15</v>
      </c>
      <c r="F14" s="1513" t="n">
        <v>22</v>
      </c>
      <c r="G14" s="1514" t="n">
        <v>29</v>
      </c>
      <c r="H14" s="1513" t="n">
        <v>6</v>
      </c>
      <c r="I14" s="1513" t="n">
        <v>13</v>
      </c>
      <c r="J14" s="1513" t="n">
        <v>20</v>
      </c>
      <c r="K14" s="1514" t="n">
        <v>27</v>
      </c>
      <c r="L14" s="1513" t="n">
        <v>3</v>
      </c>
      <c r="M14" s="1513" t="n">
        <v>10</v>
      </c>
      <c r="N14" s="1513" t="n">
        <v>17</v>
      </c>
      <c r="O14" s="1513" t="n">
        <v>24</v>
      </c>
      <c r="P14" s="1513" t="n">
        <v>1</v>
      </c>
      <c r="Q14" s="1513" t="n">
        <v>8</v>
      </c>
      <c r="R14" s="1513" t="n">
        <v>15</v>
      </c>
      <c r="S14" s="1513" t="n">
        <v>22</v>
      </c>
      <c r="T14" s="1514" t="n">
        <v>29</v>
      </c>
      <c r="U14" s="1513" t="n">
        <v>5</v>
      </c>
      <c r="V14" s="1513" t="n">
        <v>12</v>
      </c>
      <c r="W14" s="1513" t="n">
        <v>19</v>
      </c>
      <c r="X14" s="1514" t="n">
        <v>26</v>
      </c>
      <c r="Y14" s="1513" t="n">
        <v>2</v>
      </c>
      <c r="Z14" s="1513" t="n">
        <v>9</v>
      </c>
      <c r="AA14" s="1513" t="n">
        <v>16</v>
      </c>
      <c r="AB14" s="1514" t="n">
        <v>23</v>
      </c>
      <c r="AC14" s="1513" t="n">
        <v>2</v>
      </c>
      <c r="AD14" s="1513" t="n">
        <v>9</v>
      </c>
      <c r="AE14" s="1513" t="n">
        <v>16</v>
      </c>
      <c r="AF14" s="1513" t="n">
        <v>23</v>
      </c>
      <c r="AG14" s="1514" t="n">
        <v>30</v>
      </c>
      <c r="AH14" s="1513" t="n">
        <v>6</v>
      </c>
      <c r="AI14" s="1513" t="n">
        <v>13</v>
      </c>
      <c r="AJ14" s="1513" t="n">
        <v>20</v>
      </c>
      <c r="AK14" s="1514" t="n">
        <v>27</v>
      </c>
      <c r="AL14" s="1513" t="n">
        <v>4</v>
      </c>
      <c r="AM14" s="1513" t="n">
        <v>11</v>
      </c>
      <c r="AN14" s="1513" t="n">
        <v>18</v>
      </c>
      <c r="AO14" s="1513" t="n">
        <v>25</v>
      </c>
      <c r="AP14" s="1513" t="n">
        <v>1</v>
      </c>
      <c r="AQ14" s="1513" t="n">
        <v>8</v>
      </c>
      <c r="AR14" s="1513" t="n">
        <v>15</v>
      </c>
      <c r="AS14" s="1513" t="n">
        <v>22</v>
      </c>
      <c r="AT14" s="1514" t="n">
        <v>29</v>
      </c>
      <c r="AU14" s="141" t="n"/>
      <c r="AV14" s="1513" t="n">
        <v>6</v>
      </c>
      <c r="AW14" s="1513" t="n">
        <v>13</v>
      </c>
      <c r="AX14" s="1513" t="n">
        <v>20</v>
      </c>
      <c r="AY14" s="1514" t="n">
        <v>27</v>
      </c>
      <c r="AZ14" s="1515" t="n">
        <v>3</v>
      </c>
      <c r="BA14" s="1515" t="n">
        <v>10</v>
      </c>
      <c r="BB14" s="1515" t="n">
        <v>17</v>
      </c>
      <c r="BC14" s="1516" t="n">
        <v>24</v>
      </c>
      <c r="BD14" s="112" t="n"/>
      <c r="BE14" s="561" t="n"/>
      <c r="BF14" s="561" t="n"/>
      <c r="BG14" s="561" t="n"/>
      <c r="BH14" s="561" t="n"/>
      <c r="BI14" s="562" t="n"/>
      <c r="BJ14" s="563" t="n"/>
      <c r="BK14" s="253" t="n"/>
      <c r="BL14" s="25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2" t="n"/>
      <c r="B15" s="307" t="n"/>
      <c r="C15" s="1517" t="n">
        <v>7</v>
      </c>
      <c r="D15" s="1518" t="n">
        <v>14</v>
      </c>
      <c r="E15" s="1518" t="n">
        <v>21</v>
      </c>
      <c r="F15" s="1518" t="n">
        <v>28</v>
      </c>
      <c r="G15" s="1518" t="n">
        <v>5</v>
      </c>
      <c r="H15" s="1518" t="n">
        <v>12</v>
      </c>
      <c r="I15" s="1518" t="n">
        <v>19</v>
      </c>
      <c r="J15" s="1518" t="n">
        <v>26</v>
      </c>
      <c r="K15" s="1518" t="n">
        <v>2</v>
      </c>
      <c r="L15" s="1518" t="n">
        <v>9</v>
      </c>
      <c r="M15" s="1518" t="n">
        <v>16</v>
      </c>
      <c r="N15" s="1518" t="n">
        <v>23</v>
      </c>
      <c r="O15" s="1518" t="n">
        <v>30</v>
      </c>
      <c r="P15" s="1518" t="n">
        <v>7</v>
      </c>
      <c r="Q15" s="1518" t="n">
        <v>14</v>
      </c>
      <c r="R15" s="1518" t="n">
        <v>21</v>
      </c>
      <c r="S15" s="1518" t="n">
        <v>28</v>
      </c>
      <c r="T15" s="1518" t="n">
        <v>4</v>
      </c>
      <c r="U15" s="1518" t="n">
        <v>11</v>
      </c>
      <c r="V15" s="1518" t="n">
        <v>18</v>
      </c>
      <c r="W15" s="1518" t="n">
        <v>25</v>
      </c>
      <c r="X15" s="1518" t="n">
        <v>1</v>
      </c>
      <c r="Y15" s="1518" t="n">
        <v>8</v>
      </c>
      <c r="Z15" s="1518" t="n">
        <v>15</v>
      </c>
      <c r="AA15" s="1518" t="n">
        <v>22</v>
      </c>
      <c r="AB15" s="1518" t="n">
        <v>1</v>
      </c>
      <c r="AC15" s="1518" t="n">
        <v>8</v>
      </c>
      <c r="AD15" s="1518" t="n">
        <v>15</v>
      </c>
      <c r="AE15" s="1518" t="n">
        <v>22</v>
      </c>
      <c r="AF15" s="1518" t="n">
        <v>29</v>
      </c>
      <c r="AG15" s="1518" t="n">
        <v>5</v>
      </c>
      <c r="AH15" s="1518" t="n">
        <v>12</v>
      </c>
      <c r="AI15" s="1518" t="n">
        <v>19</v>
      </c>
      <c r="AJ15" s="1518" t="n">
        <v>26</v>
      </c>
      <c r="AK15" s="1518" t="n">
        <v>3</v>
      </c>
      <c r="AL15" s="1518" t="n">
        <v>10</v>
      </c>
      <c r="AM15" s="1518" t="n">
        <v>17</v>
      </c>
      <c r="AN15" s="1518" t="n">
        <v>24</v>
      </c>
      <c r="AO15" s="1518" t="n">
        <v>31</v>
      </c>
      <c r="AP15" s="1518" t="n">
        <v>7</v>
      </c>
      <c r="AQ15" s="1518" t="n">
        <v>14</v>
      </c>
      <c r="AR15" s="1518" t="n">
        <v>21</v>
      </c>
      <c r="AS15" s="1518" t="n">
        <v>28</v>
      </c>
      <c r="AT15" s="1518" t="n">
        <v>5</v>
      </c>
      <c r="AU15" s="566" t="n"/>
      <c r="AV15" s="1518" t="n">
        <v>12</v>
      </c>
      <c r="AW15" s="1518" t="n">
        <v>19</v>
      </c>
      <c r="AX15" s="1518" t="n">
        <v>26</v>
      </c>
      <c r="AY15" s="1518" t="n">
        <v>2</v>
      </c>
      <c r="AZ15" s="1519" t="n">
        <v>9</v>
      </c>
      <c r="BA15" s="1519" t="n">
        <v>16</v>
      </c>
      <c r="BB15" s="1519" t="n">
        <v>23</v>
      </c>
      <c r="BC15" s="1520" t="n">
        <v>31</v>
      </c>
      <c r="BD15" s="112" t="n"/>
      <c r="BE15" s="561" t="n"/>
      <c r="BF15" s="561" t="n"/>
      <c r="BG15" s="561" t="n"/>
      <c r="BH15" s="561" t="n"/>
      <c r="BI15" s="562" t="n"/>
      <c r="BJ15" s="563" t="n"/>
      <c r="BK15" s="253" t="n"/>
      <c r="BL15" s="253" t="n"/>
      <c r="BM15" s="32" t="n"/>
      <c r="BN15" s="32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32" t="n"/>
      <c r="B16" s="320" t="n"/>
      <c r="C16" s="1521" t="n">
        <v>1</v>
      </c>
      <c r="D16" s="1521" t="n">
        <v>2</v>
      </c>
      <c r="E16" s="1521" t="n">
        <v>3</v>
      </c>
      <c r="F16" s="1521" t="n">
        <v>4</v>
      </c>
      <c r="G16" s="1521" t="n">
        <v>5</v>
      </c>
      <c r="H16" s="1521" t="n">
        <v>6</v>
      </c>
      <c r="I16" s="1521" t="n">
        <v>7</v>
      </c>
      <c r="J16" s="1521" t="n">
        <v>8</v>
      </c>
      <c r="K16" s="1521" t="n">
        <v>9</v>
      </c>
      <c r="L16" s="1521" t="n">
        <v>10</v>
      </c>
      <c r="M16" s="1521" t="n">
        <v>11</v>
      </c>
      <c r="N16" s="1521" t="n">
        <v>12</v>
      </c>
      <c r="O16" s="1521" t="n">
        <v>13</v>
      </c>
      <c r="P16" s="1521" t="n">
        <v>14</v>
      </c>
      <c r="Q16" s="1521" t="n">
        <v>15</v>
      </c>
      <c r="R16" s="1521" t="n">
        <v>16</v>
      </c>
      <c r="S16" s="1521" t="n">
        <v>17</v>
      </c>
      <c r="T16" s="1521" t="n">
        <v>18</v>
      </c>
      <c r="U16" s="1521" t="n">
        <v>19</v>
      </c>
      <c r="V16" s="1521" t="n">
        <v>20</v>
      </c>
      <c r="W16" s="1521" t="n">
        <v>21</v>
      </c>
      <c r="X16" s="1521" t="n">
        <v>22</v>
      </c>
      <c r="Y16" s="1521" t="n">
        <v>23</v>
      </c>
      <c r="Z16" s="1521" t="n">
        <v>24</v>
      </c>
      <c r="AA16" s="1521" t="n">
        <v>25</v>
      </c>
      <c r="AB16" s="1521" t="n">
        <v>26</v>
      </c>
      <c r="AC16" s="1521" t="n">
        <v>27</v>
      </c>
      <c r="AD16" s="1521" t="n">
        <v>28</v>
      </c>
      <c r="AE16" s="1521" t="n">
        <v>29</v>
      </c>
      <c r="AF16" s="1521" t="n">
        <v>30</v>
      </c>
      <c r="AG16" s="1521" t="n">
        <v>31</v>
      </c>
      <c r="AH16" s="1521" t="n">
        <v>32</v>
      </c>
      <c r="AI16" s="1521" t="n">
        <v>33</v>
      </c>
      <c r="AJ16" s="1521" t="n">
        <v>34</v>
      </c>
      <c r="AK16" s="1521" t="n">
        <v>35</v>
      </c>
      <c r="AL16" s="1521" t="n">
        <v>36</v>
      </c>
      <c r="AM16" s="1521" t="n">
        <v>37</v>
      </c>
      <c r="AN16" s="1521" t="n">
        <v>38</v>
      </c>
      <c r="AO16" s="1521" t="n">
        <v>39</v>
      </c>
      <c r="AP16" s="1521" t="n">
        <v>40</v>
      </c>
      <c r="AQ16" s="1521" t="n">
        <v>41</v>
      </c>
      <c r="AR16" s="1521" t="n">
        <v>42</v>
      </c>
      <c r="AS16" s="1521" t="n">
        <v>43</v>
      </c>
      <c r="AT16" s="1522" t="n">
        <v>44</v>
      </c>
      <c r="AU16" s="571" t="n"/>
      <c r="AV16" s="1521" t="n">
        <v>45</v>
      </c>
      <c r="AW16" s="1521" t="n">
        <v>46</v>
      </c>
      <c r="AX16" s="1521" t="n">
        <v>47</v>
      </c>
      <c r="AY16" s="1521" t="n">
        <v>48</v>
      </c>
      <c r="AZ16" s="1521" t="n">
        <v>49</v>
      </c>
      <c r="BA16" s="1521" t="n">
        <v>50</v>
      </c>
      <c r="BB16" s="1521" t="n">
        <v>51</v>
      </c>
      <c r="BC16" s="1523" t="n">
        <v>52</v>
      </c>
      <c r="BD16" s="138" t="n"/>
      <c r="BE16" s="573" t="n"/>
      <c r="BF16" s="573" t="n"/>
      <c r="BG16" s="573" t="n"/>
      <c r="BH16" s="573" t="n"/>
      <c r="BI16" s="574" t="n"/>
      <c r="BJ16" s="575" t="n"/>
      <c r="BK16" s="253" t="n"/>
      <c r="BL16" s="253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75" t="n"/>
      <c r="B17" s="576" t="inlineStr">
        <is>
          <t>I</t>
        </is>
      </c>
      <c r="C17" s="577" t="n"/>
      <c r="D17" s="578" t="n"/>
      <c r="E17" s="578" t="n"/>
      <c r="F17" s="578" t="n"/>
      <c r="G17" s="578" t="n"/>
      <c r="H17" s="578" t="n"/>
      <c r="I17" s="578" t="inlineStr">
        <is>
          <t>15</t>
        </is>
      </c>
      <c r="J17" s="578" t="n"/>
      <c r="K17" s="578" t="n"/>
      <c r="L17" s="578" t="n"/>
      <c r="M17" s="578" t="n"/>
      <c r="N17" s="578" t="n"/>
      <c r="O17" s="578" t="n"/>
      <c r="P17" s="578" t="n"/>
      <c r="Q17" s="578" t="n"/>
      <c r="R17" s="579" t="inlineStr">
        <is>
          <t>:</t>
        </is>
      </c>
      <c r="S17" s="579" t="inlineStr">
        <is>
          <t>:</t>
        </is>
      </c>
      <c r="T17" s="580" t="inlineStr">
        <is>
          <t>:</t>
        </is>
      </c>
      <c r="U17" s="580" t="inlineStr">
        <is>
          <t>=</t>
        </is>
      </c>
      <c r="V17" s="580" t="inlineStr">
        <is>
          <t>=</t>
        </is>
      </c>
      <c r="W17" s="580" t="n"/>
      <c r="X17" s="580" t="n"/>
      <c r="Y17" s="580" t="n"/>
      <c r="Z17" s="581" t="n"/>
      <c r="AA17" s="579" t="inlineStr">
        <is>
          <t>9</t>
        </is>
      </c>
      <c r="AB17" s="581" t="n"/>
      <c r="AC17" s="581" t="n"/>
      <c r="AD17" s="579" t="n"/>
      <c r="AE17" s="579" t="n"/>
      <c r="AF17" s="579" t="inlineStr">
        <is>
          <t>:</t>
        </is>
      </c>
      <c r="AG17" s="579" t="inlineStr">
        <is>
          <t>:</t>
        </is>
      </c>
      <c r="AH17" s="579" t="inlineStr">
        <is>
          <t>:</t>
        </is>
      </c>
      <c r="AI17" s="580" t="inlineStr">
        <is>
          <t>Х</t>
        </is>
      </c>
      <c r="AJ17" s="580" t="inlineStr">
        <is>
          <t>Х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80" t="inlineStr">
        <is>
          <t>/</t>
        </is>
      </c>
      <c r="AS17" s="579" t="inlineStr">
        <is>
          <t>//</t>
        </is>
      </c>
      <c r="AT17" s="582" t="inlineStr">
        <is>
          <t>//</t>
        </is>
      </c>
      <c r="AU17" s="583" t="n"/>
      <c r="AV17" s="584" t="n"/>
      <c r="AW17" s="585" t="n"/>
      <c r="AX17" s="585" t="n"/>
      <c r="AY17" s="585" t="n"/>
      <c r="AZ17" s="585" t="n"/>
      <c r="BA17" s="585" t="n"/>
      <c r="BB17" s="585" t="n"/>
      <c r="BC17" s="586" t="n"/>
      <c r="BD17" s="587">
        <f>I17+AA17</f>
        <v/>
      </c>
      <c r="BE17" s="588" t="n">
        <v>6</v>
      </c>
      <c r="BF17" s="588" t="n">
        <v>2</v>
      </c>
      <c r="BG17" s="588" t="n">
        <v>8</v>
      </c>
      <c r="BH17" s="588" t="n">
        <v>2</v>
      </c>
      <c r="BI17" s="589" t="n">
        <v>2</v>
      </c>
      <c r="BJ17" s="590">
        <f>BD17+BE17+BF17+BG17+BH17+BI17</f>
        <v/>
      </c>
      <c r="BK17" s="591" t="n"/>
      <c r="BL17" s="115" t="n"/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75" t="n"/>
      <c r="AB18" s="346" t="n"/>
      <c r="AC18" s="346" t="n"/>
      <c r="AD18" s="88" t="n"/>
      <c r="AE18" s="88" t="n"/>
      <c r="AF18" s="88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587" t="inlineStr">
        <is>
          <t>24</t>
        </is>
      </c>
      <c r="BE18" s="588" t="n">
        <v>6</v>
      </c>
      <c r="BF18" s="588" t="n">
        <v>2</v>
      </c>
      <c r="BG18" s="588" t="n">
        <v>8</v>
      </c>
      <c r="BH18" s="588" t="n">
        <v>2</v>
      </c>
      <c r="BI18" s="589" t="n">
        <v>2</v>
      </c>
      <c r="BJ18" s="590">
        <f>BD18+BE18+BF18+BG18+BH18+BI18</f>
        <v/>
      </c>
      <c r="BK18" s="346" t="n"/>
      <c r="BL18" s="346" t="n"/>
      <c r="BM18" s="346" t="n"/>
      <c r="BN18" s="88" t="n"/>
      <c r="BO18" s="1" t="n"/>
      <c r="BP18" s="88" t="n"/>
      <c r="BQ18" s="1" t="n"/>
      <c r="BR18" s="8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2" t="n"/>
      <c r="W19" s="95" t="inlineStr">
        <is>
          <t>Х</t>
        </is>
      </c>
      <c r="X19" s="94" t="inlineStr">
        <is>
          <t>−</t>
        </is>
      </c>
      <c r="Y19" s="91" t="inlineStr">
        <is>
          <t>производственная практика</t>
        </is>
      </c>
      <c r="Z19" s="90" t="n"/>
      <c r="AA19" s="90" t="n"/>
      <c r="AB19" s="90" t="n"/>
      <c r="AC19" s="90" t="n"/>
      <c r="AD19" s="98" t="n"/>
      <c r="AE19" s="98" t="n"/>
      <c r="AF19" s="98" t="n"/>
      <c r="AG19" s="92" t="n"/>
      <c r="AH19" s="92" t="n"/>
      <c r="AI19" s="92" t="n"/>
      <c r="AJ19" s="92" t="n"/>
      <c r="AK19" s="92" t="n"/>
      <c r="AL19" s="92" t="n"/>
      <c r="AM19" s="96" t="inlineStr">
        <is>
          <t>//</t>
        </is>
      </c>
      <c r="AN19" s="94" t="inlineStr">
        <is>
          <t>−</t>
        </is>
      </c>
      <c r="AO19" s="91" t="inlineStr">
        <is>
          <t>итоговая аттестация</t>
        </is>
      </c>
      <c r="AP19" s="91" t="n"/>
      <c r="AQ19" s="91" t="n"/>
      <c r="AR19" s="91" t="n"/>
      <c r="AS19" s="91" t="n"/>
      <c r="AT19" s="91" t="n"/>
      <c r="AU19" s="91" t="n"/>
      <c r="AV19" s="91" t="n"/>
      <c r="AW19" s="91" t="n"/>
      <c r="AX19" s="91" t="n"/>
      <c r="AY19" s="97" t="n"/>
      <c r="AZ19" s="97" t="n"/>
      <c r="BA19" s="97" t="n"/>
      <c r="BB19" s="97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2" t="n"/>
      <c r="U20" s="92" t="n"/>
      <c r="V20" s="92" t="n"/>
      <c r="W20" s="91" t="n"/>
      <c r="X20" s="91" t="n"/>
      <c r="Y20" s="91" t="n"/>
      <c r="Z20" s="90" t="n"/>
      <c r="AA20" s="90" t="n"/>
      <c r="AB20" s="90" t="n"/>
      <c r="AC20" s="90" t="n"/>
      <c r="AD20" s="98" t="n"/>
      <c r="AE20" s="94" t="n"/>
      <c r="AF20" s="94" t="n"/>
      <c r="AG20" s="92" t="n"/>
      <c r="AH20" s="92" t="n"/>
      <c r="AI20" s="92" t="n"/>
      <c r="AJ20" s="92" t="n"/>
      <c r="AK20" s="92" t="n"/>
      <c r="AL20" s="92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2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2" t="n"/>
      <c r="U21" s="92" t="n"/>
      <c r="V21" s="92" t="n"/>
      <c r="W21" s="96" t="inlineStr">
        <is>
          <t>/</t>
        </is>
      </c>
      <c r="X21" s="94" t="inlineStr">
        <is>
          <t>−</t>
        </is>
      </c>
      <c r="Y21" s="91" t="inlineStr">
        <is>
          <t>магистерская диссертация</t>
        </is>
      </c>
      <c r="Z21" s="90" t="n"/>
      <c r="AA21" s="90" t="n"/>
      <c r="AB21" s="90" t="n"/>
      <c r="AC21" s="90" t="n"/>
      <c r="AD21" s="98" t="n"/>
      <c r="AE21" s="98" t="n"/>
      <c r="AF21" s="98" t="n"/>
      <c r="AG21" s="92" t="n"/>
      <c r="AH21" s="92" t="n"/>
      <c r="AI21" s="92" t="n"/>
      <c r="AJ21" s="92" t="n"/>
      <c r="AK21" s="92" t="n"/>
      <c r="AL21" s="92" t="n"/>
      <c r="AM21" s="95" t="inlineStr">
        <is>
          <t>=</t>
        </is>
      </c>
      <c r="AN21" s="94" t="inlineStr">
        <is>
          <t>−</t>
        </is>
      </c>
      <c r="AO21" s="91" t="inlineStr">
        <is>
          <t>каникулы</t>
        </is>
      </c>
      <c r="AP21" s="97" t="n"/>
      <c r="AQ21" s="97" t="n"/>
      <c r="AR21" s="97" t="n"/>
      <c r="AS21" s="92" t="n"/>
      <c r="AT21" s="90" t="n"/>
      <c r="AU21" s="91" t="n"/>
      <c r="AV21" s="91" t="n"/>
      <c r="AW21" s="91" t="n"/>
      <c r="AX21" s="91" t="n"/>
      <c r="AY21" s="90" t="n"/>
      <c r="AZ21" s="90" t="n"/>
      <c r="BA21" s="90" t="n"/>
      <c r="BB21" s="90" t="n"/>
      <c r="BC21" s="90" t="n"/>
      <c r="BD21" s="90" t="n"/>
      <c r="BE21" s="90" t="n"/>
      <c r="BF21" s="90" t="n"/>
      <c r="BG21" s="90" t="n"/>
      <c r="BH21" s="90" t="n"/>
      <c r="BI21" s="90" t="n"/>
      <c r="BJ21" s="90" t="n"/>
      <c r="BK21" s="244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516" t="n"/>
      <c r="AE22" s="516" t="n"/>
      <c r="AF22" s="51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516" t="n"/>
      <c r="AE23" s="516" t="n"/>
      <c r="AF23" s="51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1524" t="n"/>
      <c r="AE24" s="1524" t="n"/>
      <c r="AF24" s="51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282" t="n"/>
      <c r="B25" s="20" t="inlineStr">
        <is>
          <t>III. План образовательного процесса</t>
        </is>
      </c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355" t="n"/>
      <c r="B26" s="594" t="inlineStr">
        <is>
          <t>№ п/п</t>
        </is>
      </c>
      <c r="C26" s="101" t="n"/>
      <c r="D26" s="104" t="n"/>
      <c r="E26" s="595" t="inlineStr">
        <is>
          <t>Название модуля, учебной дисциплины, курсового проекта  (курсовой работы)</t>
        </is>
      </c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4" t="n"/>
      <c r="AC26" s="596" t="inlineStr">
        <is>
          <t>Экзамены</t>
        </is>
      </c>
      <c r="AD26" s="101" t="n"/>
      <c r="AE26" s="104" t="n"/>
      <c r="AF26" s="596" t="inlineStr">
        <is>
          <t>Зачеты</t>
        </is>
      </c>
      <c r="AG26" s="101" t="n"/>
      <c r="AH26" s="104" t="n"/>
      <c r="AI26" s="1525" t="inlineStr">
        <is>
          <t>Количество академических часов</t>
        </is>
      </c>
      <c r="AJ26" s="585" t="n"/>
      <c r="AK26" s="585" t="n"/>
      <c r="AL26" s="585" t="n"/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585" t="n"/>
      <c r="AV26" s="598" t="inlineStr">
        <is>
          <t>Распределение по курсам и семестрам</t>
        </is>
      </c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5" t="n"/>
      <c r="BF26" s="585" t="n"/>
      <c r="BG26" s="586" t="n"/>
      <c r="BH26" s="595" t="inlineStr">
        <is>
          <t>Код компетенции</t>
        </is>
      </c>
      <c r="BI26" s="101" t="n"/>
      <c r="BJ26" s="104" t="n"/>
      <c r="BK26" s="1526" t="inlineStr">
        <is>
          <t>Учебная дисциплина закреплена за кафедрой</t>
        </is>
      </c>
      <c r="BL26" s="355" t="n"/>
      <c r="BM26" s="355" t="n"/>
      <c r="BN26" s="355" t="n"/>
      <c r="BO26" s="355" t="n"/>
      <c r="BP26" s="355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355" t="n"/>
      <c r="B27" s="112" t="n"/>
      <c r="C27" s="1" t="n"/>
      <c r="D27" s="114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14" t="n"/>
      <c r="AC27" s="112" t="n"/>
      <c r="AD27" s="1" t="n"/>
      <c r="AE27" s="114" t="n"/>
      <c r="AF27" s="112" t="n"/>
      <c r="AG27" s="1" t="n"/>
      <c r="AH27" s="114" t="n"/>
      <c r="AI27" s="708" t="inlineStr">
        <is>
          <t>Всего</t>
        </is>
      </c>
      <c r="AJ27" s="101" t="n"/>
      <c r="AK27" s="53" t="n"/>
      <c r="AL27" s="214" t="inlineStr">
        <is>
          <t>Аудиторных</t>
        </is>
      </c>
      <c r="AM27" s="115" t="n"/>
      <c r="AN27" s="1527" t="inlineStr">
        <is>
          <t>Из них</t>
        </is>
      </c>
      <c r="AO27" s="585" t="n"/>
      <c r="AP27" s="585" t="n"/>
      <c r="AQ27" s="585" t="n"/>
      <c r="AR27" s="585" t="n"/>
      <c r="AS27" s="585" t="n"/>
      <c r="AT27" s="585" t="n"/>
      <c r="AU27" s="585" t="n"/>
      <c r="AV27" s="602" t="inlineStr">
        <is>
          <t>I курс</t>
        </is>
      </c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544" t="n"/>
      <c r="BG27" s="603" t="n"/>
      <c r="BH27" s="1" t="n"/>
      <c r="BI27" s="1" t="n"/>
      <c r="BJ27" s="114" t="n"/>
      <c r="BK27" s="112" t="n"/>
      <c r="BL27" s="355" t="n"/>
      <c r="BM27" s="355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355" t="n"/>
      <c r="B28" s="112" t="n"/>
      <c r="C28" s="1" t="n"/>
      <c r="D28" s="114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14" t="n"/>
      <c r="AC28" s="112" t="n"/>
      <c r="AD28" s="1" t="n"/>
      <c r="AE28" s="114" t="n"/>
      <c r="AF28" s="112" t="n"/>
      <c r="AG28" s="1" t="n"/>
      <c r="AH28" s="114" t="n"/>
      <c r="AI28" s="112" t="n"/>
      <c r="AJ28" s="1" t="n"/>
      <c r="AK28" s="115" t="n"/>
      <c r="AL28" s="116" t="n"/>
      <c r="AM28" s="115" t="n"/>
      <c r="AN28" s="604" t="inlineStr">
        <is>
          <t>Лекции</t>
        </is>
      </c>
      <c r="AO28" s="552" t="n"/>
      <c r="AP28" s="214" t="inlineStr">
        <is>
          <t>Лабораторные</t>
        </is>
      </c>
      <c r="AQ28" s="115" t="n"/>
      <c r="AR28" s="214" t="inlineStr">
        <is>
          <t>Практические</t>
        </is>
      </c>
      <c r="AS28" s="115" t="n"/>
      <c r="AT28" s="214" t="inlineStr">
        <is>
          <t>Семинарские</t>
        </is>
      </c>
      <c r="AU28" s="115" t="n"/>
      <c r="AV28" s="365" t="inlineStr">
        <is>
          <t>1 семестр,</t>
        </is>
      </c>
      <c r="AW28" s="206" t="n"/>
      <c r="AX28" s="206" t="n"/>
      <c r="AY28" s="206" t="n"/>
      <c r="AZ28" s="206" t="n"/>
      <c r="BA28" s="139" t="n"/>
      <c r="BB28" s="214" t="inlineStr">
        <is>
          <t>2 семестр,</t>
        </is>
      </c>
      <c r="BC28" s="206" t="n"/>
      <c r="BD28" s="206" t="n"/>
      <c r="BE28" s="206" t="n"/>
      <c r="BF28" s="206" t="n"/>
      <c r="BG28" s="139" t="n"/>
      <c r="BH28" s="1" t="n"/>
      <c r="BI28" s="1" t="n"/>
      <c r="BJ28" s="114" t="n"/>
      <c r="BK28" s="112" t="n"/>
      <c r="BL28" s="355" t="n"/>
      <c r="BM28" s="355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355" t="n"/>
      <c r="B29" s="112" t="n"/>
      <c r="C29" s="1" t="n"/>
      <c r="D29" s="114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14" t="n"/>
      <c r="AC29" s="112" t="n"/>
      <c r="AD29" s="1" t="n"/>
      <c r="AE29" s="114" t="n"/>
      <c r="AF29" s="112" t="n"/>
      <c r="AG29" s="1" t="n"/>
      <c r="AH29" s="114" t="n"/>
      <c r="AI29" s="112" t="n"/>
      <c r="AJ29" s="1" t="n"/>
      <c r="AK29" s="115" t="n"/>
      <c r="AL29" s="116" t="n"/>
      <c r="AM29" s="115" t="n"/>
      <c r="AN29" s="561" t="n"/>
      <c r="AO29" s="115" t="n"/>
      <c r="AP29" s="116" t="n"/>
      <c r="AQ29" s="115" t="n"/>
      <c r="AR29" s="116" t="n"/>
      <c r="AS29" s="115" t="n"/>
      <c r="AT29" s="116" t="n"/>
      <c r="AU29" s="115" t="n"/>
      <c r="AV29" s="125" t="n">
        <v>15</v>
      </c>
      <c r="AW29" s="126" t="n"/>
      <c r="AX29" s="181" t="inlineStr">
        <is>
          <t>недель</t>
        </is>
      </c>
      <c r="AY29" s="126" t="n"/>
      <c r="AZ29" s="126" t="n"/>
      <c r="BA29" s="128" t="n"/>
      <c r="BB29" s="129" t="n">
        <v>9</v>
      </c>
      <c r="BC29" s="126" t="n"/>
      <c r="BD29" s="189" t="inlineStr">
        <is>
          <t>недель</t>
        </is>
      </c>
      <c r="BE29" s="126" t="n"/>
      <c r="BF29" s="126" t="n"/>
      <c r="BG29" s="175" t="n"/>
      <c r="BH29" s="1" t="n"/>
      <c r="BI29" s="1" t="n"/>
      <c r="BJ29" s="114" t="n"/>
      <c r="BK29" s="112" t="n"/>
      <c r="BL29" s="355" t="n"/>
      <c r="BM29" s="355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355" t="n"/>
      <c r="B30" s="606" t="n"/>
      <c r="C30" s="544" t="n"/>
      <c r="D30" s="607" t="n"/>
      <c r="E30" s="544" t="n"/>
      <c r="F30" s="544" t="n"/>
      <c r="G30" s="544" t="n"/>
      <c r="H30" s="544" t="n"/>
      <c r="I30" s="544" t="n"/>
      <c r="J30" s="544" t="n"/>
      <c r="K30" s="544" t="n"/>
      <c r="L30" s="544" t="n"/>
      <c r="M30" s="544" t="n"/>
      <c r="N30" s="544" t="n"/>
      <c r="O30" s="544" t="n"/>
      <c r="P30" s="544" t="n"/>
      <c r="Q30" s="544" t="n"/>
      <c r="R30" s="544" t="n"/>
      <c r="S30" s="544" t="n"/>
      <c r="T30" s="544" t="n"/>
      <c r="U30" s="544" t="n"/>
      <c r="V30" s="544" t="n"/>
      <c r="W30" s="544" t="n"/>
      <c r="X30" s="544" t="n"/>
      <c r="Y30" s="544" t="n"/>
      <c r="Z30" s="544" t="n"/>
      <c r="AA30" s="544" t="n"/>
      <c r="AB30" s="607" t="n"/>
      <c r="AC30" s="606" t="n"/>
      <c r="AD30" s="544" t="n"/>
      <c r="AE30" s="607" t="n"/>
      <c r="AF30" s="606" t="n"/>
      <c r="AG30" s="544" t="n"/>
      <c r="AH30" s="607" t="n"/>
      <c r="AI30" s="606" t="n"/>
      <c r="AJ30" s="544" t="n"/>
      <c r="AK30" s="609" t="n"/>
      <c r="AL30" s="140" t="n"/>
      <c r="AM30" s="139" t="n"/>
      <c r="AN30" s="608" t="n"/>
      <c r="AO30" s="609" t="n"/>
      <c r="AP30" s="140" t="n"/>
      <c r="AQ30" s="139" t="n"/>
      <c r="AR30" s="140" t="n"/>
      <c r="AS30" s="139" t="n"/>
      <c r="AT30" s="140" t="n"/>
      <c r="AU30" s="139" t="n"/>
      <c r="AV30" s="610" t="inlineStr">
        <is>
          <t>Всего часов</t>
        </is>
      </c>
      <c r="AW30" s="197" t="n"/>
      <c r="AX30" s="611" t="inlineStr">
        <is>
          <t>Ауд. часов</t>
        </is>
      </c>
      <c r="AY30" s="197" t="n"/>
      <c r="AZ30" s="611" t="inlineStr">
        <is>
          <t>Зач. единиц</t>
        </is>
      </c>
      <c r="BA30" s="197" t="n"/>
      <c r="BB30" s="611" t="inlineStr">
        <is>
          <t>Всего часов</t>
        </is>
      </c>
      <c r="BC30" s="197" t="n"/>
      <c r="BD30" s="611" t="inlineStr">
        <is>
          <t>Ауд. часов</t>
        </is>
      </c>
      <c r="BE30" s="197" t="n"/>
      <c r="BF30" s="611" t="inlineStr">
        <is>
          <t>Зач. единиц</t>
        </is>
      </c>
      <c r="BG30" s="197" t="n"/>
      <c r="BH30" s="544" t="n"/>
      <c r="BI30" s="544" t="n"/>
      <c r="BJ30" s="607" t="n"/>
      <c r="BK30" s="112" t="n"/>
      <c r="BL30" s="355" t="n"/>
      <c r="BM30" s="355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355" t="n"/>
      <c r="B31" s="615" t="n">
        <v>1</v>
      </c>
      <c r="C31" s="585" t="n"/>
      <c r="D31" s="586" t="n"/>
      <c r="E31" s="1528" t="inlineStr">
        <is>
          <t>Государственный компонент</t>
        </is>
      </c>
      <c r="F31" s="585" t="n"/>
      <c r="G31" s="585" t="n"/>
      <c r="H31" s="585" t="n"/>
      <c r="I31" s="585" t="n"/>
      <c r="J31" s="585" t="n"/>
      <c r="K31" s="585" t="n"/>
      <c r="L31" s="585" t="n"/>
      <c r="M31" s="585" t="n"/>
      <c r="N31" s="585" t="n"/>
      <c r="O31" s="585" t="n"/>
      <c r="P31" s="585" t="n"/>
      <c r="Q31" s="585" t="n"/>
      <c r="R31" s="585" t="n"/>
      <c r="S31" s="585" t="n"/>
      <c r="T31" s="585" t="n"/>
      <c r="U31" s="585" t="n"/>
      <c r="V31" s="585" t="n"/>
      <c r="W31" s="585" t="n"/>
      <c r="X31" s="585" t="n"/>
      <c r="Y31" s="585" t="n"/>
      <c r="Z31" s="585" t="n"/>
      <c r="AA31" s="585" t="n"/>
      <c r="AB31" s="586" t="n"/>
      <c r="AC31" s="615" t="n"/>
      <c r="AD31" s="585" t="n"/>
      <c r="AE31" s="586" t="n"/>
      <c r="AF31" s="615" t="n"/>
      <c r="AG31" s="585" t="n"/>
      <c r="AH31" s="586" t="n"/>
      <c r="AI31" s="612">
        <f>AI32+AI35+AI37</f>
        <v/>
      </c>
      <c r="AJ31" s="585" t="n"/>
      <c r="AK31" s="613" t="n"/>
      <c r="AL31" s="616">
        <f>AL32+AL35+AL37</f>
        <v/>
      </c>
      <c r="AM31" s="613" t="n"/>
      <c r="AN31" s="616">
        <f>AN32+AN35+AN37</f>
        <v/>
      </c>
      <c r="AO31" s="613" t="n"/>
      <c r="AP31" s="616">
        <f>AP32+AP35+AP37</f>
        <v/>
      </c>
      <c r="AQ31" s="613" t="n"/>
      <c r="AR31" s="616">
        <f>AR32+AR35+AR37</f>
        <v/>
      </c>
      <c r="AS31" s="613" t="n"/>
      <c r="AT31" s="617">
        <f>AT32+AT35+AT37</f>
        <v/>
      </c>
      <c r="AU31" s="613" t="n"/>
      <c r="AV31" s="612">
        <f>AV32+AV35+AV37</f>
        <v/>
      </c>
      <c r="AW31" s="613" t="n"/>
      <c r="AX31" s="616">
        <f>AX32+AX35+AX37</f>
        <v/>
      </c>
      <c r="AY31" s="613" t="n"/>
      <c r="AZ31" s="616">
        <f>AZ32+AZ35+AZ37</f>
        <v/>
      </c>
      <c r="BA31" s="613" t="n"/>
      <c r="BB31" s="616">
        <f>BB32+BB35+BB37</f>
        <v/>
      </c>
      <c r="BC31" s="613" t="n"/>
      <c r="BD31" s="616">
        <f>BD32+BD35+BD37</f>
        <v/>
      </c>
      <c r="BE31" s="613" t="n"/>
      <c r="BF31" s="617">
        <f>BF32+BF35+BF37</f>
        <v/>
      </c>
      <c r="BG31" s="613" t="n"/>
      <c r="BH31" s="616" t="n"/>
      <c r="BI31" s="585" t="n"/>
      <c r="BJ31" s="613" t="n"/>
      <c r="BK31" s="1421" t="n"/>
      <c r="BL31" s="355" t="n"/>
      <c r="BM31" s="355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355" t="n"/>
      <c r="B32" s="1364" t="inlineStr">
        <is>
          <t>1.1</t>
        </is>
      </c>
      <c r="C32" s="206" t="n"/>
      <c r="D32" s="207" t="n"/>
      <c r="E32" s="1186" t="inlineStr">
        <is>
          <t>Модуль "Технологии государственного управления"</t>
        </is>
      </c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61" t="n"/>
      <c r="AC32" s="387" t="n"/>
      <c r="AD32" s="123" t="n"/>
      <c r="AE32" s="161" t="n"/>
      <c r="AF32" s="387" t="n"/>
      <c r="AG32" s="123" t="n"/>
      <c r="AH32" s="161" t="n"/>
      <c r="AI32" s="169">
        <f>AI33+AI34</f>
        <v/>
      </c>
      <c r="AJ32" s="123" t="n"/>
      <c r="AK32" s="124" t="n"/>
      <c r="AL32" s="211">
        <f>AL33+AL34</f>
        <v/>
      </c>
      <c r="AM32" s="139" t="n"/>
      <c r="AN32" s="211">
        <f>AN33+AN34</f>
        <v/>
      </c>
      <c r="AO32" s="139" t="n"/>
      <c r="AP32" s="211">
        <f>AP33+AP34</f>
        <v/>
      </c>
      <c r="AQ32" s="139" t="n"/>
      <c r="AR32" s="211">
        <f>AR33+AR34</f>
        <v/>
      </c>
      <c r="AS32" s="139" t="n"/>
      <c r="AT32" s="212">
        <f>AT33+AT34</f>
        <v/>
      </c>
      <c r="AU32" s="139" t="n"/>
      <c r="AV32" s="213">
        <f>AV33+AV34</f>
        <v/>
      </c>
      <c r="AW32" s="139" t="n"/>
      <c r="AX32" s="211">
        <f>AX33+AX34</f>
        <v/>
      </c>
      <c r="AY32" s="139" t="n"/>
      <c r="AZ32" s="211">
        <f>AZ33+AZ34</f>
        <v/>
      </c>
      <c r="BA32" s="139" t="n"/>
      <c r="BB32" s="211">
        <f>BB33+BB34</f>
        <v/>
      </c>
      <c r="BC32" s="139" t="n"/>
      <c r="BD32" s="211">
        <f>BD33+BD34</f>
        <v/>
      </c>
      <c r="BE32" s="139" t="n"/>
      <c r="BF32" s="212">
        <f>BF33+BF34</f>
        <v/>
      </c>
      <c r="BG32" s="139" t="n"/>
      <c r="BH32" s="744" t="n"/>
      <c r="BI32" s="123" t="n"/>
      <c r="BJ32" s="161" t="n"/>
      <c r="BK32" s="1421" t="n"/>
      <c r="BL32" s="355" t="n"/>
      <c r="BM32" s="355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355" t="n"/>
      <c r="B33" s="262" t="inlineStr">
        <is>
          <t>1.1.1</t>
        </is>
      </c>
      <c r="C33" s="131" t="n"/>
      <c r="D33" s="132" t="n"/>
      <c r="E33" s="1260" t="inlineStr">
        <is>
          <t>Социальные основы государственного управления</t>
        </is>
      </c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75" t="n"/>
      <c r="AC33" s="261" t="n">
        <v>1</v>
      </c>
      <c r="AD33" s="131" t="n"/>
      <c r="AE33" s="132" t="n"/>
      <c r="AF33" s="261" t="n"/>
      <c r="AG33" s="131" t="n"/>
      <c r="AH33" s="132" t="n"/>
      <c r="AI33" s="177" t="n">
        <v>108</v>
      </c>
      <c r="AJ33" s="126" t="n"/>
      <c r="AK33" s="128" t="n"/>
      <c r="AL33" s="93">
        <f>AN33+AP33+AR33+AT33</f>
        <v/>
      </c>
      <c r="AM33" s="128" t="n"/>
      <c r="AN33" s="350" t="n">
        <v>20</v>
      </c>
      <c r="AO33" s="179" t="n"/>
      <c r="AP33" s="93" t="n"/>
      <c r="AQ33" s="128" t="n"/>
      <c r="AR33" s="93" t="n">
        <v>10</v>
      </c>
      <c r="AS33" s="128" t="n"/>
      <c r="AT33" s="350" t="n">
        <v>10</v>
      </c>
      <c r="AU33" s="179" t="n"/>
      <c r="AV33" s="177" t="n">
        <v>108</v>
      </c>
      <c r="AW33" s="128" t="n"/>
      <c r="AX33" s="93">
        <f>AL33</f>
        <v/>
      </c>
      <c r="AY33" s="128" t="n"/>
      <c r="AZ33" s="93" t="n">
        <v>3</v>
      </c>
      <c r="BA33" s="128" t="n"/>
      <c r="BB33" s="93" t="n"/>
      <c r="BC33" s="128" t="n"/>
      <c r="BD33" s="93" t="n"/>
      <c r="BE33" s="128" t="n"/>
      <c r="BF33" s="93" t="n"/>
      <c r="BG33" s="128" t="n"/>
      <c r="BH33" s="1529" t="inlineStr">
        <is>
          <t>УК-1,7,  УПК-2</t>
        </is>
      </c>
      <c r="BI33" s="126" t="n"/>
      <c r="BJ33" s="1530" t="n"/>
      <c r="BK33" s="1421" t="inlineStr">
        <is>
          <t>МТБиУР</t>
        </is>
      </c>
      <c r="BL33" s="355" t="n"/>
      <c r="BM33" s="355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355" t="n"/>
      <c r="B34" s="262" t="inlineStr">
        <is>
          <t>1.1.2</t>
        </is>
      </c>
      <c r="C34" s="131" t="n"/>
      <c r="D34" s="132" t="n"/>
      <c r="E34" s="1260" t="inlineStr">
        <is>
          <t>Информационно-аналитические технологии в государственном управлении</t>
        </is>
      </c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75" t="n"/>
      <c r="AC34" s="261" t="n"/>
      <c r="AD34" s="131" t="n"/>
      <c r="AE34" s="132" t="n"/>
      <c r="AF34" s="261" t="n">
        <v>1</v>
      </c>
      <c r="AG34" s="131" t="n"/>
      <c r="AH34" s="132" t="n"/>
      <c r="AI34" s="177" t="n">
        <v>90</v>
      </c>
      <c r="AJ34" s="126" t="n"/>
      <c r="AK34" s="128" t="n"/>
      <c r="AL34" s="93">
        <f>AN34+AP34</f>
        <v/>
      </c>
      <c r="AM34" s="128" t="n"/>
      <c r="AN34" s="350" t="n">
        <v>14</v>
      </c>
      <c r="AO34" s="179" t="n"/>
      <c r="AP34" s="93" t="n">
        <v>22</v>
      </c>
      <c r="AQ34" s="128" t="n"/>
      <c r="AR34" s="93" t="n"/>
      <c r="AS34" s="128" t="n"/>
      <c r="AT34" s="350" t="n"/>
      <c r="AU34" s="179" t="n"/>
      <c r="AV34" s="177">
        <f>AI34</f>
        <v/>
      </c>
      <c r="AW34" s="128" t="n"/>
      <c r="AX34" s="93">
        <f>AL34</f>
        <v/>
      </c>
      <c r="AY34" s="128" t="n"/>
      <c r="AZ34" s="93" t="n">
        <v>3</v>
      </c>
      <c r="BA34" s="128" t="n"/>
      <c r="BB34" s="93" t="n"/>
      <c r="BC34" s="128" t="n"/>
      <c r="BD34" s="93" t="n"/>
      <c r="BE34" s="128" t="n"/>
      <c r="BF34" s="93" t="n"/>
      <c r="BG34" s="128" t="n"/>
      <c r="BH34" s="1531" t="inlineStr">
        <is>
          <t>УК-4,   УПК-3</t>
        </is>
      </c>
      <c r="BI34" s="131" t="n"/>
      <c r="BJ34" s="1532" t="n"/>
      <c r="BK34" s="1421" t="inlineStr">
        <is>
          <t>ОПиЭН</t>
        </is>
      </c>
      <c r="BL34" s="355" t="n"/>
      <c r="BM34" s="355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355" t="n"/>
      <c r="B35" s="402" t="inlineStr">
        <is>
          <t>1.2</t>
        </is>
      </c>
      <c r="C35" s="131" t="n"/>
      <c r="D35" s="132" t="n"/>
      <c r="E35" s="1266" t="inlineStr">
        <is>
          <t>Модуль "Правовое регулирование государственного управления"</t>
        </is>
      </c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75" t="n"/>
      <c r="AC35" s="405" t="n"/>
      <c r="AD35" s="131" t="n"/>
      <c r="AE35" s="132" t="n"/>
      <c r="AF35" s="405" t="n"/>
      <c r="AG35" s="131" t="n"/>
      <c r="AH35" s="132" t="n"/>
      <c r="AI35" s="188">
        <f>AI36</f>
        <v/>
      </c>
      <c r="AJ35" s="126" t="n"/>
      <c r="AK35" s="128" t="n"/>
      <c r="AL35" s="187">
        <f>AL36</f>
        <v/>
      </c>
      <c r="AM35" s="128" t="n"/>
      <c r="AN35" s="187">
        <f>AN36</f>
        <v/>
      </c>
      <c r="AO35" s="128" t="n"/>
      <c r="AP35" s="187">
        <f>AP36</f>
        <v/>
      </c>
      <c r="AQ35" s="128" t="n"/>
      <c r="AR35" s="187">
        <f>AR36</f>
        <v/>
      </c>
      <c r="AS35" s="128" t="n"/>
      <c r="AT35" s="352">
        <f>AT36</f>
        <v/>
      </c>
      <c r="AU35" s="179" t="n"/>
      <c r="AV35" s="188">
        <f>AV36</f>
        <v/>
      </c>
      <c r="AW35" s="128" t="n"/>
      <c r="AX35" s="187">
        <f>AX36</f>
        <v/>
      </c>
      <c r="AY35" s="128" t="n"/>
      <c r="AZ35" s="187">
        <f>AZ36</f>
        <v/>
      </c>
      <c r="BA35" s="128" t="n"/>
      <c r="BB35" s="187">
        <f>BB36</f>
        <v/>
      </c>
      <c r="BC35" s="128" t="n"/>
      <c r="BD35" s="187">
        <f>BD36</f>
        <v/>
      </c>
      <c r="BE35" s="128" t="n"/>
      <c r="BF35" s="95">
        <f>BF36</f>
        <v/>
      </c>
      <c r="BG35" s="128" t="n"/>
      <c r="BH35" s="1533" t="n"/>
      <c r="BI35" s="126" t="n"/>
      <c r="BJ35" s="1530" t="n"/>
      <c r="BK35" s="1421" t="n"/>
      <c r="BL35" s="355" t="n"/>
      <c r="BM35" s="355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355" t="n"/>
      <c r="B36" s="262" t="inlineStr">
        <is>
          <t>1.2.1</t>
        </is>
      </c>
      <c r="C36" s="131" t="n"/>
      <c r="D36" s="132" t="n"/>
      <c r="E36" s="1260" t="inlineStr">
        <is>
          <t>Правовое обеспечение государственного управления и самоуправления</t>
        </is>
      </c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75" t="n"/>
      <c r="AC36" s="261" t="n">
        <v>1</v>
      </c>
      <c r="AD36" s="131" t="n"/>
      <c r="AE36" s="132" t="n"/>
      <c r="AF36" s="261" t="n"/>
      <c r="AG36" s="131" t="n"/>
      <c r="AH36" s="132" t="n"/>
      <c r="AI36" s="177" t="n">
        <v>90</v>
      </c>
      <c r="AJ36" s="126" t="n"/>
      <c r="AK36" s="128" t="n"/>
      <c r="AL36" s="93">
        <f>AN36+AP36+AR36+AT36</f>
        <v/>
      </c>
      <c r="AM36" s="128" t="n"/>
      <c r="AN36" s="350" t="n">
        <v>20</v>
      </c>
      <c r="AO36" s="179" t="n"/>
      <c r="AP36" s="93" t="n"/>
      <c r="AQ36" s="128" t="n"/>
      <c r="AR36" s="93" t="n">
        <v>10</v>
      </c>
      <c r="AS36" s="128" t="n"/>
      <c r="AT36" s="350" t="n">
        <v>10</v>
      </c>
      <c r="AU36" s="179" t="n"/>
      <c r="AV36" s="177">
        <f>AI36</f>
        <v/>
      </c>
      <c r="AW36" s="128" t="n"/>
      <c r="AX36" s="93">
        <f>AL36</f>
        <v/>
      </c>
      <c r="AY36" s="128" t="n"/>
      <c r="AZ36" s="93" t="n">
        <v>3</v>
      </c>
      <c r="BA36" s="128" t="n"/>
      <c r="BB36" s="93">
        <f>BF36*36</f>
        <v/>
      </c>
      <c r="BC36" s="128" t="n"/>
      <c r="BD36" s="93" t="n"/>
      <c r="BE36" s="128" t="n"/>
      <c r="BF36" s="93" t="n"/>
      <c r="BG36" s="128" t="n"/>
      <c r="BH36" s="1534" t="inlineStr">
        <is>
          <t>УК-1,    УПК-1</t>
        </is>
      </c>
      <c r="BI36" s="126" t="n"/>
      <c r="BJ36" s="1530" t="n"/>
      <c r="BK36" s="1421" t="inlineStr">
        <is>
          <t>ФиП</t>
        </is>
      </c>
      <c r="BL36" s="355" t="n"/>
      <c r="BM36" s="355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953" t="n"/>
      <c r="B37" s="402" t="inlineStr">
        <is>
          <t>1.3</t>
        </is>
      </c>
      <c r="C37" s="131" t="n"/>
      <c r="D37" s="132" t="n"/>
      <c r="E37" s="1266" t="inlineStr">
        <is>
          <t>Модуль "Научно-исследовательская работа"</t>
        </is>
      </c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75" t="n"/>
      <c r="AC37" s="405" t="n"/>
      <c r="AD37" s="131" t="n"/>
      <c r="AE37" s="132" t="n"/>
      <c r="AF37" s="405" t="n"/>
      <c r="AG37" s="131" t="n"/>
      <c r="AH37" s="132" t="n"/>
      <c r="AI37" s="188">
        <f>AI38</f>
        <v/>
      </c>
      <c r="AJ37" s="126" t="n"/>
      <c r="AK37" s="128" t="n"/>
      <c r="AL37" s="187">
        <f>AL38</f>
        <v/>
      </c>
      <c r="AM37" s="128" t="n"/>
      <c r="AN37" s="187">
        <f>AN38</f>
        <v/>
      </c>
      <c r="AO37" s="128" t="n"/>
      <c r="AP37" s="187">
        <f>AP38</f>
        <v/>
      </c>
      <c r="AQ37" s="128" t="n"/>
      <c r="AR37" s="187">
        <f>AR38</f>
        <v/>
      </c>
      <c r="AS37" s="128" t="n"/>
      <c r="AT37" s="352">
        <f>AT38</f>
        <v/>
      </c>
      <c r="AU37" s="179" t="n"/>
      <c r="AV37" s="188">
        <f>AV38</f>
        <v/>
      </c>
      <c r="AW37" s="128" t="n"/>
      <c r="AX37" s="187">
        <f>AX38</f>
        <v/>
      </c>
      <c r="AY37" s="128" t="n"/>
      <c r="AZ37" s="187">
        <f>AZ38</f>
        <v/>
      </c>
      <c r="BA37" s="128" t="n"/>
      <c r="BB37" s="187">
        <f>BB38</f>
        <v/>
      </c>
      <c r="BC37" s="128" t="n"/>
      <c r="BD37" s="187">
        <f>BD38</f>
        <v/>
      </c>
      <c r="BE37" s="128" t="n"/>
      <c r="BF37" s="95">
        <f>BF38</f>
        <v/>
      </c>
      <c r="BG37" s="128" t="n"/>
      <c r="BH37" s="1533" t="n"/>
      <c r="BI37" s="126" t="n"/>
      <c r="BJ37" s="1530" t="n"/>
      <c r="BK37" s="1535" t="n"/>
      <c r="BL37" s="953" t="n"/>
      <c r="BM37" s="953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355" t="n"/>
      <c r="B38" s="226" t="inlineStr">
        <is>
          <t>1.3.1</t>
        </is>
      </c>
      <c r="C38" s="191" t="n"/>
      <c r="D38" s="192" t="n"/>
      <c r="E38" s="1536" t="inlineStr">
        <is>
          <t>Научно-исследовательский семинар</t>
        </is>
      </c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4" t="n"/>
      <c r="W38" s="194" t="n"/>
      <c r="X38" s="194" t="n"/>
      <c r="Y38" s="194" t="n"/>
      <c r="Z38" s="194" t="n"/>
      <c r="AA38" s="194" t="n"/>
      <c r="AB38" s="195" t="n"/>
      <c r="AC38" s="263" t="n"/>
      <c r="AD38" s="194" t="n"/>
      <c r="AE38" s="195" t="n"/>
      <c r="AF38" s="263" t="n">
        <v>1.2</v>
      </c>
      <c r="AG38" s="194" t="n"/>
      <c r="AH38" s="195" t="n"/>
      <c r="AI38" s="1537" t="n">
        <v>180</v>
      </c>
      <c r="AJ38" s="194" t="n"/>
      <c r="AK38" s="240" t="n"/>
      <c r="AL38" s="93" t="n"/>
      <c r="AM38" s="128" t="n"/>
      <c r="AN38" s="350" t="n"/>
      <c r="AO38" s="179" t="n"/>
      <c r="AP38" s="93" t="n"/>
      <c r="AQ38" s="128" t="n"/>
      <c r="AR38" s="93" t="n"/>
      <c r="AS38" s="128" t="n"/>
      <c r="AT38" s="1538" t="n"/>
      <c r="AU38" s="1059" t="n"/>
      <c r="AV38" s="177" t="n">
        <v>90</v>
      </c>
      <c r="AW38" s="128" t="n"/>
      <c r="AX38" s="93" t="n"/>
      <c r="AY38" s="128" t="n"/>
      <c r="AZ38" s="93" t="n">
        <v>3</v>
      </c>
      <c r="BA38" s="128" t="n"/>
      <c r="BB38" s="93" t="n">
        <v>90</v>
      </c>
      <c r="BC38" s="128" t="n"/>
      <c r="BD38" s="93" t="n"/>
      <c r="BE38" s="128" t="n"/>
      <c r="BF38" s="502" t="n">
        <v>3</v>
      </c>
      <c r="BG38" s="240" t="n"/>
      <c r="BH38" s="1539" t="inlineStr">
        <is>
          <t>УК-2,3,5,8</t>
        </is>
      </c>
      <c r="BI38" s="202" t="n"/>
      <c r="BJ38" s="742" t="n"/>
      <c r="BK38" s="1421" t="inlineStr">
        <is>
          <t>МТБиУР</t>
        </is>
      </c>
      <c r="BL38" s="355" t="n"/>
      <c r="BM38" s="355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355" t="n"/>
      <c r="B39" s="615" t="n">
        <v>2</v>
      </c>
      <c r="C39" s="585" t="n"/>
      <c r="D39" s="586" t="n"/>
      <c r="E39" s="1528" t="inlineStr">
        <is>
          <t>Компонент учреждения образования</t>
        </is>
      </c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5" t="n"/>
      <c r="W39" s="585" t="n"/>
      <c r="X39" s="585" t="n"/>
      <c r="Y39" s="585" t="n"/>
      <c r="Z39" s="585" t="n"/>
      <c r="AA39" s="585" t="n"/>
      <c r="AB39" s="586" t="n"/>
      <c r="AC39" s="615" t="n"/>
      <c r="AD39" s="585" t="n"/>
      <c r="AE39" s="586" t="n"/>
      <c r="AF39" s="615" t="n"/>
      <c r="AG39" s="585" t="n"/>
      <c r="AH39" s="586" t="n"/>
      <c r="AI39" s="612">
        <f>AI40+AI41+AI45+AI49</f>
        <v/>
      </c>
      <c r="AJ39" s="585" t="n"/>
      <c r="AK39" s="613" t="n"/>
      <c r="AL39" s="616">
        <f>AL40+AL41+AL45+AL49</f>
        <v/>
      </c>
      <c r="AM39" s="613" t="n"/>
      <c r="AN39" s="616">
        <f>AN40+AN41+AN45+AN49</f>
        <v/>
      </c>
      <c r="AO39" s="613" t="n"/>
      <c r="AP39" s="616">
        <f>AP40+AP41+AP45+AP49</f>
        <v/>
      </c>
      <c r="AQ39" s="613" t="n"/>
      <c r="AR39" s="616">
        <f>AR40+AR41+AR45+AR49</f>
        <v/>
      </c>
      <c r="AS39" s="613" t="n"/>
      <c r="AT39" s="616">
        <f>AT40+AT41+AT45+AT49</f>
        <v/>
      </c>
      <c r="AU39" s="613" t="n"/>
      <c r="AV39" s="612">
        <f>AV40+AV41+AV45+AV49</f>
        <v/>
      </c>
      <c r="AW39" s="613" t="n"/>
      <c r="AX39" s="616">
        <f>AX40+AX41+AX45+AX49</f>
        <v/>
      </c>
      <c r="AY39" s="613" t="n"/>
      <c r="AZ39" s="616">
        <f>AZ40+AZ41+AZ45+AZ49</f>
        <v/>
      </c>
      <c r="BA39" s="613" t="n"/>
      <c r="BB39" s="616">
        <f>BB40+BB41+BB45+BB49</f>
        <v/>
      </c>
      <c r="BC39" s="613" t="n"/>
      <c r="BD39" s="616">
        <f>BD40+BD41+BD45+BD49</f>
        <v/>
      </c>
      <c r="BE39" s="613" t="n"/>
      <c r="BF39" s="617">
        <f>BF40+BF41+BF45+BF49</f>
        <v/>
      </c>
      <c r="BG39" s="613" t="n"/>
      <c r="BH39" s="719" t="n"/>
      <c r="BI39" s="585" t="n"/>
      <c r="BJ39" s="586" t="n"/>
      <c r="BK39" s="1421" t="n"/>
      <c r="BL39" s="355" t="n"/>
      <c r="BM39" s="355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355" t="n"/>
      <c r="B40" s="1364" t="inlineStr">
        <is>
          <t>2.1</t>
        </is>
      </c>
      <c r="C40" s="206" t="n"/>
      <c r="D40" s="207" t="n"/>
      <c r="E40" s="1186" t="inlineStr">
        <is>
          <t>Иностранный язык для делового и профессионального общения</t>
        </is>
      </c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61" t="n"/>
      <c r="AC40" s="171" t="n"/>
      <c r="AD40" s="123" t="n"/>
      <c r="AE40" s="161" t="n"/>
      <c r="AF40" s="171" t="n">
        <v>1</v>
      </c>
      <c r="AG40" s="123" t="n"/>
      <c r="AH40" s="161" t="n"/>
      <c r="AI40" s="169" t="n">
        <v>108</v>
      </c>
      <c r="AJ40" s="123" t="n"/>
      <c r="AK40" s="124" t="n"/>
      <c r="AL40" s="212" t="n">
        <v>52</v>
      </c>
      <c r="AM40" s="139" t="n"/>
      <c r="AN40" s="621" t="n"/>
      <c r="AO40" s="622" t="n"/>
      <c r="AP40" s="212" t="n"/>
      <c r="AQ40" s="139" t="n"/>
      <c r="AR40" s="212" t="n">
        <v>52</v>
      </c>
      <c r="AS40" s="139" t="n"/>
      <c r="AT40" s="212" t="n"/>
      <c r="AU40" s="139" t="n"/>
      <c r="AV40" s="213">
        <f>AZ40*36</f>
        <v/>
      </c>
      <c r="AW40" s="139" t="n"/>
      <c r="AX40" s="212" t="n">
        <v>52</v>
      </c>
      <c r="AY40" s="139" t="n"/>
      <c r="AZ40" s="212" t="n">
        <v>3</v>
      </c>
      <c r="BA40" s="139" t="n"/>
      <c r="BB40" s="1118">
        <f>BF40*36</f>
        <v/>
      </c>
      <c r="BC40" s="139" t="n"/>
      <c r="BD40" s="1118" t="n"/>
      <c r="BE40" s="139" t="n"/>
      <c r="BF40" s="1118" t="n"/>
      <c r="BG40" s="139" t="n"/>
      <c r="BH40" s="744" t="inlineStr">
        <is>
          <t>УК-3,6</t>
        </is>
      </c>
      <c r="BI40" s="123" t="n"/>
      <c r="BJ40" s="161" t="n"/>
      <c r="BK40" s="1421" t="inlineStr">
        <is>
          <t>МКиТП</t>
        </is>
      </c>
      <c r="BL40" s="355" t="n"/>
      <c r="BM40" s="355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355" t="n"/>
      <c r="B41" s="402" t="inlineStr">
        <is>
          <t>2.2</t>
        </is>
      </c>
      <c r="C41" s="131" t="n"/>
      <c r="D41" s="132" t="n"/>
      <c r="E41" s="1266" t="inlineStr">
        <is>
          <t>Модуль "Организационное управление"</t>
        </is>
      </c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75" t="n"/>
      <c r="AC41" s="405" t="n"/>
      <c r="AD41" s="131" t="n"/>
      <c r="AE41" s="132" t="n"/>
      <c r="AF41" s="405" t="n"/>
      <c r="AG41" s="131" t="n"/>
      <c r="AH41" s="132" t="n"/>
      <c r="AI41" s="188">
        <f>AI42+AI43+AI44</f>
        <v/>
      </c>
      <c r="AJ41" s="126" t="n"/>
      <c r="AK41" s="128" t="n"/>
      <c r="AL41" s="187">
        <f>AL42+AL43+AL44</f>
        <v/>
      </c>
      <c r="AM41" s="128" t="n"/>
      <c r="AN41" s="187">
        <f>AN42+AN43+AN44</f>
        <v/>
      </c>
      <c r="AO41" s="128" t="n"/>
      <c r="AP41" s="187">
        <f>AP42+AP43+AP44</f>
        <v/>
      </c>
      <c r="AQ41" s="128" t="n"/>
      <c r="AR41" s="187">
        <f>AR42+AR43+AR44</f>
        <v/>
      </c>
      <c r="AS41" s="128" t="n"/>
      <c r="AT41" s="187">
        <f>AT42+AT43+AT44</f>
        <v/>
      </c>
      <c r="AU41" s="128" t="n"/>
      <c r="AV41" s="188">
        <f>AV42+AV43+AV44</f>
        <v/>
      </c>
      <c r="AW41" s="128" t="n"/>
      <c r="AX41" s="187">
        <f>AX42+AX43+AX44</f>
        <v/>
      </c>
      <c r="AY41" s="128" t="n"/>
      <c r="AZ41" s="187">
        <f>AZ42+AZ43+AZ44</f>
        <v/>
      </c>
      <c r="BA41" s="128" t="n"/>
      <c r="BB41" s="187">
        <f>BB42+BB43+BB44</f>
        <v/>
      </c>
      <c r="BC41" s="128" t="n"/>
      <c r="BD41" s="187">
        <f>BD42+BD43+BD44</f>
        <v/>
      </c>
      <c r="BE41" s="128" t="n"/>
      <c r="BF41" s="95">
        <f>BF42+BF43+BF44</f>
        <v/>
      </c>
      <c r="BG41" s="128" t="n"/>
      <c r="BH41" s="1533" t="n"/>
      <c r="BI41" s="126" t="n"/>
      <c r="BJ41" s="1530" t="n"/>
      <c r="BK41" s="1421" t="n"/>
      <c r="BL41" s="355" t="n"/>
      <c r="BM41" s="355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</row>
    <row r="42">
      <c r="A42" s="355" t="n"/>
      <c r="B42" s="262" t="inlineStr">
        <is>
          <t>2.2.1</t>
        </is>
      </c>
      <c r="C42" s="131" t="n"/>
      <c r="D42" s="132" t="n"/>
      <c r="E42" s="1260" t="inlineStr">
        <is>
          <t>Проектное управление</t>
        </is>
      </c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75" t="n"/>
      <c r="AC42" s="261" t="n">
        <v>1</v>
      </c>
      <c r="AD42" s="131" t="n"/>
      <c r="AE42" s="132" t="n"/>
      <c r="AF42" s="261" t="n"/>
      <c r="AG42" s="131" t="n"/>
      <c r="AH42" s="132" t="n"/>
      <c r="AI42" s="177" t="n">
        <v>90</v>
      </c>
      <c r="AJ42" s="126" t="n"/>
      <c r="AK42" s="128" t="n"/>
      <c r="AL42" s="93">
        <f>AN42+AP42+AR42+AT42</f>
        <v/>
      </c>
      <c r="AM42" s="128" t="n"/>
      <c r="AN42" s="350" t="n">
        <v>20</v>
      </c>
      <c r="AO42" s="179" t="n"/>
      <c r="AP42" s="93" t="n"/>
      <c r="AQ42" s="128" t="n"/>
      <c r="AR42" s="93" t="n">
        <v>10</v>
      </c>
      <c r="AS42" s="128" t="n"/>
      <c r="AT42" s="93" t="n">
        <v>10</v>
      </c>
      <c r="AU42" s="128" t="n"/>
      <c r="AV42" s="177">
        <f>AI42</f>
        <v/>
      </c>
      <c r="AW42" s="128" t="n"/>
      <c r="AX42" s="93">
        <f>AL42</f>
        <v/>
      </c>
      <c r="AY42" s="128" t="n"/>
      <c r="AZ42" s="93" t="n">
        <v>3</v>
      </c>
      <c r="BA42" s="128" t="n"/>
      <c r="BB42" s="93">
        <f>BF42*36</f>
        <v/>
      </c>
      <c r="BC42" s="128" t="n"/>
      <c r="BD42" s="93" t="n"/>
      <c r="BE42" s="128" t="n"/>
      <c r="BF42" s="93" t="n"/>
      <c r="BG42" s="128" t="n"/>
      <c r="BH42" s="1529" t="inlineStr">
        <is>
          <t>СК-1,УК-2, УПК-3</t>
        </is>
      </c>
      <c r="BI42" s="126" t="n"/>
      <c r="BJ42" s="1530" t="n"/>
      <c r="BK42" s="1421" t="inlineStr">
        <is>
          <t>ОПиЭН</t>
        </is>
      </c>
      <c r="BL42" s="355" t="n"/>
      <c r="BM42" s="355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355" t="n"/>
      <c r="B43" s="262" t="inlineStr">
        <is>
          <t>2.2.2</t>
        </is>
      </c>
      <c r="C43" s="131" t="n"/>
      <c r="D43" s="132" t="n"/>
      <c r="E43" s="1260" t="inlineStr">
        <is>
          <t>Стратегическое управление организацией</t>
        </is>
      </c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75" t="n"/>
      <c r="AC43" s="261" t="n">
        <v>2</v>
      </c>
      <c r="AD43" s="131" t="n"/>
      <c r="AE43" s="132" t="n"/>
      <c r="AF43" s="261" t="n"/>
      <c r="AG43" s="131" t="n"/>
      <c r="AH43" s="132" t="n"/>
      <c r="AI43" s="177" t="n">
        <v>108</v>
      </c>
      <c r="AJ43" s="126" t="n"/>
      <c r="AK43" s="128" t="n"/>
      <c r="AL43" s="93" t="n">
        <v>44</v>
      </c>
      <c r="AM43" s="128" t="n"/>
      <c r="AN43" s="350" t="n">
        <v>28</v>
      </c>
      <c r="AO43" s="179" t="n"/>
      <c r="AP43" s="93" t="n"/>
      <c r="AQ43" s="128" t="n"/>
      <c r="AR43" s="93" t="n">
        <v>16</v>
      </c>
      <c r="AS43" s="128" t="n"/>
      <c r="AT43" s="93" t="n"/>
      <c r="AU43" s="128" t="n"/>
      <c r="AV43" s="177">
        <f>AZ43*36</f>
        <v/>
      </c>
      <c r="AW43" s="128" t="n"/>
      <c r="AX43" s="93" t="n"/>
      <c r="AY43" s="128" t="n"/>
      <c r="AZ43" s="93" t="n"/>
      <c r="BA43" s="128" t="n"/>
      <c r="BB43" s="93">
        <f>BF43*36</f>
        <v/>
      </c>
      <c r="BC43" s="128" t="n"/>
      <c r="BD43" s="93">
        <f>AL43</f>
        <v/>
      </c>
      <c r="BE43" s="128" t="n"/>
      <c r="BF43" s="93" t="n">
        <v>3</v>
      </c>
      <c r="BG43" s="128" t="n"/>
      <c r="BH43" s="1529" t="inlineStr">
        <is>
          <t>СК-3, УК-8</t>
        </is>
      </c>
      <c r="BI43" s="126" t="n"/>
      <c r="BJ43" s="1530" t="n"/>
      <c r="BK43" s="1421" t="inlineStr">
        <is>
          <t>МТБиУР</t>
        </is>
      </c>
      <c r="BL43" s="355" t="n"/>
      <c r="BM43" s="355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</row>
    <row r="44">
      <c r="A44" s="355" t="n"/>
      <c r="B44" s="262" t="inlineStr">
        <is>
          <t>2.2.3</t>
        </is>
      </c>
      <c r="C44" s="131" t="n"/>
      <c r="D44" s="132" t="n"/>
      <c r="E44" s="1260" t="inlineStr">
        <is>
          <t>Моделирование и оптимизация бизнес-процессов</t>
        </is>
      </c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75" t="n"/>
      <c r="AC44" s="261" t="n"/>
      <c r="AD44" s="131" t="n"/>
      <c r="AE44" s="132" t="n"/>
      <c r="AF44" s="261" t="n">
        <v>1</v>
      </c>
      <c r="AG44" s="131" t="n"/>
      <c r="AH44" s="132" t="n"/>
      <c r="AI44" s="177" t="n">
        <v>126</v>
      </c>
      <c r="AJ44" s="126" t="n"/>
      <c r="AK44" s="128" t="n"/>
      <c r="AL44" s="93">
        <f>AN44+AR44+AP44</f>
        <v/>
      </c>
      <c r="AM44" s="128" t="n"/>
      <c r="AN44" s="350" t="n">
        <v>18</v>
      </c>
      <c r="AO44" s="179" t="n"/>
      <c r="AP44" s="93" t="n"/>
      <c r="AQ44" s="128" t="n"/>
      <c r="AR44" s="93" t="n">
        <v>28</v>
      </c>
      <c r="AS44" s="128" t="n"/>
      <c r="AT44" s="93" t="n"/>
      <c r="AU44" s="128" t="n"/>
      <c r="AV44" s="177" t="n">
        <v>126</v>
      </c>
      <c r="AW44" s="128" t="n"/>
      <c r="AX44" s="93">
        <f>AL44</f>
        <v/>
      </c>
      <c r="AY44" s="128" t="n"/>
      <c r="AZ44" s="93" t="n">
        <v>3</v>
      </c>
      <c r="BA44" s="128" t="n"/>
      <c r="BB44" s="93">
        <f>BF44*36</f>
        <v/>
      </c>
      <c r="BC44" s="128" t="n"/>
      <c r="BD44" s="93" t="n"/>
      <c r="BE44" s="128" t="n"/>
      <c r="BF44" s="93" t="n"/>
      <c r="BG44" s="128" t="n"/>
      <c r="BH44" s="1529" t="inlineStr">
        <is>
          <t>СК-2, УК-8</t>
        </is>
      </c>
      <c r="BI44" s="126" t="n"/>
      <c r="BJ44" s="1530" t="n"/>
      <c r="BK44" s="1421" t="inlineStr">
        <is>
          <t>ЭиУП</t>
        </is>
      </c>
      <c r="BL44" s="355" t="n"/>
      <c r="BM44" s="355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</row>
    <row r="45">
      <c r="A45" s="355" t="n"/>
      <c r="B45" s="402" t="inlineStr">
        <is>
          <t>2.3</t>
        </is>
      </c>
      <c r="C45" s="131" t="n"/>
      <c r="D45" s="132" t="n"/>
      <c r="E45" s="1540" t="inlineStr">
        <is>
          <t>Модуль "Управление эколого-экономической сферой"</t>
        </is>
      </c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75" t="n"/>
      <c r="AC45" s="405" t="n"/>
      <c r="AD45" s="131" t="n"/>
      <c r="AE45" s="132" t="n"/>
      <c r="AF45" s="405" t="n"/>
      <c r="AG45" s="131" t="n"/>
      <c r="AH45" s="132" t="n"/>
      <c r="AI45" s="188">
        <f>AI46+AI47+AI48</f>
        <v/>
      </c>
      <c r="AJ45" s="126" t="n"/>
      <c r="AK45" s="128" t="n"/>
      <c r="AL45" s="187">
        <f>AL46+AL47+AL48</f>
        <v/>
      </c>
      <c r="AM45" s="128" t="n"/>
      <c r="AN45" s="187">
        <f>AN46+AN47+AN48</f>
        <v/>
      </c>
      <c r="AO45" s="128" t="n"/>
      <c r="AP45" s="187">
        <f>AP46+AP47+AP48</f>
        <v/>
      </c>
      <c r="AQ45" s="128" t="n"/>
      <c r="AR45" s="187">
        <f>AR46+AR47+AR48</f>
        <v/>
      </c>
      <c r="AS45" s="128" t="n"/>
      <c r="AT45" s="187">
        <f>AT46+AT47+AT48</f>
        <v/>
      </c>
      <c r="AU45" s="128" t="n"/>
      <c r="AV45" s="188">
        <f>AV46+AV47+AV48</f>
        <v/>
      </c>
      <c r="AW45" s="128" t="n"/>
      <c r="AX45" s="187">
        <f>AX46+AX47+AX48</f>
        <v/>
      </c>
      <c r="AY45" s="128" t="n"/>
      <c r="AZ45" s="187">
        <f>AZ46+AZ47+AZ48</f>
        <v/>
      </c>
      <c r="BA45" s="128" t="n"/>
      <c r="BB45" s="187">
        <f>BB46+BB47+BB48</f>
        <v/>
      </c>
      <c r="BC45" s="128" t="n"/>
      <c r="BD45" s="187">
        <f>BD46+BD47+BD48</f>
        <v/>
      </c>
      <c r="BE45" s="128" t="n"/>
      <c r="BF45" s="95">
        <f>BF46+BF47+BF48</f>
        <v/>
      </c>
      <c r="BG45" s="128" t="n"/>
      <c r="BH45" s="1533" t="n"/>
      <c r="BI45" s="126" t="n"/>
      <c r="BJ45" s="1530" t="n"/>
      <c r="BK45" s="1421" t="n"/>
      <c r="BL45" s="355" t="n"/>
      <c r="BM45" s="355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</row>
    <row r="46">
      <c r="A46" s="355" t="n"/>
      <c r="B46" s="262" t="inlineStr">
        <is>
          <t>2.3.1</t>
        </is>
      </c>
      <c r="C46" s="131" t="n"/>
      <c r="D46" s="132" t="n"/>
      <c r="E46" s="1260" t="inlineStr">
        <is>
          <t>Управление в эколого-экономических системах</t>
        </is>
      </c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75" t="n"/>
      <c r="AC46" s="261" t="n">
        <v>1</v>
      </c>
      <c r="AD46" s="131" t="n"/>
      <c r="AE46" s="132" t="n"/>
      <c r="AF46" s="261" t="n"/>
      <c r="AG46" s="131" t="n"/>
      <c r="AH46" s="132" t="n"/>
      <c r="AI46" s="177" t="n">
        <v>108</v>
      </c>
      <c r="AJ46" s="126" t="n"/>
      <c r="AK46" s="128" t="n"/>
      <c r="AL46" s="93">
        <f>AN46+AP46+AR46+AT46</f>
        <v/>
      </c>
      <c r="AM46" s="128" t="n"/>
      <c r="AN46" s="350" t="n">
        <v>28</v>
      </c>
      <c r="AO46" s="179" t="n"/>
      <c r="AP46" s="93" t="n"/>
      <c r="AQ46" s="128" t="n"/>
      <c r="AR46" s="93" t="n">
        <v>16</v>
      </c>
      <c r="AS46" s="128" t="n"/>
      <c r="AT46" s="93" t="n"/>
      <c r="AU46" s="128" t="n"/>
      <c r="AV46" s="177">
        <f>AZ46*36</f>
        <v/>
      </c>
      <c r="AW46" s="128" t="n"/>
      <c r="AX46" s="93">
        <f>AL46</f>
        <v/>
      </c>
      <c r="AY46" s="128" t="n"/>
      <c r="AZ46" s="93" t="n">
        <v>3</v>
      </c>
      <c r="BA46" s="128" t="n"/>
      <c r="BB46" s="93">
        <f>BF46*36</f>
        <v/>
      </c>
      <c r="BC46" s="128" t="n"/>
      <c r="BD46" s="93" t="n"/>
      <c r="BE46" s="128" t="n"/>
      <c r="BF46" s="93" t="n"/>
      <c r="BG46" s="128" t="n"/>
      <c r="BH46" s="1541" t="inlineStr">
        <is>
          <t>СК-4</t>
        </is>
      </c>
      <c r="BI46" s="126" t="n"/>
      <c r="BJ46" s="1530" t="n"/>
      <c r="BK46" s="1421" t="inlineStr">
        <is>
          <t>МТБиУР</t>
        </is>
      </c>
      <c r="BL46" s="355" t="n"/>
      <c r="BM46" s="355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</row>
    <row r="47">
      <c r="A47" s="355" t="n"/>
      <c r="B47" s="262" t="inlineStr">
        <is>
          <t>2.3.2</t>
        </is>
      </c>
      <c r="C47" s="131" t="n"/>
      <c r="D47" s="132" t="n"/>
      <c r="E47" s="1260" t="inlineStr">
        <is>
          <t>Менеджмент и экономика природопользования</t>
        </is>
      </c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75" t="n"/>
      <c r="AC47" s="261" t="n">
        <v>2</v>
      </c>
      <c r="AD47" s="131" t="n"/>
      <c r="AE47" s="132" t="n"/>
      <c r="AF47" s="261" t="n"/>
      <c r="AG47" s="131" t="n"/>
      <c r="AH47" s="132" t="n"/>
      <c r="AI47" s="177" t="n">
        <v>108</v>
      </c>
      <c r="AJ47" s="126" t="n"/>
      <c r="AK47" s="128" t="n"/>
      <c r="AL47" s="93">
        <f>AN47+AP47+AR47+AT47</f>
        <v/>
      </c>
      <c r="AM47" s="128" t="n"/>
      <c r="AN47" s="350" t="n">
        <v>28</v>
      </c>
      <c r="AO47" s="179" t="n"/>
      <c r="AP47" s="93" t="n"/>
      <c r="AQ47" s="128" t="n"/>
      <c r="AR47" s="93" t="n">
        <v>16</v>
      </c>
      <c r="AS47" s="128" t="n"/>
      <c r="AT47" s="93" t="n"/>
      <c r="AU47" s="128" t="n"/>
      <c r="AV47" s="177">
        <f>AZ47*36</f>
        <v/>
      </c>
      <c r="AW47" s="128" t="n"/>
      <c r="AX47" s="93" t="n"/>
      <c r="AY47" s="128" t="n"/>
      <c r="AZ47" s="93" t="n"/>
      <c r="BA47" s="128" t="n"/>
      <c r="BB47" s="93">
        <f>AI47</f>
        <v/>
      </c>
      <c r="BC47" s="128" t="n"/>
      <c r="BD47" s="93" t="n">
        <v>44</v>
      </c>
      <c r="BE47" s="128" t="n"/>
      <c r="BF47" s="93" t="n">
        <v>3</v>
      </c>
      <c r="BG47" s="128" t="n"/>
      <c r="BH47" s="1541" t="inlineStr">
        <is>
          <t>СК-5</t>
        </is>
      </c>
      <c r="BI47" s="126" t="n"/>
      <c r="BJ47" s="1530" t="n"/>
      <c r="BK47" s="1421" t="inlineStr">
        <is>
          <t>МТБиУР</t>
        </is>
      </c>
      <c r="BL47" s="355" t="n"/>
      <c r="BM47" s="355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</row>
    <row r="48">
      <c r="A48" s="355" t="n"/>
      <c r="B48" s="262" t="inlineStr">
        <is>
          <t>2.3.3</t>
        </is>
      </c>
      <c r="C48" s="131" t="n"/>
      <c r="D48" s="132" t="n"/>
      <c r="E48" s="1260" t="inlineStr">
        <is>
          <t xml:space="preserve">Зеленая экономика и инвестиционный менеджмент </t>
        </is>
      </c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75" t="n"/>
      <c r="AC48" s="261" t="n"/>
      <c r="AD48" s="131" t="n"/>
      <c r="AE48" s="132" t="n"/>
      <c r="AF48" s="261" t="n">
        <v>2</v>
      </c>
      <c r="AG48" s="131" t="n"/>
      <c r="AH48" s="132" t="n"/>
      <c r="AI48" s="177" t="n">
        <v>126</v>
      </c>
      <c r="AJ48" s="126" t="n"/>
      <c r="AK48" s="128" t="n"/>
      <c r="AL48" s="93">
        <f>AN48+AP48+AR48+AT48</f>
        <v/>
      </c>
      <c r="AM48" s="128" t="n"/>
      <c r="AN48" s="350" t="n">
        <v>20</v>
      </c>
      <c r="AO48" s="179" t="n"/>
      <c r="AP48" s="93" t="n">
        <v>10</v>
      </c>
      <c r="AQ48" s="128" t="n"/>
      <c r="AR48" s="93" t="n">
        <v>20</v>
      </c>
      <c r="AS48" s="128" t="n"/>
      <c r="AT48" s="93" t="n"/>
      <c r="AU48" s="128" t="n"/>
      <c r="AV48" s="177">
        <f>AZ48*36</f>
        <v/>
      </c>
      <c r="AW48" s="128" t="n"/>
      <c r="AX48" s="93" t="n"/>
      <c r="AY48" s="128" t="n"/>
      <c r="AZ48" s="93" t="n"/>
      <c r="BA48" s="128" t="n"/>
      <c r="BB48" s="93">
        <f>AI48</f>
        <v/>
      </c>
      <c r="BC48" s="128" t="n"/>
      <c r="BD48" s="93">
        <f>AL48</f>
        <v/>
      </c>
      <c r="BE48" s="128" t="n"/>
      <c r="BF48" s="93" t="n">
        <v>3</v>
      </c>
      <c r="BG48" s="128" t="n"/>
      <c r="BH48" s="1541" t="inlineStr">
        <is>
          <t>СК-6</t>
        </is>
      </c>
      <c r="BI48" s="126" t="n"/>
      <c r="BJ48" s="1530" t="n"/>
      <c r="BK48" s="1421" t="inlineStr">
        <is>
          <t>МТБиУР</t>
        </is>
      </c>
      <c r="BL48" s="355" t="n"/>
      <c r="BM48" s="355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</row>
    <row r="49">
      <c r="A49" s="355" t="n"/>
      <c r="B49" s="402" t="inlineStr">
        <is>
          <t>2.4</t>
        </is>
      </c>
      <c r="C49" s="131" t="n"/>
      <c r="D49" s="132" t="n"/>
      <c r="E49" s="1266" t="inlineStr">
        <is>
          <t>Модуль  "Управление инновациями"</t>
        </is>
      </c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75" t="n"/>
      <c r="AC49" s="405" t="n"/>
      <c r="AD49" s="131" t="n"/>
      <c r="AE49" s="132" t="n"/>
      <c r="AF49" s="405" t="n"/>
      <c r="AG49" s="131" t="n"/>
      <c r="AH49" s="132" t="n"/>
      <c r="AI49" s="188">
        <f>AI50+AI51+AI52</f>
        <v/>
      </c>
      <c r="AJ49" s="126" t="n"/>
      <c r="AK49" s="128" t="n"/>
      <c r="AL49" s="187">
        <f>AL50+AL51+AL52</f>
        <v/>
      </c>
      <c r="AM49" s="128" t="n"/>
      <c r="AN49" s="187">
        <f>AN50+AN51+AN52</f>
        <v/>
      </c>
      <c r="AO49" s="128" t="n"/>
      <c r="AP49" s="187">
        <f>AP50+AP51+AP52</f>
        <v/>
      </c>
      <c r="AQ49" s="128" t="n"/>
      <c r="AR49" s="187">
        <f>AR50+AR51+AR52</f>
        <v/>
      </c>
      <c r="AS49" s="128" t="n"/>
      <c r="AT49" s="187">
        <f>AT50+AT51+AT52</f>
        <v/>
      </c>
      <c r="AU49" s="128" t="n"/>
      <c r="AV49" s="188">
        <f>AV50+AV51+AV52</f>
        <v/>
      </c>
      <c r="AW49" s="128" t="n"/>
      <c r="AX49" s="187">
        <f>AX50+AX51+AX52</f>
        <v/>
      </c>
      <c r="AY49" s="128" t="n"/>
      <c r="AZ49" s="187">
        <f>AZ50+AZ51+AZ52</f>
        <v/>
      </c>
      <c r="BA49" s="128" t="n"/>
      <c r="BB49" s="187">
        <f>BB50+BB51+BB52</f>
        <v/>
      </c>
      <c r="BC49" s="128" t="n"/>
      <c r="BD49" s="187">
        <f>BD50+BD51+BD52</f>
        <v/>
      </c>
      <c r="BE49" s="128" t="n"/>
      <c r="BF49" s="187">
        <f>BF50+BF51+BF52</f>
        <v/>
      </c>
      <c r="BG49" s="128" t="n"/>
      <c r="BH49" s="1533" t="n"/>
      <c r="BI49" s="126" t="n"/>
      <c r="BJ49" s="1530" t="n"/>
      <c r="BK49" s="1421" t="n"/>
      <c r="BL49" s="355" t="n"/>
      <c r="BM49" s="355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</row>
    <row r="50">
      <c r="A50" s="355" t="n"/>
      <c r="B50" s="262" t="inlineStr">
        <is>
          <t>2.4.1</t>
        </is>
      </c>
      <c r="C50" s="131" t="n"/>
      <c r="D50" s="132" t="n"/>
      <c r="E50" s="1542" t="inlineStr">
        <is>
          <t>Государственно-частное партнерство / Международная торговая политика</t>
        </is>
      </c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532" t="n"/>
      <c r="AC50" s="261" t="n">
        <v>2</v>
      </c>
      <c r="AD50" s="131" t="n"/>
      <c r="AE50" s="132" t="n"/>
      <c r="AF50" s="130" t="n"/>
      <c r="AG50" s="131" t="n"/>
      <c r="AH50" s="132" t="n"/>
      <c r="AI50" s="177" t="n">
        <v>108</v>
      </c>
      <c r="AJ50" s="126" t="n"/>
      <c r="AK50" s="128" t="n"/>
      <c r="AL50" s="93">
        <f>AN50+AR50+AP50</f>
        <v/>
      </c>
      <c r="AM50" s="128" t="n"/>
      <c r="AN50" s="350" t="n">
        <v>20</v>
      </c>
      <c r="AO50" s="179" t="n"/>
      <c r="AP50" s="93" t="n"/>
      <c r="AQ50" s="128" t="n"/>
      <c r="AR50" s="93" t="n">
        <v>20</v>
      </c>
      <c r="AS50" s="128" t="n"/>
      <c r="AT50" s="129" t="n"/>
      <c r="AU50" s="126" t="n"/>
      <c r="AV50" s="177">
        <f>AZ50*36</f>
        <v/>
      </c>
      <c r="AW50" s="128" t="n"/>
      <c r="AX50" s="93" t="n"/>
      <c r="AY50" s="128" t="n"/>
      <c r="AZ50" s="93" t="n"/>
      <c r="BA50" s="128" t="n"/>
      <c r="BB50" s="93">
        <f>AI50</f>
        <v/>
      </c>
      <c r="BC50" s="128" t="n"/>
      <c r="BD50" s="93">
        <f>AL50</f>
        <v/>
      </c>
      <c r="BE50" s="128" t="n"/>
      <c r="BF50" s="827" t="n">
        <v>3</v>
      </c>
      <c r="BG50" s="175" t="n"/>
      <c r="BH50" s="1529" t="inlineStr">
        <is>
          <t>СК-7/СК-10</t>
        </is>
      </c>
      <c r="BI50" s="126" t="n"/>
      <c r="BJ50" s="1530" t="n"/>
      <c r="BK50" s="1421" t="inlineStr">
        <is>
          <t>МТБиУР</t>
        </is>
      </c>
      <c r="BL50" s="355" t="n"/>
      <c r="BM50" s="355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</row>
    <row r="51">
      <c r="A51" s="355" t="n"/>
      <c r="B51" s="262" t="inlineStr">
        <is>
          <t>2.4.2</t>
        </is>
      </c>
      <c r="C51" s="131" t="n"/>
      <c r="D51" s="132" t="n"/>
      <c r="E51" s="1542" t="inlineStr">
        <is>
          <t>Цифровая экономика и международный бизнес / Инновационные системы и инфраструктуры</t>
        </is>
      </c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532" t="n"/>
      <c r="AC51" s="261" t="n"/>
      <c r="AD51" s="131" t="n"/>
      <c r="AE51" s="132" t="n"/>
      <c r="AF51" s="130" t="n">
        <v>1</v>
      </c>
      <c r="AG51" s="131" t="n"/>
      <c r="AH51" s="132" t="n"/>
      <c r="AI51" s="177" t="n">
        <v>108</v>
      </c>
      <c r="AJ51" s="126" t="n"/>
      <c r="AK51" s="128" t="n"/>
      <c r="AL51" s="93">
        <f>AN51+AR51+AP51</f>
        <v/>
      </c>
      <c r="AM51" s="128" t="n"/>
      <c r="AN51" s="350" t="n">
        <v>20</v>
      </c>
      <c r="AO51" s="179" t="n"/>
      <c r="AP51" s="93" t="n"/>
      <c r="AQ51" s="128" t="n"/>
      <c r="AR51" s="93" t="n">
        <v>22</v>
      </c>
      <c r="AS51" s="128" t="n"/>
      <c r="AT51" s="129" t="n"/>
      <c r="AU51" s="126" t="n"/>
      <c r="AV51" s="177" t="n">
        <v>108</v>
      </c>
      <c r="AW51" s="128" t="n"/>
      <c r="AX51" s="93">
        <f>AL51</f>
        <v/>
      </c>
      <c r="AY51" s="128" t="n"/>
      <c r="AZ51" s="93" t="n">
        <v>3</v>
      </c>
      <c r="BA51" s="128" t="n"/>
      <c r="BB51" s="93" t="n"/>
      <c r="BC51" s="128" t="n"/>
      <c r="BD51" s="93" t="n"/>
      <c r="BE51" s="128" t="n"/>
      <c r="BF51" s="827" t="n"/>
      <c r="BG51" s="175" t="n"/>
      <c r="BH51" s="1529" t="inlineStr">
        <is>
          <t>СК-8/СК-11</t>
        </is>
      </c>
      <c r="BI51" s="126" t="n"/>
      <c r="BJ51" s="1530" t="n"/>
      <c r="BK51" s="1421" t="inlineStr">
        <is>
          <t>МТБиУР</t>
        </is>
      </c>
      <c r="BL51" s="355" t="n"/>
      <c r="BM51" s="355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</row>
    <row r="52">
      <c r="A52" s="355" t="n"/>
      <c r="B52" s="262" t="inlineStr">
        <is>
          <t>2.4.3</t>
        </is>
      </c>
      <c r="C52" s="131" t="n"/>
      <c r="D52" s="132" t="n"/>
      <c r="E52" s="1542" t="inlineStr">
        <is>
          <t>Управление финансовыми инновациями / Управление инвестиционными рисками в инновационной деятельности</t>
        </is>
      </c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532" t="n"/>
      <c r="AC52" s="261" t="n"/>
      <c r="AD52" s="131" t="n"/>
      <c r="AE52" s="132" t="n"/>
      <c r="AF52" s="130" t="n">
        <v>2</v>
      </c>
      <c r="AG52" s="131" t="n"/>
      <c r="AH52" s="132" t="n"/>
      <c r="AI52" s="177" t="n">
        <v>108</v>
      </c>
      <c r="AJ52" s="126" t="n"/>
      <c r="AK52" s="128" t="n"/>
      <c r="AL52" s="93">
        <f>AN52+AP52+AR52</f>
        <v/>
      </c>
      <c r="AM52" s="128" t="n"/>
      <c r="AN52" s="350" t="n">
        <v>20</v>
      </c>
      <c r="AO52" s="179" t="n"/>
      <c r="AP52" s="93" t="n"/>
      <c r="AQ52" s="128" t="n"/>
      <c r="AR52" s="93" t="n">
        <v>20</v>
      </c>
      <c r="AS52" s="128" t="n"/>
      <c r="AT52" s="93" t="n"/>
      <c r="AU52" s="128" t="n"/>
      <c r="AV52" s="177">
        <f>AZ52*36</f>
        <v/>
      </c>
      <c r="AW52" s="128" t="n"/>
      <c r="AX52" s="93" t="n"/>
      <c r="AY52" s="128" t="n"/>
      <c r="AZ52" s="93" t="n"/>
      <c r="BA52" s="128" t="n"/>
      <c r="BB52" s="93">
        <f>BF52*36</f>
        <v/>
      </c>
      <c r="BC52" s="128" t="n"/>
      <c r="BD52" s="93">
        <f>AL52</f>
        <v/>
      </c>
      <c r="BE52" s="128" t="n"/>
      <c r="BF52" s="93" t="n">
        <v>3</v>
      </c>
      <c r="BG52" s="128" t="n"/>
      <c r="BH52" s="1529" t="inlineStr">
        <is>
          <t>СК-9/СК-12</t>
        </is>
      </c>
      <c r="BI52" s="126" t="n"/>
      <c r="BJ52" s="1530" t="n"/>
      <c r="BK52" s="1421" t="inlineStr">
        <is>
          <t>МТБиУР</t>
        </is>
      </c>
      <c r="BL52" s="355" t="n"/>
      <c r="BM52" s="355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</row>
    <row r="53">
      <c r="A53" s="355" t="n"/>
      <c r="B53" s="402" t="inlineStr">
        <is>
          <t>2.5</t>
        </is>
      </c>
      <c r="C53" s="131" t="n"/>
      <c r="D53" s="132" t="n"/>
      <c r="E53" s="1190" t="inlineStr">
        <is>
          <t>Дополнительные виды обучения</t>
        </is>
      </c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2" t="n"/>
      <c r="AC53" s="261" t="n"/>
      <c r="AD53" s="131" t="n"/>
      <c r="AE53" s="132" t="n"/>
      <c r="AF53" s="130" t="n"/>
      <c r="AG53" s="131" t="n"/>
      <c r="AH53" s="132" t="n"/>
      <c r="AI53" s="634" t="inlineStr">
        <is>
          <t>/</t>
        </is>
      </c>
      <c r="AJ53" s="448">
        <f>AJ54+AJ55+AJ56</f>
        <v/>
      </c>
      <c r="AK53" s="179" t="n"/>
      <c r="AL53" s="636" t="inlineStr">
        <is>
          <t>/</t>
        </is>
      </c>
      <c r="AM53" s="440">
        <f>SUM(AM54:AM56)</f>
        <v/>
      </c>
      <c r="AN53" s="636" t="inlineStr">
        <is>
          <t>/</t>
        </is>
      </c>
      <c r="AO53" s="442">
        <f>SUM(AO54:AO56)</f>
        <v/>
      </c>
      <c r="AP53" s="636" t="inlineStr">
        <is>
          <t>/</t>
        </is>
      </c>
      <c r="AQ53" s="442">
        <f>SUM(AQ54:AQ56)</f>
        <v/>
      </c>
      <c r="AR53" s="1426" t="inlineStr">
        <is>
          <t>/</t>
        </is>
      </c>
      <c r="AS53" s="442">
        <f>SUM(AS54:AS56)</f>
        <v/>
      </c>
      <c r="AT53" s="636" t="inlineStr">
        <is>
          <t>/</t>
        </is>
      </c>
      <c r="AU53" s="1490">
        <f>SUM(AU54:AU56)</f>
        <v/>
      </c>
      <c r="AV53" s="638" t="inlineStr">
        <is>
          <t>/</t>
        </is>
      </c>
      <c r="AW53" s="440">
        <f>SUM(AW54:AW56)</f>
        <v/>
      </c>
      <c r="AX53" s="636" t="inlineStr">
        <is>
          <t>/</t>
        </is>
      </c>
      <c r="AY53" s="440">
        <f>SUM(AY54:AY56)</f>
        <v/>
      </c>
      <c r="AZ53" s="636" t="inlineStr">
        <is>
          <t>/</t>
        </is>
      </c>
      <c r="BA53" s="442">
        <f>SUM(BA54:BA56)</f>
        <v/>
      </c>
      <c r="BB53" s="636" t="inlineStr">
        <is>
          <t>/</t>
        </is>
      </c>
      <c r="BC53" s="440">
        <f>SUM(BC54:BC56)</f>
        <v/>
      </c>
      <c r="BD53" s="636" t="inlineStr">
        <is>
          <t>/</t>
        </is>
      </c>
      <c r="BE53" s="440">
        <f>SUM(BE54:BE56)</f>
        <v/>
      </c>
      <c r="BF53" s="636" t="inlineStr">
        <is>
          <t>/</t>
        </is>
      </c>
      <c r="BG53" s="855">
        <f>SUM(BG54:BG56)</f>
        <v/>
      </c>
      <c r="BH53" s="1541" t="n"/>
      <c r="BI53" s="126" t="n"/>
      <c r="BJ53" s="1530" t="n"/>
      <c r="BK53" s="1421" t="n"/>
      <c r="BL53" s="355" t="n"/>
      <c r="BM53" s="355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</row>
    <row r="54">
      <c r="A54" s="355" t="n"/>
      <c r="B54" s="262" t="inlineStr">
        <is>
          <t>2.5.1</t>
        </is>
      </c>
      <c r="C54" s="131" t="n"/>
      <c r="D54" s="132" t="n"/>
      <c r="E54" s="1170" t="inlineStr">
        <is>
          <t>Философия и методология науки *</t>
        </is>
      </c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2" t="n"/>
      <c r="AC54" s="366" t="inlineStr">
        <is>
          <t>/</t>
        </is>
      </c>
      <c r="AD54" s="130" t="n">
        <v>2</v>
      </c>
      <c r="AE54" s="132" t="n"/>
      <c r="AF54" s="367" t="n"/>
      <c r="AG54" s="131" t="n"/>
      <c r="AH54" s="860" t="n"/>
      <c r="AI54" s="605" t="inlineStr">
        <is>
          <t>/</t>
        </is>
      </c>
      <c r="AJ54" s="753">
        <f>AW54+BC54</f>
        <v/>
      </c>
      <c r="AK54" s="179" t="n"/>
      <c r="AL54" s="643" t="inlineStr">
        <is>
          <t>/</t>
        </is>
      </c>
      <c r="AM54" s="642">
        <f>AO54+AQ54+AS54+AU54</f>
        <v/>
      </c>
      <c r="AN54" s="643" t="inlineStr">
        <is>
          <t>/</t>
        </is>
      </c>
      <c r="AO54" s="863" t="n">
        <v>40</v>
      </c>
      <c r="AP54" s="643" t="n"/>
      <c r="AQ54" s="863" t="n"/>
      <c r="AR54" s="1430" t="n"/>
      <c r="AS54" s="863" t="n"/>
      <c r="AT54" s="643" t="inlineStr">
        <is>
          <t>/</t>
        </is>
      </c>
      <c r="AU54" s="866" t="n">
        <v>32</v>
      </c>
      <c r="AV54" s="645" t="inlineStr">
        <is>
          <t>/</t>
        </is>
      </c>
      <c r="AW54" s="642" t="n">
        <v>48</v>
      </c>
      <c r="AX54" s="643" t="inlineStr">
        <is>
          <t>/</t>
        </is>
      </c>
      <c r="AY54" s="642" t="n">
        <v>32</v>
      </c>
      <c r="AZ54" s="643" t="n"/>
      <c r="BA54" s="863" t="n"/>
      <c r="BB54" s="643" t="inlineStr">
        <is>
          <t>/</t>
        </is>
      </c>
      <c r="BC54" s="642" t="n">
        <v>76</v>
      </c>
      <c r="BD54" s="643" t="inlineStr">
        <is>
          <t>/</t>
        </is>
      </c>
      <c r="BE54" s="863" t="n">
        <v>40</v>
      </c>
      <c r="BF54" s="643" t="inlineStr">
        <is>
          <t>/</t>
        </is>
      </c>
      <c r="BG54" s="868" t="n">
        <v>3</v>
      </c>
      <c r="BH54" s="1541" t="inlineStr">
        <is>
          <t>УК-5</t>
        </is>
      </c>
      <c r="BI54" s="126" t="n"/>
      <c r="BJ54" s="1530" t="n"/>
      <c r="BK54" s="1421" t="inlineStr">
        <is>
          <t>ФиП</t>
        </is>
      </c>
      <c r="BL54" s="355" t="n"/>
      <c r="BM54" s="355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</row>
    <row r="55">
      <c r="A55" s="355" t="n"/>
      <c r="B55" s="262" t="inlineStr">
        <is>
          <t>2.5.2</t>
        </is>
      </c>
      <c r="C55" s="131" t="n"/>
      <c r="D55" s="132" t="n"/>
      <c r="E55" s="1170" t="inlineStr">
        <is>
          <t>Иностранный язык *</t>
        </is>
      </c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2" t="n"/>
      <c r="AC55" s="366" t="inlineStr">
        <is>
          <t>/</t>
        </is>
      </c>
      <c r="AD55" s="130" t="n">
        <v>2</v>
      </c>
      <c r="AE55" s="132" t="n"/>
      <c r="AF55" s="367" t="n"/>
      <c r="AG55" s="131" t="n"/>
      <c r="AH55" s="860" t="n"/>
      <c r="AI55" s="605" t="inlineStr">
        <is>
          <t>/</t>
        </is>
      </c>
      <c r="AJ55" s="753">
        <f>AW55+BC55</f>
        <v/>
      </c>
      <c r="AK55" s="179" t="n"/>
      <c r="AL55" s="643" t="inlineStr">
        <is>
          <t>/</t>
        </is>
      </c>
      <c r="AM55" s="642">
        <f>AO55+AQ55+AS55+AU55</f>
        <v/>
      </c>
      <c r="AN55" s="643" t="n"/>
      <c r="AO55" s="863" t="n"/>
      <c r="AP55" s="643" t="n"/>
      <c r="AQ55" s="863" t="n"/>
      <c r="AR55" s="1431" t="inlineStr">
        <is>
          <t>/</t>
        </is>
      </c>
      <c r="AS55" s="863" t="n">
        <v>96</v>
      </c>
      <c r="AT55" s="1431" t="n"/>
      <c r="AU55" s="866" t="n"/>
      <c r="AV55" s="645" t="inlineStr">
        <is>
          <t>/</t>
        </is>
      </c>
      <c r="AW55" s="642" t="n">
        <v>70</v>
      </c>
      <c r="AX55" s="643" t="inlineStr">
        <is>
          <t>/</t>
        </is>
      </c>
      <c r="AY55" s="642" t="n">
        <v>48</v>
      </c>
      <c r="AZ55" s="643" t="n"/>
      <c r="BA55" s="863" t="n"/>
      <c r="BB55" s="643" t="inlineStr">
        <is>
          <t>/</t>
        </is>
      </c>
      <c r="BC55" s="642" t="n">
        <v>72</v>
      </c>
      <c r="BD55" s="643" t="inlineStr">
        <is>
          <t>/</t>
        </is>
      </c>
      <c r="BE55" s="863" t="n">
        <v>48</v>
      </c>
      <c r="BF55" s="643" t="inlineStr">
        <is>
          <t>/</t>
        </is>
      </c>
      <c r="BG55" s="868" t="n">
        <v>4</v>
      </c>
      <c r="BH55" s="1541" t="inlineStr">
        <is>
          <t>УК-6</t>
        </is>
      </c>
      <c r="BI55" s="126" t="n"/>
      <c r="BJ55" s="1530" t="n"/>
      <c r="BK55" s="1421" t="inlineStr">
        <is>
          <t>МКиТП</t>
        </is>
      </c>
      <c r="BL55" s="355" t="n"/>
      <c r="BM55" s="355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355" t="n"/>
      <c r="B56" s="264" t="inlineStr">
        <is>
          <t>2.5.3</t>
        </is>
      </c>
      <c r="C56" s="194" t="n"/>
      <c r="D56" s="195" t="n"/>
      <c r="E56" s="1536" t="inlineStr">
        <is>
          <t>Основы информационных технологий  *</t>
        </is>
      </c>
      <c r="F56" s="194" t="n"/>
      <c r="G56" s="194" t="n"/>
      <c r="H56" s="194" t="n"/>
      <c r="I56" s="194" t="n"/>
      <c r="J56" s="194" t="n"/>
      <c r="K56" s="194" t="n"/>
      <c r="L56" s="194" t="n"/>
      <c r="M56" s="194" t="n"/>
      <c r="N56" s="194" t="n"/>
      <c r="O56" s="194" t="n"/>
      <c r="P56" s="194" t="n"/>
      <c r="Q56" s="194" t="n"/>
      <c r="R56" s="194" t="n"/>
      <c r="S56" s="194" t="n"/>
      <c r="T56" s="194" t="n"/>
      <c r="U56" s="194" t="n"/>
      <c r="V56" s="194" t="n"/>
      <c r="W56" s="194" t="n"/>
      <c r="X56" s="194" t="n"/>
      <c r="Y56" s="194" t="n"/>
      <c r="Z56" s="194" t="n"/>
      <c r="AA56" s="194" t="n"/>
      <c r="AB56" s="195" t="n"/>
      <c r="AC56" s="1543" t="n"/>
      <c r="AD56" s="650" t="n"/>
      <c r="AE56" s="195" t="n"/>
      <c r="AF56" s="263" t="inlineStr">
        <is>
          <t>/  1д</t>
        </is>
      </c>
      <c r="AG56" s="194" t="n"/>
      <c r="AH56" s="195" t="n"/>
      <c r="AI56" s="651" t="inlineStr">
        <is>
          <t>/</t>
        </is>
      </c>
      <c r="AJ56" s="765">
        <f>AW56</f>
        <v/>
      </c>
      <c r="AK56" s="240" t="n"/>
      <c r="AL56" s="654" t="inlineStr">
        <is>
          <t>/</t>
        </is>
      </c>
      <c r="AM56" s="652">
        <f>AO56+AQ56+AS56+AU56</f>
        <v/>
      </c>
      <c r="AN56" s="654" t="inlineStr">
        <is>
          <t>/</t>
        </is>
      </c>
      <c r="AO56" s="766" t="n">
        <v>26</v>
      </c>
      <c r="AP56" s="654" t="inlineStr">
        <is>
          <t>/</t>
        </is>
      </c>
      <c r="AQ56" s="766" t="n">
        <v>24</v>
      </c>
      <c r="AR56" s="767" t="n"/>
      <c r="AS56" s="766" t="n"/>
      <c r="AT56" s="767" t="n"/>
      <c r="AU56" s="1495" t="n"/>
      <c r="AV56" s="763" t="inlineStr">
        <is>
          <t>/</t>
        </is>
      </c>
      <c r="AW56" s="652">
        <f>BA56*36</f>
        <v/>
      </c>
      <c r="AX56" s="1201" t="inlineStr">
        <is>
          <t>/</t>
        </is>
      </c>
      <c r="AY56" s="652">
        <f>AM56</f>
        <v/>
      </c>
      <c r="AZ56" s="1201" t="inlineStr">
        <is>
          <t>/</t>
        </is>
      </c>
      <c r="BA56" s="766" t="n">
        <v>2</v>
      </c>
      <c r="BB56" s="1202" t="n"/>
      <c r="BC56" s="766" t="n"/>
      <c r="BD56" s="1202" t="n"/>
      <c r="BE56" s="766" t="n"/>
      <c r="BF56" s="1202" t="n"/>
      <c r="BG56" s="1434" t="n"/>
      <c r="BH56" s="1539" t="inlineStr">
        <is>
          <t>УК-4</t>
        </is>
      </c>
      <c r="BI56" s="202" t="n"/>
      <c r="BJ56" s="742" t="n"/>
      <c r="BK56" s="1421" t="inlineStr">
        <is>
          <t>ИСиТ</t>
        </is>
      </c>
      <c r="BL56" s="355" t="n"/>
      <c r="BM56" s="355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</row>
    <row r="57">
      <c r="A57" s="355" t="n"/>
      <c r="B57" s="92" t="n"/>
      <c r="C57" s="91" t="n"/>
      <c r="D57" s="91" t="n"/>
      <c r="E57" s="91" t="n"/>
      <c r="F57" s="91" t="n"/>
      <c r="G57" s="91" t="n"/>
      <c r="H57" s="91" t="n"/>
      <c r="I57" s="91" t="n"/>
      <c r="J57" s="91" t="n"/>
      <c r="K57" s="91" t="n"/>
      <c r="L57" s="91" t="n"/>
      <c r="M57" s="91" t="n"/>
      <c r="N57" s="91" t="n"/>
      <c r="O57" s="91" t="n"/>
      <c r="P57" s="91" t="n"/>
      <c r="Q57" s="91" t="n"/>
      <c r="R57" s="91" t="n"/>
      <c r="S57" s="91" t="n"/>
      <c r="T57" s="91" t="n"/>
      <c r="U57" s="91" t="n"/>
      <c r="V57" s="91" t="n"/>
      <c r="W57" s="91" t="n"/>
      <c r="X57" s="91" t="n"/>
      <c r="Y57" s="91" t="n"/>
      <c r="Z57" s="91" t="n"/>
      <c r="AA57" s="91" t="n"/>
      <c r="AB57" s="91" t="n"/>
      <c r="AC57" s="94" t="n"/>
      <c r="AD57" s="94" t="n"/>
      <c r="AE57" s="94" t="n"/>
      <c r="AF57" s="91" t="n"/>
      <c r="AG57" s="91" t="n"/>
      <c r="AH57" s="91" t="n"/>
      <c r="AI57" s="91" t="n"/>
      <c r="AJ57" s="91" t="n"/>
      <c r="AK57" s="91" t="n"/>
      <c r="AL57" s="91" t="n"/>
      <c r="AM57" s="91" t="n"/>
      <c r="AN57" s="91" t="n"/>
      <c r="AO57" s="91" t="n"/>
      <c r="AP57" s="91" t="n"/>
      <c r="AQ57" s="91" t="n"/>
      <c r="AR57" s="91" t="n"/>
      <c r="AS57" s="91" t="n"/>
      <c r="AT57" s="91" t="n"/>
      <c r="AU57" s="91" t="n"/>
      <c r="AV57" s="91" t="n"/>
      <c r="AW57" s="91" t="n"/>
      <c r="AX57" s="91" t="n"/>
      <c r="AY57" s="91" t="n"/>
      <c r="AZ57" s="91" t="n"/>
      <c r="BA57" s="91" t="n"/>
      <c r="BB57" s="91" t="n"/>
      <c r="BC57" s="91" t="n"/>
      <c r="BD57" s="91" t="n"/>
      <c r="BE57" s="91" t="n"/>
      <c r="BF57" s="91" t="n"/>
      <c r="BG57" s="91" t="n"/>
      <c r="BH57" s="91" t="n"/>
      <c r="BI57" s="91" t="n"/>
      <c r="BJ57" s="91" t="n"/>
      <c r="BK57" s="265" t="n"/>
      <c r="BL57" s="504" t="n"/>
      <c r="BM57" s="504" t="n"/>
      <c r="BN57" s="504" t="n"/>
      <c r="BO57" s="504" t="n"/>
      <c r="BP57" s="504" t="n"/>
      <c r="BQ57" s="504" t="n"/>
      <c r="BR57" s="355" t="n"/>
      <c r="BS57" s="355" t="n"/>
      <c r="BT57" s="355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</row>
    <row r="58">
      <c r="A58" s="355" t="n"/>
      <c r="B58" s="1186" t="inlineStr">
        <is>
          <t>Количество часов учебных занятий</t>
        </is>
      </c>
      <c r="C58" s="123" t="n"/>
      <c r="D58" s="123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3" t="n"/>
      <c r="AE58" s="123" t="n"/>
      <c r="AF58" s="123" t="n"/>
      <c r="AG58" s="123" t="n"/>
      <c r="AH58" s="161" t="n"/>
      <c r="AI58" s="169">
        <f>AI31+AI39</f>
        <v/>
      </c>
      <c r="AJ58" s="123" t="n"/>
      <c r="AK58" s="124" t="n"/>
      <c r="AL58" s="170">
        <f>AL31+AL39</f>
        <v/>
      </c>
      <c r="AM58" s="124" t="n"/>
      <c r="AN58" s="621">
        <f>AN31+AN39</f>
        <v/>
      </c>
      <c r="AO58" s="622" t="n"/>
      <c r="AP58" s="170">
        <f>AP31+AP39</f>
        <v/>
      </c>
      <c r="AQ58" s="124" t="n"/>
      <c r="AR58" s="170">
        <f>AR31+AR39</f>
        <v/>
      </c>
      <c r="AS58" s="124" t="n"/>
      <c r="AT58" s="170">
        <f>AT31+AT39</f>
        <v/>
      </c>
      <c r="AU58" s="124" t="n"/>
      <c r="AV58" s="170">
        <f>AV31+AV39</f>
        <v/>
      </c>
      <c r="AW58" s="124" t="n"/>
      <c r="AX58" s="170">
        <f>AX31+AX39</f>
        <v/>
      </c>
      <c r="AY58" s="124" t="n"/>
      <c r="AZ58" s="170">
        <f>AZ31+AZ39</f>
        <v/>
      </c>
      <c r="BA58" s="124" t="n"/>
      <c r="BB58" s="170">
        <f>BB31+BB39</f>
        <v/>
      </c>
      <c r="BC58" s="124" t="n"/>
      <c r="BD58" s="170">
        <f>BD31+BD39</f>
        <v/>
      </c>
      <c r="BE58" s="124" t="n"/>
      <c r="BF58" s="170">
        <f>BF31+BF39</f>
        <v/>
      </c>
      <c r="BG58" s="124" t="n"/>
      <c r="BH58" s="660">
        <f>BF59+#REF!</f>
        <v/>
      </c>
      <c r="BI58" s="661" t="n"/>
      <c r="BJ58" s="662" t="n"/>
      <c r="BK58" s="356" t="n"/>
      <c r="BL58" s="355" t="n"/>
      <c r="BM58" s="355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</row>
    <row r="59">
      <c r="A59" s="355" t="n"/>
      <c r="B59" s="1190" t="inlineStr">
        <is>
          <t>Количество часов учебных занятий в неделю</t>
        </is>
      </c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31" t="n"/>
      <c r="AE59" s="131" t="n"/>
      <c r="AF59" s="131" t="n"/>
      <c r="AG59" s="131" t="n"/>
      <c r="AH59" s="132" t="n"/>
      <c r="AI59" s="1544">
        <f>AV58+BB58+#REF!</f>
        <v/>
      </c>
      <c r="AJ59" s="131" t="n"/>
      <c r="AK59" s="179" t="n"/>
      <c r="AL59" s="664">
        <f>AX58+BD58+#REF!</f>
        <v/>
      </c>
      <c r="AM59" s="128" t="n"/>
      <c r="AN59" s="350" t="n"/>
      <c r="AO59" s="179" t="n"/>
      <c r="AP59" s="93" t="n"/>
      <c r="AQ59" s="128" t="n"/>
      <c r="AR59" s="93" t="n"/>
      <c r="AS59" s="128" t="n"/>
      <c r="AT59" s="93" t="n"/>
      <c r="AU59" s="128" t="n"/>
      <c r="AV59" s="236">
        <f>AX58/15</f>
        <v/>
      </c>
      <c r="AW59" s="131" t="n"/>
      <c r="AX59" s="131" t="n"/>
      <c r="AY59" s="131" t="n"/>
      <c r="AZ59" s="131" t="n"/>
      <c r="BA59" s="179" t="n"/>
      <c r="BB59" s="236">
        <f>BD58/9</f>
        <v/>
      </c>
      <c r="BC59" s="131" t="n"/>
      <c r="BD59" s="131" t="n"/>
      <c r="BE59" s="131" t="n"/>
      <c r="BF59" s="131" t="n"/>
      <c r="BG59" s="179" t="n"/>
      <c r="BH59" s="561" t="n"/>
      <c r="BI59" s="1" t="n"/>
      <c r="BJ59" s="114" t="n"/>
      <c r="BK59" s="356" t="n"/>
      <c r="BL59" s="355" t="n"/>
      <c r="BM59" s="355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</row>
    <row r="60">
      <c r="A60" s="355" t="n"/>
      <c r="B60" s="1190" t="inlineStr">
        <is>
          <t>Количество курсовых проектов</t>
        </is>
      </c>
      <c r="C60" s="131" t="n"/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1" t="n"/>
      <c r="Z60" s="131" t="n"/>
      <c r="AA60" s="131" t="n"/>
      <c r="AB60" s="131" t="n"/>
      <c r="AC60" s="131" t="n"/>
      <c r="AD60" s="131" t="n"/>
      <c r="AE60" s="131" t="n"/>
      <c r="AF60" s="131" t="n"/>
      <c r="AG60" s="131" t="n"/>
      <c r="AH60" s="132" t="n"/>
      <c r="AI60" s="407" t="n"/>
      <c r="AJ60" s="131" t="n"/>
      <c r="AK60" s="179" t="n"/>
      <c r="AL60" s="93" t="n"/>
      <c r="AM60" s="128" t="n"/>
      <c r="AN60" s="350" t="n"/>
      <c r="AO60" s="179" t="n"/>
      <c r="AP60" s="93" t="n"/>
      <c r="AQ60" s="128" t="n"/>
      <c r="AR60" s="93" t="n"/>
      <c r="AS60" s="128" t="n"/>
      <c r="AT60" s="93" t="n"/>
      <c r="AU60" s="128" t="n"/>
      <c r="AV60" s="93" t="n"/>
      <c r="AW60" s="128" t="n"/>
      <c r="AX60" s="93" t="n"/>
      <c r="AY60" s="128" t="n"/>
      <c r="AZ60" s="93" t="n"/>
      <c r="BA60" s="128" t="n"/>
      <c r="BB60" s="93" t="n"/>
      <c r="BC60" s="128" t="n"/>
      <c r="BD60" s="93" t="n"/>
      <c r="BE60" s="128" t="n"/>
      <c r="BF60" s="93" t="n"/>
      <c r="BG60" s="128" t="n"/>
      <c r="BH60" s="561" t="n"/>
      <c r="BI60" s="1" t="n"/>
      <c r="BJ60" s="114" t="n"/>
      <c r="BK60" s="356" t="n"/>
      <c r="BL60" s="355" t="n"/>
      <c r="BM60" s="355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</row>
    <row r="61">
      <c r="A61" s="355" t="n"/>
      <c r="B61" s="1190" t="inlineStr">
        <is>
          <t>Количество курсовых работ</t>
        </is>
      </c>
      <c r="C61" s="131" t="n"/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31" t="n"/>
      <c r="Y61" s="131" t="n"/>
      <c r="Z61" s="131" t="n"/>
      <c r="AA61" s="131" t="n"/>
      <c r="AB61" s="131" t="n"/>
      <c r="AC61" s="131" t="n"/>
      <c r="AD61" s="131" t="n"/>
      <c r="AE61" s="131" t="n"/>
      <c r="AF61" s="131" t="n"/>
      <c r="AG61" s="131" t="n"/>
      <c r="AH61" s="132" t="n"/>
      <c r="AI61" s="407" t="n"/>
      <c r="AJ61" s="131" t="n"/>
      <c r="AK61" s="179" t="n"/>
      <c r="AL61" s="93" t="n"/>
      <c r="AM61" s="128" t="n"/>
      <c r="AN61" s="350" t="n"/>
      <c r="AO61" s="179" t="n"/>
      <c r="AP61" s="93" t="n"/>
      <c r="AQ61" s="128" t="n"/>
      <c r="AR61" s="93" t="n"/>
      <c r="AS61" s="128" t="n"/>
      <c r="AT61" s="93" t="n"/>
      <c r="AU61" s="128" t="n"/>
      <c r="AV61" s="93" t="n"/>
      <c r="AW61" s="128" t="n"/>
      <c r="AX61" s="93" t="n"/>
      <c r="AY61" s="128" t="n"/>
      <c r="AZ61" s="93" t="n"/>
      <c r="BA61" s="128" t="n"/>
      <c r="BB61" s="93" t="n"/>
      <c r="BC61" s="128" t="n"/>
      <c r="BD61" s="93" t="n"/>
      <c r="BE61" s="128" t="n"/>
      <c r="BF61" s="93" t="n"/>
      <c r="BG61" s="128" t="n"/>
      <c r="BH61" s="561" t="n"/>
      <c r="BI61" s="1" t="n"/>
      <c r="BJ61" s="114" t="n"/>
      <c r="BK61" s="356" t="n"/>
      <c r="BL61" s="355" t="n"/>
      <c r="BM61" s="355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</row>
    <row r="62">
      <c r="A62" s="355" t="n"/>
      <c r="B62" s="1190" t="inlineStr">
        <is>
          <t>Количество экзаменов</t>
        </is>
      </c>
      <c r="C62" s="131" t="n"/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31" t="n"/>
      <c r="Y62" s="131" t="n"/>
      <c r="Z62" s="131" t="n"/>
      <c r="AA62" s="131" t="n"/>
      <c r="AB62" s="131" t="n"/>
      <c r="AC62" s="131" t="n"/>
      <c r="AD62" s="131" t="n"/>
      <c r="AE62" s="131" t="n"/>
      <c r="AF62" s="131" t="n"/>
      <c r="AG62" s="131" t="n"/>
      <c r="AH62" s="132" t="n"/>
      <c r="AI62" s="407">
        <f>AV62+BB62</f>
        <v/>
      </c>
      <c r="AJ62" s="131" t="n"/>
      <c r="AK62" s="179" t="n"/>
      <c r="AL62" s="93" t="n"/>
      <c r="AM62" s="128" t="n"/>
      <c r="AN62" s="350" t="n"/>
      <c r="AO62" s="179" t="n"/>
      <c r="AP62" s="93" t="n"/>
      <c r="AQ62" s="128" t="n"/>
      <c r="AR62" s="93" t="n"/>
      <c r="AS62" s="128" t="n"/>
      <c r="AT62" s="93" t="n"/>
      <c r="AU62" s="128" t="n"/>
      <c r="AV62" s="352" t="n">
        <v>4</v>
      </c>
      <c r="AW62" s="131" t="n"/>
      <c r="AX62" s="131" t="n"/>
      <c r="AY62" s="131" t="n"/>
      <c r="AZ62" s="131" t="n"/>
      <c r="BA62" s="179" t="n"/>
      <c r="BB62" s="352" t="n">
        <v>3</v>
      </c>
      <c r="BC62" s="131" t="n"/>
      <c r="BD62" s="131" t="n"/>
      <c r="BE62" s="131" t="n"/>
      <c r="BF62" s="131" t="n"/>
      <c r="BG62" s="179" t="n"/>
      <c r="BH62" s="561" t="n"/>
      <c r="BI62" s="1" t="n"/>
      <c r="BJ62" s="114" t="n"/>
      <c r="BK62" s="356" t="n"/>
      <c r="BL62" s="355" t="n"/>
      <c r="BM62" s="355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</row>
    <row r="63">
      <c r="A63" s="355" t="n"/>
      <c r="B63" s="1545" t="inlineStr">
        <is>
          <t>Количество зачетов</t>
        </is>
      </c>
      <c r="C63" s="194" t="n"/>
      <c r="D63" s="194" t="n"/>
      <c r="E63" s="194" t="n"/>
      <c r="F63" s="194" t="n"/>
      <c r="G63" s="194" t="n"/>
      <c r="H63" s="194" t="n"/>
      <c r="I63" s="194" t="n"/>
      <c r="J63" s="194" t="n"/>
      <c r="K63" s="194" t="n"/>
      <c r="L63" s="194" t="n"/>
      <c r="M63" s="194" t="n"/>
      <c r="N63" s="194" t="n"/>
      <c r="O63" s="194" t="n"/>
      <c r="P63" s="194" t="n"/>
      <c r="Q63" s="194" t="n"/>
      <c r="R63" s="194" t="n"/>
      <c r="S63" s="194" t="n"/>
      <c r="T63" s="194" t="n"/>
      <c r="U63" s="194" t="n"/>
      <c r="V63" s="194" t="n"/>
      <c r="W63" s="194" t="n"/>
      <c r="X63" s="194" t="n"/>
      <c r="Y63" s="194" t="n"/>
      <c r="Z63" s="194" t="n"/>
      <c r="AA63" s="194" t="n"/>
      <c r="AB63" s="194" t="n"/>
      <c r="AC63" s="194" t="n"/>
      <c r="AD63" s="194" t="n"/>
      <c r="AE63" s="194" t="n"/>
      <c r="AF63" s="194" t="n"/>
      <c r="AG63" s="194" t="n"/>
      <c r="AH63" s="195" t="n"/>
      <c r="AI63" s="1546">
        <f>AV63+BB63</f>
        <v/>
      </c>
      <c r="AJ63" s="194" t="n"/>
      <c r="AK63" s="240" t="n"/>
      <c r="AL63" s="228" t="n"/>
      <c r="AM63" s="144" t="n"/>
      <c r="AN63" s="667" t="n"/>
      <c r="AO63" s="240" t="n"/>
      <c r="AP63" s="228" t="n"/>
      <c r="AQ63" s="144" t="n"/>
      <c r="AR63" s="228" t="n"/>
      <c r="AS63" s="144" t="n"/>
      <c r="AT63" s="228" t="n"/>
      <c r="AU63" s="144" t="n"/>
      <c r="AV63" s="631" t="n">
        <v>5</v>
      </c>
      <c r="AW63" s="194" t="n"/>
      <c r="AX63" s="194" t="n"/>
      <c r="AY63" s="194" t="n"/>
      <c r="AZ63" s="194" t="n"/>
      <c r="BA63" s="240" t="n"/>
      <c r="BB63" s="631" t="n">
        <v>3</v>
      </c>
      <c r="BC63" s="194" t="n"/>
      <c r="BD63" s="194" t="n"/>
      <c r="BE63" s="194" t="n"/>
      <c r="BF63" s="194" t="n"/>
      <c r="BG63" s="240" t="n"/>
      <c r="BH63" s="608" t="n"/>
      <c r="BI63" s="544" t="n"/>
      <c r="BJ63" s="607" t="n"/>
      <c r="BK63" s="356" t="n"/>
      <c r="BL63" s="355" t="n"/>
      <c r="BM63" s="355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</row>
    <row r="64">
      <c r="A64" s="355" t="n"/>
      <c r="B64" s="355" t="n"/>
      <c r="C64" s="265" t="n"/>
      <c r="D64" s="265" t="n"/>
      <c r="E64" s="265" t="n"/>
      <c r="F64" s="265" t="n"/>
      <c r="G64" s="265" t="n"/>
      <c r="H64" s="265" t="n"/>
      <c r="I64" s="265" t="n"/>
      <c r="J64" s="265" t="n"/>
      <c r="K64" s="265" t="n"/>
      <c r="L64" s="265" t="n"/>
      <c r="M64" s="265" t="n"/>
      <c r="N64" s="265" t="n"/>
      <c r="O64" s="265" t="n"/>
      <c r="P64" s="265" t="n"/>
      <c r="Q64" s="265" t="n"/>
      <c r="R64" s="265" t="n"/>
      <c r="S64" s="265" t="n"/>
      <c r="T64" s="265" t="n"/>
      <c r="U64" s="265" t="n"/>
      <c r="V64" s="265" t="n"/>
      <c r="W64" s="265" t="n"/>
      <c r="X64" s="265" t="n"/>
      <c r="Y64" s="265" t="n"/>
      <c r="Z64" s="265" t="n"/>
      <c r="AA64" s="265" t="n"/>
      <c r="AB64" s="265" t="n"/>
      <c r="AC64" s="271" t="n"/>
      <c r="AD64" s="271" t="n"/>
      <c r="AE64" s="271" t="n"/>
      <c r="AF64" s="265" t="n"/>
      <c r="AG64" s="265" t="n"/>
      <c r="AH64" s="265" t="n"/>
      <c r="AI64" s="265" t="n"/>
      <c r="AJ64" s="265" t="n"/>
      <c r="AK64" s="1547" t="n"/>
      <c r="AL64" s="1548" t="n"/>
      <c r="AM64" s="1548" t="n"/>
      <c r="AN64" s="1548" t="n"/>
      <c r="AO64" s="1548" t="n"/>
      <c r="AP64" s="1548" t="n"/>
      <c r="AQ64" s="1548" t="n"/>
      <c r="AR64" s="1548" t="n"/>
      <c r="AS64" s="1548" t="n"/>
      <c r="AT64" s="1548" t="n"/>
      <c r="AU64" s="1548" t="n"/>
      <c r="AV64" s="1548" t="n"/>
      <c r="AW64" s="1548" t="n"/>
      <c r="AX64" s="1548" t="n"/>
      <c r="AY64" s="1548" t="n"/>
      <c r="AZ64" s="265" t="n"/>
      <c r="BA64" s="265" t="n"/>
      <c r="BB64" s="265" t="n"/>
      <c r="BC64" s="265" t="n"/>
      <c r="BD64" s="265" t="n"/>
      <c r="BE64" s="265" t="n"/>
      <c r="BF64" s="265" t="n"/>
      <c r="BG64" s="265" t="n"/>
      <c r="BH64" s="265" t="n"/>
      <c r="BI64" s="265" t="n"/>
      <c r="BJ64" s="265" t="n"/>
      <c r="BK64" s="265" t="n"/>
      <c r="BL64" s="265" t="n"/>
      <c r="BM64" s="265" t="n"/>
      <c r="BN64" s="265" t="n"/>
      <c r="BO64" s="265" t="n"/>
      <c r="BP64" s="265" t="n"/>
      <c r="BQ64" s="265" t="n"/>
      <c r="BR64" s="356" t="n"/>
      <c r="BS64" s="356" t="n"/>
      <c r="BT64" s="356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</row>
    <row r="65">
      <c r="A65" s="92" t="n"/>
      <c r="B65" s="669" t="inlineStr">
        <is>
          <t>IV. Производственная практика</t>
        </is>
      </c>
      <c r="C65" s="585" t="n"/>
      <c r="D65" s="585" t="n"/>
      <c r="E65" s="585" t="n"/>
      <c r="F65" s="585" t="n"/>
      <c r="G65" s="585" t="n"/>
      <c r="H65" s="585" t="n"/>
      <c r="I65" s="585" t="n"/>
      <c r="J65" s="585" t="n"/>
      <c r="K65" s="585" t="n"/>
      <c r="L65" s="585" t="n"/>
      <c r="M65" s="585" t="n"/>
      <c r="N65" s="585" t="n"/>
      <c r="O65" s="585" t="n"/>
      <c r="P65" s="585" t="n"/>
      <c r="Q65" s="585" t="n"/>
      <c r="R65" s="585" t="n"/>
      <c r="S65" s="585" t="n"/>
      <c r="T65" s="585" t="n"/>
      <c r="U65" s="585" t="n"/>
      <c r="V65" s="585" t="n"/>
      <c r="W65" s="585" t="n"/>
      <c r="X65" s="585" t="n"/>
      <c r="Y65" s="585" t="n"/>
      <c r="Z65" s="585" t="n"/>
      <c r="AA65" s="613" t="n"/>
      <c r="AB65" s="670" t="inlineStr">
        <is>
          <t>V. Магистерская диссертация</t>
        </is>
      </c>
      <c r="AC65" s="585" t="n"/>
      <c r="AD65" s="585" t="n"/>
      <c r="AE65" s="585" t="n"/>
      <c r="AF65" s="585" t="n"/>
      <c r="AG65" s="585" t="n"/>
      <c r="AH65" s="585" t="n"/>
      <c r="AI65" s="585" t="n"/>
      <c r="AJ65" s="585" t="n"/>
      <c r="AK65" s="585" t="n"/>
      <c r="AL65" s="585" t="n"/>
      <c r="AM65" s="585" t="n"/>
      <c r="AN65" s="585" t="n"/>
      <c r="AO65" s="585" t="n"/>
      <c r="AP65" s="585" t="n"/>
      <c r="AQ65" s="585" t="n"/>
      <c r="AR65" s="585" t="n"/>
      <c r="AS65" s="585" t="n"/>
      <c r="AT65" s="585" t="n"/>
      <c r="AU65" s="585" t="n"/>
      <c r="AV65" s="613" t="n"/>
      <c r="AW65" s="671" t="inlineStr">
        <is>
          <t xml:space="preserve">VI. Итоговая аттестация </t>
        </is>
      </c>
      <c r="AX65" s="585" t="n"/>
      <c r="AY65" s="585" t="n"/>
      <c r="AZ65" s="585" t="n"/>
      <c r="BA65" s="585" t="n"/>
      <c r="BB65" s="585" t="n"/>
      <c r="BC65" s="585" t="n"/>
      <c r="BD65" s="585" t="n"/>
      <c r="BE65" s="585" t="n"/>
      <c r="BF65" s="585" t="n"/>
      <c r="BG65" s="585" t="n"/>
      <c r="BH65" s="585" t="n"/>
      <c r="BI65" s="585" t="n"/>
      <c r="BJ65" s="586" t="n"/>
      <c r="BK65" s="246" t="n"/>
      <c r="BL65" s="246" t="n"/>
      <c r="BM65" s="246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</row>
    <row r="66">
      <c r="A66" s="92" t="n"/>
      <c r="B66" s="672" t="inlineStr">
        <is>
          <t>Название практики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613" t="n"/>
      <c r="M66" s="673" t="inlineStr">
        <is>
          <t>Семестр</t>
        </is>
      </c>
      <c r="N66" s="585" t="n"/>
      <c r="O66" s="585" t="n"/>
      <c r="P66" s="613" t="n"/>
      <c r="Q66" s="673" t="inlineStr">
        <is>
          <t>Недель</t>
        </is>
      </c>
      <c r="R66" s="585" t="n"/>
      <c r="S66" s="613" t="n"/>
      <c r="T66" s="673" t="inlineStr">
        <is>
          <t>Зачетных единиц</t>
        </is>
      </c>
      <c r="U66" s="585" t="n"/>
      <c r="V66" s="585" t="n"/>
      <c r="W66" s="585" t="n"/>
      <c r="X66" s="585" t="n"/>
      <c r="Y66" s="585" t="n"/>
      <c r="Z66" s="585" t="n"/>
      <c r="AA66" s="613" t="n"/>
      <c r="AB66" s="673" t="inlineStr">
        <is>
          <t>Семестр</t>
        </is>
      </c>
      <c r="AC66" s="585" t="n"/>
      <c r="AD66" s="585" t="n"/>
      <c r="AE66" s="585" t="n"/>
      <c r="AF66" s="585" t="n"/>
      <c r="AG66" s="585" t="n"/>
      <c r="AH66" s="613" t="n"/>
      <c r="AI66" s="673" t="inlineStr">
        <is>
          <t>Недель</t>
        </is>
      </c>
      <c r="AJ66" s="585" t="n"/>
      <c r="AK66" s="585" t="n"/>
      <c r="AL66" s="585" t="n"/>
      <c r="AM66" s="585" t="n"/>
      <c r="AN66" s="585" t="n"/>
      <c r="AO66" s="613" t="n"/>
      <c r="AP66" s="673" t="inlineStr">
        <is>
          <t>Зачетных единиц</t>
        </is>
      </c>
      <c r="AQ66" s="585" t="n"/>
      <c r="AR66" s="585" t="n"/>
      <c r="AS66" s="585" t="n"/>
      <c r="AT66" s="585" t="n"/>
      <c r="AU66" s="585" t="n"/>
      <c r="AV66" s="613" t="n"/>
      <c r="AW66" s="675" t="inlineStr">
        <is>
          <t>Защита магистерской диссертации</t>
        </is>
      </c>
      <c r="AX66" s="661" t="n"/>
      <c r="AY66" s="661" t="n"/>
      <c r="AZ66" s="661" t="n"/>
      <c r="BA66" s="661" t="n"/>
      <c r="BB66" s="661" t="n"/>
      <c r="BC66" s="661" t="n"/>
      <c r="BD66" s="661" t="n"/>
      <c r="BE66" s="661" t="n"/>
      <c r="BF66" s="661" t="n"/>
      <c r="BG66" s="661" t="n"/>
      <c r="BH66" s="661" t="n"/>
      <c r="BI66" s="661" t="n"/>
      <c r="BJ66" s="662" t="n"/>
      <c r="BK66" s="244" t="n"/>
      <c r="BL66" s="244" t="n"/>
      <c r="BM66" s="244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</row>
    <row r="67">
      <c r="A67" s="92" t="n"/>
      <c r="B67" s="672" t="inlineStr">
        <is>
          <t>Управленческая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613" t="n"/>
      <c r="M67" s="673" t="n">
        <v>2</v>
      </c>
      <c r="N67" s="585" t="n"/>
      <c r="O67" s="585" t="n"/>
      <c r="P67" s="613" t="n"/>
      <c r="Q67" s="1549" t="n">
        <v>2</v>
      </c>
      <c r="R67" s="585" t="n"/>
      <c r="S67" s="585" t="n"/>
      <c r="T67" s="673" t="n">
        <v>3</v>
      </c>
      <c r="U67" s="585" t="n"/>
      <c r="V67" s="585" t="n"/>
      <c r="W67" s="585" t="n"/>
      <c r="X67" s="585" t="n"/>
      <c r="Y67" s="585" t="n"/>
      <c r="Z67" s="585" t="n"/>
      <c r="AA67" s="613" t="n"/>
      <c r="AB67" s="673" t="n">
        <v>2</v>
      </c>
      <c r="AC67" s="585" t="n"/>
      <c r="AD67" s="585" t="n"/>
      <c r="AE67" s="585" t="n"/>
      <c r="AF67" s="585" t="n"/>
      <c r="AG67" s="585" t="n"/>
      <c r="AH67" s="613" t="n"/>
      <c r="AI67" s="673" t="n">
        <v>8</v>
      </c>
      <c r="AJ67" s="585" t="n"/>
      <c r="AK67" s="585" t="n"/>
      <c r="AL67" s="585" t="n"/>
      <c r="AM67" s="585" t="n"/>
      <c r="AN67" s="585" t="n"/>
      <c r="AO67" s="613" t="n"/>
      <c r="AP67" s="673">
        <f>AI67*1.5</f>
        <v/>
      </c>
      <c r="AQ67" s="585" t="n"/>
      <c r="AR67" s="585" t="n"/>
      <c r="AS67" s="585" t="n"/>
      <c r="AT67" s="585" t="n"/>
      <c r="AU67" s="585" t="n"/>
      <c r="AV67" s="613" t="n"/>
      <c r="AW67" s="608" t="n"/>
      <c r="AX67" s="544" t="n"/>
      <c r="AY67" s="544" t="n"/>
      <c r="AZ67" s="544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607" t="n"/>
      <c r="BK67" s="244" t="n"/>
      <c r="BL67" s="244" t="n"/>
      <c r="BM67" s="244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550" t="n"/>
      <c r="AE68" s="1550" t="n"/>
      <c r="AF68" s="155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505" t="n"/>
      <c r="BL68" s="10" t="n"/>
      <c r="BM68" s="10" t="n"/>
      <c r="BN68" s="509" t="n"/>
      <c r="BO68" s="509" t="n"/>
      <c r="BP68" s="509" t="n"/>
      <c r="BQ68" s="10" t="n"/>
      <c r="BR68" s="10" t="n"/>
      <c r="BS68" s="10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</row>
    <row r="69">
      <c r="A69" s="41" t="n"/>
      <c r="B69" s="543" t="inlineStr">
        <is>
          <t>VII. Матрица компетенций</t>
        </is>
      </c>
      <c r="C69" s="544" t="n"/>
      <c r="D69" s="544" t="n"/>
      <c r="E69" s="544" t="n"/>
      <c r="F69" s="544" t="n"/>
      <c r="G69" s="544" t="n"/>
      <c r="H69" s="544" t="n"/>
      <c r="I69" s="544" t="n"/>
      <c r="J69" s="544" t="n"/>
      <c r="K69" s="544" t="n"/>
      <c r="L69" s="544" t="n"/>
      <c r="M69" s="544" t="n"/>
      <c r="N69" s="544" t="n"/>
      <c r="O69" s="544" t="n"/>
      <c r="P69" s="544" t="n"/>
      <c r="Q69" s="544" t="n"/>
      <c r="R69" s="544" t="n"/>
      <c r="S69" s="544" t="n"/>
      <c r="T69" s="544" t="n"/>
      <c r="U69" s="544" t="n"/>
      <c r="V69" s="544" t="n"/>
      <c r="W69" s="544" t="n"/>
      <c r="X69" s="544" t="n"/>
      <c r="Y69" s="544" t="n"/>
      <c r="Z69" s="544" t="n"/>
      <c r="AA69" s="544" t="n"/>
      <c r="AB69" s="544" t="n"/>
      <c r="AC69" s="544" t="n"/>
      <c r="AD69" s="544" t="n"/>
      <c r="AE69" s="544" t="n"/>
      <c r="AF69" s="544" t="n"/>
      <c r="AG69" s="544" t="n"/>
      <c r="AH69" s="544" t="n"/>
      <c r="AI69" s="544" t="n"/>
      <c r="AJ69" s="544" t="n"/>
      <c r="AK69" s="544" t="n"/>
      <c r="AL69" s="544" t="n"/>
      <c r="AM69" s="544" t="n"/>
      <c r="AN69" s="544" t="n"/>
      <c r="AO69" s="544" t="n"/>
      <c r="AP69" s="544" t="n"/>
      <c r="AQ69" s="544" t="n"/>
      <c r="AR69" s="544" t="n"/>
      <c r="AS69" s="544" t="n"/>
      <c r="AT69" s="544" t="n"/>
      <c r="AU69" s="544" t="n"/>
      <c r="AV69" s="544" t="n"/>
      <c r="AW69" s="544" t="n"/>
      <c r="AX69" s="544" t="n"/>
      <c r="AY69" s="544" t="n"/>
      <c r="AZ69" s="544" t="n"/>
      <c r="BA69" s="544" t="n"/>
      <c r="BB69" s="544" t="n"/>
      <c r="BC69" s="544" t="n"/>
      <c r="BD69" s="544" t="n"/>
      <c r="BE69" s="544" t="n"/>
      <c r="BF69" s="544" t="n"/>
      <c r="BG69" s="544" t="n"/>
      <c r="BH69" s="544" t="n"/>
      <c r="BI69" s="544" t="n"/>
      <c r="BJ69" s="19" t="n"/>
      <c r="BK69" s="19" t="n"/>
      <c r="BL69" s="19" t="n"/>
      <c r="BM69" s="19" t="n"/>
      <c r="BN69" s="19" t="n"/>
      <c r="BO69" s="19" t="n"/>
      <c r="BP69" s="19" t="n"/>
      <c r="BQ69" s="41" t="n"/>
      <c r="BR69" s="41" t="n"/>
      <c r="BS69" s="4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</row>
    <row r="70">
      <c r="A70" s="90" t="n"/>
      <c r="B70" s="1551" t="inlineStr">
        <is>
          <t>Код компетенции</t>
        </is>
      </c>
      <c r="C70" s="101" t="n"/>
      <c r="D70" s="101" t="n"/>
      <c r="E70" s="101" t="n"/>
      <c r="F70" s="101" t="n"/>
      <c r="G70" s="101" t="n"/>
      <c r="H70" s="1552" t="inlineStr">
        <is>
          <t>Наименование компетенции</t>
        </is>
      </c>
      <c r="I70" s="585" t="n"/>
      <c r="J70" s="585" t="n"/>
      <c r="K70" s="585" t="n"/>
      <c r="L70" s="585" t="n"/>
      <c r="M70" s="585" t="n"/>
      <c r="N70" s="585" t="n"/>
      <c r="O70" s="585" t="n"/>
      <c r="P70" s="585" t="n"/>
      <c r="Q70" s="585" t="n"/>
      <c r="R70" s="585" t="n"/>
      <c r="S70" s="585" t="n"/>
      <c r="T70" s="585" t="n"/>
      <c r="U70" s="585" t="n"/>
      <c r="V70" s="585" t="n"/>
      <c r="W70" s="585" t="n"/>
      <c r="X70" s="585" t="n"/>
      <c r="Y70" s="585" t="n"/>
      <c r="Z70" s="585" t="n"/>
      <c r="AA70" s="585" t="n"/>
      <c r="AB70" s="585" t="n"/>
      <c r="AC70" s="585" t="n"/>
      <c r="AD70" s="585" t="n"/>
      <c r="AE70" s="585" t="n"/>
      <c r="AF70" s="585" t="n"/>
      <c r="AG70" s="585" t="n"/>
      <c r="AH70" s="585" t="n"/>
      <c r="AI70" s="585" t="n"/>
      <c r="AJ70" s="585" t="n"/>
      <c r="AK70" s="585" t="n"/>
      <c r="AL70" s="585" t="n"/>
      <c r="AM70" s="585" t="n"/>
      <c r="AN70" s="585" t="n"/>
      <c r="AO70" s="585" t="n"/>
      <c r="AP70" s="585" t="n"/>
      <c r="AQ70" s="585" t="n"/>
      <c r="AR70" s="585" t="n"/>
      <c r="AS70" s="585" t="n"/>
      <c r="AT70" s="585" t="n"/>
      <c r="AU70" s="585" t="n"/>
      <c r="AV70" s="585" t="n"/>
      <c r="AW70" s="585" t="n"/>
      <c r="AX70" s="585" t="n"/>
      <c r="AY70" s="585" t="n"/>
      <c r="AZ70" s="585" t="n"/>
      <c r="BA70" s="585" t="n"/>
      <c r="BB70" s="585" t="n"/>
      <c r="BC70" s="585" t="n"/>
      <c r="BD70" s="585" t="n"/>
      <c r="BE70" s="677" t="inlineStr">
        <is>
          <t>Код модуля, учебной дисциплины</t>
        </is>
      </c>
      <c r="BF70" s="585" t="n"/>
      <c r="BG70" s="585" t="n"/>
      <c r="BH70" s="585" t="n"/>
      <c r="BI70" s="585" t="n"/>
      <c r="BJ70" s="586" t="n"/>
      <c r="BK70" s="1553" t="n"/>
      <c r="BL70" s="90" t="n"/>
      <c r="BM70" s="90" t="n"/>
      <c r="BN70" s="90" t="n"/>
      <c r="BO70" s="90" t="n"/>
      <c r="BP70" s="90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90" t="n"/>
      <c r="B71" s="171" t="inlineStr">
        <is>
          <t>УК-1</t>
        </is>
      </c>
      <c r="C71" s="123" t="n"/>
      <c r="D71" s="123" t="n"/>
      <c r="E71" s="123" t="n"/>
      <c r="F71" s="123" t="n"/>
      <c r="G71" s="161" t="n"/>
      <c r="H71" s="1554" t="inlineStr">
        <is>
          <t>Принимать управленческие решения в соответствии с законодательством Республики Беларусь,оценивать потребности в нормативном обеспечении государственного управления и самоуправления</t>
        </is>
      </c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61" t="n"/>
      <c r="BE71" s="680" t="inlineStr">
        <is>
          <t>1.1.1, 1.2.1</t>
        </is>
      </c>
      <c r="BF71" s="123" t="n"/>
      <c r="BG71" s="123" t="n"/>
      <c r="BH71" s="123" t="n"/>
      <c r="BI71" s="123" t="n"/>
      <c r="BJ71" s="161" t="n"/>
      <c r="BK71" s="244" t="n"/>
      <c r="BL71" s="90" t="n"/>
      <c r="BM71" s="90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90" t="n"/>
      <c r="B72" s="261" t="inlineStr">
        <is>
          <t>УК-2</t>
        </is>
      </c>
      <c r="C72" s="131" t="n"/>
      <c r="D72" s="131" t="n"/>
      <c r="E72" s="131" t="n"/>
      <c r="F72" s="131" t="n"/>
      <c r="G72" s="132" t="n"/>
      <c r="H72" s="155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532" t="n"/>
      <c r="BE72" s="262" t="inlineStr">
        <is>
          <t>2.2.1, 1.3.1</t>
        </is>
      </c>
      <c r="BF72" s="131" t="n"/>
      <c r="BG72" s="131" t="n"/>
      <c r="BH72" s="131" t="n"/>
      <c r="BI72" s="131" t="n"/>
      <c r="BJ72" s="132" t="n"/>
      <c r="BK72" s="244" t="n"/>
      <c r="BL72" s="90" t="n"/>
      <c r="BM72" s="90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90" t="n"/>
      <c r="B73" s="261" t="inlineStr">
        <is>
          <t>УК-3</t>
        </is>
      </c>
      <c r="C73" s="131" t="n"/>
      <c r="D73" s="131" t="n"/>
      <c r="E73" s="131" t="n"/>
      <c r="F73" s="131" t="n"/>
      <c r="G73" s="132" t="n"/>
      <c r="H73" s="1555" t="inlineStr">
        <is>
          <t>Осуществлять профессиональное и личностное самообразование, проектировать дальнейшие образовательные маршруты и профессиональную карьеру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532" t="n"/>
      <c r="BE73" s="262" t="inlineStr">
        <is>
          <t>1.3.1, 2.1</t>
        </is>
      </c>
      <c r="BF73" s="131" t="n"/>
      <c r="BG73" s="131" t="n"/>
      <c r="BH73" s="131" t="n"/>
      <c r="BI73" s="131" t="n"/>
      <c r="BJ73" s="132" t="n"/>
      <c r="BK73" s="244" t="n"/>
      <c r="BL73" s="90" t="n"/>
      <c r="BM73" s="90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90" t="n"/>
      <c r="B74" s="261" t="inlineStr">
        <is>
          <t>УК-4</t>
        </is>
      </c>
      <c r="C74" s="131" t="n"/>
      <c r="D74" s="131" t="n"/>
      <c r="E74" s="131" t="n"/>
      <c r="F74" s="131" t="n"/>
      <c r="G74" s="132" t="n"/>
      <c r="H74" s="155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532" t="n"/>
      <c r="BE74" s="262" t="inlineStr">
        <is>
          <t>1.1.2, 2.2.1, 2.5.3</t>
        </is>
      </c>
      <c r="BF74" s="131" t="n"/>
      <c r="BG74" s="131" t="n"/>
      <c r="BH74" s="131" t="n"/>
      <c r="BI74" s="131" t="n"/>
      <c r="BJ74" s="132" t="n"/>
      <c r="BK74" s="244" t="n"/>
      <c r="BL74" s="90" t="n"/>
      <c r="BM74" s="90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90" t="n"/>
      <c r="B75" s="261" t="inlineStr">
        <is>
          <t>УК-5</t>
        </is>
      </c>
      <c r="C75" s="131" t="n"/>
      <c r="D75" s="131" t="n"/>
      <c r="E75" s="131" t="n"/>
      <c r="F75" s="131" t="n"/>
      <c r="G75" s="132" t="n"/>
      <c r="H75" s="1555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532" t="n"/>
      <c r="BE75" s="262" t="inlineStr">
        <is>
          <t>1.3.1, 2.2.1, 2.5.1</t>
        </is>
      </c>
      <c r="BF75" s="131" t="n"/>
      <c r="BG75" s="131" t="n"/>
      <c r="BH75" s="131" t="n"/>
      <c r="BI75" s="131" t="n"/>
      <c r="BJ75" s="132" t="n"/>
      <c r="BK75" s="244" t="n"/>
      <c r="BL75" s="90" t="n"/>
      <c r="BM75" s="90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90" t="n"/>
      <c r="B76" s="261" t="inlineStr">
        <is>
          <t>УК-6</t>
        </is>
      </c>
      <c r="C76" s="131" t="n"/>
      <c r="D76" s="131" t="n"/>
      <c r="E76" s="131" t="n"/>
      <c r="F76" s="131" t="n"/>
      <c r="G76" s="132" t="n"/>
      <c r="H76" s="155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532" t="n"/>
      <c r="BE76" s="262" t="inlineStr">
        <is>
          <t>2.1, 2.5.2</t>
        </is>
      </c>
      <c r="BF76" s="131" t="n"/>
      <c r="BG76" s="131" t="n"/>
      <c r="BH76" s="131" t="n"/>
      <c r="BI76" s="131" t="n"/>
      <c r="BJ76" s="132" t="n"/>
      <c r="BK76" s="244" t="n"/>
      <c r="BL76" s="90" t="n"/>
      <c r="BM76" s="90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90" t="n"/>
      <c r="B77" s="261" t="inlineStr">
        <is>
          <t>УК-7</t>
        </is>
      </c>
      <c r="C77" s="131" t="n"/>
      <c r="D77" s="131" t="n"/>
      <c r="E77" s="131" t="n"/>
      <c r="F77" s="131" t="n"/>
      <c r="G77" s="132" t="n"/>
      <c r="H77" s="1555" t="inlineStr">
        <is>
          <t>Владеть знаниями социальных основ государственного управления и навыками анализа практики их реализации в различных моделях социального государства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532" t="n"/>
      <c r="BE77" s="262" t="inlineStr">
        <is>
          <t>1.1.1</t>
        </is>
      </c>
      <c r="BF77" s="131" t="n"/>
      <c r="BG77" s="131" t="n"/>
      <c r="BH77" s="131" t="n"/>
      <c r="BI77" s="131" t="n"/>
      <c r="BJ77" s="132" t="n"/>
      <c r="BK77" s="244" t="n"/>
      <c r="BL77" s="90" t="n"/>
      <c r="BM77" s="90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90" t="n"/>
      <c r="B78" s="261" t="inlineStr">
        <is>
          <t>УК-8</t>
        </is>
      </c>
      <c r="C78" s="131" t="n"/>
      <c r="D78" s="131" t="n"/>
      <c r="E78" s="131" t="n"/>
      <c r="F78" s="131" t="n"/>
      <c r="G78" s="132" t="n"/>
      <c r="H78" s="155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532" t="n"/>
      <c r="BE78" s="262" t="inlineStr">
        <is>
          <t xml:space="preserve">1.3.1, 2.2.2 </t>
        </is>
      </c>
      <c r="BF78" s="131" t="n"/>
      <c r="BG78" s="131" t="n"/>
      <c r="BH78" s="131" t="n"/>
      <c r="BI78" s="131" t="n"/>
      <c r="BJ78" s="132" t="n"/>
      <c r="BK78" s="244" t="n"/>
      <c r="BL78" s="90" t="n"/>
      <c r="BM78" s="90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514" t="n"/>
      <c r="B79" s="261" t="inlineStr">
        <is>
          <t>УПК-1</t>
        </is>
      </c>
      <c r="C79" s="131" t="n"/>
      <c r="D79" s="131" t="n"/>
      <c r="E79" s="131" t="n"/>
      <c r="F79" s="131" t="n"/>
      <c r="G79" s="132" t="n"/>
      <c r="H79" s="1555" t="inlineStr">
        <is>
          <t>Применять теоретические и практические навыки в области правового регулирования государственного управления и самоуправления для обеспечения соблюдения законности в деятельности государственных органов, организаций и субъектов хозяйствования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532" t="n"/>
      <c r="BE79" s="262" t="inlineStr">
        <is>
          <t>1.2.1</t>
        </is>
      </c>
      <c r="BF79" s="131" t="n"/>
      <c r="BG79" s="131" t="n"/>
      <c r="BH79" s="131" t="n"/>
      <c r="BI79" s="131" t="n"/>
      <c r="BJ79" s="132" t="n"/>
      <c r="BK79" s="1556" t="n"/>
      <c r="BL79" s="514" t="n"/>
      <c r="BM79" s="514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514" t="n"/>
      <c r="B80" s="261" t="inlineStr">
        <is>
          <t>УПК-2</t>
        </is>
      </c>
      <c r="C80" s="131" t="n"/>
      <c r="D80" s="131" t="n"/>
      <c r="E80" s="131" t="n"/>
      <c r="F80" s="131" t="n"/>
      <c r="G80" s="132" t="n"/>
      <c r="H80" s="1555" t="inlineStr">
        <is>
          <t>Анализировать государственную социальную политику и механизмы ее реализации в современном белорусском обществе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532" t="n"/>
      <c r="BE80" s="262" t="inlineStr">
        <is>
          <t>1.1.1</t>
        </is>
      </c>
      <c r="BF80" s="131" t="n"/>
      <c r="BG80" s="131" t="n"/>
      <c r="BH80" s="131" t="n"/>
      <c r="BI80" s="131" t="n"/>
      <c r="BJ80" s="132" t="n"/>
      <c r="BK80" s="1556" t="n"/>
      <c r="BL80" s="514" t="n"/>
      <c r="BM80" s="514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515" t="n"/>
      <c r="B81" s="261" t="inlineStr">
        <is>
          <t>УПК-3</t>
        </is>
      </c>
      <c r="C81" s="131" t="n"/>
      <c r="D81" s="131" t="n"/>
      <c r="E81" s="131" t="n"/>
      <c r="F81" s="131" t="n"/>
      <c r="G81" s="132" t="n"/>
      <c r="H81" s="1555" t="inlineStr">
        <is>
          <t>Анализировать информацию о наиболее перспективных  путях использования управленческого потенциала информационных ресурсов и технологий, а также применять программные офисные инструменты для эффективного решения управленческих задач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532" t="n"/>
      <c r="BE81" s="262" t="inlineStr">
        <is>
          <t>1.1.2, 2.2.1</t>
        </is>
      </c>
      <c r="BF81" s="131" t="n"/>
      <c r="BG81" s="131" t="n"/>
      <c r="BH81" s="131" t="n"/>
      <c r="BI81" s="131" t="n"/>
      <c r="BJ81" s="132" t="n"/>
      <c r="BK81" s="1557" t="n"/>
      <c r="BL81" s="515" t="n"/>
      <c r="BM81" s="515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514" t="n"/>
      <c r="B82" s="261" t="inlineStr">
        <is>
          <t>СК-1</t>
        </is>
      </c>
      <c r="C82" s="131" t="n"/>
      <c r="D82" s="131" t="n"/>
      <c r="E82" s="131" t="n"/>
      <c r="F82" s="131" t="n"/>
      <c r="G82" s="132" t="n"/>
      <c r="H82" s="1555" t="inlineStr">
        <is>
          <t>Использовать методы проект-менеджмента в исследованиях и осуществлять руководство важными и масштабными задачами, имеющими определенную цель, установленные сроки и ограниченное ресурсное обеспечение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532" t="n"/>
      <c r="BE82" s="262" t="inlineStr">
        <is>
          <t>2.2.1</t>
        </is>
      </c>
      <c r="BF82" s="131" t="n"/>
      <c r="BG82" s="131" t="n"/>
      <c r="BH82" s="131" t="n"/>
      <c r="BI82" s="131" t="n"/>
      <c r="BJ82" s="132" t="n"/>
      <c r="BK82" s="1556" t="n"/>
      <c r="BL82" s="514" t="n"/>
      <c r="BM82" s="514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514" t="n"/>
      <c r="B83" s="261" t="inlineStr">
        <is>
          <t>СК-2</t>
        </is>
      </c>
      <c r="C83" s="131" t="n"/>
      <c r="D83" s="131" t="n"/>
      <c r="E83" s="131" t="n"/>
      <c r="F83" s="131" t="n"/>
      <c r="G83" s="132" t="n"/>
      <c r="H83" s="1555" t="inlineStr">
        <is>
          <t xml:space="preserve">Применять методологии моделирования бизнес-процессов организации как основу их оптимизации   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532" t="n"/>
      <c r="BE83" s="262" t="inlineStr">
        <is>
          <t>2.2.3</t>
        </is>
      </c>
      <c r="BF83" s="131" t="n"/>
      <c r="BG83" s="131" t="n"/>
      <c r="BH83" s="131" t="n"/>
      <c r="BI83" s="131" t="n"/>
      <c r="BJ83" s="132" t="n"/>
      <c r="BK83" s="1556" t="n"/>
      <c r="BL83" s="514" t="n"/>
      <c r="BM83" s="514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515" t="n"/>
      <c r="B84" s="261" t="inlineStr">
        <is>
          <t>СК-3</t>
        </is>
      </c>
      <c r="C84" s="131" t="n"/>
      <c r="D84" s="131" t="n"/>
      <c r="E84" s="131" t="n"/>
      <c r="F84" s="131" t="n"/>
      <c r="G84" s="132" t="n"/>
      <c r="H84" s="1555" t="inlineStr">
        <is>
          <t>Анализировать внутреннюю и внешнюю среду организации и направлять деятельность организации для достижения ее целей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532" t="n"/>
      <c r="BE84" s="262" t="inlineStr">
        <is>
          <t>2.2.2</t>
        </is>
      </c>
      <c r="BF84" s="131" t="n"/>
      <c r="BG84" s="131" t="n"/>
      <c r="BH84" s="131" t="n"/>
      <c r="BI84" s="131" t="n"/>
      <c r="BJ84" s="132" t="n"/>
      <c r="BK84" s="1557" t="n"/>
      <c r="BL84" s="515" t="n"/>
      <c r="BM84" s="515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515" t="n"/>
      <c r="B85" s="261" t="inlineStr">
        <is>
          <t>СК-4</t>
        </is>
      </c>
      <c r="C85" s="131" t="n"/>
      <c r="D85" s="131" t="n"/>
      <c r="E85" s="131" t="n"/>
      <c r="F85" s="131" t="n"/>
      <c r="G85" s="132" t="n"/>
      <c r="H85" s="1555" t="inlineStr">
        <is>
          <t>Владеть механизмами и инструментами управления в эколого-экономических системах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532" t="n"/>
      <c r="BE85" s="262" t="inlineStr">
        <is>
          <t>2.3.1</t>
        </is>
      </c>
      <c r="BF85" s="131" t="n"/>
      <c r="BG85" s="131" t="n"/>
      <c r="BH85" s="131" t="n"/>
      <c r="BI85" s="131" t="n"/>
      <c r="BJ85" s="132" t="n"/>
      <c r="BK85" s="1557" t="n"/>
      <c r="BL85" s="515" t="n"/>
      <c r="BM85" s="515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515" t="n"/>
      <c r="B86" s="261" t="inlineStr">
        <is>
          <t>СК-5</t>
        </is>
      </c>
      <c r="C86" s="131" t="n"/>
      <c r="D86" s="131" t="n"/>
      <c r="E86" s="131" t="n"/>
      <c r="F86" s="131" t="n"/>
      <c r="G86" s="132" t="n"/>
      <c r="H86" s="1555" t="inlineStr">
        <is>
          <t>Разрабатывать принципиальные схемы управления природопользованием и обосновывать их выбор по критерию экономической, эколого-экономической и социально-экономической эффективности предприятия и национального хозяйства в целом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532" t="n"/>
      <c r="BE86" s="262" t="inlineStr">
        <is>
          <t>2.3.2</t>
        </is>
      </c>
      <c r="BF86" s="131" t="n"/>
      <c r="BG86" s="131" t="n"/>
      <c r="BH86" s="131" t="n"/>
      <c r="BI86" s="131" t="n"/>
      <c r="BJ86" s="132" t="n"/>
      <c r="BK86" s="1557" t="n"/>
      <c r="BL86" s="515" t="n"/>
      <c r="BM86" s="515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514" t="n"/>
      <c r="B87" s="261" t="inlineStr">
        <is>
          <t>СК-6</t>
        </is>
      </c>
      <c r="C87" s="131" t="n"/>
      <c r="D87" s="131" t="n"/>
      <c r="E87" s="131" t="n"/>
      <c r="F87" s="131" t="n"/>
      <c r="G87" s="132" t="n"/>
      <c r="H87" s="1555" t="inlineStr">
        <is>
          <t>Владеть навыками разработки оценки инвестиционных проектов  и бизнес-планирования в условиях экологических вызовов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532" t="n"/>
      <c r="BE87" s="262" t="inlineStr">
        <is>
          <t>2.3.3</t>
        </is>
      </c>
      <c r="BF87" s="131" t="n"/>
      <c r="BG87" s="131" t="n"/>
      <c r="BH87" s="131" t="n"/>
      <c r="BI87" s="131" t="n"/>
      <c r="BJ87" s="132" t="n"/>
      <c r="BK87" s="1556" t="n"/>
      <c r="BL87" s="514" t="n"/>
      <c r="BM87" s="514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514" t="n"/>
      <c r="B88" s="261" t="inlineStr">
        <is>
          <t>СК-7</t>
        </is>
      </c>
      <c r="C88" s="131" t="n"/>
      <c r="D88" s="131" t="n"/>
      <c r="E88" s="131" t="n"/>
      <c r="F88" s="131" t="n"/>
      <c r="G88" s="132" t="n"/>
      <c r="H88" s="1558" t="inlineStr">
        <is>
          <t>Анализировать, разрабатывать и представлять инвестиционные проекты на основе партнерского взаимодействия, включая эколого-экономическую сферу, государства и бизнеса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532" t="n"/>
      <c r="BE88" s="262" t="inlineStr">
        <is>
          <t>2.4.1</t>
        </is>
      </c>
      <c r="BF88" s="131" t="n"/>
      <c r="BG88" s="131" t="n"/>
      <c r="BH88" s="131" t="n"/>
      <c r="BI88" s="131" t="n"/>
      <c r="BJ88" s="132" t="n"/>
      <c r="BK88" s="1556" t="n"/>
      <c r="BL88" s="514" t="n"/>
      <c r="BM88" s="514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514" t="n"/>
      <c r="B89" s="261" t="inlineStr">
        <is>
          <t>СК-8</t>
        </is>
      </c>
      <c r="C89" s="131" t="n"/>
      <c r="D89" s="131" t="n"/>
      <c r="E89" s="131" t="n"/>
      <c r="F89" s="131" t="n"/>
      <c r="G89" s="132" t="n"/>
      <c r="H89" s="1555" t="inlineStr">
        <is>
          <t>Управлять процессами выхода компании  на внешние рынки в условиях цифровизации производственных процессов и коммуникаций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532" t="n"/>
      <c r="BE89" s="262" t="inlineStr">
        <is>
          <t>2.4.2</t>
        </is>
      </c>
      <c r="BF89" s="131" t="n"/>
      <c r="BG89" s="131" t="n"/>
      <c r="BH89" s="131" t="n"/>
      <c r="BI89" s="131" t="n"/>
      <c r="BJ89" s="132" t="n"/>
      <c r="BK89" s="1556" t="n"/>
      <c r="BL89" s="514" t="n"/>
      <c r="BM89" s="514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514" t="n"/>
      <c r="B90" s="1559" t="inlineStr">
        <is>
          <t>СК-9</t>
        </is>
      </c>
      <c r="C90" s="411" t="n"/>
      <c r="D90" s="411" t="n"/>
      <c r="E90" s="411" t="n"/>
      <c r="F90" s="411" t="n"/>
      <c r="G90" s="1143" t="n"/>
      <c r="H90" s="1555" t="inlineStr">
        <is>
          <t>Разрабатывать финансовые инновации в соответствии с современными тенденциями развития мирового финансового рынка и финансовой инженерии и внедрять их на финансовом рынке Республики Беларусь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532" t="n"/>
      <c r="BE90" s="1560" t="inlineStr">
        <is>
          <t>2.4.3</t>
        </is>
      </c>
      <c r="BF90" s="411" t="n"/>
      <c r="BG90" s="411" t="n"/>
      <c r="BH90" s="411" t="n"/>
      <c r="BI90" s="411" t="n"/>
      <c r="BJ90" s="1143" t="n"/>
      <c r="BK90" s="1556" t="n"/>
      <c r="BL90" s="514" t="n"/>
      <c r="BM90" s="514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514" t="n"/>
      <c r="B91" s="1561" t="inlineStr">
        <is>
          <t>СК-10</t>
        </is>
      </c>
      <c r="C91" s="131" t="n"/>
      <c r="D91" s="131" t="n"/>
      <c r="E91" s="131" t="n"/>
      <c r="F91" s="131" t="n"/>
      <c r="G91" s="1532" t="n"/>
      <c r="H91" s="1555" t="inlineStr">
        <is>
          <t>Анализировать экономическую эффективность международной деятельности и владеть инструментами реализации внешнеэкономических программ и проектов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532" t="n"/>
      <c r="BE91" s="1562" t="inlineStr">
        <is>
          <t>2.4.1</t>
        </is>
      </c>
      <c r="BF91" s="131" t="n"/>
      <c r="BG91" s="131" t="n"/>
      <c r="BH91" s="131" t="n"/>
      <c r="BI91" s="131" t="n"/>
      <c r="BJ91" s="1532" t="n"/>
      <c r="BK91" s="1556" t="n"/>
      <c r="BL91" s="514" t="n"/>
      <c r="BM91" s="514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514" t="n"/>
      <c r="B92" s="1561" t="inlineStr">
        <is>
          <t>СК-11</t>
        </is>
      </c>
      <c r="C92" s="131" t="n"/>
      <c r="D92" s="131" t="n"/>
      <c r="E92" s="131" t="n"/>
      <c r="F92" s="131" t="n"/>
      <c r="G92" s="1532" t="n"/>
      <c r="H92" s="1555" t="inlineStr">
        <is>
          <t xml:space="preserve">Обладать знаниями инфраструктуры инновационной деятельности и управлять ее формированием и развитием 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532" t="n"/>
      <c r="BE92" s="1562" t="inlineStr">
        <is>
          <t>2.4.2</t>
        </is>
      </c>
      <c r="BF92" s="131" t="n"/>
      <c r="BG92" s="131" t="n"/>
      <c r="BH92" s="131" t="n"/>
      <c r="BI92" s="131" t="n"/>
      <c r="BJ92" s="1532" t="n"/>
      <c r="BK92" s="1556" t="n"/>
      <c r="BL92" s="514" t="n"/>
      <c r="BM92" s="514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514" t="n"/>
      <c r="B93" s="263" t="inlineStr">
        <is>
          <t>СК-12</t>
        </is>
      </c>
      <c r="C93" s="194" t="n"/>
      <c r="D93" s="194" t="n"/>
      <c r="E93" s="194" t="n"/>
      <c r="F93" s="194" t="n"/>
      <c r="G93" s="195" t="n"/>
      <c r="H93" s="1209" t="inlineStr">
        <is>
          <t>Анализировать инвестиционную активность и разрабатывать методы, направленные на снижение уровня риска</t>
        </is>
      </c>
      <c r="I93" s="194" t="n"/>
      <c r="J93" s="194" t="n"/>
      <c r="K93" s="194" t="n"/>
      <c r="L93" s="194" t="n"/>
      <c r="M93" s="194" t="n"/>
      <c r="N93" s="194" t="n"/>
      <c r="O93" s="194" t="n"/>
      <c r="P93" s="194" t="n"/>
      <c r="Q93" s="194" t="n"/>
      <c r="R93" s="194" t="n"/>
      <c r="S93" s="194" t="n"/>
      <c r="T93" s="194" t="n"/>
      <c r="U93" s="194" t="n"/>
      <c r="V93" s="194" t="n"/>
      <c r="W93" s="194" t="n"/>
      <c r="X93" s="194" t="n"/>
      <c r="Y93" s="194" t="n"/>
      <c r="Z93" s="194" t="n"/>
      <c r="AA93" s="194" t="n"/>
      <c r="AB93" s="194" t="n"/>
      <c r="AC93" s="194" t="n"/>
      <c r="AD93" s="194" t="n"/>
      <c r="AE93" s="194" t="n"/>
      <c r="AF93" s="194" t="n"/>
      <c r="AG93" s="194" t="n"/>
      <c r="AH93" s="194" t="n"/>
      <c r="AI93" s="194" t="n"/>
      <c r="AJ93" s="194" t="n"/>
      <c r="AK93" s="194" t="n"/>
      <c r="AL93" s="194" t="n"/>
      <c r="AM93" s="194" t="n"/>
      <c r="AN93" s="194" t="n"/>
      <c r="AO93" s="194" t="n"/>
      <c r="AP93" s="194" t="n"/>
      <c r="AQ93" s="194" t="n"/>
      <c r="AR93" s="194" t="n"/>
      <c r="AS93" s="194" t="n"/>
      <c r="AT93" s="194" t="n"/>
      <c r="AU93" s="194" t="n"/>
      <c r="AV93" s="194" t="n"/>
      <c r="AW93" s="194" t="n"/>
      <c r="AX93" s="194" t="n"/>
      <c r="AY93" s="194" t="n"/>
      <c r="AZ93" s="194" t="n"/>
      <c r="BA93" s="194" t="n"/>
      <c r="BB93" s="194" t="n"/>
      <c r="BC93" s="194" t="n"/>
      <c r="BD93" s="195" t="n"/>
      <c r="BE93" s="264" t="inlineStr">
        <is>
          <t>2.4.3</t>
        </is>
      </c>
      <c r="BF93" s="194" t="n"/>
      <c r="BG93" s="194" t="n"/>
      <c r="BH93" s="194" t="n"/>
      <c r="BI93" s="194" t="n"/>
      <c r="BJ93" s="195" t="n"/>
      <c r="BK93" s="1556" t="n"/>
      <c r="BL93" s="514" t="n"/>
      <c r="BM93" s="514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243" t="n"/>
      <c r="B94" s="516" t="n"/>
      <c r="C94" s="516" t="n"/>
      <c r="D94" s="516" t="n"/>
      <c r="E94" s="517" t="n"/>
      <c r="F94" s="517" t="n"/>
      <c r="G94" s="517" t="n"/>
      <c r="H94" s="517" t="n"/>
      <c r="I94" s="517" t="n"/>
      <c r="J94" s="517" t="n"/>
      <c r="K94" s="517" t="n"/>
      <c r="L94" s="517" t="n"/>
      <c r="M94" s="517" t="n"/>
      <c r="N94" s="517" t="n"/>
      <c r="O94" s="517" t="n"/>
      <c r="P94" s="517" t="n"/>
      <c r="Q94" s="517" t="n"/>
      <c r="R94" s="517" t="n"/>
      <c r="S94" s="517" t="n"/>
      <c r="T94" s="517" t="n"/>
      <c r="U94" s="517" t="n"/>
      <c r="V94" s="517" t="n"/>
      <c r="W94" s="517" t="n"/>
      <c r="X94" s="517" t="n"/>
      <c r="Y94" s="517" t="n"/>
      <c r="Z94" s="517" t="n"/>
      <c r="AA94" s="517" t="n"/>
      <c r="AB94" s="517" t="n"/>
      <c r="AC94" s="517" t="n"/>
      <c r="AD94" s="516" t="n"/>
      <c r="AE94" s="516" t="n"/>
      <c r="AF94" s="516" t="n"/>
      <c r="AG94" s="517" t="n"/>
      <c r="AH94" s="517" t="n"/>
      <c r="AI94" s="517" t="n"/>
      <c r="AJ94" s="517" t="n"/>
      <c r="AK94" s="517" t="n"/>
      <c r="AL94" s="517" t="n"/>
      <c r="AM94" s="517" t="n"/>
      <c r="AN94" s="517" t="n"/>
      <c r="AO94" s="517" t="n"/>
      <c r="AP94" s="517" t="n"/>
      <c r="AQ94" s="517" t="n"/>
      <c r="AR94" s="517" t="n"/>
      <c r="AS94" s="517" t="n"/>
      <c r="AT94" s="517" t="n"/>
      <c r="AU94" s="517" t="n"/>
      <c r="AV94" s="517" t="n"/>
      <c r="AW94" s="517" t="n"/>
      <c r="AX94" s="517" t="n"/>
      <c r="AY94" s="517" t="n"/>
      <c r="AZ94" s="517" t="n"/>
      <c r="BA94" s="517" t="n"/>
      <c r="BB94" s="517" t="n"/>
      <c r="BC94" s="517" t="n"/>
      <c r="BD94" s="517" t="n"/>
      <c r="BE94" s="517" t="n"/>
      <c r="BF94" s="517" t="n"/>
      <c r="BG94" s="260" t="n"/>
      <c r="BH94" s="260" t="n"/>
      <c r="BI94" s="260" t="n"/>
      <c r="BJ94" s="260" t="n"/>
      <c r="BK94" s="260" t="n"/>
      <c r="BL94" s="260" t="n"/>
      <c r="BM94" s="260" t="n"/>
      <c r="BN94" s="260" t="n"/>
      <c r="BO94" s="243" t="n"/>
      <c r="BP94" s="243" t="n"/>
      <c r="BQ94" s="243" t="n"/>
      <c r="BR94" s="243" t="n"/>
      <c r="BS94" s="243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90" t="n"/>
      <c r="B95" s="90" t="n"/>
      <c r="C95" s="900" t="n"/>
      <c r="D95" s="901" t="inlineStr">
        <is>
          <t xml:space="preserve">Учебный план углубленного высшего образования по специальности 7-06-0414-01 "Государственное управление"  Профилизация: "Государственное управление устойчивым развитием" разработан на основании примерного учебного плана, утвержденного 11.10.2022 Первым заместителем Министра образования Республики Беларусь, регистрационный № 7-06-04-001/пр. 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563" t="n"/>
      <c r="BI95" s="1563" t="n"/>
      <c r="BJ95" s="1563" t="n"/>
      <c r="BK95" s="900" t="n"/>
      <c r="BL95" s="900" t="n"/>
      <c r="BM95" s="900" t="n"/>
      <c r="BN95" s="900" t="n"/>
      <c r="BO95" s="900" t="n"/>
      <c r="BP95" s="244" t="n"/>
      <c r="BQ95" s="244" t="n"/>
      <c r="BR95" s="244" t="n"/>
      <c r="BS95" s="90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90" t="n"/>
      <c r="B96" s="90" t="n"/>
      <c r="C96" s="518" t="n"/>
      <c r="D96" s="90" t="n"/>
      <c r="E96" s="90" t="n"/>
      <c r="F96" s="90" t="n"/>
      <c r="G96" s="90" t="n"/>
      <c r="H96" s="90" t="n"/>
      <c r="I96" s="90" t="n"/>
      <c r="J96" s="90" t="n"/>
      <c r="K96" s="90" t="n"/>
      <c r="L96" s="90" t="n"/>
      <c r="M96" s="90" t="n"/>
      <c r="N96" s="90" t="n"/>
      <c r="O96" s="90" t="n"/>
      <c r="P96" s="90" t="n"/>
      <c r="Q96" s="90" t="n"/>
      <c r="R96" s="90" t="n"/>
      <c r="S96" s="90" t="n"/>
      <c r="T96" s="90" t="n"/>
      <c r="U96" s="90" t="n"/>
      <c r="V96" s="90" t="n"/>
      <c r="W96" s="90" t="n"/>
      <c r="X96" s="90" t="n"/>
      <c r="Y96" s="90" t="n"/>
      <c r="Z96" s="90" t="n"/>
      <c r="AA96" s="90" t="n"/>
      <c r="AB96" s="90" t="n"/>
      <c r="AC96" s="90" t="n"/>
      <c r="AD96" s="98" t="n"/>
      <c r="AE96" s="98" t="n"/>
      <c r="AF96" s="98" t="n"/>
      <c r="AG96" s="90" t="n"/>
      <c r="AH96" s="90" t="n"/>
      <c r="AI96" s="90" t="n"/>
      <c r="AJ96" s="90" t="n"/>
      <c r="AK96" s="90" t="n"/>
      <c r="AL96" s="90" t="n"/>
      <c r="AM96" s="90" t="n"/>
      <c r="AN96" s="90" t="n"/>
      <c r="AO96" s="90" t="n"/>
      <c r="AP96" s="90" t="n"/>
      <c r="AQ96" s="90" t="n"/>
      <c r="AR96" s="90" t="n"/>
      <c r="AS96" s="90" t="n"/>
      <c r="AT96" s="90" t="n"/>
      <c r="AU96" s="90" t="n"/>
      <c r="AV96" s="90" t="n"/>
      <c r="AW96" s="90" t="n"/>
      <c r="AX96" s="90" t="n"/>
      <c r="AY96" s="90" t="n"/>
      <c r="AZ96" s="90" t="n"/>
      <c r="BA96" s="90" t="n"/>
      <c r="BB96" s="90" t="n"/>
      <c r="BC96" s="90" t="n"/>
      <c r="BD96" s="90" t="n"/>
      <c r="BE96" s="90" t="n"/>
      <c r="BF96" s="90" t="n"/>
      <c r="BG96" s="90" t="n"/>
      <c r="BH96" s="90" t="n"/>
      <c r="BI96" s="90" t="n"/>
      <c r="BJ96" s="90" t="n"/>
      <c r="BK96" s="244" t="n"/>
      <c r="BL96" s="90" t="n"/>
      <c r="BM96" s="90" t="n"/>
      <c r="BN96" s="90" t="n"/>
      <c r="BO96" s="90" t="n"/>
      <c r="BP96" s="90" t="n"/>
      <c r="BQ96" s="90" t="n"/>
      <c r="BR96" s="90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90" t="n"/>
      <c r="B97" s="688" t="n"/>
      <c r="C97" s="278" t="inlineStr">
        <is>
          <t>*</t>
        </is>
      </c>
      <c r="D9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23" t="n"/>
      <c r="BL97" s="23" t="n"/>
      <c r="BM97" s="23" t="n"/>
      <c r="BN97" s="23" t="n"/>
      <c r="BO97" s="23" t="n"/>
      <c r="BP97" s="23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247" t="n"/>
      <c r="B98" s="689" t="n"/>
      <c r="C98" s="278" t="n"/>
      <c r="D98" s="29" t="n"/>
      <c r="E98" s="29" t="n"/>
      <c r="F98" s="29" t="n"/>
      <c r="G98" s="29" t="n"/>
      <c r="H98" s="29" t="n"/>
      <c r="I98" s="29" t="n"/>
      <c r="J98" s="29" t="n"/>
      <c r="K98" s="29" t="n"/>
      <c r="L98" s="29" t="n"/>
      <c r="M98" s="29" t="n"/>
      <c r="N98" s="29" t="n"/>
      <c r="O98" s="29" t="n"/>
      <c r="P98" s="29" t="n"/>
      <c r="Q98" s="29" t="n"/>
      <c r="R98" s="29" t="n"/>
      <c r="S98" s="29" t="n"/>
      <c r="T98" s="29" t="n"/>
      <c r="U98" s="29" t="n"/>
      <c r="V98" s="29" t="n"/>
      <c r="W98" s="29" t="n"/>
      <c r="X98" s="29" t="n"/>
      <c r="Y98" s="29" t="n"/>
      <c r="Z98" s="29" t="n"/>
      <c r="AA98" s="29" t="n"/>
      <c r="AB98" s="29" t="n"/>
      <c r="AC98" s="29" t="n"/>
      <c r="AD98" s="1564" t="n"/>
      <c r="AE98" s="1564" t="n"/>
      <c r="AF98" s="1564" t="n"/>
      <c r="AG98" s="29" t="n"/>
      <c r="AH98" s="29" t="n"/>
      <c r="AI98" s="29" t="n"/>
      <c r="AJ98" s="29" t="n"/>
      <c r="AK98" s="29" t="n"/>
      <c r="AL98" s="29" t="n"/>
      <c r="AM98" s="29" t="n"/>
      <c r="AN98" s="29" t="n"/>
      <c r="AO98" s="29" t="n"/>
      <c r="AP98" s="29" t="n"/>
      <c r="AQ98" s="29" t="n"/>
      <c r="AR98" s="29" t="n"/>
      <c r="AS98" s="29" t="n"/>
      <c r="AT98" s="29" t="n"/>
      <c r="AU98" s="29" t="n"/>
      <c r="AV98" s="29" t="n"/>
      <c r="AW98" s="29" t="n"/>
      <c r="AX98" s="29" t="n"/>
      <c r="AY98" s="29" t="n"/>
      <c r="AZ98" s="29" t="n"/>
      <c r="BA98" s="29" t="n"/>
      <c r="BB98" s="29" t="n"/>
      <c r="BC98" s="29" t="n"/>
      <c r="BD98" s="29" t="n"/>
      <c r="BE98" s="29" t="n"/>
      <c r="BF98" s="29" t="n"/>
      <c r="BG98" s="29" t="n"/>
      <c r="BH98" s="29" t="n"/>
      <c r="BI98" s="29" t="n"/>
      <c r="BJ98" s="29" t="n"/>
      <c r="BK98" s="24" t="n"/>
      <c r="BL98" s="29" t="n"/>
      <c r="BM98" s="29" t="n"/>
      <c r="BN98" s="29" t="n"/>
      <c r="BO98" s="29" t="n"/>
      <c r="BP98" s="29" t="n"/>
      <c r="BQ98" s="247" t="n"/>
      <c r="BR98" s="247" t="n"/>
      <c r="BS98" s="247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90" t="n"/>
      <c r="B99" s="688" t="n"/>
      <c r="C99" s="278" t="inlineStr">
        <is>
          <t>д</t>
        </is>
      </c>
      <c r="D99" s="1172" t="inlineStr">
        <is>
          <t>Дифференцированный зачет.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30" t="n"/>
      <c r="AD99" s="30" t="n"/>
      <c r="AE99" s="30" t="n"/>
      <c r="AF99" s="30" t="n"/>
      <c r="AG99" s="30" t="n"/>
      <c r="AH99" s="30" t="n"/>
      <c r="AI99" s="30" t="n"/>
      <c r="AJ99" s="30" t="n"/>
      <c r="AK99" s="30" t="n"/>
      <c r="AL99" s="30" t="n"/>
      <c r="AM99" s="30" t="n"/>
      <c r="AN99" s="30" t="n"/>
      <c r="AO99" s="30" t="n"/>
      <c r="AP99" s="30" t="n"/>
      <c r="AQ99" s="30" t="n"/>
      <c r="AR99" s="30" t="n"/>
      <c r="AS99" s="30" t="n"/>
      <c r="AT99" s="30" t="n"/>
      <c r="AU99" s="30" t="n"/>
      <c r="AV99" s="30" t="n"/>
      <c r="AW99" s="30" t="n"/>
      <c r="AX99" s="30" t="n"/>
      <c r="AY99" s="30" t="n"/>
      <c r="AZ99" s="30" t="n"/>
      <c r="BA99" s="30" t="n"/>
      <c r="BB99" s="30" t="n"/>
      <c r="BC99" s="30" t="n"/>
      <c r="BD99" s="30" t="n"/>
      <c r="BE99" s="30" t="n"/>
      <c r="BF99" s="30" t="n"/>
      <c r="BG99" s="30" t="n"/>
      <c r="BH99" s="30" t="n"/>
      <c r="BI99" s="30" t="n"/>
      <c r="BJ99" s="30" t="n"/>
      <c r="BK99" s="23" t="n"/>
      <c r="BL99" s="30" t="n"/>
      <c r="BM99" s="30" t="n"/>
      <c r="BN99" s="30" t="n"/>
      <c r="BO99" s="30" t="n"/>
      <c r="BP99" s="30" t="n"/>
      <c r="BQ99" s="90" t="n"/>
      <c r="BR99" s="90" t="n"/>
      <c r="BS99" s="90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243" t="n"/>
      <c r="B100" s="243" t="n"/>
      <c r="C100" s="243" t="n"/>
      <c r="D100" s="243" t="n"/>
      <c r="E100" s="243" t="n"/>
      <c r="F100" s="243" t="n"/>
      <c r="G100" s="243" t="n"/>
      <c r="H100" s="243" t="n"/>
      <c r="I100" s="243" t="n"/>
      <c r="J100" s="243" t="n"/>
      <c r="K100" s="243" t="n"/>
      <c r="L100" s="243" t="n"/>
      <c r="M100" s="243" t="n"/>
      <c r="N100" s="243" t="n"/>
      <c r="O100" s="243" t="n"/>
      <c r="P100" s="243" t="n"/>
      <c r="Q100" s="243" t="n"/>
      <c r="R100" s="243" t="n"/>
      <c r="S100" s="243" t="n"/>
      <c r="T100" s="243" t="n"/>
      <c r="U100" s="243" t="n"/>
      <c r="V100" s="243" t="n"/>
      <c r="W100" s="243" t="n"/>
      <c r="X100" s="243" t="n"/>
      <c r="Y100" s="243" t="n"/>
      <c r="Z100" s="243" t="n"/>
      <c r="AA100" s="243" t="n"/>
      <c r="AB100" s="243" t="n"/>
      <c r="AC100" s="243" t="n"/>
      <c r="AD100" s="1524" t="n"/>
      <c r="AE100" s="1524" t="n"/>
      <c r="AF100" s="1524" t="n"/>
      <c r="AG100" s="243" t="n"/>
      <c r="AH100" s="243" t="n"/>
      <c r="AI100" s="243" t="n"/>
      <c r="AJ100" s="243" t="n"/>
      <c r="AK100" s="243" t="n"/>
      <c r="AL100" s="243" t="n"/>
      <c r="AM100" s="243" t="n"/>
      <c r="AN100" s="243" t="n"/>
      <c r="AO100" s="243" t="n"/>
      <c r="AP100" s="243" t="n"/>
      <c r="AQ100" s="243" t="n"/>
      <c r="AR100" s="243" t="n"/>
      <c r="AS100" s="243" t="n"/>
      <c r="AT100" s="243" t="n"/>
      <c r="AU100" s="243" t="n"/>
      <c r="AV100" s="243" t="n"/>
      <c r="AW100" s="243" t="n"/>
      <c r="AX100" s="243" t="n"/>
      <c r="AY100" s="243" t="n"/>
      <c r="AZ100" s="243" t="n"/>
      <c r="BA100" s="243" t="n"/>
      <c r="BB100" s="243" t="n"/>
      <c r="BC100" s="243" t="n"/>
      <c r="BD100" s="243" t="n"/>
      <c r="BE100" s="243" t="n"/>
      <c r="BF100" s="243" t="n"/>
      <c r="BG100" s="243" t="n"/>
      <c r="BH100" s="243" t="n"/>
      <c r="BI100" s="243" t="n"/>
      <c r="BJ100" s="243" t="n"/>
      <c r="BK100" s="159" t="n"/>
      <c r="BL100" s="243" t="n"/>
      <c r="BM100" s="243" t="n"/>
      <c r="BN100" s="243" t="n"/>
      <c r="BO100" s="243" t="n"/>
      <c r="BP100" s="243" t="n"/>
      <c r="BQ100" s="243" t="n"/>
      <c r="BR100" s="243" t="n"/>
      <c r="BS100" s="243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3" t="n"/>
      <c r="B101" s="19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2" t="n"/>
      <c r="AE101" s="2" t="n"/>
      <c r="AF101" s="2" t="n"/>
      <c r="AG101" s="3" t="n"/>
      <c r="AH101" s="3" t="n"/>
      <c r="AI101" s="3" t="n"/>
      <c r="AJ101" s="3" t="n"/>
      <c r="AK101" s="3" t="n"/>
      <c r="AL101" s="3" t="n"/>
      <c r="AM101" s="3" t="n"/>
      <c r="AN101" s="19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  <c r="BA101" s="3" t="n"/>
      <c r="BB101" s="3" t="n"/>
      <c r="BC101" s="3" t="n"/>
      <c r="BD101" s="3" t="n"/>
      <c r="BE101" s="3" t="n"/>
      <c r="BF101" s="3" t="n"/>
      <c r="BG101" s="3" t="n"/>
      <c r="BH101" s="3" t="n"/>
      <c r="BI101" s="3" t="n"/>
      <c r="BJ101" s="3" t="n"/>
      <c r="BK101" s="3" t="n"/>
      <c r="BL101" s="3" t="n"/>
      <c r="BM101" s="3" t="n"/>
      <c r="BN101" s="3" t="n"/>
      <c r="BO101" s="3" t="n"/>
      <c r="BP101" s="3" t="n"/>
      <c r="BQ101" s="3" t="n"/>
      <c r="BR101" s="3" t="n"/>
      <c r="BS101" s="3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244" t="n"/>
      <c r="B102" s="244" t="n"/>
      <c r="C102" s="3" t="inlineStr">
        <is>
          <t>Проректор по учебной работе</t>
        </is>
      </c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272" t="n"/>
      <c r="AF102" s="273" t="n"/>
      <c r="AG102" s="273" t="n"/>
      <c r="AH102" s="1565" t="n"/>
      <c r="AI102" s="1565" t="n"/>
      <c r="AJ102" s="1565" t="n"/>
      <c r="AK102" s="273" t="n"/>
      <c r="AL102" s="272" t="n"/>
      <c r="AM102" s="41" t="n"/>
      <c r="AN102" s="41" t="n"/>
      <c r="AO102" s="41" t="n"/>
      <c r="AP102" s="41" t="n"/>
      <c r="AQ102" s="41" t="n"/>
      <c r="AR102" s="3" t="n"/>
      <c r="AS102" s="41" t="inlineStr">
        <is>
          <t>А.А. Сакович</t>
        </is>
      </c>
      <c r="AT102" s="3" t="n"/>
      <c r="AU102" s="274" t="n"/>
      <c r="AV102" s="274" t="n"/>
      <c r="AW102" s="274" t="n"/>
      <c r="AX102" s="274" t="n"/>
      <c r="AY102" s="3" t="n"/>
      <c r="AZ102" s="3" t="n"/>
      <c r="BA102" s="3" t="n"/>
      <c r="BB102" s="244" t="n"/>
      <c r="BC102" s="244" t="n"/>
      <c r="BD102" s="244" t="n"/>
      <c r="BE102" s="244" t="n"/>
      <c r="BF102" s="244" t="n"/>
      <c r="BG102" s="244" t="n"/>
      <c r="BH102" s="244" t="n"/>
      <c r="BI102" s="244" t="n"/>
      <c r="BJ102" s="24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244" t="n"/>
      <c r="BU102" s="244" t="n"/>
      <c r="BV102" s="244" t="n"/>
      <c r="BW102" s="244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244" t="n"/>
      <c r="B103" s="244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41" t="n"/>
      <c r="AB103" s="3" t="n"/>
      <c r="AC103" s="3" t="n"/>
      <c r="AD103" s="2" t="n"/>
      <c r="AE103" s="2" t="n"/>
      <c r="AF103" s="2" t="n"/>
      <c r="AG103" s="3" t="n"/>
      <c r="AH103" s="41" t="n"/>
      <c r="AI103" s="41" t="n"/>
      <c r="AJ103" s="41" t="n"/>
      <c r="AK103" s="41" t="n"/>
      <c r="AL103" s="41" t="n"/>
      <c r="AM103" s="41" t="n"/>
      <c r="AN103" s="3" t="n"/>
      <c r="AO103" s="41" t="n"/>
      <c r="AP103" s="3" t="n"/>
      <c r="AQ103" s="274" t="n"/>
      <c r="AR103" s="274" t="n"/>
      <c r="AS103" s="274" t="n"/>
      <c r="AT103" s="274" t="n"/>
      <c r="AU103" s="3" t="n"/>
      <c r="AV103" s="3" t="n"/>
      <c r="AW103" s="3" t="n"/>
      <c r="AX103" s="244" t="n"/>
      <c r="AY103" s="244" t="n"/>
      <c r="AZ103" s="244" t="n"/>
      <c r="BA103" s="244" t="n"/>
      <c r="BB103" s="244" t="n"/>
      <c r="BC103" s="244" t="n"/>
      <c r="BD103" s="244" t="n"/>
      <c r="BE103" s="244" t="n"/>
      <c r="BF103" s="244" t="n"/>
      <c r="BG103" s="24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90" t="n"/>
      <c r="B104" s="90" t="n"/>
      <c r="C104" s="276" t="n"/>
      <c r="D104" s="276" t="n"/>
      <c r="E104" s="276" t="n"/>
      <c r="F104" s="276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41" t="n"/>
      <c r="AA104" s="41" t="n"/>
      <c r="AB104" s="41" t="n"/>
      <c r="AC104" s="41" t="n"/>
      <c r="AD104" s="1173" t="n"/>
      <c r="AE104" s="1173" t="n"/>
      <c r="AF104" s="1173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90" t="n"/>
      <c r="AY104" s="90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244" t="n"/>
      <c r="BL104" s="90" t="n"/>
      <c r="BM104" s="90" t="n"/>
      <c r="BN104" s="244" t="n"/>
      <c r="BO104" s="244" t="n"/>
      <c r="BP104" s="90" t="n"/>
      <c r="BQ104" s="90" t="n"/>
      <c r="BR104" s="90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1" t="n"/>
      <c r="CB104" s="1" t="n"/>
      <c r="CC104" s="1" t="n"/>
      <c r="CD104" s="1" t="n"/>
      <c r="CE104" s="1" t="n"/>
      <c r="CF104" s="1" t="n"/>
    </row>
    <row r="105">
      <c r="A105" s="90" t="n"/>
      <c r="B105" s="90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1173" t="n"/>
      <c r="AE105" s="1173" t="n"/>
      <c r="AF105" s="1173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90" t="n"/>
      <c r="AY105" s="90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244" t="n"/>
      <c r="BL105" s="244" t="n"/>
      <c r="BM105" s="91" t="n"/>
      <c r="BN105" s="244" t="n"/>
      <c r="BO105" s="244" t="n"/>
      <c r="BP105" s="90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1" t="n"/>
      <c r="CB105" s="1" t="n"/>
      <c r="CC105" s="1" t="n"/>
      <c r="CD105" s="1" t="n"/>
      <c r="CE105" s="1" t="n"/>
      <c r="CF105" s="1" t="n"/>
    </row>
    <row r="106">
      <c r="A106" s="244" t="n"/>
      <c r="B106" s="244" t="n"/>
      <c r="C106" s="282" t="inlineStr">
        <is>
          <t>Декан инженерно-экономического факультета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90" t="n"/>
      <c r="AE106" s="276" t="n"/>
      <c r="AF106" s="276" t="n"/>
      <c r="AG106" s="276" t="n"/>
      <c r="AH106" s="276" t="n"/>
      <c r="AI106" s="276" t="n"/>
      <c r="AJ106" s="276" t="n"/>
      <c r="AK106" s="280" t="n"/>
      <c r="AL106" s="280" t="n"/>
      <c r="AM106" s="41" t="n"/>
      <c r="AN106" s="41" t="n"/>
      <c r="AO106" s="41" t="n"/>
      <c r="AP106" s="41" t="n"/>
      <c r="AQ106" s="3" t="n"/>
      <c r="AR106" s="41" t="n"/>
      <c r="AS106" s="41" t="inlineStr">
        <is>
          <t>А.Б.Ольферович</t>
        </is>
      </c>
      <c r="AT106" s="274" t="n"/>
      <c r="AU106" s="274" t="n"/>
      <c r="AV106" s="90" t="n"/>
      <c r="AW106" s="274" t="n"/>
      <c r="AX106" s="3" t="n"/>
      <c r="AY106" s="3" t="n"/>
      <c r="AZ106" s="244" t="n"/>
      <c r="BA106" s="244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244" t="n"/>
      <c r="BL106" s="244" t="n"/>
      <c r="BM106" s="244" t="n"/>
      <c r="BN106" s="244" t="n"/>
      <c r="BO106" s="244" t="n"/>
      <c r="BP106" s="244" t="n"/>
      <c r="BQ106" s="244" t="n"/>
      <c r="BR106" s="244" t="n"/>
      <c r="BS106" s="244" t="n"/>
      <c r="BT106" s="244" t="n"/>
      <c r="BU106" s="244" t="n"/>
      <c r="BV106" s="244" t="n"/>
      <c r="BW106" s="244" t="n"/>
      <c r="BX106" s="244" t="n"/>
      <c r="BY106" s="244" t="n"/>
      <c r="BZ106" s="244" t="n"/>
      <c r="CA106" s="1" t="n"/>
      <c r="CB106" s="1" t="n"/>
      <c r="CC106" s="1" t="n"/>
      <c r="CD106" s="1" t="n"/>
      <c r="CE106" s="1" t="n"/>
      <c r="CF106" s="1" t="n"/>
    </row>
    <row r="107">
      <c r="A107" s="244" t="n"/>
      <c r="B107" s="244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90" t="n"/>
      <c r="AB107" s="90" t="n"/>
      <c r="AC107" s="90" t="n"/>
      <c r="AD107" s="90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94" t="n"/>
      <c r="BA107" s="94" t="n"/>
      <c r="BB107" s="94" t="n"/>
      <c r="BC107" s="94" t="n"/>
      <c r="BD107" s="94" t="n"/>
      <c r="BE107" s="244" t="n"/>
      <c r="BF107" s="244" t="n"/>
      <c r="BG107" s="244" t="n"/>
      <c r="BH107" s="244" t="n"/>
      <c r="BI107" s="244" t="n"/>
      <c r="BJ107" s="244" t="n"/>
      <c r="BK107" s="244" t="n"/>
      <c r="BL107" s="244" t="n"/>
      <c r="BM107" s="244" t="n"/>
      <c r="BN107" s="244" t="n"/>
      <c r="BO107" s="244" t="n"/>
      <c r="BP107" s="244" t="n"/>
      <c r="BQ107" s="244" t="n"/>
      <c r="BR107" s="244" t="n"/>
      <c r="BS107" s="244" t="n"/>
      <c r="BT107" s="244" t="n"/>
      <c r="BU107" s="244" t="n"/>
      <c r="BV107" s="244" t="n"/>
      <c r="BW107" s="244" t="n"/>
      <c r="BX107" s="244" t="n"/>
      <c r="BY107" s="244" t="n"/>
      <c r="BZ107" s="244" t="n"/>
      <c r="CA107" s="1" t="n"/>
      <c r="CB107" s="1" t="n"/>
      <c r="CC107" s="1" t="n"/>
      <c r="CD107" s="1" t="n"/>
      <c r="CE107" s="1" t="n"/>
      <c r="CF107" s="1" t="n"/>
    </row>
    <row r="108">
      <c r="A108" s="90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3" t="n"/>
      <c r="AA108" s="244" t="n"/>
      <c r="AB108" s="244" t="n"/>
      <c r="AC108" s="244" t="n"/>
      <c r="AD108" s="244" t="n"/>
      <c r="AE108" s="3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90" t="n"/>
      <c r="BA108" s="90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244" t="n"/>
      <c r="BL108" s="244" t="n"/>
      <c r="BM108" s="244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1" t="n"/>
      <c r="CB108" s="1" t="n"/>
      <c r="CC108" s="1" t="n"/>
      <c r="CD108" s="1" t="n"/>
      <c r="CE108" s="1" t="n"/>
      <c r="CF108" s="1" t="n"/>
    </row>
    <row r="109">
      <c r="A109" s="90" t="n"/>
      <c r="B109" s="90" t="n"/>
      <c r="C109" s="276" t="n"/>
      <c r="D109" s="276" t="n"/>
      <c r="E109" s="276" t="n"/>
      <c r="F109" s="277" t="inlineStr">
        <is>
          <t>20___</t>
        </is>
      </c>
      <c r="G109" s="278" t="n"/>
      <c r="H109" s="41" t="n"/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3" t="n"/>
      <c r="AA109" s="244" t="n"/>
      <c r="AB109" s="244" t="n"/>
      <c r="AC109" s="244" t="n"/>
      <c r="AD109" s="244" t="n"/>
      <c r="AE109" s="3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90" t="n"/>
      <c r="BA109" s="90" t="n"/>
      <c r="BB109" s="90" t="n"/>
      <c r="BC109" s="90" t="n"/>
      <c r="BD109" s="90" t="n"/>
      <c r="BE109" s="691" t="n"/>
      <c r="BF109" s="91" t="n"/>
      <c r="BG109" s="91" t="n"/>
      <c r="BH109" s="91" t="n"/>
      <c r="BI109" s="91" t="n"/>
      <c r="BJ109" s="91" t="n"/>
      <c r="BK109" s="91" t="n"/>
      <c r="BL109" s="244" t="n"/>
      <c r="BM109" s="91" t="n"/>
      <c r="BN109" s="244" t="n"/>
      <c r="BO109" s="244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1" t="n"/>
      <c r="CB109" s="1" t="n"/>
      <c r="CC109" s="1" t="n"/>
      <c r="CD109" s="1" t="n"/>
      <c r="CE109" s="1" t="n"/>
      <c r="CF109" s="1" t="n"/>
    </row>
    <row r="110">
      <c r="A110" s="90" t="n"/>
      <c r="B110" s="90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244" t="n"/>
      <c r="AB110" s="244" t="n"/>
      <c r="AC110" s="244" t="n"/>
      <c r="AD110" s="244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244" t="n"/>
      <c r="BA110" s="97" t="n"/>
      <c r="BB110" s="519" t="n"/>
      <c r="BC110" s="90" t="n"/>
      <c r="BD110" s="90" t="n"/>
      <c r="BE110" s="691" t="n"/>
      <c r="BF110" s="91" t="n"/>
      <c r="BG110" s="91" t="n"/>
      <c r="BH110" s="91" t="n"/>
      <c r="BI110" s="91" t="n"/>
      <c r="BJ110" s="91" t="n"/>
      <c r="BK110" s="91" t="n"/>
      <c r="BL110" s="244" t="n"/>
      <c r="BM110" s="91" t="n"/>
      <c r="BN110" s="244" t="n"/>
      <c r="BO110" s="244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1" t="n"/>
      <c r="CB110" s="1" t="n"/>
      <c r="CC110" s="1" t="n"/>
      <c r="CD110" s="1" t="n"/>
      <c r="CE110" s="1" t="n"/>
      <c r="CF110" s="1" t="n"/>
    </row>
    <row r="111">
      <c r="A111" s="244" t="n"/>
      <c r="B111" s="244" t="n"/>
      <c r="C111" s="282" t="inlineStr">
        <is>
          <t>Заведующий кафедрой менеджмента, технологий бизнеса и устойчивого развития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90" t="n"/>
      <c r="AB111" s="90" t="n"/>
      <c r="AC111" s="90" t="n"/>
      <c r="AD111" s="90" t="n"/>
      <c r="AE111" s="280" t="n"/>
      <c r="AF111" s="276" t="n"/>
      <c r="AG111" s="276" t="n"/>
      <c r="AH111" s="276" t="n"/>
      <c r="AI111" s="276" t="n"/>
      <c r="AJ111" s="276" t="n"/>
      <c r="AK111" s="276" t="n"/>
      <c r="AL111" s="280" t="n"/>
      <c r="AM111" s="41" t="n"/>
      <c r="AN111" s="41" t="n"/>
      <c r="AO111" s="41" t="n"/>
      <c r="AP111" s="41" t="n"/>
      <c r="AQ111" s="41" t="n"/>
      <c r="AR111" s="3" t="n"/>
      <c r="AS111" s="41" t="inlineStr">
        <is>
          <t>И.В.Новикова</t>
        </is>
      </c>
      <c r="AT111" s="274" t="n"/>
      <c r="AU111" s="274" t="n"/>
      <c r="AV111" s="274" t="n"/>
      <c r="AW111" s="274" t="n"/>
      <c r="AX111" s="3" t="n"/>
      <c r="AY111" s="3" t="n"/>
      <c r="AZ111" s="244" t="n"/>
      <c r="BA111" s="244" t="n"/>
      <c r="BB111" s="97" t="n"/>
      <c r="BC111" s="244" t="n"/>
      <c r="BD111" s="244" t="n"/>
      <c r="BE111" s="244" t="n"/>
      <c r="BF111" s="91" t="n"/>
      <c r="BG111" s="91" t="n"/>
      <c r="BH111" s="91" t="n"/>
      <c r="BI111" s="91" t="n"/>
      <c r="BJ111" s="91" t="n"/>
      <c r="BK111" s="91" t="n"/>
      <c r="BL111" s="244" t="n"/>
      <c r="BM111" s="91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1" t="n"/>
      <c r="CB111" s="1" t="n"/>
      <c r="CC111" s="1" t="n"/>
      <c r="CD111" s="1" t="n"/>
      <c r="CE111" s="1" t="n"/>
      <c r="CF111" s="1" t="n"/>
    </row>
    <row r="112">
      <c r="A112" s="244" t="n"/>
      <c r="B112" s="244" t="n"/>
      <c r="C112" s="3" t="n"/>
      <c r="D112" s="2" t="n"/>
      <c r="E112" s="2" t="n"/>
      <c r="F112" s="2" t="n"/>
      <c r="G112" s="2" t="n"/>
      <c r="H112" s="2" t="n"/>
      <c r="I112" s="2" t="n"/>
      <c r="J112" s="2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41" t="n"/>
      <c r="AB112" s="3" t="n"/>
      <c r="AC112" s="3" t="n"/>
      <c r="AD112" s="2" t="n"/>
      <c r="AE112" s="2" t="n"/>
      <c r="AF112" s="2" t="n"/>
      <c r="AG112" s="3" t="n"/>
      <c r="AH112" s="41" t="n"/>
      <c r="AI112" s="41" t="n"/>
      <c r="AJ112" s="41" t="n"/>
      <c r="AK112" s="41" t="n"/>
      <c r="AL112" s="41" t="n"/>
      <c r="AM112" s="41" t="n"/>
      <c r="AN112" s="3" t="n"/>
      <c r="AO112" s="3" t="n"/>
      <c r="AP112" s="274" t="n"/>
      <c r="AQ112" s="274" t="n"/>
      <c r="AR112" s="274" t="n"/>
      <c r="AS112" s="274" t="n"/>
      <c r="AT112" s="3" t="n"/>
      <c r="AU112" s="3" t="n"/>
      <c r="AV112" s="3" t="n"/>
      <c r="AW112" s="3" t="n"/>
      <c r="AX112" s="244" t="n"/>
      <c r="AY112" s="244" t="n"/>
      <c r="AZ112" s="244" t="n"/>
      <c r="BA112" s="244" t="n"/>
      <c r="BB112" s="97" t="n"/>
      <c r="BC112" s="244" t="n"/>
      <c r="BD112" s="244" t="n"/>
      <c r="BE112" s="244" t="n"/>
      <c r="BF112" s="91" t="n"/>
      <c r="BG112" s="91" t="n"/>
      <c r="BH112" s="91" t="n"/>
      <c r="BI112" s="91" t="n"/>
      <c r="BJ112" s="91" t="n"/>
      <c r="BK112" s="91" t="n"/>
      <c r="BL112" s="244" t="n"/>
      <c r="BM112" s="91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1" t="n"/>
      <c r="CB112" s="1" t="n"/>
      <c r="CC112" s="1" t="n"/>
      <c r="CD112" s="1" t="n"/>
      <c r="CE112" s="1" t="n"/>
      <c r="CF112" s="1" t="n"/>
    </row>
    <row r="113">
      <c r="A113" s="90" t="n"/>
      <c r="B113" s="90" t="n"/>
      <c r="C113" s="276" t="n"/>
      <c r="D113" s="276" t="n"/>
      <c r="E113" s="276" t="n"/>
      <c r="F113" s="276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41" t="n"/>
      <c r="AA113" s="41" t="n"/>
      <c r="AB113" s="41" t="n"/>
      <c r="AC113" s="41" t="n"/>
      <c r="AD113" s="1173" t="n"/>
      <c r="AE113" s="1173" t="n"/>
      <c r="AF113" s="1173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3" t="n"/>
      <c r="AX113" s="244" t="n"/>
      <c r="AY113" s="244" t="n"/>
      <c r="AZ113" s="244" t="n"/>
      <c r="BA113" s="97" t="n"/>
      <c r="BB113" s="519" t="n"/>
      <c r="BC113" s="90" t="n"/>
      <c r="BD113" s="90" t="n"/>
      <c r="BE113" s="691" t="n"/>
      <c r="BF113" s="91" t="n"/>
      <c r="BG113" s="91" t="n"/>
      <c r="BH113" s="91" t="n"/>
      <c r="BI113" s="91" t="n"/>
      <c r="BJ113" s="91" t="n"/>
      <c r="BK113" s="91" t="n"/>
      <c r="BL113" s="244" t="n"/>
      <c r="BM113" s="91" t="n"/>
      <c r="BN113" s="244" t="n"/>
      <c r="BO113" s="244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1" t="n"/>
      <c r="CB113" s="1" t="n"/>
      <c r="CC113" s="1" t="n"/>
      <c r="CD113" s="1" t="n"/>
      <c r="CE113" s="1" t="n"/>
      <c r="CF113" s="1" t="n"/>
    </row>
    <row r="114">
      <c r="A114" s="90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1173" t="n"/>
      <c r="AE114" s="1173" t="n"/>
      <c r="AF114" s="1173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44" t="n"/>
      <c r="AY114" s="244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91" t="n"/>
      <c r="BL114" s="244" t="n"/>
      <c r="BM114" s="91" t="n"/>
      <c r="BN114" s="244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1" t="n"/>
      <c r="CB114" s="1" t="n"/>
      <c r="CC114" s="1" t="n"/>
      <c r="CD114" s="1" t="n"/>
      <c r="CE114" s="1" t="n"/>
      <c r="CF114" s="1" t="n"/>
    </row>
    <row r="115">
      <c r="A115" s="90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1173" t="n"/>
      <c r="AE115" s="1173" t="n"/>
      <c r="AF115" s="1173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90" t="n"/>
      <c r="AY115" s="90" t="n"/>
      <c r="AZ115" s="90" t="n"/>
      <c r="BA115" s="90" t="n"/>
      <c r="BB115" s="90" t="n"/>
      <c r="BC115" s="90" t="n"/>
      <c r="BD115" s="90" t="n"/>
      <c r="BE115" s="90" t="n"/>
      <c r="BF115" s="90" t="n"/>
      <c r="BG115" s="90" t="n"/>
      <c r="BH115" s="90" t="n"/>
      <c r="BI115" s="90" t="n"/>
      <c r="BJ115" s="90" t="n"/>
      <c r="BK115" s="244" t="n"/>
      <c r="BL115" s="90" t="n"/>
      <c r="BM115" s="90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1" t="n"/>
      <c r="CB115" s="1" t="n"/>
      <c r="CC115" s="1" t="n"/>
      <c r="CD115" s="1" t="n"/>
      <c r="CE115" s="1" t="n"/>
      <c r="CF115" s="1" t="n"/>
    </row>
    <row r="116">
      <c r="A116" s="90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1173" t="n"/>
      <c r="AE116" s="1173" t="n"/>
      <c r="AF116" s="1173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7" t="n"/>
      <c r="BC116" s="244" t="n"/>
      <c r="BD116" s="244" t="n"/>
      <c r="BE116" s="244" t="n"/>
      <c r="BF116" s="244" t="n"/>
      <c r="BG116" s="244" t="n"/>
      <c r="BH116" s="244" t="n"/>
      <c r="BI116" s="244" t="n"/>
      <c r="BJ116" s="244" t="n"/>
      <c r="BK116" s="244" t="n"/>
      <c r="BL116" s="244" t="n"/>
      <c r="BM116" s="244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1" t="n"/>
      <c r="CB116" s="1" t="n"/>
      <c r="CC116" s="1" t="n"/>
      <c r="CD116" s="1" t="n"/>
      <c r="CE116" s="1" t="n"/>
      <c r="CF116" s="1" t="n"/>
    </row>
    <row r="117">
      <c r="A117" s="283" t="n"/>
      <c r="B117" s="283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283" t="n"/>
      <c r="AB117" s="283" t="n"/>
      <c r="AC117" s="283" t="n"/>
      <c r="AD117" s="1566" t="n"/>
      <c r="AE117" s="1566" t="n"/>
      <c r="AF117" s="1566" t="n"/>
      <c r="AG117" s="283" t="n"/>
      <c r="AH117" s="283" t="n"/>
      <c r="AI117" s="283" t="n"/>
      <c r="AJ117" s="283" t="n"/>
      <c r="AK117" s="283" t="n"/>
      <c r="AL117" s="283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283" t="n"/>
      <c r="AZ117" s="283" t="n"/>
      <c r="BA117" s="283" t="n"/>
      <c r="BB117" s="283" t="n"/>
      <c r="BC117" s="283" t="n"/>
      <c r="BD117" s="283" t="n"/>
      <c r="BE117" s="283" t="n"/>
      <c r="BF117" s="283" t="n"/>
      <c r="BG117" s="283" t="n"/>
      <c r="BH117" s="283" t="n"/>
      <c r="BI117" s="283" t="n"/>
      <c r="BJ117" s="283" t="n"/>
      <c r="BK117" s="4" t="n"/>
      <c r="BL117" s="283" t="n"/>
      <c r="BM117" s="283" t="n"/>
      <c r="BN117" s="283" t="n"/>
      <c r="BO117" s="283" t="n"/>
      <c r="BP117" s="283" t="n"/>
      <c r="BQ117" s="283" t="n"/>
      <c r="BR117" s="283" t="n"/>
      <c r="BS117" s="283" t="n"/>
      <c r="BT117" s="283" t="n"/>
      <c r="BU117" s="283" t="n"/>
      <c r="BV117" s="283" t="n"/>
      <c r="BW117" s="283" t="n"/>
      <c r="BX117" s="283" t="n"/>
      <c r="BY117" s="283" t="n"/>
      <c r="BZ117" s="283" t="n"/>
      <c r="CA117" s="283" t="n"/>
      <c r="CB117" s="283" t="n"/>
      <c r="CC117" s="283" t="n"/>
      <c r="CD117" s="283" t="n"/>
      <c r="CE117" s="283" t="n"/>
      <c r="CF117" s="283" t="n"/>
    </row>
    <row r="118">
      <c r="A118" s="355" t="n"/>
      <c r="B118" s="356" t="n"/>
      <c r="C118" s="356" t="n"/>
      <c r="D118" s="356" t="n"/>
      <c r="E118" s="356" t="n"/>
      <c r="F118" s="356" t="n"/>
      <c r="G118" s="356" t="n"/>
      <c r="H118" s="356" t="n"/>
      <c r="I118" s="356" t="n"/>
      <c r="J118" s="356" t="n"/>
      <c r="K118" s="356" t="n"/>
      <c r="L118" s="356" t="n"/>
      <c r="M118" s="356" t="n"/>
      <c r="N118" s="356" t="n"/>
      <c r="O118" s="356" t="n"/>
      <c r="P118" s="356" t="n"/>
      <c r="Q118" s="356" t="n"/>
      <c r="R118" s="356" t="n"/>
      <c r="S118" s="356" t="n"/>
      <c r="T118" s="356" t="n"/>
      <c r="U118" s="356" t="n"/>
      <c r="V118" s="356" t="n"/>
      <c r="W118" s="356" t="n"/>
      <c r="X118" s="356" t="n"/>
      <c r="Y118" s="356" t="n"/>
      <c r="Z118" s="356" t="n"/>
      <c r="AA118" s="356" t="n"/>
      <c r="AB118" s="356" t="n"/>
      <c r="AC118" s="356" t="n"/>
      <c r="AD118" s="516" t="n"/>
      <c r="AE118" s="516" t="n"/>
      <c r="AF118" s="516" t="n"/>
      <c r="AG118" s="356" t="n"/>
      <c r="AH118" s="356" t="n"/>
      <c r="AI118" s="356" t="n"/>
      <c r="AJ118" s="356" t="n"/>
      <c r="AK118" s="356" t="n"/>
      <c r="AL118" s="356" t="n"/>
      <c r="AM118" s="356" t="n"/>
      <c r="AN118" s="356" t="n"/>
      <c r="AO118" s="356" t="n"/>
      <c r="AP118" s="356" t="n"/>
      <c r="AQ118" s="356" t="n"/>
      <c r="AR118" s="356" t="n"/>
      <c r="AS118" s="356" t="n"/>
      <c r="AT118" s="356" t="n"/>
      <c r="AU118" s="356" t="n"/>
      <c r="AV118" s="356" t="n"/>
      <c r="AW118" s="356" t="n"/>
      <c r="AX118" s="356" t="n"/>
      <c r="AY118" s="356" t="n"/>
      <c r="AZ118" s="356" t="n"/>
      <c r="BA118" s="356" t="n"/>
      <c r="BB118" s="356" t="n"/>
      <c r="BC118" s="356" t="n"/>
      <c r="BD118" s="356" t="n"/>
      <c r="BE118" s="356" t="n"/>
      <c r="BF118" s="356" t="n"/>
      <c r="BG118" s="356" t="n"/>
      <c r="BH118" s="356" t="n"/>
      <c r="BI118" s="356" t="n"/>
      <c r="BJ118" s="356" t="n"/>
      <c r="BK118" s="356" t="n"/>
      <c r="BL118" s="356" t="n"/>
      <c r="BM118" s="356" t="n"/>
      <c r="BN118" s="356" t="n"/>
      <c r="BO118" s="356" t="n"/>
      <c r="BP118" s="356" t="n"/>
      <c r="BQ118" s="356" t="n"/>
      <c r="BR118" s="356" t="n"/>
      <c r="BS118" s="356" t="n"/>
      <c r="BT118" s="356" t="n"/>
      <c r="BU118" s="356" t="n"/>
      <c r="BV118" s="356" t="n"/>
      <c r="BW118" s="356" t="n"/>
      <c r="BX118" s="356" t="n"/>
      <c r="BY118" s="356" t="n"/>
      <c r="BZ118" s="356" t="n"/>
      <c r="CA118" s="1" t="n"/>
      <c r="CB118" s="1" t="n"/>
      <c r="CC118" s="1" t="n"/>
      <c r="CD118" s="1" t="n"/>
      <c r="CE118" s="1" t="n"/>
      <c r="CF118" s="1" t="n"/>
    </row>
    <row r="119">
      <c r="A119" s="524" t="n"/>
      <c r="B119" s="1174" t="n"/>
      <c r="C119" s="1174" t="n"/>
      <c r="D119" s="1174" t="n"/>
      <c r="E119" s="1174" t="n"/>
      <c r="F119" s="1174" t="n"/>
      <c r="G119" s="1175" t="n"/>
      <c r="H119" s="1176" t="n"/>
      <c r="I119" s="1176" t="n"/>
      <c r="J119" s="1176" t="n"/>
      <c r="K119" s="1176" t="n"/>
      <c r="L119" s="1176" t="n"/>
      <c r="M119" s="1176" t="n"/>
      <c r="N119" s="1176" t="n"/>
      <c r="O119" s="1176" t="n"/>
      <c r="P119" s="1176" t="n"/>
      <c r="Q119" s="1176" t="n"/>
      <c r="R119" s="1176" t="n"/>
      <c r="S119" s="1176" t="n"/>
      <c r="T119" s="1174" t="n"/>
      <c r="U119" s="1174" t="n"/>
      <c r="V119" s="1174" t="n"/>
      <c r="W119" s="1174" t="n"/>
      <c r="X119" s="1174" t="n"/>
      <c r="Y119" s="1174" t="n"/>
      <c r="Z119" s="1174" t="n"/>
      <c r="AA119" s="1174" t="n"/>
      <c r="AB119" s="1175" t="n"/>
      <c r="AC119" s="1175" t="n"/>
      <c r="AD119" s="1176" t="n"/>
      <c r="AE119" s="1176" t="n"/>
      <c r="AF119" s="1176" t="n"/>
      <c r="AG119" s="1174" t="n"/>
      <c r="AH119" s="1174" t="n"/>
      <c r="AI119" s="1174" t="n"/>
      <c r="AJ119" s="1174" t="n"/>
      <c r="AK119" s="1174" t="n"/>
      <c r="AL119" s="1174" t="n"/>
      <c r="AM119" s="1174" t="n"/>
      <c r="AN119" s="1174" t="n"/>
      <c r="AO119" s="1175" t="n"/>
      <c r="AP119" s="504" t="n"/>
      <c r="AQ119" s="899" t="n"/>
      <c r="AR119" s="271" t="n"/>
      <c r="AS119" s="265" t="n"/>
      <c r="AT119" s="265" t="n"/>
      <c r="AU119" s="265" t="n"/>
      <c r="AV119" s="265" t="n"/>
      <c r="AW119" s="265" t="n"/>
      <c r="AX119" s="356" t="n"/>
      <c r="AY119" s="522" t="n"/>
      <c r="AZ119" s="522" t="n"/>
      <c r="BA119" s="522" t="n"/>
      <c r="BB119" s="522" t="n"/>
      <c r="BC119" s="522" t="n"/>
      <c r="BD119" s="522" t="n"/>
      <c r="BE119" s="522" t="n"/>
      <c r="BF119" s="522" t="n"/>
      <c r="BG119" s="522" t="n"/>
      <c r="BH119" s="522" t="n"/>
      <c r="BI119" s="522" t="n"/>
      <c r="BJ119" s="522" t="n"/>
      <c r="BK119" s="522" t="n"/>
      <c r="BL119" s="522" t="n"/>
      <c r="BM119" s="522" t="n"/>
      <c r="BN119" s="522" t="n"/>
      <c r="BO119" s="522" t="n"/>
      <c r="BP119" s="522" t="n"/>
      <c r="BQ119" s="522" t="n"/>
      <c r="BR119" s="522" t="n"/>
      <c r="BS119" s="522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</row>
    <row r="120">
      <c r="A120" s="146" t="n"/>
      <c r="B120" s="692" t="n"/>
      <c r="C120" s="692" t="n"/>
      <c r="D120" s="692" t="n"/>
      <c r="E120" s="692" t="n"/>
      <c r="F120" s="692" t="n"/>
      <c r="G120" s="692" t="n"/>
      <c r="H120" s="692" t="n"/>
      <c r="I120" s="692" t="n"/>
      <c r="J120" s="692" t="n"/>
      <c r="K120" s="692" t="n"/>
      <c r="L120" s="692" t="n"/>
      <c r="M120" s="692" t="n"/>
      <c r="N120" s="692" t="n"/>
      <c r="O120" s="692" t="n"/>
      <c r="P120" s="692" t="n"/>
      <c r="Q120" s="692" t="n"/>
      <c r="R120" s="692" t="n"/>
      <c r="S120" s="692" t="n"/>
      <c r="T120" s="692" t="n"/>
      <c r="U120" s="692" t="n"/>
      <c r="V120" s="692" t="n"/>
      <c r="W120" s="692" t="n"/>
      <c r="X120" s="692" t="n"/>
      <c r="Y120" s="692" t="n"/>
      <c r="Z120" s="692" t="n"/>
      <c r="AA120" s="692" t="n"/>
      <c r="AB120" s="692" t="n"/>
      <c r="AC120" s="692" t="n"/>
      <c r="AD120" s="1567" t="n"/>
      <c r="AE120" s="1567" t="n"/>
      <c r="AF120" s="1567" t="n"/>
      <c r="AG120" s="692" t="n"/>
      <c r="AH120" s="692" t="n"/>
      <c r="AI120" s="692" t="n"/>
      <c r="AJ120" s="692" t="n"/>
      <c r="AK120" s="692" t="n"/>
      <c r="AL120" s="692" t="n"/>
      <c r="AM120" s="692" t="n"/>
      <c r="AN120" s="692" t="n"/>
      <c r="AO120" s="692" t="n"/>
      <c r="AP120" s="283" t="n"/>
      <c r="AQ120" s="283" t="n"/>
      <c r="AR120" s="283" t="n"/>
      <c r="AS120" s="283" t="n"/>
      <c r="AT120" s="283" t="n"/>
      <c r="AU120" s="283" t="n"/>
      <c r="AV120" s="283" t="n"/>
      <c r="AW120" s="283" t="n"/>
      <c r="AX120" s="243" t="n"/>
      <c r="AY120" s="243" t="n"/>
      <c r="AZ120" s="243" t="n"/>
      <c r="BA120" s="243" t="n"/>
      <c r="BB120" s="243" t="n"/>
      <c r="BC120" s="243" t="n"/>
      <c r="BD120" s="243" t="n"/>
      <c r="BE120" s="243" t="n"/>
      <c r="BF120" s="243" t="n"/>
      <c r="BG120" s="243" t="n"/>
      <c r="BH120" s="243" t="n"/>
      <c r="BI120" s="243" t="n"/>
      <c r="BJ120" s="243" t="n"/>
      <c r="BK120" s="159" t="n"/>
      <c r="BL120" s="243" t="n"/>
      <c r="BM120" s="243" t="n"/>
      <c r="BN120" s="243" t="n"/>
      <c r="BO120" s="243" t="n"/>
      <c r="BP120" s="243" t="n"/>
      <c r="BQ120" s="243" t="n"/>
      <c r="BR120" s="243" t="n"/>
      <c r="BS120" s="243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</row>
    <row r="121">
      <c r="A121" s="242" t="n"/>
      <c r="B121" s="1174" t="n"/>
      <c r="C121" s="692" t="n"/>
      <c r="D121" s="692" t="n"/>
      <c r="E121" s="692" t="n"/>
      <c r="F121" s="692" t="n"/>
      <c r="G121" s="692" t="n"/>
      <c r="H121" s="692" t="n"/>
      <c r="I121" s="692" t="n"/>
      <c r="J121" s="692" t="n"/>
      <c r="K121" s="692" t="n"/>
      <c r="L121" s="692" t="n"/>
      <c r="M121" s="692" t="n"/>
      <c r="N121" s="692" t="n"/>
      <c r="O121" s="692" t="n"/>
      <c r="P121" s="692" t="n"/>
      <c r="Q121" s="692" t="n"/>
      <c r="R121" s="692" t="n"/>
      <c r="S121" s="692" t="n"/>
      <c r="T121" s="692" t="n"/>
      <c r="U121" s="692" t="n"/>
      <c r="V121" s="692" t="n"/>
      <c r="W121" s="692" t="n"/>
      <c r="X121" s="692" t="n"/>
      <c r="Y121" s="692" t="n"/>
      <c r="Z121" s="692" t="n"/>
      <c r="AA121" s="692" t="n"/>
      <c r="AB121" s="692" t="n"/>
      <c r="AC121" s="692" t="n"/>
      <c r="AD121" s="1567" t="n"/>
      <c r="AE121" s="1567" t="n"/>
      <c r="AF121" s="1567" t="n"/>
      <c r="AG121" s="692" t="n"/>
      <c r="AH121" s="692" t="n"/>
      <c r="AI121" s="692" t="n"/>
      <c r="AJ121" s="692" t="n"/>
      <c r="AK121" s="692" t="n"/>
      <c r="AL121" s="692" t="n"/>
      <c r="AM121" s="692" t="n"/>
      <c r="AN121" s="692" t="n"/>
      <c r="AO121" s="692" t="n"/>
      <c r="AP121" s="693" t="n"/>
      <c r="AQ121" s="693" t="n"/>
      <c r="AR121" s="693" t="n"/>
      <c r="AS121" s="693" t="n"/>
      <c r="AT121" s="693" t="n"/>
      <c r="AU121" s="693" t="n"/>
      <c r="AV121" s="693" t="n"/>
      <c r="AW121" s="693" t="n"/>
      <c r="AX121" s="242" t="n"/>
      <c r="AY121" s="242" t="n"/>
      <c r="AZ121" s="242" t="n"/>
      <c r="BA121" s="242" t="n"/>
      <c r="BB121" s="242" t="n"/>
      <c r="BC121" s="242" t="n"/>
      <c r="BD121" s="242" t="n"/>
      <c r="BE121" s="242" t="n"/>
      <c r="BF121" s="242" t="n"/>
      <c r="BG121" s="242" t="n"/>
      <c r="BH121" s="242" t="n"/>
      <c r="BI121" s="242" t="n"/>
      <c r="BJ121" s="242" t="n"/>
      <c r="BK121" s="1568" t="n"/>
      <c r="BL121" s="242" t="n"/>
      <c r="BM121" s="242" t="n"/>
      <c r="BN121" s="242" t="n"/>
      <c r="BO121" s="242" t="n"/>
      <c r="BP121" s="242" t="n"/>
      <c r="BQ121" s="242" t="n"/>
      <c r="BR121" s="242" t="n"/>
      <c r="BS121" s="242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</row>
    <row r="122">
      <c r="A122" s="243" t="n"/>
      <c r="B122" s="692" t="n"/>
      <c r="C122" s="692" t="n"/>
      <c r="D122" s="692" t="n"/>
      <c r="E122" s="692" t="n"/>
      <c r="F122" s="692" t="n"/>
      <c r="G122" s="692" t="n"/>
      <c r="H122" s="692" t="n"/>
      <c r="I122" s="692" t="n"/>
      <c r="J122" s="692" t="n"/>
      <c r="K122" s="692" t="n"/>
      <c r="L122" s="692" t="n"/>
      <c r="M122" s="692" t="n"/>
      <c r="N122" s="692" t="n"/>
      <c r="O122" s="692" t="n"/>
      <c r="P122" s="692" t="n"/>
      <c r="Q122" s="692" t="n"/>
      <c r="R122" s="692" t="n"/>
      <c r="S122" s="692" t="n"/>
      <c r="T122" s="692" t="n"/>
      <c r="U122" s="692" t="n"/>
      <c r="V122" s="692" t="n"/>
      <c r="W122" s="692" t="n"/>
      <c r="X122" s="692" t="n"/>
      <c r="Y122" s="692" t="n"/>
      <c r="Z122" s="692" t="n"/>
      <c r="AA122" s="692" t="n"/>
      <c r="AB122" s="692" t="n"/>
      <c r="AC122" s="692" t="n"/>
      <c r="AD122" s="1567" t="n"/>
      <c r="AE122" s="1567" t="n"/>
      <c r="AF122" s="1567" t="n"/>
      <c r="AG122" s="692" t="n"/>
      <c r="AH122" s="692" t="n"/>
      <c r="AI122" s="692" t="n"/>
      <c r="AJ122" s="692" t="n"/>
      <c r="AK122" s="692" t="n"/>
      <c r="AL122" s="692" t="n"/>
      <c r="AM122" s="692" t="n"/>
      <c r="AN122" s="692" t="n"/>
      <c r="AO122" s="692" t="n"/>
      <c r="AP122" s="283" t="n"/>
      <c r="AQ122" s="283" t="n"/>
      <c r="AR122" s="283" t="n"/>
      <c r="AS122" s="283" t="n"/>
      <c r="AT122" s="283" t="n"/>
      <c r="AU122" s="283" t="n"/>
      <c r="AV122" s="283" t="n"/>
      <c r="AW122" s="283" t="n"/>
      <c r="AX122" s="243" t="n"/>
      <c r="AY122" s="243" t="n"/>
      <c r="AZ122" s="243" t="n"/>
      <c r="BA122" s="243" t="n"/>
      <c r="BB122" s="243" t="n"/>
      <c r="BC122" s="243" t="n"/>
      <c r="BD122" s="243" t="n"/>
      <c r="BE122" s="243" t="n"/>
      <c r="BF122" s="243" t="n"/>
      <c r="BG122" s="243" t="n"/>
      <c r="BH122" s="243" t="n"/>
      <c r="BI122" s="243" t="n"/>
      <c r="BJ122" s="243" t="n"/>
      <c r="BK122" s="159" t="n"/>
      <c r="BL122" s="243" t="n"/>
      <c r="BM122" s="243" t="n"/>
      <c r="BN122" s="243" t="n"/>
      <c r="BO122" s="243" t="n"/>
      <c r="BP122" s="243" t="n"/>
      <c r="BQ122" s="243" t="n"/>
      <c r="BR122" s="243" t="n"/>
      <c r="BS122" s="243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</row>
    <row r="123">
      <c r="A123" s="1" t="n"/>
      <c r="B123" s="692" t="n"/>
      <c r="C123" s="692" t="n"/>
      <c r="D123" s="692" t="n"/>
      <c r="E123" s="692" t="n"/>
      <c r="F123" s="692" t="n"/>
      <c r="G123" s="692" t="n"/>
      <c r="H123" s="692" t="n"/>
      <c r="I123" s="692" t="n"/>
      <c r="J123" s="692" t="n"/>
      <c r="K123" s="692" t="n"/>
      <c r="L123" s="692" t="n"/>
      <c r="M123" s="692" t="n"/>
      <c r="N123" s="692" t="n"/>
      <c r="O123" s="692" t="n"/>
      <c r="P123" s="692" t="n"/>
      <c r="Q123" s="692" t="n"/>
      <c r="R123" s="692" t="n"/>
      <c r="S123" s="692" t="n"/>
      <c r="T123" s="692" t="n"/>
      <c r="U123" s="692" t="n"/>
      <c r="V123" s="692" t="n"/>
      <c r="W123" s="692" t="n"/>
      <c r="X123" s="692" t="n"/>
      <c r="Y123" s="692" t="n"/>
      <c r="Z123" s="692" t="n"/>
      <c r="AA123" s="692" t="n"/>
      <c r="AB123" s="692" t="n"/>
      <c r="AC123" s="692" t="n"/>
      <c r="AD123" s="1567" t="n"/>
      <c r="AE123" s="1567" t="n"/>
      <c r="AF123" s="1567" t="n"/>
      <c r="AG123" s="692" t="n"/>
      <c r="AH123" s="692" t="n"/>
      <c r="AI123" s="692" t="n"/>
      <c r="AJ123" s="692" t="n"/>
      <c r="AK123" s="692" t="n"/>
      <c r="AL123" s="692" t="n"/>
      <c r="AM123" s="692" t="n"/>
      <c r="AN123" s="692" t="n"/>
      <c r="AO123" s="692" t="n"/>
      <c r="AP123" s="693" t="n"/>
      <c r="AQ123" s="693" t="n"/>
      <c r="AR123" s="693" t="n"/>
      <c r="AS123" s="693" t="n"/>
      <c r="AT123" s="693" t="n"/>
      <c r="AU123" s="693" t="n"/>
      <c r="AV123" s="693" t="n"/>
      <c r="AW123" s="693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</row>
    <row r="124">
      <c r="A124" s="1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1567" t="n"/>
      <c r="AE124" s="1567" t="n"/>
      <c r="AF124" s="1567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693" t="n"/>
      <c r="AQ124" s="693" t="n"/>
      <c r="AR124" s="693" t="n"/>
      <c r="AS124" s="693" t="n"/>
      <c r="AT124" s="693" t="n"/>
      <c r="AU124" s="693" t="n"/>
      <c r="AV124" s="693" t="n"/>
      <c r="AW124" s="693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F1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4" t="n"/>
      <c r="BT1" s="4" t="n"/>
      <c r="BU1" s="4" t="n"/>
      <c r="BV1" s="4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10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284" t="n"/>
      <c r="L3" s="284" t="n"/>
      <c r="M3" s="284" t="n"/>
      <c r="N3" s="284" t="n"/>
      <c r="O3" s="284" t="n"/>
      <c r="P3" s="284" t="n"/>
      <c r="Q3" s="284" t="n"/>
      <c r="R3" s="284" t="n"/>
      <c r="S3" s="284" t="n"/>
      <c r="T3" s="284" t="n"/>
      <c r="U3" s="284" t="n"/>
      <c r="V3" s="284" t="n"/>
      <c r="W3" s="31" t="n"/>
      <c r="X3" s="31" t="n"/>
      <c r="Y3" s="31" t="n"/>
      <c r="Z3" s="31" t="n"/>
      <c r="AA3" s="10" t="n"/>
      <c r="AB3" s="285" t="n"/>
      <c r="AC3" s="10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6" t="n"/>
      <c r="BM3" s="286" t="n"/>
      <c r="BN3" s="286" t="n"/>
      <c r="BO3" s="286" t="n"/>
      <c r="BP3" s="286" t="n"/>
      <c r="BQ3" s="286" t="n"/>
      <c r="BR3" s="286" t="n"/>
      <c r="BS3" s="286" t="n"/>
      <c r="BT3" s="286" t="n"/>
      <c r="BU3" s="286" t="n"/>
      <c r="BV3" s="286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0" t="n"/>
      <c r="B4" s="1" t="n"/>
      <c r="C4" s="1" t="n"/>
      <c r="D4" s="1" t="n"/>
      <c r="E4" s="1" t="n"/>
      <c r="F4" s="1" t="n"/>
      <c r="G4" s="284" t="inlineStr">
        <is>
          <t>УТВЕРЖДЕНО</t>
        </is>
      </c>
      <c r="H4" s="2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1" t="n"/>
      <c r="S4" s="1" t="n"/>
      <c r="T4" s="1" t="n"/>
      <c r="U4" s="1" t="n"/>
      <c r="V4" s="284" t="n"/>
      <c r="W4" s="287" t="n"/>
      <c r="X4" s="287" t="n"/>
      <c r="Y4" s="287" t="n"/>
      <c r="Z4" s="287" t="n"/>
      <c r="AA4" s="287" t="n"/>
      <c r="AB4" s="287" t="n"/>
      <c r="AC4" s="287" t="inlineStr">
        <is>
          <t>УЧЕБНЫЙ ПЛАН</t>
        </is>
      </c>
      <c r="AD4" s="287" t="n"/>
      <c r="AE4" s="287" t="n"/>
      <c r="AF4" s="287" t="n"/>
      <c r="AG4" s="287" t="n"/>
      <c r="AH4" s="287" t="n"/>
      <c r="AI4" s="287" t="n"/>
      <c r="AJ4" s="287" t="n"/>
      <c r="AK4" s="287" t="n"/>
      <c r="AL4" s="287" t="n"/>
      <c r="AM4" s="287" t="n"/>
      <c r="AN4" s="287" t="n"/>
      <c r="AO4" s="287" t="n"/>
      <c r="AP4" s="287" t="n"/>
      <c r="AQ4" s="287" t="n"/>
      <c r="AR4" s="287" t="n"/>
      <c r="AS4" s="287" t="n"/>
      <c r="AT4" s="287" t="n"/>
      <c r="AU4" s="287" t="n"/>
      <c r="AV4" s="287" t="n"/>
      <c r="AW4" s="287" t="n"/>
      <c r="AX4" s="287" t="n"/>
      <c r="AY4" s="287" t="n"/>
      <c r="AZ4" s="1" t="n"/>
      <c r="BA4" s="18" t="n"/>
      <c r="BB4" s="18" t="n"/>
      <c r="BC4" s="18" t="n"/>
      <c r="BD4" s="18" t="n"/>
      <c r="BE4" s="18" t="n"/>
      <c r="BF4" s="18" t="n"/>
      <c r="BG4" s="18" t="n"/>
      <c r="BH4" s="288" t="n"/>
      <c r="BI4" s="288" t="n"/>
      <c r="BJ4" s="18" t="n"/>
      <c r="BK4" s="18" t="n"/>
      <c r="BL4" s="18" t="n"/>
      <c r="BM4" s="18" t="n"/>
      <c r="BN4" s="1" t="n"/>
      <c r="BO4" s="18" t="n"/>
      <c r="BP4" s="18" t="n"/>
      <c r="BQ4" s="289" t="n"/>
      <c r="BR4" s="1" t="n"/>
      <c r="BS4" s="254" t="n"/>
      <c r="BT4" s="254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Ректором БГТУ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1" t="n"/>
      <c r="S5" s="1" t="n"/>
      <c r="T5" s="1" t="n"/>
      <c r="U5" s="1" t="n"/>
      <c r="V5" s="284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18" t="inlineStr">
        <is>
          <t>Степень: Магистр</t>
        </is>
      </c>
      <c r="BA5" s="21" t="n"/>
      <c r="BB5" s="21" t="n"/>
      <c r="BC5" s="21" t="n"/>
      <c r="BD5" s="21" t="n"/>
      <c r="BE5" s="21" t="n"/>
      <c r="BF5" s="21" t="n"/>
      <c r="BG5" s="21" t="n"/>
      <c r="BH5" s="288" t="n"/>
      <c r="BI5" s="288" t="n"/>
      <c r="BJ5" s="21" t="n"/>
      <c r="BK5" s="21" t="n"/>
      <c r="BL5" s="21" t="n"/>
      <c r="BM5" s="21" t="n"/>
      <c r="BN5" s="1" t="n"/>
      <c r="BO5" s="21" t="n"/>
      <c r="BP5" s="21" t="n"/>
      <c r="BQ5" s="21" t="n"/>
      <c r="BR5" s="1" t="n"/>
      <c r="BS5" s="6" t="n"/>
      <c r="BT5" s="6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И.В. Войтовым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1" t="n"/>
      <c r="S6" s="1" t="n"/>
      <c r="T6" s="1" t="n"/>
      <c r="U6" s="1" t="n"/>
      <c r="V6" s="1569" t="inlineStr">
        <is>
          <t>Специальность:</t>
        </is>
      </c>
      <c r="W6" s="19" t="n"/>
      <c r="X6" s="19" t="n"/>
      <c r="Y6" s="19" t="n"/>
      <c r="Z6" s="19" t="n"/>
      <c r="AA6" s="19" t="n"/>
      <c r="AB6" s="19" t="n"/>
      <c r="AC6" s="19" t="n"/>
      <c r="AD6" s="19" t="inlineStr">
        <is>
          <t>7-06-0414-01 Государственное управление</t>
        </is>
      </c>
      <c r="AE6" s="19" t="n"/>
      <c r="AF6" s="19" t="n"/>
      <c r="AG6" s="19" t="n"/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  <c r="AS6" s="19" t="n"/>
      <c r="AT6" s="19" t="n"/>
      <c r="AU6" s="19" t="n"/>
      <c r="AV6" s="19" t="n"/>
      <c r="AW6" s="19" t="n"/>
      <c r="AX6" s="3" t="n"/>
      <c r="AY6" s="274" t="n"/>
      <c r="AZ6" s="23" t="inlineStr">
        <is>
          <t xml:space="preserve">Срок обучения: </t>
        </is>
      </c>
      <c r="BA6" s="23" t="n"/>
      <c r="BB6" s="23" t="n"/>
      <c r="BC6" s="23" t="n"/>
      <c r="BD6" s="23" t="n"/>
      <c r="BE6" s="23" t="n"/>
      <c r="BF6" s="24" t="inlineStr">
        <is>
          <t>1,5 года</t>
        </is>
      </c>
      <c r="BG6" s="24" t="n"/>
      <c r="BH6" s="288" t="n"/>
      <c r="BI6" s="288" t="n"/>
      <c r="BJ6" s="24" t="n"/>
      <c r="BK6" s="24" t="n"/>
      <c r="BL6" s="24" t="n"/>
      <c r="BM6" s="24" t="n"/>
      <c r="BN6" s="1" t="n"/>
      <c r="BO6" s="24" t="n"/>
      <c r="BP6" s="24" t="n"/>
      <c r="BQ6" s="24" t="n"/>
      <c r="BR6" s="1" t="n"/>
      <c r="BS6" s="266" t="n"/>
      <c r="BT6" s="266" t="n"/>
      <c r="BU6" s="1" t="n"/>
      <c r="BV6" s="1" t="n"/>
      <c r="BW6" s="292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25" t="n"/>
      <c r="B7" s="1" t="n"/>
      <c r="C7" s="1" t="n"/>
      <c r="D7" s="1" t="n"/>
      <c r="E7" s="1" t="n"/>
      <c r="F7" s="1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1" t="n"/>
      <c r="S7" s="1" t="n"/>
      <c r="T7" s="1" t="n"/>
      <c r="U7" s="1" t="n"/>
      <c r="V7" s="1569" t="n"/>
      <c r="W7" s="1570" t="n"/>
      <c r="X7" s="1570" t="n"/>
      <c r="Y7" s="1570" t="n"/>
      <c r="Z7" s="1180" t="n"/>
      <c r="AA7" s="1180" t="n"/>
      <c r="AB7" s="1180" t="n"/>
      <c r="AC7" s="1180" t="n"/>
      <c r="AD7" s="1180" t="n"/>
      <c r="AE7" s="1180" t="n"/>
      <c r="AF7" s="1180" t="n"/>
      <c r="AG7" s="1180" t="n"/>
      <c r="AH7" s="1180" t="n"/>
      <c r="AI7" s="1180" t="n"/>
      <c r="AJ7" s="1180" t="n"/>
      <c r="AK7" s="1180" t="n"/>
      <c r="AL7" s="1180" t="n"/>
      <c r="AM7" s="157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275" t="n"/>
      <c r="AY7" s="275" t="n"/>
      <c r="AZ7" s="29" t="n"/>
      <c r="BA7" s="29" t="n"/>
      <c r="BB7" s="29" t="n"/>
      <c r="BC7" s="29" t="n"/>
      <c r="BD7" s="29" t="n"/>
      <c r="BE7" s="29" t="n"/>
      <c r="BF7" s="29" t="n"/>
      <c r="BG7" s="29" t="n"/>
      <c r="BH7" s="288" t="n"/>
      <c r="BI7" s="288" t="n"/>
      <c r="BJ7" s="30" t="n"/>
      <c r="BK7" s="24" t="n"/>
      <c r="BL7" s="29" t="n"/>
      <c r="BM7" s="30" t="n"/>
      <c r="BN7" s="1" t="n"/>
      <c r="BO7" s="29" t="n"/>
      <c r="BP7" s="29" t="n"/>
      <c r="BQ7" s="29" t="n"/>
      <c r="BR7" s="1" t="n"/>
      <c r="BS7" s="275" t="n"/>
      <c r="BT7" s="275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25" t="n"/>
      <c r="B8" s="1" t="n"/>
      <c r="C8" s="1" t="n"/>
      <c r="D8" s="1" t="n"/>
      <c r="E8" s="1" t="n"/>
      <c r="F8" s="1" t="n"/>
      <c r="G8" s="284" t="inlineStr">
        <is>
          <t>03.05.2023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1" t="n"/>
      <c r="S8" s="1" t="n"/>
      <c r="T8" s="1" t="n"/>
      <c r="U8" s="1" t="n"/>
      <c r="V8" s="1569" t="n"/>
      <c r="W8" s="1572" t="inlineStr">
        <is>
          <t>Профилизация: Государственное управление устойчивым развитием</t>
        </is>
      </c>
      <c r="X8" s="1572" t="n"/>
      <c r="Y8" s="1572" t="n"/>
      <c r="Z8" s="1573" t="n"/>
      <c r="AA8" s="1573" t="n"/>
      <c r="AB8" s="1573" t="n"/>
      <c r="AC8" s="1573" t="n"/>
      <c r="AD8" s="1574" t="n"/>
      <c r="AE8" s="1574" t="n"/>
      <c r="AF8" s="1574" t="n"/>
      <c r="AG8" s="1573" t="n"/>
      <c r="AH8" s="1573" t="n"/>
      <c r="AI8" s="1573" t="n"/>
      <c r="AJ8" s="1573" t="n"/>
      <c r="AK8" s="1573" t="n"/>
      <c r="AL8" s="1573" t="n"/>
      <c r="AM8" s="1573" t="n"/>
      <c r="AN8" s="1573" t="n"/>
      <c r="AO8" s="1573" t="n"/>
      <c r="AP8" s="1573" t="n"/>
      <c r="AQ8" s="1573" t="n"/>
      <c r="AR8" s="1573" t="n"/>
      <c r="AS8" s="1573" t="n"/>
      <c r="AT8" s="1573" t="n"/>
      <c r="AU8" s="1573" t="n"/>
      <c r="AV8" s="1573" t="n"/>
      <c r="AW8" s="1573" t="n"/>
      <c r="AX8" s="1575" t="n"/>
      <c r="AY8" s="1575" t="n"/>
      <c r="AZ8" s="1576" t="inlineStr">
        <is>
          <t xml:space="preserve">Форма получения образования: заочная </t>
        </is>
      </c>
      <c r="BA8" s="18" t="n"/>
      <c r="BB8" s="18" t="n"/>
      <c r="BC8" s="18" t="n"/>
      <c r="BD8" s="18" t="n"/>
      <c r="BE8" s="18" t="n"/>
      <c r="BF8" s="18" t="n"/>
      <c r="BG8" s="18" t="n"/>
      <c r="BH8" s="288" t="n"/>
      <c r="BI8" s="288" t="n"/>
      <c r="BJ8" s="18" t="n"/>
      <c r="BK8" s="18" t="n"/>
      <c r="BL8" s="18" t="n"/>
      <c r="BM8" s="18" t="n"/>
      <c r="BN8" s="1" t="n"/>
      <c r="BO8" s="18" t="n"/>
      <c r="BP8" s="18" t="n"/>
      <c r="BQ8" s="18" t="n"/>
      <c r="BR8" s="1" t="n"/>
      <c r="BS8" s="294" t="n"/>
      <c r="BT8" s="294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25" t="n"/>
      <c r="B9" s="1" t="n"/>
      <c r="C9" s="1" t="n"/>
      <c r="D9" s="1" t="n"/>
      <c r="E9" s="1" t="n"/>
      <c r="F9" s="1" t="n"/>
      <c r="G9" s="3" t="inlineStr">
        <is>
          <t>Регистрационный № 06-04-014/уч.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1" t="n"/>
      <c r="S9" s="1" t="n"/>
      <c r="T9" s="1" t="n"/>
      <c r="U9" s="1" t="n"/>
      <c r="V9" s="284" t="n"/>
      <c r="W9" s="31" t="n"/>
      <c r="X9" s="31" t="n"/>
      <c r="Y9" s="31" t="n"/>
      <c r="Z9" s="31" t="n"/>
      <c r="AA9" s="9" t="n"/>
      <c r="AB9" s="31" t="n"/>
      <c r="AC9" s="31" t="n"/>
      <c r="AD9" s="31" t="n"/>
      <c r="AE9" s="31" t="n"/>
      <c r="AF9" s="31" t="n"/>
      <c r="AG9" s="16" t="n"/>
      <c r="AH9" s="31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295" t="n"/>
      <c r="BE9" s="295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1" t="n"/>
      <c r="BO9" s="296" t="n"/>
      <c r="BP9" s="296" t="n"/>
      <c r="BQ9" s="297" t="n"/>
      <c r="BR9" s="298" t="n"/>
      <c r="BS9" s="298" t="n"/>
      <c r="BT9" s="298" t="n"/>
      <c r="BU9" s="298" t="n"/>
      <c r="BV9" s="298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32" t="n"/>
      <c r="B10" s="224" t="n"/>
      <c r="C10" s="299" t="n"/>
      <c r="D10" s="299" t="n"/>
      <c r="E10" s="299" t="n"/>
      <c r="F10" s="299" t="n"/>
      <c r="G10" s="299" t="n"/>
      <c r="H10" s="299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224" t="n"/>
      <c r="BT10" s="224" t="n"/>
      <c r="BU10" s="224" t="n"/>
      <c r="BV10" s="224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99" t="n"/>
      <c r="B11" s="19" t="n"/>
      <c r="C11" s="19" t="n"/>
      <c r="D11" s="19" t="n"/>
      <c r="E11" s="19" t="n"/>
      <c r="F11" s="19" t="n"/>
      <c r="G11" s="19" t="n"/>
      <c r="H11" s="19" t="n"/>
      <c r="I11" s="19" t="inlineStr">
        <is>
          <t>I. График образовательного процесса</t>
        </is>
      </c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42" t="n"/>
      <c r="AM11" s="42" t="n"/>
      <c r="AN11" s="42" t="n"/>
      <c r="AO11" s="42" t="n"/>
      <c r="AP11" s="42" t="n"/>
      <c r="AQ11" s="42" t="n"/>
      <c r="AR11" s="42" t="n"/>
      <c r="AS11" s="42" t="n"/>
      <c r="AT11" s="46" t="n"/>
      <c r="AU11" s="41" t="n"/>
      <c r="AV11" s="41" t="n"/>
      <c r="AW11" s="46" t="n"/>
      <c r="AX11" s="46" t="n"/>
      <c r="AY11" s="46" t="n"/>
      <c r="AZ11" s="46" t="n"/>
      <c r="BA11" s="46" t="n"/>
      <c r="BB11" s="46" t="n"/>
      <c r="BC11" s="46" t="n"/>
      <c r="BD11" s="46" t="n"/>
      <c r="BE11" s="46" t="n"/>
      <c r="BF11" s="46" t="n"/>
      <c r="BG11" s="46" t="n"/>
      <c r="BH11" s="46" t="n"/>
      <c r="BI11" s="46" t="n"/>
      <c r="BJ11" s="46" t="n"/>
      <c r="BK11" s="46" t="n"/>
      <c r="BL11" s="46" t="n"/>
      <c r="BM11" s="46" t="n"/>
      <c r="BN11" s="46" t="n"/>
      <c r="BO11" s="46" t="inlineStr">
        <is>
          <t>II. Сводные данные по бюджету времени (в неделях)</t>
        </is>
      </c>
      <c r="BP11" s="46" t="n"/>
      <c r="BQ11" s="46" t="n"/>
      <c r="BR11" s="46" t="n"/>
      <c r="BS11" s="46" t="n"/>
      <c r="BT11" s="46" t="n"/>
      <c r="BU11" s="46" t="n"/>
      <c r="BV11" s="46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47" t="n"/>
      <c r="H12" s="49" t="inlineStr">
        <is>
          <t>октябрь</t>
        </is>
      </c>
      <c r="I12" s="50" t="n"/>
      <c r="J12" s="51" t="n"/>
      <c r="K12" s="549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549" t="n"/>
      <c r="U12" s="49" t="inlineStr">
        <is>
          <t>январь</t>
        </is>
      </c>
      <c r="V12" s="50" t="n"/>
      <c r="W12" s="51" t="n"/>
      <c r="X12" s="551" t="n"/>
      <c r="Y12" s="552" t="n"/>
      <c r="Z12" s="49" t="inlineStr">
        <is>
          <t>февраль</t>
        </is>
      </c>
      <c r="AA12" s="50" t="n"/>
      <c r="AB12" s="51" t="n"/>
      <c r="AC12" s="550" t="n"/>
      <c r="AD12" s="49" t="inlineStr">
        <is>
          <t>март</t>
        </is>
      </c>
      <c r="AE12" s="50" t="n"/>
      <c r="AF12" s="50" t="n"/>
      <c r="AG12" s="51" t="n"/>
      <c r="AH12" s="550" t="n"/>
      <c r="AI12" s="49" t="inlineStr">
        <is>
          <t>апрель</t>
        </is>
      </c>
      <c r="AJ12" s="50" t="n"/>
      <c r="AK12" s="51" t="n"/>
      <c r="AL12" s="550" t="n"/>
      <c r="AM12" s="49" t="inlineStr">
        <is>
          <t>май</t>
        </is>
      </c>
      <c r="AN12" s="50" t="n"/>
      <c r="AO12" s="50" t="n"/>
      <c r="AP12" s="51" t="n"/>
      <c r="AQ12" s="49" t="inlineStr">
        <is>
          <t>июнь</t>
        </is>
      </c>
      <c r="AR12" s="50" t="n"/>
      <c r="AS12" s="50" t="n"/>
      <c r="AT12" s="51" t="n"/>
      <c r="AU12" s="547" t="n"/>
      <c r="AV12" s="695" t="n"/>
      <c r="AW12" s="49" t="inlineStr">
        <is>
          <t>июль</t>
        </is>
      </c>
      <c r="AX12" s="50" t="n"/>
      <c r="AY12" s="51" t="n"/>
      <c r="AZ12" s="549" t="n"/>
      <c r="BA12" s="49" t="inlineStr">
        <is>
          <t>август</t>
        </is>
      </c>
      <c r="BB12" s="50" t="n"/>
      <c r="BC12" s="50" t="n"/>
      <c r="BD12" s="51" t="n"/>
      <c r="BE12" s="696" t="inlineStr">
        <is>
          <t>Самостоятельная работа по изучению дисциплин учебного плана</t>
        </is>
      </c>
      <c r="BF12" s="53" t="n"/>
      <c r="BG12" s="697" t="inlineStr">
        <is>
          <t>Установочная сессия</t>
        </is>
      </c>
      <c r="BH12" s="552" t="n"/>
      <c r="BI12" s="698" t="inlineStr">
        <is>
          <t>Лабораторно-экзаменационная сессия</t>
        </is>
      </c>
      <c r="BJ12" s="552" t="n"/>
      <c r="BK12" s="697" t="inlineStr">
        <is>
          <t>Производственные практики</t>
        </is>
      </c>
      <c r="BL12" s="552" t="n"/>
      <c r="BM12" s="699" t="inlineStr">
        <is>
          <t>Магистерская диссертация</t>
        </is>
      </c>
      <c r="BN12" s="695" t="n"/>
      <c r="BO12" s="699" t="inlineStr">
        <is>
          <t>Итоговая аттестация</t>
        </is>
      </c>
      <c r="BP12" s="695" t="n"/>
      <c r="BQ12" s="700" t="inlineStr">
        <is>
          <t>Всего</t>
        </is>
      </c>
      <c r="BR12" s="695" t="n"/>
      <c r="BS12" s="32" t="n"/>
      <c r="BT12" s="32" t="n"/>
      <c r="BU12" s="32" t="n"/>
      <c r="BV12" s="32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32" t="n"/>
      <c r="B13" s="307" t="n"/>
      <c r="C13" s="308" t="n">
        <v>1</v>
      </c>
      <c r="D13" s="309" t="n">
        <v>8</v>
      </c>
      <c r="E13" s="309" t="n">
        <v>15</v>
      </c>
      <c r="F13" s="309" t="n">
        <v>22</v>
      </c>
      <c r="G13" s="310" t="n">
        <v>29</v>
      </c>
      <c r="H13" s="309" t="n">
        <v>6</v>
      </c>
      <c r="I13" s="309" t="n">
        <v>13</v>
      </c>
      <c r="J13" s="309" t="n">
        <v>20</v>
      </c>
      <c r="K13" s="311" t="n">
        <v>27</v>
      </c>
      <c r="L13" s="309" t="n">
        <v>3</v>
      </c>
      <c r="M13" s="309" t="n">
        <v>10</v>
      </c>
      <c r="N13" s="309" t="n">
        <v>17</v>
      </c>
      <c r="O13" s="309" t="n">
        <v>24</v>
      </c>
      <c r="P13" s="309" t="n">
        <v>1</v>
      </c>
      <c r="Q13" s="309" t="n">
        <v>8</v>
      </c>
      <c r="R13" s="309" t="n">
        <v>15</v>
      </c>
      <c r="S13" s="309" t="n">
        <v>22</v>
      </c>
      <c r="T13" s="311" t="n">
        <v>29</v>
      </c>
      <c r="U13" s="309" t="n">
        <v>5</v>
      </c>
      <c r="V13" s="309" t="n">
        <v>12</v>
      </c>
      <c r="W13" s="309" t="n">
        <v>19</v>
      </c>
      <c r="X13" s="311" t="n">
        <v>26</v>
      </c>
      <c r="Y13" s="141" t="n"/>
      <c r="Z13" s="309" t="n">
        <v>2</v>
      </c>
      <c r="AA13" s="309" t="n">
        <v>9</v>
      </c>
      <c r="AB13" s="309" t="n">
        <v>16</v>
      </c>
      <c r="AC13" s="310" t="n">
        <v>23</v>
      </c>
      <c r="AD13" s="309" t="n">
        <v>2</v>
      </c>
      <c r="AE13" s="309" t="n">
        <v>9</v>
      </c>
      <c r="AF13" s="309" t="n">
        <v>16</v>
      </c>
      <c r="AG13" s="309" t="n">
        <v>23</v>
      </c>
      <c r="AH13" s="310" t="n">
        <v>30</v>
      </c>
      <c r="AI13" s="309" t="n">
        <v>6</v>
      </c>
      <c r="AJ13" s="309" t="n">
        <v>13</v>
      </c>
      <c r="AK13" s="309" t="n">
        <v>20</v>
      </c>
      <c r="AL13" s="310" t="n">
        <v>27</v>
      </c>
      <c r="AM13" s="309" t="n">
        <v>4</v>
      </c>
      <c r="AN13" s="309" t="n">
        <v>11</v>
      </c>
      <c r="AO13" s="309" t="n">
        <v>18</v>
      </c>
      <c r="AP13" s="309" t="n">
        <v>25</v>
      </c>
      <c r="AQ13" s="309" t="n">
        <v>1</v>
      </c>
      <c r="AR13" s="309" t="n">
        <v>8</v>
      </c>
      <c r="AS13" s="309" t="n">
        <v>15</v>
      </c>
      <c r="AT13" s="309" t="n">
        <v>22</v>
      </c>
      <c r="AU13" s="311" t="n">
        <v>29</v>
      </c>
      <c r="AV13" s="141" t="n"/>
      <c r="AW13" s="309" t="n">
        <v>6</v>
      </c>
      <c r="AX13" s="309" t="n">
        <v>13</v>
      </c>
      <c r="AY13" s="309" t="n">
        <v>20</v>
      </c>
      <c r="AZ13" s="311" t="n">
        <v>27</v>
      </c>
      <c r="BA13" s="313" t="n">
        <v>3</v>
      </c>
      <c r="BB13" s="313" t="n">
        <v>10</v>
      </c>
      <c r="BC13" s="313" t="n">
        <v>17</v>
      </c>
      <c r="BD13" s="314" t="n">
        <v>24</v>
      </c>
      <c r="BE13" s="112" t="n"/>
      <c r="BF13" s="115" t="n"/>
      <c r="BG13" s="561" t="n"/>
      <c r="BH13" s="115" t="n"/>
      <c r="BI13" s="561" t="n"/>
      <c r="BJ13" s="115" t="n"/>
      <c r="BK13" s="561" t="n"/>
      <c r="BL13" s="115" t="n"/>
      <c r="BM13" s="561" t="n"/>
      <c r="BN13" s="701" t="n"/>
      <c r="BO13" s="561" t="n"/>
      <c r="BP13" s="701" t="n"/>
      <c r="BQ13" s="561" t="n"/>
      <c r="BR13" s="701" t="n"/>
      <c r="BS13" s="32" t="n"/>
      <c r="BT13" s="32" t="n"/>
      <c r="BU13" s="32" t="n"/>
      <c r="BV13" s="32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32" t="n"/>
      <c r="B14" s="307" t="n"/>
      <c r="C14" s="315" t="n">
        <v>7</v>
      </c>
      <c r="D14" s="316" t="n">
        <v>14</v>
      </c>
      <c r="E14" s="316" t="n">
        <v>21</v>
      </c>
      <c r="F14" s="316" t="n">
        <v>28</v>
      </c>
      <c r="G14" s="316" t="n">
        <v>5</v>
      </c>
      <c r="H14" s="316" t="n">
        <v>12</v>
      </c>
      <c r="I14" s="316" t="n">
        <v>19</v>
      </c>
      <c r="J14" s="316" t="n">
        <v>26</v>
      </c>
      <c r="K14" s="316" t="n">
        <v>2</v>
      </c>
      <c r="L14" s="316" t="n">
        <v>9</v>
      </c>
      <c r="M14" s="316" t="n">
        <v>16</v>
      </c>
      <c r="N14" s="316" t="n">
        <v>23</v>
      </c>
      <c r="O14" s="316" t="n">
        <v>30</v>
      </c>
      <c r="P14" s="316" t="n">
        <v>7</v>
      </c>
      <c r="Q14" s="316" t="n">
        <v>14</v>
      </c>
      <c r="R14" s="316" t="n">
        <v>21</v>
      </c>
      <c r="S14" s="316" t="n">
        <v>28</v>
      </c>
      <c r="T14" s="316" t="n">
        <v>4</v>
      </c>
      <c r="U14" s="316" t="n">
        <v>11</v>
      </c>
      <c r="V14" s="316" t="n">
        <v>18</v>
      </c>
      <c r="W14" s="316" t="n">
        <v>25</v>
      </c>
      <c r="X14" s="316" t="n">
        <v>1</v>
      </c>
      <c r="Y14" s="317" t="n"/>
      <c r="Z14" s="316" t="n">
        <v>8</v>
      </c>
      <c r="AA14" s="316" t="n">
        <v>15</v>
      </c>
      <c r="AB14" s="316" t="n">
        <v>22</v>
      </c>
      <c r="AC14" s="316" t="n">
        <v>1</v>
      </c>
      <c r="AD14" s="316" t="n">
        <v>8</v>
      </c>
      <c r="AE14" s="316" t="n">
        <v>15</v>
      </c>
      <c r="AF14" s="316" t="n">
        <v>22</v>
      </c>
      <c r="AG14" s="316" t="n">
        <v>29</v>
      </c>
      <c r="AH14" s="316" t="n">
        <v>5</v>
      </c>
      <c r="AI14" s="316" t="n">
        <v>12</v>
      </c>
      <c r="AJ14" s="316" t="n">
        <v>19</v>
      </c>
      <c r="AK14" s="316" t="n">
        <v>26</v>
      </c>
      <c r="AL14" s="316" t="n">
        <v>3</v>
      </c>
      <c r="AM14" s="316" t="n">
        <v>10</v>
      </c>
      <c r="AN14" s="316" t="n">
        <v>17</v>
      </c>
      <c r="AO14" s="316" t="n">
        <v>24</v>
      </c>
      <c r="AP14" s="316" t="n">
        <v>31</v>
      </c>
      <c r="AQ14" s="316" t="n">
        <v>7</v>
      </c>
      <c r="AR14" s="316" t="n">
        <v>14</v>
      </c>
      <c r="AS14" s="316" t="n">
        <v>21</v>
      </c>
      <c r="AT14" s="316" t="n">
        <v>28</v>
      </c>
      <c r="AU14" s="316" t="n">
        <v>5</v>
      </c>
      <c r="AV14" s="317" t="n"/>
      <c r="AW14" s="316" t="n">
        <v>12</v>
      </c>
      <c r="AX14" s="316" t="n">
        <v>19</v>
      </c>
      <c r="AY14" s="316" t="n">
        <v>26</v>
      </c>
      <c r="AZ14" s="316" t="n">
        <v>2</v>
      </c>
      <c r="BA14" s="310" t="n">
        <v>9</v>
      </c>
      <c r="BB14" s="310" t="n">
        <v>16</v>
      </c>
      <c r="BC14" s="310" t="n">
        <v>23</v>
      </c>
      <c r="BD14" s="702" t="n">
        <v>31</v>
      </c>
      <c r="BE14" s="112" t="n"/>
      <c r="BF14" s="115" t="n"/>
      <c r="BG14" s="561" t="n"/>
      <c r="BH14" s="115" t="n"/>
      <c r="BI14" s="561" t="n"/>
      <c r="BJ14" s="115" t="n"/>
      <c r="BK14" s="561" t="n"/>
      <c r="BL14" s="115" t="n"/>
      <c r="BM14" s="561" t="n"/>
      <c r="BN14" s="701" t="n"/>
      <c r="BO14" s="561" t="n"/>
      <c r="BP14" s="701" t="n"/>
      <c r="BQ14" s="561" t="n"/>
      <c r="BR14" s="701" t="n"/>
      <c r="BS14" s="32" t="n"/>
      <c r="BT14" s="32" t="n"/>
      <c r="BU14" s="32" t="n"/>
      <c r="BV14" s="32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2" t="n"/>
      <c r="B15" s="320" t="n"/>
      <c r="C15" s="321" t="n">
        <v>1</v>
      </c>
      <c r="D15" s="322" t="n">
        <v>2</v>
      </c>
      <c r="E15" s="322" t="n">
        <v>3</v>
      </c>
      <c r="F15" s="322" t="n">
        <v>4</v>
      </c>
      <c r="G15" s="322" t="n">
        <v>5</v>
      </c>
      <c r="H15" s="322" t="n">
        <v>6</v>
      </c>
      <c r="I15" s="322" t="n">
        <v>7</v>
      </c>
      <c r="J15" s="322" t="n">
        <v>8</v>
      </c>
      <c r="K15" s="322" t="n">
        <v>9</v>
      </c>
      <c r="L15" s="322" t="n">
        <v>10</v>
      </c>
      <c r="M15" s="322" t="n">
        <v>11</v>
      </c>
      <c r="N15" s="322" t="n">
        <v>12</v>
      </c>
      <c r="O15" s="322" t="n">
        <v>13</v>
      </c>
      <c r="P15" s="322" t="n">
        <v>14</v>
      </c>
      <c r="Q15" s="322" t="n">
        <v>15</v>
      </c>
      <c r="R15" s="322" t="n">
        <v>16</v>
      </c>
      <c r="S15" s="322" t="n">
        <v>17</v>
      </c>
      <c r="T15" s="322" t="n">
        <v>18</v>
      </c>
      <c r="U15" s="322" t="n">
        <v>19</v>
      </c>
      <c r="V15" s="322" t="n">
        <v>20</v>
      </c>
      <c r="W15" s="322" t="n">
        <v>21</v>
      </c>
      <c r="X15" s="322" t="n">
        <v>22</v>
      </c>
      <c r="Y15" s="70" t="n"/>
      <c r="Z15" s="322" t="n">
        <v>23</v>
      </c>
      <c r="AA15" s="322" t="n">
        <v>24</v>
      </c>
      <c r="AB15" s="322" t="n">
        <v>25</v>
      </c>
      <c r="AC15" s="322" t="n">
        <v>26</v>
      </c>
      <c r="AD15" s="322" t="n">
        <v>27</v>
      </c>
      <c r="AE15" s="322" t="n">
        <v>28</v>
      </c>
      <c r="AF15" s="322" t="n">
        <v>29</v>
      </c>
      <c r="AG15" s="322" t="n">
        <v>30</v>
      </c>
      <c r="AH15" s="322" t="n">
        <v>31</v>
      </c>
      <c r="AI15" s="322" t="n">
        <v>32</v>
      </c>
      <c r="AJ15" s="322" t="n">
        <v>33</v>
      </c>
      <c r="AK15" s="322" t="n">
        <v>34</v>
      </c>
      <c r="AL15" s="322" t="n">
        <v>35</v>
      </c>
      <c r="AM15" s="322" t="n">
        <v>36</v>
      </c>
      <c r="AN15" s="322" t="n">
        <v>37</v>
      </c>
      <c r="AO15" s="322" t="n">
        <v>38</v>
      </c>
      <c r="AP15" s="322" t="n">
        <v>39</v>
      </c>
      <c r="AQ15" s="322" t="n">
        <v>40</v>
      </c>
      <c r="AR15" s="322" t="n">
        <v>41</v>
      </c>
      <c r="AS15" s="322" t="n">
        <v>42</v>
      </c>
      <c r="AT15" s="322" t="n">
        <v>43</v>
      </c>
      <c r="AU15" s="322" t="n">
        <v>44</v>
      </c>
      <c r="AV15" s="70" t="n"/>
      <c r="AW15" s="322" t="n">
        <v>45</v>
      </c>
      <c r="AX15" s="322" t="n">
        <v>46</v>
      </c>
      <c r="AY15" s="322" t="n">
        <v>47</v>
      </c>
      <c r="AZ15" s="322" t="n">
        <v>48</v>
      </c>
      <c r="BA15" s="322" t="n">
        <v>49</v>
      </c>
      <c r="BB15" s="322" t="n">
        <v>50</v>
      </c>
      <c r="BC15" s="322" t="n">
        <v>51</v>
      </c>
      <c r="BD15" s="324" t="n">
        <v>52</v>
      </c>
      <c r="BE15" s="606" t="n"/>
      <c r="BF15" s="609" t="n"/>
      <c r="BG15" s="608" t="n"/>
      <c r="BH15" s="609" t="n"/>
      <c r="BI15" s="608" t="n"/>
      <c r="BJ15" s="609" t="n"/>
      <c r="BK15" s="608" t="n"/>
      <c r="BL15" s="609" t="n"/>
      <c r="BM15" s="608" t="n"/>
      <c r="BN15" s="603" t="n"/>
      <c r="BO15" s="608" t="n"/>
      <c r="BP15" s="603" t="n"/>
      <c r="BQ15" s="608" t="n"/>
      <c r="BR15" s="603" t="n"/>
      <c r="BS15" s="32" t="n"/>
      <c r="BT15" s="32" t="n"/>
      <c r="BU15" s="32" t="n"/>
      <c r="BV15" s="32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75" t="n"/>
      <c r="B16" s="326" t="inlineStr">
        <is>
          <t>I</t>
        </is>
      </c>
      <c r="C16" s="327" t="n"/>
      <c r="D16" s="328" t="inlineStr">
        <is>
          <t>+</t>
        </is>
      </c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7" t="n"/>
      <c r="U16" s="329" t="n"/>
      <c r="V16" s="329" t="inlineStr">
        <is>
          <t>:</t>
        </is>
      </c>
      <c r="W16" s="329" t="inlineStr">
        <is>
          <t>:</t>
        </is>
      </c>
      <c r="X16" s="330" t="n"/>
      <c r="Y16" s="124" t="n"/>
      <c r="Z16" s="329" t="n"/>
      <c r="AA16" s="332" t="n"/>
      <c r="AB16" s="333" t="n"/>
      <c r="AC16" s="332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29" t="n"/>
      <c r="AQ16" s="329" t="inlineStr">
        <is>
          <t>:</t>
        </is>
      </c>
      <c r="AR16" s="329" t="inlineStr">
        <is>
          <t>:</t>
        </is>
      </c>
      <c r="AS16" s="329" t="n"/>
      <c r="AT16" s="329" t="n"/>
      <c r="AU16" s="330" t="n"/>
      <c r="AV16" s="124" t="n"/>
      <c r="AW16" s="329" t="n"/>
      <c r="AX16" s="329" t="n"/>
      <c r="AY16" s="329" t="n"/>
      <c r="AZ16" s="329" t="n"/>
      <c r="BA16" s="329" t="n"/>
      <c r="BB16" s="329" t="n"/>
      <c r="BC16" s="329" t="n"/>
      <c r="BD16" s="329" t="n"/>
      <c r="BE16" s="335" t="n">
        <v>47</v>
      </c>
      <c r="BF16" s="124" t="n"/>
      <c r="BG16" s="329" t="n">
        <v>1</v>
      </c>
      <c r="BH16" s="139" t="n"/>
      <c r="BI16" s="330" t="n">
        <v>4</v>
      </c>
      <c r="BJ16" s="124" t="n"/>
      <c r="BK16" s="330" t="n"/>
      <c r="BL16" s="124" t="n"/>
      <c r="BM16" s="330" t="n"/>
      <c r="BN16" s="124" t="n"/>
      <c r="BO16" s="330" t="n"/>
      <c r="BP16" s="124" t="n"/>
      <c r="BQ16" s="330">
        <f>BE16+BG16+BI16+BK16+BM16+BO16</f>
        <v/>
      </c>
      <c r="BR16" s="124" t="n"/>
      <c r="BS16" s="88" t="n"/>
      <c r="BT16" s="1" t="n"/>
      <c r="BU16" s="88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75" t="n"/>
      <c r="B17" s="336" t="inlineStr">
        <is>
          <t>II</t>
        </is>
      </c>
      <c r="C17" s="337" t="n"/>
      <c r="D17" s="337" t="n"/>
      <c r="E17" s="337" t="n"/>
      <c r="F17" s="337" t="n"/>
      <c r="G17" s="337" t="n"/>
      <c r="H17" s="337" t="n"/>
      <c r="I17" s="337" t="n"/>
      <c r="J17" s="337" t="n"/>
      <c r="K17" s="338" t="inlineStr">
        <is>
          <t>Х</t>
        </is>
      </c>
      <c r="L17" s="338" t="inlineStr">
        <is>
          <t>Х</t>
        </is>
      </c>
      <c r="M17" s="1577" t="inlineStr">
        <is>
          <t>:</t>
        </is>
      </c>
      <c r="N17" s="1577" t="inlineStr">
        <is>
          <t>:</t>
        </is>
      </c>
      <c r="O17" s="340" t="inlineStr">
        <is>
          <t>/</t>
        </is>
      </c>
      <c r="P17" s="340" t="inlineStr">
        <is>
          <t>/</t>
        </is>
      </c>
      <c r="Q17" s="340" t="inlineStr">
        <is>
          <t>/</t>
        </is>
      </c>
      <c r="R17" s="340" t="inlineStr">
        <is>
          <t>/</t>
        </is>
      </c>
      <c r="S17" s="340" t="inlineStr">
        <is>
          <t>/</t>
        </is>
      </c>
      <c r="T17" s="340" t="inlineStr">
        <is>
          <t>/</t>
        </is>
      </c>
      <c r="U17" s="340" t="inlineStr">
        <is>
          <t>/</t>
        </is>
      </c>
      <c r="V17" s="340" t="inlineStr">
        <is>
          <t>/</t>
        </is>
      </c>
      <c r="W17" s="338" t="inlineStr">
        <is>
          <t>//</t>
        </is>
      </c>
      <c r="X17" s="341" t="inlineStr">
        <is>
          <t>//</t>
        </is>
      </c>
      <c r="Y17" s="342" t="n"/>
      <c r="Z17" s="1182" t="n"/>
      <c r="AA17" s="194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240" t="n"/>
      <c r="BE17" s="345" t="n">
        <v>8</v>
      </c>
      <c r="BF17" s="240" t="n"/>
      <c r="BG17" s="338" t="n"/>
      <c r="BH17" s="240" t="n"/>
      <c r="BI17" s="1182" t="n">
        <v>2</v>
      </c>
      <c r="BJ17" s="240" t="n"/>
      <c r="BK17" s="1182" t="n">
        <v>2</v>
      </c>
      <c r="BL17" s="240" t="n"/>
      <c r="BM17" s="1578" t="n">
        <v>8</v>
      </c>
      <c r="BN17" s="609" t="n"/>
      <c r="BO17" s="1182" t="n">
        <v>2</v>
      </c>
      <c r="BP17" s="240" t="n"/>
      <c r="BQ17" s="580">
        <f>BE17+BG17+BI17+BK17+BM17+BO17</f>
        <v/>
      </c>
      <c r="BR17" s="613" t="n"/>
      <c r="BS17" s="88" t="n"/>
      <c r="BT17" s="88" t="n"/>
      <c r="BU17" s="88" t="n"/>
      <c r="BV17" s="88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6" t="n"/>
      <c r="AA18" s="346" t="n"/>
      <c r="AB18" s="283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1579">
        <f>BE16+BE17</f>
        <v/>
      </c>
      <c r="BF18" s="603" t="n"/>
      <c r="BG18" s="1579">
        <f>BG16+BG17</f>
        <v/>
      </c>
      <c r="BH18" s="603" t="n"/>
      <c r="BI18" s="1579">
        <f>BI16+BI17</f>
        <v/>
      </c>
      <c r="BJ18" s="603" t="n"/>
      <c r="BK18" s="1579">
        <f>BK16+BK17</f>
        <v/>
      </c>
      <c r="BL18" s="603" t="n"/>
      <c r="BM18" s="1579">
        <f>BM16+BM17</f>
        <v/>
      </c>
      <c r="BN18" s="603" t="n"/>
      <c r="BO18" s="1579">
        <f>BO16+BO17</f>
        <v/>
      </c>
      <c r="BP18" s="603" t="n"/>
      <c r="BQ18" s="1579">
        <f>BQ16+BQ17</f>
        <v/>
      </c>
      <c r="BR18" s="603" t="n"/>
      <c r="BS18" s="88" t="n"/>
      <c r="BT18" s="1" t="n"/>
      <c r="BU18" s="88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487" t="n"/>
      <c r="AB19" s="487" t="n"/>
      <c r="AC19" s="352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92" t="n"/>
      <c r="AN19" s="92" t="n"/>
      <c r="AO19" s="487" t="n"/>
      <c r="AP19" s="487" t="n"/>
      <c r="AQ19" s="487" t="n"/>
      <c r="AR19" s="353" t="inlineStr">
        <is>
          <t>//</t>
        </is>
      </c>
      <c r="AS19" s="94" t="inlineStr">
        <is>
          <t>−</t>
        </is>
      </c>
      <c r="AT19" s="91" t="inlineStr">
        <is>
          <t>итоговая аттестация</t>
        </is>
      </c>
      <c r="AU19" s="91" t="n"/>
      <c r="AV19" s="91" t="n"/>
      <c r="AW19" s="91" t="n"/>
      <c r="AX19" s="91" t="n"/>
      <c r="AY19" s="91" t="n"/>
      <c r="AZ19" s="92" t="n"/>
      <c r="BA19" s="92" t="n"/>
      <c r="BB19" s="92" t="n"/>
      <c r="BC19" s="91" t="n"/>
      <c r="BD19" s="91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487" t="n"/>
      <c r="AB20" s="487" t="n"/>
      <c r="AC20" s="14" t="n"/>
      <c r="AD20" s="94" t="n"/>
      <c r="AE20" s="91" t="n"/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487" t="n"/>
      <c r="AR20" s="354" t="n"/>
      <c r="AS20" s="94" t="n"/>
      <c r="AT20" s="91" t="n"/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97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487" t="n"/>
      <c r="AB21" s="487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92" t="n"/>
      <c r="AN21" s="92" t="n"/>
      <c r="AO21" s="487" t="n"/>
      <c r="AP21" s="487" t="n"/>
      <c r="AQ21" s="487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2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1" t="n"/>
      <c r="BX21" s="9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487" t="n"/>
      <c r="AB22" s="487" t="n"/>
      <c r="AC22" s="353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92" t="n"/>
      <c r="AN22" s="92" t="n"/>
      <c r="AO22" s="487" t="n"/>
      <c r="AP22" s="487" t="n"/>
      <c r="AQ22" s="487" t="n"/>
      <c r="AR22" s="352" t="inlineStr">
        <is>
          <t>+</t>
        </is>
      </c>
      <c r="AS22" s="94" t="inlineStr">
        <is>
          <t>−</t>
        </is>
      </c>
      <c r="AT22" s="91" t="inlineStr">
        <is>
          <t>установочная сессия (УС)</t>
        </is>
      </c>
      <c r="AU22" s="97" t="n"/>
      <c r="AV22" s="97" t="n"/>
      <c r="AW22" s="97" t="n"/>
      <c r="AX22" s="92" t="n"/>
      <c r="AY22" s="90" t="n"/>
      <c r="AZ22" s="90" t="n"/>
      <c r="BA22" s="92" t="n"/>
      <c r="BB22" s="92" t="n"/>
      <c r="BC22" s="91" t="n"/>
      <c r="BD22" s="91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2" t="n"/>
      <c r="AI23" s="92" t="n"/>
      <c r="AJ23" s="92" t="n"/>
      <c r="AK23" s="92" t="n"/>
      <c r="AL23" s="92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91" t="n"/>
      <c r="BX23" s="9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356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282" t="n"/>
      <c r="B26" s="543" t="inlineStr">
        <is>
          <t>III. План образовательного процесса</t>
        </is>
      </c>
      <c r="C26" s="544" t="n"/>
      <c r="D26" s="544" t="n"/>
      <c r="E26" s="544" t="n"/>
      <c r="F26" s="544" t="n"/>
      <c r="G26" s="544" t="n"/>
      <c r="H26" s="544" t="n"/>
      <c r="I26" s="544" t="n"/>
      <c r="J26" s="544" t="n"/>
      <c r="K26" s="544" t="n"/>
      <c r="L26" s="544" t="n"/>
      <c r="M26" s="544" t="n"/>
      <c r="N26" s="544" t="n"/>
      <c r="O26" s="544" t="n"/>
      <c r="P26" s="544" t="n"/>
      <c r="Q26" s="544" t="n"/>
      <c r="R26" s="544" t="n"/>
      <c r="S26" s="544" t="n"/>
      <c r="T26" s="544" t="n"/>
      <c r="U26" s="544" t="n"/>
      <c r="V26" s="544" t="n"/>
      <c r="W26" s="544" t="n"/>
      <c r="X26" s="544" t="n"/>
      <c r="Y26" s="544" t="n"/>
      <c r="Z26" s="544" t="n"/>
      <c r="AA26" s="544" t="n"/>
      <c r="AB26" s="544" t="n"/>
      <c r="AC26" s="544" t="n"/>
      <c r="AD26" s="544" t="n"/>
      <c r="AE26" s="544" t="n"/>
      <c r="AF26" s="544" t="n"/>
      <c r="AG26" s="544" t="n"/>
      <c r="AH26" s="544" t="n"/>
      <c r="AI26" s="544" t="n"/>
      <c r="AJ26" s="544" t="n"/>
      <c r="AK26" s="544" t="n"/>
      <c r="AL26" s="544" t="n"/>
      <c r="AM26" s="544" t="n"/>
      <c r="AN26" s="544" t="n"/>
      <c r="AO26" s="544" t="n"/>
      <c r="AP26" s="544" t="n"/>
      <c r="AQ26" s="544" t="n"/>
      <c r="AR26" s="544" t="n"/>
      <c r="AS26" s="544" t="n"/>
      <c r="AT26" s="544" t="n"/>
      <c r="AU26" s="544" t="n"/>
      <c r="AV26" s="544" t="n"/>
      <c r="AW26" s="544" t="n"/>
      <c r="AX26" s="544" t="n"/>
      <c r="AY26" s="544" t="n"/>
      <c r="AZ26" s="544" t="n"/>
      <c r="BA26" s="544" t="n"/>
      <c r="BB26" s="544" t="n"/>
      <c r="BC26" s="544" t="n"/>
      <c r="BD26" s="544" t="n"/>
      <c r="BE26" s="544" t="n"/>
      <c r="BF26" s="544" t="n"/>
      <c r="BG26" s="544" t="n"/>
      <c r="BH26" s="544" t="n"/>
      <c r="BI26" s="544" t="n"/>
      <c r="BJ26" s="544" t="n"/>
      <c r="BK26" s="544" t="n"/>
      <c r="BL26" s="544" t="n"/>
      <c r="BM26" s="544" t="n"/>
      <c r="BN26" s="544" t="n"/>
      <c r="BO26" s="544" t="n"/>
      <c r="BP26" s="544" t="n"/>
      <c r="BQ26" s="544" t="n"/>
      <c r="BR26" s="19" t="n"/>
      <c r="BS26" s="19" t="n"/>
      <c r="BT26" s="19" t="n"/>
      <c r="BU26" s="19" t="n"/>
      <c r="BV26" s="19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355" t="n"/>
      <c r="B27" s="594" t="inlineStr">
        <is>
          <t>№ п/п</t>
        </is>
      </c>
      <c r="C27" s="104" t="n"/>
      <c r="D27" s="594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4" t="n"/>
      <c r="Y27" s="596" t="inlineStr">
        <is>
          <t>Экзамены</t>
        </is>
      </c>
      <c r="Z27" s="104" t="n"/>
      <c r="AA27" s="596" t="inlineStr">
        <is>
          <t>Зачеты</t>
        </is>
      </c>
      <c r="AB27" s="104" t="n"/>
      <c r="AC27" s="707" t="inlineStr">
        <is>
          <t>Количество академических часов</t>
        </is>
      </c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585" t="n"/>
      <c r="AM27" s="585" t="n"/>
      <c r="AN27" s="585" t="n"/>
      <c r="AO27" s="585" t="n"/>
      <c r="AP27" s="586" t="n"/>
      <c r="AQ27" s="1580" t="inlineStr">
        <is>
          <t>Распределение по курсам и УС, ЛЭС</t>
        </is>
      </c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5" t="n"/>
      <c r="BI27" s="585" t="n"/>
      <c r="BJ27" s="585" t="n"/>
      <c r="BK27" s="387" t="inlineStr">
        <is>
          <t>Код компетенции</t>
        </is>
      </c>
      <c r="BL27" s="101" t="n"/>
      <c r="BM27" s="101" t="n"/>
      <c r="BN27" s="101" t="n"/>
      <c r="BO27" s="101" t="n"/>
      <c r="BP27" s="104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355" t="n"/>
      <c r="B28" s="112" t="n"/>
      <c r="C28" s="114" t="n"/>
      <c r="D28" s="112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14" t="n"/>
      <c r="Y28" s="112" t="n"/>
      <c r="Z28" s="114" t="n"/>
      <c r="AA28" s="112" t="n"/>
      <c r="AB28" s="114" t="n"/>
      <c r="AC28" s="708" t="inlineStr">
        <is>
          <t>Всего</t>
        </is>
      </c>
      <c r="AD28" s="53" t="n"/>
      <c r="AE28" s="709" t="inlineStr">
        <is>
          <t xml:space="preserve">Аудиторных: дневная форма получения образования </t>
        </is>
      </c>
      <c r="AF28" s="53" t="n"/>
      <c r="AG28" s="1581" t="inlineStr">
        <is>
          <t xml:space="preserve">Аудиторных: заочная форма получения образования </t>
        </is>
      </c>
      <c r="AH28" s="661" t="n"/>
      <c r="AI28" s="711" t="inlineStr">
        <is>
          <t>Из них</t>
        </is>
      </c>
      <c r="AJ28" s="544" t="n"/>
      <c r="AK28" s="544" t="n"/>
      <c r="AL28" s="544" t="n"/>
      <c r="AM28" s="544" t="n"/>
      <c r="AN28" s="544" t="n"/>
      <c r="AO28" s="544" t="n"/>
      <c r="AP28" s="603" t="n"/>
      <c r="AQ28" s="707" t="inlineStr">
        <is>
          <t>I курс</t>
        </is>
      </c>
      <c r="AR28" s="585" t="n"/>
      <c r="AS28" s="585" t="n"/>
      <c r="AT28" s="585" t="n"/>
      <c r="AU28" s="585" t="n"/>
      <c r="AV28" s="585" t="n"/>
      <c r="AW28" s="585" t="n"/>
      <c r="AX28" s="585" t="n"/>
      <c r="AY28" s="585" t="n"/>
      <c r="AZ28" s="585" t="n"/>
      <c r="BA28" s="585" t="n"/>
      <c r="BB28" s="585" t="n"/>
      <c r="BC28" s="585" t="n"/>
      <c r="BD28" s="586" t="n"/>
      <c r="BE28" s="1582" t="inlineStr">
        <is>
          <t>II курс</t>
        </is>
      </c>
      <c r="BF28" s="585" t="n"/>
      <c r="BG28" s="585" t="n"/>
      <c r="BH28" s="585" t="n"/>
      <c r="BI28" s="585" t="n"/>
      <c r="BJ28" s="585" t="n"/>
      <c r="BK28" s="112" t="n"/>
      <c r="BL28" s="1" t="n"/>
      <c r="BM28" s="1" t="n"/>
      <c r="BN28" s="1" t="n"/>
      <c r="BO28" s="1" t="n"/>
      <c r="BP28" s="114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355" t="n"/>
      <c r="B29" s="112" t="n"/>
      <c r="C29" s="114" t="n"/>
      <c r="D29" s="112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14" t="n"/>
      <c r="Y29" s="112" t="n"/>
      <c r="Z29" s="114" t="n"/>
      <c r="AA29" s="112" t="n"/>
      <c r="AB29" s="114" t="n"/>
      <c r="AC29" s="112" t="n"/>
      <c r="AD29" s="115" t="n"/>
      <c r="AE29" s="112" t="n"/>
      <c r="AF29" s="115" t="n"/>
      <c r="AG29" s="561" t="n"/>
      <c r="AH29" s="1" t="n"/>
      <c r="AI29" s="214" t="inlineStr">
        <is>
          <t>Лекции</t>
        </is>
      </c>
      <c r="AJ29" s="115" t="n"/>
      <c r="AK29" s="214" t="inlineStr">
        <is>
          <t>Лабораторные</t>
        </is>
      </c>
      <c r="AL29" s="115" t="n"/>
      <c r="AM29" s="214" t="inlineStr">
        <is>
          <t>Практические</t>
        </is>
      </c>
      <c r="AN29" s="115" t="n"/>
      <c r="AO29" s="106" t="inlineStr">
        <is>
          <t>Семинарские</t>
        </is>
      </c>
      <c r="AP29" s="53" t="n"/>
      <c r="AQ29" s="363" t="inlineStr">
        <is>
          <t>УС      1 нед</t>
        </is>
      </c>
      <c r="AR29" s="104" t="n"/>
      <c r="AS29" s="364" t="inlineStr">
        <is>
          <t>1 ЛЭС,</t>
        </is>
      </c>
      <c r="AT29" s="123" t="n"/>
      <c r="AU29" s="123" t="n"/>
      <c r="AV29" s="123" t="n"/>
      <c r="AW29" s="123" t="n"/>
      <c r="AX29" s="124" t="n"/>
      <c r="AY29" s="364" t="inlineStr">
        <is>
          <t>2 ЛЭС,</t>
        </is>
      </c>
      <c r="AZ29" s="123" t="n"/>
      <c r="BA29" s="123" t="n"/>
      <c r="BB29" s="123" t="n"/>
      <c r="BC29" s="123" t="n"/>
      <c r="BD29" s="124" t="n"/>
      <c r="BE29" s="600" t="inlineStr">
        <is>
          <t>3 ЛЭС,</t>
        </is>
      </c>
      <c r="BF29" s="206" t="n"/>
      <c r="BG29" s="206" t="n"/>
      <c r="BH29" s="206" t="n"/>
      <c r="BI29" s="206" t="n"/>
      <c r="BJ29" s="139" t="n"/>
      <c r="BK29" s="112" t="n"/>
      <c r="BL29" s="1" t="n"/>
      <c r="BM29" s="1" t="n"/>
      <c r="BN29" s="1" t="n"/>
      <c r="BO29" s="1" t="n"/>
      <c r="BP29" s="114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355" t="n"/>
      <c r="B30" s="112" t="n"/>
      <c r="C30" s="114" t="n"/>
      <c r="D30" s="112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14" t="n"/>
      <c r="Y30" s="112" t="n"/>
      <c r="Z30" s="114" t="n"/>
      <c r="AA30" s="112" t="n"/>
      <c r="AB30" s="114" t="n"/>
      <c r="AC30" s="112" t="n"/>
      <c r="AD30" s="115" t="n"/>
      <c r="AE30" s="112" t="n"/>
      <c r="AF30" s="115" t="n"/>
      <c r="AG30" s="561" t="n"/>
      <c r="AH30" s="1" t="n"/>
      <c r="AI30" s="116" t="n"/>
      <c r="AJ30" s="115" t="n"/>
      <c r="AK30" s="116" t="n"/>
      <c r="AL30" s="115" t="n"/>
      <c r="AM30" s="116" t="n"/>
      <c r="AN30" s="115" t="n"/>
      <c r="AO30" s="116" t="n"/>
      <c r="AP30" s="115" t="n"/>
      <c r="AQ30" s="138" t="n"/>
      <c r="AR30" s="207" t="n"/>
      <c r="AS30" s="605" t="n">
        <v>2</v>
      </c>
      <c r="AT30" s="126" t="n"/>
      <c r="AU30" s="181" t="inlineStr">
        <is>
          <t>недели</t>
        </is>
      </c>
      <c r="AV30" s="126" t="n"/>
      <c r="AW30" s="126" t="n"/>
      <c r="AX30" s="128" t="n"/>
      <c r="AY30" s="605" t="n">
        <v>2</v>
      </c>
      <c r="AZ30" s="126" t="n"/>
      <c r="BA30" s="189" t="inlineStr">
        <is>
          <t>недели</t>
        </is>
      </c>
      <c r="BB30" s="126" t="n"/>
      <c r="BC30" s="126" t="n"/>
      <c r="BD30" s="175" t="n"/>
      <c r="BE30" s="605" t="n">
        <v>2</v>
      </c>
      <c r="BF30" s="126" t="n"/>
      <c r="BG30" s="367" t="inlineStr">
        <is>
          <t>недели</t>
        </is>
      </c>
      <c r="BH30" s="131" t="n"/>
      <c r="BI30" s="131" t="n"/>
      <c r="BJ30" s="131" t="n"/>
      <c r="BK30" s="112" t="n"/>
      <c r="BL30" s="1" t="n"/>
      <c r="BM30" s="1" t="n"/>
      <c r="BN30" s="1" t="n"/>
      <c r="BO30" s="1" t="n"/>
      <c r="BP30" s="114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355" t="n"/>
      <c r="B31" s="606" t="n"/>
      <c r="C31" s="607" t="n"/>
      <c r="D31" s="606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607" t="n"/>
      <c r="Y31" s="606" t="n"/>
      <c r="Z31" s="607" t="n"/>
      <c r="AA31" s="606" t="n"/>
      <c r="AB31" s="607" t="n"/>
      <c r="AC31" s="606" t="n"/>
      <c r="AD31" s="609" t="n"/>
      <c r="AE31" s="606" t="n"/>
      <c r="AF31" s="609" t="n"/>
      <c r="AG31" s="608" t="n"/>
      <c r="AH31" s="544" t="n"/>
      <c r="AI31" s="140" t="n"/>
      <c r="AJ31" s="139" t="n"/>
      <c r="AK31" s="140" t="n"/>
      <c r="AL31" s="139" t="n"/>
      <c r="AM31" s="140" t="n"/>
      <c r="AN31" s="139" t="n"/>
      <c r="AO31" s="140" t="n"/>
      <c r="AP31" s="139" t="n"/>
      <c r="AQ31" s="143" t="inlineStr">
        <is>
          <t>Ауд. часов</t>
        </is>
      </c>
      <c r="AR31" s="144" t="n"/>
      <c r="AS31" s="371" t="inlineStr">
        <is>
          <t>Всего часов</t>
        </is>
      </c>
      <c r="AT31" s="144" t="n"/>
      <c r="AU31" s="370" t="inlineStr">
        <is>
          <t>Ауд. часов</t>
        </is>
      </c>
      <c r="AV31" s="240" t="n"/>
      <c r="AW31" s="370" t="inlineStr">
        <is>
          <t>Зач. единиц</t>
        </is>
      </c>
      <c r="AX31" s="240" t="n"/>
      <c r="AY31" s="370" t="inlineStr">
        <is>
          <t>Всего часов</t>
        </is>
      </c>
      <c r="AZ31" s="240" t="n"/>
      <c r="BA31" s="370" t="inlineStr">
        <is>
          <t>Ауд. часов</t>
        </is>
      </c>
      <c r="BB31" s="240" t="n"/>
      <c r="BC31" s="370" t="inlineStr">
        <is>
          <t>Зач. единиц</t>
        </is>
      </c>
      <c r="BD31" s="240" t="n"/>
      <c r="BE31" s="371" t="inlineStr">
        <is>
          <t>Всего часов</t>
        </is>
      </c>
      <c r="BF31" s="144" t="n"/>
      <c r="BG31" s="370" t="inlineStr">
        <is>
          <t>Ауд. часов</t>
        </is>
      </c>
      <c r="BH31" s="240" t="n"/>
      <c r="BI31" s="370" t="inlineStr">
        <is>
          <t>Зач. единиц</t>
        </is>
      </c>
      <c r="BJ31" s="240" t="n"/>
      <c r="BK31" s="138" t="n"/>
      <c r="BL31" s="206" t="n"/>
      <c r="BM31" s="206" t="n"/>
      <c r="BN31" s="206" t="n"/>
      <c r="BO31" s="206" t="n"/>
      <c r="BP31" s="207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355" t="n"/>
      <c r="B32" s="615" t="n">
        <v>1</v>
      </c>
      <c r="C32" s="586" t="n"/>
      <c r="D32" s="717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585" t="n"/>
      <c r="U32" s="585" t="n"/>
      <c r="V32" s="585" t="n"/>
      <c r="W32" s="585" t="n"/>
      <c r="X32" s="586" t="n"/>
      <c r="Y32" s="717" t="n"/>
      <c r="Z32" s="586" t="n"/>
      <c r="AA32" s="614" t="n"/>
      <c r="AB32" s="586" t="n"/>
      <c r="AC32" s="612">
        <f>AC33+AC36+AC38</f>
        <v/>
      </c>
      <c r="AD32" s="613" t="n"/>
      <c r="AE32" s="612" t="n">
        <v>116</v>
      </c>
      <c r="AF32" s="613" t="n"/>
      <c r="AG32" s="617">
        <f>AG33+AG36+AG38</f>
        <v/>
      </c>
      <c r="AH32" s="613" t="n"/>
      <c r="AI32" s="617">
        <f>AI33+AI36+AI38</f>
        <v/>
      </c>
      <c r="AJ32" s="613" t="n"/>
      <c r="AK32" s="617">
        <f>AK33+AK36+AK38</f>
        <v/>
      </c>
      <c r="AL32" s="613" t="n"/>
      <c r="AM32" s="617">
        <f>AM33+AM36+AM38</f>
        <v/>
      </c>
      <c r="AN32" s="613" t="n"/>
      <c r="AO32" s="1583">
        <f>AO33+AO36+AO38</f>
        <v/>
      </c>
      <c r="AP32" s="585" t="n"/>
      <c r="AQ32" s="612" t="n"/>
      <c r="AR32" s="613" t="n"/>
      <c r="AS32" s="616">
        <f>AS33+AS36+AS38</f>
        <v/>
      </c>
      <c r="AT32" s="613" t="n"/>
      <c r="AU32" s="617">
        <f>AU33+AU36+AU38</f>
        <v/>
      </c>
      <c r="AV32" s="613" t="n"/>
      <c r="AW32" s="617">
        <f>AW33+AW36+AW38</f>
        <v/>
      </c>
      <c r="AX32" s="613" t="n"/>
      <c r="AY32" s="617">
        <f>AY33+AY36+AY38</f>
        <v/>
      </c>
      <c r="AZ32" s="613" t="n"/>
      <c r="BA32" s="617">
        <f>BA33+BA36+BA38</f>
        <v/>
      </c>
      <c r="BB32" s="613" t="n"/>
      <c r="BC32" s="617">
        <f>BC33+BC36+BC38</f>
        <v/>
      </c>
      <c r="BD32" s="613" t="n"/>
      <c r="BE32" s="616">
        <f>BE33+BE36+BE38</f>
        <v/>
      </c>
      <c r="BF32" s="613" t="n"/>
      <c r="BG32" s="617">
        <f>BG33+BG36+BG38</f>
        <v/>
      </c>
      <c r="BH32" s="613" t="n"/>
      <c r="BI32" s="617">
        <f>BI33+BI36+BI38</f>
        <v/>
      </c>
      <c r="BJ32" s="613" t="n"/>
      <c r="BK32" s="615" t="n"/>
      <c r="BL32" s="585" t="n"/>
      <c r="BM32" s="585" t="n"/>
      <c r="BN32" s="585" t="n"/>
      <c r="BO32" s="585" t="n"/>
      <c r="BP32" s="586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355" t="n"/>
      <c r="B33" s="720" t="inlineStr">
        <is>
          <t>1.1</t>
        </is>
      </c>
      <c r="C33" s="161" t="n"/>
      <c r="D33" s="1186" t="inlineStr">
        <is>
          <t>Модуль "Технологии государственного управления"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61" t="n"/>
      <c r="Y33" s="387" t="n"/>
      <c r="Z33" s="161" t="n"/>
      <c r="AA33" s="388" t="n"/>
      <c r="AB33" s="161" t="n"/>
      <c r="AC33" s="387">
        <f>AC34+AC35</f>
        <v/>
      </c>
      <c r="AD33" s="161" t="n"/>
      <c r="AE33" s="1584" t="n">
        <v>76</v>
      </c>
      <c r="AF33" s="123" t="n"/>
      <c r="AG33" s="170">
        <f>AG34+AG35</f>
        <v/>
      </c>
      <c r="AH33" s="124" t="n"/>
      <c r="AI33" s="170">
        <f>AI34+AI35</f>
        <v/>
      </c>
      <c r="AJ33" s="124" t="n"/>
      <c r="AK33" s="170">
        <f>AK34+AK35</f>
        <v/>
      </c>
      <c r="AL33" s="124" t="n"/>
      <c r="AM33" s="170">
        <f>AM34+AM35</f>
        <v/>
      </c>
      <c r="AN33" s="124" t="n"/>
      <c r="AO33" s="721">
        <f>AO34+AO35</f>
        <v/>
      </c>
      <c r="AP33" s="123" t="n"/>
      <c r="AQ33" s="169" t="n"/>
      <c r="AR33" s="124" t="n"/>
      <c r="AS33" s="168">
        <f>AS34+AS35</f>
        <v/>
      </c>
      <c r="AT33" s="124" t="n"/>
      <c r="AU33" s="170">
        <f>AU34+AU35</f>
        <v/>
      </c>
      <c r="AV33" s="124" t="n"/>
      <c r="AW33" s="170">
        <f>AW34+AW35</f>
        <v/>
      </c>
      <c r="AX33" s="124" t="n"/>
      <c r="AY33" s="170">
        <f>AY34+AY35</f>
        <v/>
      </c>
      <c r="AZ33" s="124" t="n"/>
      <c r="BA33" s="170">
        <f>BA34+BA35</f>
        <v/>
      </c>
      <c r="BB33" s="124" t="n"/>
      <c r="BC33" s="170">
        <f>BC34+BC35</f>
        <v/>
      </c>
      <c r="BD33" s="124" t="n"/>
      <c r="BE33" s="168" t="n"/>
      <c r="BF33" s="124" t="n"/>
      <c r="BG33" s="170" t="n"/>
      <c r="BH33" s="124" t="n"/>
      <c r="BI33" s="723" t="n"/>
      <c r="BJ33" s="161" t="n"/>
      <c r="BK33" s="171" t="n"/>
      <c r="BL33" s="123" t="n"/>
      <c r="BM33" s="123" t="n"/>
      <c r="BN33" s="123" t="n"/>
      <c r="BO33" s="123" t="n"/>
      <c r="BP33" s="16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355" t="n"/>
      <c r="B34" s="217" t="inlineStr">
        <is>
          <t>1.1.1</t>
        </is>
      </c>
      <c r="C34" s="175" t="n"/>
      <c r="D34" s="1260" t="inlineStr">
        <is>
          <t>Социальные основы государственного управления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182" t="n">
        <v>1</v>
      </c>
      <c r="Z34" s="175" t="n"/>
      <c r="AA34" s="189" t="n"/>
      <c r="AB34" s="175" t="n"/>
      <c r="AC34" s="182" t="n">
        <v>108</v>
      </c>
      <c r="AD34" s="175" t="n"/>
      <c r="AE34" s="724" t="n">
        <v>40</v>
      </c>
      <c r="AF34" s="179" t="n"/>
      <c r="AG34" s="180">
        <f>AI34+AK34+AM34+AO34</f>
        <v/>
      </c>
      <c r="AH34" s="179" t="n"/>
      <c r="AI34" s="350" t="n">
        <v>4</v>
      </c>
      <c r="AJ34" s="179" t="n"/>
      <c r="AK34" s="350" t="n"/>
      <c r="AL34" s="179" t="n"/>
      <c r="AM34" s="350" t="n">
        <v>4</v>
      </c>
      <c r="AN34" s="179" t="n"/>
      <c r="AO34" s="725" t="n">
        <v>2</v>
      </c>
      <c r="AP34" s="131" t="n"/>
      <c r="AQ34" s="221" t="n"/>
      <c r="AR34" s="128" t="n"/>
      <c r="AS34" s="181">
        <f>AC34</f>
        <v/>
      </c>
      <c r="AT34" s="128" t="n"/>
      <c r="AU34" s="93">
        <f>AG34</f>
        <v/>
      </c>
      <c r="AV34" s="128" t="n"/>
      <c r="AW34" s="93" t="n">
        <v>3</v>
      </c>
      <c r="AX34" s="128" t="n"/>
      <c r="AY34" s="93" t="n"/>
      <c r="AZ34" s="128" t="n"/>
      <c r="BA34" s="93" t="n"/>
      <c r="BB34" s="128" t="n"/>
      <c r="BC34" s="93" t="n"/>
      <c r="BD34" s="128" t="n"/>
      <c r="BE34" s="1088" t="n"/>
      <c r="BF34" s="1089" t="n"/>
      <c r="BG34" s="350" t="n"/>
      <c r="BH34" s="179" t="n"/>
      <c r="BI34" s="1585" t="n"/>
      <c r="BJ34" s="1532" t="n"/>
      <c r="BK34" s="1586" t="inlineStr">
        <is>
          <t>УК-1,7,УПК-2</t>
        </is>
      </c>
      <c r="BL34" s="131" t="n"/>
      <c r="BM34" s="131" t="n"/>
      <c r="BN34" s="131" t="n"/>
      <c r="BO34" s="131" t="n"/>
      <c r="BP34" s="1532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355" t="n"/>
      <c r="B35" s="217" t="inlineStr">
        <is>
          <t>1.1.2</t>
        </is>
      </c>
      <c r="C35" s="175" t="n"/>
      <c r="D35" s="1260" t="inlineStr">
        <is>
          <t>Информационно-аналитические технологии в государственном управлении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182" t="n"/>
      <c r="Z35" s="175" t="n"/>
      <c r="AA35" s="189" t="n">
        <v>2</v>
      </c>
      <c r="AB35" s="175" t="n"/>
      <c r="AC35" s="182" t="n">
        <v>90</v>
      </c>
      <c r="AD35" s="175" t="n"/>
      <c r="AE35" s="724" t="n">
        <v>36</v>
      </c>
      <c r="AF35" s="179" t="n"/>
      <c r="AG35" s="180">
        <f>AI35+AK35+AM35+AO35</f>
        <v/>
      </c>
      <c r="AH35" s="179" t="n"/>
      <c r="AI35" s="350" t="n">
        <v>4</v>
      </c>
      <c r="AJ35" s="179" t="n"/>
      <c r="AK35" s="350" t="n">
        <v>6</v>
      </c>
      <c r="AL35" s="179" t="n"/>
      <c r="AM35" s="350" t="n"/>
      <c r="AN35" s="179" t="n"/>
      <c r="AO35" s="725" t="n"/>
      <c r="AP35" s="131" t="n"/>
      <c r="AQ35" s="221" t="n"/>
      <c r="AR35" s="128" t="n"/>
      <c r="AS35" s="181" t="n"/>
      <c r="AT35" s="128" t="n"/>
      <c r="AU35" s="93" t="n"/>
      <c r="AV35" s="128" t="n"/>
      <c r="AW35" s="93" t="n"/>
      <c r="AX35" s="128" t="n"/>
      <c r="AY35" s="93">
        <f>AC35</f>
        <v/>
      </c>
      <c r="AZ35" s="128" t="n"/>
      <c r="BA35" s="93">
        <f>AG35</f>
        <v/>
      </c>
      <c r="BB35" s="128" t="n"/>
      <c r="BC35" s="93" t="n">
        <v>3</v>
      </c>
      <c r="BD35" s="128" t="n"/>
      <c r="BE35" s="1088" t="n"/>
      <c r="BF35" s="1089" t="n"/>
      <c r="BG35" s="350" t="n"/>
      <c r="BH35" s="179" t="n"/>
      <c r="BI35" s="1585" t="n"/>
      <c r="BJ35" s="1532" t="n"/>
      <c r="BK35" s="1587" t="inlineStr">
        <is>
          <t>УК-4,УПК-3</t>
        </is>
      </c>
      <c r="BL35" s="131" t="n"/>
      <c r="BM35" s="131" t="n"/>
      <c r="BN35" s="131" t="n"/>
      <c r="BO35" s="131" t="n"/>
      <c r="BP35" s="1532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355" t="n"/>
      <c r="B36" s="216" t="inlineStr">
        <is>
          <t>1.2</t>
        </is>
      </c>
      <c r="C36" s="175" t="n"/>
      <c r="D36" s="1266" t="inlineStr">
        <is>
          <t>Модуль "Правовое регулирование государственного управления"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75" t="n"/>
      <c r="Y36" s="182" t="n"/>
      <c r="Z36" s="175" t="n"/>
      <c r="AA36" s="189" t="n"/>
      <c r="AB36" s="175" t="n"/>
      <c r="AC36" s="218">
        <f>AC37</f>
        <v/>
      </c>
      <c r="AD36" s="175" t="n"/>
      <c r="AE36" s="407" t="n">
        <v>40</v>
      </c>
      <c r="AF36" s="179" t="n"/>
      <c r="AG36" s="1373">
        <f>AG37</f>
        <v/>
      </c>
      <c r="AH36" s="115" t="n"/>
      <c r="AI36" s="1588">
        <f>AI37</f>
        <v/>
      </c>
      <c r="AJ36" s="115" t="n"/>
      <c r="AK36" s="1588" t="n"/>
      <c r="AL36" s="115" t="n"/>
      <c r="AM36" s="1588">
        <f>AM37</f>
        <v/>
      </c>
      <c r="AN36" s="115" t="n"/>
      <c r="AO36" s="1589">
        <f>AO37</f>
        <v/>
      </c>
      <c r="AP36" s="1" t="n"/>
      <c r="AQ36" s="1376" t="n"/>
      <c r="AR36" s="115" t="n"/>
      <c r="AS36" s="1373">
        <f>AS37</f>
        <v/>
      </c>
      <c r="AT36" s="115" t="n"/>
      <c r="AU36" s="1374">
        <f>AU37</f>
        <v/>
      </c>
      <c r="AV36" s="115" t="n"/>
      <c r="AW36" s="1374">
        <f>AW37</f>
        <v/>
      </c>
      <c r="AX36" s="115" t="n"/>
      <c r="AY36" s="1374" t="n"/>
      <c r="AZ36" s="115" t="n"/>
      <c r="BA36" s="1374" t="n"/>
      <c r="BB36" s="115" t="n"/>
      <c r="BC36" s="1374" t="n"/>
      <c r="BD36" s="115" t="n"/>
      <c r="BE36" s="1373" t="n"/>
      <c r="BF36" s="115" t="n"/>
      <c r="BG36" s="1588" t="n"/>
      <c r="BH36" s="115" t="n"/>
      <c r="BI36" s="1588" t="n"/>
      <c r="BJ36" s="115" t="n"/>
      <c r="BK36" s="1590" t="n"/>
      <c r="BL36" s="131" t="n"/>
      <c r="BM36" s="131" t="n"/>
      <c r="BN36" s="131" t="n"/>
      <c r="BO36" s="131" t="n"/>
      <c r="BP36" s="1532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355" t="n"/>
      <c r="B37" s="217" t="inlineStr">
        <is>
          <t>1.2.1</t>
        </is>
      </c>
      <c r="C37" s="175" t="n"/>
      <c r="D37" s="1260" t="inlineStr">
        <is>
          <t>Правовое обеспечение государственного управления и самоуправления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75" t="n"/>
      <c r="Y37" s="182" t="n">
        <v>1</v>
      </c>
      <c r="Z37" s="175" t="n"/>
      <c r="AA37" s="189" t="n"/>
      <c r="AB37" s="175" t="n"/>
      <c r="AC37" s="182" t="n">
        <v>90</v>
      </c>
      <c r="AD37" s="175" t="n"/>
      <c r="AE37" s="724" t="n">
        <v>40</v>
      </c>
      <c r="AF37" s="179" t="n"/>
      <c r="AG37" s="180">
        <f>AI37+AK37+AM37+AO37</f>
        <v/>
      </c>
      <c r="AH37" s="179" t="n"/>
      <c r="AI37" s="350" t="n">
        <v>4</v>
      </c>
      <c r="AJ37" s="179" t="n"/>
      <c r="AK37" s="350" t="n"/>
      <c r="AL37" s="179" t="n"/>
      <c r="AM37" s="350" t="n">
        <v>4</v>
      </c>
      <c r="AN37" s="179" t="n"/>
      <c r="AO37" s="725" t="n">
        <v>2</v>
      </c>
      <c r="AP37" s="131" t="n"/>
      <c r="AQ37" s="221" t="n"/>
      <c r="AR37" s="128" t="n"/>
      <c r="AS37" s="181">
        <f>AC37</f>
        <v/>
      </c>
      <c r="AT37" s="128" t="n"/>
      <c r="AU37" s="93">
        <f>AG37</f>
        <v/>
      </c>
      <c r="AV37" s="128" t="n"/>
      <c r="AW37" s="93" t="n">
        <v>3</v>
      </c>
      <c r="AX37" s="128" t="n"/>
      <c r="AY37" s="95" t="n"/>
      <c r="AZ37" s="128" t="n"/>
      <c r="BA37" s="95" t="n"/>
      <c r="BB37" s="128" t="n"/>
      <c r="BC37" s="95" t="n"/>
      <c r="BD37" s="128" t="n"/>
      <c r="BE37" s="1591" t="n"/>
      <c r="BF37" s="1089" t="n"/>
      <c r="BG37" s="352" t="n"/>
      <c r="BH37" s="179" t="n"/>
      <c r="BI37" s="1592" t="n"/>
      <c r="BJ37" s="1532" t="n"/>
      <c r="BK37" s="1531" t="inlineStr">
        <is>
          <t>УК-1,УПК-1</t>
        </is>
      </c>
      <c r="BL37" s="131" t="n"/>
      <c r="BM37" s="131" t="n"/>
      <c r="BN37" s="131" t="n"/>
      <c r="BO37" s="131" t="n"/>
      <c r="BP37" s="1532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355" t="n"/>
      <c r="B38" s="216" t="inlineStr">
        <is>
          <t>1.3</t>
        </is>
      </c>
      <c r="C38" s="175" t="n"/>
      <c r="D38" s="1266" t="inlineStr">
        <is>
          <t>Модуль "Научно-исследовательская работа"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75" t="n"/>
      <c r="Y38" s="1593" t="n"/>
      <c r="Z38" s="406" t="n"/>
      <c r="AA38" s="634" t="n"/>
      <c r="AB38" s="406" t="n"/>
      <c r="AC38" s="218">
        <f>AC39</f>
        <v/>
      </c>
      <c r="AD38" s="175" t="n"/>
      <c r="AE38" s="407" t="n"/>
      <c r="AF38" s="179" t="n"/>
      <c r="AG38" s="186" t="n"/>
      <c r="AH38" s="179" t="n"/>
      <c r="AI38" s="352" t="n"/>
      <c r="AJ38" s="179" t="n"/>
      <c r="AK38" s="352" t="n"/>
      <c r="AL38" s="179" t="n"/>
      <c r="AM38" s="352" t="n"/>
      <c r="AN38" s="179" t="n"/>
      <c r="AO38" s="730" t="n"/>
      <c r="AP38" s="131" t="n"/>
      <c r="AQ38" s="188" t="n"/>
      <c r="AR38" s="128" t="n"/>
      <c r="AS38" s="187">
        <f>AS39</f>
        <v/>
      </c>
      <c r="AT38" s="128" t="n"/>
      <c r="AU38" s="95" t="n"/>
      <c r="AV38" s="128" t="n"/>
      <c r="AW38" s="95">
        <f>AW39</f>
        <v/>
      </c>
      <c r="AX38" s="128" t="n"/>
      <c r="AY38" s="95">
        <f>AY39</f>
        <v/>
      </c>
      <c r="AZ38" s="128" t="n"/>
      <c r="BA38" s="95" t="n"/>
      <c r="BB38" s="128" t="n"/>
      <c r="BC38" s="95">
        <f>BC39</f>
        <v/>
      </c>
      <c r="BD38" s="128" t="n"/>
      <c r="BE38" s="1591">
        <f>BE39</f>
        <v/>
      </c>
      <c r="BF38" s="1089" t="n"/>
      <c r="BG38" s="352" t="n"/>
      <c r="BH38" s="179" t="n"/>
      <c r="BI38" s="1592">
        <f>BI39</f>
        <v/>
      </c>
      <c r="BJ38" s="1532" t="n"/>
      <c r="BK38" s="1590" t="n"/>
      <c r="BL38" s="131" t="n"/>
      <c r="BM38" s="131" t="n"/>
      <c r="BN38" s="131" t="n"/>
      <c r="BO38" s="131" t="n"/>
      <c r="BP38" s="1532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355" t="n"/>
      <c r="B39" s="226" t="inlineStr">
        <is>
          <t>1.3.1</t>
        </is>
      </c>
      <c r="C39" s="192" t="n"/>
      <c r="D39" s="1536" t="inlineStr">
        <is>
          <t>Научно-исследовательский семинар</t>
        </is>
      </c>
      <c r="E39" s="194" t="n"/>
      <c r="F39" s="194" t="n"/>
      <c r="G39" s="194" t="n"/>
      <c r="H39" s="194" t="n"/>
      <c r="I39" s="194" t="n"/>
      <c r="J39" s="194" t="n"/>
      <c r="K39" s="194" t="n"/>
      <c r="L39" s="194" t="n"/>
      <c r="M39" s="194" t="n"/>
      <c r="N39" s="194" t="n"/>
      <c r="O39" s="194" t="n"/>
      <c r="P39" s="194" t="n"/>
      <c r="Q39" s="194" t="n"/>
      <c r="R39" s="194" t="n"/>
      <c r="S39" s="194" t="n"/>
      <c r="T39" s="194" t="n"/>
      <c r="U39" s="194" t="n"/>
      <c r="V39" s="194" t="n"/>
      <c r="W39" s="194" t="n"/>
      <c r="X39" s="195" t="n"/>
      <c r="Y39" s="831" t="n"/>
      <c r="Z39" s="192" t="n"/>
      <c r="AA39" s="831" t="inlineStr">
        <is>
          <t>1,2,3</t>
        </is>
      </c>
      <c r="AB39" s="192" t="n"/>
      <c r="AC39" s="263" t="n">
        <v>180</v>
      </c>
      <c r="AD39" s="195" t="n"/>
      <c r="AE39" s="1537" t="n"/>
      <c r="AF39" s="240" t="n"/>
      <c r="AG39" s="1594" t="n"/>
      <c r="AH39" s="609" t="n"/>
      <c r="AI39" s="1595" t="n"/>
      <c r="AJ39" s="115" t="n"/>
      <c r="AK39" s="1595" t="n"/>
      <c r="AL39" s="115" t="n"/>
      <c r="AM39" s="1595" t="n"/>
      <c r="AN39" s="115" t="n"/>
      <c r="AO39" s="1596" t="n"/>
      <c r="AP39" s="1" t="n"/>
      <c r="AQ39" s="1597" t="n"/>
      <c r="AR39" s="603" t="n"/>
      <c r="AS39" s="1598" t="n">
        <v>60</v>
      </c>
      <c r="AT39" s="115" t="n"/>
      <c r="AU39" s="1599" t="n"/>
      <c r="AV39" s="115" t="n"/>
      <c r="AW39" s="1599" t="n">
        <v>2</v>
      </c>
      <c r="AX39" s="115" t="n"/>
      <c r="AY39" s="1599" t="n">
        <v>60</v>
      </c>
      <c r="AZ39" s="115" t="n"/>
      <c r="BA39" s="1599" t="n"/>
      <c r="BB39" s="115" t="n"/>
      <c r="BC39" s="1600" t="n">
        <v>2</v>
      </c>
      <c r="BD39" s="603" t="n"/>
      <c r="BE39" s="1598" t="n">
        <v>60</v>
      </c>
      <c r="BF39" s="115" t="n"/>
      <c r="BG39" s="1595" t="n"/>
      <c r="BH39" s="115" t="n"/>
      <c r="BI39" s="1596" t="n">
        <v>2</v>
      </c>
      <c r="BJ39" s="1" t="n"/>
      <c r="BK39" s="263" t="inlineStr">
        <is>
          <t>УК-2,3,5,8</t>
        </is>
      </c>
      <c r="BL39" s="194" t="n"/>
      <c r="BM39" s="194" t="n"/>
      <c r="BN39" s="194" t="n"/>
      <c r="BO39" s="194" t="n"/>
      <c r="BP39" s="195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355" t="n"/>
      <c r="B40" s="1601" t="inlineStr">
        <is>
          <t>2</t>
        </is>
      </c>
      <c r="C40" s="586" t="n"/>
      <c r="D40" s="1528" t="inlineStr">
        <is>
          <t>Компонент учреждения образования</t>
        </is>
      </c>
      <c r="E40" s="585" t="n"/>
      <c r="F40" s="585" t="n"/>
      <c r="G40" s="585" t="n"/>
      <c r="H40" s="585" t="n"/>
      <c r="I40" s="585" t="n"/>
      <c r="J40" s="585" t="n"/>
      <c r="K40" s="585" t="n"/>
      <c r="L40" s="585" t="n"/>
      <c r="M40" s="585" t="n"/>
      <c r="N40" s="585" t="n"/>
      <c r="O40" s="585" t="n"/>
      <c r="P40" s="585" t="n"/>
      <c r="Q40" s="585" t="n"/>
      <c r="R40" s="585" t="n"/>
      <c r="S40" s="585" t="n"/>
      <c r="T40" s="585" t="n"/>
      <c r="U40" s="585" t="n"/>
      <c r="V40" s="585" t="n"/>
      <c r="W40" s="585" t="n"/>
      <c r="X40" s="586" t="n"/>
      <c r="Y40" s="1602" t="n"/>
      <c r="Z40" s="1603" t="n"/>
      <c r="AA40" s="1604" t="n"/>
      <c r="AB40" s="1603" t="n"/>
      <c r="AC40" s="615">
        <f>AC41+AC42+AC46+AC50</f>
        <v/>
      </c>
      <c r="AD40" s="586" t="n"/>
      <c r="AE40" s="612">
        <f>AE41+AE42+AE46+AE50</f>
        <v/>
      </c>
      <c r="AF40" s="613" t="n"/>
      <c r="AG40" s="616">
        <f>AG41+AG42+AG46+AG50</f>
        <v/>
      </c>
      <c r="AH40" s="613" t="n"/>
      <c r="AI40" s="617">
        <f>AI41+AI42+AI46+AI50</f>
        <v/>
      </c>
      <c r="AJ40" s="613" t="n"/>
      <c r="AK40" s="617">
        <f>AK41+AK42+AK46+AK50</f>
        <v/>
      </c>
      <c r="AL40" s="613" t="n"/>
      <c r="AM40" s="617">
        <f>AM41+AM42+AM46+AM50</f>
        <v/>
      </c>
      <c r="AN40" s="613" t="n"/>
      <c r="AO40" s="1583">
        <f>AO41+AO42+AO46+AO50</f>
        <v/>
      </c>
      <c r="AP40" s="585" t="n"/>
      <c r="AQ40" s="612" t="n"/>
      <c r="AR40" s="613" t="n"/>
      <c r="AS40" s="616">
        <f>AS41+AS42+AS46+AS50</f>
        <v/>
      </c>
      <c r="AT40" s="613" t="n"/>
      <c r="AU40" s="617">
        <f>AU41+AU42+AU46+AU50</f>
        <v/>
      </c>
      <c r="AV40" s="613" t="n"/>
      <c r="AW40" s="617">
        <f>AW41+AW42+AW46+AW50</f>
        <v/>
      </c>
      <c r="AX40" s="613" t="n"/>
      <c r="AY40" s="617">
        <f>AY41+AY42+AY46+AY50</f>
        <v/>
      </c>
      <c r="AZ40" s="613" t="n"/>
      <c r="BA40" s="617">
        <f>BA41+BA42+BA46+BA50</f>
        <v/>
      </c>
      <c r="BB40" s="613" t="n"/>
      <c r="BC40" s="617">
        <f>BC41+BC42+BC46+BC50</f>
        <v/>
      </c>
      <c r="BD40" s="613" t="n"/>
      <c r="BE40" s="616">
        <f>BE41+BE42+BE46+BE50</f>
        <v/>
      </c>
      <c r="BF40" s="613" t="n"/>
      <c r="BG40" s="617">
        <f>BG41+BG42+BG46+BG50</f>
        <v/>
      </c>
      <c r="BH40" s="613" t="n"/>
      <c r="BI40" s="617">
        <f>BI41+BI42+BI46+BI50</f>
        <v/>
      </c>
      <c r="BJ40" s="613" t="n"/>
      <c r="BK40" s="615" t="n"/>
      <c r="BL40" s="585" t="n"/>
      <c r="BM40" s="585" t="n"/>
      <c r="BN40" s="585" t="n"/>
      <c r="BO40" s="585" t="n"/>
      <c r="BP40" s="586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355" t="n"/>
      <c r="B41" s="720" t="inlineStr">
        <is>
          <t>2.1</t>
        </is>
      </c>
      <c r="C41" s="161" t="n"/>
      <c r="D41" s="1186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61" t="n"/>
      <c r="Y41" s="171" t="n"/>
      <c r="Z41" s="161" t="n"/>
      <c r="AA41" s="189" t="n">
        <v>1</v>
      </c>
      <c r="AB41" s="175" t="n"/>
      <c r="AC41" s="169" t="n">
        <v>108</v>
      </c>
      <c r="AD41" s="124" t="n"/>
      <c r="AE41" s="169" t="n">
        <v>52</v>
      </c>
      <c r="AF41" s="124" t="n"/>
      <c r="AG41" s="168">
        <f>AI41+AK41+AM41+AO41</f>
        <v/>
      </c>
      <c r="AH41" s="124" t="n"/>
      <c r="AI41" s="95" t="n"/>
      <c r="AJ41" s="128" t="n"/>
      <c r="AK41" s="95" t="n"/>
      <c r="AL41" s="128" t="n"/>
      <c r="AM41" s="95" t="n">
        <v>16</v>
      </c>
      <c r="AN41" s="128" t="n"/>
      <c r="AO41" s="93" t="n"/>
      <c r="AP41" s="128" t="n"/>
      <c r="AQ41" s="177" t="n"/>
      <c r="AR41" s="128" t="n"/>
      <c r="AS41" s="187">
        <f>AC41</f>
        <v/>
      </c>
      <c r="AT41" s="128" t="n"/>
      <c r="AU41" s="95">
        <f>AG41</f>
        <v/>
      </c>
      <c r="AV41" s="128" t="n"/>
      <c r="AW41" s="95" t="n">
        <v>3</v>
      </c>
      <c r="AX41" s="128" t="n"/>
      <c r="AY41" s="170" t="n"/>
      <c r="AZ41" s="124" t="n"/>
      <c r="BA41" s="170" t="n"/>
      <c r="BB41" s="124" t="n"/>
      <c r="BC41" s="170" t="n"/>
      <c r="BD41" s="124" t="n"/>
      <c r="BE41" s="168" t="n"/>
      <c r="BF41" s="124" t="n"/>
      <c r="BG41" s="170" t="n"/>
      <c r="BH41" s="124" t="n"/>
      <c r="BI41" s="721" t="n"/>
      <c r="BJ41" s="123" t="n"/>
      <c r="BK41" s="171" t="inlineStr">
        <is>
          <t>УК-3,6</t>
        </is>
      </c>
      <c r="BL41" s="123" t="n"/>
      <c r="BM41" s="123" t="n"/>
      <c r="BN41" s="123" t="n"/>
      <c r="BO41" s="123" t="n"/>
      <c r="BP41" s="16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</row>
    <row r="42">
      <c r="A42" s="355" t="n"/>
      <c r="B42" s="216" t="inlineStr">
        <is>
          <t>2.2</t>
        </is>
      </c>
      <c r="C42" s="175" t="n"/>
      <c r="D42" s="1266" t="inlineStr">
        <is>
          <t>Модуль "Организационное управление"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75" t="n"/>
      <c r="Y42" s="218" t="n"/>
      <c r="Z42" s="175" t="n"/>
      <c r="AA42" s="406" t="n"/>
      <c r="AB42" s="175" t="n"/>
      <c r="AC42" s="188">
        <f>AC43+AC44+AC45</f>
        <v/>
      </c>
      <c r="AD42" s="128" t="n"/>
      <c r="AE42" s="188" t="n">
        <v>130</v>
      </c>
      <c r="AF42" s="128" t="n"/>
      <c r="AG42" s="352">
        <f>AG43+AG44+AG45</f>
        <v/>
      </c>
      <c r="AH42" s="179" t="n"/>
      <c r="AI42" s="352">
        <f>AI43+AI44+AI45</f>
        <v/>
      </c>
      <c r="AJ42" s="179" t="n"/>
      <c r="AK42" s="352" t="n"/>
      <c r="AL42" s="179" t="n"/>
      <c r="AM42" s="352">
        <f>AM43+AM44+AM45</f>
        <v/>
      </c>
      <c r="AN42" s="179" t="n"/>
      <c r="AO42" s="730">
        <f>AO43+AO44+AO45</f>
        <v/>
      </c>
      <c r="AP42" s="131" t="n"/>
      <c r="AQ42" s="188" t="n"/>
      <c r="AR42" s="128" t="n"/>
      <c r="AS42" s="187">
        <f>AS43+AS44+AS45</f>
        <v/>
      </c>
      <c r="AT42" s="128" t="n"/>
      <c r="AU42" s="95">
        <f>AU43+AU44+AU45</f>
        <v/>
      </c>
      <c r="AV42" s="128" t="n"/>
      <c r="AW42" s="95">
        <f>AW43+AW44+AW45</f>
        <v/>
      </c>
      <c r="AX42" s="128" t="n"/>
      <c r="AY42" s="95">
        <f>AY43+AY44+AY45</f>
        <v/>
      </c>
      <c r="AZ42" s="128" t="n"/>
      <c r="BA42" s="95">
        <f>BA43+BA44+BA45</f>
        <v/>
      </c>
      <c r="BB42" s="128" t="n"/>
      <c r="BC42" s="95">
        <f>BC43+BC44+BC45</f>
        <v/>
      </c>
      <c r="BD42" s="128" t="n"/>
      <c r="BE42" s="1591" t="n"/>
      <c r="BF42" s="1089" t="n"/>
      <c r="BG42" s="352" t="n"/>
      <c r="BH42" s="179" t="n"/>
      <c r="BI42" s="352" t="n"/>
      <c r="BJ42" s="179" t="n"/>
      <c r="BK42" s="1590" t="n"/>
      <c r="BL42" s="131" t="n"/>
      <c r="BM42" s="131" t="n"/>
      <c r="BN42" s="131" t="n"/>
      <c r="BO42" s="131" t="n"/>
      <c r="BP42" s="1532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92" t="n"/>
      <c r="B43" s="217" t="inlineStr">
        <is>
          <t>2.2.1</t>
        </is>
      </c>
      <c r="C43" s="175" t="n"/>
      <c r="D43" s="1260" t="inlineStr">
        <is>
          <t xml:space="preserve">Проектное управление 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75" t="n"/>
      <c r="Y43" s="182" t="n">
        <v>1</v>
      </c>
      <c r="Z43" s="175" t="n"/>
      <c r="AA43" s="1605" t="n"/>
      <c r="AB43" s="126" t="n"/>
      <c r="AC43" s="125" t="n">
        <v>90</v>
      </c>
      <c r="AD43" s="126" t="n"/>
      <c r="AE43" s="125" t="n">
        <v>40</v>
      </c>
      <c r="AF43" s="126" t="n"/>
      <c r="AG43" s="350">
        <f>AI43+AK43+AM43+AO43</f>
        <v/>
      </c>
      <c r="AH43" s="179" t="n"/>
      <c r="AI43" s="93" t="n">
        <v>4</v>
      </c>
      <c r="AJ43" s="128" t="n"/>
      <c r="AK43" s="93" t="n"/>
      <c r="AL43" s="128" t="n"/>
      <c r="AM43" s="93" t="n">
        <v>4</v>
      </c>
      <c r="AN43" s="128" t="n"/>
      <c r="AO43" s="93" t="n">
        <v>2</v>
      </c>
      <c r="AP43" s="128" t="n"/>
      <c r="AQ43" s="1606" t="n"/>
      <c r="AR43" s="128" t="n"/>
      <c r="AS43" s="181">
        <f>AC43</f>
        <v/>
      </c>
      <c r="AT43" s="128" t="n"/>
      <c r="AU43" s="93">
        <f>AG43</f>
        <v/>
      </c>
      <c r="AV43" s="128" t="n"/>
      <c r="AW43" s="93" t="n">
        <v>3</v>
      </c>
      <c r="AX43" s="128" t="n"/>
      <c r="AY43" s="93" t="n"/>
      <c r="AZ43" s="128" t="n"/>
      <c r="BA43" s="93" t="n"/>
      <c r="BB43" s="128" t="n"/>
      <c r="BC43" s="93" t="n"/>
      <c r="BD43" s="128" t="n"/>
      <c r="BE43" s="181" t="n"/>
      <c r="BF43" s="128" t="n"/>
      <c r="BG43" s="93" t="n"/>
      <c r="BH43" s="128" t="n"/>
      <c r="BI43" s="93" t="n"/>
      <c r="BJ43" s="128" t="n"/>
      <c r="BK43" s="1586" t="inlineStr">
        <is>
          <t>СК-1,УК-2,УПК-3</t>
        </is>
      </c>
      <c r="BL43" s="131" t="n"/>
      <c r="BM43" s="131" t="n"/>
      <c r="BN43" s="131" t="n"/>
      <c r="BO43" s="131" t="n"/>
      <c r="BP43" s="1532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</row>
    <row r="44">
      <c r="A44" s="92" t="n"/>
      <c r="B44" s="217" t="inlineStr">
        <is>
          <t>2.2.2</t>
        </is>
      </c>
      <c r="C44" s="175" t="n"/>
      <c r="D44" s="1260" t="inlineStr">
        <is>
          <t>Стратегическое управление организацией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75" t="n"/>
      <c r="Y44" s="182" t="n">
        <v>2</v>
      </c>
      <c r="Z44" s="175" t="n"/>
      <c r="AA44" s="189" t="n"/>
      <c r="AB44" s="175" t="n"/>
      <c r="AC44" s="177" t="n">
        <v>108</v>
      </c>
      <c r="AD44" s="128" t="n"/>
      <c r="AE44" s="177" t="n">
        <v>44</v>
      </c>
      <c r="AF44" s="128" t="n"/>
      <c r="AG44" s="350">
        <f>AI44+AK44+AM44+AO44</f>
        <v/>
      </c>
      <c r="AH44" s="179" t="n"/>
      <c r="AI44" s="93" t="n">
        <v>6</v>
      </c>
      <c r="AJ44" s="128" t="n"/>
      <c r="AK44" s="93" t="n"/>
      <c r="AL44" s="128" t="n"/>
      <c r="AM44" s="93" t="n">
        <v>6</v>
      </c>
      <c r="AN44" s="128" t="n"/>
      <c r="AO44" s="95" t="n"/>
      <c r="AP44" s="128" t="n"/>
      <c r="AQ44" s="177" t="n"/>
      <c r="AR44" s="128" t="n"/>
      <c r="AS44" s="181" t="n"/>
      <c r="AT44" s="128" t="n"/>
      <c r="AU44" s="93" t="n"/>
      <c r="AV44" s="128" t="n"/>
      <c r="AW44" s="93" t="n"/>
      <c r="AX44" s="128" t="n"/>
      <c r="AY44" s="93">
        <f>AC44</f>
        <v/>
      </c>
      <c r="AZ44" s="128" t="n"/>
      <c r="BA44" s="93">
        <f>AG44</f>
        <v/>
      </c>
      <c r="BB44" s="128" t="n"/>
      <c r="BC44" s="93" t="n">
        <v>3</v>
      </c>
      <c r="BD44" s="128" t="n"/>
      <c r="BE44" s="181" t="n"/>
      <c r="BF44" s="128" t="n"/>
      <c r="BG44" s="93" t="n"/>
      <c r="BH44" s="128" t="n"/>
      <c r="BI44" s="129" t="n"/>
      <c r="BJ44" s="126" t="n"/>
      <c r="BK44" s="1587" t="inlineStr">
        <is>
          <t>СК-3, УК-8</t>
        </is>
      </c>
      <c r="BL44" s="131" t="n"/>
      <c r="BM44" s="131" t="n"/>
      <c r="BN44" s="131" t="n"/>
      <c r="BO44" s="131" t="n"/>
      <c r="BP44" s="1532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</row>
    <row r="45">
      <c r="A45" s="92" t="n"/>
      <c r="B45" s="217" t="inlineStr">
        <is>
          <t>2.2.3</t>
        </is>
      </c>
      <c r="C45" s="175" t="n"/>
      <c r="D45" s="1260" t="inlineStr">
        <is>
          <t>Моделирование и оптимизация бизнес-процессов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841" t="n"/>
      <c r="Z45" s="175" t="n"/>
      <c r="AA45" s="189" t="n">
        <v>2</v>
      </c>
      <c r="AB45" s="175" t="n"/>
      <c r="AC45" s="177" t="n">
        <v>126</v>
      </c>
      <c r="AD45" s="128" t="n"/>
      <c r="AE45" s="177" t="n">
        <v>46</v>
      </c>
      <c r="AF45" s="128" t="n"/>
      <c r="AG45" s="350">
        <f>AI45+AK45+AM45+AO45</f>
        <v/>
      </c>
      <c r="AH45" s="179" t="n"/>
      <c r="AI45" s="93" t="n">
        <v>4</v>
      </c>
      <c r="AJ45" s="128" t="n"/>
      <c r="AK45" s="93" t="n"/>
      <c r="AL45" s="128" t="n"/>
      <c r="AM45" s="93" t="n">
        <v>8</v>
      </c>
      <c r="AN45" s="128" t="n"/>
      <c r="AO45" s="93" t="n"/>
      <c r="AP45" s="128" t="n"/>
      <c r="AQ45" s="177" t="n"/>
      <c r="AR45" s="128" t="n"/>
      <c r="AS45" s="181" t="n"/>
      <c r="AT45" s="128" t="n"/>
      <c r="AU45" s="93" t="n"/>
      <c r="AV45" s="128" t="n"/>
      <c r="AW45" s="93" t="n"/>
      <c r="AX45" s="128" t="n"/>
      <c r="AY45" s="93">
        <f>AC45</f>
        <v/>
      </c>
      <c r="AZ45" s="128" t="n"/>
      <c r="BA45" s="93">
        <f>AG45</f>
        <v/>
      </c>
      <c r="BB45" s="128" t="n"/>
      <c r="BC45" s="93" t="n">
        <v>3</v>
      </c>
      <c r="BD45" s="128" t="n"/>
      <c r="BE45" s="181" t="n"/>
      <c r="BF45" s="128" t="n"/>
      <c r="BG45" s="93" t="n"/>
      <c r="BH45" s="128" t="n"/>
      <c r="BI45" s="93" t="n"/>
      <c r="BJ45" s="128" t="n"/>
      <c r="BK45" s="1587" t="inlineStr">
        <is>
          <t>СК-2, УК-8</t>
        </is>
      </c>
      <c r="BL45" s="131" t="n"/>
      <c r="BM45" s="131" t="n"/>
      <c r="BN45" s="131" t="n"/>
      <c r="BO45" s="131" t="n"/>
      <c r="BP45" s="1532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</row>
    <row r="46">
      <c r="A46" s="92" t="n"/>
      <c r="B46" s="216" t="inlineStr">
        <is>
          <t>2.3</t>
        </is>
      </c>
      <c r="C46" s="175" t="n"/>
      <c r="D46" s="1253" t="inlineStr">
        <is>
          <t>Модуль "Управление эколого-экономической сферой"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82" t="n"/>
      <c r="Z46" s="175" t="n"/>
      <c r="AA46" s="189" t="n"/>
      <c r="AB46" s="175" t="n"/>
      <c r="AC46" s="188">
        <f>AC47+AC48+AC49</f>
        <v/>
      </c>
      <c r="AD46" s="128" t="n"/>
      <c r="AE46" s="188">
        <f>SUM(AE47:AF49)</f>
        <v/>
      </c>
      <c r="AF46" s="128" t="n"/>
      <c r="AG46" s="352">
        <f>AG47+AG48+AG49</f>
        <v/>
      </c>
      <c r="AH46" s="179" t="n"/>
      <c r="AI46" s="352">
        <f>AI47+AI48+AI49</f>
        <v/>
      </c>
      <c r="AJ46" s="179" t="n"/>
      <c r="AK46" s="352">
        <f>AK47+AK48+AK49</f>
        <v/>
      </c>
      <c r="AL46" s="179" t="n"/>
      <c r="AM46" s="352">
        <f>AM47+AM48+AM49</f>
        <v/>
      </c>
      <c r="AN46" s="179" t="n"/>
      <c r="AO46" s="730">
        <f>AO47+AO48+AO49</f>
        <v/>
      </c>
      <c r="AP46" s="131" t="n"/>
      <c r="AQ46" s="218">
        <f>AQ47+AQ48+AQ49</f>
        <v/>
      </c>
      <c r="AR46" s="175" t="n"/>
      <c r="AS46" s="187">
        <f>AS47+AS48+AS49</f>
        <v/>
      </c>
      <c r="AT46" s="128" t="n"/>
      <c r="AU46" s="95">
        <f>AU47+AU48+AU49</f>
        <v/>
      </c>
      <c r="AV46" s="128" t="n"/>
      <c r="AW46" s="95">
        <f>AW47+AW48+AW49</f>
        <v/>
      </c>
      <c r="AX46" s="128" t="n"/>
      <c r="AY46" s="95">
        <f>AY47+AY48+AY49</f>
        <v/>
      </c>
      <c r="AZ46" s="128" t="n"/>
      <c r="BA46" s="95">
        <f>BA47+BA48+BA49</f>
        <v/>
      </c>
      <c r="BB46" s="128" t="n"/>
      <c r="BC46" s="847">
        <f>BC47+BC48+BC49</f>
        <v/>
      </c>
      <c r="BD46" s="175" t="n"/>
      <c r="BE46" s="1591">
        <f>BE47+BE48+BE49</f>
        <v/>
      </c>
      <c r="BF46" s="1089" t="n"/>
      <c r="BG46" s="352">
        <f>BG47+BG48+BG49</f>
        <v/>
      </c>
      <c r="BH46" s="179" t="n"/>
      <c r="BI46" s="352">
        <f>BI47+BI48+BI49</f>
        <v/>
      </c>
      <c r="BJ46" s="179" t="n"/>
      <c r="BK46" s="1590" t="n"/>
      <c r="BL46" s="131" t="n"/>
      <c r="BM46" s="131" t="n"/>
      <c r="BN46" s="131" t="n"/>
      <c r="BO46" s="131" t="n"/>
      <c r="BP46" s="1532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</row>
    <row r="47">
      <c r="A47" s="355" t="n"/>
      <c r="B47" s="217" t="inlineStr">
        <is>
          <t>2.3.1</t>
        </is>
      </c>
      <c r="C47" s="175" t="n"/>
      <c r="D47" s="1260" t="inlineStr">
        <is>
          <t>Управление в эколого-экономических системах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182" t="n">
        <v>2</v>
      </c>
      <c r="Z47" s="175" t="n"/>
      <c r="AA47" s="189" t="n"/>
      <c r="AB47" s="175" t="n"/>
      <c r="AC47" s="177" t="n">
        <v>108</v>
      </c>
      <c r="AD47" s="128" t="n"/>
      <c r="AE47" s="177" t="n">
        <v>44</v>
      </c>
      <c r="AF47" s="128" t="n"/>
      <c r="AG47" s="350">
        <f>AI47+AK47+AM47+AO47</f>
        <v/>
      </c>
      <c r="AH47" s="179" t="n"/>
      <c r="AI47" s="93" t="n">
        <v>6</v>
      </c>
      <c r="AJ47" s="128" t="n"/>
      <c r="AK47" s="93" t="n"/>
      <c r="AL47" s="128" t="n"/>
      <c r="AM47" s="93" t="n">
        <v>6</v>
      </c>
      <c r="AN47" s="128" t="n"/>
      <c r="AO47" s="93" t="n"/>
      <c r="AP47" s="128" t="n"/>
      <c r="AQ47" s="177" t="n"/>
      <c r="AR47" s="128" t="n"/>
      <c r="AS47" s="181" t="n"/>
      <c r="AT47" s="128" t="n"/>
      <c r="AU47" s="93" t="n"/>
      <c r="AV47" s="128" t="n"/>
      <c r="AW47" s="93" t="n"/>
      <c r="AX47" s="128" t="n"/>
      <c r="AY47" s="93">
        <f>AC47</f>
        <v/>
      </c>
      <c r="AZ47" s="128" t="n"/>
      <c r="BA47" s="93">
        <f>AG47</f>
        <v/>
      </c>
      <c r="BB47" s="128" t="n"/>
      <c r="BC47" s="93" t="n">
        <v>3</v>
      </c>
      <c r="BD47" s="128" t="n"/>
      <c r="BE47" s="181" t="n"/>
      <c r="BF47" s="128" t="n"/>
      <c r="BG47" s="93" t="n"/>
      <c r="BH47" s="128" t="n"/>
      <c r="BI47" s="93" t="n"/>
      <c r="BJ47" s="128" t="n"/>
      <c r="BK47" s="1561" t="inlineStr">
        <is>
          <t>СК-4</t>
        </is>
      </c>
      <c r="BL47" s="131" t="n"/>
      <c r="BM47" s="131" t="n"/>
      <c r="BN47" s="131" t="n"/>
      <c r="BO47" s="131" t="n"/>
      <c r="BP47" s="1532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</row>
    <row r="48">
      <c r="A48" s="355" t="n"/>
      <c r="B48" s="217" t="inlineStr">
        <is>
          <t>2.3.2</t>
        </is>
      </c>
      <c r="C48" s="175" t="n"/>
      <c r="D48" s="1260" t="inlineStr">
        <is>
          <t>Менеджмент и экономика природопользования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182" t="n">
        <v>3</v>
      </c>
      <c r="Z48" s="175" t="n"/>
      <c r="AA48" s="406" t="n"/>
      <c r="AB48" s="175" t="n"/>
      <c r="AC48" s="177" t="n">
        <v>108</v>
      </c>
      <c r="AD48" s="128" t="n"/>
      <c r="AE48" s="177" t="n">
        <v>44</v>
      </c>
      <c r="AF48" s="128" t="n"/>
      <c r="AG48" s="350">
        <f>AI48+AK48+AM48+AO48</f>
        <v/>
      </c>
      <c r="AH48" s="179" t="n"/>
      <c r="AI48" s="93" t="n">
        <v>6</v>
      </c>
      <c r="AJ48" s="128" t="n"/>
      <c r="AK48" s="93" t="n"/>
      <c r="AL48" s="128" t="n"/>
      <c r="AM48" s="93" t="n">
        <v>6</v>
      </c>
      <c r="AN48" s="128" t="n"/>
      <c r="AO48" s="93" t="n"/>
      <c r="AP48" s="128" t="n"/>
      <c r="AQ48" s="177" t="n"/>
      <c r="AR48" s="128" t="n"/>
      <c r="AS48" s="181" t="n"/>
      <c r="AT48" s="128" t="n"/>
      <c r="AU48" s="93" t="n"/>
      <c r="AV48" s="128" t="n"/>
      <c r="AW48" s="93" t="n"/>
      <c r="AX48" s="128" t="n"/>
      <c r="AY48" s="93" t="n"/>
      <c r="AZ48" s="128" t="n"/>
      <c r="BA48" s="93" t="n"/>
      <c r="BB48" s="128" t="n"/>
      <c r="BC48" s="93" t="n"/>
      <c r="BD48" s="128" t="n"/>
      <c r="BE48" s="181">
        <f>AC48</f>
        <v/>
      </c>
      <c r="BF48" s="128" t="n"/>
      <c r="BG48" s="93">
        <f>AG48</f>
        <v/>
      </c>
      <c r="BH48" s="128" t="n"/>
      <c r="BI48" s="129" t="n">
        <v>3</v>
      </c>
      <c r="BJ48" s="126" t="n"/>
      <c r="BK48" s="1561" t="inlineStr">
        <is>
          <t>СК-5</t>
        </is>
      </c>
      <c r="BL48" s="131" t="n"/>
      <c r="BM48" s="131" t="n"/>
      <c r="BN48" s="131" t="n"/>
      <c r="BO48" s="131" t="n"/>
      <c r="BP48" s="1532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</row>
    <row r="49">
      <c r="A49" s="355" t="n"/>
      <c r="B49" s="217" t="inlineStr">
        <is>
          <t>2.3.3</t>
        </is>
      </c>
      <c r="C49" s="175" t="n"/>
      <c r="D49" s="1260" t="inlineStr">
        <is>
          <t>Зеленая экономика и инвестиционный менеджмент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182" t="n"/>
      <c r="Z49" s="175" t="n"/>
      <c r="AA49" s="189" t="n">
        <v>3</v>
      </c>
      <c r="AB49" s="175" t="n"/>
      <c r="AC49" s="177" t="n">
        <v>126</v>
      </c>
      <c r="AD49" s="128" t="n"/>
      <c r="AE49" s="177" t="n">
        <v>50</v>
      </c>
      <c r="AF49" s="128" t="n"/>
      <c r="AG49" s="350">
        <f>AI49+AK49+AM49+AO49</f>
        <v/>
      </c>
      <c r="AH49" s="179" t="n"/>
      <c r="AI49" s="93" t="n">
        <v>6</v>
      </c>
      <c r="AJ49" s="128" t="n"/>
      <c r="AK49" s="93" t="n">
        <v>2</v>
      </c>
      <c r="AL49" s="128" t="n"/>
      <c r="AM49" s="93" t="n">
        <v>6</v>
      </c>
      <c r="AN49" s="128" t="n"/>
      <c r="AO49" s="93" t="n"/>
      <c r="AP49" s="128" t="n"/>
      <c r="AQ49" s="177" t="n"/>
      <c r="AR49" s="128" t="n"/>
      <c r="AS49" s="181" t="n"/>
      <c r="AT49" s="128" t="n"/>
      <c r="AU49" s="93" t="n"/>
      <c r="AV49" s="128" t="n"/>
      <c r="AW49" s="93" t="n"/>
      <c r="AX49" s="128" t="n"/>
      <c r="AY49" s="93" t="n"/>
      <c r="AZ49" s="128" t="n"/>
      <c r="BA49" s="93" t="n"/>
      <c r="BB49" s="128" t="n"/>
      <c r="BC49" s="93" t="n"/>
      <c r="BD49" s="128" t="n"/>
      <c r="BE49" s="181">
        <f>AC49</f>
        <v/>
      </c>
      <c r="BF49" s="128" t="n"/>
      <c r="BG49" s="93">
        <f>AG49</f>
        <v/>
      </c>
      <c r="BH49" s="128" t="n"/>
      <c r="BI49" s="93" t="n">
        <v>3</v>
      </c>
      <c r="BJ49" s="128" t="n"/>
      <c r="BK49" s="1561" t="inlineStr">
        <is>
          <t>СК-6</t>
        </is>
      </c>
      <c r="BL49" s="131" t="n"/>
      <c r="BM49" s="131" t="n"/>
      <c r="BN49" s="131" t="n"/>
      <c r="BO49" s="131" t="n"/>
      <c r="BP49" s="1532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</row>
    <row r="50">
      <c r="A50" s="355" t="n"/>
      <c r="B50" s="216" t="inlineStr">
        <is>
          <t>2.4</t>
        </is>
      </c>
      <c r="C50" s="175" t="n"/>
      <c r="D50" s="1266" t="inlineStr">
        <is>
          <t>Модуль  "Управление инновациями"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182" t="n"/>
      <c r="Z50" s="175" t="n"/>
      <c r="AA50" s="189" t="n"/>
      <c r="AB50" s="175" t="n"/>
      <c r="AC50" s="188">
        <f>AC51+AC52+AC53</f>
        <v/>
      </c>
      <c r="AD50" s="128" t="n"/>
      <c r="AE50" s="188" t="n">
        <v>122</v>
      </c>
      <c r="AF50" s="128" t="n"/>
      <c r="AG50" s="352">
        <f>AG51+AG52+AG53</f>
        <v/>
      </c>
      <c r="AH50" s="179" t="n"/>
      <c r="AI50" s="352">
        <f>AI51+AI52+AI53</f>
        <v/>
      </c>
      <c r="AJ50" s="179" t="n"/>
      <c r="AK50" s="352">
        <f>AK51+AK52+AK53</f>
        <v/>
      </c>
      <c r="AL50" s="179" t="n"/>
      <c r="AM50" s="352">
        <f>AM51+AM52+AM53</f>
        <v/>
      </c>
      <c r="AN50" s="179" t="n"/>
      <c r="AO50" s="730">
        <f>AO51+AO52+AO53</f>
        <v/>
      </c>
      <c r="AP50" s="131" t="n"/>
      <c r="AQ50" s="218">
        <f>AQ51+AQ52+AQ53</f>
        <v/>
      </c>
      <c r="AR50" s="175" t="n"/>
      <c r="AS50" s="187">
        <f>AS51+AS52+AS53</f>
        <v/>
      </c>
      <c r="AT50" s="128" t="n"/>
      <c r="AU50" s="95">
        <f>AU51+AU52+AU53</f>
        <v/>
      </c>
      <c r="AV50" s="128" t="n"/>
      <c r="AW50" s="95">
        <f>AW51+AW52+AW53</f>
        <v/>
      </c>
      <c r="AX50" s="128" t="n"/>
      <c r="AY50" s="95">
        <f>AY51+AY52+AY53</f>
        <v/>
      </c>
      <c r="AZ50" s="128" t="n"/>
      <c r="BA50" s="95">
        <f>BA51+BA52+BA53</f>
        <v/>
      </c>
      <c r="BB50" s="128" t="n"/>
      <c r="BC50" s="95">
        <f>BC51+BC52+BC53</f>
        <v/>
      </c>
      <c r="BD50" s="128" t="n"/>
      <c r="BE50" s="1591">
        <f>BE51+BE52+BE53</f>
        <v/>
      </c>
      <c r="BF50" s="1089" t="n"/>
      <c r="BG50" s="352">
        <f>BG51+BG52+BG53</f>
        <v/>
      </c>
      <c r="BH50" s="179" t="n"/>
      <c r="BI50" s="1592">
        <f>BI51+BI52+BI53</f>
        <v/>
      </c>
      <c r="BJ50" s="1532" t="n"/>
      <c r="BK50" s="1607" t="n"/>
      <c r="BL50" s="131" t="n"/>
      <c r="BM50" s="131" t="n"/>
      <c r="BN50" s="131" t="n"/>
      <c r="BO50" s="131" t="n"/>
      <c r="BP50" s="1532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</row>
    <row r="51">
      <c r="A51" s="355" t="n"/>
      <c r="B51" s="217" t="inlineStr">
        <is>
          <t>2.4.1</t>
        </is>
      </c>
      <c r="C51" s="175" t="n"/>
      <c r="D51" s="1260" t="inlineStr">
        <is>
          <t>Государственно-частное партнерство /  Международная торговая политика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82" t="n">
        <v>3</v>
      </c>
      <c r="Z51" s="175" t="n"/>
      <c r="AA51" s="406" t="n"/>
      <c r="AB51" s="175" t="n"/>
      <c r="AC51" s="177" t="n">
        <v>108</v>
      </c>
      <c r="AD51" s="128" t="n"/>
      <c r="AE51" s="177" t="n">
        <v>40</v>
      </c>
      <c r="AF51" s="128" t="n"/>
      <c r="AG51" s="350">
        <f>AI51+AK51+AM51+AO51</f>
        <v/>
      </c>
      <c r="AH51" s="179" t="n"/>
      <c r="AI51" s="93" t="n">
        <v>4</v>
      </c>
      <c r="AJ51" s="128" t="n"/>
      <c r="AK51" s="93" t="n"/>
      <c r="AL51" s="128" t="n"/>
      <c r="AM51" s="93" t="n">
        <v>6</v>
      </c>
      <c r="AN51" s="128" t="n"/>
      <c r="AO51" s="635" t="n"/>
      <c r="AP51" s="126" t="n"/>
      <c r="AQ51" s="177" t="n"/>
      <c r="AR51" s="128" t="n"/>
      <c r="AS51" s="181" t="n"/>
      <c r="AT51" s="128" t="n"/>
      <c r="AU51" s="93" t="n"/>
      <c r="AV51" s="128" t="n"/>
      <c r="AW51" s="93" t="n"/>
      <c r="AX51" s="128" t="n"/>
      <c r="AY51" s="93" t="n"/>
      <c r="AZ51" s="128" t="n"/>
      <c r="BA51" s="93" t="n"/>
      <c r="BB51" s="128" t="n"/>
      <c r="BC51" s="93" t="n"/>
      <c r="BD51" s="128" t="n"/>
      <c r="BE51" s="181">
        <f>AC51</f>
        <v/>
      </c>
      <c r="BF51" s="128" t="n"/>
      <c r="BG51" s="93">
        <f>AG51</f>
        <v/>
      </c>
      <c r="BH51" s="128" t="n"/>
      <c r="BI51" s="129" t="n">
        <v>3</v>
      </c>
      <c r="BJ51" s="126" t="n"/>
      <c r="BK51" s="1587" t="inlineStr">
        <is>
          <t>СК-7/СК-10</t>
        </is>
      </c>
      <c r="BL51" s="131" t="n"/>
      <c r="BM51" s="131" t="n"/>
      <c r="BN51" s="131" t="n"/>
      <c r="BO51" s="131" t="n"/>
      <c r="BP51" s="1532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</row>
    <row r="52">
      <c r="A52" s="355" t="n"/>
      <c r="B52" s="217" t="inlineStr">
        <is>
          <t>2.4.2</t>
        </is>
      </c>
      <c r="C52" s="175" t="n"/>
      <c r="D52" s="1260" t="inlineStr">
        <is>
          <t>Цифровая экономика и международный бизнес / Инновационные системы и инфраструктуры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182" t="n"/>
      <c r="Z52" s="175" t="n"/>
      <c r="AA52" s="189" t="n">
        <v>1</v>
      </c>
      <c r="AB52" s="175" t="n"/>
      <c r="AC52" s="177" t="n">
        <v>108</v>
      </c>
      <c r="AD52" s="128" t="n"/>
      <c r="AE52" s="177" t="n">
        <v>42</v>
      </c>
      <c r="AF52" s="128" t="n"/>
      <c r="AG52" s="350">
        <f>AI52+AK52+AM52+AO52</f>
        <v/>
      </c>
      <c r="AH52" s="179" t="n"/>
      <c r="AI52" s="93" t="n">
        <v>4</v>
      </c>
      <c r="AJ52" s="128" t="n"/>
      <c r="AK52" s="93" t="n"/>
      <c r="AL52" s="128" t="n"/>
      <c r="AM52" s="93" t="n">
        <v>8</v>
      </c>
      <c r="AN52" s="128" t="n"/>
      <c r="AO52" s="129" t="n"/>
      <c r="AP52" s="126" t="n"/>
      <c r="AQ52" s="177" t="n"/>
      <c r="AR52" s="128" t="n"/>
      <c r="AS52" s="181">
        <f>AC52</f>
        <v/>
      </c>
      <c r="AT52" s="128" t="n"/>
      <c r="AU52" s="93">
        <f>AG52</f>
        <v/>
      </c>
      <c r="AV52" s="128" t="n"/>
      <c r="AW52" s="93" t="n">
        <v>3</v>
      </c>
      <c r="AX52" s="128" t="n"/>
      <c r="AY52" s="93" t="n"/>
      <c r="AZ52" s="128" t="n"/>
      <c r="BA52" s="93" t="n"/>
      <c r="BB52" s="128" t="n"/>
      <c r="BC52" s="93" t="n"/>
      <c r="BD52" s="128" t="n"/>
      <c r="BE52" s="181" t="n"/>
      <c r="BF52" s="128" t="n"/>
      <c r="BG52" s="93" t="n"/>
      <c r="BH52" s="128" t="n"/>
      <c r="BI52" s="129" t="n"/>
      <c r="BJ52" s="126" t="n"/>
      <c r="BK52" s="1587" t="inlineStr">
        <is>
          <t>СК-8/СК-11</t>
        </is>
      </c>
      <c r="BL52" s="131" t="n"/>
      <c r="BM52" s="131" t="n"/>
      <c r="BN52" s="131" t="n"/>
      <c r="BO52" s="131" t="n"/>
      <c r="BP52" s="1532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</row>
    <row r="53">
      <c r="A53" s="355" t="n"/>
      <c r="B53" s="217" t="inlineStr">
        <is>
          <t>2.4.3</t>
        </is>
      </c>
      <c r="C53" s="175" t="n"/>
      <c r="D53" s="1608" t="inlineStr">
        <is>
          <t>Управление финансовыми инновациями / Управление инвестиционными рисками в инновационной деятельности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75" t="n"/>
      <c r="Y53" s="182" t="n"/>
      <c r="Z53" s="175" t="n"/>
      <c r="AA53" s="189" t="n">
        <v>2</v>
      </c>
      <c r="AB53" s="175" t="n"/>
      <c r="AC53" s="177" t="n">
        <v>108</v>
      </c>
      <c r="AD53" s="128" t="n"/>
      <c r="AE53" s="177" t="n">
        <v>40</v>
      </c>
      <c r="AF53" s="128" t="n"/>
      <c r="AG53" s="350">
        <f>AI53+AK53+AM53+AO53</f>
        <v/>
      </c>
      <c r="AH53" s="179" t="n"/>
      <c r="AI53" s="93" t="n">
        <v>4</v>
      </c>
      <c r="AJ53" s="128" t="n"/>
      <c r="AK53" s="93" t="n"/>
      <c r="AL53" s="128" t="n"/>
      <c r="AM53" s="93" t="n">
        <v>6</v>
      </c>
      <c r="AN53" s="128" t="n"/>
      <c r="AO53" s="129" t="n"/>
      <c r="AP53" s="126" t="n"/>
      <c r="AQ53" s="177" t="n"/>
      <c r="AR53" s="128" t="n"/>
      <c r="AS53" s="181" t="n"/>
      <c r="AT53" s="128" t="n"/>
      <c r="AU53" s="93" t="n"/>
      <c r="AV53" s="128" t="n"/>
      <c r="AW53" s="93" t="n"/>
      <c r="AX53" s="128" t="n"/>
      <c r="AY53" s="93">
        <f>AC53</f>
        <v/>
      </c>
      <c r="AZ53" s="128" t="n"/>
      <c r="BA53" s="93">
        <f>AG53</f>
        <v/>
      </c>
      <c r="BB53" s="128" t="n"/>
      <c r="BC53" s="93" t="n">
        <v>3</v>
      </c>
      <c r="BD53" s="128" t="n"/>
      <c r="BE53" s="181" t="n"/>
      <c r="BF53" s="128" t="n"/>
      <c r="BG53" s="93" t="n"/>
      <c r="BH53" s="128" t="n"/>
      <c r="BI53" s="93" t="n"/>
      <c r="BJ53" s="128" t="n"/>
      <c r="BK53" s="1587" t="inlineStr">
        <is>
          <t>СК-9/СК-12</t>
        </is>
      </c>
      <c r="BL53" s="131" t="n"/>
      <c r="BM53" s="131" t="n"/>
      <c r="BN53" s="131" t="n"/>
      <c r="BO53" s="131" t="n"/>
      <c r="BP53" s="1532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</row>
    <row r="54">
      <c r="A54" s="435" t="n"/>
      <c r="B54" s="216" t="inlineStr">
        <is>
          <t>2.5</t>
        </is>
      </c>
      <c r="C54" s="175" t="n"/>
      <c r="D54" s="1422" t="inlineStr">
        <is>
          <t>Дополнительные виды обучения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75" t="n"/>
      <c r="Y54" s="1351" t="n"/>
      <c r="Z54" s="175" t="n"/>
      <c r="AA54" s="436" t="n"/>
      <c r="AB54" s="175" t="n"/>
      <c r="AC54" s="638" t="inlineStr">
        <is>
          <t>/</t>
        </is>
      </c>
      <c r="AD54" s="637" t="n">
        <v>338</v>
      </c>
      <c r="AE54" s="638" t="inlineStr">
        <is>
          <t>/</t>
        </is>
      </c>
      <c r="AF54" s="440" t="n">
        <v>218</v>
      </c>
      <c r="AG54" s="1609" t="inlineStr">
        <is>
          <t>/</t>
        </is>
      </c>
      <c r="AH54" s="1609">
        <f>AH55+AH56+AH57</f>
        <v/>
      </c>
      <c r="AI54" s="643" t="inlineStr">
        <is>
          <t>/</t>
        </is>
      </c>
      <c r="AJ54" s="442">
        <f>AJ55+AJ56+AJ57</f>
        <v/>
      </c>
      <c r="AK54" s="643" t="inlineStr">
        <is>
          <t>/</t>
        </is>
      </c>
      <c r="AL54" s="442">
        <f>AL55+AL56+AL57</f>
        <v/>
      </c>
      <c r="AM54" s="643" t="inlineStr">
        <is>
          <t>/</t>
        </is>
      </c>
      <c r="AN54" s="442">
        <f>AN55+AN56+AN57</f>
        <v/>
      </c>
      <c r="AO54" s="643" t="inlineStr">
        <is>
          <t>/</t>
        </is>
      </c>
      <c r="AP54" s="1490" t="n">
        <v>10</v>
      </c>
      <c r="AQ54" s="1610" t="n"/>
      <c r="AR54" s="1427" t="n"/>
      <c r="AS54" s="644" t="inlineStr">
        <is>
          <t>/</t>
        </is>
      </c>
      <c r="AT54" s="440">
        <f>AT55+AT56</f>
        <v/>
      </c>
      <c r="AU54" s="643" t="inlineStr">
        <is>
          <t>/</t>
        </is>
      </c>
      <c r="AV54" s="442">
        <f>AV55+AV56</f>
        <v/>
      </c>
      <c r="AW54" s="636" t="n"/>
      <c r="AX54" s="442" t="n"/>
      <c r="AY54" s="637" t="inlineStr">
        <is>
          <t>/</t>
        </is>
      </c>
      <c r="AZ54" s="440">
        <f>AZ55+AZ56+AZ57</f>
        <v/>
      </c>
      <c r="BA54" s="636" t="inlineStr">
        <is>
          <t>/</t>
        </is>
      </c>
      <c r="BB54" s="440">
        <f>BB55+BB56</f>
        <v/>
      </c>
      <c r="BC54" s="636" t="inlineStr">
        <is>
          <t>/</t>
        </is>
      </c>
      <c r="BD54" s="855" t="n">
        <v>7</v>
      </c>
      <c r="BE54" s="644" t="inlineStr">
        <is>
          <t>/</t>
        </is>
      </c>
      <c r="BF54" s="440" t="n">
        <v>72</v>
      </c>
      <c r="BG54" s="636" t="inlineStr">
        <is>
          <t>/</t>
        </is>
      </c>
      <c r="BH54" s="440" t="n">
        <v>14</v>
      </c>
      <c r="BI54" s="636" t="inlineStr">
        <is>
          <t>/</t>
        </is>
      </c>
      <c r="BJ54" s="1611" t="n">
        <v>2</v>
      </c>
      <c r="BK54" s="1561" t="n"/>
      <c r="BL54" s="131" t="n"/>
      <c r="BM54" s="131" t="n"/>
      <c r="BN54" s="131" t="n"/>
      <c r="BO54" s="131" t="n"/>
      <c r="BP54" s="1532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</row>
    <row r="55">
      <c r="A55" s="435" t="n"/>
      <c r="B55" s="217" t="inlineStr">
        <is>
          <t>2.5.1</t>
        </is>
      </c>
      <c r="C55" s="175" t="n"/>
      <c r="D55" s="1612" t="inlineStr">
        <is>
          <t>Философия и методология науки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532" t="n"/>
      <c r="Y55" s="125" t="inlineStr">
        <is>
          <t>/</t>
        </is>
      </c>
      <c r="Z55" s="189" t="n">
        <v>2</v>
      </c>
      <c r="AA55" s="1492" t="n"/>
      <c r="AB55" s="860" t="n"/>
      <c r="AC55" s="645" t="inlineStr">
        <is>
          <t>/</t>
        </is>
      </c>
      <c r="AD55" s="644" t="n">
        <v>124</v>
      </c>
      <c r="AE55" s="645" t="inlineStr">
        <is>
          <t>/</t>
        </is>
      </c>
      <c r="AF55" s="642" t="n">
        <v>72</v>
      </c>
      <c r="AG55" s="644" t="inlineStr">
        <is>
          <t>/</t>
        </is>
      </c>
      <c r="AH55" s="644" t="n">
        <v>20</v>
      </c>
      <c r="AI55" s="643" t="inlineStr">
        <is>
          <t>/</t>
        </is>
      </c>
      <c r="AJ55" s="863" t="n">
        <v>10</v>
      </c>
      <c r="AK55" s="643" t="n"/>
      <c r="AL55" s="863" t="n"/>
      <c r="AM55" s="1430" t="n"/>
      <c r="AN55" s="863" t="n"/>
      <c r="AO55" s="643" t="inlineStr">
        <is>
          <t>/</t>
        </is>
      </c>
      <c r="AP55" s="866" t="n">
        <v>10</v>
      </c>
      <c r="AQ55" s="1613" t="n"/>
      <c r="AR55" s="1429" t="n"/>
      <c r="AS55" s="644" t="inlineStr">
        <is>
          <t>/</t>
        </is>
      </c>
      <c r="AT55" s="863" t="n">
        <v>62</v>
      </c>
      <c r="AU55" s="643" t="inlineStr">
        <is>
          <t>/</t>
        </is>
      </c>
      <c r="AV55" s="863" t="n">
        <v>10</v>
      </c>
      <c r="AW55" s="643" t="n"/>
      <c r="AX55" s="863" t="n"/>
      <c r="AY55" s="644" t="inlineStr">
        <is>
          <t>/</t>
        </is>
      </c>
      <c r="AZ55" s="642" t="n">
        <v>62</v>
      </c>
      <c r="BA55" s="643" t="inlineStr">
        <is>
          <t>/</t>
        </is>
      </c>
      <c r="BB55" s="642" t="n">
        <v>10</v>
      </c>
      <c r="BC55" s="643" t="inlineStr">
        <is>
          <t>/</t>
        </is>
      </c>
      <c r="BD55" s="868" t="n">
        <v>3</v>
      </c>
      <c r="BE55" s="644" t="n"/>
      <c r="BF55" s="642" t="n"/>
      <c r="BG55" s="643" t="n"/>
      <c r="BH55" s="642" t="n"/>
      <c r="BI55" s="643" t="n"/>
      <c r="BJ55" s="1611" t="n"/>
      <c r="BK55" s="1561" t="inlineStr">
        <is>
          <t>УК-5</t>
        </is>
      </c>
      <c r="BL55" s="131" t="n"/>
      <c r="BM55" s="131" t="n"/>
      <c r="BN55" s="131" t="n"/>
      <c r="BO55" s="131" t="n"/>
      <c r="BP55" s="1532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435" t="n"/>
      <c r="B56" s="217" t="inlineStr">
        <is>
          <t>2.5.2</t>
        </is>
      </c>
      <c r="C56" s="175" t="n"/>
      <c r="D56" s="1612" t="inlineStr">
        <is>
          <t>Иностранный язык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532" t="n"/>
      <c r="Y56" s="125" t="inlineStr">
        <is>
          <t>/</t>
        </is>
      </c>
      <c r="Z56" s="189" t="n">
        <v>2</v>
      </c>
      <c r="AA56" s="1492" t="n"/>
      <c r="AB56" s="860" t="n"/>
      <c r="AC56" s="645" t="inlineStr">
        <is>
          <t>/</t>
        </is>
      </c>
      <c r="AD56" s="644" t="n">
        <v>142</v>
      </c>
      <c r="AE56" s="645" t="inlineStr">
        <is>
          <t>/</t>
        </is>
      </c>
      <c r="AF56" s="642" t="n">
        <v>96</v>
      </c>
      <c r="AG56" s="644" t="inlineStr">
        <is>
          <t>/</t>
        </is>
      </c>
      <c r="AH56" s="644" t="n">
        <v>26</v>
      </c>
      <c r="AI56" s="643" t="n"/>
      <c r="AJ56" s="863" t="n"/>
      <c r="AK56" s="643" t="n"/>
      <c r="AL56" s="863" t="n"/>
      <c r="AM56" s="1431" t="inlineStr">
        <is>
          <t>/</t>
        </is>
      </c>
      <c r="AN56" s="863" t="n">
        <v>26</v>
      </c>
      <c r="AO56" s="1431" t="n"/>
      <c r="AP56" s="866" t="n"/>
      <c r="AQ56" s="1613" t="n"/>
      <c r="AR56" s="1429" t="n"/>
      <c r="AS56" s="644" t="inlineStr">
        <is>
          <t>/</t>
        </is>
      </c>
      <c r="AT56" s="863" t="n">
        <v>70</v>
      </c>
      <c r="AU56" s="643" t="inlineStr">
        <is>
          <t>/</t>
        </is>
      </c>
      <c r="AV56" s="863" t="n">
        <v>10</v>
      </c>
      <c r="AW56" s="643" t="n"/>
      <c r="AX56" s="863" t="n"/>
      <c r="AY56" s="644" t="inlineStr">
        <is>
          <t>/</t>
        </is>
      </c>
      <c r="AZ56" s="642" t="n">
        <v>72</v>
      </c>
      <c r="BA56" s="643" t="inlineStr">
        <is>
          <t>/</t>
        </is>
      </c>
      <c r="BB56" s="642" t="n">
        <v>16</v>
      </c>
      <c r="BC56" s="643" t="inlineStr">
        <is>
          <t>/</t>
        </is>
      </c>
      <c r="BD56" s="868" t="n">
        <v>4</v>
      </c>
      <c r="BE56" s="644" t="n"/>
      <c r="BF56" s="642" t="n"/>
      <c r="BG56" s="643" t="n"/>
      <c r="BH56" s="642" t="n"/>
      <c r="BI56" s="643" t="n"/>
      <c r="BJ56" s="1611" t="n"/>
      <c r="BK56" s="1561" t="inlineStr">
        <is>
          <t>УК-6</t>
        </is>
      </c>
      <c r="BL56" s="131" t="n"/>
      <c r="BM56" s="131" t="n"/>
      <c r="BN56" s="131" t="n"/>
      <c r="BO56" s="131" t="n"/>
      <c r="BP56" s="1532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</row>
    <row r="57">
      <c r="A57" s="435" t="n"/>
      <c r="B57" s="264" t="inlineStr">
        <is>
          <t>2.5.3</t>
        </is>
      </c>
      <c r="C57" s="195" t="n"/>
      <c r="D57" s="193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4" t="n"/>
      <c r="V57" s="194" t="n"/>
      <c r="W57" s="194" t="n"/>
      <c r="X57" s="195" t="n"/>
      <c r="Y57" s="760" t="n"/>
      <c r="Z57" s="761" t="n"/>
      <c r="AA57" s="651" t="inlineStr">
        <is>
          <t>/</t>
        </is>
      </c>
      <c r="AB57" s="761" t="inlineStr">
        <is>
          <t>3д</t>
        </is>
      </c>
      <c r="AC57" s="763" t="inlineStr">
        <is>
          <t>/</t>
        </is>
      </c>
      <c r="AD57" s="655" t="n">
        <v>72</v>
      </c>
      <c r="AE57" s="763" t="inlineStr">
        <is>
          <t>/</t>
        </is>
      </c>
      <c r="AF57" s="652" t="n">
        <v>50</v>
      </c>
      <c r="AG57" s="655" t="inlineStr">
        <is>
          <t>/</t>
        </is>
      </c>
      <c r="AH57" s="655" t="n">
        <v>14</v>
      </c>
      <c r="AI57" s="1201" t="inlineStr">
        <is>
          <t>/</t>
        </is>
      </c>
      <c r="AJ57" s="766" t="n">
        <v>8</v>
      </c>
      <c r="AK57" s="1201" t="inlineStr">
        <is>
          <t>/</t>
        </is>
      </c>
      <c r="AL57" s="766" t="n">
        <v>6</v>
      </c>
      <c r="AM57" s="1202" t="n"/>
      <c r="AN57" s="766" t="n"/>
      <c r="AO57" s="1202" t="n"/>
      <c r="AP57" s="1495" t="n"/>
      <c r="AQ57" s="769" t="n"/>
      <c r="AR57" s="1434" t="n"/>
      <c r="AS57" s="655" t="n"/>
      <c r="AT57" s="766" t="n"/>
      <c r="AU57" s="1201" t="n"/>
      <c r="AV57" s="766" t="n"/>
      <c r="AW57" s="1201" t="n"/>
      <c r="AX57" s="766" t="n"/>
      <c r="AY57" s="1495" t="n"/>
      <c r="AZ57" s="766" t="n"/>
      <c r="BA57" s="1202" t="n"/>
      <c r="BB57" s="766" t="n"/>
      <c r="BC57" s="1202" t="n"/>
      <c r="BD57" s="1434" t="n"/>
      <c r="BE57" s="655" t="inlineStr">
        <is>
          <t>/</t>
        </is>
      </c>
      <c r="BF57" s="652" t="n">
        <v>72</v>
      </c>
      <c r="BG57" s="1201" t="inlineStr">
        <is>
          <t>/</t>
        </is>
      </c>
      <c r="BH57" s="652" t="n">
        <v>14</v>
      </c>
      <c r="BI57" s="1201" t="inlineStr">
        <is>
          <t>/</t>
        </is>
      </c>
      <c r="BJ57" s="1614" t="n">
        <v>2</v>
      </c>
      <c r="BK57" s="263" t="inlineStr">
        <is>
          <t>УК-4</t>
        </is>
      </c>
      <c r="BL57" s="194" t="n"/>
      <c r="BM57" s="194" t="n"/>
      <c r="BN57" s="194" t="n"/>
      <c r="BO57" s="194" t="n"/>
      <c r="BP57" s="195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</row>
    <row r="58">
      <c r="A58" s="355" t="n"/>
      <c r="B58" s="486" t="n"/>
      <c r="C58" s="91" t="n"/>
      <c r="D58" s="91" t="n"/>
      <c r="E58" s="91" t="n"/>
      <c r="F58" s="91" t="n"/>
      <c r="G58" s="91" t="n"/>
      <c r="H58" s="91" t="n"/>
      <c r="I58" s="91" t="n"/>
      <c r="J58" s="91" t="n"/>
      <c r="K58" s="91" t="n"/>
      <c r="L58" s="91" t="n"/>
      <c r="M58" s="91" t="n"/>
      <c r="N58" s="91" t="n"/>
      <c r="O58" s="91" t="n"/>
      <c r="P58" s="91" t="n"/>
      <c r="Q58" s="91" t="n"/>
      <c r="R58" s="91" t="n"/>
      <c r="S58" s="91" t="n"/>
      <c r="T58" s="91" t="n"/>
      <c r="U58" s="91" t="n"/>
      <c r="V58" s="91" t="n"/>
      <c r="W58" s="91" t="n"/>
      <c r="X58" s="91" t="n"/>
      <c r="Y58" s="91" t="n"/>
      <c r="Z58" s="91" t="n"/>
      <c r="AA58" s="91" t="n"/>
      <c r="AB58" s="91" t="n"/>
      <c r="AC58" s="91" t="n"/>
      <c r="AD58" s="91" t="n"/>
      <c r="AE58" s="91" t="n"/>
      <c r="AF58" s="91" t="n"/>
      <c r="AG58" s="91" t="n"/>
      <c r="AH58" s="91" t="n"/>
      <c r="AI58" s="91" t="n"/>
      <c r="AJ58" s="91" t="n"/>
      <c r="AK58" s="91" t="n"/>
      <c r="AL58" s="91" t="n"/>
      <c r="AM58" s="91" t="n"/>
      <c r="AN58" s="91" t="n"/>
      <c r="AO58" s="91" t="n"/>
      <c r="AP58" s="91" t="n"/>
      <c r="AQ58" s="91" t="n"/>
      <c r="AR58" s="91" t="n"/>
      <c r="AS58" s="91" t="n"/>
      <c r="AT58" s="91" t="n"/>
      <c r="AU58" s="91" t="n"/>
      <c r="AV58" s="91" t="n"/>
      <c r="AW58" s="91" t="n"/>
      <c r="AX58" s="91" t="n"/>
      <c r="AY58" s="91" t="n"/>
      <c r="AZ58" s="91" t="n"/>
      <c r="BA58" s="91" t="n"/>
      <c r="BB58" s="91" t="n"/>
      <c r="BC58" s="91" t="n"/>
      <c r="BD58" s="91" t="n"/>
      <c r="BE58" s="91" t="n"/>
      <c r="BF58" s="91" t="n"/>
      <c r="BG58" s="91" t="n"/>
      <c r="BH58" s="91" t="n"/>
      <c r="BI58" s="91" t="n"/>
      <c r="BJ58" s="91" t="n"/>
      <c r="BK58" s="91" t="n"/>
      <c r="BL58" s="91" t="n"/>
      <c r="BM58" s="91" t="n"/>
      <c r="BN58" s="92" t="n"/>
      <c r="BO58" s="92" t="n"/>
      <c r="BP58" s="92" t="n"/>
      <c r="BQ58" s="487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</row>
    <row r="59">
      <c r="A59" s="355" t="n"/>
      <c r="B59" s="658" t="inlineStr">
        <is>
          <t>Количество часов учебных занятий</t>
        </is>
      </c>
      <c r="C59" s="490" t="n"/>
      <c r="D59" s="490" t="n"/>
      <c r="E59" s="490" t="n"/>
      <c r="F59" s="490" t="n"/>
      <c r="G59" s="490" t="n"/>
      <c r="H59" s="490" t="n"/>
      <c r="I59" s="490" t="n"/>
      <c r="J59" s="490" t="n"/>
      <c r="K59" s="490" t="n"/>
      <c r="L59" s="490" t="n"/>
      <c r="M59" s="490" t="n"/>
      <c r="N59" s="490" t="n"/>
      <c r="O59" s="490" t="n"/>
      <c r="P59" s="490" t="n"/>
      <c r="Q59" s="490" t="n"/>
      <c r="R59" s="490" t="n"/>
      <c r="S59" s="490" t="n"/>
      <c r="T59" s="490" t="n"/>
      <c r="U59" s="490" t="n"/>
      <c r="V59" s="490" t="n"/>
      <c r="W59" s="490" t="n"/>
      <c r="X59" s="490" t="n"/>
      <c r="Y59" s="490" t="n"/>
      <c r="Z59" s="490" t="n"/>
      <c r="AA59" s="490" t="n"/>
      <c r="AB59" s="490" t="n"/>
      <c r="AC59" s="170">
        <f>AC32+AC40</f>
        <v/>
      </c>
      <c r="AD59" s="124" t="n"/>
      <c r="AE59" s="170">
        <f>AE32+AE40</f>
        <v/>
      </c>
      <c r="AF59" s="124" t="n"/>
      <c r="AG59" s="170">
        <f>AG32+AG40</f>
        <v/>
      </c>
      <c r="AH59" s="124" t="n"/>
      <c r="AI59" s="170">
        <f>AI32+AI40</f>
        <v/>
      </c>
      <c r="AJ59" s="124" t="n"/>
      <c r="AK59" s="170">
        <f>AK32+AK40</f>
        <v/>
      </c>
      <c r="AL59" s="124" t="n"/>
      <c r="AM59" s="170">
        <f>AM32+AM40</f>
        <v/>
      </c>
      <c r="AN59" s="124" t="n"/>
      <c r="AO59" s="721">
        <f>AO32+AO40</f>
        <v/>
      </c>
      <c r="AP59" s="123" t="n"/>
      <c r="AQ59" s="170" t="n"/>
      <c r="AR59" s="124" t="n"/>
      <c r="AS59" s="170">
        <f>AS32+AS40</f>
        <v/>
      </c>
      <c r="AT59" s="124" t="n"/>
      <c r="AU59" s="170">
        <f>AU32+AU40</f>
        <v/>
      </c>
      <c r="AV59" s="124" t="n"/>
      <c r="AW59" s="170">
        <f>AW32+AW40</f>
        <v/>
      </c>
      <c r="AX59" s="124" t="n"/>
      <c r="AY59" s="170">
        <f>AY32+AY40</f>
        <v/>
      </c>
      <c r="AZ59" s="124" t="n"/>
      <c r="BA59" s="170">
        <f>BA32+BA40</f>
        <v/>
      </c>
      <c r="BB59" s="124" t="n"/>
      <c r="BC59" s="170">
        <f>BC32+BC40</f>
        <v/>
      </c>
      <c r="BD59" s="124" t="n"/>
      <c r="BE59" s="170">
        <f>BE32+BE40</f>
        <v/>
      </c>
      <c r="BF59" s="124" t="n"/>
      <c r="BG59" s="170">
        <f>BG32+BG40</f>
        <v/>
      </c>
      <c r="BH59" s="124" t="n"/>
      <c r="BI59" s="170">
        <f>BI32+BI40</f>
        <v/>
      </c>
      <c r="BJ59" s="124" t="n"/>
      <c r="BK59" s="771" t="n"/>
      <c r="BL59" s="101" t="n"/>
      <c r="BM59" s="101" t="n"/>
      <c r="BN59" s="101" t="n"/>
      <c r="BO59" s="101" t="n"/>
      <c r="BP59" s="104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</row>
    <row r="60">
      <c r="A60" s="355" t="n"/>
      <c r="B60" s="886" t="inlineStr">
        <is>
          <t>Количество часов учебных занятий в неделю</t>
        </is>
      </c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887" t="n"/>
      <c r="X60" s="887" t="n"/>
      <c r="Y60" s="887" t="n"/>
      <c r="Z60" s="887" t="n"/>
      <c r="AA60" s="887" t="n"/>
      <c r="AB60" s="887" t="n"/>
      <c r="AC60" s="95" t="n"/>
      <c r="AD60" s="128" t="n"/>
      <c r="AE60" s="1048" t="n"/>
      <c r="AF60" s="128" t="n"/>
      <c r="AG60" s="1439" t="n"/>
      <c r="AH60" s="128" t="n"/>
      <c r="AI60" s="93" t="n"/>
      <c r="AJ60" s="128" t="n"/>
      <c r="AK60" s="93" t="n"/>
      <c r="AL60" s="128" t="n"/>
      <c r="AM60" s="664" t="n">
        <v>0</v>
      </c>
      <c r="AN60" s="128" t="n"/>
      <c r="AO60" s="95" t="n"/>
      <c r="AP60" s="128" t="n"/>
      <c r="AQ60" s="93" t="n"/>
      <c r="AR60" s="128" t="n"/>
      <c r="AS60" s="95">
        <f>AU59/AS30</f>
        <v/>
      </c>
      <c r="AT60" s="126" t="n"/>
      <c r="AU60" s="126" t="n"/>
      <c r="AV60" s="126" t="n"/>
      <c r="AW60" s="126" t="n"/>
      <c r="AX60" s="128" t="n"/>
      <c r="AY60" s="95">
        <f>BA59/AY30</f>
        <v/>
      </c>
      <c r="AZ60" s="126" t="n"/>
      <c r="BA60" s="126" t="n"/>
      <c r="BB60" s="126" t="n"/>
      <c r="BC60" s="126" t="n"/>
      <c r="BD60" s="128" t="n"/>
      <c r="BE60" s="406">
        <f>BG59/BE30</f>
        <v/>
      </c>
      <c r="BF60" s="126" t="n"/>
      <c r="BG60" s="126" t="n"/>
      <c r="BH60" s="126" t="n"/>
      <c r="BI60" s="126" t="n"/>
      <c r="BJ60" s="175" t="n"/>
      <c r="BK60" s="112" t="n"/>
      <c r="BL60" s="1" t="n"/>
      <c r="BM60" s="1" t="n"/>
      <c r="BN60" s="1" t="n"/>
      <c r="BO60" s="1" t="n"/>
      <c r="BP60" s="114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</row>
    <row r="61">
      <c r="A61" s="355" t="n"/>
      <c r="B61" s="886" t="inlineStr">
        <is>
          <t>Количество экзаменов</t>
        </is>
      </c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887" t="n"/>
      <c r="X61" s="887" t="n"/>
      <c r="Y61" s="887" t="n"/>
      <c r="Z61" s="887" t="n"/>
      <c r="AA61" s="887" t="n"/>
      <c r="AB61" s="887" t="n"/>
      <c r="AC61" s="95">
        <f>AS61+AY61+BE61</f>
        <v/>
      </c>
      <c r="AD61" s="128" t="n"/>
      <c r="AE61" s="1048" t="n"/>
      <c r="AF61" s="128" t="n"/>
      <c r="AG61" s="1439" t="n"/>
      <c r="AH61" s="128" t="n"/>
      <c r="AI61" s="93" t="n"/>
      <c r="AJ61" s="128" t="n"/>
      <c r="AK61" s="93" t="n"/>
      <c r="AL61" s="128" t="n"/>
      <c r="AM61" s="93" t="n"/>
      <c r="AN61" s="128" t="n"/>
      <c r="AO61" s="93" t="n"/>
      <c r="AP61" s="128" t="n"/>
      <c r="AQ61" s="93" t="n"/>
      <c r="AR61" s="128" t="n"/>
      <c r="AS61" s="95">
        <f>COUNTIF(Y33:Z53,1)</f>
        <v/>
      </c>
      <c r="AT61" s="126" t="n"/>
      <c r="AU61" s="126" t="n"/>
      <c r="AV61" s="126" t="n"/>
      <c r="AW61" s="126" t="n"/>
      <c r="AX61" s="128" t="n"/>
      <c r="AY61" s="95">
        <f>COUNTIF(Y33:Z53,2)</f>
        <v/>
      </c>
      <c r="AZ61" s="126" t="n"/>
      <c r="BA61" s="126" t="n"/>
      <c r="BB61" s="126" t="n"/>
      <c r="BC61" s="126" t="n"/>
      <c r="BD61" s="128" t="n"/>
      <c r="BE61" s="406">
        <f>COUNTIF(Y33:Z53,3)</f>
        <v/>
      </c>
      <c r="BF61" s="126" t="n"/>
      <c r="BG61" s="126" t="n"/>
      <c r="BH61" s="126" t="n"/>
      <c r="BI61" s="126" t="n"/>
      <c r="BJ61" s="175" t="n"/>
      <c r="BK61" s="112" t="n"/>
      <c r="BL61" s="1" t="n"/>
      <c r="BM61" s="1" t="n"/>
      <c r="BN61" s="1" t="n"/>
      <c r="BO61" s="1" t="n"/>
      <c r="BP61" s="114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</row>
    <row r="62">
      <c r="A62" s="355" t="n"/>
      <c r="B62" s="497" t="inlineStr">
        <is>
          <t>Количество зачетов</t>
        </is>
      </c>
      <c r="C62" s="890" t="n"/>
      <c r="D62" s="890" t="n"/>
      <c r="E62" s="890" t="n"/>
      <c r="F62" s="890" t="n"/>
      <c r="G62" s="890" t="n"/>
      <c r="H62" s="890" t="n"/>
      <c r="I62" s="890" t="n"/>
      <c r="J62" s="890" t="n"/>
      <c r="K62" s="890" t="n"/>
      <c r="L62" s="890" t="n"/>
      <c r="M62" s="890" t="n"/>
      <c r="N62" s="890" t="n"/>
      <c r="O62" s="890" t="n"/>
      <c r="P62" s="890" t="n"/>
      <c r="Q62" s="890" t="n"/>
      <c r="R62" s="890" t="n"/>
      <c r="S62" s="890" t="n"/>
      <c r="T62" s="890" t="n"/>
      <c r="U62" s="890" t="n"/>
      <c r="V62" s="890" t="n"/>
      <c r="W62" s="890" t="n"/>
      <c r="X62" s="890" t="n"/>
      <c r="Y62" s="890" t="n"/>
      <c r="Z62" s="890" t="n"/>
      <c r="AA62" s="890" t="n"/>
      <c r="AB62" s="890" t="n"/>
      <c r="AC62" s="631">
        <f>AS62+AY62+BE62</f>
        <v/>
      </c>
      <c r="AD62" s="240" t="n"/>
      <c r="AE62" s="1615" t="n"/>
      <c r="AF62" s="240" t="n"/>
      <c r="AG62" s="1616" t="n"/>
      <c r="AH62" s="240" t="n"/>
      <c r="AI62" s="502" t="n"/>
      <c r="AJ62" s="240" t="n"/>
      <c r="AK62" s="502" t="n"/>
      <c r="AL62" s="240" t="n"/>
      <c r="AM62" s="502" t="n"/>
      <c r="AN62" s="240" t="n"/>
      <c r="AO62" s="502" t="n"/>
      <c r="AP62" s="240" t="n"/>
      <c r="AQ62" s="502" t="n"/>
      <c r="AR62" s="240" t="n"/>
      <c r="AS62" s="631" t="n">
        <v>3</v>
      </c>
      <c r="AT62" s="194" t="n"/>
      <c r="AU62" s="194" t="n"/>
      <c r="AV62" s="194" t="n"/>
      <c r="AW62" s="194" t="n"/>
      <c r="AX62" s="240" t="n"/>
      <c r="AY62" s="631" t="n">
        <v>4</v>
      </c>
      <c r="AZ62" s="194" t="n"/>
      <c r="BA62" s="194" t="n"/>
      <c r="BB62" s="194" t="n"/>
      <c r="BC62" s="194" t="n"/>
      <c r="BD62" s="240" t="n"/>
      <c r="BE62" s="1617" t="n">
        <v>2</v>
      </c>
      <c r="BF62" s="202" t="n"/>
      <c r="BG62" s="202" t="n"/>
      <c r="BH62" s="202" t="n"/>
      <c r="BI62" s="202" t="n"/>
      <c r="BJ62" s="742" t="n"/>
      <c r="BK62" s="606" t="n"/>
      <c r="BL62" s="544" t="n"/>
      <c r="BM62" s="544" t="n"/>
      <c r="BN62" s="544" t="n"/>
      <c r="BO62" s="544" t="n"/>
      <c r="BP62" s="607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</row>
    <row r="63">
      <c r="A63" s="355" t="n"/>
      <c r="B63" s="91" t="n"/>
      <c r="C63" s="91" t="n"/>
      <c r="D63" s="91" t="n"/>
      <c r="E63" s="91" t="n"/>
      <c r="F63" s="91" t="n"/>
      <c r="G63" s="91" t="n"/>
      <c r="H63" s="91" t="n"/>
      <c r="I63" s="91" t="n"/>
      <c r="J63" s="91" t="n"/>
      <c r="K63" s="91" t="n"/>
      <c r="L63" s="91" t="n"/>
      <c r="M63" s="91" t="n"/>
      <c r="N63" s="91" t="n"/>
      <c r="O63" s="91" t="n"/>
      <c r="P63" s="91" t="n"/>
      <c r="Q63" s="91" t="n"/>
      <c r="R63" s="91" t="n"/>
      <c r="S63" s="91" t="n"/>
      <c r="T63" s="91" t="n"/>
      <c r="U63" s="91" t="n"/>
      <c r="V63" s="91" t="n"/>
      <c r="W63" s="91" t="n"/>
      <c r="X63" s="91" t="n"/>
      <c r="Y63" s="91" t="n"/>
      <c r="Z63" s="91" t="n"/>
      <c r="AA63" s="91" t="n"/>
      <c r="AB63" s="91" t="n"/>
      <c r="AC63" s="91" t="n"/>
      <c r="AD63" s="91" t="n"/>
      <c r="AE63" s="91" t="n"/>
      <c r="AF63" s="776" t="n"/>
      <c r="AG63" s="776" t="n"/>
      <c r="AH63" s="776" t="n"/>
      <c r="AI63" s="776" t="n"/>
      <c r="AJ63" s="776" t="n"/>
      <c r="AK63" s="776" t="n"/>
      <c r="AL63" s="776" t="n"/>
      <c r="AM63" s="776" t="n"/>
      <c r="AN63" s="776" t="n"/>
      <c r="AO63" s="776" t="n"/>
      <c r="AP63" s="776" t="n"/>
      <c r="AQ63" s="776" t="n"/>
      <c r="AR63" s="776" t="n"/>
      <c r="AS63" s="776" t="n"/>
      <c r="AT63" s="91" t="n"/>
      <c r="AU63" s="91" t="n"/>
      <c r="AV63" s="91" t="n"/>
      <c r="AW63" s="91" t="n"/>
      <c r="AX63" s="91" t="n"/>
      <c r="AY63" s="91" t="n"/>
      <c r="AZ63" s="91" t="n"/>
      <c r="BA63" s="91" t="n"/>
      <c r="BB63" s="91" t="n"/>
      <c r="BC63" s="91" t="n"/>
      <c r="BD63" s="91" t="n"/>
      <c r="BE63" s="91" t="n"/>
      <c r="BF63" s="91" t="n"/>
      <c r="BG63" s="91" t="n"/>
      <c r="BH63" s="91" t="n"/>
      <c r="BI63" s="91" t="n"/>
      <c r="BJ63" s="91" t="n"/>
      <c r="BK63" s="91" t="n"/>
      <c r="BL63" s="91" t="n"/>
      <c r="BM63" s="91" t="n"/>
      <c r="BN63" s="91" t="n"/>
      <c r="BO63" s="91" t="n"/>
      <c r="BP63" s="91" t="n"/>
      <c r="BQ63" s="91" t="n"/>
      <c r="BR63" s="355" t="n"/>
      <c r="BS63" s="355" t="n"/>
      <c r="BT63" s="355" t="n"/>
      <c r="BU63" s="355" t="n"/>
      <c r="BV63" s="355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</row>
    <row r="64">
      <c r="A64" s="504" t="n"/>
      <c r="B64" s="669" t="inlineStr">
        <is>
          <t>IV. Производственная практика</t>
        </is>
      </c>
      <c r="C64" s="585" t="n"/>
      <c r="D64" s="585" t="n"/>
      <c r="E64" s="585" t="n"/>
      <c r="F64" s="585" t="n"/>
      <c r="G64" s="585" t="n"/>
      <c r="H64" s="585" t="n"/>
      <c r="I64" s="585" t="n"/>
      <c r="J64" s="585" t="n"/>
      <c r="K64" s="585" t="n"/>
      <c r="L64" s="585" t="n"/>
      <c r="M64" s="585" t="n"/>
      <c r="N64" s="585" t="n"/>
      <c r="O64" s="585" t="n"/>
      <c r="P64" s="585" t="n"/>
      <c r="Q64" s="585" t="n"/>
      <c r="R64" s="585" t="n"/>
      <c r="S64" s="585" t="n"/>
      <c r="T64" s="585" t="n"/>
      <c r="U64" s="585" t="n"/>
      <c r="V64" s="585" t="n"/>
      <c r="W64" s="585" t="n"/>
      <c r="X64" s="585" t="n"/>
      <c r="Y64" s="585" t="n"/>
      <c r="Z64" s="585" t="n"/>
      <c r="AA64" s="585" t="n"/>
      <c r="AB64" s="585" t="n"/>
      <c r="AC64" s="585" t="n"/>
      <c r="AD64" s="585" t="n"/>
      <c r="AE64" s="613" t="n"/>
      <c r="AF64" s="671" t="inlineStr">
        <is>
          <t>V. Магистерская диссертация</t>
        </is>
      </c>
      <c r="AG64" s="585" t="n"/>
      <c r="AH64" s="585" t="n"/>
      <c r="AI64" s="585" t="n"/>
      <c r="AJ64" s="585" t="n"/>
      <c r="AK64" s="585" t="n"/>
      <c r="AL64" s="585" t="n"/>
      <c r="AM64" s="585" t="n"/>
      <c r="AN64" s="585" t="n"/>
      <c r="AO64" s="585" t="n"/>
      <c r="AP64" s="585" t="n"/>
      <c r="AQ64" s="585" t="n"/>
      <c r="AR64" s="585" t="n"/>
      <c r="AS64" s="585" t="n"/>
      <c r="AT64" s="585" t="n"/>
      <c r="AU64" s="585" t="n"/>
      <c r="AV64" s="585" t="n"/>
      <c r="AW64" s="585" t="n"/>
      <c r="AX64" s="586" t="n"/>
      <c r="AY64" s="707" t="inlineStr">
        <is>
          <t xml:space="preserve">VI. Итоговая аттестация </t>
        </is>
      </c>
      <c r="AZ64" s="585" t="n"/>
      <c r="BA64" s="585" t="n"/>
      <c r="BB64" s="585" t="n"/>
      <c r="BC64" s="585" t="n"/>
      <c r="BD64" s="585" t="n"/>
      <c r="BE64" s="585" t="n"/>
      <c r="BF64" s="585" t="n"/>
      <c r="BG64" s="585" t="n"/>
      <c r="BH64" s="585" t="n"/>
      <c r="BI64" s="585" t="n"/>
      <c r="BJ64" s="585" t="n"/>
      <c r="BK64" s="585" t="n"/>
      <c r="BL64" s="585" t="n"/>
      <c r="BM64" s="585" t="n"/>
      <c r="BN64" s="585" t="n"/>
      <c r="BO64" s="585" t="n"/>
      <c r="BP64" s="586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</row>
    <row r="65">
      <c r="A65" s="355" t="n"/>
      <c r="B65" s="672" t="inlineStr">
        <is>
          <t>Название практики</t>
        </is>
      </c>
      <c r="C65" s="585" t="n"/>
      <c r="D65" s="585" t="n"/>
      <c r="E65" s="585" t="n"/>
      <c r="F65" s="585" t="n"/>
      <c r="G65" s="585" t="n"/>
      <c r="H65" s="585" t="n"/>
      <c r="I65" s="585" t="n"/>
      <c r="J65" s="585" t="n"/>
      <c r="K65" s="585" t="n"/>
      <c r="L65" s="585" t="n"/>
      <c r="M65" s="613" t="n"/>
      <c r="N65" s="673" t="inlineStr">
        <is>
          <t>Семестр</t>
        </is>
      </c>
      <c r="O65" s="585" t="n"/>
      <c r="P65" s="585" t="n"/>
      <c r="Q65" s="613" t="n"/>
      <c r="R65" s="673" t="inlineStr">
        <is>
          <t>Недель</t>
        </is>
      </c>
      <c r="S65" s="585" t="n"/>
      <c r="T65" s="585" t="n"/>
      <c r="U65" s="585" t="n"/>
      <c r="V65" s="613" t="n"/>
      <c r="W65" s="673" t="inlineStr">
        <is>
          <t>Зачетных единиц</t>
        </is>
      </c>
      <c r="X65" s="585" t="n"/>
      <c r="Y65" s="585" t="n"/>
      <c r="Z65" s="585" t="n"/>
      <c r="AA65" s="585" t="n"/>
      <c r="AB65" s="585" t="n"/>
      <c r="AC65" s="585" t="n"/>
      <c r="AD65" s="585" t="n"/>
      <c r="AE65" s="613" t="n"/>
      <c r="AF65" s="777" t="inlineStr">
        <is>
          <t>Семестр</t>
        </is>
      </c>
      <c r="AG65" s="585" t="n"/>
      <c r="AH65" s="585" t="n"/>
      <c r="AI65" s="585" t="n"/>
      <c r="AJ65" s="585" t="n"/>
      <c r="AK65" s="585" t="n"/>
      <c r="AL65" s="585" t="n"/>
      <c r="AM65" s="673" t="inlineStr">
        <is>
          <t>Недель</t>
        </is>
      </c>
      <c r="AN65" s="585" t="n"/>
      <c r="AO65" s="585" t="n"/>
      <c r="AP65" s="613" t="n"/>
      <c r="AQ65" s="778" t="inlineStr">
        <is>
          <t>Зачетных единиц</t>
        </is>
      </c>
      <c r="AR65" s="585" t="n"/>
      <c r="AS65" s="585" t="n"/>
      <c r="AT65" s="585" t="n"/>
      <c r="AU65" s="585" t="n"/>
      <c r="AV65" s="585" t="n"/>
      <c r="AW65" s="585" t="n"/>
      <c r="AX65" s="586" t="n"/>
      <c r="AY65" s="596" t="inlineStr">
        <is>
          <t>Защита магистерской диссертации</t>
        </is>
      </c>
      <c r="AZ65" s="101" t="n"/>
      <c r="BA65" s="101" t="n"/>
      <c r="BB65" s="101" t="n"/>
      <c r="BC65" s="101" t="n"/>
      <c r="BD65" s="101" t="n"/>
      <c r="BE65" s="101" t="n"/>
      <c r="BF65" s="101" t="n"/>
      <c r="BG65" s="101" t="n"/>
      <c r="BH65" s="101" t="n"/>
      <c r="BI65" s="101" t="n"/>
      <c r="BJ65" s="101" t="n"/>
      <c r="BK65" s="101" t="n"/>
      <c r="BL65" s="101" t="n"/>
      <c r="BM65" s="101" t="n"/>
      <c r="BN65" s="101" t="n"/>
      <c r="BO65" s="101" t="n"/>
      <c r="BP65" s="104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</row>
    <row r="66">
      <c r="A66" s="355" t="n"/>
      <c r="B66" s="672" t="inlineStr">
        <is>
          <t>Управленческая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585" t="n"/>
      <c r="M66" s="613" t="n"/>
      <c r="N66" s="673" t="n">
        <v>3</v>
      </c>
      <c r="O66" s="585" t="n"/>
      <c r="P66" s="585" t="n"/>
      <c r="Q66" s="613" t="n"/>
      <c r="R66" s="673" t="n">
        <v>2</v>
      </c>
      <c r="S66" s="585" t="n"/>
      <c r="T66" s="585" t="n"/>
      <c r="U66" s="585" t="n"/>
      <c r="V66" s="613" t="n"/>
      <c r="W66" s="673" t="n">
        <v>3</v>
      </c>
      <c r="X66" s="585" t="n"/>
      <c r="Y66" s="585" t="n"/>
      <c r="Z66" s="585" t="n"/>
      <c r="AA66" s="585" t="n"/>
      <c r="AB66" s="585" t="n"/>
      <c r="AC66" s="585" t="n"/>
      <c r="AD66" s="585" t="n"/>
      <c r="AE66" s="613" t="n"/>
      <c r="AF66" s="777" t="n">
        <v>3</v>
      </c>
      <c r="AG66" s="585" t="n"/>
      <c r="AH66" s="585" t="n"/>
      <c r="AI66" s="585" t="n"/>
      <c r="AJ66" s="585" t="n"/>
      <c r="AK66" s="585" t="n"/>
      <c r="AL66" s="585" t="n"/>
      <c r="AM66" s="779" t="n">
        <v>8</v>
      </c>
      <c r="AN66" s="544" t="n"/>
      <c r="AO66" s="544" t="n"/>
      <c r="AP66" s="609" t="n"/>
      <c r="AQ66" s="778" t="n">
        <v>12</v>
      </c>
      <c r="AR66" s="585" t="n"/>
      <c r="AS66" s="585" t="n"/>
      <c r="AT66" s="585" t="n"/>
      <c r="AU66" s="585" t="n"/>
      <c r="AV66" s="585" t="n"/>
      <c r="AW66" s="585" t="n"/>
      <c r="AX66" s="586" t="n"/>
      <c r="AY66" s="606" t="n"/>
      <c r="AZ66" s="544" t="n"/>
      <c r="BA66" s="544" t="n"/>
      <c r="BB66" s="544" t="n"/>
      <c r="BC66" s="544" t="n"/>
      <c r="BD66" s="544" t="n"/>
      <c r="BE66" s="544" t="n"/>
      <c r="BF66" s="544" t="n"/>
      <c r="BG66" s="544" t="n"/>
      <c r="BH66" s="544" t="n"/>
      <c r="BI66" s="544" t="n"/>
      <c r="BJ66" s="544" t="n"/>
      <c r="BK66" s="544" t="n"/>
      <c r="BL66" s="544" t="n"/>
      <c r="BM66" s="544" t="n"/>
      <c r="BN66" s="544" t="n"/>
      <c r="BO66" s="544" t="n"/>
      <c r="BP66" s="607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9" t="n"/>
      <c r="BQ69" s="41" t="n"/>
      <c r="BR69" s="41" t="n"/>
      <c r="BS69" s="4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</row>
    <row r="70">
      <c r="A70" s="90" t="n"/>
      <c r="B70" s="1551" t="inlineStr">
        <is>
          <t>Код компетенции</t>
        </is>
      </c>
      <c r="C70" s="101" t="n"/>
      <c r="D70" s="101" t="n"/>
      <c r="E70" s="101" t="n"/>
      <c r="F70" s="101" t="n"/>
      <c r="G70" s="101" t="n"/>
      <c r="H70" s="1552" t="inlineStr">
        <is>
          <t>Наименование компетенции</t>
        </is>
      </c>
      <c r="I70" s="585" t="n"/>
      <c r="J70" s="585" t="n"/>
      <c r="K70" s="585" t="n"/>
      <c r="L70" s="585" t="n"/>
      <c r="M70" s="585" t="n"/>
      <c r="N70" s="585" t="n"/>
      <c r="O70" s="585" t="n"/>
      <c r="P70" s="585" t="n"/>
      <c r="Q70" s="585" t="n"/>
      <c r="R70" s="585" t="n"/>
      <c r="S70" s="585" t="n"/>
      <c r="T70" s="585" t="n"/>
      <c r="U70" s="585" t="n"/>
      <c r="V70" s="585" t="n"/>
      <c r="W70" s="585" t="n"/>
      <c r="X70" s="585" t="n"/>
      <c r="Y70" s="585" t="n"/>
      <c r="Z70" s="585" t="n"/>
      <c r="AA70" s="585" t="n"/>
      <c r="AB70" s="585" t="n"/>
      <c r="AC70" s="585" t="n"/>
      <c r="AD70" s="585" t="n"/>
      <c r="AE70" s="585" t="n"/>
      <c r="AF70" s="585" t="n"/>
      <c r="AG70" s="585" t="n"/>
      <c r="AH70" s="585" t="n"/>
      <c r="AI70" s="585" t="n"/>
      <c r="AJ70" s="585" t="n"/>
      <c r="AK70" s="585" t="n"/>
      <c r="AL70" s="585" t="n"/>
      <c r="AM70" s="585" t="n"/>
      <c r="AN70" s="585" t="n"/>
      <c r="AO70" s="585" t="n"/>
      <c r="AP70" s="585" t="n"/>
      <c r="AQ70" s="585" t="n"/>
      <c r="AR70" s="585" t="n"/>
      <c r="AS70" s="585" t="n"/>
      <c r="AT70" s="585" t="n"/>
      <c r="AU70" s="585" t="n"/>
      <c r="AV70" s="585" t="n"/>
      <c r="AW70" s="585" t="n"/>
      <c r="AX70" s="585" t="n"/>
      <c r="AY70" s="585" t="n"/>
      <c r="AZ70" s="585" t="n"/>
      <c r="BA70" s="585" t="n"/>
      <c r="BB70" s="585" t="n"/>
      <c r="BC70" s="585" t="n"/>
      <c r="BD70" s="585" t="n"/>
      <c r="BE70" s="585" t="n"/>
      <c r="BF70" s="585" t="n"/>
      <c r="BG70" s="585" t="n"/>
      <c r="BH70" s="585" t="n"/>
      <c r="BI70" s="677" t="inlineStr">
        <is>
          <t>Код модуля, учебной дисциплины</t>
        </is>
      </c>
      <c r="BJ70" s="585" t="n"/>
      <c r="BK70" s="585" t="n"/>
      <c r="BL70" s="585" t="n"/>
      <c r="BM70" s="585" t="n"/>
      <c r="BN70" s="585" t="n"/>
      <c r="BO70" s="585" t="n"/>
      <c r="BP70" s="586" t="n"/>
      <c r="BQ70" s="90" t="n"/>
      <c r="BR70" s="90" t="n"/>
      <c r="BS70" s="90" t="n"/>
      <c r="BT70" s="90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90" t="n"/>
      <c r="B71" s="171" t="inlineStr">
        <is>
          <t>УК-1</t>
        </is>
      </c>
      <c r="C71" s="123" t="n"/>
      <c r="D71" s="123" t="n"/>
      <c r="E71" s="123" t="n"/>
      <c r="F71" s="123" t="n"/>
      <c r="G71" s="161" t="n"/>
      <c r="H71" s="1554" t="inlineStr">
        <is>
          <t>Принимать управленческие решения в соответствии с законодательством Республики Беларусь,оценивать потребности в нормативном обеспечении государственного управления и самоуправления</t>
        </is>
      </c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/>
      <c r="BF71" s="123" t="n"/>
      <c r="BG71" s="123" t="n"/>
      <c r="BH71" s="161" t="n"/>
      <c r="BI71" s="680" t="inlineStr">
        <is>
          <t>1.1.1, 1.2.1</t>
        </is>
      </c>
      <c r="BJ71" s="123" t="n"/>
      <c r="BK71" s="123" t="n"/>
      <c r="BL71" s="123" t="n"/>
      <c r="BM71" s="123" t="n"/>
      <c r="BN71" s="123" t="n"/>
      <c r="BO71" s="123" t="n"/>
      <c r="BP71" s="161" t="n"/>
      <c r="BQ71" s="90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90" t="n"/>
      <c r="B72" s="261" t="inlineStr">
        <is>
          <t>УК-2</t>
        </is>
      </c>
      <c r="C72" s="131" t="n"/>
      <c r="D72" s="131" t="n"/>
      <c r="E72" s="131" t="n"/>
      <c r="F72" s="131" t="n"/>
      <c r="G72" s="132" t="n"/>
      <c r="H72" s="155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532" t="n"/>
      <c r="BI72" s="1562" t="inlineStr">
        <is>
          <t>2.2.1, 1.3.1</t>
        </is>
      </c>
      <c r="BJ72" s="131" t="n"/>
      <c r="BK72" s="131" t="n"/>
      <c r="BL72" s="131" t="n"/>
      <c r="BM72" s="131" t="n"/>
      <c r="BN72" s="131" t="n"/>
      <c r="BO72" s="131" t="n"/>
      <c r="BP72" s="1532" t="n"/>
      <c r="BQ72" s="90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90" t="n"/>
      <c r="B73" s="261" t="inlineStr">
        <is>
          <t>УК-3</t>
        </is>
      </c>
      <c r="C73" s="131" t="n"/>
      <c r="D73" s="131" t="n"/>
      <c r="E73" s="131" t="n"/>
      <c r="F73" s="131" t="n"/>
      <c r="G73" s="132" t="n"/>
      <c r="H73" s="1555" t="inlineStr">
        <is>
          <t>Осуществлять профессиональное и личностное самообразование, проектировать дальнейшие образовательные маршруты и профессиональную карьеру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532" t="n"/>
      <c r="BI73" s="1562" t="inlineStr">
        <is>
          <t>1.3.1, 2.1</t>
        </is>
      </c>
      <c r="BJ73" s="131" t="n"/>
      <c r="BK73" s="131" t="n"/>
      <c r="BL73" s="131" t="n"/>
      <c r="BM73" s="131" t="n"/>
      <c r="BN73" s="131" t="n"/>
      <c r="BO73" s="131" t="n"/>
      <c r="BP73" s="1532" t="n"/>
      <c r="BQ73" s="90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90" t="n"/>
      <c r="B74" s="261" t="inlineStr">
        <is>
          <t>УК-4</t>
        </is>
      </c>
      <c r="C74" s="131" t="n"/>
      <c r="D74" s="131" t="n"/>
      <c r="E74" s="131" t="n"/>
      <c r="F74" s="131" t="n"/>
      <c r="G74" s="132" t="n"/>
      <c r="H74" s="155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532" t="n"/>
      <c r="BI74" s="1562" t="inlineStr">
        <is>
          <t>1.1.2, 2.2.1, 2.5.3</t>
        </is>
      </c>
      <c r="BJ74" s="131" t="n"/>
      <c r="BK74" s="131" t="n"/>
      <c r="BL74" s="131" t="n"/>
      <c r="BM74" s="131" t="n"/>
      <c r="BN74" s="131" t="n"/>
      <c r="BO74" s="131" t="n"/>
      <c r="BP74" s="1532" t="n"/>
      <c r="BQ74" s="90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90" t="n"/>
      <c r="B75" s="261" t="inlineStr">
        <is>
          <t>УК-5</t>
        </is>
      </c>
      <c r="C75" s="131" t="n"/>
      <c r="D75" s="131" t="n"/>
      <c r="E75" s="131" t="n"/>
      <c r="F75" s="131" t="n"/>
      <c r="G75" s="132" t="n"/>
      <c r="H75" s="1555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532" t="n"/>
      <c r="BI75" s="1562" t="inlineStr">
        <is>
          <t>1.3.1, 2.2.1, 2.5.1</t>
        </is>
      </c>
      <c r="BJ75" s="131" t="n"/>
      <c r="BK75" s="131" t="n"/>
      <c r="BL75" s="131" t="n"/>
      <c r="BM75" s="131" t="n"/>
      <c r="BN75" s="131" t="n"/>
      <c r="BO75" s="131" t="n"/>
      <c r="BP75" s="1532" t="n"/>
      <c r="BQ75" s="90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90" t="n"/>
      <c r="B76" s="261" t="inlineStr">
        <is>
          <t>УК-6</t>
        </is>
      </c>
      <c r="C76" s="131" t="n"/>
      <c r="D76" s="131" t="n"/>
      <c r="E76" s="131" t="n"/>
      <c r="F76" s="131" t="n"/>
      <c r="G76" s="132" t="n"/>
      <c r="H76" s="155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532" t="n"/>
      <c r="BI76" s="1562" t="inlineStr">
        <is>
          <t>2.1, 2.5.2</t>
        </is>
      </c>
      <c r="BJ76" s="131" t="n"/>
      <c r="BK76" s="131" t="n"/>
      <c r="BL76" s="131" t="n"/>
      <c r="BM76" s="131" t="n"/>
      <c r="BN76" s="131" t="n"/>
      <c r="BO76" s="131" t="n"/>
      <c r="BP76" s="1532" t="n"/>
      <c r="BQ76" s="90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90" t="n"/>
      <c r="B77" s="261" t="inlineStr">
        <is>
          <t>УК-7</t>
        </is>
      </c>
      <c r="C77" s="131" t="n"/>
      <c r="D77" s="131" t="n"/>
      <c r="E77" s="131" t="n"/>
      <c r="F77" s="131" t="n"/>
      <c r="G77" s="132" t="n"/>
      <c r="H77" s="1555" t="inlineStr">
        <is>
          <t>Владеть знаниями социальных основ государственного управления и навыками анализа практики их реализации в различных моделях социального государства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532" t="n"/>
      <c r="BI77" s="1562" t="inlineStr">
        <is>
          <t>1.1.1</t>
        </is>
      </c>
      <c r="BJ77" s="131" t="n"/>
      <c r="BK77" s="131" t="n"/>
      <c r="BL77" s="131" t="n"/>
      <c r="BM77" s="131" t="n"/>
      <c r="BN77" s="131" t="n"/>
      <c r="BO77" s="131" t="n"/>
      <c r="BP77" s="1532" t="n"/>
      <c r="BQ77" s="90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90" t="n"/>
      <c r="B78" s="261" t="inlineStr">
        <is>
          <t>УК-8</t>
        </is>
      </c>
      <c r="C78" s="131" t="n"/>
      <c r="D78" s="131" t="n"/>
      <c r="E78" s="131" t="n"/>
      <c r="F78" s="131" t="n"/>
      <c r="G78" s="132" t="n"/>
      <c r="H78" s="155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532" t="n"/>
      <c r="BI78" s="1562" t="inlineStr">
        <is>
          <t xml:space="preserve">1.3.1, 2.2.2 </t>
        </is>
      </c>
      <c r="BJ78" s="131" t="n"/>
      <c r="BK78" s="131" t="n"/>
      <c r="BL78" s="131" t="n"/>
      <c r="BM78" s="131" t="n"/>
      <c r="BN78" s="131" t="n"/>
      <c r="BO78" s="131" t="n"/>
      <c r="BP78" s="1532" t="n"/>
      <c r="BQ78" s="90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514" t="n"/>
      <c r="B79" s="261" t="inlineStr">
        <is>
          <t>УПК-1</t>
        </is>
      </c>
      <c r="C79" s="131" t="n"/>
      <c r="D79" s="131" t="n"/>
      <c r="E79" s="131" t="n"/>
      <c r="F79" s="131" t="n"/>
      <c r="G79" s="132" t="n"/>
      <c r="H79" s="1555" t="inlineStr">
        <is>
          <t>Применять теоретические и практические навыки в области правового регулирования государственного управления и самоуправления для обеспечения соблюдения законности в деятельности государственных органов, организаций и субъектов хозяйствования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532" t="n"/>
      <c r="BI79" s="1562" t="inlineStr">
        <is>
          <t>1.2.1</t>
        </is>
      </c>
      <c r="BJ79" s="131" t="n"/>
      <c r="BK79" s="131" t="n"/>
      <c r="BL79" s="131" t="n"/>
      <c r="BM79" s="131" t="n"/>
      <c r="BN79" s="131" t="n"/>
      <c r="BO79" s="131" t="n"/>
      <c r="BP79" s="1532" t="n"/>
      <c r="BQ79" s="514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514" t="n"/>
      <c r="B80" s="261" t="inlineStr">
        <is>
          <t>УПК-2</t>
        </is>
      </c>
      <c r="C80" s="131" t="n"/>
      <c r="D80" s="131" t="n"/>
      <c r="E80" s="131" t="n"/>
      <c r="F80" s="131" t="n"/>
      <c r="G80" s="132" t="n"/>
      <c r="H80" s="1555" t="inlineStr">
        <is>
          <t>Анализировать государственную социальную политику и механизмы ее реализации в современном белорусском обществе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532" t="n"/>
      <c r="BI80" s="1562" t="inlineStr">
        <is>
          <t>1.1.1</t>
        </is>
      </c>
      <c r="BJ80" s="131" t="n"/>
      <c r="BK80" s="131" t="n"/>
      <c r="BL80" s="131" t="n"/>
      <c r="BM80" s="131" t="n"/>
      <c r="BN80" s="131" t="n"/>
      <c r="BO80" s="131" t="n"/>
      <c r="BP80" s="1532" t="n"/>
      <c r="BQ80" s="514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515" t="n"/>
      <c r="B81" s="261" t="inlineStr">
        <is>
          <t>УПК-3</t>
        </is>
      </c>
      <c r="C81" s="131" t="n"/>
      <c r="D81" s="131" t="n"/>
      <c r="E81" s="131" t="n"/>
      <c r="F81" s="131" t="n"/>
      <c r="G81" s="132" t="n"/>
      <c r="H81" s="1555" t="inlineStr">
        <is>
          <t>Анализировать информацию о наиболее перспективных  путях использования управленческого потенциала информационных ресурсов и технологий, а также применять программные офисные инструменты для эффективного решения управленческих задач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532" t="n"/>
      <c r="BI81" s="1562" t="inlineStr">
        <is>
          <t>1.1.2, 2.2.1</t>
        </is>
      </c>
      <c r="BJ81" s="131" t="n"/>
      <c r="BK81" s="131" t="n"/>
      <c r="BL81" s="131" t="n"/>
      <c r="BM81" s="131" t="n"/>
      <c r="BN81" s="131" t="n"/>
      <c r="BO81" s="131" t="n"/>
      <c r="BP81" s="1532" t="n"/>
      <c r="BQ81" s="515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514" t="n"/>
      <c r="B82" s="261" t="inlineStr">
        <is>
          <t>СК-1</t>
        </is>
      </c>
      <c r="C82" s="131" t="n"/>
      <c r="D82" s="131" t="n"/>
      <c r="E82" s="131" t="n"/>
      <c r="F82" s="131" t="n"/>
      <c r="G82" s="132" t="n"/>
      <c r="H82" s="1555" t="inlineStr">
        <is>
          <t>Использовать методы проект-менеджмента в исследованиях и осуществлять руководство важными и масштабными задачами, имеющими определенную цель, установленные сроки и ограниченное ресурсное обеспечение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532" t="n"/>
      <c r="BI82" s="1562" t="inlineStr">
        <is>
          <t>2.2.1</t>
        </is>
      </c>
      <c r="BJ82" s="131" t="n"/>
      <c r="BK82" s="131" t="n"/>
      <c r="BL82" s="131" t="n"/>
      <c r="BM82" s="131" t="n"/>
      <c r="BN82" s="131" t="n"/>
      <c r="BO82" s="131" t="n"/>
      <c r="BP82" s="1532" t="n"/>
      <c r="BQ82" s="514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514" t="n"/>
      <c r="B83" s="261" t="inlineStr">
        <is>
          <t>СК-2</t>
        </is>
      </c>
      <c r="C83" s="131" t="n"/>
      <c r="D83" s="131" t="n"/>
      <c r="E83" s="131" t="n"/>
      <c r="F83" s="131" t="n"/>
      <c r="G83" s="132" t="n"/>
      <c r="H83" s="1555" t="inlineStr">
        <is>
          <t xml:space="preserve">Применять методологии моделирования бизнес-процессов организации как основу их оптимизации   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532" t="n"/>
      <c r="BI83" s="1562" t="inlineStr">
        <is>
          <t>2.2.3</t>
        </is>
      </c>
      <c r="BJ83" s="131" t="n"/>
      <c r="BK83" s="131" t="n"/>
      <c r="BL83" s="131" t="n"/>
      <c r="BM83" s="131" t="n"/>
      <c r="BN83" s="131" t="n"/>
      <c r="BO83" s="131" t="n"/>
      <c r="BP83" s="1532" t="n"/>
      <c r="BQ83" s="514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515" t="n"/>
      <c r="B84" s="261" t="inlineStr">
        <is>
          <t>СК-3</t>
        </is>
      </c>
      <c r="C84" s="131" t="n"/>
      <c r="D84" s="131" t="n"/>
      <c r="E84" s="131" t="n"/>
      <c r="F84" s="131" t="n"/>
      <c r="G84" s="132" t="n"/>
      <c r="H84" s="1555" t="inlineStr">
        <is>
          <t>Анализировать внутреннюю и внешнюю среду организации и направлять деятельность организации для достижения ее целей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532" t="n"/>
      <c r="BI84" s="1562" t="inlineStr">
        <is>
          <t>2.2.2</t>
        </is>
      </c>
      <c r="BJ84" s="131" t="n"/>
      <c r="BK84" s="131" t="n"/>
      <c r="BL84" s="131" t="n"/>
      <c r="BM84" s="131" t="n"/>
      <c r="BN84" s="131" t="n"/>
      <c r="BO84" s="131" t="n"/>
      <c r="BP84" s="1532" t="n"/>
      <c r="BQ84" s="515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515" t="n"/>
      <c r="B85" s="261" t="inlineStr">
        <is>
          <t>СК-4</t>
        </is>
      </c>
      <c r="C85" s="131" t="n"/>
      <c r="D85" s="131" t="n"/>
      <c r="E85" s="131" t="n"/>
      <c r="F85" s="131" t="n"/>
      <c r="G85" s="132" t="n"/>
      <c r="H85" s="1555" t="inlineStr">
        <is>
          <t>Владеть механизмами и инструментами управления в эколого-экономических системах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532" t="n"/>
      <c r="BI85" s="1562" t="inlineStr">
        <is>
          <t>2.3.1</t>
        </is>
      </c>
      <c r="BJ85" s="131" t="n"/>
      <c r="BK85" s="131" t="n"/>
      <c r="BL85" s="131" t="n"/>
      <c r="BM85" s="131" t="n"/>
      <c r="BN85" s="131" t="n"/>
      <c r="BO85" s="131" t="n"/>
      <c r="BP85" s="1532" t="n"/>
      <c r="BQ85" s="515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515" t="n"/>
      <c r="B86" s="261" t="inlineStr">
        <is>
          <t>СК-5</t>
        </is>
      </c>
      <c r="C86" s="131" t="n"/>
      <c r="D86" s="131" t="n"/>
      <c r="E86" s="131" t="n"/>
      <c r="F86" s="131" t="n"/>
      <c r="G86" s="132" t="n"/>
      <c r="H86" s="1555" t="inlineStr">
        <is>
          <t>Разрабатывать принципиальные схемы управления природопользованием и обосновывать их выбор по критерию экономической, эколого-экономической и социально-экономической эффективности предприятия и национального хозяйства в целом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532" t="n"/>
      <c r="BI86" s="1562" t="inlineStr">
        <is>
          <t>2.3.2</t>
        </is>
      </c>
      <c r="BJ86" s="131" t="n"/>
      <c r="BK86" s="131" t="n"/>
      <c r="BL86" s="131" t="n"/>
      <c r="BM86" s="131" t="n"/>
      <c r="BN86" s="131" t="n"/>
      <c r="BO86" s="131" t="n"/>
      <c r="BP86" s="1532" t="n"/>
      <c r="BQ86" s="515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514" t="n"/>
      <c r="B87" s="261" t="inlineStr">
        <is>
          <t>СК-6</t>
        </is>
      </c>
      <c r="C87" s="131" t="n"/>
      <c r="D87" s="131" t="n"/>
      <c r="E87" s="131" t="n"/>
      <c r="F87" s="131" t="n"/>
      <c r="G87" s="132" t="n"/>
      <c r="H87" s="1555" t="inlineStr">
        <is>
          <t>Владеть навыками разработки оценки инвестиционных проектов  и бизнес-планирования в условиях экологических вызовов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532" t="n"/>
      <c r="BI87" s="1562" t="inlineStr">
        <is>
          <t>2.3.3</t>
        </is>
      </c>
      <c r="BJ87" s="131" t="n"/>
      <c r="BK87" s="131" t="n"/>
      <c r="BL87" s="131" t="n"/>
      <c r="BM87" s="131" t="n"/>
      <c r="BN87" s="131" t="n"/>
      <c r="BO87" s="131" t="n"/>
      <c r="BP87" s="1532" t="n"/>
      <c r="BQ87" s="514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514" t="n"/>
      <c r="B88" s="261" t="inlineStr">
        <is>
          <t>СК-7</t>
        </is>
      </c>
      <c r="C88" s="131" t="n"/>
      <c r="D88" s="131" t="n"/>
      <c r="E88" s="131" t="n"/>
      <c r="F88" s="131" t="n"/>
      <c r="G88" s="132" t="n"/>
      <c r="H88" s="1558" t="inlineStr">
        <is>
          <t>Анализировать, разрабатывать и представлять инвестиционные проекты на основе партнерского взаимодействия, включая эколого-экономическую сферу, государства и бизнеса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532" t="n"/>
      <c r="BI88" s="1562" t="inlineStr">
        <is>
          <t>2.4.1</t>
        </is>
      </c>
      <c r="BJ88" s="131" t="n"/>
      <c r="BK88" s="131" t="n"/>
      <c r="BL88" s="131" t="n"/>
      <c r="BM88" s="131" t="n"/>
      <c r="BN88" s="131" t="n"/>
      <c r="BO88" s="131" t="n"/>
      <c r="BP88" s="1532" t="n"/>
      <c r="BQ88" s="514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514" t="n"/>
      <c r="B89" s="261" t="inlineStr">
        <is>
          <t>СК-8</t>
        </is>
      </c>
      <c r="C89" s="131" t="n"/>
      <c r="D89" s="131" t="n"/>
      <c r="E89" s="131" t="n"/>
      <c r="F89" s="131" t="n"/>
      <c r="G89" s="132" t="n"/>
      <c r="H89" s="1555" t="inlineStr">
        <is>
          <t>Управлять процессами выхода компании  на внешние рынки в условиях цифровизации производственных процессов и коммуникаций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532" t="n"/>
      <c r="BI89" s="1562" t="inlineStr">
        <is>
          <t>2.4.2</t>
        </is>
      </c>
      <c r="BJ89" s="131" t="n"/>
      <c r="BK89" s="131" t="n"/>
      <c r="BL89" s="131" t="n"/>
      <c r="BM89" s="131" t="n"/>
      <c r="BN89" s="131" t="n"/>
      <c r="BO89" s="131" t="n"/>
      <c r="BP89" s="1532" t="n"/>
      <c r="BQ89" s="514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514" t="n"/>
      <c r="B90" s="1559" t="inlineStr">
        <is>
          <t>СК-9</t>
        </is>
      </c>
      <c r="C90" s="411" t="n"/>
      <c r="D90" s="411" t="n"/>
      <c r="E90" s="411" t="n"/>
      <c r="F90" s="411" t="n"/>
      <c r="G90" s="1143" t="n"/>
      <c r="H90" s="1555" t="inlineStr">
        <is>
          <t>Разрабатывать финансовые инновации в соответствии с современными тенденциями развития мирового финансового рынка и финансовой инженерии и внедрять их на финансовом рынке Республики Беларусь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532" t="n"/>
      <c r="BI90" s="1560" t="inlineStr">
        <is>
          <t>2.4.3</t>
        </is>
      </c>
      <c r="BJ90" s="411" t="n"/>
      <c r="BK90" s="411" t="n"/>
      <c r="BL90" s="411" t="n"/>
      <c r="BM90" s="411" t="n"/>
      <c r="BN90" s="411" t="n"/>
      <c r="BO90" s="411" t="n"/>
      <c r="BP90" s="1143" t="n"/>
      <c r="BQ90" s="514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514" t="n"/>
      <c r="B91" s="1561" t="inlineStr">
        <is>
          <t>СК-10</t>
        </is>
      </c>
      <c r="C91" s="131" t="n"/>
      <c r="D91" s="131" t="n"/>
      <c r="E91" s="131" t="n"/>
      <c r="F91" s="131" t="n"/>
      <c r="G91" s="1532" t="n"/>
      <c r="H91" s="1555" t="inlineStr">
        <is>
          <t>Анализировать экономическую эффективность международной деятельности и владеть инструментами реализации внешнеэкономических программ и проектов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532" t="n"/>
      <c r="BI91" s="1562" t="inlineStr">
        <is>
          <t>2.4.1</t>
        </is>
      </c>
      <c r="BJ91" s="131" t="n"/>
      <c r="BK91" s="131" t="n"/>
      <c r="BL91" s="131" t="n"/>
      <c r="BM91" s="131" t="n"/>
      <c r="BN91" s="131" t="n"/>
      <c r="BO91" s="131" t="n"/>
      <c r="BP91" s="1532" t="n"/>
      <c r="BQ91" s="514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514" t="n"/>
      <c r="B92" s="1561" t="inlineStr">
        <is>
          <t>СК-11</t>
        </is>
      </c>
      <c r="C92" s="131" t="n"/>
      <c r="D92" s="131" t="n"/>
      <c r="E92" s="131" t="n"/>
      <c r="F92" s="131" t="n"/>
      <c r="G92" s="1532" t="n"/>
      <c r="H92" s="1555" t="inlineStr">
        <is>
          <t xml:space="preserve">Обладать знаниями инфраструктуры инновационной деятельности и управлять ее формированием и развитием 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532" t="n"/>
      <c r="BI92" s="1562" t="inlineStr">
        <is>
          <t>2.4.2</t>
        </is>
      </c>
      <c r="BJ92" s="131" t="n"/>
      <c r="BK92" s="131" t="n"/>
      <c r="BL92" s="131" t="n"/>
      <c r="BM92" s="131" t="n"/>
      <c r="BN92" s="131" t="n"/>
      <c r="BO92" s="131" t="n"/>
      <c r="BP92" s="1532" t="n"/>
      <c r="BQ92" s="514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514" t="n"/>
      <c r="B93" s="263" t="inlineStr">
        <is>
          <t>СК-12</t>
        </is>
      </c>
      <c r="C93" s="194" t="n"/>
      <c r="D93" s="194" t="n"/>
      <c r="E93" s="194" t="n"/>
      <c r="F93" s="194" t="n"/>
      <c r="G93" s="195" t="n"/>
      <c r="H93" s="1209" t="inlineStr">
        <is>
          <t>Анализировать инвестиционную активность и разрабатывать методы, направленные на снижение уровня риска</t>
        </is>
      </c>
      <c r="I93" s="194" t="n"/>
      <c r="J93" s="194" t="n"/>
      <c r="K93" s="194" t="n"/>
      <c r="L93" s="194" t="n"/>
      <c r="M93" s="194" t="n"/>
      <c r="N93" s="194" t="n"/>
      <c r="O93" s="194" t="n"/>
      <c r="P93" s="194" t="n"/>
      <c r="Q93" s="194" t="n"/>
      <c r="R93" s="194" t="n"/>
      <c r="S93" s="194" t="n"/>
      <c r="T93" s="194" t="n"/>
      <c r="U93" s="194" t="n"/>
      <c r="V93" s="194" t="n"/>
      <c r="W93" s="194" t="n"/>
      <c r="X93" s="194" t="n"/>
      <c r="Y93" s="194" t="n"/>
      <c r="Z93" s="194" t="n"/>
      <c r="AA93" s="194" t="n"/>
      <c r="AB93" s="194" t="n"/>
      <c r="AC93" s="194" t="n"/>
      <c r="AD93" s="194" t="n"/>
      <c r="AE93" s="194" t="n"/>
      <c r="AF93" s="194" t="n"/>
      <c r="AG93" s="194" t="n"/>
      <c r="AH93" s="194" t="n"/>
      <c r="AI93" s="194" t="n"/>
      <c r="AJ93" s="194" t="n"/>
      <c r="AK93" s="194" t="n"/>
      <c r="AL93" s="194" t="n"/>
      <c r="AM93" s="194" t="n"/>
      <c r="AN93" s="194" t="n"/>
      <c r="AO93" s="194" t="n"/>
      <c r="AP93" s="194" t="n"/>
      <c r="AQ93" s="194" t="n"/>
      <c r="AR93" s="194" t="n"/>
      <c r="AS93" s="194" t="n"/>
      <c r="AT93" s="194" t="n"/>
      <c r="AU93" s="194" t="n"/>
      <c r="AV93" s="194" t="n"/>
      <c r="AW93" s="194" t="n"/>
      <c r="AX93" s="194" t="n"/>
      <c r="AY93" s="194" t="n"/>
      <c r="AZ93" s="194" t="n"/>
      <c r="BA93" s="194" t="n"/>
      <c r="BB93" s="194" t="n"/>
      <c r="BC93" s="194" t="n"/>
      <c r="BD93" s="194" t="n"/>
      <c r="BE93" s="194" t="n"/>
      <c r="BF93" s="194" t="n"/>
      <c r="BG93" s="194" t="n"/>
      <c r="BH93" s="195" t="n"/>
      <c r="BI93" s="264" t="inlineStr">
        <is>
          <t>2.4.3</t>
        </is>
      </c>
      <c r="BJ93" s="194" t="n"/>
      <c r="BK93" s="194" t="n"/>
      <c r="BL93" s="194" t="n"/>
      <c r="BM93" s="194" t="n"/>
      <c r="BN93" s="194" t="n"/>
      <c r="BO93" s="194" t="n"/>
      <c r="BP93" s="195" t="n"/>
      <c r="BQ93" s="514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243" t="n"/>
      <c r="B94" s="516" t="n"/>
      <c r="C94" s="516" t="n"/>
      <c r="D94" s="516" t="n"/>
      <c r="E94" s="517" t="n"/>
      <c r="F94" s="517" t="n"/>
      <c r="G94" s="517" t="n"/>
      <c r="H94" s="517" t="n"/>
      <c r="I94" s="517" t="n"/>
      <c r="J94" s="517" t="n"/>
      <c r="K94" s="517" t="n"/>
      <c r="L94" s="517" t="n"/>
      <c r="M94" s="517" t="n"/>
      <c r="N94" s="517" t="n"/>
      <c r="O94" s="517" t="n"/>
      <c r="P94" s="517" t="n"/>
      <c r="Q94" s="517" t="n"/>
      <c r="R94" s="517" t="n"/>
      <c r="S94" s="517" t="n"/>
      <c r="T94" s="517" t="n"/>
      <c r="U94" s="517" t="n"/>
      <c r="V94" s="517" t="n"/>
      <c r="W94" s="517" t="n"/>
      <c r="X94" s="517" t="n"/>
      <c r="Y94" s="517" t="n"/>
      <c r="Z94" s="517" t="n"/>
      <c r="AA94" s="517" t="n"/>
      <c r="AB94" s="517" t="n"/>
      <c r="AC94" s="517" t="n"/>
      <c r="AD94" s="516" t="n"/>
      <c r="AE94" s="516" t="n"/>
      <c r="AF94" s="516" t="n"/>
      <c r="AG94" s="517" t="n"/>
      <c r="AH94" s="517" t="n"/>
      <c r="AI94" s="517" t="n"/>
      <c r="AJ94" s="517" t="n"/>
      <c r="AK94" s="517" t="n"/>
      <c r="AL94" s="517" t="n"/>
      <c r="AM94" s="517" t="n"/>
      <c r="AN94" s="517" t="n"/>
      <c r="AO94" s="517" t="n"/>
      <c r="AP94" s="517" t="n"/>
      <c r="AQ94" s="517" t="n"/>
      <c r="AR94" s="517" t="n"/>
      <c r="AS94" s="517" t="n"/>
      <c r="AT94" s="517" t="n"/>
      <c r="AU94" s="517" t="n"/>
      <c r="AV94" s="517" t="n"/>
      <c r="AW94" s="517" t="n"/>
      <c r="AX94" s="517" t="n"/>
      <c r="AY94" s="517" t="n"/>
      <c r="AZ94" s="517" t="n"/>
      <c r="BA94" s="517" t="n"/>
      <c r="BB94" s="517" t="n"/>
      <c r="BC94" s="517" t="n"/>
      <c r="BD94" s="517" t="n"/>
      <c r="BE94" s="517" t="n"/>
      <c r="BF94" s="517" t="n"/>
      <c r="BG94" s="260" t="n"/>
      <c r="BH94" s="260" t="n"/>
      <c r="BI94" s="260" t="n"/>
      <c r="BJ94" s="260" t="n"/>
      <c r="BK94" s="260" t="n"/>
      <c r="BL94" s="260" t="n"/>
      <c r="BM94" s="260" t="n"/>
      <c r="BN94" s="260" t="n"/>
      <c r="BO94" s="243" t="n"/>
      <c r="BP94" s="243" t="n"/>
      <c r="BQ94" s="243" t="n"/>
      <c r="BR94" s="243" t="n"/>
      <c r="BS94" s="243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90" t="n"/>
      <c r="B95" s="90" t="n"/>
      <c r="C95" s="900" t="n"/>
      <c r="D95" s="901" t="inlineStr">
        <is>
          <t xml:space="preserve">Учебный план углубленного высшего образования по специальности 7-06-0414-01 "Государственное управление"  Профилизация: "Государственное управление устойчивым развитием" разработан на основании примерного учебного плана, утвержденного 11.10.2022 Первым заместителем Министра образования Республики Беларусь, регистрационный № 7-06-04-001/пр. 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900" t="n"/>
      <c r="BO95" s="900" t="n"/>
      <c r="BP95" s="900" t="n"/>
      <c r="BQ95" s="244" t="n"/>
      <c r="BR95" s="244" t="n"/>
      <c r="BS95" s="90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90" t="n"/>
      <c r="B96" s="90" t="n"/>
      <c r="C96" s="518" t="n"/>
      <c r="D96" s="90" t="n"/>
      <c r="E96" s="90" t="n"/>
      <c r="F96" s="90" t="n"/>
      <c r="G96" s="90" t="n"/>
      <c r="H96" s="90" t="n"/>
      <c r="I96" s="90" t="n"/>
      <c r="J96" s="90" t="n"/>
      <c r="K96" s="90" t="n"/>
      <c r="L96" s="90" t="n"/>
      <c r="M96" s="90" t="n"/>
      <c r="N96" s="90" t="n"/>
      <c r="O96" s="90" t="n"/>
      <c r="P96" s="90" t="n"/>
      <c r="Q96" s="90" t="n"/>
      <c r="R96" s="90" t="n"/>
      <c r="S96" s="90" t="n"/>
      <c r="T96" s="90" t="n"/>
      <c r="U96" s="90" t="n"/>
      <c r="V96" s="90" t="n"/>
      <c r="W96" s="90" t="n"/>
      <c r="X96" s="90" t="n"/>
      <c r="Y96" s="90" t="n"/>
      <c r="Z96" s="90" t="n"/>
      <c r="AA96" s="90" t="n"/>
      <c r="AB96" s="90" t="n"/>
      <c r="AC96" s="90" t="n"/>
      <c r="AD96" s="98" t="n"/>
      <c r="AE96" s="98" t="n"/>
      <c r="AF96" s="98" t="n"/>
      <c r="AG96" s="90" t="n"/>
      <c r="AH96" s="90" t="n"/>
      <c r="AI96" s="90" t="n"/>
      <c r="AJ96" s="90" t="n"/>
      <c r="AK96" s="90" t="n"/>
      <c r="AL96" s="90" t="n"/>
      <c r="AM96" s="90" t="n"/>
      <c r="AN96" s="90" t="n"/>
      <c r="AO96" s="90" t="n"/>
      <c r="AP96" s="90" t="n"/>
      <c r="AQ96" s="90" t="n"/>
      <c r="AR96" s="90" t="n"/>
      <c r="AS96" s="90" t="n"/>
      <c r="AT96" s="90" t="n"/>
      <c r="AU96" s="90" t="n"/>
      <c r="AV96" s="90" t="n"/>
      <c r="AW96" s="90" t="n"/>
      <c r="AX96" s="90" t="n"/>
      <c r="AY96" s="90" t="n"/>
      <c r="AZ96" s="90" t="n"/>
      <c r="BA96" s="90" t="n"/>
      <c r="BB96" s="90" t="n"/>
      <c r="BC96" s="90" t="n"/>
      <c r="BD96" s="90" t="n"/>
      <c r="BE96" s="90" t="n"/>
      <c r="BF96" s="90" t="n"/>
      <c r="BG96" s="90" t="n"/>
      <c r="BH96" s="90" t="n"/>
      <c r="BI96" s="90" t="n"/>
      <c r="BJ96" s="90" t="n"/>
      <c r="BK96" s="90" t="n"/>
      <c r="BL96" s="90" t="n"/>
      <c r="BM96" s="90" t="n"/>
      <c r="BN96" s="90" t="n"/>
      <c r="BO96" s="90" t="n"/>
      <c r="BP96" s="90" t="n"/>
      <c r="BQ96" s="90" t="n"/>
      <c r="BR96" s="90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90" t="n"/>
      <c r="B97" s="688" t="n"/>
      <c r="C97" s="278" t="inlineStr">
        <is>
          <t>*</t>
        </is>
      </c>
      <c r="D9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23" t="n"/>
      <c r="BL97" s="23" t="n"/>
      <c r="BM97" s="23" t="n"/>
      <c r="BN97" s="23" t="n"/>
      <c r="BO97" s="23" t="n"/>
      <c r="BP97" s="23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247" t="n"/>
      <c r="B98" s="689" t="n"/>
      <c r="C98" s="278" t="n"/>
      <c r="D98" s="29" t="n"/>
      <c r="E98" s="29" t="n"/>
      <c r="F98" s="29" t="n"/>
      <c r="G98" s="29" t="n"/>
      <c r="H98" s="29" t="n"/>
      <c r="I98" s="29" t="n"/>
      <c r="J98" s="29" t="n"/>
      <c r="K98" s="29" t="n"/>
      <c r="L98" s="29" t="n"/>
      <c r="M98" s="29" t="n"/>
      <c r="N98" s="29" t="n"/>
      <c r="O98" s="29" t="n"/>
      <c r="P98" s="29" t="n"/>
      <c r="Q98" s="29" t="n"/>
      <c r="R98" s="29" t="n"/>
      <c r="S98" s="29" t="n"/>
      <c r="T98" s="29" t="n"/>
      <c r="U98" s="29" t="n"/>
      <c r="V98" s="29" t="n"/>
      <c r="W98" s="29" t="n"/>
      <c r="X98" s="29" t="n"/>
      <c r="Y98" s="29" t="n"/>
      <c r="Z98" s="29" t="n"/>
      <c r="AA98" s="29" t="n"/>
      <c r="AB98" s="29" t="n"/>
      <c r="AC98" s="29" t="n"/>
      <c r="AD98" s="1564" t="n"/>
      <c r="AE98" s="1564" t="n"/>
      <c r="AF98" s="1564" t="n"/>
      <c r="AG98" s="29" t="n"/>
      <c r="AH98" s="29" t="n"/>
      <c r="AI98" s="29" t="n"/>
      <c r="AJ98" s="29" t="n"/>
      <c r="AK98" s="29" t="n"/>
      <c r="AL98" s="29" t="n"/>
      <c r="AM98" s="29" t="n"/>
      <c r="AN98" s="29" t="n"/>
      <c r="AO98" s="29" t="n"/>
      <c r="AP98" s="29" t="n"/>
      <c r="AQ98" s="29" t="n"/>
      <c r="AR98" s="29" t="n"/>
      <c r="AS98" s="29" t="n"/>
      <c r="AT98" s="29" t="n"/>
      <c r="AU98" s="29" t="n"/>
      <c r="AV98" s="29" t="n"/>
      <c r="AW98" s="29" t="n"/>
      <c r="AX98" s="29" t="n"/>
      <c r="AY98" s="29" t="n"/>
      <c r="AZ98" s="29" t="n"/>
      <c r="BA98" s="29" t="n"/>
      <c r="BB98" s="29" t="n"/>
      <c r="BC98" s="29" t="n"/>
      <c r="BD98" s="29" t="n"/>
      <c r="BE98" s="29" t="n"/>
      <c r="BF98" s="29" t="n"/>
      <c r="BG98" s="29" t="n"/>
      <c r="BH98" s="29" t="n"/>
      <c r="BI98" s="29" t="n"/>
      <c r="BJ98" s="29" t="n"/>
      <c r="BK98" s="29" t="n"/>
      <c r="BL98" s="29" t="n"/>
      <c r="BM98" s="29" t="n"/>
      <c r="BN98" s="29" t="n"/>
      <c r="BO98" s="29" t="n"/>
      <c r="BP98" s="29" t="n"/>
      <c r="BQ98" s="247" t="n"/>
      <c r="BR98" s="247" t="n"/>
      <c r="BS98" s="247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90" t="n"/>
      <c r="B99" s="688" t="n"/>
      <c r="C99" s="278" t="inlineStr">
        <is>
          <t>д</t>
        </is>
      </c>
      <c r="D99" s="1172" t="inlineStr">
        <is>
          <t>Дифференцированный зачет.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1" t="n"/>
      <c r="BK99" s="1" t="n"/>
      <c r="BL99" s="1" t="n"/>
      <c r="BM99" s="1" t="n"/>
      <c r="BN99" s="1" t="n"/>
      <c r="BO99" s="1" t="n"/>
      <c r="BP99" s="1" t="n"/>
      <c r="BQ99" s="90" t="n"/>
      <c r="BR99" s="90" t="n"/>
      <c r="BS99" s="90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243" t="n"/>
      <c r="B100" s="243" t="n"/>
      <c r="C100" s="243" t="n"/>
      <c r="D100" s="243" t="n"/>
      <c r="E100" s="243" t="n"/>
      <c r="F100" s="243" t="n"/>
      <c r="G100" s="243" t="n"/>
      <c r="H100" s="243" t="n"/>
      <c r="I100" s="243" t="n"/>
      <c r="J100" s="243" t="n"/>
      <c r="K100" s="243" t="n"/>
      <c r="L100" s="243" t="n"/>
      <c r="M100" s="243" t="n"/>
      <c r="N100" s="243" t="n"/>
      <c r="O100" s="243" t="n"/>
      <c r="P100" s="243" t="n"/>
      <c r="Q100" s="243" t="n"/>
      <c r="R100" s="243" t="n"/>
      <c r="S100" s="243" t="n"/>
      <c r="T100" s="243" t="n"/>
      <c r="U100" s="243" t="n"/>
      <c r="V100" s="243" t="n"/>
      <c r="W100" s="243" t="n"/>
      <c r="X100" s="243" t="n"/>
      <c r="Y100" s="243" t="n"/>
      <c r="Z100" s="243" t="n"/>
      <c r="AA100" s="243" t="n"/>
      <c r="AB100" s="243" t="n"/>
      <c r="AC100" s="243" t="n"/>
      <c r="AD100" s="1524" t="n"/>
      <c r="AE100" s="1524" t="n"/>
      <c r="AF100" s="1524" t="n"/>
      <c r="AG100" s="243" t="n"/>
      <c r="AH100" s="243" t="n"/>
      <c r="AI100" s="243" t="n"/>
      <c r="AJ100" s="243" t="n"/>
      <c r="AK100" s="243" t="n"/>
      <c r="AL100" s="243" t="n"/>
      <c r="AM100" s="243" t="n"/>
      <c r="AN100" s="243" t="n"/>
      <c r="AO100" s="243" t="n"/>
      <c r="AP100" s="243" t="n"/>
      <c r="AQ100" s="243" t="n"/>
      <c r="AR100" s="243" t="n"/>
      <c r="AS100" s="243" t="n"/>
      <c r="AT100" s="243" t="n"/>
      <c r="AU100" s="243" t="n"/>
      <c r="AV100" s="243" t="n"/>
      <c r="AW100" s="243" t="n"/>
      <c r="AX100" s="243" t="n"/>
      <c r="AY100" s="243" t="n"/>
      <c r="AZ100" s="243" t="n"/>
      <c r="BA100" s="243" t="n"/>
      <c r="BB100" s="243" t="n"/>
      <c r="BC100" s="243" t="n"/>
      <c r="BD100" s="243" t="n"/>
      <c r="BE100" s="243" t="n"/>
      <c r="BF100" s="243" t="n"/>
      <c r="BG100" s="243" t="n"/>
      <c r="BH100" s="243" t="n"/>
      <c r="BI100" s="243" t="n"/>
      <c r="BJ100" s="243" t="n"/>
      <c r="BK100" s="243" t="n"/>
      <c r="BL100" s="243" t="n"/>
      <c r="BM100" s="243" t="n"/>
      <c r="BN100" s="243" t="n"/>
      <c r="BO100" s="243" t="n"/>
      <c r="BP100" s="243" t="n"/>
      <c r="BQ100" s="243" t="n"/>
      <c r="BR100" s="243" t="n"/>
      <c r="BS100" s="243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3" t="n"/>
      <c r="B101" s="19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2" t="n"/>
      <c r="AE101" s="2" t="n"/>
      <c r="AF101" s="2" t="n"/>
      <c r="AG101" s="3" t="n"/>
      <c r="AH101" s="3" t="n"/>
      <c r="AI101" s="3" t="n"/>
      <c r="AJ101" s="3" t="n"/>
      <c r="AK101" s="3" t="n"/>
      <c r="AL101" s="3" t="n"/>
      <c r="AM101" s="3" t="n"/>
      <c r="AN101" s="19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  <c r="BA101" s="3" t="n"/>
      <c r="BB101" s="3" t="n"/>
      <c r="BC101" s="3" t="n"/>
      <c r="BD101" s="3" t="n"/>
      <c r="BE101" s="3" t="n"/>
      <c r="BF101" s="3" t="n"/>
      <c r="BG101" s="3" t="n"/>
      <c r="BH101" s="3" t="n"/>
      <c r="BI101" s="3" t="n"/>
      <c r="BJ101" s="3" t="n"/>
      <c r="BK101" s="3" t="n"/>
      <c r="BL101" s="3" t="n"/>
      <c r="BM101" s="3" t="n"/>
      <c r="BN101" s="3" t="n"/>
      <c r="BO101" s="3" t="n"/>
      <c r="BP101" s="3" t="n"/>
      <c r="BQ101" s="3" t="n"/>
      <c r="BR101" s="3" t="n"/>
      <c r="BS101" s="3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244" t="n"/>
      <c r="B102" s="244" t="n"/>
      <c r="C102" s="3" t="inlineStr">
        <is>
          <t>Проректор по учебной работе</t>
        </is>
      </c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272" t="n"/>
      <c r="AF102" s="273" t="n"/>
      <c r="AG102" s="273" t="n"/>
      <c r="AH102" s="1565" t="n"/>
      <c r="AI102" s="1565" t="n"/>
      <c r="AJ102" s="1565" t="n"/>
      <c r="AK102" s="273" t="n"/>
      <c r="AL102" s="272" t="n"/>
      <c r="AM102" s="41" t="n"/>
      <c r="AN102" s="41" t="n"/>
      <c r="AO102" s="41" t="n"/>
      <c r="AP102" s="41" t="n"/>
      <c r="AQ102" s="41" t="n"/>
      <c r="AR102" s="3" t="n"/>
      <c r="AS102" s="41" t="inlineStr">
        <is>
          <t>А.А. Сакович</t>
        </is>
      </c>
      <c r="AT102" s="3" t="n"/>
      <c r="AU102" s="274" t="n"/>
      <c r="AV102" s="274" t="n"/>
      <c r="AW102" s="274" t="n"/>
      <c r="AX102" s="274" t="n"/>
      <c r="AY102" s="3" t="n"/>
      <c r="AZ102" s="3" t="n"/>
      <c r="BA102" s="3" t="n"/>
      <c r="BB102" s="244" t="n"/>
      <c r="BC102" s="244" t="n"/>
      <c r="BD102" s="244" t="n"/>
      <c r="BE102" s="244" t="n"/>
      <c r="BF102" s="244" t="n"/>
      <c r="BG102" s="244" t="n"/>
      <c r="BH102" s="244" t="n"/>
      <c r="BI102" s="244" t="n"/>
      <c r="BJ102" s="24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244" t="n"/>
      <c r="BU102" s="244" t="n"/>
      <c r="BV102" s="244" t="n"/>
      <c r="BW102" s="244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244" t="n"/>
      <c r="B103" s="244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41" t="n"/>
      <c r="AB103" s="3" t="n"/>
      <c r="AC103" s="3" t="n"/>
      <c r="AD103" s="2" t="n"/>
      <c r="AE103" s="2" t="n"/>
      <c r="AF103" s="2" t="n"/>
      <c r="AG103" s="3" t="n"/>
      <c r="AH103" s="41" t="n"/>
      <c r="AI103" s="41" t="n"/>
      <c r="AJ103" s="41" t="n"/>
      <c r="AK103" s="41" t="n"/>
      <c r="AL103" s="41" t="n"/>
      <c r="AM103" s="41" t="n"/>
      <c r="AN103" s="3" t="n"/>
      <c r="AO103" s="41" t="n"/>
      <c r="AP103" s="3" t="n"/>
      <c r="AQ103" s="274" t="n"/>
      <c r="AR103" s="274" t="n"/>
      <c r="AS103" s="274" t="n"/>
      <c r="AT103" s="274" t="n"/>
      <c r="AU103" s="3" t="n"/>
      <c r="AV103" s="3" t="n"/>
      <c r="AW103" s="3" t="n"/>
      <c r="AX103" s="244" t="n"/>
      <c r="AY103" s="244" t="n"/>
      <c r="AZ103" s="244" t="n"/>
      <c r="BA103" s="244" t="n"/>
      <c r="BB103" s="244" t="n"/>
      <c r="BC103" s="244" t="n"/>
      <c r="BD103" s="244" t="n"/>
      <c r="BE103" s="244" t="n"/>
      <c r="BF103" s="244" t="n"/>
      <c r="BG103" s="24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90" t="n"/>
      <c r="B104" s="90" t="n"/>
      <c r="C104" s="276" t="n"/>
      <c r="D104" s="276" t="n"/>
      <c r="E104" s="276" t="n"/>
      <c r="F104" s="276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41" t="n"/>
      <c r="AA104" s="41" t="n"/>
      <c r="AB104" s="41" t="n"/>
      <c r="AC104" s="41" t="n"/>
      <c r="AD104" s="1173" t="n"/>
      <c r="AE104" s="1173" t="n"/>
      <c r="AF104" s="1173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90" t="n"/>
      <c r="AY104" s="90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244" t="n"/>
      <c r="BO104" s="244" t="n"/>
      <c r="BP104" s="90" t="n"/>
      <c r="BQ104" s="90" t="n"/>
      <c r="BR104" s="90" t="n"/>
      <c r="BS104" s="90" t="n"/>
      <c r="BT104" s="90" t="n"/>
      <c r="BU104" s="90" t="n"/>
      <c r="BV104" s="90" t="n"/>
      <c r="BW104" s="90" t="n"/>
      <c r="BX104" s="90" t="n"/>
      <c r="BY104" s="90" t="n"/>
      <c r="BZ104" s="90" t="n"/>
      <c r="CA104" s="1" t="n"/>
      <c r="CB104" s="1" t="n"/>
      <c r="CC104" s="1" t="n"/>
      <c r="CD104" s="1" t="n"/>
      <c r="CE104" s="1" t="n"/>
      <c r="CF104" s="1" t="n"/>
    </row>
    <row r="105">
      <c r="A105" s="90" t="n"/>
      <c r="B105" s="90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1173" t="n"/>
      <c r="AE105" s="1173" t="n"/>
      <c r="AF105" s="1173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90" t="n"/>
      <c r="AY105" s="90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244" t="n"/>
      <c r="BM105" s="91" t="n"/>
      <c r="BN105" s="244" t="n"/>
      <c r="BO105" s="244" t="n"/>
      <c r="BP105" s="90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1" t="n"/>
      <c r="CB105" s="1" t="n"/>
      <c r="CC105" s="1" t="n"/>
      <c r="CD105" s="1" t="n"/>
      <c r="CE105" s="1" t="n"/>
      <c r="CF105" s="1" t="n"/>
    </row>
    <row r="106">
      <c r="A106" s="244" t="n"/>
      <c r="B106" s="244" t="n"/>
      <c r="C106" s="282" t="inlineStr">
        <is>
          <t>Декан инженерно-экономического факультета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90" t="n"/>
      <c r="AB106" s="90" t="n"/>
      <c r="AC106" s="90" t="n"/>
      <c r="AD106" s="90" t="n"/>
      <c r="AE106" s="276" t="n"/>
      <c r="AF106" s="276" t="n"/>
      <c r="AG106" s="276" t="n"/>
      <c r="AH106" s="276" t="n"/>
      <c r="AI106" s="276" t="n"/>
      <c r="AJ106" s="276" t="n"/>
      <c r="AK106" s="280" t="n"/>
      <c r="AL106" s="280" t="n"/>
      <c r="AM106" s="41" t="n"/>
      <c r="AN106" s="41" t="n"/>
      <c r="AO106" s="41" t="n"/>
      <c r="AP106" s="41" t="n"/>
      <c r="AQ106" s="3" t="n"/>
      <c r="AR106" s="41" t="n"/>
      <c r="AS106" s="41" t="inlineStr">
        <is>
          <t>А.Б.Ольферович</t>
        </is>
      </c>
      <c r="AT106" s="274" t="n"/>
      <c r="AU106" s="274" t="n"/>
      <c r="AV106" s="90" t="n"/>
      <c r="AW106" s="274" t="n"/>
      <c r="AX106" s="3" t="n"/>
      <c r="AY106" s="3" t="n"/>
      <c r="AZ106" s="244" t="n"/>
      <c r="BA106" s="244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244" t="n"/>
      <c r="BL106" s="244" t="n"/>
      <c r="BM106" s="244" t="n"/>
      <c r="BN106" s="244" t="n"/>
      <c r="BO106" s="244" t="n"/>
      <c r="BP106" s="244" t="n"/>
      <c r="BQ106" s="244" t="n"/>
      <c r="BR106" s="244" t="n"/>
      <c r="BS106" s="244" t="n"/>
      <c r="BT106" s="244" t="n"/>
      <c r="BU106" s="244" t="n"/>
      <c r="BV106" s="244" t="n"/>
      <c r="BW106" s="244" t="n"/>
      <c r="BX106" s="244" t="n"/>
      <c r="BY106" s="244" t="n"/>
      <c r="BZ106" s="244" t="n"/>
      <c r="CA106" s="1" t="n"/>
      <c r="CB106" s="1" t="n"/>
      <c r="CC106" s="1" t="n"/>
      <c r="CD106" s="1" t="n"/>
      <c r="CE106" s="1" t="n"/>
      <c r="CF106" s="1" t="n"/>
    </row>
    <row r="107">
      <c r="A107" s="244" t="n"/>
      <c r="B107" s="244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90" t="n"/>
      <c r="AB107" s="90" t="n"/>
      <c r="AC107" s="90" t="n"/>
      <c r="AD107" s="90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94" t="n"/>
      <c r="BA107" s="94" t="n"/>
      <c r="BB107" s="94" t="n"/>
      <c r="BC107" s="94" t="n"/>
      <c r="BD107" s="94" t="n"/>
      <c r="BE107" s="244" t="n"/>
      <c r="BF107" s="244" t="n"/>
      <c r="BG107" s="244" t="n"/>
      <c r="BH107" s="244" t="n"/>
      <c r="BI107" s="244" t="n"/>
      <c r="BJ107" s="244" t="n"/>
      <c r="BK107" s="244" t="n"/>
      <c r="BL107" s="244" t="n"/>
      <c r="BM107" s="244" t="n"/>
      <c r="BN107" s="244" t="n"/>
      <c r="BO107" s="244" t="n"/>
      <c r="BP107" s="244" t="n"/>
      <c r="BQ107" s="244" t="n"/>
      <c r="BR107" s="244" t="n"/>
      <c r="BS107" s="244" t="n"/>
      <c r="BT107" s="244" t="n"/>
      <c r="BU107" s="244" t="n"/>
      <c r="BV107" s="244" t="n"/>
      <c r="BW107" s="244" t="n"/>
      <c r="BX107" s="244" t="n"/>
      <c r="BY107" s="244" t="n"/>
      <c r="BZ107" s="244" t="n"/>
      <c r="CA107" s="1" t="n"/>
      <c r="CB107" s="1" t="n"/>
      <c r="CC107" s="1" t="n"/>
      <c r="CD107" s="1" t="n"/>
      <c r="CE107" s="1" t="n"/>
      <c r="CF107" s="1" t="n"/>
    </row>
    <row r="108">
      <c r="A108" s="90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3" t="n"/>
      <c r="AA108" s="244" t="n"/>
      <c r="AB108" s="244" t="n"/>
      <c r="AC108" s="244" t="n"/>
      <c r="AD108" s="244" t="n"/>
      <c r="AE108" s="3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90" t="n"/>
      <c r="BA108" s="90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244" t="n"/>
      <c r="BM108" s="244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1" t="n"/>
      <c r="CB108" s="1" t="n"/>
      <c r="CC108" s="1" t="n"/>
      <c r="CD108" s="1" t="n"/>
      <c r="CE108" s="1" t="n"/>
      <c r="CF108" s="1" t="n"/>
    </row>
    <row r="109">
      <c r="A109" s="90" t="n"/>
      <c r="B109" s="90" t="n"/>
      <c r="C109" s="276" t="n"/>
      <c r="D109" s="276" t="n"/>
      <c r="E109" s="276" t="n"/>
      <c r="F109" s="277" t="inlineStr">
        <is>
          <t>20___</t>
        </is>
      </c>
      <c r="G109" s="278" t="n"/>
      <c r="H109" s="41" t="n"/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3" t="n"/>
      <c r="AA109" s="244" t="n"/>
      <c r="AB109" s="244" t="n"/>
      <c r="AC109" s="244" t="n"/>
      <c r="AD109" s="244" t="n"/>
      <c r="AE109" s="3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90" t="n"/>
      <c r="BA109" s="90" t="n"/>
      <c r="BB109" s="90" t="n"/>
      <c r="BC109" s="90" t="n"/>
      <c r="BD109" s="90" t="n"/>
      <c r="BE109" s="691" t="n"/>
      <c r="BF109" s="91" t="n"/>
      <c r="BG109" s="91" t="n"/>
      <c r="BH109" s="91" t="n"/>
      <c r="BI109" s="91" t="n"/>
      <c r="BJ109" s="91" t="n"/>
      <c r="BK109" s="91" t="n"/>
      <c r="BL109" s="244" t="n"/>
      <c r="BM109" s="91" t="n"/>
      <c r="BN109" s="244" t="n"/>
      <c r="BO109" s="244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1" t="n"/>
      <c r="CB109" s="1" t="n"/>
      <c r="CC109" s="1" t="n"/>
      <c r="CD109" s="1" t="n"/>
      <c r="CE109" s="1" t="n"/>
      <c r="CF109" s="1" t="n"/>
    </row>
    <row r="110">
      <c r="A110" s="90" t="n"/>
      <c r="B110" s="90" t="n"/>
      <c r="C110" s="3" t="n"/>
      <c r="D110" s="3" t="n"/>
      <c r="E110" s="3" t="n"/>
      <c r="F110" s="277" t="n"/>
      <c r="G110" s="278" t="n"/>
      <c r="H110" s="41" t="n"/>
      <c r="I110" s="41" t="n"/>
      <c r="J110" s="279" t="n"/>
      <c r="K110" s="274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3" t="n"/>
      <c r="AA110" s="244" t="n"/>
      <c r="AB110" s="244" t="n"/>
      <c r="AC110" s="244" t="n"/>
      <c r="AD110" s="244" t="n"/>
      <c r="AE110" s="3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90" t="n"/>
      <c r="BA110" s="90" t="n"/>
      <c r="BB110" s="90" t="n"/>
      <c r="BC110" s="90" t="n"/>
      <c r="BD110" s="90" t="n"/>
      <c r="BE110" s="691" t="n"/>
      <c r="BF110" s="91" t="n"/>
      <c r="BG110" s="91" t="n"/>
      <c r="BH110" s="91" t="n"/>
      <c r="BI110" s="91" t="n"/>
      <c r="BJ110" s="91" t="n"/>
      <c r="BK110" s="91" t="n"/>
      <c r="BL110" s="244" t="n"/>
      <c r="BM110" s="91" t="n"/>
      <c r="BN110" s="244" t="n"/>
      <c r="BO110" s="244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1" t="n"/>
      <c r="CB110" s="1" t="n"/>
      <c r="CC110" s="1" t="n"/>
      <c r="CD110" s="1" t="n"/>
      <c r="CE110" s="1" t="n"/>
      <c r="CF110" s="1" t="n"/>
    </row>
    <row r="111">
      <c r="A111" s="90" t="n"/>
      <c r="B111" s="90" t="n"/>
      <c r="C111" s="3" t="inlineStr">
        <is>
          <t>Декан факультета заочного образования</t>
        </is>
      </c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273" t="n"/>
      <c r="AF111" s="273" t="n"/>
      <c r="AG111" s="273" t="n"/>
      <c r="AH111" s="273" t="n"/>
      <c r="AI111" s="273" t="n"/>
      <c r="AJ111" s="273" t="n"/>
      <c r="AK111" s="272" t="n"/>
      <c r="AL111" s="272" t="n"/>
      <c r="AM111" s="41" t="n"/>
      <c r="AN111" s="41" t="n"/>
      <c r="AO111" s="41" t="n"/>
      <c r="AP111" s="41" t="n"/>
      <c r="AQ111" s="3" t="n"/>
      <c r="AR111" s="41" t="n"/>
      <c r="AS111" s="3" t="inlineStr">
        <is>
          <t>С.А.Прохорчик</t>
        </is>
      </c>
      <c r="AT111" s="274" t="n"/>
      <c r="AU111" s="274" t="n"/>
      <c r="AV111" s="274" t="n"/>
      <c r="AW111" s="274" t="n"/>
      <c r="AX111" s="3" t="n"/>
      <c r="AY111" s="3" t="n"/>
      <c r="AZ111" s="90" t="n"/>
      <c r="BA111" s="90" t="n"/>
      <c r="BB111" s="90" t="n"/>
      <c r="BC111" s="90" t="n"/>
      <c r="BD111" s="90" t="n"/>
      <c r="BE111" s="691" t="n"/>
      <c r="BF111" s="91" t="n"/>
      <c r="BG111" s="91" t="n"/>
      <c r="BH111" s="91" t="n"/>
      <c r="BI111" s="91" t="n"/>
      <c r="BJ111" s="91" t="n"/>
      <c r="BK111" s="91" t="n"/>
      <c r="BL111" s="244" t="n"/>
      <c r="BM111" s="91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1" t="n"/>
      <c r="CB111" s="1" t="n"/>
      <c r="CC111" s="1" t="n"/>
      <c r="CD111" s="1" t="n"/>
      <c r="CE111" s="1" t="n"/>
      <c r="CF111" s="1" t="n"/>
    </row>
    <row r="112">
      <c r="A112" s="90" t="n"/>
      <c r="B112" s="90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244" t="n"/>
      <c r="AY112" s="244" t="n"/>
      <c r="AZ112" s="90" t="n"/>
      <c r="BA112" s="90" t="n"/>
      <c r="BB112" s="90" t="n"/>
      <c r="BC112" s="90" t="n"/>
      <c r="BD112" s="90" t="n"/>
      <c r="BE112" s="691" t="n"/>
      <c r="BF112" s="91" t="n"/>
      <c r="BG112" s="91" t="n"/>
      <c r="BH112" s="91" t="n"/>
      <c r="BI112" s="91" t="n"/>
      <c r="BJ112" s="91" t="n"/>
      <c r="BK112" s="91" t="n"/>
      <c r="BL112" s="244" t="n"/>
      <c r="BM112" s="91" t="n"/>
      <c r="BN112" s="244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1" t="n"/>
      <c r="CB112" s="1" t="n"/>
      <c r="CC112" s="1" t="n"/>
      <c r="CD112" s="1" t="n"/>
      <c r="CE112" s="1" t="n"/>
      <c r="CF112" s="1" t="n"/>
    </row>
    <row r="113">
      <c r="A113" s="90" t="n"/>
      <c r="B113" s="90" t="n"/>
      <c r="C113" s="273" t="n"/>
      <c r="D113" s="273" t="n"/>
      <c r="E113" s="273" t="n"/>
      <c r="F113" s="273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274" t="n"/>
      <c r="AA113" s="3" t="n"/>
      <c r="AB113" s="3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44" t="n"/>
      <c r="AY113" s="244" t="n"/>
      <c r="AZ113" s="90" t="n"/>
      <c r="BA113" s="90" t="n"/>
      <c r="BB113" s="90" t="n"/>
      <c r="BC113" s="90" t="n"/>
      <c r="BD113" s="90" t="n"/>
      <c r="BE113" s="691" t="n"/>
      <c r="BF113" s="91" t="n"/>
      <c r="BG113" s="91" t="n"/>
      <c r="BH113" s="91" t="n"/>
      <c r="BI113" s="91" t="n"/>
      <c r="BJ113" s="91" t="n"/>
      <c r="BK113" s="91" t="n"/>
      <c r="BL113" s="244" t="n"/>
      <c r="BM113" s="91" t="n"/>
      <c r="BN113" s="244" t="n"/>
      <c r="BO113" s="244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1" t="n"/>
      <c r="CB113" s="1" t="n"/>
      <c r="CC113" s="1" t="n"/>
      <c r="CD113" s="1" t="n"/>
      <c r="CE113" s="1" t="n"/>
      <c r="CF113" s="1" t="n"/>
    </row>
    <row r="114">
      <c r="A114" s="90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244" t="n"/>
      <c r="AB114" s="244" t="n"/>
      <c r="AC114" s="244" t="n"/>
      <c r="AD114" s="244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91" t="n"/>
      <c r="BL114" s="244" t="n"/>
      <c r="BM114" s="91" t="n"/>
      <c r="BN114" s="244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1" t="n"/>
      <c r="CB114" s="1" t="n"/>
      <c r="CC114" s="1" t="n"/>
      <c r="CD114" s="1" t="n"/>
      <c r="CE114" s="1" t="n"/>
      <c r="CF114" s="1" t="n"/>
    </row>
    <row r="115">
      <c r="A115" s="244" t="n"/>
      <c r="B115" s="244" t="n"/>
      <c r="C115" s="282" t="inlineStr">
        <is>
          <t>Заведующий кафедрой менеджмента,         технологий бизнеса и устойчивого развития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90" t="n"/>
      <c r="AB115" s="90" t="n"/>
      <c r="AC115" s="90" t="n"/>
      <c r="AD115" s="90" t="n"/>
      <c r="AE115" s="280" t="n"/>
      <c r="AF115" s="276" t="n"/>
      <c r="AG115" s="276" t="n"/>
      <c r="AH115" s="276" t="n"/>
      <c r="AI115" s="276" t="n"/>
      <c r="AJ115" s="276" t="n"/>
      <c r="AK115" s="276" t="n"/>
      <c r="AL115" s="280" t="n"/>
      <c r="AM115" s="41" t="n"/>
      <c r="AN115" s="41" t="n"/>
      <c r="AO115" s="41" t="n"/>
      <c r="AP115" s="41" t="n"/>
      <c r="AQ115" s="41" t="n"/>
      <c r="AR115" s="3" t="n"/>
      <c r="AS115" s="41" t="inlineStr">
        <is>
          <t>И.В.Новикова</t>
        </is>
      </c>
      <c r="AT115" s="274" t="n"/>
      <c r="AU115" s="274" t="n"/>
      <c r="AV115" s="274" t="n"/>
      <c r="AW115" s="274" t="n"/>
      <c r="AX115" s="3" t="n"/>
      <c r="AY115" s="3" t="n"/>
      <c r="AZ115" s="244" t="n"/>
      <c r="BA115" s="244" t="n"/>
      <c r="BB115" s="97" t="n"/>
      <c r="BC115" s="244" t="n"/>
      <c r="BD115" s="244" t="n"/>
      <c r="BE115" s="244" t="n"/>
      <c r="BF115" s="91" t="n"/>
      <c r="BG115" s="91" t="n"/>
      <c r="BH115" s="91" t="n"/>
      <c r="BI115" s="91" t="n"/>
      <c r="BJ115" s="91" t="n"/>
      <c r="BK115" s="91" t="n"/>
      <c r="BL115" s="244" t="n"/>
      <c r="BM115" s="91" t="n"/>
      <c r="BN115" s="244" t="n"/>
      <c r="BO115" s="244" t="n"/>
      <c r="BP115" s="244" t="n"/>
      <c r="BQ115" s="244" t="n"/>
      <c r="BR115" s="244" t="n"/>
      <c r="BS115" s="244" t="n"/>
      <c r="BT115" s="244" t="n"/>
      <c r="BU115" s="244" t="n"/>
      <c r="BV115" s="244" t="n"/>
      <c r="BW115" s="244" t="n"/>
      <c r="BX115" s="244" t="n"/>
      <c r="BY115" s="244" t="n"/>
      <c r="BZ115" s="244" t="n"/>
      <c r="CA115" s="1" t="n"/>
      <c r="CB115" s="1" t="n"/>
      <c r="CC115" s="1" t="n"/>
      <c r="CD115" s="1" t="n"/>
      <c r="CE115" s="1" t="n"/>
      <c r="CF115" s="1" t="n"/>
    </row>
    <row r="116">
      <c r="A116" s="244" t="n"/>
      <c r="B116" s="244" t="n"/>
      <c r="C116" s="3" t="n"/>
      <c r="D116" s="2" t="n"/>
      <c r="E116" s="2" t="n"/>
      <c r="F116" s="2" t="n"/>
      <c r="G116" s="2" t="n"/>
      <c r="H116" s="2" t="n"/>
      <c r="I116" s="2" t="n"/>
      <c r="J116" s="2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41" t="n"/>
      <c r="AB116" s="3" t="n"/>
      <c r="AC116" s="3" t="n"/>
      <c r="AD116" s="2" t="n"/>
      <c r="AE116" s="2" t="n"/>
      <c r="AF116" s="2" t="n"/>
      <c r="AG116" s="3" t="n"/>
      <c r="AH116" s="41" t="n"/>
      <c r="AI116" s="41" t="n"/>
      <c r="AJ116" s="41" t="n"/>
      <c r="AK116" s="41" t="n"/>
      <c r="AL116" s="41" t="n"/>
      <c r="AM116" s="41" t="n"/>
      <c r="AN116" s="3" t="n"/>
      <c r="AO116" s="3" t="n"/>
      <c r="AP116" s="274" t="n"/>
      <c r="AQ116" s="274" t="n"/>
      <c r="AR116" s="274" t="n"/>
      <c r="AS116" s="274" t="n"/>
      <c r="AT116" s="3" t="n"/>
      <c r="AU116" s="3" t="n"/>
      <c r="AV116" s="3" t="n"/>
      <c r="AW116" s="3" t="n"/>
      <c r="AX116" s="244" t="n"/>
      <c r="AY116" s="244" t="n"/>
      <c r="AZ116" s="244" t="n"/>
      <c r="BA116" s="244" t="n"/>
      <c r="BB116" s="97" t="n"/>
      <c r="BC116" s="244" t="n"/>
      <c r="BD116" s="244" t="n"/>
      <c r="BE116" s="244" t="n"/>
      <c r="BF116" s="91" t="n"/>
      <c r="BG116" s="91" t="n"/>
      <c r="BH116" s="91" t="n"/>
      <c r="BI116" s="91" t="n"/>
      <c r="BJ116" s="91" t="n"/>
      <c r="BK116" s="91" t="n"/>
      <c r="BL116" s="244" t="n"/>
      <c r="BM116" s="91" t="n"/>
      <c r="BN116" s="244" t="n"/>
      <c r="BO116" s="244" t="n"/>
      <c r="BP116" s="244" t="n"/>
      <c r="BQ116" s="244" t="n"/>
      <c r="BR116" s="244" t="n"/>
      <c r="BS116" s="244" t="n"/>
      <c r="BT116" s="244" t="n"/>
      <c r="BU116" s="244" t="n"/>
      <c r="BV116" s="244" t="n"/>
      <c r="BW116" s="244" t="n"/>
      <c r="BX116" s="244" t="n"/>
      <c r="BY116" s="244" t="n"/>
      <c r="BZ116" s="244" t="n"/>
      <c r="CA116" s="1" t="n"/>
      <c r="CB116" s="1" t="n"/>
      <c r="CC116" s="1" t="n"/>
      <c r="CD116" s="1" t="n"/>
      <c r="CE116" s="1" t="n"/>
      <c r="CF116" s="1" t="n"/>
    </row>
    <row r="117">
      <c r="A117" s="90" t="n"/>
      <c r="B117" s="90" t="n"/>
      <c r="C117" s="276" t="n"/>
      <c r="D117" s="276" t="n"/>
      <c r="E117" s="276" t="n"/>
      <c r="F117" s="276" t="n"/>
      <c r="G117" s="277" t="inlineStr">
        <is>
          <t>20___</t>
        </is>
      </c>
      <c r="H117" s="278" t="n"/>
      <c r="I117" s="41" t="n"/>
      <c r="J117" s="41" t="n"/>
      <c r="K117" s="279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41" t="n"/>
      <c r="AA117" s="41" t="n"/>
      <c r="AB117" s="41" t="n"/>
      <c r="AC117" s="41" t="n"/>
      <c r="AD117" s="1173" t="n"/>
      <c r="AE117" s="1173" t="n"/>
      <c r="AF117" s="1173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3" t="n"/>
      <c r="AX117" s="244" t="n"/>
      <c r="AY117" s="244" t="n"/>
      <c r="AZ117" s="244" t="n"/>
      <c r="BA117" s="97" t="n"/>
      <c r="BB117" s="519" t="n"/>
      <c r="BC117" s="90" t="n"/>
      <c r="BD117" s="90" t="n"/>
      <c r="BE117" s="691" t="n"/>
      <c r="BF117" s="91" t="n"/>
      <c r="BG117" s="91" t="n"/>
      <c r="BH117" s="91" t="n"/>
      <c r="BI117" s="91" t="n"/>
      <c r="BJ117" s="91" t="n"/>
      <c r="BK117" s="91" t="n"/>
      <c r="BL117" s="244" t="n"/>
      <c r="BM117" s="91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1" t="n"/>
      <c r="CB117" s="1" t="n"/>
      <c r="CC117" s="1" t="n"/>
      <c r="CD117" s="1" t="n"/>
      <c r="CE117" s="1" t="n"/>
      <c r="CF117" s="1" t="n"/>
    </row>
    <row r="118">
      <c r="A118" s="90" t="n"/>
      <c r="B118" s="90" t="n"/>
      <c r="C118" s="3" t="n"/>
      <c r="D118" s="3" t="n"/>
      <c r="E118" s="3" t="n"/>
      <c r="F118" s="3" t="n"/>
      <c r="G118" s="277" t="n"/>
      <c r="H118" s="278" t="n"/>
      <c r="I118" s="41" t="n"/>
      <c r="J118" s="41" t="n"/>
      <c r="K118" s="279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41" t="n"/>
      <c r="AA118" s="41" t="n"/>
      <c r="AB118" s="41" t="n"/>
      <c r="AC118" s="41" t="n"/>
      <c r="AD118" s="1173" t="n"/>
      <c r="AE118" s="1173" t="n"/>
      <c r="AF118" s="1173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3" t="n"/>
      <c r="AX118" s="244" t="n"/>
      <c r="AY118" s="244" t="n"/>
      <c r="AZ118" s="244" t="n"/>
      <c r="BA118" s="97" t="n"/>
      <c r="BB118" s="519" t="n"/>
      <c r="BC118" s="90" t="n"/>
      <c r="BD118" s="90" t="n"/>
      <c r="BE118" s="691" t="n"/>
      <c r="BF118" s="91" t="n"/>
      <c r="BG118" s="91" t="n"/>
      <c r="BH118" s="91" t="n"/>
      <c r="BI118" s="91" t="n"/>
      <c r="BJ118" s="91" t="n"/>
      <c r="BK118" s="91" t="n"/>
      <c r="BL118" s="244" t="n"/>
      <c r="BM118" s="91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1" t="n"/>
      <c r="CB118" s="1" t="n"/>
      <c r="CC118" s="1" t="n"/>
      <c r="CD118" s="1" t="n"/>
      <c r="CE118" s="1" t="n"/>
      <c r="CF118" s="1" t="n"/>
    </row>
    <row r="119">
      <c r="A119" s="90" t="n"/>
      <c r="B119" s="90" t="n"/>
      <c r="C119" s="41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1173" t="n"/>
      <c r="AE119" s="1173" t="n"/>
      <c r="AF119" s="1173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3" t="n"/>
      <c r="AX119" s="244" t="n"/>
      <c r="AY119" s="244" t="n"/>
      <c r="AZ119" s="244" t="n"/>
      <c r="BA119" s="97" t="n"/>
      <c r="BB119" s="519" t="n"/>
      <c r="BC119" s="90" t="n"/>
      <c r="BD119" s="90" t="n"/>
      <c r="BE119" s="691" t="n"/>
      <c r="BF119" s="91" t="n"/>
      <c r="BG119" s="91" t="n"/>
      <c r="BH119" s="91" t="n"/>
      <c r="BI119" s="91" t="n"/>
      <c r="BJ119" s="91" t="n"/>
      <c r="BK119" s="91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1" t="n"/>
      <c r="CB119" s="1" t="n"/>
      <c r="CC119" s="1" t="n"/>
      <c r="CD119" s="1" t="n"/>
      <c r="CE119" s="1" t="n"/>
      <c r="CF119" s="1" t="n"/>
    </row>
    <row r="120">
      <c r="A120" s="90" t="n"/>
      <c r="B120" s="90" t="n"/>
      <c r="C120" s="281" t="inlineStr">
        <is>
          <t>Рекомендован к утверждению научно-методическим советом БГТУ</t>
        </is>
      </c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1173" t="n"/>
      <c r="AE120" s="1173" t="n"/>
      <c r="AF120" s="1173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90" t="n"/>
      <c r="AY120" s="90" t="n"/>
      <c r="AZ120" s="90" t="n"/>
      <c r="BA120" s="90" t="n"/>
      <c r="BB120" s="90" t="n"/>
      <c r="BC120" s="90" t="n"/>
      <c r="BD120" s="90" t="n"/>
      <c r="BE120" s="90" t="n"/>
      <c r="BF120" s="90" t="n"/>
      <c r="BG120" s="90" t="n"/>
      <c r="BH120" s="90" t="n"/>
      <c r="BI120" s="90" t="n"/>
      <c r="BJ120" s="90" t="n"/>
      <c r="BK120" s="90" t="n"/>
      <c r="BL120" s="90" t="n"/>
      <c r="BM120" s="90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1" t="n"/>
      <c r="CB120" s="1" t="n"/>
      <c r="CC120" s="1" t="n"/>
      <c r="CD120" s="1" t="n"/>
      <c r="CE120" s="1" t="n"/>
      <c r="CF120" s="1" t="n"/>
    </row>
    <row r="121">
      <c r="A121" s="90" t="n"/>
      <c r="B121" s="90" t="n"/>
      <c r="C121" s="282" t="inlineStr">
        <is>
          <t>Протокол № 6 от 28.04.2023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1173" t="n"/>
      <c r="AE121" s="1173" t="n"/>
      <c r="AF121" s="1173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90" t="n"/>
      <c r="AY121" s="90" t="n"/>
      <c r="AZ121" s="90" t="n"/>
      <c r="BA121" s="90" t="n"/>
      <c r="BB121" s="97" t="n"/>
      <c r="BC121" s="244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90" t="n"/>
      <c r="BQ121" s="90" t="n"/>
      <c r="BR121" s="90" t="n"/>
      <c r="BS121" s="90" t="n"/>
      <c r="BT121" s="90" t="n"/>
      <c r="BU121" s="90" t="n"/>
      <c r="BV121" s="90" t="n"/>
      <c r="BW121" s="90" t="n"/>
      <c r="BX121" s="90" t="n"/>
      <c r="BY121" s="90" t="n"/>
      <c r="BZ121" s="90" t="n"/>
      <c r="CA121" s="1" t="n"/>
      <c r="CB121" s="1" t="n"/>
      <c r="CC121" s="1" t="n"/>
      <c r="CD121" s="1" t="n"/>
      <c r="CE121" s="1" t="n"/>
      <c r="CF121" s="1" t="n"/>
    </row>
    <row r="122">
      <c r="A122" s="283" t="n"/>
      <c r="B122" s="283" t="n"/>
      <c r="C122" s="283" t="n"/>
      <c r="D122" s="283" t="n"/>
      <c r="E122" s="283" t="n"/>
      <c r="F122" s="283" t="n"/>
      <c r="G122" s="283" t="n"/>
      <c r="H122" s="283" t="n"/>
      <c r="I122" s="283" t="n"/>
      <c r="J122" s="283" t="n"/>
      <c r="K122" s="283" t="n"/>
      <c r="L122" s="283" t="n"/>
      <c r="M122" s="283" t="n"/>
      <c r="N122" s="283" t="n"/>
      <c r="O122" s="283" t="n"/>
      <c r="P122" s="283" t="n"/>
      <c r="Q122" s="283" t="n"/>
      <c r="R122" s="283" t="n"/>
      <c r="S122" s="283" t="n"/>
      <c r="T122" s="283" t="n"/>
      <c r="U122" s="283" t="n"/>
      <c r="V122" s="283" t="n"/>
      <c r="W122" s="283" t="n"/>
      <c r="X122" s="283" t="n"/>
      <c r="Y122" s="283" t="n"/>
      <c r="Z122" s="283" t="n"/>
      <c r="AA122" s="283" t="n"/>
      <c r="AB122" s="283" t="n"/>
      <c r="AC122" s="283" t="n"/>
      <c r="AD122" s="1566" t="n"/>
      <c r="AE122" s="1566" t="n"/>
      <c r="AF122" s="1566" t="n"/>
      <c r="AG122" s="283" t="n"/>
      <c r="AH122" s="283" t="n"/>
      <c r="AI122" s="283" t="n"/>
      <c r="AJ122" s="283" t="n"/>
      <c r="AK122" s="283" t="n"/>
      <c r="AL122" s="283" t="n"/>
      <c r="AM122" s="283" t="n"/>
      <c r="AN122" s="283" t="n"/>
      <c r="AO122" s="283" t="n"/>
      <c r="AP122" s="283" t="n"/>
      <c r="AQ122" s="283" t="n"/>
      <c r="AR122" s="283" t="n"/>
      <c r="AS122" s="283" t="n"/>
      <c r="AT122" s="283" t="n"/>
      <c r="AU122" s="283" t="n"/>
      <c r="AV122" s="283" t="n"/>
      <c r="AW122" s="283" t="n"/>
      <c r="AX122" s="283" t="n"/>
      <c r="AY122" s="283" t="n"/>
      <c r="AZ122" s="283" t="n"/>
      <c r="BA122" s="283" t="n"/>
      <c r="BB122" s="283" t="n"/>
      <c r="BC122" s="283" t="n"/>
      <c r="BD122" s="283" t="n"/>
      <c r="BE122" s="283" t="n"/>
      <c r="BF122" s="283" t="n"/>
      <c r="BG122" s="283" t="n"/>
      <c r="BH122" s="283" t="n"/>
      <c r="BI122" s="283" t="n"/>
      <c r="BJ122" s="283" t="n"/>
      <c r="BK122" s="283" t="n"/>
      <c r="BL122" s="283" t="n"/>
      <c r="BM122" s="283" t="n"/>
      <c r="BN122" s="283" t="n"/>
      <c r="BO122" s="283" t="n"/>
      <c r="BP122" s="283" t="n"/>
      <c r="BQ122" s="283" t="n"/>
      <c r="BR122" s="283" t="n"/>
      <c r="BS122" s="283" t="n"/>
      <c r="BT122" s="283" t="n"/>
      <c r="BU122" s="283" t="n"/>
      <c r="BV122" s="283" t="n"/>
      <c r="BW122" s="283" t="n"/>
      <c r="BX122" s="283" t="n"/>
      <c r="BY122" s="283" t="n"/>
      <c r="BZ122" s="283" t="n"/>
      <c r="CA122" s="283" t="n"/>
      <c r="CB122" s="283" t="n"/>
      <c r="CC122" s="283" t="n"/>
      <c r="CD122" s="283" t="n"/>
      <c r="CE122" s="283" t="n"/>
      <c r="CF122" s="283" t="n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F12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4" t="n"/>
      <c r="BP2" s="4" t="n"/>
      <c r="BQ2" s="4" t="n"/>
      <c r="BR2" s="4" t="n"/>
      <c r="BS2" s="4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4" t="n"/>
      <c r="BQ3" s="4" t="n"/>
      <c r="BR3" s="4" t="n"/>
      <c r="BS3" s="4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" t="n"/>
      <c r="B4" s="10" t="n"/>
      <c r="C4" s="1" t="n"/>
      <c r="D4" s="1" t="n"/>
      <c r="E4" s="1" t="n"/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31" t="n"/>
      <c r="P4" s="31" t="n"/>
      <c r="Q4" s="31" t="n"/>
      <c r="R4" s="31" t="n"/>
      <c r="S4" s="31" t="n"/>
      <c r="T4" s="31" t="n"/>
      <c r="U4" s="31" t="n"/>
      <c r="V4" s="31" t="n"/>
      <c r="W4" s="16" t="n"/>
      <c r="X4" s="31" t="n"/>
      <c r="Y4" s="31" t="n"/>
      <c r="Z4" s="31" t="n"/>
      <c r="AA4" s="31" t="n"/>
      <c r="AB4" s="10" t="n"/>
      <c r="AC4" s="285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" t="n"/>
      <c r="B5" s="10" t="n"/>
      <c r="C5" s="1" t="n"/>
      <c r="D5" s="1" t="n"/>
      <c r="E5" s="1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1618" t="n"/>
      <c r="P5" s="99" t="n"/>
      <c r="Q5" s="99" t="n"/>
      <c r="R5" s="10" t="n"/>
      <c r="S5" s="1052" t="n"/>
      <c r="T5" s="1052" t="n"/>
      <c r="U5" s="1052" t="n"/>
      <c r="V5" s="1052" t="n"/>
      <c r="W5" s="1052" t="n"/>
      <c r="X5" s="1052" t="n"/>
      <c r="Y5" s="1052" t="n"/>
      <c r="Z5" s="1052" t="n"/>
      <c r="AA5" s="13" t="inlineStr">
        <is>
          <t>УЧЕБНЫЙ ПЛАН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052" t="n"/>
      <c r="AR5" s="1052" t="n"/>
      <c r="AS5" s="1052" t="n"/>
      <c r="AT5" s="1052" t="n"/>
      <c r="AU5" s="1052" t="n"/>
      <c r="AV5" s="1052" t="n"/>
      <c r="AW5" s="1052" t="n"/>
      <c r="AX5" s="1052" t="n"/>
      <c r="AY5" s="1052" t="n"/>
      <c r="AZ5" s="1052" t="n"/>
      <c r="BA5" s="1052" t="n"/>
      <c r="BB5" s="1" t="n"/>
      <c r="BC5" s="18" t="n"/>
      <c r="BD5" s="18" t="n"/>
      <c r="BE5" s="18" t="n"/>
      <c r="BF5" s="18" t="n"/>
      <c r="BG5" s="10" t="n"/>
      <c r="BH5" s="18" t="n"/>
      <c r="BI5" s="10" t="n"/>
      <c r="BJ5" s="18" t="n"/>
      <c r="BK5" s="97" t="n"/>
      <c r="BL5" s="97" t="n"/>
      <c r="BM5" s="97" t="n"/>
      <c r="BN5" s="97" t="n"/>
      <c r="BO5" s="97" t="n"/>
      <c r="BP5" s="97" t="n"/>
      <c r="BQ5" s="97" t="n"/>
      <c r="BR5" s="254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" t="n"/>
      <c r="B6" s="10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31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18" t="inlineStr">
        <is>
          <t>Степень: Магистр</t>
        </is>
      </c>
      <c r="BA6" s="21" t="n"/>
      <c r="BB6" s="21" t="n"/>
      <c r="BC6" s="21" t="n"/>
      <c r="BD6" s="21" t="n"/>
      <c r="BE6" s="10" t="n"/>
      <c r="BF6" s="21" t="n"/>
      <c r="BG6" s="1" t="n"/>
      <c r="BH6" s="1" t="n"/>
      <c r="BI6" s="10" t="n"/>
      <c r="BJ6" s="21" t="n"/>
      <c r="BK6" s="94" t="n"/>
      <c r="BL6" s="94" t="n"/>
      <c r="BM6" s="94" t="n"/>
      <c r="BN6" s="94" t="n"/>
      <c r="BO6" s="94" t="n"/>
      <c r="BP6" s="94" t="n"/>
      <c r="BQ6" s="94" t="n"/>
      <c r="BR6" s="6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1" t="n"/>
      <c r="B7" s="10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31" t="n"/>
      <c r="P7" s="31" t="n"/>
      <c r="Q7" s="31" t="n"/>
      <c r="R7" s="31" t="n"/>
      <c r="S7" s="31" t="n"/>
      <c r="T7" s="1" t="n"/>
      <c r="U7" s="535" t="n"/>
      <c r="V7" s="535" t="inlineStr">
        <is>
          <t>Специальность:</t>
        </is>
      </c>
      <c r="W7" s="535" t="n"/>
      <c r="X7" s="535" t="n"/>
      <c r="Y7" s="535" t="n"/>
      <c r="Z7" s="535" t="n"/>
      <c r="AA7" s="535" t="n"/>
      <c r="AB7" s="1" t="n"/>
      <c r="AC7" s="19" t="n"/>
      <c r="AD7" s="19" t="n"/>
      <c r="AE7" s="20" t="inlineStr">
        <is>
          <t>7-06-0414-03 Государственное управление и экономика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9" t="n"/>
      <c r="AY7" s="19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10" t="n"/>
      <c r="BF7" s="24" t="inlineStr">
        <is>
          <t>1  год</t>
        </is>
      </c>
      <c r="BG7" s="1" t="n"/>
      <c r="BH7" s="1" t="n"/>
      <c r="BI7" s="10" t="n"/>
      <c r="BJ7" s="10" t="n"/>
      <c r="BK7" s="91" t="n"/>
      <c r="BL7" s="91" t="n"/>
      <c r="BM7" s="91" t="n"/>
      <c r="BN7" s="91" t="n"/>
      <c r="BO7" s="91" t="n"/>
      <c r="BP7" s="91" t="n"/>
      <c r="BQ7" s="91" t="n"/>
      <c r="BR7" s="266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1" t="n"/>
      <c r="B8" s="25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31" t="n"/>
      <c r="P8" s="31" t="n"/>
      <c r="Q8" s="31" t="n"/>
      <c r="R8" s="31" t="n"/>
      <c r="S8" s="31" t="n"/>
      <c r="T8" s="1619" t="n"/>
      <c r="U8" s="1453" t="n"/>
      <c r="V8" s="1453" t="n"/>
      <c r="W8" s="1453" t="n"/>
      <c r="X8" s="1453" t="n"/>
      <c r="Y8" s="1453" t="n"/>
      <c r="Z8" s="1453" t="n"/>
      <c r="AA8" s="1178" t="n"/>
      <c r="AB8" s="1178" t="n"/>
      <c r="AC8" s="1178" t="n"/>
      <c r="AD8" s="1178" t="n"/>
      <c r="AE8" s="1506" t="n"/>
      <c r="AF8" s="1506" t="n"/>
      <c r="AG8" s="1506" t="n"/>
      <c r="AH8" s="1178" t="n"/>
      <c r="AI8" s="1178" t="n"/>
      <c r="AJ8" s="1178" t="n"/>
      <c r="AK8" s="1178" t="n"/>
      <c r="AL8" s="1178" t="n"/>
      <c r="AM8" s="1178" t="n"/>
      <c r="AN8" s="1507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178" t="n"/>
      <c r="AZ8" s="29" t="n"/>
      <c r="BA8" s="29" t="n"/>
      <c r="BB8" s="29" t="n"/>
      <c r="BC8" s="29" t="n"/>
      <c r="BD8" s="29" t="n"/>
      <c r="BE8" s="25" t="n"/>
      <c r="BF8" s="29" t="n"/>
      <c r="BG8" s="1" t="n"/>
      <c r="BH8" s="1" t="n"/>
      <c r="BI8" s="25" t="n"/>
      <c r="BJ8" s="29" t="n"/>
      <c r="BK8" s="351" t="n"/>
      <c r="BL8" s="90" t="n"/>
      <c r="BM8" s="91" t="n"/>
      <c r="BN8" s="351" t="n"/>
      <c r="BO8" s="90" t="n"/>
      <c r="BP8" s="351" t="n"/>
      <c r="BQ8" s="351" t="n"/>
      <c r="BR8" s="275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1" t="n"/>
      <c r="B9" s="25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31" t="n"/>
      <c r="P9" s="31" t="n"/>
      <c r="Q9" s="31" t="n"/>
      <c r="R9" s="31" t="n"/>
      <c r="S9" s="31" t="n"/>
      <c r="T9" s="27" t="n"/>
      <c r="U9" s="1456" t="n"/>
      <c r="V9" s="1456" t="n"/>
      <c r="W9" s="1" t="n"/>
      <c r="X9" s="1" t="n"/>
      <c r="Y9" s="1" t="n"/>
      <c r="Z9" s="246" t="inlineStr">
        <is>
          <t xml:space="preserve">Профилизация: </t>
        </is>
      </c>
      <c r="AA9" s="246" t="n"/>
      <c r="AB9" s="246" t="n"/>
      <c r="AC9" s="1157" t="n"/>
      <c r="AD9" s="246" t="n"/>
      <c r="AE9" s="246" t="n"/>
      <c r="AF9" s="246" t="n"/>
      <c r="AG9" s="1157" t="inlineStr">
        <is>
          <t>Управление недвижимостью</t>
        </is>
      </c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246" t="n"/>
      <c r="AW9" s="246" t="n"/>
      <c r="AX9" s="246" t="n"/>
      <c r="AY9" s="246" t="n"/>
      <c r="AZ9" s="18" t="inlineStr">
        <is>
          <t xml:space="preserve">Форма получения образования: </t>
        </is>
      </c>
      <c r="BA9" s="18" t="n"/>
      <c r="BB9" s="18" t="n"/>
      <c r="BC9" s="18" t="n"/>
      <c r="BD9" s="18" t="n"/>
      <c r="BE9" s="25" t="n"/>
      <c r="BF9" s="18" t="n"/>
      <c r="BG9" s="1" t="n"/>
      <c r="BH9" s="1" t="n"/>
      <c r="BI9" s="25" t="n"/>
      <c r="BJ9" s="18" t="n"/>
      <c r="BK9" s="97" t="n"/>
      <c r="BL9" s="97" t="n"/>
      <c r="BM9" s="97" t="n"/>
      <c r="BN9" s="97" t="n"/>
      <c r="BO9" s="97" t="n"/>
      <c r="BP9" s="97" t="n"/>
      <c r="BQ9" s="97" t="n"/>
      <c r="BR9" s="294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1" t="n"/>
      <c r="B10" s="25" t="n"/>
      <c r="C10" s="1" t="n"/>
      <c r="D10" s="1" t="n"/>
      <c r="E10" s="1" t="n"/>
      <c r="F10" s="3" t="inlineStr">
        <is>
          <t>Регистрационный №06-04-015/уч.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1510" t="n"/>
      <c r="AF10" s="1510" t="n"/>
      <c r="AG10" s="1510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inlineStr">
        <is>
          <t>очная (дневная)</t>
        </is>
      </c>
      <c r="BA10" s="37" t="n"/>
      <c r="BB10" s="37" t="n"/>
      <c r="BC10" s="37" t="n"/>
      <c r="BD10" s="30" t="n"/>
      <c r="BE10" s="25" t="n"/>
      <c r="BF10" s="30" t="n"/>
      <c r="BG10" s="1" t="n"/>
      <c r="BH10" s="1" t="n"/>
      <c r="BI10" s="25" t="n"/>
      <c r="BJ10" s="30" t="n"/>
      <c r="BK10" s="296" t="n"/>
      <c r="BL10" s="296" t="n"/>
      <c r="BM10" s="296" t="n"/>
      <c r="BN10" s="296" t="n"/>
      <c r="BO10" s="296" t="n"/>
      <c r="BP10" s="296" t="n"/>
      <c r="BQ10" s="296" t="n"/>
      <c r="BR10" s="296" t="n"/>
      <c r="BS10" s="296" t="n"/>
      <c r="BT10" s="296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1" t="n"/>
      <c r="B11" s="32" t="n"/>
      <c r="C11" s="224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99" t="n"/>
      <c r="Z11" s="224" t="n"/>
      <c r="AA11" s="224" t="n"/>
      <c r="AB11" s="243" t="n"/>
      <c r="AC11" s="224" t="n"/>
      <c r="AD11" s="224" t="n"/>
      <c r="AE11" s="1511" t="n"/>
      <c r="AF11" s="1511" t="n"/>
      <c r="AG11" s="1511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790" t="n"/>
      <c r="BE11" s="790" t="n"/>
      <c r="BF11" s="790" t="n"/>
      <c r="BG11" s="790" t="n"/>
      <c r="BH11" s="790" t="n"/>
      <c r="BI11" s="790" t="n"/>
      <c r="BJ11" s="790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1" t="n"/>
      <c r="B12" s="99" t="n"/>
      <c r="C12" s="19" t="n"/>
      <c r="D12" s="543" t="n"/>
      <c r="E12" s="544" t="n"/>
      <c r="F12" s="544" t="n"/>
      <c r="G12" s="19" t="n"/>
      <c r="H12" s="19" t="n"/>
      <c r="I12" s="19" t="n"/>
      <c r="J12" s="19" t="inlineStr">
        <is>
          <t>I. График образовательного процесса</t>
        </is>
      </c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20" t="n"/>
      <c r="AF12" s="20" t="n"/>
      <c r="AG12" s="20" t="n"/>
      <c r="AH12" s="19" t="n"/>
      <c r="AI12" s="19" t="n"/>
      <c r="AJ12" s="19" t="n"/>
      <c r="AK12" s="19" t="n"/>
      <c r="AL12" s="19" t="n"/>
      <c r="AM12" s="42" t="n"/>
      <c r="AN12" s="543" t="inlineStr">
        <is>
          <t>II. Сводные данные по бюджету времени (в неделях)</t>
        </is>
      </c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544" t="n"/>
      <c r="BJ12" s="544" t="n"/>
      <c r="BK12" s="544" t="n"/>
      <c r="BL12" s="19" t="n"/>
      <c r="BM12" s="46" t="n"/>
      <c r="BN12" s="46" t="n"/>
      <c r="BO12" s="46" t="n"/>
      <c r="BP12" s="46" t="n"/>
      <c r="BQ12" s="46" t="n"/>
      <c r="BR12" s="46" t="n"/>
      <c r="BS12" s="46" t="n"/>
      <c r="BT12" s="46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32" t="n"/>
      <c r="B13" s="1407" t="inlineStr">
        <is>
          <t>КУРСЫ</t>
        </is>
      </c>
      <c r="C13" s="546" t="inlineStr">
        <is>
          <t>сентябрь</t>
        </is>
      </c>
      <c r="D13" s="123" t="n"/>
      <c r="E13" s="123" t="n"/>
      <c r="F13" s="124" t="n"/>
      <c r="G13" s="547" t="n"/>
      <c r="H13" s="548" t="inlineStr">
        <is>
          <t>октябрь</t>
        </is>
      </c>
      <c r="I13" s="123" t="n"/>
      <c r="J13" s="124" t="n"/>
      <c r="K13" s="549" t="n"/>
      <c r="L13" s="548" t="inlineStr">
        <is>
          <t>ноябрь</t>
        </is>
      </c>
      <c r="M13" s="123" t="n"/>
      <c r="N13" s="123" t="n"/>
      <c r="O13" s="124" t="n"/>
      <c r="P13" s="548" t="inlineStr">
        <is>
          <t>декабрь</t>
        </is>
      </c>
      <c r="Q13" s="123" t="n"/>
      <c r="R13" s="123" t="n"/>
      <c r="S13" s="124" t="n"/>
      <c r="T13" s="549" t="n"/>
      <c r="U13" s="548" t="inlineStr">
        <is>
          <t>январь</t>
        </is>
      </c>
      <c r="V13" s="123" t="n"/>
      <c r="W13" s="124" t="n"/>
      <c r="X13" s="550" t="n"/>
      <c r="Y13" s="548" t="inlineStr">
        <is>
          <t>февраль</t>
        </is>
      </c>
      <c r="Z13" s="123" t="n"/>
      <c r="AA13" s="124" t="n"/>
      <c r="AB13" s="550" t="n"/>
      <c r="AC13" s="548" t="inlineStr">
        <is>
          <t>март</t>
        </is>
      </c>
      <c r="AD13" s="123" t="n"/>
      <c r="AE13" s="123" t="n"/>
      <c r="AF13" s="124" t="n"/>
      <c r="AG13" s="550" t="n"/>
      <c r="AH13" s="548" t="inlineStr">
        <is>
          <t>апрель</t>
        </is>
      </c>
      <c r="AI13" s="123" t="n"/>
      <c r="AJ13" s="124" t="n"/>
      <c r="AK13" s="550" t="n"/>
      <c r="AL13" s="548" t="inlineStr">
        <is>
          <t>май</t>
        </is>
      </c>
      <c r="AM13" s="123" t="n"/>
      <c r="AN13" s="123" t="n"/>
      <c r="AO13" s="124" t="n"/>
      <c r="AP13" s="548" t="inlineStr">
        <is>
          <t>июнь</t>
        </is>
      </c>
      <c r="AQ13" s="123" t="n"/>
      <c r="AR13" s="123" t="n"/>
      <c r="AS13" s="124" t="n"/>
      <c r="AT13" s="551" t="n"/>
      <c r="AU13" s="552" t="n"/>
      <c r="AV13" s="548" t="inlineStr">
        <is>
          <t>июль</t>
        </is>
      </c>
      <c r="AW13" s="123" t="n"/>
      <c r="AX13" s="124" t="n"/>
      <c r="AY13" s="549" t="n"/>
      <c r="AZ13" s="548" t="inlineStr">
        <is>
          <t>август</t>
        </is>
      </c>
      <c r="BA13" s="123" t="n"/>
      <c r="BB13" s="123" t="n"/>
      <c r="BC13" s="124" t="n"/>
      <c r="BD13" s="554" t="inlineStr">
        <is>
          <t>Теоретическое обучение</t>
        </is>
      </c>
      <c r="BE13" s="555" t="inlineStr">
        <is>
          <t>Экзаменационные сессии</t>
        </is>
      </c>
      <c r="BF13" s="555" t="inlineStr">
        <is>
          <t>Производственные практики</t>
        </is>
      </c>
      <c r="BG13" s="555" t="inlineStr">
        <is>
          <t>Магистерская диссертация</t>
        </is>
      </c>
      <c r="BH13" s="555" t="inlineStr">
        <is>
          <t>Итоговая аттестация</t>
        </is>
      </c>
      <c r="BI13" s="556" t="inlineStr">
        <is>
          <t>Каникулы</t>
        </is>
      </c>
      <c r="BJ13" s="557" t="inlineStr">
        <is>
          <t>Всего</t>
        </is>
      </c>
      <c r="BK13" s="252" t="n"/>
      <c r="BL13" s="253" t="n"/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32" t="n"/>
      <c r="B14" s="307" t="n"/>
      <c r="C14" s="1512" t="n">
        <v>1</v>
      </c>
      <c r="D14" s="1513" t="n">
        <v>8</v>
      </c>
      <c r="E14" s="1513" t="n">
        <v>15</v>
      </c>
      <c r="F14" s="1513" t="n">
        <v>22</v>
      </c>
      <c r="G14" s="1514" t="n">
        <v>29</v>
      </c>
      <c r="H14" s="1513" t="n">
        <v>6</v>
      </c>
      <c r="I14" s="1513" t="n">
        <v>13</v>
      </c>
      <c r="J14" s="1513" t="n">
        <v>20</v>
      </c>
      <c r="K14" s="1514" t="n">
        <v>27</v>
      </c>
      <c r="L14" s="1513" t="n">
        <v>3</v>
      </c>
      <c r="M14" s="1513" t="n">
        <v>10</v>
      </c>
      <c r="N14" s="1513" t="n">
        <v>17</v>
      </c>
      <c r="O14" s="1513" t="n">
        <v>24</v>
      </c>
      <c r="P14" s="1513" t="n">
        <v>1</v>
      </c>
      <c r="Q14" s="1513" t="n">
        <v>8</v>
      </c>
      <c r="R14" s="1513" t="n">
        <v>15</v>
      </c>
      <c r="S14" s="1513" t="n">
        <v>22</v>
      </c>
      <c r="T14" s="1514" t="n">
        <v>29</v>
      </c>
      <c r="U14" s="1513" t="n">
        <v>5</v>
      </c>
      <c r="V14" s="1513" t="n">
        <v>12</v>
      </c>
      <c r="W14" s="1513" t="n">
        <v>19</v>
      </c>
      <c r="X14" s="1514" t="n">
        <v>26</v>
      </c>
      <c r="Y14" s="1513" t="n">
        <v>2</v>
      </c>
      <c r="Z14" s="1513" t="n">
        <v>9</v>
      </c>
      <c r="AA14" s="1513" t="n">
        <v>16</v>
      </c>
      <c r="AB14" s="1514" t="n">
        <v>23</v>
      </c>
      <c r="AC14" s="1513" t="n">
        <v>2</v>
      </c>
      <c r="AD14" s="1513" t="n">
        <v>9</v>
      </c>
      <c r="AE14" s="1513" t="n">
        <v>16</v>
      </c>
      <c r="AF14" s="1513" t="n">
        <v>23</v>
      </c>
      <c r="AG14" s="1514" t="n">
        <v>30</v>
      </c>
      <c r="AH14" s="1513" t="n">
        <v>6</v>
      </c>
      <c r="AI14" s="1513" t="n">
        <v>13</v>
      </c>
      <c r="AJ14" s="1513" t="n">
        <v>20</v>
      </c>
      <c r="AK14" s="1514" t="n">
        <v>27</v>
      </c>
      <c r="AL14" s="1513" t="n">
        <v>4</v>
      </c>
      <c r="AM14" s="1513" t="n">
        <v>11</v>
      </c>
      <c r="AN14" s="1513" t="n">
        <v>18</v>
      </c>
      <c r="AO14" s="1513" t="n">
        <v>25</v>
      </c>
      <c r="AP14" s="1513" t="n">
        <v>1</v>
      </c>
      <c r="AQ14" s="1513" t="n">
        <v>8</v>
      </c>
      <c r="AR14" s="1513" t="n">
        <v>15</v>
      </c>
      <c r="AS14" s="1513" t="n">
        <v>22</v>
      </c>
      <c r="AT14" s="1514" t="n">
        <v>29</v>
      </c>
      <c r="AU14" s="141" t="n"/>
      <c r="AV14" s="1513" t="n">
        <v>6</v>
      </c>
      <c r="AW14" s="1513" t="n">
        <v>13</v>
      </c>
      <c r="AX14" s="1513" t="n">
        <v>20</v>
      </c>
      <c r="AY14" s="1514" t="n">
        <v>27</v>
      </c>
      <c r="AZ14" s="1515" t="n">
        <v>3</v>
      </c>
      <c r="BA14" s="1515" t="n">
        <v>10</v>
      </c>
      <c r="BB14" s="1515" t="n">
        <v>17</v>
      </c>
      <c r="BC14" s="1516" t="n">
        <v>24</v>
      </c>
      <c r="BD14" s="112" t="n"/>
      <c r="BE14" s="561" t="n"/>
      <c r="BF14" s="561" t="n"/>
      <c r="BG14" s="561" t="n"/>
      <c r="BH14" s="561" t="n"/>
      <c r="BI14" s="562" t="n"/>
      <c r="BJ14" s="563" t="n"/>
      <c r="BK14" s="253" t="n"/>
      <c r="BL14" s="25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2" t="n"/>
      <c r="B15" s="307" t="n"/>
      <c r="C15" s="1517" t="n">
        <v>7</v>
      </c>
      <c r="D15" s="1518" t="n">
        <v>14</v>
      </c>
      <c r="E15" s="1518" t="n">
        <v>21</v>
      </c>
      <c r="F15" s="1518" t="n">
        <v>28</v>
      </c>
      <c r="G15" s="1518" t="n">
        <v>5</v>
      </c>
      <c r="H15" s="1518" t="n">
        <v>12</v>
      </c>
      <c r="I15" s="1518" t="n">
        <v>19</v>
      </c>
      <c r="J15" s="1518" t="n">
        <v>26</v>
      </c>
      <c r="K15" s="1518" t="n">
        <v>2</v>
      </c>
      <c r="L15" s="1518" t="n">
        <v>9</v>
      </c>
      <c r="M15" s="1518" t="n">
        <v>16</v>
      </c>
      <c r="N15" s="1518" t="n">
        <v>23</v>
      </c>
      <c r="O15" s="1518" t="n">
        <v>30</v>
      </c>
      <c r="P15" s="1518" t="n">
        <v>7</v>
      </c>
      <c r="Q15" s="1518" t="n">
        <v>14</v>
      </c>
      <c r="R15" s="1518" t="n">
        <v>21</v>
      </c>
      <c r="S15" s="1518" t="n">
        <v>28</v>
      </c>
      <c r="T15" s="1518" t="n">
        <v>4</v>
      </c>
      <c r="U15" s="1518" t="n">
        <v>11</v>
      </c>
      <c r="V15" s="1518" t="n">
        <v>18</v>
      </c>
      <c r="W15" s="1518" t="n">
        <v>25</v>
      </c>
      <c r="X15" s="1518" t="n">
        <v>1</v>
      </c>
      <c r="Y15" s="1518" t="n">
        <v>8</v>
      </c>
      <c r="Z15" s="1518" t="n">
        <v>15</v>
      </c>
      <c r="AA15" s="1518" t="n">
        <v>22</v>
      </c>
      <c r="AB15" s="1518" t="n">
        <v>1</v>
      </c>
      <c r="AC15" s="1518" t="n">
        <v>8</v>
      </c>
      <c r="AD15" s="1518" t="n">
        <v>15</v>
      </c>
      <c r="AE15" s="1518" t="n">
        <v>22</v>
      </c>
      <c r="AF15" s="1518" t="n">
        <v>29</v>
      </c>
      <c r="AG15" s="1518" t="n">
        <v>5</v>
      </c>
      <c r="AH15" s="1518" t="n">
        <v>12</v>
      </c>
      <c r="AI15" s="1518" t="n">
        <v>19</v>
      </c>
      <c r="AJ15" s="1518" t="n">
        <v>26</v>
      </c>
      <c r="AK15" s="1518" t="n">
        <v>3</v>
      </c>
      <c r="AL15" s="1518" t="n">
        <v>10</v>
      </c>
      <c r="AM15" s="1518" t="n">
        <v>17</v>
      </c>
      <c r="AN15" s="1518" t="n">
        <v>24</v>
      </c>
      <c r="AO15" s="1518" t="n">
        <v>31</v>
      </c>
      <c r="AP15" s="1518" t="n">
        <v>7</v>
      </c>
      <c r="AQ15" s="1518" t="n">
        <v>14</v>
      </c>
      <c r="AR15" s="1518" t="n">
        <v>21</v>
      </c>
      <c r="AS15" s="1518" t="n">
        <v>28</v>
      </c>
      <c r="AT15" s="1518" t="n">
        <v>5</v>
      </c>
      <c r="AU15" s="566" t="n"/>
      <c r="AV15" s="1518" t="n">
        <v>12</v>
      </c>
      <c r="AW15" s="1518" t="n">
        <v>19</v>
      </c>
      <c r="AX15" s="1518" t="n">
        <v>26</v>
      </c>
      <c r="AY15" s="1518" t="n">
        <v>2</v>
      </c>
      <c r="AZ15" s="1519" t="n">
        <v>9</v>
      </c>
      <c r="BA15" s="1519" t="n">
        <v>16</v>
      </c>
      <c r="BB15" s="1519" t="n">
        <v>23</v>
      </c>
      <c r="BC15" s="1520" t="n">
        <v>31</v>
      </c>
      <c r="BD15" s="112" t="n"/>
      <c r="BE15" s="561" t="n"/>
      <c r="BF15" s="561" t="n"/>
      <c r="BG15" s="561" t="n"/>
      <c r="BH15" s="561" t="n"/>
      <c r="BI15" s="562" t="n"/>
      <c r="BJ15" s="563" t="n"/>
      <c r="BK15" s="253" t="n"/>
      <c r="BL15" s="253" t="n"/>
      <c r="BM15" s="32" t="n"/>
      <c r="BN15" s="32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32" t="n"/>
      <c r="B16" s="320" t="n"/>
      <c r="C16" s="1521" t="n">
        <v>1</v>
      </c>
      <c r="D16" s="1521" t="n">
        <v>2</v>
      </c>
      <c r="E16" s="1521" t="n">
        <v>3</v>
      </c>
      <c r="F16" s="1521" t="n">
        <v>4</v>
      </c>
      <c r="G16" s="1521" t="n">
        <v>5</v>
      </c>
      <c r="H16" s="1521" t="n">
        <v>6</v>
      </c>
      <c r="I16" s="1521" t="n">
        <v>7</v>
      </c>
      <c r="J16" s="1521" t="n">
        <v>8</v>
      </c>
      <c r="K16" s="1521" t="n">
        <v>9</v>
      </c>
      <c r="L16" s="1521" t="n">
        <v>10</v>
      </c>
      <c r="M16" s="1521" t="n">
        <v>11</v>
      </c>
      <c r="N16" s="1521" t="n">
        <v>12</v>
      </c>
      <c r="O16" s="1521" t="n">
        <v>13</v>
      </c>
      <c r="P16" s="1521" t="n">
        <v>14</v>
      </c>
      <c r="Q16" s="1521" t="n">
        <v>15</v>
      </c>
      <c r="R16" s="1521" t="n">
        <v>16</v>
      </c>
      <c r="S16" s="1521" t="n">
        <v>17</v>
      </c>
      <c r="T16" s="1521" t="n">
        <v>18</v>
      </c>
      <c r="U16" s="1521" t="n">
        <v>19</v>
      </c>
      <c r="V16" s="1521" t="n">
        <v>20</v>
      </c>
      <c r="W16" s="1521" t="n">
        <v>21</v>
      </c>
      <c r="X16" s="1521" t="n">
        <v>22</v>
      </c>
      <c r="Y16" s="1521" t="n">
        <v>23</v>
      </c>
      <c r="Z16" s="1521" t="n">
        <v>24</v>
      </c>
      <c r="AA16" s="1521" t="n">
        <v>25</v>
      </c>
      <c r="AB16" s="1521" t="n">
        <v>26</v>
      </c>
      <c r="AC16" s="1521" t="n">
        <v>27</v>
      </c>
      <c r="AD16" s="1521" t="n">
        <v>28</v>
      </c>
      <c r="AE16" s="1521" t="n">
        <v>29</v>
      </c>
      <c r="AF16" s="1521" t="n">
        <v>30</v>
      </c>
      <c r="AG16" s="1521" t="n">
        <v>31</v>
      </c>
      <c r="AH16" s="1521" t="n">
        <v>32</v>
      </c>
      <c r="AI16" s="1521" t="n">
        <v>33</v>
      </c>
      <c r="AJ16" s="1521" t="n">
        <v>34</v>
      </c>
      <c r="AK16" s="1521" t="n">
        <v>35</v>
      </c>
      <c r="AL16" s="1521" t="n">
        <v>36</v>
      </c>
      <c r="AM16" s="1521" t="n">
        <v>37</v>
      </c>
      <c r="AN16" s="1521" t="n">
        <v>38</v>
      </c>
      <c r="AO16" s="1521" t="n">
        <v>39</v>
      </c>
      <c r="AP16" s="1521" t="n">
        <v>40</v>
      </c>
      <c r="AQ16" s="1521" t="n">
        <v>41</v>
      </c>
      <c r="AR16" s="1521" t="n">
        <v>42</v>
      </c>
      <c r="AS16" s="1521" t="n">
        <v>43</v>
      </c>
      <c r="AT16" s="1522" t="n">
        <v>44</v>
      </c>
      <c r="AU16" s="571" t="n"/>
      <c r="AV16" s="1521" t="n">
        <v>45</v>
      </c>
      <c r="AW16" s="1521" t="n">
        <v>46</v>
      </c>
      <c r="AX16" s="1521" t="n">
        <v>47</v>
      </c>
      <c r="AY16" s="1521" t="n">
        <v>48</v>
      </c>
      <c r="AZ16" s="1521" t="n">
        <v>49</v>
      </c>
      <c r="BA16" s="1521" t="n">
        <v>50</v>
      </c>
      <c r="BB16" s="1521" t="n">
        <v>51</v>
      </c>
      <c r="BC16" s="1523" t="n">
        <v>52</v>
      </c>
      <c r="BD16" s="138" t="n"/>
      <c r="BE16" s="573" t="n"/>
      <c r="BF16" s="573" t="n"/>
      <c r="BG16" s="573" t="n"/>
      <c r="BH16" s="573" t="n"/>
      <c r="BI16" s="574" t="n"/>
      <c r="BJ16" s="575" t="n"/>
      <c r="BK16" s="253" t="n"/>
      <c r="BL16" s="253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75" t="n"/>
      <c r="B17" s="576" t="inlineStr">
        <is>
          <t>I</t>
        </is>
      </c>
      <c r="C17" s="577" t="n"/>
      <c r="D17" s="578" t="n"/>
      <c r="E17" s="578" t="n"/>
      <c r="F17" s="578" t="n"/>
      <c r="G17" s="578" t="n"/>
      <c r="H17" s="578" t="n"/>
      <c r="I17" s="578" t="inlineStr">
        <is>
          <t>15</t>
        </is>
      </c>
      <c r="J17" s="578" t="n"/>
      <c r="K17" s="578" t="n"/>
      <c r="L17" s="578" t="n"/>
      <c r="M17" s="578" t="n"/>
      <c r="N17" s="578" t="n"/>
      <c r="O17" s="578" t="n"/>
      <c r="P17" s="578" t="n"/>
      <c r="Q17" s="578" t="n"/>
      <c r="R17" s="579" t="inlineStr">
        <is>
          <t>:</t>
        </is>
      </c>
      <c r="S17" s="579" t="inlineStr">
        <is>
          <t>:</t>
        </is>
      </c>
      <c r="T17" s="580" t="inlineStr">
        <is>
          <t>:</t>
        </is>
      </c>
      <c r="U17" s="580" t="inlineStr">
        <is>
          <t>=</t>
        </is>
      </c>
      <c r="V17" s="580" t="inlineStr">
        <is>
          <t>=</t>
        </is>
      </c>
      <c r="W17" s="580" t="n"/>
      <c r="X17" s="580" t="n"/>
      <c r="Y17" s="580" t="n"/>
      <c r="Z17" s="581" t="n"/>
      <c r="AA17" s="579" t="inlineStr">
        <is>
          <t>9</t>
        </is>
      </c>
      <c r="AB17" s="581" t="n"/>
      <c r="AC17" s="581" t="n"/>
      <c r="AD17" s="579" t="n"/>
      <c r="AE17" s="579" t="n"/>
      <c r="AF17" s="579" t="inlineStr">
        <is>
          <t>:</t>
        </is>
      </c>
      <c r="AG17" s="579" t="inlineStr">
        <is>
          <t>:</t>
        </is>
      </c>
      <c r="AH17" s="579" t="inlineStr">
        <is>
          <t>:</t>
        </is>
      </c>
      <c r="AI17" s="580" t="inlineStr">
        <is>
          <t>Х</t>
        </is>
      </c>
      <c r="AJ17" s="580" t="inlineStr">
        <is>
          <t>Х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80" t="inlineStr">
        <is>
          <t>/</t>
        </is>
      </c>
      <c r="AS17" s="579" t="inlineStr">
        <is>
          <t>//</t>
        </is>
      </c>
      <c r="AT17" s="582" t="inlineStr">
        <is>
          <t>//</t>
        </is>
      </c>
      <c r="AU17" s="583" t="n"/>
      <c r="AV17" s="584" t="n"/>
      <c r="AW17" s="585" t="n"/>
      <c r="AX17" s="585" t="n"/>
      <c r="AY17" s="585" t="n"/>
      <c r="AZ17" s="585" t="n"/>
      <c r="BA17" s="585" t="n"/>
      <c r="BB17" s="585" t="n"/>
      <c r="BC17" s="586" t="n"/>
      <c r="BD17" s="587">
        <f>I17+AA17</f>
        <v/>
      </c>
      <c r="BE17" s="588" t="n">
        <v>6</v>
      </c>
      <c r="BF17" s="588" t="n">
        <v>2</v>
      </c>
      <c r="BG17" s="588" t="n">
        <v>8</v>
      </c>
      <c r="BH17" s="588" t="n">
        <v>2</v>
      </c>
      <c r="BI17" s="589" t="n">
        <v>2</v>
      </c>
      <c r="BJ17" s="590">
        <f>BD17+BE17+BF17+BG17+BH17+BI17</f>
        <v/>
      </c>
      <c r="BK17" s="591" t="n"/>
      <c r="BL17" s="115" t="n"/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6" t="n"/>
      <c r="Z18" s="346" t="n"/>
      <c r="AA18" s="75" t="n"/>
      <c r="AB18" s="346" t="n"/>
      <c r="AC18" s="346" t="n"/>
      <c r="AD18" s="88" t="n"/>
      <c r="AE18" s="88" t="n"/>
      <c r="AF18" s="88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587" t="inlineStr">
        <is>
          <t>24</t>
        </is>
      </c>
      <c r="BE18" s="1620" t="n">
        <v>6</v>
      </c>
      <c r="BF18" s="1620" t="n">
        <v>2</v>
      </c>
      <c r="BG18" s="1620" t="n">
        <v>8</v>
      </c>
      <c r="BH18" s="1620" t="n">
        <v>2</v>
      </c>
      <c r="BI18" s="576" t="n">
        <v>2</v>
      </c>
      <c r="BJ18" s="576" t="n">
        <v>44</v>
      </c>
      <c r="BK18" s="346" t="n"/>
      <c r="BL18" s="346" t="n"/>
      <c r="BM18" s="346" t="n"/>
      <c r="BN18" s="88" t="n"/>
      <c r="BO18" s="1" t="n"/>
      <c r="BP18" s="88" t="n"/>
      <c r="BQ18" s="1" t="n"/>
      <c r="BR18" s="88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93" t="n"/>
      <c r="I19" s="94" t="inlineStr">
        <is>
          <t>−</t>
        </is>
      </c>
      <c r="J19" s="91" t="inlineStr">
        <is>
          <t>теоретическое обучение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2" t="n"/>
      <c r="W19" s="95" t="inlineStr">
        <is>
          <t>Х</t>
        </is>
      </c>
      <c r="X19" s="94" t="inlineStr">
        <is>
          <t>−</t>
        </is>
      </c>
      <c r="Y19" s="91" t="inlineStr">
        <is>
          <t>производственная практика</t>
        </is>
      </c>
      <c r="Z19" s="90" t="n"/>
      <c r="AA19" s="90" t="n"/>
      <c r="AB19" s="90" t="n"/>
      <c r="AC19" s="90" t="n"/>
      <c r="AD19" s="98" t="n"/>
      <c r="AE19" s="98" t="n"/>
      <c r="AF19" s="98" t="n"/>
      <c r="AG19" s="92" t="n"/>
      <c r="AH19" s="92" t="n"/>
      <c r="AI19" s="92" t="n"/>
      <c r="AJ19" s="92" t="n"/>
      <c r="AK19" s="92" t="n"/>
      <c r="AL19" s="92" t="n"/>
      <c r="AM19" s="96" t="inlineStr">
        <is>
          <t>//</t>
        </is>
      </c>
      <c r="AN19" s="94" t="inlineStr">
        <is>
          <t>−</t>
        </is>
      </c>
      <c r="AO19" s="91" t="inlineStr">
        <is>
          <t>итоговая аттестация</t>
        </is>
      </c>
      <c r="AP19" s="91" t="n"/>
      <c r="AQ19" s="91" t="n"/>
      <c r="AR19" s="91" t="n"/>
      <c r="AS19" s="91" t="n"/>
      <c r="AT19" s="91" t="n"/>
      <c r="AU19" s="91" t="n"/>
      <c r="AV19" s="91" t="n"/>
      <c r="AW19" s="91" t="n"/>
      <c r="AX19" s="91" t="n"/>
      <c r="AY19" s="97" t="n"/>
      <c r="AZ19" s="97" t="n"/>
      <c r="BA19" s="97" t="n"/>
      <c r="BB19" s="97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2" t="n"/>
      <c r="B20" s="91" t="n"/>
      <c r="C20" s="92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2" t="n"/>
      <c r="U20" s="92" t="n"/>
      <c r="V20" s="92" t="n"/>
      <c r="W20" s="91" t="n"/>
      <c r="X20" s="91" t="n"/>
      <c r="Y20" s="91" t="n"/>
      <c r="Z20" s="90" t="n"/>
      <c r="AA20" s="90" t="n"/>
      <c r="AB20" s="90" t="n"/>
      <c r="AC20" s="90" t="n"/>
      <c r="AD20" s="98" t="n"/>
      <c r="AE20" s="94" t="n"/>
      <c r="AF20" s="94" t="n"/>
      <c r="AG20" s="92" t="n"/>
      <c r="AH20" s="92" t="n"/>
      <c r="AI20" s="92" t="n"/>
      <c r="AJ20" s="92" t="n"/>
      <c r="AK20" s="92" t="n"/>
      <c r="AL20" s="92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  <c r="BS20" s="9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2" t="n"/>
      <c r="B21" s="91" t="n"/>
      <c r="C21" s="91" t="n"/>
      <c r="D21" s="91" t="n"/>
      <c r="E21" s="91" t="n"/>
      <c r="F21" s="91" t="n"/>
      <c r="G21" s="92" t="n"/>
      <c r="H21" s="95" t="inlineStr">
        <is>
          <t>:</t>
        </is>
      </c>
      <c r="I21" s="94" t="inlineStr">
        <is>
          <t>−</t>
        </is>
      </c>
      <c r="J21" s="91" t="inlineStr">
        <is>
          <t>экзаменационная сессия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2" t="n"/>
      <c r="U21" s="92" t="n"/>
      <c r="V21" s="92" t="n"/>
      <c r="W21" s="96" t="inlineStr">
        <is>
          <t>/</t>
        </is>
      </c>
      <c r="X21" s="94" t="inlineStr">
        <is>
          <t>−</t>
        </is>
      </c>
      <c r="Y21" s="91" t="inlineStr">
        <is>
          <t>магистерская диссертация</t>
        </is>
      </c>
      <c r="Z21" s="90" t="n"/>
      <c r="AA21" s="90" t="n"/>
      <c r="AB21" s="90" t="n"/>
      <c r="AC21" s="90" t="n"/>
      <c r="AD21" s="98" t="n"/>
      <c r="AE21" s="98" t="n"/>
      <c r="AF21" s="98" t="n"/>
      <c r="AG21" s="92" t="n"/>
      <c r="AH21" s="92" t="n"/>
      <c r="AI21" s="92" t="n"/>
      <c r="AJ21" s="92" t="n"/>
      <c r="AK21" s="92" t="n"/>
      <c r="AL21" s="92" t="n"/>
      <c r="AM21" s="95" t="inlineStr">
        <is>
          <t>=</t>
        </is>
      </c>
      <c r="AN21" s="94" t="inlineStr">
        <is>
          <t>−</t>
        </is>
      </c>
      <c r="AO21" s="91" t="inlineStr">
        <is>
          <t>каникулы</t>
        </is>
      </c>
      <c r="AP21" s="97" t="n"/>
      <c r="AQ21" s="97" t="n"/>
      <c r="AR21" s="97" t="n"/>
      <c r="AS21" s="92" t="n"/>
      <c r="AT21" s="90" t="n"/>
      <c r="AU21" s="91" t="n"/>
      <c r="AV21" s="91" t="n"/>
      <c r="AW21" s="91" t="n"/>
      <c r="AX21" s="91" t="n"/>
      <c r="AY21" s="90" t="n"/>
      <c r="AZ21" s="90" t="n"/>
      <c r="BA21" s="90" t="n"/>
      <c r="BB21" s="90" t="n"/>
      <c r="BC21" s="90" t="n"/>
      <c r="BD21" s="90" t="n"/>
      <c r="BE21" s="90" t="n"/>
      <c r="BF21" s="90" t="n"/>
      <c r="BG21" s="90" t="n"/>
      <c r="BH21" s="90" t="n"/>
      <c r="BI21" s="90" t="n"/>
      <c r="BJ21" s="90" t="n"/>
      <c r="BK21" s="90" t="n"/>
      <c r="BL21" s="90" t="n"/>
      <c r="BM21" s="90" t="n"/>
      <c r="BN21" s="90" t="n"/>
      <c r="BO21" s="90" t="n"/>
      <c r="BP21" s="90" t="n"/>
      <c r="BQ21" s="90" t="n"/>
      <c r="BR21" s="90" t="n"/>
      <c r="BS21" s="90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516" t="n"/>
      <c r="AE22" s="516" t="n"/>
      <c r="AF22" s="51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35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516" t="n"/>
      <c r="AE23" s="516" t="n"/>
      <c r="AF23" s="51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5" t="n"/>
      <c r="AD24" s="1524" t="n"/>
      <c r="AE24" s="1524" t="n"/>
      <c r="AF24" s="51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5" t="n"/>
      <c r="AV24" s="356" t="n"/>
      <c r="AW24" s="356" t="n"/>
      <c r="AX24" s="356" t="n"/>
      <c r="AY24" s="356" t="n"/>
      <c r="AZ24" s="356" t="n"/>
      <c r="BA24" s="355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282" t="n"/>
      <c r="B25" s="543" t="inlineStr">
        <is>
          <t>III. План образовательного процесса</t>
        </is>
      </c>
      <c r="C25" s="544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4" t="n"/>
      <c r="P25" s="544" t="n"/>
      <c r="Q25" s="544" t="n"/>
      <c r="R25" s="544" t="n"/>
      <c r="S25" s="544" t="n"/>
      <c r="T25" s="544" t="n"/>
      <c r="U25" s="544" t="n"/>
      <c r="V25" s="544" t="n"/>
      <c r="W25" s="544" t="n"/>
      <c r="X25" s="544" t="n"/>
      <c r="Y25" s="544" t="n"/>
      <c r="Z25" s="544" t="n"/>
      <c r="AA25" s="544" t="n"/>
      <c r="AB25" s="544" t="n"/>
      <c r="AC25" s="544" t="n"/>
      <c r="AD25" s="544" t="n"/>
      <c r="AE25" s="544" t="n"/>
      <c r="AF25" s="544" t="n"/>
      <c r="AG25" s="544" t="n"/>
      <c r="AH25" s="544" t="n"/>
      <c r="AI25" s="544" t="n"/>
      <c r="AJ25" s="544" t="n"/>
      <c r="AK25" s="544" t="n"/>
      <c r="AL25" s="544" t="n"/>
      <c r="AM25" s="544" t="n"/>
      <c r="AN25" s="544" t="n"/>
      <c r="AO25" s="544" t="n"/>
      <c r="AP25" s="544" t="n"/>
      <c r="AQ25" s="544" t="n"/>
      <c r="AR25" s="544" t="n"/>
      <c r="AS25" s="544" t="n"/>
      <c r="AT25" s="544" t="n"/>
      <c r="AU25" s="544" t="n"/>
      <c r="AV25" s="544" t="n"/>
      <c r="AW25" s="544" t="n"/>
      <c r="AX25" s="544" t="n"/>
      <c r="AY25" s="544" t="n"/>
      <c r="AZ25" s="544" t="n"/>
      <c r="BA25" s="544" t="n"/>
      <c r="BB25" s="544" t="n"/>
      <c r="BC25" s="544" t="n"/>
      <c r="BD25" s="544" t="n"/>
      <c r="BE25" s="544" t="n"/>
      <c r="BF25" s="544" t="n"/>
      <c r="BG25" s="544" t="n"/>
      <c r="BH25" s="544" t="n"/>
      <c r="BI25" s="544" t="n"/>
      <c r="BJ25" s="19" t="n"/>
      <c r="BK25" s="19" t="n"/>
      <c r="BL25" s="19" t="n"/>
      <c r="BM25" s="19" t="n"/>
      <c r="BN25" s="19" t="n"/>
      <c r="BO25" s="19" t="n"/>
      <c r="BP25" s="19" t="n"/>
      <c r="BQ25" s="19" t="n"/>
      <c r="BR25" s="19" t="n"/>
      <c r="BS25" s="19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355" t="n"/>
      <c r="B26" s="594" t="inlineStr">
        <is>
          <t>№ п/п</t>
        </is>
      </c>
      <c r="C26" s="101" t="n"/>
      <c r="D26" s="104" t="n"/>
      <c r="E26" s="595" t="inlineStr">
        <is>
          <t>Название модуля, учебной дисциплины, курсового проекта  (курсовой работы)</t>
        </is>
      </c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4" t="n"/>
      <c r="AC26" s="596" t="inlineStr">
        <is>
          <t>Экзамены</t>
        </is>
      </c>
      <c r="AD26" s="101" t="n"/>
      <c r="AE26" s="104" t="n"/>
      <c r="AF26" s="596" t="inlineStr">
        <is>
          <t>Зачеты</t>
        </is>
      </c>
      <c r="AG26" s="101" t="n"/>
      <c r="AH26" s="104" t="n"/>
      <c r="AI26" s="1621" t="inlineStr">
        <is>
          <t>Количество академических часов</t>
        </is>
      </c>
      <c r="AJ26" s="585" t="n"/>
      <c r="AK26" s="585" t="n"/>
      <c r="AL26" s="585" t="n"/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613" t="n"/>
      <c r="AV26" s="1622" t="inlineStr">
        <is>
          <t>Распределение по курсам и семестрам</t>
        </is>
      </c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5" t="n"/>
      <c r="BF26" s="585" t="n"/>
      <c r="BG26" s="586" t="n"/>
      <c r="BH26" s="594" t="inlineStr">
        <is>
          <t>Код компетенции</t>
        </is>
      </c>
      <c r="BI26" s="101" t="n"/>
      <c r="BJ26" s="104" t="n"/>
      <c r="BK26" s="599" t="inlineStr">
        <is>
          <t>Учебная дисциплина закреплена за кафедрой</t>
        </is>
      </c>
      <c r="BL26" s="355" t="n"/>
      <c r="BM26" s="355" t="n"/>
      <c r="BN26" s="355" t="n"/>
      <c r="BO26" s="355" t="n"/>
      <c r="BP26" s="355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355" t="n"/>
      <c r="B27" s="112" t="n"/>
      <c r="C27" s="1" t="n"/>
      <c r="D27" s="114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14" t="n"/>
      <c r="AC27" s="112" t="n"/>
      <c r="AD27" s="1" t="n"/>
      <c r="AE27" s="114" t="n"/>
      <c r="AF27" s="112" t="n"/>
      <c r="AG27" s="1" t="n"/>
      <c r="AH27" s="114" t="n"/>
      <c r="AI27" s="708" t="inlineStr">
        <is>
          <t>Всего</t>
        </is>
      </c>
      <c r="AJ27" s="101" t="n"/>
      <c r="AK27" s="53" t="n"/>
      <c r="AL27" s="214" t="inlineStr">
        <is>
          <t>Аудиторных</t>
        </is>
      </c>
      <c r="AM27" s="115" t="n"/>
      <c r="AN27" s="1623" t="inlineStr">
        <is>
          <t>Из них</t>
        </is>
      </c>
      <c r="AO27" s="585" t="n"/>
      <c r="AP27" s="585" t="n"/>
      <c r="AQ27" s="585" t="n"/>
      <c r="AR27" s="585" t="n"/>
      <c r="AS27" s="585" t="n"/>
      <c r="AT27" s="585" t="n"/>
      <c r="AU27" s="586" t="n"/>
      <c r="AV27" s="1579" t="inlineStr">
        <is>
          <t>I курс</t>
        </is>
      </c>
      <c r="AW27" s="544" t="n"/>
      <c r="AX27" s="544" t="n"/>
      <c r="AY27" s="544" t="n"/>
      <c r="AZ27" s="544" t="n"/>
      <c r="BA27" s="544" t="n"/>
      <c r="BB27" s="544" t="n"/>
      <c r="BC27" s="544" t="n"/>
      <c r="BD27" s="544" t="n"/>
      <c r="BE27" s="544" t="n"/>
      <c r="BF27" s="544" t="n"/>
      <c r="BG27" s="603" t="n"/>
      <c r="BH27" s="112" t="n"/>
      <c r="BI27" s="1" t="n"/>
      <c r="BJ27" s="114" t="n"/>
      <c r="BK27" s="112" t="n"/>
      <c r="BL27" s="355" t="n"/>
      <c r="BM27" s="355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355" t="n"/>
      <c r="B28" s="112" t="n"/>
      <c r="C28" s="1" t="n"/>
      <c r="D28" s="114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14" t="n"/>
      <c r="AC28" s="112" t="n"/>
      <c r="AD28" s="1" t="n"/>
      <c r="AE28" s="114" t="n"/>
      <c r="AF28" s="112" t="n"/>
      <c r="AG28" s="1" t="n"/>
      <c r="AH28" s="114" t="n"/>
      <c r="AI28" s="112" t="n"/>
      <c r="AJ28" s="1" t="n"/>
      <c r="AK28" s="115" t="n"/>
      <c r="AL28" s="116" t="n"/>
      <c r="AM28" s="115" t="n"/>
      <c r="AN28" s="1624" t="inlineStr">
        <is>
          <t>Лекции</t>
        </is>
      </c>
      <c r="AO28" s="552" t="n"/>
      <c r="AP28" s="1368" t="inlineStr">
        <is>
          <t>Лабораторные</t>
        </is>
      </c>
      <c r="AQ28" s="115" t="n"/>
      <c r="AR28" s="1368" t="inlineStr">
        <is>
          <t>Практические</t>
        </is>
      </c>
      <c r="AS28" s="115" t="n"/>
      <c r="AT28" s="1368" t="inlineStr">
        <is>
          <t>Семинарские</t>
        </is>
      </c>
      <c r="AU28" s="115" t="n"/>
      <c r="AV28" s="1625" t="inlineStr">
        <is>
          <t>1 семестр,</t>
        </is>
      </c>
      <c r="AW28" s="206" t="n"/>
      <c r="AX28" s="206" t="n"/>
      <c r="AY28" s="206" t="n"/>
      <c r="AZ28" s="206" t="n"/>
      <c r="BA28" s="139" t="n"/>
      <c r="BB28" s="1368" t="inlineStr">
        <is>
          <t>2 семестр,</t>
        </is>
      </c>
      <c r="BC28" s="206" t="n"/>
      <c r="BD28" s="206" t="n"/>
      <c r="BE28" s="206" t="n"/>
      <c r="BF28" s="206" t="n"/>
      <c r="BG28" s="139" t="n"/>
      <c r="BH28" s="112" t="n"/>
      <c r="BI28" s="1" t="n"/>
      <c r="BJ28" s="114" t="n"/>
      <c r="BK28" s="112" t="n"/>
      <c r="BL28" s="355" t="n"/>
      <c r="BM28" s="355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355" t="n"/>
      <c r="B29" s="112" t="n"/>
      <c r="C29" s="1" t="n"/>
      <c r="D29" s="114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14" t="n"/>
      <c r="AC29" s="112" t="n"/>
      <c r="AD29" s="1" t="n"/>
      <c r="AE29" s="114" t="n"/>
      <c r="AF29" s="112" t="n"/>
      <c r="AG29" s="1" t="n"/>
      <c r="AH29" s="114" t="n"/>
      <c r="AI29" s="112" t="n"/>
      <c r="AJ29" s="1" t="n"/>
      <c r="AK29" s="115" t="n"/>
      <c r="AL29" s="116" t="n"/>
      <c r="AM29" s="115" t="n"/>
      <c r="AN29" s="561" t="n"/>
      <c r="AO29" s="115" t="n"/>
      <c r="AP29" s="116" t="n"/>
      <c r="AQ29" s="115" t="n"/>
      <c r="AR29" s="116" t="n"/>
      <c r="AS29" s="115" t="n"/>
      <c r="AT29" s="116" t="n"/>
      <c r="AU29" s="115" t="n"/>
      <c r="AV29" s="1313" t="n">
        <v>15</v>
      </c>
      <c r="AW29" s="126" t="n"/>
      <c r="AX29" s="1233" t="inlineStr">
        <is>
          <t>недель</t>
        </is>
      </c>
      <c r="AY29" s="126" t="n"/>
      <c r="AZ29" s="126" t="n"/>
      <c r="BA29" s="128" t="n"/>
      <c r="BB29" s="1626" t="n">
        <v>9</v>
      </c>
      <c r="BC29" s="126" t="n"/>
      <c r="BD29" s="1315" t="inlineStr">
        <is>
          <t>недель</t>
        </is>
      </c>
      <c r="BE29" s="126" t="n"/>
      <c r="BF29" s="126" t="n"/>
      <c r="BG29" s="175" t="n"/>
      <c r="BH29" s="112" t="n"/>
      <c r="BI29" s="1" t="n"/>
      <c r="BJ29" s="114" t="n"/>
      <c r="BK29" s="112" t="n"/>
      <c r="BL29" s="355" t="n"/>
      <c r="BM29" s="355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355" t="n"/>
      <c r="B30" s="606" t="n"/>
      <c r="C30" s="544" t="n"/>
      <c r="D30" s="607" t="n"/>
      <c r="E30" s="544" t="n"/>
      <c r="F30" s="544" t="n"/>
      <c r="G30" s="544" t="n"/>
      <c r="H30" s="544" t="n"/>
      <c r="I30" s="544" t="n"/>
      <c r="J30" s="544" t="n"/>
      <c r="K30" s="544" t="n"/>
      <c r="L30" s="544" t="n"/>
      <c r="M30" s="544" t="n"/>
      <c r="N30" s="544" t="n"/>
      <c r="O30" s="544" t="n"/>
      <c r="P30" s="544" t="n"/>
      <c r="Q30" s="544" t="n"/>
      <c r="R30" s="544" t="n"/>
      <c r="S30" s="544" t="n"/>
      <c r="T30" s="544" t="n"/>
      <c r="U30" s="544" t="n"/>
      <c r="V30" s="544" t="n"/>
      <c r="W30" s="544" t="n"/>
      <c r="X30" s="544" t="n"/>
      <c r="Y30" s="544" t="n"/>
      <c r="Z30" s="544" t="n"/>
      <c r="AA30" s="544" t="n"/>
      <c r="AB30" s="607" t="n"/>
      <c r="AC30" s="606" t="n"/>
      <c r="AD30" s="544" t="n"/>
      <c r="AE30" s="607" t="n"/>
      <c r="AF30" s="606" t="n"/>
      <c r="AG30" s="544" t="n"/>
      <c r="AH30" s="607" t="n"/>
      <c r="AI30" s="606" t="n"/>
      <c r="AJ30" s="544" t="n"/>
      <c r="AK30" s="609" t="n"/>
      <c r="AL30" s="140" t="n"/>
      <c r="AM30" s="139" t="n"/>
      <c r="AN30" s="608" t="n"/>
      <c r="AO30" s="609" t="n"/>
      <c r="AP30" s="140" t="n"/>
      <c r="AQ30" s="139" t="n"/>
      <c r="AR30" s="140" t="n"/>
      <c r="AS30" s="139" t="n"/>
      <c r="AT30" s="140" t="n"/>
      <c r="AU30" s="139" t="n"/>
      <c r="AV30" s="1627" t="inlineStr">
        <is>
          <t>Всего часов</t>
        </is>
      </c>
      <c r="AW30" s="197" t="n"/>
      <c r="AX30" s="966" t="inlineStr">
        <is>
          <t>Ауд. часов</t>
        </is>
      </c>
      <c r="AY30" s="197" t="n"/>
      <c r="AZ30" s="966" t="inlineStr">
        <is>
          <t>Зач. единиц</t>
        </is>
      </c>
      <c r="BA30" s="197" t="n"/>
      <c r="BB30" s="966" t="inlineStr">
        <is>
          <t>Всего часов</t>
        </is>
      </c>
      <c r="BC30" s="197" t="n"/>
      <c r="BD30" s="966" t="inlineStr">
        <is>
          <t>Ауд. часов</t>
        </is>
      </c>
      <c r="BE30" s="197" t="n"/>
      <c r="BF30" s="966" t="inlineStr">
        <is>
          <t>Зач. единиц</t>
        </is>
      </c>
      <c r="BG30" s="197" t="n"/>
      <c r="BH30" s="606" t="n"/>
      <c r="BI30" s="544" t="n"/>
      <c r="BJ30" s="607" t="n"/>
      <c r="BK30" s="112" t="n"/>
      <c r="BL30" s="355" t="n"/>
      <c r="BM30" s="355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355" t="n"/>
      <c r="B31" s="615" t="n">
        <v>1</v>
      </c>
      <c r="C31" s="585" t="n"/>
      <c r="D31" s="586" t="n"/>
      <c r="E31" s="1528" t="inlineStr">
        <is>
          <t>Государственный компонент</t>
        </is>
      </c>
      <c r="F31" s="585" t="n"/>
      <c r="G31" s="585" t="n"/>
      <c r="H31" s="585" t="n"/>
      <c r="I31" s="585" t="n"/>
      <c r="J31" s="585" t="n"/>
      <c r="K31" s="585" t="n"/>
      <c r="L31" s="585" t="n"/>
      <c r="M31" s="585" t="n"/>
      <c r="N31" s="585" t="n"/>
      <c r="O31" s="585" t="n"/>
      <c r="P31" s="585" t="n"/>
      <c r="Q31" s="585" t="n"/>
      <c r="R31" s="585" t="n"/>
      <c r="S31" s="585" t="n"/>
      <c r="T31" s="585" t="n"/>
      <c r="U31" s="585" t="n"/>
      <c r="V31" s="585" t="n"/>
      <c r="W31" s="585" t="n"/>
      <c r="X31" s="585" t="n"/>
      <c r="Y31" s="585" t="n"/>
      <c r="Z31" s="585" t="n"/>
      <c r="AA31" s="585" t="n"/>
      <c r="AB31" s="586" t="n"/>
      <c r="AC31" s="615" t="n"/>
      <c r="AD31" s="585" t="n"/>
      <c r="AE31" s="586" t="n"/>
      <c r="AF31" s="615" t="n"/>
      <c r="AG31" s="585" t="n"/>
      <c r="AH31" s="586" t="n"/>
      <c r="AI31" s="612">
        <f>AI32+AI36+AI37</f>
        <v/>
      </c>
      <c r="AJ31" s="585" t="n"/>
      <c r="AK31" s="613" t="n"/>
      <c r="AL31" s="616">
        <f>AL32+AL36+AL37</f>
        <v/>
      </c>
      <c r="AM31" s="613" t="n"/>
      <c r="AN31" s="616">
        <f>AN32+AN36+AN37</f>
        <v/>
      </c>
      <c r="AO31" s="613" t="n"/>
      <c r="AP31" s="616">
        <f>AP32+AP36+AP37</f>
        <v/>
      </c>
      <c r="AQ31" s="613" t="n"/>
      <c r="AR31" s="616">
        <f>AR32+AR36+AR37</f>
        <v/>
      </c>
      <c r="AS31" s="613" t="n"/>
      <c r="AT31" s="617">
        <f>AT32+AT36+AT37</f>
        <v/>
      </c>
      <c r="AU31" s="613" t="n"/>
      <c r="AV31" s="616">
        <f>AV32+AV36+AV37</f>
        <v/>
      </c>
      <c r="AW31" s="613" t="n"/>
      <c r="AX31" s="616">
        <f>AX32+AX36+AX37</f>
        <v/>
      </c>
      <c r="AY31" s="613" t="n"/>
      <c r="AZ31" s="616">
        <f>AZ32+AZ36+AZ37</f>
        <v/>
      </c>
      <c r="BA31" s="613" t="n"/>
      <c r="BB31" s="616">
        <f>BB32+BB36+BB37</f>
        <v/>
      </c>
      <c r="BC31" s="613" t="n"/>
      <c r="BD31" s="616">
        <f>BD32+BD36+BD37</f>
        <v/>
      </c>
      <c r="BE31" s="613" t="n"/>
      <c r="BF31" s="616">
        <f>BF32+BF36+BF37</f>
        <v/>
      </c>
      <c r="BG31" s="613" t="n"/>
      <c r="BH31" s="612" t="n"/>
      <c r="BI31" s="585" t="n"/>
      <c r="BJ31" s="613" t="n"/>
      <c r="BK31" s="1421" t="n"/>
      <c r="BL31" s="355" t="n"/>
      <c r="BM31" s="355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355" t="n"/>
      <c r="B32" s="1364" t="inlineStr">
        <is>
          <t>1.1</t>
        </is>
      </c>
      <c r="C32" s="206" t="n"/>
      <c r="D32" s="207" t="n"/>
      <c r="E32" s="1186" t="inlineStr">
        <is>
          <t>Модуль "Государственное управление"</t>
        </is>
      </c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61" t="n"/>
      <c r="AC32" s="387" t="n"/>
      <c r="AD32" s="123" t="n"/>
      <c r="AE32" s="161" t="n"/>
      <c r="AF32" s="387" t="n"/>
      <c r="AG32" s="123" t="n"/>
      <c r="AH32" s="161" t="n"/>
      <c r="AI32" s="169">
        <f>SUM(AI33:AK35)</f>
        <v/>
      </c>
      <c r="AJ32" s="123" t="n"/>
      <c r="AK32" s="124" t="n"/>
      <c r="AL32" s="211">
        <f>SUM(AL33:AM35)</f>
        <v/>
      </c>
      <c r="AM32" s="139" t="n"/>
      <c r="AN32" s="211">
        <f>SUM(AN33:AO35)</f>
        <v/>
      </c>
      <c r="AO32" s="139" t="n"/>
      <c r="AP32" s="211">
        <f>SUM(AP33:AQ35)</f>
        <v/>
      </c>
      <c r="AQ32" s="139" t="n"/>
      <c r="AR32" s="211">
        <f>SUM(AR33:AS35)</f>
        <v/>
      </c>
      <c r="AS32" s="139" t="n"/>
      <c r="AT32" s="170">
        <f>SUM(AT33:AU35)</f>
        <v/>
      </c>
      <c r="AU32" s="124" t="n"/>
      <c r="AV32" s="211">
        <f>SUM(AV33:AW35)</f>
        <v/>
      </c>
      <c r="AW32" s="139" t="n"/>
      <c r="AX32" s="211">
        <f>SUM(AX33:AY35)</f>
        <v/>
      </c>
      <c r="AY32" s="139" t="n"/>
      <c r="AZ32" s="211">
        <f>SUM(AZ33:BA35)</f>
        <v/>
      </c>
      <c r="BA32" s="139" t="n"/>
      <c r="BB32" s="211">
        <f>SUM(BB33:BC35)</f>
        <v/>
      </c>
      <c r="BC32" s="139" t="n"/>
      <c r="BD32" s="211">
        <f>SUM(BD33:BE35)</f>
        <v/>
      </c>
      <c r="BE32" s="139" t="n"/>
      <c r="BF32" s="170">
        <f>SUM(BF33:BG35)</f>
        <v/>
      </c>
      <c r="BG32" s="124" t="n"/>
      <c r="BH32" s="600" t="n"/>
      <c r="BI32" s="206" t="n"/>
      <c r="BJ32" s="139" t="n"/>
      <c r="BK32" s="1421" t="n"/>
      <c r="BL32" s="355" t="n"/>
      <c r="BM32" s="355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355" t="n"/>
      <c r="B33" s="262" t="inlineStr">
        <is>
          <t>1.1.1</t>
        </is>
      </c>
      <c r="C33" s="131" t="n"/>
      <c r="D33" s="132" t="n"/>
      <c r="E33" s="1170" t="inlineStr">
        <is>
          <t xml:space="preserve">Управление социальными и экономическими системами </t>
        </is>
      </c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2" t="n"/>
      <c r="AC33" s="261" t="n">
        <v>1</v>
      </c>
      <c r="AD33" s="131" t="n"/>
      <c r="AE33" s="132" t="n"/>
      <c r="AF33" s="261" t="n"/>
      <c r="AG33" s="131" t="n"/>
      <c r="AH33" s="132" t="n"/>
      <c r="AI33" s="724" t="n">
        <v>108</v>
      </c>
      <c r="AJ33" s="131" t="n"/>
      <c r="AK33" s="179" t="n"/>
      <c r="AL33" s="93">
        <f>SUM(AN33:AU33)</f>
        <v/>
      </c>
      <c r="AM33" s="128" t="n"/>
      <c r="AN33" s="350" t="n">
        <v>20</v>
      </c>
      <c r="AO33" s="179" t="n"/>
      <c r="AP33" s="93" t="n"/>
      <c r="AQ33" s="128" t="n"/>
      <c r="AR33" s="93" t="n">
        <v>10</v>
      </c>
      <c r="AS33" s="128" t="n"/>
      <c r="AT33" s="350" t="n">
        <v>10</v>
      </c>
      <c r="AU33" s="179" t="n"/>
      <c r="AV33" s="180" t="n">
        <v>108</v>
      </c>
      <c r="AW33" s="179" t="n"/>
      <c r="AX33" s="350">
        <f>AL33</f>
        <v/>
      </c>
      <c r="AY33" s="179" t="n"/>
      <c r="AZ33" s="350" t="n">
        <v>3</v>
      </c>
      <c r="BA33" s="179" t="n"/>
      <c r="BB33" s="180" t="n"/>
      <c r="BC33" s="179" t="n"/>
      <c r="BD33" s="93" t="n"/>
      <c r="BE33" s="128" t="n"/>
      <c r="BF33" s="350" t="n"/>
      <c r="BG33" s="179" t="n"/>
      <c r="BH33" s="1628" t="inlineStr">
        <is>
          <t>УК-2,3;УПК-1</t>
        </is>
      </c>
      <c r="BI33" s="191" t="n"/>
      <c r="BJ33" s="192" t="n"/>
      <c r="BK33" s="1421" t="inlineStr">
        <is>
          <t>ОПиЭН</t>
        </is>
      </c>
      <c r="BL33" s="355" t="n"/>
      <c r="BM33" s="355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355" t="n"/>
      <c r="B34" s="262" t="inlineStr">
        <is>
          <t>1.1.2</t>
        </is>
      </c>
      <c r="C34" s="131" t="n"/>
      <c r="D34" s="132" t="n"/>
      <c r="E34" s="1170" t="inlineStr">
        <is>
          <t>Правовое обеспечение государственного управления и самоуправления</t>
        </is>
      </c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2" t="n"/>
      <c r="AC34" s="261" t="n"/>
      <c r="AD34" s="131" t="n"/>
      <c r="AE34" s="132" t="n"/>
      <c r="AF34" s="261" t="n">
        <v>1</v>
      </c>
      <c r="AG34" s="131" t="n"/>
      <c r="AH34" s="132" t="n"/>
      <c r="AI34" s="724" t="n">
        <v>90</v>
      </c>
      <c r="AJ34" s="131" t="n"/>
      <c r="AK34" s="179" t="n"/>
      <c r="AL34" s="93">
        <f>SUM(AN34:AU34)</f>
        <v/>
      </c>
      <c r="AM34" s="128" t="n"/>
      <c r="AN34" s="350" t="n">
        <v>20</v>
      </c>
      <c r="AO34" s="179" t="n"/>
      <c r="AP34" s="93" t="n"/>
      <c r="AQ34" s="128" t="n"/>
      <c r="AR34" s="93" t="n">
        <v>10</v>
      </c>
      <c r="AS34" s="128" t="n"/>
      <c r="AT34" s="350" t="n">
        <v>10</v>
      </c>
      <c r="AU34" s="179" t="n"/>
      <c r="AV34" s="180">
        <f>AI34</f>
        <v/>
      </c>
      <c r="AW34" s="179" t="n"/>
      <c r="AX34" s="350">
        <f>AL34</f>
        <v/>
      </c>
      <c r="AY34" s="179" t="n"/>
      <c r="AZ34" s="350" t="n">
        <v>3</v>
      </c>
      <c r="BA34" s="179" t="n"/>
      <c r="BB34" s="180" t="n"/>
      <c r="BC34" s="179" t="n"/>
      <c r="BD34" s="93" t="n"/>
      <c r="BE34" s="128" t="n"/>
      <c r="BF34" s="350" t="n"/>
      <c r="BG34" s="179" t="n"/>
      <c r="BH34" s="1629" t="inlineStr">
        <is>
          <t>УПК-2</t>
        </is>
      </c>
      <c r="BI34" s="191" t="n"/>
      <c r="BJ34" s="192" t="n"/>
      <c r="BK34" s="1421" t="inlineStr">
        <is>
          <t>ФиП</t>
        </is>
      </c>
      <c r="BL34" s="355" t="n"/>
      <c r="BM34" s="355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355" t="n"/>
      <c r="B35" s="262" t="inlineStr">
        <is>
          <t>1.1.3</t>
        </is>
      </c>
      <c r="C35" s="131" t="n"/>
      <c r="D35" s="132" t="n"/>
      <c r="E35" s="1170" t="inlineStr">
        <is>
          <t>Информационно-аналитические технологии в государственном управлении</t>
        </is>
      </c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2" t="n"/>
      <c r="AC35" s="261" t="n"/>
      <c r="AD35" s="131" t="n"/>
      <c r="AE35" s="132" t="n"/>
      <c r="AF35" s="261" t="n">
        <v>1</v>
      </c>
      <c r="AG35" s="131" t="n"/>
      <c r="AH35" s="132" t="n"/>
      <c r="AI35" s="724" t="n">
        <v>90</v>
      </c>
      <c r="AJ35" s="131" t="n"/>
      <c r="AK35" s="179" t="n"/>
      <c r="AL35" s="93">
        <f>SUM(AN35:AU35)</f>
        <v/>
      </c>
      <c r="AM35" s="128" t="n"/>
      <c r="AN35" s="350" t="n">
        <v>14</v>
      </c>
      <c r="AO35" s="179" t="n"/>
      <c r="AP35" s="93" t="n">
        <v>22</v>
      </c>
      <c r="AQ35" s="128" t="n"/>
      <c r="AR35" s="93" t="n"/>
      <c r="AS35" s="128" t="n"/>
      <c r="AT35" s="350" t="n"/>
      <c r="AU35" s="179" t="n"/>
      <c r="AV35" s="180">
        <f>AI35</f>
        <v/>
      </c>
      <c r="AW35" s="179" t="n"/>
      <c r="AX35" s="350">
        <f>AL35</f>
        <v/>
      </c>
      <c r="AY35" s="179" t="n"/>
      <c r="AZ35" s="350" t="n">
        <v>3</v>
      </c>
      <c r="BA35" s="179" t="n"/>
      <c r="BB35" s="180" t="n"/>
      <c r="BC35" s="179" t="n"/>
      <c r="BD35" s="93" t="n"/>
      <c r="BE35" s="128" t="n"/>
      <c r="BF35" s="350" t="n"/>
      <c r="BG35" s="179" t="n"/>
      <c r="BH35" s="1630" t="inlineStr">
        <is>
          <t>УК-6,УПК-4</t>
        </is>
      </c>
      <c r="BI35" s="191" t="n"/>
      <c r="BJ35" s="192" t="n"/>
      <c r="BK35" s="1421" t="inlineStr">
        <is>
          <t>ОПиЭН</t>
        </is>
      </c>
      <c r="BL35" s="355" t="n"/>
      <c r="BM35" s="355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355" t="n"/>
      <c r="B36" s="402" t="inlineStr">
        <is>
          <t>1.2</t>
        </is>
      </c>
      <c r="C36" s="131" t="n"/>
      <c r="D36" s="132" t="n"/>
      <c r="E36" s="1190" t="inlineStr">
        <is>
          <t xml:space="preserve">Экономика развития </t>
        </is>
      </c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2" t="n"/>
      <c r="AC36" s="261" t="n">
        <v>1</v>
      </c>
      <c r="AD36" s="131" t="n"/>
      <c r="AE36" s="132" t="n"/>
      <c r="AF36" s="405" t="n"/>
      <c r="AG36" s="131" t="n"/>
      <c r="AH36" s="132" t="n"/>
      <c r="AI36" s="407" t="n">
        <v>90</v>
      </c>
      <c r="AJ36" s="131" t="n"/>
      <c r="AK36" s="179" t="n"/>
      <c r="AL36" s="95">
        <f>SUM(AN36:AU36)</f>
        <v/>
      </c>
      <c r="AM36" s="128" t="n"/>
      <c r="AN36" s="352" t="n">
        <v>20</v>
      </c>
      <c r="AO36" s="179" t="n"/>
      <c r="AP36" s="95" t="n"/>
      <c r="AQ36" s="128" t="n"/>
      <c r="AR36" s="95" t="n">
        <v>10</v>
      </c>
      <c r="AS36" s="128" t="n"/>
      <c r="AT36" s="352" t="n">
        <v>10</v>
      </c>
      <c r="AU36" s="179" t="n"/>
      <c r="AV36" s="186">
        <f>AI36</f>
        <v/>
      </c>
      <c r="AW36" s="179" t="n"/>
      <c r="AX36" s="352">
        <f>AL36</f>
        <v/>
      </c>
      <c r="AY36" s="179" t="n"/>
      <c r="AZ36" s="352" t="n">
        <v>3</v>
      </c>
      <c r="BA36" s="179" t="n"/>
      <c r="BB36" s="180" t="n"/>
      <c r="BC36" s="179" t="n"/>
      <c r="BD36" s="93" t="n"/>
      <c r="BE36" s="128" t="n"/>
      <c r="BF36" s="350" t="n"/>
      <c r="BG36" s="179" t="n"/>
      <c r="BH36" s="1628" t="inlineStr">
        <is>
          <t>УК-2,3;УПК-3</t>
        </is>
      </c>
      <c r="BI36" s="191" t="n"/>
      <c r="BJ36" s="192" t="n"/>
      <c r="BK36" s="1421" t="inlineStr">
        <is>
          <t>ОПиЭН</t>
        </is>
      </c>
      <c r="BL36" s="355" t="n"/>
      <c r="BM36" s="355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953" t="n"/>
      <c r="B37" s="402" t="inlineStr">
        <is>
          <t>1.3</t>
        </is>
      </c>
      <c r="C37" s="131" t="n"/>
      <c r="D37" s="132" t="n"/>
      <c r="E37" s="1190" t="inlineStr">
        <is>
          <t>Модуль "Научно-исследовательская работа"</t>
        </is>
      </c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1" t="n"/>
      <c r="Z37" s="131" t="n"/>
      <c r="AA37" s="131" t="n"/>
      <c r="AB37" s="132" t="n"/>
      <c r="AC37" s="405" t="n"/>
      <c r="AD37" s="131" t="n"/>
      <c r="AE37" s="132" t="n"/>
      <c r="AF37" s="405" t="n"/>
      <c r="AG37" s="131" t="n"/>
      <c r="AH37" s="132" t="n"/>
      <c r="AI37" s="407">
        <f>AI38</f>
        <v/>
      </c>
      <c r="AJ37" s="131" t="n"/>
      <c r="AK37" s="179" t="n"/>
      <c r="AL37" s="187">
        <f>AL38</f>
        <v/>
      </c>
      <c r="AM37" s="128" t="n"/>
      <c r="AN37" s="187">
        <f>AN38</f>
        <v/>
      </c>
      <c r="AO37" s="128" t="n"/>
      <c r="AP37" s="187">
        <f>AP38</f>
        <v/>
      </c>
      <c r="AQ37" s="128" t="n"/>
      <c r="AR37" s="187">
        <f>AR38</f>
        <v/>
      </c>
      <c r="AS37" s="128" t="n"/>
      <c r="AT37" s="352">
        <f>AT38</f>
        <v/>
      </c>
      <c r="AU37" s="179" t="n"/>
      <c r="AV37" s="186">
        <f>AV38</f>
        <v/>
      </c>
      <c r="AW37" s="179" t="n"/>
      <c r="AX37" s="186">
        <f>AX38</f>
        <v/>
      </c>
      <c r="AY37" s="179" t="n"/>
      <c r="AZ37" s="186">
        <f>AZ38</f>
        <v/>
      </c>
      <c r="BA37" s="179" t="n"/>
      <c r="BB37" s="186">
        <f>BB38</f>
        <v/>
      </c>
      <c r="BC37" s="179" t="n"/>
      <c r="BD37" s="187">
        <f>BD38</f>
        <v/>
      </c>
      <c r="BE37" s="128" t="n"/>
      <c r="BF37" s="352">
        <f>BF38</f>
        <v/>
      </c>
      <c r="BG37" s="179" t="n"/>
      <c r="BH37" s="180" t="inlineStr">
        <is>
          <t>УК-1</t>
        </is>
      </c>
      <c r="BI37" s="131" t="n"/>
      <c r="BJ37" s="179" t="n"/>
      <c r="BK37" s="1535" t="n"/>
      <c r="BL37" s="953" t="n"/>
      <c r="BM37" s="953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355" t="n"/>
      <c r="B38" s="226" t="inlineStr">
        <is>
          <t>1.3.1</t>
        </is>
      </c>
      <c r="C38" s="191" t="n"/>
      <c r="D38" s="192" t="n"/>
      <c r="E38" s="1536" t="inlineStr">
        <is>
          <t>Научно-исследовательский семинар</t>
        </is>
      </c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4" t="n"/>
      <c r="W38" s="194" t="n"/>
      <c r="X38" s="194" t="n"/>
      <c r="Y38" s="194" t="n"/>
      <c r="Z38" s="194" t="n"/>
      <c r="AA38" s="194" t="n"/>
      <c r="AB38" s="195" t="n"/>
      <c r="AC38" s="263" t="n"/>
      <c r="AD38" s="194" t="n"/>
      <c r="AE38" s="195" t="n"/>
      <c r="AF38" s="263" t="n">
        <v>1.2</v>
      </c>
      <c r="AG38" s="194" t="n"/>
      <c r="AH38" s="195" t="n"/>
      <c r="AI38" s="1537" t="n">
        <v>180</v>
      </c>
      <c r="AJ38" s="194" t="n"/>
      <c r="AK38" s="240" t="n"/>
      <c r="AL38" s="93" t="n"/>
      <c r="AM38" s="128" t="n"/>
      <c r="AN38" s="350" t="n"/>
      <c r="AO38" s="179" t="n"/>
      <c r="AP38" s="93" t="n"/>
      <c r="AQ38" s="128" t="n"/>
      <c r="AR38" s="93" t="n"/>
      <c r="AS38" s="128" t="n"/>
      <c r="AT38" s="1538" t="n"/>
      <c r="AU38" s="1059" t="n"/>
      <c r="AV38" s="180" t="n">
        <v>90</v>
      </c>
      <c r="AW38" s="179" t="n"/>
      <c r="AX38" s="350" t="n"/>
      <c r="AY38" s="179" t="n"/>
      <c r="AZ38" s="350" t="n">
        <v>3</v>
      </c>
      <c r="BA38" s="179" t="n"/>
      <c r="BB38" s="180" t="n">
        <v>90</v>
      </c>
      <c r="BC38" s="179" t="n"/>
      <c r="BD38" s="93" t="n"/>
      <c r="BE38" s="128" t="n"/>
      <c r="BF38" s="1538" t="n">
        <v>3</v>
      </c>
      <c r="BG38" s="1059" t="n"/>
      <c r="BH38" s="180" t="n"/>
      <c r="BI38" s="131" t="n"/>
      <c r="BJ38" s="179" t="n"/>
      <c r="BK38" s="1421" t="inlineStr">
        <is>
          <t>ОПиЭН</t>
        </is>
      </c>
      <c r="BL38" s="355" t="n"/>
      <c r="BM38" s="355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355" t="n"/>
      <c r="B39" s="615" t="n">
        <v>2</v>
      </c>
      <c r="C39" s="585" t="n"/>
      <c r="D39" s="586" t="n"/>
      <c r="E39" s="1528" t="inlineStr">
        <is>
          <t>Компонент учреждения образования</t>
        </is>
      </c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5" t="n"/>
      <c r="W39" s="585" t="n"/>
      <c r="X39" s="585" t="n"/>
      <c r="Y39" s="585" t="n"/>
      <c r="Z39" s="585" t="n"/>
      <c r="AA39" s="585" t="n"/>
      <c r="AB39" s="586" t="n"/>
      <c r="AC39" s="615" t="n"/>
      <c r="AD39" s="585" t="n"/>
      <c r="AE39" s="586" t="n"/>
      <c r="AF39" s="615" t="n"/>
      <c r="AG39" s="585" t="n"/>
      <c r="AH39" s="586" t="n"/>
      <c r="AI39" s="612">
        <f>AI40+AI41+AI44+AI47+AI50</f>
        <v/>
      </c>
      <c r="AJ39" s="585" t="n"/>
      <c r="AK39" s="613" t="n"/>
      <c r="AL39" s="616">
        <f>AL40+AL41+AL44+AL47+AL50+AL54</f>
        <v/>
      </c>
      <c r="AM39" s="613" t="n"/>
      <c r="AN39" s="616">
        <f>AN40+AN41+AN44+AN47+AN50+AN54</f>
        <v/>
      </c>
      <c r="AO39" s="613" t="n"/>
      <c r="AP39" s="616">
        <f>AP40+AP41+AP44+AP47+AP50+AP54</f>
        <v/>
      </c>
      <c r="AQ39" s="613" t="n"/>
      <c r="AR39" s="616">
        <f>AR40+AR41+AR44+AR47+AR50+AR54</f>
        <v/>
      </c>
      <c r="AS39" s="613" t="n"/>
      <c r="AT39" s="617">
        <f>AT40+AT41+AT44+AT47+AT50+AT54</f>
        <v/>
      </c>
      <c r="AU39" s="613" t="n"/>
      <c r="AV39" s="616">
        <f>AV40+AV41+AV44+AV47+AV50+AV54</f>
        <v/>
      </c>
      <c r="AW39" s="613" t="n"/>
      <c r="AX39" s="616">
        <f>AX40+AX41+AX44+AX47+AX50+AX54</f>
        <v/>
      </c>
      <c r="AY39" s="613" t="n"/>
      <c r="AZ39" s="616">
        <f>AZ40+AZ41+AZ44+AZ47+AZ50+AZ54</f>
        <v/>
      </c>
      <c r="BA39" s="613" t="n"/>
      <c r="BB39" s="616">
        <f>BB40+BB41+BB44+BB47+BB50+BB54</f>
        <v/>
      </c>
      <c r="BC39" s="613" t="n"/>
      <c r="BD39" s="616">
        <f>BD40+BD41+BD44+BD47+BD50+BD54</f>
        <v/>
      </c>
      <c r="BE39" s="613" t="n"/>
      <c r="BF39" s="617">
        <f>BF40+BF41+BF44+BF47+BF50+BF54</f>
        <v/>
      </c>
      <c r="BG39" s="613" t="n"/>
      <c r="BH39" s="616" t="n"/>
      <c r="BI39" s="585" t="n"/>
      <c r="BJ39" s="613" t="n"/>
      <c r="BK39" s="1421" t="n"/>
      <c r="BL39" s="355" t="n"/>
      <c r="BM39" s="355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355" t="n"/>
      <c r="B40" s="1364" t="inlineStr">
        <is>
          <t>2.1</t>
        </is>
      </c>
      <c r="C40" s="206" t="n"/>
      <c r="D40" s="207" t="n"/>
      <c r="E40" s="1186" t="inlineStr">
        <is>
          <t>Иностранный язык для делового и профессионального общения</t>
        </is>
      </c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61" t="n"/>
      <c r="AC40" s="171" t="n"/>
      <c r="AD40" s="123" t="n"/>
      <c r="AE40" s="161" t="n"/>
      <c r="AF40" s="171" t="n">
        <v>1</v>
      </c>
      <c r="AG40" s="123" t="n"/>
      <c r="AH40" s="161" t="n"/>
      <c r="AI40" s="169" t="n">
        <v>108</v>
      </c>
      <c r="AJ40" s="123" t="n"/>
      <c r="AK40" s="124" t="n"/>
      <c r="AL40" s="212" t="n">
        <v>52</v>
      </c>
      <c r="AM40" s="139" t="n"/>
      <c r="AN40" s="621" t="n"/>
      <c r="AO40" s="622" t="n"/>
      <c r="AP40" s="212" t="n"/>
      <c r="AQ40" s="139" t="n"/>
      <c r="AR40" s="212" t="n">
        <v>52</v>
      </c>
      <c r="AS40" s="139" t="n"/>
      <c r="AT40" s="212" t="n"/>
      <c r="AU40" s="139" t="n"/>
      <c r="AV40" s="213">
        <f>AZ40*36</f>
        <v/>
      </c>
      <c r="AW40" s="139" t="n"/>
      <c r="AX40" s="212" t="n">
        <v>52</v>
      </c>
      <c r="AY40" s="139" t="n"/>
      <c r="AZ40" s="212" t="n">
        <v>3</v>
      </c>
      <c r="BA40" s="139" t="n"/>
      <c r="BB40" s="1631">
        <f>BF40*36</f>
        <v/>
      </c>
      <c r="BC40" s="139" t="n"/>
      <c r="BD40" s="1118" t="n"/>
      <c r="BE40" s="139" t="n"/>
      <c r="BF40" s="1118" t="n"/>
      <c r="BG40" s="139" t="n"/>
      <c r="BH40" s="600" t="inlineStr">
        <is>
          <t>УК-5</t>
        </is>
      </c>
      <c r="BI40" s="206" t="n"/>
      <c r="BJ40" s="139" t="n"/>
      <c r="BK40" s="1421" t="inlineStr">
        <is>
          <t>МКиТП</t>
        </is>
      </c>
      <c r="BL40" s="355" t="n"/>
      <c r="BM40" s="355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355" t="n"/>
      <c r="B41" s="402" t="inlineStr">
        <is>
          <t>2.2</t>
        </is>
      </c>
      <c r="C41" s="131" t="n"/>
      <c r="D41" s="132" t="n"/>
      <c r="E41" s="1190" t="inlineStr">
        <is>
          <t>Модуль "Управленческие технологии"</t>
        </is>
      </c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2" t="n"/>
      <c r="AC41" s="405" t="n"/>
      <c r="AD41" s="131" t="n"/>
      <c r="AE41" s="132" t="n"/>
      <c r="AF41" s="405" t="n"/>
      <c r="AG41" s="131" t="n"/>
      <c r="AH41" s="132" t="n"/>
      <c r="AI41" s="407">
        <f>SUM(AI42:AK43)</f>
        <v/>
      </c>
      <c r="AJ41" s="131" t="n"/>
      <c r="AK41" s="179" t="n"/>
      <c r="AL41" s="187">
        <f>SUM(AL42:AM43)</f>
        <v/>
      </c>
      <c r="AM41" s="128" t="n"/>
      <c r="AN41" s="187">
        <f>SUM(AN42:AO43)</f>
        <v/>
      </c>
      <c r="AO41" s="128" t="n"/>
      <c r="AP41" s="187">
        <f>SUM(AP42:AQ43)</f>
        <v/>
      </c>
      <c r="AQ41" s="128" t="n"/>
      <c r="AR41" s="187">
        <f>SUM(AR42:AS43)</f>
        <v/>
      </c>
      <c r="AS41" s="128" t="n"/>
      <c r="AT41" s="352">
        <f>SUM(AT42:AU43)</f>
        <v/>
      </c>
      <c r="AU41" s="179" t="n"/>
      <c r="AV41" s="186">
        <f>SUM(AV42:AW43)</f>
        <v/>
      </c>
      <c r="AW41" s="179" t="n"/>
      <c r="AX41" s="186">
        <f>SUM(AX42:AY43)</f>
        <v/>
      </c>
      <c r="AY41" s="179" t="n"/>
      <c r="AZ41" s="186">
        <f>SUM(AZ42:BA43)</f>
        <v/>
      </c>
      <c r="BA41" s="179" t="n"/>
      <c r="BB41" s="186">
        <f>SUM(BB42:BC43)</f>
        <v/>
      </c>
      <c r="BC41" s="179" t="n"/>
      <c r="BD41" s="187">
        <f>SUM(BD42:BE43)</f>
        <v/>
      </c>
      <c r="BE41" s="128" t="n"/>
      <c r="BF41" s="352">
        <f>SUM(BF42:BG43)</f>
        <v/>
      </c>
      <c r="BG41" s="179" t="n"/>
      <c r="BH41" s="180" t="n"/>
      <c r="BI41" s="131" t="n"/>
      <c r="BJ41" s="179" t="n"/>
      <c r="BK41" s="1421" t="n"/>
      <c r="BL41" s="355" t="n"/>
      <c r="BM41" s="355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</row>
    <row r="42">
      <c r="A42" s="355" t="n"/>
      <c r="B42" s="262" t="inlineStr">
        <is>
          <t>2.2.1</t>
        </is>
      </c>
      <c r="C42" s="131" t="n"/>
      <c r="D42" s="132" t="n"/>
      <c r="E42" s="1170" t="inlineStr">
        <is>
          <t>Проектное управление</t>
        </is>
      </c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2" t="n"/>
      <c r="AC42" s="261" t="n">
        <v>1</v>
      </c>
      <c r="AD42" s="131" t="n"/>
      <c r="AE42" s="132" t="n"/>
      <c r="AF42" s="261" t="n"/>
      <c r="AG42" s="131" t="n"/>
      <c r="AH42" s="132" t="n"/>
      <c r="AI42" s="724" t="n">
        <v>90</v>
      </c>
      <c r="AJ42" s="131" t="n"/>
      <c r="AK42" s="179" t="n"/>
      <c r="AL42" s="93" t="n">
        <v>40</v>
      </c>
      <c r="AM42" s="128" t="n"/>
      <c r="AN42" s="350" t="n">
        <v>20</v>
      </c>
      <c r="AO42" s="179" t="n"/>
      <c r="AP42" s="93" t="n"/>
      <c r="AQ42" s="128" t="n"/>
      <c r="AR42" s="93" t="n">
        <v>10</v>
      </c>
      <c r="AS42" s="128" t="n"/>
      <c r="AT42" s="350" t="n">
        <v>10</v>
      </c>
      <c r="AU42" s="179" t="n"/>
      <c r="AV42" s="180" t="n">
        <v>90</v>
      </c>
      <c r="AW42" s="179" t="n"/>
      <c r="AX42" s="350" t="n">
        <v>40</v>
      </c>
      <c r="AY42" s="179" t="n"/>
      <c r="AZ42" s="350" t="n">
        <v>3</v>
      </c>
      <c r="BA42" s="179" t="n"/>
      <c r="BB42" s="180" t="n"/>
      <c r="BC42" s="179" t="n"/>
      <c r="BD42" s="93" t="n"/>
      <c r="BE42" s="128" t="n"/>
      <c r="BF42" s="350" t="n"/>
      <c r="BG42" s="179" t="n"/>
      <c r="BH42" s="753" t="inlineStr">
        <is>
          <t>СК-1,УК-2,6</t>
        </is>
      </c>
      <c r="BI42" s="131" t="n"/>
      <c r="BJ42" s="179" t="n"/>
      <c r="BK42" s="1421" t="inlineStr">
        <is>
          <t>ОПиЭН</t>
        </is>
      </c>
      <c r="BL42" s="355" t="n"/>
      <c r="BM42" s="355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355" t="n"/>
      <c r="B43" s="262" t="inlineStr">
        <is>
          <t>2.2.2</t>
        </is>
      </c>
      <c r="C43" s="131" t="n"/>
      <c r="D43" s="132" t="n"/>
      <c r="E43" s="1170" t="inlineStr">
        <is>
          <t>Корпоративное управление</t>
        </is>
      </c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2" t="n"/>
      <c r="AC43" s="261" t="n">
        <v>2</v>
      </c>
      <c r="AD43" s="131" t="n"/>
      <c r="AE43" s="132" t="n"/>
      <c r="AF43" s="261" t="n"/>
      <c r="AG43" s="131" t="n"/>
      <c r="AH43" s="132" t="n"/>
      <c r="AI43" s="724" t="n">
        <v>120</v>
      </c>
      <c r="AJ43" s="131" t="n"/>
      <c r="AK43" s="179" t="n"/>
      <c r="AL43" s="93">
        <f>AN43+AP43+AR43+AT43</f>
        <v/>
      </c>
      <c r="AM43" s="128" t="n"/>
      <c r="AN43" s="350" t="n">
        <v>20</v>
      </c>
      <c r="AO43" s="179" t="n"/>
      <c r="AP43" s="93" t="n"/>
      <c r="AQ43" s="128" t="n"/>
      <c r="AR43" s="93" t="n">
        <v>20</v>
      </c>
      <c r="AS43" s="128" t="n"/>
      <c r="AT43" s="350" t="n"/>
      <c r="AU43" s="179" t="n"/>
      <c r="AV43" s="180" t="n"/>
      <c r="AW43" s="179" t="n"/>
      <c r="AX43" s="350" t="n"/>
      <c r="AY43" s="179" t="n"/>
      <c r="AZ43" s="350" t="n"/>
      <c r="BA43" s="179" t="n"/>
      <c r="BB43" s="180">
        <f>AI43</f>
        <v/>
      </c>
      <c r="BC43" s="179" t="n"/>
      <c r="BD43" s="93">
        <f>AL43</f>
        <v/>
      </c>
      <c r="BE43" s="128" t="n"/>
      <c r="BF43" s="350" t="n">
        <v>3</v>
      </c>
      <c r="BG43" s="179" t="n"/>
      <c r="BH43" s="180" t="inlineStr">
        <is>
          <t>СК-2</t>
        </is>
      </c>
      <c r="BI43" s="131" t="n"/>
      <c r="BJ43" s="179" t="n"/>
      <c r="BK43" s="1421" t="inlineStr">
        <is>
          <t>ОПиЭН</t>
        </is>
      </c>
      <c r="BL43" s="355" t="n"/>
      <c r="BM43" s="355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</row>
    <row r="44">
      <c r="A44" s="355" t="n"/>
      <c r="B44" s="402" t="inlineStr">
        <is>
          <t>2.3</t>
        </is>
      </c>
      <c r="C44" s="131" t="n"/>
      <c r="D44" s="132" t="n"/>
      <c r="E44" s="1190" t="inlineStr">
        <is>
          <t>Модуль "Управление недвижимостью"</t>
        </is>
      </c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2" t="n"/>
      <c r="AC44" s="405" t="n"/>
      <c r="AD44" s="131" t="n"/>
      <c r="AE44" s="132" t="n"/>
      <c r="AF44" s="405" t="n"/>
      <c r="AG44" s="131" t="n"/>
      <c r="AH44" s="132" t="n"/>
      <c r="AI44" s="407">
        <f>SUM(AI45:AK46)</f>
        <v/>
      </c>
      <c r="AJ44" s="131" t="n"/>
      <c r="AK44" s="179" t="n"/>
      <c r="AL44" s="95">
        <f>SUM(AL45:AM46)</f>
        <v/>
      </c>
      <c r="AM44" s="128" t="n"/>
      <c r="AN44" s="95">
        <f>SUM(AN45:AO46)</f>
        <v/>
      </c>
      <c r="AO44" s="128" t="n"/>
      <c r="AP44" s="95">
        <f>SUM(AP45:AQ46)</f>
        <v/>
      </c>
      <c r="AQ44" s="128" t="n"/>
      <c r="AR44" s="95">
        <f>SUM(AR45:AS46)</f>
        <v/>
      </c>
      <c r="AS44" s="128" t="n"/>
      <c r="AT44" s="352">
        <f>SUM(AT45:AU46)</f>
        <v/>
      </c>
      <c r="AU44" s="179" t="n"/>
      <c r="AV44" s="186">
        <f>SUM(AV45:AW46)</f>
        <v/>
      </c>
      <c r="AW44" s="179" t="n"/>
      <c r="AX44" s="352">
        <f>SUM(AX45:AY46)</f>
        <v/>
      </c>
      <c r="AY44" s="179" t="n"/>
      <c r="AZ44" s="352">
        <f>SUM(AZ45:BA46)</f>
        <v/>
      </c>
      <c r="BA44" s="179" t="n"/>
      <c r="BB44" s="186">
        <f>SUM(BB45:BC46)</f>
        <v/>
      </c>
      <c r="BC44" s="179" t="n"/>
      <c r="BD44" s="95">
        <f>SUM(BD45:BE46)</f>
        <v/>
      </c>
      <c r="BE44" s="128" t="n"/>
      <c r="BF44" s="352">
        <f>SUM(BF45:BG46)</f>
        <v/>
      </c>
      <c r="BG44" s="179" t="n"/>
      <c r="BH44" s="180" t="n"/>
      <c r="BI44" s="131" t="n"/>
      <c r="BJ44" s="179" t="n"/>
      <c r="BK44" s="1421" t="n"/>
      <c r="BL44" s="355" t="n"/>
      <c r="BM44" s="355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</row>
    <row r="45">
      <c r="A45" s="355" t="n"/>
      <c r="B45" s="262" t="inlineStr">
        <is>
          <t>2.3.1</t>
        </is>
      </c>
      <c r="C45" s="131" t="n"/>
      <c r="D45" s="132" t="n"/>
      <c r="E45" s="1170" t="inlineStr">
        <is>
          <t>Технологии управления недвижимостью</t>
        </is>
      </c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2" t="n"/>
      <c r="AC45" s="261" t="n">
        <v>2</v>
      </c>
      <c r="AD45" s="131" t="n"/>
      <c r="AE45" s="132" t="n"/>
      <c r="AF45" s="261" t="n"/>
      <c r="AG45" s="131" t="n"/>
      <c r="AH45" s="132" t="n"/>
      <c r="AI45" s="724" t="n">
        <v>120</v>
      </c>
      <c r="AJ45" s="131" t="n"/>
      <c r="AK45" s="179" t="n"/>
      <c r="AL45" s="181" t="n">
        <v>48</v>
      </c>
      <c r="AM45" s="128" t="n"/>
      <c r="AN45" s="181" t="n">
        <v>24</v>
      </c>
      <c r="AO45" s="128" t="n"/>
      <c r="AP45" s="181" t="n"/>
      <c r="AQ45" s="128" t="n"/>
      <c r="AR45" s="181" t="n">
        <v>24</v>
      </c>
      <c r="AS45" s="128" t="n"/>
      <c r="AT45" s="350" t="n"/>
      <c r="AU45" s="179" t="n"/>
      <c r="AV45" s="180" t="n"/>
      <c r="AW45" s="179" t="n"/>
      <c r="AX45" s="180" t="n"/>
      <c r="AY45" s="179" t="n"/>
      <c r="AZ45" s="180" t="n"/>
      <c r="BA45" s="179" t="n"/>
      <c r="BB45" s="180">
        <f>AI45</f>
        <v/>
      </c>
      <c r="BC45" s="179" t="n"/>
      <c r="BD45" s="181" t="n">
        <v>48</v>
      </c>
      <c r="BE45" s="128" t="n"/>
      <c r="BF45" s="350" t="n">
        <v>3</v>
      </c>
      <c r="BG45" s="179" t="n"/>
      <c r="BH45" s="180" t="inlineStr">
        <is>
          <t>СК-3</t>
        </is>
      </c>
      <c r="BI45" s="131" t="n"/>
      <c r="BJ45" s="179" t="n"/>
      <c r="BK45" s="1421" t="inlineStr">
        <is>
          <t>ОПиЭН</t>
        </is>
      </c>
      <c r="BL45" s="355" t="n"/>
      <c r="BM45" s="355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</row>
    <row r="46">
      <c r="A46" s="355" t="n"/>
      <c r="B46" s="262" t="inlineStr">
        <is>
          <t>2.3.2</t>
        </is>
      </c>
      <c r="C46" s="131" t="n"/>
      <c r="D46" s="132" t="n"/>
      <c r="E46" s="1170" t="inlineStr">
        <is>
          <t>Инвестиции и девелопмент в сфере недвижимости</t>
        </is>
      </c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2" t="n"/>
      <c r="AC46" s="261" t="n"/>
      <c r="AD46" s="131" t="n"/>
      <c r="AE46" s="132" t="n"/>
      <c r="AF46" s="261" t="n">
        <v>2</v>
      </c>
      <c r="AG46" s="131" t="n"/>
      <c r="AH46" s="132" t="n"/>
      <c r="AI46" s="724" t="n">
        <v>110</v>
      </c>
      <c r="AJ46" s="131" t="n"/>
      <c r="AK46" s="179" t="n"/>
      <c r="AL46" s="93" t="n">
        <v>48</v>
      </c>
      <c r="AM46" s="128" t="n"/>
      <c r="AN46" s="350" t="n">
        <v>24</v>
      </c>
      <c r="AO46" s="179" t="n"/>
      <c r="AP46" s="93" t="n"/>
      <c r="AQ46" s="128" t="n"/>
      <c r="AR46" s="93" t="n">
        <v>24</v>
      </c>
      <c r="AS46" s="128" t="n"/>
      <c r="AT46" s="350" t="n"/>
      <c r="AU46" s="179" t="n"/>
      <c r="AV46" s="180" t="n"/>
      <c r="AW46" s="179" t="n"/>
      <c r="AX46" s="350" t="n"/>
      <c r="AY46" s="179" t="n"/>
      <c r="AZ46" s="350" t="n"/>
      <c r="BA46" s="179" t="n"/>
      <c r="BB46" s="180" t="n">
        <v>110</v>
      </c>
      <c r="BC46" s="179" t="n"/>
      <c r="BD46" s="93" t="n">
        <v>48</v>
      </c>
      <c r="BE46" s="128" t="n"/>
      <c r="BF46" s="350" t="n">
        <v>3</v>
      </c>
      <c r="BG46" s="179" t="n"/>
      <c r="BH46" s="180" t="inlineStr">
        <is>
          <t>СК-4</t>
        </is>
      </c>
      <c r="BI46" s="131" t="n"/>
      <c r="BJ46" s="179" t="n"/>
      <c r="BK46" s="1421" t="inlineStr">
        <is>
          <t>ОПиЭН</t>
        </is>
      </c>
      <c r="BL46" s="355" t="n"/>
      <c r="BM46" s="355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</row>
    <row r="47">
      <c r="A47" s="355" t="n"/>
      <c r="B47" s="402" t="inlineStr">
        <is>
          <t>2.4</t>
        </is>
      </c>
      <c r="C47" s="131" t="n"/>
      <c r="D47" s="132" t="n"/>
      <c r="E47" s="1190" t="inlineStr">
        <is>
          <t>Модуль "Цифровые технологии в управлении"</t>
        </is>
      </c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2" t="n"/>
      <c r="AC47" s="405" t="n"/>
      <c r="AD47" s="131" t="n"/>
      <c r="AE47" s="132" t="n"/>
      <c r="AF47" s="405" t="n"/>
      <c r="AG47" s="131" t="n"/>
      <c r="AH47" s="132" t="n"/>
      <c r="AI47" s="407">
        <f>SUM(AI48:AK49)</f>
        <v/>
      </c>
      <c r="AJ47" s="131" t="n"/>
      <c r="AK47" s="179" t="n"/>
      <c r="AL47" s="95">
        <f>SUM(AL48:AM49)</f>
        <v/>
      </c>
      <c r="AM47" s="128" t="n"/>
      <c r="AN47" s="95">
        <f>SUM(AN48:AO49)</f>
        <v/>
      </c>
      <c r="AO47" s="128" t="n"/>
      <c r="AP47" s="95">
        <f>SUM(AP48:AQ49)</f>
        <v/>
      </c>
      <c r="AQ47" s="128" t="n"/>
      <c r="AR47" s="95">
        <f>SUM(AR48:AS49)</f>
        <v/>
      </c>
      <c r="AS47" s="128" t="n"/>
      <c r="AT47" s="352">
        <f>SUM(AT48:AU49)</f>
        <v/>
      </c>
      <c r="AU47" s="179" t="n"/>
      <c r="AV47" s="186">
        <f>SUM(AV48:AW49)</f>
        <v/>
      </c>
      <c r="AW47" s="179" t="n"/>
      <c r="AX47" s="352">
        <f>SUM(AX48:AY49)</f>
        <v/>
      </c>
      <c r="AY47" s="179" t="n"/>
      <c r="AZ47" s="352">
        <f>SUM(AZ48:BA49)</f>
        <v/>
      </c>
      <c r="BA47" s="179" t="n"/>
      <c r="BB47" s="186">
        <f>SUM(BB48:BC49)</f>
        <v/>
      </c>
      <c r="BC47" s="179" t="n"/>
      <c r="BD47" s="95">
        <f>SUM(BD48:BE49)</f>
        <v/>
      </c>
      <c r="BE47" s="128" t="n"/>
      <c r="BF47" s="352">
        <f>SUM(BF48:BG49)</f>
        <v/>
      </c>
      <c r="BG47" s="179" t="n"/>
      <c r="BH47" s="130" t="n"/>
      <c r="BI47" s="131" t="n"/>
      <c r="BJ47" s="132" t="n"/>
      <c r="BK47" s="1421" t="n"/>
      <c r="BL47" s="355" t="n"/>
      <c r="BM47" s="355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</row>
    <row r="48">
      <c r="A48" s="355" t="n"/>
      <c r="B48" s="262" t="inlineStr">
        <is>
          <t>2.4.1</t>
        </is>
      </c>
      <c r="C48" s="131" t="n"/>
      <c r="D48" s="132" t="n"/>
      <c r="E48" s="1170" t="inlineStr">
        <is>
          <t>IT-системы поддержки принятия управленческих решений</t>
        </is>
      </c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2" t="n"/>
      <c r="AC48" s="261" t="n">
        <v>1</v>
      </c>
      <c r="AD48" s="131" t="n"/>
      <c r="AE48" s="132" t="n"/>
      <c r="AF48" s="261" t="n"/>
      <c r="AG48" s="131" t="n"/>
      <c r="AH48" s="132" t="n"/>
      <c r="AI48" s="724" t="n">
        <v>120</v>
      </c>
      <c r="AJ48" s="131" t="n"/>
      <c r="AK48" s="179" t="n"/>
      <c r="AL48" s="181">
        <f>AN48+AP48+AR48+AT48</f>
        <v/>
      </c>
      <c r="AM48" s="128" t="n"/>
      <c r="AN48" s="181" t="n">
        <v>24</v>
      </c>
      <c r="AO48" s="128" t="n"/>
      <c r="AP48" s="181" t="n"/>
      <c r="AQ48" s="128" t="n"/>
      <c r="AR48" s="181" t="n">
        <v>28</v>
      </c>
      <c r="AS48" s="128" t="n"/>
      <c r="AT48" s="350" t="n"/>
      <c r="AU48" s="179" t="n"/>
      <c r="AV48" s="180">
        <f>AI48</f>
        <v/>
      </c>
      <c r="AW48" s="179" t="n"/>
      <c r="AX48" s="180">
        <f>AL48</f>
        <v/>
      </c>
      <c r="AY48" s="179" t="n"/>
      <c r="AZ48" s="180" t="n">
        <v>3</v>
      </c>
      <c r="BA48" s="179" t="n"/>
      <c r="BB48" s="180" t="n"/>
      <c r="BC48" s="179" t="n"/>
      <c r="BD48" s="181" t="n"/>
      <c r="BE48" s="128" t="n"/>
      <c r="BF48" s="350" t="n"/>
      <c r="BG48" s="179" t="n"/>
      <c r="BH48" s="180" t="inlineStr">
        <is>
          <t>СК-5</t>
        </is>
      </c>
      <c r="BI48" s="131" t="n"/>
      <c r="BJ48" s="179" t="n"/>
      <c r="BK48" s="1421" t="inlineStr">
        <is>
          <t>ОПиЭН</t>
        </is>
      </c>
      <c r="BL48" s="355" t="n"/>
      <c r="BM48" s="355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</row>
    <row r="49">
      <c r="A49" s="355" t="n"/>
      <c r="B49" s="262" t="inlineStr">
        <is>
          <t>2.4.2</t>
        </is>
      </c>
      <c r="C49" s="131" t="n"/>
      <c r="D49" s="132" t="n"/>
      <c r="E49" s="1170" t="inlineStr">
        <is>
          <t>Бизнес-анализ и управление бизнес-процессами</t>
        </is>
      </c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2" t="n"/>
      <c r="AC49" s="261" t="n"/>
      <c r="AD49" s="131" t="n"/>
      <c r="AE49" s="132" t="n"/>
      <c r="AF49" s="261" t="n">
        <v>2</v>
      </c>
      <c r="AG49" s="131" t="n"/>
      <c r="AH49" s="132" t="n"/>
      <c r="AI49" s="724" t="n">
        <v>110</v>
      </c>
      <c r="AJ49" s="131" t="n"/>
      <c r="AK49" s="179" t="n"/>
      <c r="AL49" s="181">
        <f>AN49+AP49+AR49+AT49</f>
        <v/>
      </c>
      <c r="AM49" s="128" t="n"/>
      <c r="AN49" s="350" t="n">
        <v>20</v>
      </c>
      <c r="AO49" s="179" t="n"/>
      <c r="AP49" s="93" t="n"/>
      <c r="AQ49" s="128" t="n"/>
      <c r="AR49" s="93" t="n">
        <v>22</v>
      </c>
      <c r="AS49" s="128" t="n"/>
      <c r="AT49" s="350" t="n"/>
      <c r="AU49" s="179" t="n"/>
      <c r="AV49" s="180" t="n"/>
      <c r="AW49" s="179" t="n"/>
      <c r="AX49" s="350" t="n"/>
      <c r="AY49" s="179" t="n"/>
      <c r="AZ49" s="350" t="n"/>
      <c r="BA49" s="179" t="n"/>
      <c r="BB49" s="180" t="n">
        <v>110</v>
      </c>
      <c r="BC49" s="179" t="n"/>
      <c r="BD49" s="93">
        <f>AL49</f>
        <v/>
      </c>
      <c r="BE49" s="128" t="n"/>
      <c r="BF49" s="350" t="n">
        <v>3</v>
      </c>
      <c r="BG49" s="179" t="n"/>
      <c r="BH49" s="180" t="inlineStr">
        <is>
          <t>СК-6</t>
        </is>
      </c>
      <c r="BI49" s="131" t="n"/>
      <c r="BJ49" s="179" t="n"/>
      <c r="BK49" s="1421" t="inlineStr">
        <is>
          <t>ОПиЭН</t>
        </is>
      </c>
      <c r="BL49" s="355" t="n"/>
      <c r="BM49" s="355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</row>
    <row r="50">
      <c r="A50" s="355" t="n"/>
      <c r="B50" s="402" t="inlineStr">
        <is>
          <t>2.5</t>
        </is>
      </c>
      <c r="C50" s="131" t="n"/>
      <c r="D50" s="132" t="n"/>
      <c r="E50" s="1190" t="inlineStr">
        <is>
          <t>Модули по выбору магистрантов</t>
        </is>
      </c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2" t="n"/>
      <c r="AC50" s="405" t="n"/>
      <c r="AD50" s="131" t="n"/>
      <c r="AE50" s="132" t="n"/>
      <c r="AF50" s="734" t="n"/>
      <c r="AG50" s="131" t="n"/>
      <c r="AH50" s="132" t="n"/>
      <c r="AI50" s="407">
        <f>SUM(AI52:AK53)</f>
        <v/>
      </c>
      <c r="AJ50" s="131" t="n"/>
      <c r="AK50" s="179" t="n"/>
      <c r="AL50" s="95">
        <f>SUM(AL52:AM53)</f>
        <v/>
      </c>
      <c r="AM50" s="128" t="n"/>
      <c r="AN50" s="95">
        <f>SUM(AN52:AO53)</f>
        <v/>
      </c>
      <c r="AO50" s="128" t="n"/>
      <c r="AP50" s="95">
        <f>SUM(AP52:AQ53)</f>
        <v/>
      </c>
      <c r="AQ50" s="128" t="n"/>
      <c r="AR50" s="95">
        <f>SUM(AR52:AS53)</f>
        <v/>
      </c>
      <c r="AS50" s="128" t="n"/>
      <c r="AT50" s="732">
        <f>SUM(AT52:AU53)</f>
        <v/>
      </c>
      <c r="AU50" s="132" t="n"/>
      <c r="AV50" s="186">
        <f>SUM(AV52:AW53)</f>
        <v/>
      </c>
      <c r="AW50" s="179" t="n"/>
      <c r="AX50" s="352">
        <f>SUM(AX52:AY53)</f>
        <v/>
      </c>
      <c r="AY50" s="179" t="n"/>
      <c r="AZ50" s="352">
        <f>SUM(AZ52:BA53)</f>
        <v/>
      </c>
      <c r="BA50" s="179" t="n"/>
      <c r="BB50" s="1632">
        <f>SUM(BB52:BC53)</f>
        <v/>
      </c>
      <c r="BC50" s="429" t="n"/>
      <c r="BD50" s="95">
        <f>SUM(BD52:BE53)</f>
        <v/>
      </c>
      <c r="BE50" s="128" t="n"/>
      <c r="BF50" s="732">
        <f>SUM(BF52:BG53)</f>
        <v/>
      </c>
      <c r="BG50" s="132" t="n"/>
      <c r="BH50" s="180" t="n"/>
      <c r="BI50" s="131" t="n"/>
      <c r="BJ50" s="179" t="n"/>
      <c r="BK50" s="1421" t="n"/>
      <c r="BL50" s="355" t="n"/>
      <c r="BM50" s="355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</row>
    <row r="51">
      <c r="A51" s="355" t="n"/>
      <c r="B51" s="402" t="inlineStr">
        <is>
          <t>2.5.1</t>
        </is>
      </c>
      <c r="C51" s="131" t="n"/>
      <c r="D51" s="132" t="n"/>
      <c r="E51" s="1190" t="inlineStr">
        <is>
          <t>Модуль "Управление бизнесом"</t>
        </is>
      </c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2" t="n"/>
      <c r="AC51" s="261" t="n"/>
      <c r="AD51" s="131" t="n"/>
      <c r="AE51" s="132" t="n"/>
      <c r="AF51" s="130" t="n"/>
      <c r="AG51" s="131" t="n"/>
      <c r="AH51" s="132" t="n"/>
      <c r="AI51" s="724" t="n"/>
      <c r="AJ51" s="131" t="n"/>
      <c r="AK51" s="179" t="n"/>
      <c r="AL51" s="93" t="n"/>
      <c r="AM51" s="128" t="n"/>
      <c r="AN51" s="93" t="n"/>
      <c r="AO51" s="128" t="n"/>
      <c r="AP51" s="93" t="n"/>
      <c r="AQ51" s="128" t="n"/>
      <c r="AR51" s="93" t="n"/>
      <c r="AS51" s="128" t="n"/>
      <c r="AT51" s="729" t="n"/>
      <c r="AU51" s="132" t="n"/>
      <c r="AV51" s="180" t="n"/>
      <c r="AW51" s="179" t="n"/>
      <c r="AX51" s="350" t="n"/>
      <c r="AY51" s="179" t="n"/>
      <c r="AZ51" s="350" t="n"/>
      <c r="BA51" s="179" t="n"/>
      <c r="BB51" s="1633" t="n"/>
      <c r="BC51" s="429" t="n"/>
      <c r="BD51" s="93" t="n"/>
      <c r="BE51" s="128" t="n"/>
      <c r="BF51" s="729" t="n"/>
      <c r="BG51" s="132" t="n"/>
      <c r="BH51" s="180" t="n"/>
      <c r="BI51" s="131" t="n"/>
      <c r="BJ51" s="179" t="n"/>
      <c r="BK51" s="1421" t="n"/>
      <c r="BL51" s="355" t="n"/>
      <c r="BM51" s="355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</row>
    <row r="52">
      <c r="A52" s="355" t="n"/>
      <c r="B52" s="262" t="inlineStr">
        <is>
          <t>2.5.1.1</t>
        </is>
      </c>
      <c r="C52" s="131" t="n"/>
      <c r="D52" s="132" t="n"/>
      <c r="E52" s="1170" t="inlineStr">
        <is>
          <t>Стратегический анализ</t>
        </is>
      </c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2" t="n"/>
      <c r="AC52" s="261" t="n"/>
      <c r="AD52" s="131" t="n"/>
      <c r="AE52" s="132" t="n"/>
      <c r="AF52" s="261" t="n">
        <v>1</v>
      </c>
      <c r="AG52" s="131" t="n"/>
      <c r="AH52" s="132" t="n"/>
      <c r="AI52" s="724" t="n">
        <v>120</v>
      </c>
      <c r="AJ52" s="131" t="n"/>
      <c r="AK52" s="179" t="n"/>
      <c r="AL52" s="350" t="n">
        <v>48</v>
      </c>
      <c r="AM52" s="179" t="n"/>
      <c r="AN52" s="350" t="n">
        <v>26</v>
      </c>
      <c r="AO52" s="179" t="n"/>
      <c r="AP52" s="350" t="n"/>
      <c r="AQ52" s="179" t="n"/>
      <c r="AR52" s="350" t="n">
        <v>22</v>
      </c>
      <c r="AS52" s="179" t="n"/>
      <c r="AT52" s="729" t="n"/>
      <c r="AU52" s="132" t="n"/>
      <c r="AV52" s="724">
        <f>AI52</f>
        <v/>
      </c>
      <c r="AW52" s="179" t="n"/>
      <c r="AX52" s="350">
        <f>AL52</f>
        <v/>
      </c>
      <c r="AY52" s="179" t="n"/>
      <c r="AZ52" s="350" t="n">
        <v>3</v>
      </c>
      <c r="BA52" s="179" t="n"/>
      <c r="BB52" s="180" t="n"/>
      <c r="BC52" s="179" t="n"/>
      <c r="BD52" s="350" t="n"/>
      <c r="BE52" s="179" t="n"/>
      <c r="BF52" s="729" t="n"/>
      <c r="BG52" s="132" t="n"/>
      <c r="BH52" s="180" t="inlineStr">
        <is>
          <t>СК-7</t>
        </is>
      </c>
      <c r="BI52" s="131" t="n"/>
      <c r="BJ52" s="179" t="n"/>
      <c r="BK52" s="1421" t="inlineStr">
        <is>
          <t>ОПиЭН</t>
        </is>
      </c>
      <c r="BL52" s="355" t="n"/>
      <c r="BM52" s="355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</row>
    <row r="53">
      <c r="A53" s="355" t="n"/>
      <c r="B53" s="262" t="inlineStr">
        <is>
          <t>2.5.1.2</t>
        </is>
      </c>
      <c r="C53" s="131" t="n"/>
      <c r="D53" s="132" t="n"/>
      <c r="E53" s="1170" t="inlineStr">
        <is>
          <t>Управление стоимостью бизнеса</t>
        </is>
      </c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2" t="n"/>
      <c r="AC53" s="261" t="n">
        <v>2</v>
      </c>
      <c r="AD53" s="131" t="n"/>
      <c r="AE53" s="132" t="n"/>
      <c r="AF53" s="261" t="n"/>
      <c r="AG53" s="131" t="n"/>
      <c r="AH53" s="132" t="n"/>
      <c r="AI53" s="724" t="n">
        <v>110</v>
      </c>
      <c r="AJ53" s="131" t="n"/>
      <c r="AK53" s="179" t="n"/>
      <c r="AL53" s="350">
        <f>AN53+AP53+AR53+AT53</f>
        <v/>
      </c>
      <c r="AM53" s="179" t="n"/>
      <c r="AN53" s="350" t="n">
        <v>22</v>
      </c>
      <c r="AO53" s="179" t="n"/>
      <c r="AP53" s="350" t="n"/>
      <c r="AQ53" s="179" t="n"/>
      <c r="AR53" s="350" t="n">
        <v>20</v>
      </c>
      <c r="AS53" s="179" t="n"/>
      <c r="AT53" s="729" t="n"/>
      <c r="AU53" s="132" t="n"/>
      <c r="AV53" s="724" t="n"/>
      <c r="AW53" s="179" t="n"/>
      <c r="AX53" s="350" t="n"/>
      <c r="AY53" s="179" t="n"/>
      <c r="AZ53" s="350" t="n"/>
      <c r="BA53" s="179" t="n"/>
      <c r="BB53" s="180">
        <f>AI53</f>
        <v/>
      </c>
      <c r="BC53" s="179" t="n"/>
      <c r="BD53" s="350">
        <f>AL53</f>
        <v/>
      </c>
      <c r="BE53" s="179" t="n"/>
      <c r="BF53" s="729" t="n">
        <v>3</v>
      </c>
      <c r="BG53" s="132" t="n"/>
      <c r="BH53" s="180" t="inlineStr">
        <is>
          <t>СК-8</t>
        </is>
      </c>
      <c r="BI53" s="131" t="n"/>
      <c r="BJ53" s="179" t="n"/>
      <c r="BK53" s="1421" t="inlineStr">
        <is>
          <t>ОПиЭН</t>
        </is>
      </c>
      <c r="BL53" s="355" t="n"/>
      <c r="BM53" s="355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</row>
    <row r="54">
      <c r="A54" s="355" t="n"/>
      <c r="B54" s="402" t="inlineStr">
        <is>
          <t>2.5.2</t>
        </is>
      </c>
      <c r="C54" s="131" t="n"/>
      <c r="D54" s="132" t="n"/>
      <c r="E54" s="1190" t="inlineStr">
        <is>
          <t>Модуль "Рынок недвижимости"</t>
        </is>
      </c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2" t="n"/>
      <c r="AC54" s="261" t="n"/>
      <c r="AD54" s="131" t="n"/>
      <c r="AE54" s="132" t="n"/>
      <c r="AF54" s="261" t="n"/>
      <c r="AG54" s="131" t="n"/>
      <c r="AH54" s="132" t="n"/>
      <c r="AI54" s="724" t="n"/>
      <c r="AJ54" s="131" t="n"/>
      <c r="AK54" s="179" t="n"/>
      <c r="AL54" s="350" t="n"/>
      <c r="AM54" s="179" t="n"/>
      <c r="AN54" s="350" t="n"/>
      <c r="AO54" s="179" t="n"/>
      <c r="AP54" s="350" t="n"/>
      <c r="AQ54" s="179" t="n"/>
      <c r="AR54" s="350" t="n"/>
      <c r="AS54" s="179" t="n"/>
      <c r="AT54" s="729" t="n"/>
      <c r="AU54" s="132" t="n"/>
      <c r="AV54" s="724" t="n"/>
      <c r="AW54" s="179" t="n"/>
      <c r="AX54" s="350" t="n"/>
      <c r="AY54" s="179" t="n"/>
      <c r="AZ54" s="350" t="n"/>
      <c r="BA54" s="179" t="n"/>
      <c r="BB54" s="180" t="n"/>
      <c r="BC54" s="179" t="n"/>
      <c r="BD54" s="350" t="n"/>
      <c r="BE54" s="179" t="n"/>
      <c r="BF54" s="729" t="n"/>
      <c r="BG54" s="132" t="n"/>
      <c r="BH54" s="130" t="n"/>
      <c r="BI54" s="131" t="n"/>
      <c r="BJ54" s="132" t="n"/>
      <c r="BK54" s="1421" t="n"/>
      <c r="BL54" s="355" t="n"/>
      <c r="BM54" s="355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</row>
    <row r="55">
      <c r="A55" s="355" t="n"/>
      <c r="B55" s="262" t="inlineStr">
        <is>
          <t>2.5.2.1</t>
        </is>
      </c>
      <c r="C55" s="131" t="n"/>
      <c r="D55" s="132" t="n"/>
      <c r="E55" s="1170" t="inlineStr">
        <is>
          <t>Стратегический анализ на рынке недвижимости</t>
        </is>
      </c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2" t="n"/>
      <c r="AC55" s="261" t="n"/>
      <c r="AD55" s="131" t="n"/>
      <c r="AE55" s="132" t="n"/>
      <c r="AF55" s="261" t="n">
        <v>1</v>
      </c>
      <c r="AG55" s="131" t="n"/>
      <c r="AH55" s="132" t="n"/>
      <c r="AI55" s="724" t="n">
        <v>120</v>
      </c>
      <c r="AJ55" s="131" t="n"/>
      <c r="AK55" s="179" t="n"/>
      <c r="AL55" s="350" t="n">
        <v>48</v>
      </c>
      <c r="AM55" s="179" t="n"/>
      <c r="AN55" s="350" t="n">
        <v>26</v>
      </c>
      <c r="AO55" s="179" t="n"/>
      <c r="AP55" s="350" t="n"/>
      <c r="AQ55" s="179" t="n"/>
      <c r="AR55" s="350" t="n">
        <v>22</v>
      </c>
      <c r="AS55" s="179" t="n"/>
      <c r="AT55" s="729" t="n"/>
      <c r="AU55" s="132" t="n"/>
      <c r="AV55" s="724">
        <f>AI55</f>
        <v/>
      </c>
      <c r="AW55" s="179" t="n"/>
      <c r="AX55" s="350">
        <f>AL55</f>
        <v/>
      </c>
      <c r="AY55" s="179" t="n"/>
      <c r="AZ55" s="350" t="n">
        <v>3</v>
      </c>
      <c r="BA55" s="179" t="n"/>
      <c r="BB55" s="180" t="n"/>
      <c r="BC55" s="179" t="n"/>
      <c r="BD55" s="350" t="n"/>
      <c r="BE55" s="179" t="n"/>
      <c r="BF55" s="729" t="n"/>
      <c r="BG55" s="132" t="n"/>
      <c r="BH55" s="180" t="inlineStr">
        <is>
          <t>СК-9</t>
        </is>
      </c>
      <c r="BI55" s="131" t="n"/>
      <c r="BJ55" s="179" t="n"/>
      <c r="BK55" s="1421" t="inlineStr">
        <is>
          <t>ОПиЭН</t>
        </is>
      </c>
      <c r="BL55" s="355" t="n"/>
      <c r="BM55" s="355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355" t="n"/>
      <c r="B56" s="262" t="inlineStr">
        <is>
          <t>2.5.2.2</t>
        </is>
      </c>
      <c r="C56" s="131" t="n"/>
      <c r="D56" s="132" t="n"/>
      <c r="E56" s="1170" t="inlineStr">
        <is>
          <t>Оценка бизнеса и недвижимости</t>
        </is>
      </c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2" t="n"/>
      <c r="AC56" s="261" t="n">
        <v>2</v>
      </c>
      <c r="AD56" s="131" t="n"/>
      <c r="AE56" s="132" t="n"/>
      <c r="AF56" s="261" t="n"/>
      <c r="AG56" s="131" t="n"/>
      <c r="AH56" s="132" t="n"/>
      <c r="AI56" s="724" t="n">
        <v>110</v>
      </c>
      <c r="AJ56" s="131" t="n"/>
      <c r="AK56" s="179" t="n"/>
      <c r="AL56" s="350">
        <f>AN56+AP56+AR56+AT56</f>
        <v/>
      </c>
      <c r="AM56" s="179" t="n"/>
      <c r="AN56" s="350" t="n">
        <v>22</v>
      </c>
      <c r="AO56" s="179" t="n"/>
      <c r="AP56" s="350" t="n"/>
      <c r="AQ56" s="179" t="n"/>
      <c r="AR56" s="350" t="n">
        <v>20</v>
      </c>
      <c r="AS56" s="179" t="n"/>
      <c r="AT56" s="729" t="n"/>
      <c r="AU56" s="132" t="n"/>
      <c r="AV56" s="724" t="n"/>
      <c r="AW56" s="179" t="n"/>
      <c r="AX56" s="350" t="n"/>
      <c r="AY56" s="179" t="n"/>
      <c r="AZ56" s="350" t="n"/>
      <c r="BA56" s="179" t="n"/>
      <c r="BB56" s="180">
        <f>AI56</f>
        <v/>
      </c>
      <c r="BC56" s="179" t="n"/>
      <c r="BD56" s="350">
        <f>AL56</f>
        <v/>
      </c>
      <c r="BE56" s="179" t="n"/>
      <c r="BF56" s="729" t="n">
        <v>3</v>
      </c>
      <c r="BG56" s="132" t="n"/>
      <c r="BH56" s="180" t="inlineStr">
        <is>
          <t>СК-10</t>
        </is>
      </c>
      <c r="BI56" s="131" t="n"/>
      <c r="BJ56" s="179" t="n"/>
      <c r="BK56" s="1421" t="inlineStr">
        <is>
          <t>ОПиЭН</t>
        </is>
      </c>
      <c r="BL56" s="355" t="n"/>
      <c r="BM56" s="355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</row>
    <row r="57">
      <c r="A57" s="355" t="n"/>
      <c r="B57" s="402" t="inlineStr">
        <is>
          <t>2.6</t>
        </is>
      </c>
      <c r="C57" s="131" t="n"/>
      <c r="D57" s="132" t="n"/>
      <c r="E57" s="1190" t="inlineStr">
        <is>
          <t>Дополнительные виды обучения</t>
        </is>
      </c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2" t="n"/>
      <c r="AC57" s="261" t="n"/>
      <c r="AD57" s="131" t="n"/>
      <c r="AE57" s="132" t="n"/>
      <c r="AF57" s="130" t="n"/>
      <c r="AG57" s="131" t="n"/>
      <c r="AH57" s="132" t="n"/>
      <c r="AI57" s="637" t="inlineStr">
        <is>
          <t>/</t>
        </is>
      </c>
      <c r="AJ57" s="448">
        <f>AJ58+AJ59+AJ60</f>
        <v/>
      </c>
      <c r="AK57" s="179" t="n"/>
      <c r="AL57" s="636" t="inlineStr">
        <is>
          <t>/</t>
        </is>
      </c>
      <c r="AM57" s="1310">
        <f>SUM(AM58:AM60)</f>
        <v/>
      </c>
      <c r="AN57" s="636" t="inlineStr">
        <is>
          <t>/</t>
        </is>
      </c>
      <c r="AO57" s="442">
        <f>SUM(AO58:AO60)</f>
        <v/>
      </c>
      <c r="AP57" s="636" t="inlineStr">
        <is>
          <t>/</t>
        </is>
      </c>
      <c r="AQ57" s="442">
        <f>SUM(AQ58:AQ60)</f>
        <v/>
      </c>
      <c r="AR57" s="1426" t="inlineStr">
        <is>
          <t>/</t>
        </is>
      </c>
      <c r="AS57" s="442">
        <f>SUM(AS58:AS60)</f>
        <v/>
      </c>
      <c r="AT57" s="636" t="inlineStr">
        <is>
          <t>/</t>
        </is>
      </c>
      <c r="AU57" s="852">
        <f>SUM(AU58:AU60)</f>
        <v/>
      </c>
      <c r="AV57" s="437" t="inlineStr">
        <is>
          <t>/</t>
        </is>
      </c>
      <c r="AW57" s="1634">
        <f>SUM(AW58:AW60)</f>
        <v/>
      </c>
      <c r="AX57" s="447" t="inlineStr">
        <is>
          <t>/</t>
        </is>
      </c>
      <c r="AY57" s="1634">
        <f>SUM(AY58:AY60)</f>
        <v/>
      </c>
      <c r="AZ57" s="447" t="inlineStr">
        <is>
          <t>/</t>
        </is>
      </c>
      <c r="BA57" s="446">
        <f>SUM(BA58:BA60)</f>
        <v/>
      </c>
      <c r="BB57" s="438" t="inlineStr">
        <is>
          <t>/</t>
        </is>
      </c>
      <c r="BC57" s="1310">
        <f>SUM(BC58:BC60)</f>
        <v/>
      </c>
      <c r="BD57" s="636" t="inlineStr">
        <is>
          <t>/</t>
        </is>
      </c>
      <c r="BE57" s="440">
        <f>SUM(BE58:BE60)</f>
        <v/>
      </c>
      <c r="BF57" s="636" t="inlineStr">
        <is>
          <t>/</t>
        </is>
      </c>
      <c r="BG57" s="855">
        <f>SUM(BG58:BG60)</f>
        <v/>
      </c>
      <c r="BH57" s="642" t="n"/>
      <c r="BI57" s="126" t="n"/>
      <c r="BJ57" s="128" t="n"/>
      <c r="BK57" s="1421" t="n"/>
      <c r="BL57" s="355" t="n"/>
      <c r="BM57" s="355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</row>
    <row r="58">
      <c r="A58" s="355" t="n"/>
      <c r="B58" s="262" t="inlineStr">
        <is>
          <t>2.6.1</t>
        </is>
      </c>
      <c r="C58" s="131" t="n"/>
      <c r="D58" s="132" t="n"/>
      <c r="E58" s="1170" t="inlineStr">
        <is>
          <t>Философия и методология науки *</t>
        </is>
      </c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2" t="n"/>
      <c r="AC58" s="366" t="inlineStr">
        <is>
          <t>/</t>
        </is>
      </c>
      <c r="AD58" s="130" t="n">
        <v>2</v>
      </c>
      <c r="AE58" s="132" t="n"/>
      <c r="AF58" s="367" t="n"/>
      <c r="AG58" s="131" t="n"/>
      <c r="AH58" s="860" t="n"/>
      <c r="AI58" s="644" t="inlineStr">
        <is>
          <t>/</t>
        </is>
      </c>
      <c r="AJ58" s="1635">
        <f>AW58+BC58</f>
        <v/>
      </c>
      <c r="AK58" s="179" t="n"/>
      <c r="AL58" s="643" t="inlineStr">
        <is>
          <t>/</t>
        </is>
      </c>
      <c r="AM58" s="642">
        <f>AO58+AQ58+AS58+AU58</f>
        <v/>
      </c>
      <c r="AN58" s="643" t="inlineStr">
        <is>
          <t>/</t>
        </is>
      </c>
      <c r="AO58" s="863" t="n">
        <v>40</v>
      </c>
      <c r="AP58" s="643" t="n"/>
      <c r="AQ58" s="863" t="n"/>
      <c r="AR58" s="1430" t="n"/>
      <c r="AS58" s="863" t="n"/>
      <c r="AT58" s="643" t="inlineStr">
        <is>
          <t>/</t>
        </is>
      </c>
      <c r="AU58" s="870" t="n">
        <v>32</v>
      </c>
      <c r="AV58" s="445" t="inlineStr">
        <is>
          <t>/</t>
        </is>
      </c>
      <c r="AW58" s="753" t="n">
        <v>48</v>
      </c>
      <c r="AX58" s="441" t="inlineStr">
        <is>
          <t>/</t>
        </is>
      </c>
      <c r="AY58" s="753" t="n">
        <v>32</v>
      </c>
      <c r="AZ58" s="441" t="n"/>
      <c r="BA58" s="754" t="n"/>
      <c r="BB58" s="646" t="inlineStr">
        <is>
          <t>/</t>
        </is>
      </c>
      <c r="BC58" s="642" t="n">
        <v>76</v>
      </c>
      <c r="BD58" s="643" t="inlineStr">
        <is>
          <t>/</t>
        </is>
      </c>
      <c r="BE58" s="863" t="n">
        <v>40</v>
      </c>
      <c r="BF58" s="643" t="inlineStr">
        <is>
          <t>/</t>
        </is>
      </c>
      <c r="BG58" s="868" t="n">
        <v>3</v>
      </c>
      <c r="BH58" s="181" t="inlineStr">
        <is>
          <t>УК-4</t>
        </is>
      </c>
      <c r="BI58" s="126" t="n"/>
      <c r="BJ58" s="128" t="n"/>
      <c r="BK58" s="1421" t="inlineStr">
        <is>
          <t>ФиП</t>
        </is>
      </c>
      <c r="BL58" s="355" t="n"/>
      <c r="BM58" s="355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</row>
    <row r="59">
      <c r="A59" s="355" t="n"/>
      <c r="B59" s="262" t="inlineStr">
        <is>
          <t>2.6.2</t>
        </is>
      </c>
      <c r="C59" s="131" t="n"/>
      <c r="D59" s="132" t="n"/>
      <c r="E59" s="1170" t="inlineStr">
        <is>
          <t>Иностранный язык *</t>
        </is>
      </c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2" t="n"/>
      <c r="AC59" s="366" t="inlineStr">
        <is>
          <t>/</t>
        </is>
      </c>
      <c r="AD59" s="130" t="n">
        <v>2</v>
      </c>
      <c r="AE59" s="132" t="n"/>
      <c r="AF59" s="367" t="n"/>
      <c r="AG59" s="131" t="n"/>
      <c r="AH59" s="860" t="n"/>
      <c r="AI59" s="644" t="inlineStr">
        <is>
          <t>/</t>
        </is>
      </c>
      <c r="AJ59" s="1635">
        <f>AW59+BC59</f>
        <v/>
      </c>
      <c r="AK59" s="179" t="n"/>
      <c r="AL59" s="643" t="inlineStr">
        <is>
          <t>/</t>
        </is>
      </c>
      <c r="AM59" s="642">
        <f>AO59+AQ59+AS59+AU59</f>
        <v/>
      </c>
      <c r="AN59" s="643" t="n"/>
      <c r="AO59" s="863" t="n"/>
      <c r="AP59" s="643" t="n"/>
      <c r="AQ59" s="863" t="n"/>
      <c r="AR59" s="1431" t="inlineStr">
        <is>
          <t>/</t>
        </is>
      </c>
      <c r="AS59" s="863" t="n">
        <v>96</v>
      </c>
      <c r="AT59" s="1431" t="n"/>
      <c r="AU59" s="866" t="n"/>
      <c r="AV59" s="445" t="inlineStr">
        <is>
          <t>/</t>
        </is>
      </c>
      <c r="AW59" s="753" t="n">
        <v>70</v>
      </c>
      <c r="AX59" s="441" t="inlineStr">
        <is>
          <t>/</t>
        </is>
      </c>
      <c r="AY59" s="753" t="n">
        <v>48</v>
      </c>
      <c r="AZ59" s="441" t="n"/>
      <c r="BA59" s="754" t="n"/>
      <c r="BB59" s="646" t="inlineStr">
        <is>
          <t>/</t>
        </is>
      </c>
      <c r="BC59" s="642" t="n">
        <v>72</v>
      </c>
      <c r="BD59" s="643" t="inlineStr">
        <is>
          <t>/</t>
        </is>
      </c>
      <c r="BE59" s="863" t="n">
        <v>48</v>
      </c>
      <c r="BF59" s="643" t="inlineStr">
        <is>
          <t>/</t>
        </is>
      </c>
      <c r="BG59" s="868" t="n">
        <v>4</v>
      </c>
      <c r="BH59" s="181" t="inlineStr">
        <is>
          <t>УК-5</t>
        </is>
      </c>
      <c r="BI59" s="126" t="n"/>
      <c r="BJ59" s="128" t="n"/>
      <c r="BK59" s="1421" t="inlineStr">
        <is>
          <t>МКиТП</t>
        </is>
      </c>
      <c r="BL59" s="355" t="n"/>
      <c r="BM59" s="355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</row>
    <row r="60">
      <c r="A60" s="355" t="n"/>
      <c r="B60" s="264" t="inlineStr">
        <is>
          <t>2.6.3</t>
        </is>
      </c>
      <c r="C60" s="194" t="n"/>
      <c r="D60" s="195" t="n"/>
      <c r="E60" s="1536" t="inlineStr">
        <is>
          <t>Основы информационных технологий  *</t>
        </is>
      </c>
      <c r="F60" s="194" t="n"/>
      <c r="G60" s="194" t="n"/>
      <c r="H60" s="194" t="n"/>
      <c r="I60" s="194" t="n"/>
      <c r="J60" s="194" t="n"/>
      <c r="K60" s="194" t="n"/>
      <c r="L60" s="194" t="n"/>
      <c r="M60" s="194" t="n"/>
      <c r="N60" s="194" t="n"/>
      <c r="O60" s="194" t="n"/>
      <c r="P60" s="194" t="n"/>
      <c r="Q60" s="194" t="n"/>
      <c r="R60" s="194" t="n"/>
      <c r="S60" s="194" t="n"/>
      <c r="T60" s="194" t="n"/>
      <c r="U60" s="194" t="n"/>
      <c r="V60" s="194" t="n"/>
      <c r="W60" s="194" t="n"/>
      <c r="X60" s="194" t="n"/>
      <c r="Y60" s="194" t="n"/>
      <c r="Z60" s="194" t="n"/>
      <c r="AA60" s="194" t="n"/>
      <c r="AB60" s="195" t="n"/>
      <c r="AC60" s="1543" t="n"/>
      <c r="AD60" s="650" t="n"/>
      <c r="AE60" s="195" t="n"/>
      <c r="AF60" s="1543" t="inlineStr">
        <is>
          <t>/</t>
        </is>
      </c>
      <c r="AG60" s="650" t="inlineStr">
        <is>
          <t>1д</t>
        </is>
      </c>
      <c r="AH60" s="195" t="n"/>
      <c r="AI60" s="655" t="inlineStr">
        <is>
          <t>/</t>
        </is>
      </c>
      <c r="AJ60" s="1636">
        <f>AW60</f>
        <v/>
      </c>
      <c r="AK60" s="240" t="n"/>
      <c r="AL60" s="654" t="inlineStr">
        <is>
          <t>/</t>
        </is>
      </c>
      <c r="AM60" s="652">
        <f>AO60+AQ60+AS60+AU60</f>
        <v/>
      </c>
      <c r="AN60" s="654" t="inlineStr">
        <is>
          <t>/</t>
        </is>
      </c>
      <c r="AO60" s="766" t="n">
        <v>26</v>
      </c>
      <c r="AP60" s="654" t="inlineStr">
        <is>
          <t>/</t>
        </is>
      </c>
      <c r="AQ60" s="766" t="n">
        <v>24</v>
      </c>
      <c r="AR60" s="767" t="n"/>
      <c r="AS60" s="766" t="n"/>
      <c r="AT60" s="767" t="n"/>
      <c r="AU60" s="1495" t="n"/>
      <c r="AV60" s="763" t="inlineStr">
        <is>
          <t>/</t>
        </is>
      </c>
      <c r="AW60" s="652">
        <f>BA60*36</f>
        <v/>
      </c>
      <c r="AX60" s="1201" t="inlineStr">
        <is>
          <t>/</t>
        </is>
      </c>
      <c r="AY60" s="652">
        <f>AM60</f>
        <v/>
      </c>
      <c r="AZ60" s="1201" t="inlineStr">
        <is>
          <t>/</t>
        </is>
      </c>
      <c r="BA60" s="766" t="n">
        <v>2</v>
      </c>
      <c r="BB60" s="768" t="n"/>
      <c r="BC60" s="766" t="n"/>
      <c r="BD60" s="767" t="n"/>
      <c r="BE60" s="766" t="n"/>
      <c r="BF60" s="767" t="n"/>
      <c r="BG60" s="1434" t="n"/>
      <c r="BH60" s="1637" t="inlineStr">
        <is>
          <t>УК-6</t>
        </is>
      </c>
      <c r="BI60" s="202" t="n"/>
      <c r="BJ60" s="144" t="n"/>
      <c r="BK60" s="1421" t="inlineStr">
        <is>
          <t>ИСиТ</t>
        </is>
      </c>
      <c r="BL60" s="355" t="n"/>
      <c r="BM60" s="355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</row>
    <row r="61">
      <c r="A61" s="355" t="n"/>
      <c r="B61" s="355" t="n"/>
      <c r="C61" s="265" t="n"/>
      <c r="D61" s="265" t="n"/>
      <c r="E61" s="265" t="n"/>
      <c r="F61" s="265" t="n"/>
      <c r="G61" s="265" t="n"/>
      <c r="H61" s="265" t="n"/>
      <c r="I61" s="265" t="n"/>
      <c r="J61" s="265" t="n"/>
      <c r="K61" s="265" t="n"/>
      <c r="L61" s="265" t="n"/>
      <c r="M61" s="265" t="n"/>
      <c r="N61" s="265" t="n"/>
      <c r="O61" s="265" t="n"/>
      <c r="P61" s="265" t="n"/>
      <c r="Q61" s="265" t="n"/>
      <c r="R61" s="265" t="n"/>
      <c r="S61" s="265" t="n"/>
      <c r="T61" s="265" t="n"/>
      <c r="U61" s="265" t="n"/>
      <c r="V61" s="265" t="n"/>
      <c r="W61" s="265" t="n"/>
      <c r="X61" s="265" t="n"/>
      <c r="Y61" s="265" t="n"/>
      <c r="Z61" s="265" t="n"/>
      <c r="AA61" s="265" t="n"/>
      <c r="AB61" s="265" t="n"/>
      <c r="AC61" s="271" t="n"/>
      <c r="AD61" s="271" t="n"/>
      <c r="AE61" s="271" t="n"/>
      <c r="AF61" s="265" t="n"/>
      <c r="AG61" s="265" t="n"/>
      <c r="AH61" s="265" t="n"/>
      <c r="AI61" s="265" t="n"/>
      <c r="AJ61" s="265" t="n"/>
      <c r="AK61" s="265" t="n"/>
      <c r="AL61" s="265" t="n"/>
      <c r="AM61" s="265" t="n"/>
      <c r="AN61" s="265" t="n"/>
      <c r="AO61" s="265" t="n"/>
      <c r="AP61" s="265" t="n"/>
      <c r="AQ61" s="265" t="n"/>
      <c r="AR61" s="265" t="n"/>
      <c r="AS61" s="265" t="n"/>
      <c r="AT61" s="265" t="n"/>
      <c r="AU61" s="265" t="n"/>
      <c r="AV61" s="265" t="n"/>
      <c r="AW61" s="265" t="n"/>
      <c r="AX61" s="265" t="n"/>
      <c r="AY61" s="265" t="n"/>
      <c r="AZ61" s="265" t="n"/>
      <c r="BA61" s="265" t="n"/>
      <c r="BB61" s="265" t="n"/>
      <c r="BC61" s="265" t="n"/>
      <c r="BD61" s="265" t="n"/>
      <c r="BE61" s="265" t="n"/>
      <c r="BF61" s="265" t="n"/>
      <c r="BG61" s="265" t="n"/>
      <c r="BH61" s="265" t="n"/>
      <c r="BI61" s="265" t="n"/>
      <c r="BJ61" s="265" t="n"/>
      <c r="BK61" s="265" t="n"/>
      <c r="BL61" s="504" t="n"/>
      <c r="BM61" s="504" t="n"/>
      <c r="BN61" s="504" t="n"/>
      <c r="BO61" s="504" t="n"/>
      <c r="BP61" s="504" t="n"/>
      <c r="BQ61" s="504" t="n"/>
      <c r="BR61" s="355" t="n"/>
      <c r="BS61" s="355" t="n"/>
      <c r="BT61" s="355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</row>
    <row r="62">
      <c r="A62" s="92" t="n"/>
      <c r="B62" s="1186" t="inlineStr">
        <is>
          <t>Количество часов учебных занятий</t>
        </is>
      </c>
      <c r="C62" s="123" t="n"/>
      <c r="D62" s="123" t="n"/>
      <c r="E62" s="123" t="n"/>
      <c r="F62" s="123" t="n"/>
      <c r="G62" s="123" t="n"/>
      <c r="H62" s="123" t="n"/>
      <c r="I62" s="123" t="n"/>
      <c r="J62" s="123" t="n"/>
      <c r="K62" s="123" t="n"/>
      <c r="L62" s="123" t="n"/>
      <c r="M62" s="123" t="n"/>
      <c r="N62" s="123" t="n"/>
      <c r="O62" s="123" t="n"/>
      <c r="P62" s="123" t="n"/>
      <c r="Q62" s="123" t="n"/>
      <c r="R62" s="123" t="n"/>
      <c r="S62" s="123" t="n"/>
      <c r="T62" s="123" t="n"/>
      <c r="U62" s="123" t="n"/>
      <c r="V62" s="123" t="n"/>
      <c r="W62" s="123" t="n"/>
      <c r="X62" s="123" t="n"/>
      <c r="Y62" s="123" t="n"/>
      <c r="Z62" s="123" t="n"/>
      <c r="AA62" s="123" t="n"/>
      <c r="AB62" s="123" t="n"/>
      <c r="AC62" s="123" t="n"/>
      <c r="AD62" s="123" t="n"/>
      <c r="AE62" s="123" t="n"/>
      <c r="AF62" s="123" t="n"/>
      <c r="AG62" s="123" t="n"/>
      <c r="AH62" s="161" t="n"/>
      <c r="AI62" s="169">
        <f>AI31+AI39</f>
        <v/>
      </c>
      <c r="AJ62" s="123" t="n"/>
      <c r="AK62" s="124" t="n"/>
      <c r="AL62" s="170">
        <f>AL31+AL39</f>
        <v/>
      </c>
      <c r="AM62" s="124" t="n"/>
      <c r="AN62" s="621">
        <f>AN31+AN39</f>
        <v/>
      </c>
      <c r="AO62" s="622" t="n"/>
      <c r="AP62" s="170">
        <f>AP31+AP39</f>
        <v/>
      </c>
      <c r="AQ62" s="124" t="n"/>
      <c r="AR62" s="170">
        <f>AR31+AR39</f>
        <v/>
      </c>
      <c r="AS62" s="124" t="n"/>
      <c r="AT62" s="170">
        <f>AT31+AT39</f>
        <v/>
      </c>
      <c r="AU62" s="124" t="n"/>
      <c r="AV62" s="170">
        <f>AV31+AV39</f>
        <v/>
      </c>
      <c r="AW62" s="124" t="n"/>
      <c r="AX62" s="170">
        <f>AX31+AX39</f>
        <v/>
      </c>
      <c r="AY62" s="124" t="n"/>
      <c r="AZ62" s="170">
        <f>AZ31+AZ39</f>
        <v/>
      </c>
      <c r="BA62" s="124" t="n"/>
      <c r="BB62" s="170">
        <f>BB31+BB39</f>
        <v/>
      </c>
      <c r="BC62" s="124" t="n"/>
      <c r="BD62" s="170">
        <f>BD31+BD39</f>
        <v/>
      </c>
      <c r="BE62" s="124" t="n"/>
      <c r="BF62" s="170">
        <f>BF31+BF39</f>
        <v/>
      </c>
      <c r="BG62" s="124" t="n"/>
      <c r="BH62" s="660">
        <f>BF63+#REF!</f>
        <v/>
      </c>
      <c r="BI62" s="661" t="n"/>
      <c r="BJ62" s="662" t="n"/>
      <c r="BK62" s="92" t="n"/>
      <c r="BL62" s="92" t="n"/>
      <c r="BM62" s="92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</row>
    <row r="63">
      <c r="A63" s="92" t="n"/>
      <c r="B63" s="1190" t="inlineStr">
        <is>
          <t>Количество часов учебных занятий в неделю</t>
        </is>
      </c>
      <c r="C63" s="131" t="n"/>
      <c r="D63" s="131" t="n"/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31" t="n"/>
      <c r="Y63" s="131" t="n"/>
      <c r="Z63" s="131" t="n"/>
      <c r="AA63" s="131" t="n"/>
      <c r="AB63" s="131" t="n"/>
      <c r="AC63" s="131" t="n"/>
      <c r="AD63" s="131" t="n"/>
      <c r="AE63" s="131" t="n"/>
      <c r="AF63" s="131" t="n"/>
      <c r="AG63" s="131" t="n"/>
      <c r="AH63" s="132" t="n"/>
      <c r="AI63" s="1544">
        <f>AV62+BB62+#REF!</f>
        <v/>
      </c>
      <c r="AJ63" s="131" t="n"/>
      <c r="AK63" s="179" t="n"/>
      <c r="AL63" s="664">
        <f>AX62+BD62+#REF!</f>
        <v/>
      </c>
      <c r="AM63" s="128" t="n"/>
      <c r="AN63" s="350" t="n"/>
      <c r="AO63" s="179" t="n"/>
      <c r="AP63" s="93" t="n"/>
      <c r="AQ63" s="128" t="n"/>
      <c r="AR63" s="93" t="n"/>
      <c r="AS63" s="128" t="n"/>
      <c r="AT63" s="93" t="n"/>
      <c r="AU63" s="128" t="n"/>
      <c r="AV63" s="1147">
        <f>AX62/AV29</f>
        <v/>
      </c>
      <c r="AW63" s="131" t="n"/>
      <c r="AX63" s="131" t="n"/>
      <c r="AY63" s="131" t="n"/>
      <c r="AZ63" s="131" t="n"/>
      <c r="BA63" s="179" t="n"/>
      <c r="BB63" s="1147">
        <f>BD62/BB29</f>
        <v/>
      </c>
      <c r="BC63" s="131" t="n"/>
      <c r="BD63" s="131" t="n"/>
      <c r="BE63" s="131" t="n"/>
      <c r="BF63" s="131" t="n"/>
      <c r="BG63" s="179" t="n"/>
      <c r="BH63" s="561" t="n"/>
      <c r="BI63" s="1" t="n"/>
      <c r="BJ63" s="114" t="n"/>
      <c r="BK63" s="92" t="n"/>
      <c r="BL63" s="92" t="n"/>
      <c r="BM63" s="92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</row>
    <row r="64">
      <c r="A64" s="92" t="n"/>
      <c r="B64" s="1190" t="inlineStr">
        <is>
          <t>Количество курсовых проектов</t>
        </is>
      </c>
      <c r="C64" s="131" t="n"/>
      <c r="D64" s="131" t="n"/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1" t="n"/>
      <c r="V64" s="131" t="n"/>
      <c r="W64" s="131" t="n"/>
      <c r="X64" s="131" t="n"/>
      <c r="Y64" s="131" t="n"/>
      <c r="Z64" s="131" t="n"/>
      <c r="AA64" s="131" t="n"/>
      <c r="AB64" s="131" t="n"/>
      <c r="AC64" s="131" t="n"/>
      <c r="AD64" s="131" t="n"/>
      <c r="AE64" s="131" t="n"/>
      <c r="AF64" s="131" t="n"/>
      <c r="AG64" s="131" t="n"/>
      <c r="AH64" s="132" t="n"/>
      <c r="AI64" s="407" t="n"/>
      <c r="AJ64" s="131" t="n"/>
      <c r="AK64" s="179" t="n"/>
      <c r="AL64" s="93" t="n"/>
      <c r="AM64" s="128" t="n"/>
      <c r="AN64" s="350" t="n"/>
      <c r="AO64" s="179" t="n"/>
      <c r="AP64" s="93" t="n"/>
      <c r="AQ64" s="128" t="n"/>
      <c r="AR64" s="93" t="n"/>
      <c r="AS64" s="128" t="n"/>
      <c r="AT64" s="93" t="n"/>
      <c r="AU64" s="128" t="n"/>
      <c r="AV64" s="93" t="n"/>
      <c r="AW64" s="128" t="n"/>
      <c r="AX64" s="93" t="n"/>
      <c r="AY64" s="128" t="n"/>
      <c r="AZ64" s="93" t="n"/>
      <c r="BA64" s="128" t="n"/>
      <c r="BB64" s="93" t="n"/>
      <c r="BC64" s="128" t="n"/>
      <c r="BD64" s="93" t="n"/>
      <c r="BE64" s="128" t="n"/>
      <c r="BF64" s="93" t="n"/>
      <c r="BG64" s="128" t="n"/>
      <c r="BH64" s="561" t="n"/>
      <c r="BI64" s="1" t="n"/>
      <c r="BJ64" s="114" t="n"/>
      <c r="BK64" s="92" t="n"/>
      <c r="BL64" s="92" t="n"/>
      <c r="BM64" s="92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</row>
    <row r="65">
      <c r="A65" s="92" t="n"/>
      <c r="B65" s="1190" t="inlineStr">
        <is>
          <t>Количество курсовых работ</t>
        </is>
      </c>
      <c r="C65" s="131" t="n"/>
      <c r="D65" s="131" t="n"/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1" t="n"/>
      <c r="V65" s="131" t="n"/>
      <c r="W65" s="131" t="n"/>
      <c r="X65" s="131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1" t="n"/>
      <c r="AH65" s="132" t="n"/>
      <c r="AI65" s="407" t="n"/>
      <c r="AJ65" s="131" t="n"/>
      <c r="AK65" s="179" t="n"/>
      <c r="AL65" s="93" t="n"/>
      <c r="AM65" s="128" t="n"/>
      <c r="AN65" s="350" t="n"/>
      <c r="AO65" s="179" t="n"/>
      <c r="AP65" s="93" t="n"/>
      <c r="AQ65" s="128" t="n"/>
      <c r="AR65" s="93" t="n"/>
      <c r="AS65" s="128" t="n"/>
      <c r="AT65" s="93" t="n"/>
      <c r="AU65" s="128" t="n"/>
      <c r="AV65" s="93" t="n"/>
      <c r="AW65" s="128" t="n"/>
      <c r="AX65" s="93" t="n"/>
      <c r="AY65" s="128" t="n"/>
      <c r="AZ65" s="93" t="n"/>
      <c r="BA65" s="128" t="n"/>
      <c r="BB65" s="93" t="n"/>
      <c r="BC65" s="128" t="n"/>
      <c r="BD65" s="93" t="n"/>
      <c r="BE65" s="128" t="n"/>
      <c r="BF65" s="93" t="n"/>
      <c r="BG65" s="128" t="n"/>
      <c r="BH65" s="561" t="n"/>
      <c r="BI65" s="1" t="n"/>
      <c r="BJ65" s="114" t="n"/>
      <c r="BK65" s="92" t="n"/>
      <c r="BL65" s="92" t="n"/>
      <c r="BM65" s="92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</row>
    <row r="66">
      <c r="A66" s="92" t="n"/>
      <c r="B66" s="1190" t="inlineStr">
        <is>
          <t>Количество экзаменов</t>
        </is>
      </c>
      <c r="C66" s="131" t="n"/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1" t="n"/>
      <c r="V66" s="131" t="n"/>
      <c r="W66" s="131" t="n"/>
      <c r="X66" s="131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1" t="n"/>
      <c r="AH66" s="132" t="n"/>
      <c r="AI66" s="407">
        <f>AV66+BB66</f>
        <v/>
      </c>
      <c r="AJ66" s="131" t="n"/>
      <c r="AK66" s="179" t="n"/>
      <c r="AL66" s="93" t="n"/>
      <c r="AM66" s="128" t="n"/>
      <c r="AN66" s="350" t="n"/>
      <c r="AO66" s="179" t="n"/>
      <c r="AP66" s="93" t="n"/>
      <c r="AQ66" s="128" t="n"/>
      <c r="AR66" s="93" t="n"/>
      <c r="AS66" s="128" t="n"/>
      <c r="AT66" s="93" t="n"/>
      <c r="AU66" s="128" t="n"/>
      <c r="AV66" s="352" t="n">
        <v>4</v>
      </c>
      <c r="AW66" s="131" t="n"/>
      <c r="AX66" s="131" t="n"/>
      <c r="AY66" s="131" t="n"/>
      <c r="AZ66" s="131" t="n"/>
      <c r="BA66" s="179" t="n"/>
      <c r="BB66" s="352" t="n">
        <v>3</v>
      </c>
      <c r="BC66" s="131" t="n"/>
      <c r="BD66" s="131" t="n"/>
      <c r="BE66" s="131" t="n"/>
      <c r="BF66" s="131" t="n"/>
      <c r="BG66" s="179" t="n"/>
      <c r="BH66" s="561" t="n"/>
      <c r="BI66" s="1" t="n"/>
      <c r="BJ66" s="114" t="n"/>
      <c r="BK66" s="92" t="n"/>
      <c r="BL66" s="92" t="n"/>
      <c r="BM66" s="92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</row>
    <row r="67">
      <c r="A67" s="92" t="n"/>
      <c r="B67" s="1545" t="inlineStr">
        <is>
          <t>Количество зачетов</t>
        </is>
      </c>
      <c r="C67" s="194" t="n"/>
      <c r="D67" s="194" t="n"/>
      <c r="E67" s="194" t="n"/>
      <c r="F67" s="194" t="n"/>
      <c r="G67" s="194" t="n"/>
      <c r="H67" s="194" t="n"/>
      <c r="I67" s="194" t="n"/>
      <c r="J67" s="194" t="n"/>
      <c r="K67" s="194" t="n"/>
      <c r="L67" s="194" t="n"/>
      <c r="M67" s="194" t="n"/>
      <c r="N67" s="194" t="n"/>
      <c r="O67" s="194" t="n"/>
      <c r="P67" s="194" t="n"/>
      <c r="Q67" s="194" t="n"/>
      <c r="R67" s="194" t="n"/>
      <c r="S67" s="194" t="n"/>
      <c r="T67" s="194" t="n"/>
      <c r="U67" s="194" t="n"/>
      <c r="V67" s="194" t="n"/>
      <c r="W67" s="194" t="n"/>
      <c r="X67" s="194" t="n"/>
      <c r="Y67" s="194" t="n"/>
      <c r="Z67" s="194" t="n"/>
      <c r="AA67" s="194" t="n"/>
      <c r="AB67" s="194" t="n"/>
      <c r="AC67" s="194" t="n"/>
      <c r="AD67" s="194" t="n"/>
      <c r="AE67" s="194" t="n"/>
      <c r="AF67" s="194" t="n"/>
      <c r="AG67" s="194" t="n"/>
      <c r="AH67" s="195" t="n"/>
      <c r="AI67" s="1546">
        <f>AV67+BB67</f>
        <v/>
      </c>
      <c r="AJ67" s="194" t="n"/>
      <c r="AK67" s="240" t="n"/>
      <c r="AL67" s="228" t="n"/>
      <c r="AM67" s="144" t="n"/>
      <c r="AN67" s="667" t="n"/>
      <c r="AO67" s="240" t="n"/>
      <c r="AP67" s="228" t="n"/>
      <c r="AQ67" s="144" t="n"/>
      <c r="AR67" s="228" t="n"/>
      <c r="AS67" s="144" t="n"/>
      <c r="AT67" s="228" t="n"/>
      <c r="AU67" s="144" t="n"/>
      <c r="AV67" s="631" t="n">
        <v>5</v>
      </c>
      <c r="AW67" s="194" t="n"/>
      <c r="AX67" s="194" t="n"/>
      <c r="AY67" s="194" t="n"/>
      <c r="AZ67" s="194" t="n"/>
      <c r="BA67" s="240" t="n"/>
      <c r="BB67" s="631" t="n">
        <v>3</v>
      </c>
      <c r="BC67" s="194" t="n"/>
      <c r="BD67" s="194" t="n"/>
      <c r="BE67" s="194" t="n"/>
      <c r="BF67" s="194" t="n"/>
      <c r="BG67" s="240" t="n"/>
      <c r="BH67" s="608" t="n"/>
      <c r="BI67" s="544" t="n"/>
      <c r="BJ67" s="607" t="n"/>
      <c r="BK67" s="92" t="n"/>
      <c r="BL67" s="92" t="n"/>
      <c r="BM67" s="92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</row>
    <row r="68">
      <c r="A68" s="355" t="n"/>
      <c r="B68" s="355" t="n"/>
      <c r="C68" s="265" t="n"/>
      <c r="D68" s="265" t="n"/>
      <c r="E68" s="265" t="n"/>
      <c r="F68" s="265" t="n"/>
      <c r="G68" s="265" t="n"/>
      <c r="H68" s="265" t="n"/>
      <c r="I68" s="265" t="n"/>
      <c r="J68" s="265" t="n"/>
      <c r="K68" s="265" t="n"/>
      <c r="L68" s="265" t="n"/>
      <c r="M68" s="265" t="n"/>
      <c r="N68" s="265" t="n"/>
      <c r="O68" s="265" t="n"/>
      <c r="P68" s="265" t="n"/>
      <c r="Q68" s="265" t="n"/>
      <c r="R68" s="265" t="n"/>
      <c r="S68" s="265" t="n"/>
      <c r="T68" s="265" t="n"/>
      <c r="U68" s="265" t="n"/>
      <c r="V68" s="265" t="n"/>
      <c r="W68" s="265" t="n"/>
      <c r="X68" s="265" t="n"/>
      <c r="Y68" s="265" t="n"/>
      <c r="Z68" s="265" t="n"/>
      <c r="AA68" s="265" t="n"/>
      <c r="AB68" s="265" t="n"/>
      <c r="AC68" s="271" t="n"/>
      <c r="AD68" s="271" t="n"/>
      <c r="AE68" s="271" t="n"/>
      <c r="AF68" s="265" t="n"/>
      <c r="AG68" s="265" t="n"/>
      <c r="AH68" s="265" t="n"/>
      <c r="AI68" s="265" t="n"/>
      <c r="AJ68" s="265" t="n"/>
      <c r="AK68" s="1547" t="n"/>
      <c r="AL68" s="1548" t="n"/>
      <c r="AM68" s="1548" t="n"/>
      <c r="AN68" s="1548" t="n"/>
      <c r="AO68" s="1548" t="n"/>
      <c r="AP68" s="1548" t="n"/>
      <c r="AQ68" s="1548" t="n"/>
      <c r="AR68" s="1548" t="n"/>
      <c r="AS68" s="1548" t="n"/>
      <c r="AT68" s="1548" t="n"/>
      <c r="AU68" s="1548" t="n"/>
      <c r="AV68" s="1548" t="n"/>
      <c r="AW68" s="1548" t="n"/>
      <c r="AX68" s="1548" t="n"/>
      <c r="AY68" s="1548" t="n"/>
      <c r="AZ68" s="265" t="n"/>
      <c r="BA68" s="265" t="n"/>
      <c r="BB68" s="265" t="n"/>
      <c r="BC68" s="265" t="n"/>
      <c r="BD68" s="265" t="n"/>
      <c r="BE68" s="265" t="n"/>
      <c r="BF68" s="265" t="n"/>
      <c r="BG68" s="265" t="n"/>
      <c r="BH68" s="265" t="n"/>
      <c r="BI68" s="265" t="n"/>
      <c r="BJ68" s="265" t="n"/>
      <c r="BK68" s="265" t="n"/>
      <c r="BL68" s="265" t="n"/>
      <c r="BM68" s="265" t="n"/>
      <c r="BN68" s="265" t="n"/>
      <c r="BO68" s="265" t="n"/>
      <c r="BP68" s="265" t="n"/>
      <c r="BQ68" s="265" t="n"/>
      <c r="BR68" s="356" t="n"/>
      <c r="BS68" s="356" t="n"/>
      <c r="BT68" s="356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</row>
    <row r="69">
      <c r="A69" s="92" t="n"/>
      <c r="B69" s="669" t="inlineStr">
        <is>
          <t>IV. Производственная практика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585" t="n"/>
      <c r="O69" s="585" t="n"/>
      <c r="P69" s="585" t="n"/>
      <c r="Q69" s="585" t="n"/>
      <c r="R69" s="585" t="n"/>
      <c r="S69" s="585" t="n"/>
      <c r="T69" s="585" t="n"/>
      <c r="U69" s="585" t="n"/>
      <c r="V69" s="585" t="n"/>
      <c r="W69" s="585" t="n"/>
      <c r="X69" s="585" t="n"/>
      <c r="Y69" s="585" t="n"/>
      <c r="Z69" s="585" t="n"/>
      <c r="AA69" s="613" t="n"/>
      <c r="AB69" s="670" t="inlineStr">
        <is>
          <t>V. Магистерская диссертация</t>
        </is>
      </c>
      <c r="AC69" s="585" t="n"/>
      <c r="AD69" s="585" t="n"/>
      <c r="AE69" s="585" t="n"/>
      <c r="AF69" s="585" t="n"/>
      <c r="AG69" s="585" t="n"/>
      <c r="AH69" s="585" t="n"/>
      <c r="AI69" s="585" t="n"/>
      <c r="AJ69" s="585" t="n"/>
      <c r="AK69" s="585" t="n"/>
      <c r="AL69" s="585" t="n"/>
      <c r="AM69" s="585" t="n"/>
      <c r="AN69" s="585" t="n"/>
      <c r="AO69" s="585" t="n"/>
      <c r="AP69" s="585" t="n"/>
      <c r="AQ69" s="585" t="n"/>
      <c r="AR69" s="585" t="n"/>
      <c r="AS69" s="585" t="n"/>
      <c r="AT69" s="585" t="n"/>
      <c r="AU69" s="585" t="n"/>
      <c r="AV69" s="613" t="n"/>
      <c r="AW69" s="671" t="inlineStr">
        <is>
          <t xml:space="preserve">VI. Итоговая аттестация </t>
        </is>
      </c>
      <c r="AX69" s="585" t="n"/>
      <c r="AY69" s="585" t="n"/>
      <c r="AZ69" s="585" t="n"/>
      <c r="BA69" s="585" t="n"/>
      <c r="BB69" s="585" t="n"/>
      <c r="BC69" s="585" t="n"/>
      <c r="BD69" s="585" t="n"/>
      <c r="BE69" s="585" t="n"/>
      <c r="BF69" s="585" t="n"/>
      <c r="BG69" s="585" t="n"/>
      <c r="BH69" s="585" t="n"/>
      <c r="BI69" s="585" t="n"/>
      <c r="BJ69" s="586" t="n"/>
      <c r="BK69" s="246" t="n"/>
      <c r="BL69" s="246" t="n"/>
      <c r="BM69" s="246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</row>
    <row r="70">
      <c r="A70" s="92" t="n"/>
      <c r="B70" s="672" t="inlineStr">
        <is>
          <t>Название практики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613" t="n"/>
      <c r="M70" s="673" t="inlineStr">
        <is>
          <t>Семестр</t>
        </is>
      </c>
      <c r="N70" s="585" t="n"/>
      <c r="O70" s="585" t="n"/>
      <c r="P70" s="613" t="n"/>
      <c r="Q70" s="673" t="inlineStr">
        <is>
          <t>Недель</t>
        </is>
      </c>
      <c r="R70" s="585" t="n"/>
      <c r="S70" s="585" t="n"/>
      <c r="T70" s="613" t="n"/>
      <c r="U70" s="673" t="inlineStr">
        <is>
          <t>Зачетных единиц</t>
        </is>
      </c>
      <c r="V70" s="585" t="n"/>
      <c r="W70" s="585" t="n"/>
      <c r="X70" s="585" t="n"/>
      <c r="Y70" s="585" t="n"/>
      <c r="Z70" s="585" t="n"/>
      <c r="AA70" s="613" t="n"/>
      <c r="AB70" s="673" t="inlineStr">
        <is>
          <t>Семестр</t>
        </is>
      </c>
      <c r="AC70" s="585" t="n"/>
      <c r="AD70" s="585" t="n"/>
      <c r="AE70" s="585" t="n"/>
      <c r="AF70" s="585" t="n"/>
      <c r="AG70" s="585" t="n"/>
      <c r="AH70" s="613" t="n"/>
      <c r="AI70" s="673" t="inlineStr">
        <is>
          <t>Недель</t>
        </is>
      </c>
      <c r="AJ70" s="585" t="n"/>
      <c r="AK70" s="585" t="n"/>
      <c r="AL70" s="585" t="n"/>
      <c r="AM70" s="585" t="n"/>
      <c r="AN70" s="585" t="n"/>
      <c r="AO70" s="613" t="n"/>
      <c r="AP70" s="673" t="inlineStr">
        <is>
          <t>Зачетных единиц</t>
        </is>
      </c>
      <c r="AQ70" s="585" t="n"/>
      <c r="AR70" s="585" t="n"/>
      <c r="AS70" s="585" t="n"/>
      <c r="AT70" s="585" t="n"/>
      <c r="AU70" s="585" t="n"/>
      <c r="AV70" s="613" t="n"/>
      <c r="AW70" s="675" t="inlineStr">
        <is>
          <t>Защита магистерской диссертации</t>
        </is>
      </c>
      <c r="AX70" s="661" t="n"/>
      <c r="AY70" s="661" t="n"/>
      <c r="AZ70" s="661" t="n"/>
      <c r="BA70" s="661" t="n"/>
      <c r="BB70" s="661" t="n"/>
      <c r="BC70" s="661" t="n"/>
      <c r="BD70" s="661" t="n"/>
      <c r="BE70" s="661" t="n"/>
      <c r="BF70" s="661" t="n"/>
      <c r="BG70" s="661" t="n"/>
      <c r="BH70" s="661" t="n"/>
      <c r="BI70" s="661" t="n"/>
      <c r="BJ70" s="662" t="n"/>
      <c r="BK70" s="244" t="n"/>
      <c r="BL70" s="244" t="n"/>
      <c r="BM70" s="244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92" t="n"/>
      <c r="B71" s="672" t="inlineStr">
        <is>
          <t>Управленческая</t>
        </is>
      </c>
      <c r="C71" s="585" t="n"/>
      <c r="D71" s="585" t="n"/>
      <c r="E71" s="585" t="n"/>
      <c r="F71" s="585" t="n"/>
      <c r="G71" s="585" t="n"/>
      <c r="H71" s="585" t="n"/>
      <c r="I71" s="585" t="n"/>
      <c r="J71" s="585" t="n"/>
      <c r="K71" s="585" t="n"/>
      <c r="L71" s="613" t="n"/>
      <c r="M71" s="673" t="n">
        <v>2</v>
      </c>
      <c r="N71" s="585" t="n"/>
      <c r="O71" s="585" t="n"/>
      <c r="P71" s="613" t="n"/>
      <c r="Q71" s="673" t="n">
        <v>2</v>
      </c>
      <c r="R71" s="585" t="n"/>
      <c r="S71" s="585" t="n"/>
      <c r="T71" s="613" t="n"/>
      <c r="U71" s="673" t="n">
        <v>3</v>
      </c>
      <c r="V71" s="585" t="n"/>
      <c r="W71" s="585" t="n"/>
      <c r="X71" s="585" t="n"/>
      <c r="Y71" s="585" t="n"/>
      <c r="Z71" s="585" t="n"/>
      <c r="AA71" s="613" t="n"/>
      <c r="AB71" s="673" t="n">
        <v>2</v>
      </c>
      <c r="AC71" s="585" t="n"/>
      <c r="AD71" s="585" t="n"/>
      <c r="AE71" s="585" t="n"/>
      <c r="AF71" s="585" t="n"/>
      <c r="AG71" s="585" t="n"/>
      <c r="AH71" s="613" t="n"/>
      <c r="AI71" s="673" t="n">
        <v>8</v>
      </c>
      <c r="AJ71" s="585" t="n"/>
      <c r="AK71" s="585" t="n"/>
      <c r="AL71" s="585" t="n"/>
      <c r="AM71" s="585" t="n"/>
      <c r="AN71" s="585" t="n"/>
      <c r="AO71" s="613" t="n"/>
      <c r="AP71" s="673">
        <f>AI71*1.5</f>
        <v/>
      </c>
      <c r="AQ71" s="585" t="n"/>
      <c r="AR71" s="585" t="n"/>
      <c r="AS71" s="585" t="n"/>
      <c r="AT71" s="585" t="n"/>
      <c r="AU71" s="585" t="n"/>
      <c r="AV71" s="613" t="n"/>
      <c r="AW71" s="608" t="n"/>
      <c r="AX71" s="544" t="n"/>
      <c r="AY71" s="544" t="n"/>
      <c r="AZ71" s="544" t="n"/>
      <c r="BA71" s="544" t="n"/>
      <c r="BB71" s="544" t="n"/>
      <c r="BC71" s="544" t="n"/>
      <c r="BD71" s="544" t="n"/>
      <c r="BE71" s="544" t="n"/>
      <c r="BF71" s="544" t="n"/>
      <c r="BG71" s="544" t="n"/>
      <c r="BH71" s="544" t="n"/>
      <c r="BI71" s="544" t="n"/>
      <c r="BJ71" s="607" t="n"/>
      <c r="BK71" s="244" t="n"/>
      <c r="BL71" s="244" t="n"/>
      <c r="BM71" s="244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550" t="n"/>
      <c r="AE72" s="1550" t="n"/>
      <c r="AF72" s="1550" t="n"/>
      <c r="AG72" s="10" t="n"/>
      <c r="AH72" s="10" t="n"/>
      <c r="AI72" s="10" t="n"/>
      <c r="AJ72" s="10" t="n"/>
      <c r="AK72" s="10" t="n"/>
      <c r="AL72" s="10" t="n"/>
      <c r="AM72" s="10" t="n"/>
      <c r="AN72" s="10" t="n"/>
      <c r="AO72" s="10" t="n"/>
      <c r="AP72" s="10" t="n"/>
      <c r="AQ72" s="10" t="n"/>
      <c r="AR72" s="10" t="n"/>
      <c r="AS72" s="10" t="n"/>
      <c r="AT72" s="10" t="n"/>
      <c r="AU72" s="10" t="n"/>
      <c r="AV72" s="10" t="n"/>
      <c r="AW72" s="10" t="n"/>
      <c r="AX72" s="10" t="n"/>
      <c r="AY72" s="10" t="n"/>
      <c r="AZ72" s="10" t="n"/>
      <c r="BA72" s="10" t="n"/>
      <c r="BB72" s="10" t="n"/>
      <c r="BC72" s="10" t="n"/>
      <c r="BD72" s="10" t="n"/>
      <c r="BE72" s="10" t="n"/>
      <c r="BF72" s="10" t="n"/>
      <c r="BG72" s="10" t="n"/>
      <c r="BH72" s="10" t="n"/>
      <c r="BI72" s="10" t="n"/>
      <c r="BJ72" s="10" t="n"/>
      <c r="BK72" s="10" t="n"/>
      <c r="BL72" s="10" t="n"/>
      <c r="BM72" s="10" t="n"/>
      <c r="BN72" s="509" t="n"/>
      <c r="BO72" s="509" t="n"/>
      <c r="BP72" s="509" t="n"/>
      <c r="BQ72" s="10" t="n"/>
      <c r="BR72" s="10" t="n"/>
      <c r="BS72" s="10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41" t="n"/>
      <c r="B73" s="543" t="inlineStr">
        <is>
          <t>VII. Матрица компетенций</t>
        </is>
      </c>
      <c r="C73" s="544" t="n"/>
      <c r="D73" s="544" t="n"/>
      <c r="E73" s="544" t="n"/>
      <c r="F73" s="544" t="n"/>
      <c r="G73" s="544" t="n"/>
      <c r="H73" s="544" t="n"/>
      <c r="I73" s="544" t="n"/>
      <c r="J73" s="544" t="n"/>
      <c r="K73" s="544" t="n"/>
      <c r="L73" s="544" t="n"/>
      <c r="M73" s="544" t="n"/>
      <c r="N73" s="544" t="n"/>
      <c r="O73" s="544" t="n"/>
      <c r="P73" s="544" t="n"/>
      <c r="Q73" s="544" t="n"/>
      <c r="R73" s="544" t="n"/>
      <c r="S73" s="544" t="n"/>
      <c r="T73" s="544" t="n"/>
      <c r="U73" s="544" t="n"/>
      <c r="V73" s="544" t="n"/>
      <c r="W73" s="544" t="n"/>
      <c r="X73" s="544" t="n"/>
      <c r="Y73" s="544" t="n"/>
      <c r="Z73" s="544" t="n"/>
      <c r="AA73" s="544" t="n"/>
      <c r="AB73" s="544" t="n"/>
      <c r="AC73" s="544" t="n"/>
      <c r="AD73" s="544" t="n"/>
      <c r="AE73" s="544" t="n"/>
      <c r="AF73" s="544" t="n"/>
      <c r="AG73" s="544" t="n"/>
      <c r="AH73" s="544" t="n"/>
      <c r="AI73" s="544" t="n"/>
      <c r="AJ73" s="544" t="n"/>
      <c r="AK73" s="544" t="n"/>
      <c r="AL73" s="544" t="n"/>
      <c r="AM73" s="544" t="n"/>
      <c r="AN73" s="544" t="n"/>
      <c r="AO73" s="544" t="n"/>
      <c r="AP73" s="544" t="n"/>
      <c r="AQ73" s="544" t="n"/>
      <c r="AR73" s="544" t="n"/>
      <c r="AS73" s="544" t="n"/>
      <c r="AT73" s="544" t="n"/>
      <c r="AU73" s="544" t="n"/>
      <c r="AV73" s="544" t="n"/>
      <c r="AW73" s="544" t="n"/>
      <c r="AX73" s="544" t="n"/>
      <c r="AY73" s="544" t="n"/>
      <c r="AZ73" s="544" t="n"/>
      <c r="BA73" s="544" t="n"/>
      <c r="BB73" s="544" t="n"/>
      <c r="BC73" s="544" t="n"/>
      <c r="BD73" s="544" t="n"/>
      <c r="BE73" s="544" t="n"/>
      <c r="BF73" s="544" t="n"/>
      <c r="BG73" s="544" t="n"/>
      <c r="BH73" s="544" t="n"/>
      <c r="BI73" s="544" t="n"/>
      <c r="BJ73" s="19" t="n"/>
      <c r="BK73" s="19" t="n"/>
      <c r="BL73" s="19" t="n"/>
      <c r="BM73" s="19" t="n"/>
      <c r="BN73" s="19" t="n"/>
      <c r="BO73" s="19" t="n"/>
      <c r="BP73" s="19" t="n"/>
      <c r="BQ73" s="41" t="n"/>
      <c r="BR73" s="41" t="n"/>
      <c r="BS73" s="4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90" t="n"/>
      <c r="B74" s="1638" t="inlineStr">
        <is>
          <t>Код компетенции</t>
        </is>
      </c>
      <c r="C74" s="101" t="n"/>
      <c r="D74" s="101" t="n"/>
      <c r="E74" s="101" t="n"/>
      <c r="F74" s="101" t="n"/>
      <c r="G74" s="101" t="n"/>
      <c r="H74" s="1580" t="inlineStr">
        <is>
          <t>Наименование компетенции</t>
        </is>
      </c>
      <c r="I74" s="585" t="n"/>
      <c r="J74" s="585" t="n"/>
      <c r="K74" s="585" t="n"/>
      <c r="L74" s="585" t="n"/>
      <c r="M74" s="585" t="n"/>
      <c r="N74" s="585" t="n"/>
      <c r="O74" s="585" t="n"/>
      <c r="P74" s="585" t="n"/>
      <c r="Q74" s="585" t="n"/>
      <c r="R74" s="585" t="n"/>
      <c r="S74" s="585" t="n"/>
      <c r="T74" s="585" t="n"/>
      <c r="U74" s="585" t="n"/>
      <c r="V74" s="585" t="n"/>
      <c r="W74" s="585" t="n"/>
      <c r="X74" s="585" t="n"/>
      <c r="Y74" s="585" t="n"/>
      <c r="Z74" s="585" t="n"/>
      <c r="AA74" s="585" t="n"/>
      <c r="AB74" s="585" t="n"/>
      <c r="AC74" s="585" t="n"/>
      <c r="AD74" s="585" t="n"/>
      <c r="AE74" s="585" t="n"/>
      <c r="AF74" s="585" t="n"/>
      <c r="AG74" s="585" t="n"/>
      <c r="AH74" s="585" t="n"/>
      <c r="AI74" s="585" t="n"/>
      <c r="AJ74" s="585" t="n"/>
      <c r="AK74" s="585" t="n"/>
      <c r="AL74" s="585" t="n"/>
      <c r="AM74" s="585" t="n"/>
      <c r="AN74" s="585" t="n"/>
      <c r="AO74" s="585" t="n"/>
      <c r="AP74" s="585" t="n"/>
      <c r="AQ74" s="585" t="n"/>
      <c r="AR74" s="585" t="n"/>
      <c r="AS74" s="585" t="n"/>
      <c r="AT74" s="585" t="n"/>
      <c r="AU74" s="585" t="n"/>
      <c r="AV74" s="585" t="n"/>
      <c r="AW74" s="585" t="n"/>
      <c r="AX74" s="585" t="n"/>
      <c r="AY74" s="585" t="n"/>
      <c r="AZ74" s="585" t="n"/>
      <c r="BA74" s="585" t="n"/>
      <c r="BB74" s="585" t="n"/>
      <c r="BC74" s="585" t="n"/>
      <c r="BD74" s="585" t="n"/>
      <c r="BE74" s="1639" t="inlineStr">
        <is>
          <t>Код модуля, учебной дисциплины</t>
        </is>
      </c>
      <c r="BF74" s="585" t="n"/>
      <c r="BG74" s="585" t="n"/>
      <c r="BH74" s="585" t="n"/>
      <c r="BI74" s="585" t="n"/>
      <c r="BJ74" s="586" t="n"/>
      <c r="BK74" s="1640" t="n"/>
      <c r="BL74" s="90" t="n"/>
      <c r="BM74" s="90" t="n"/>
      <c r="BN74" s="90" t="n"/>
      <c r="BO74" s="90" t="n"/>
      <c r="BP74" s="90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90" t="n"/>
      <c r="B75" s="171" t="inlineStr">
        <is>
          <t>УК-1</t>
        </is>
      </c>
      <c r="C75" s="123" t="n"/>
      <c r="D75" s="123" t="n"/>
      <c r="E75" s="123" t="n"/>
      <c r="F75" s="123" t="n"/>
      <c r="G75" s="161" t="n"/>
      <c r="H75" s="1554" t="inlineStr">
        <is>
          <t xml:space="preserve">Обеспечивать коммуникации, проявлять лидерские навыки, быть способным к командообразованию и разработке стратегических целей и задач </t>
        </is>
      </c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61" t="n"/>
      <c r="BE75" s="680" t="inlineStr">
        <is>
          <t>1.3</t>
        </is>
      </c>
      <c r="BF75" s="123" t="n"/>
      <c r="BG75" s="123" t="n"/>
      <c r="BH75" s="123" t="n"/>
      <c r="BI75" s="123" t="n"/>
      <c r="BJ75" s="161" t="n"/>
      <c r="BK75" s="90" t="n"/>
      <c r="BL75" s="90" t="n"/>
      <c r="BM75" s="90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90" t="n"/>
      <c r="B76" s="261" t="inlineStr">
        <is>
          <t>УК-2</t>
        </is>
      </c>
      <c r="C76" s="131" t="n"/>
      <c r="D76" s="131" t="n"/>
      <c r="E76" s="131" t="n"/>
      <c r="F76" s="131" t="n"/>
      <c r="G76" s="132" t="n"/>
      <c r="H76" s="1208" t="inlineStr">
        <is>
          <t>Развивать инновационную восприимчивость и способность к инновационной деятельности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2" t="n"/>
      <c r="BE76" s="262" t="inlineStr">
        <is>
          <t>1.1.1, 1.2, 2.2.1</t>
        </is>
      </c>
      <c r="BF76" s="131" t="n"/>
      <c r="BG76" s="131" t="n"/>
      <c r="BH76" s="131" t="n"/>
      <c r="BI76" s="131" t="n"/>
      <c r="BJ76" s="132" t="n"/>
      <c r="BK76" s="90" t="n"/>
      <c r="BL76" s="90" t="n"/>
      <c r="BM76" s="90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90" t="n"/>
      <c r="B77" s="261" t="inlineStr">
        <is>
          <t>УК-3</t>
        </is>
      </c>
      <c r="C77" s="131" t="n"/>
      <c r="D77" s="131" t="n"/>
      <c r="E77" s="131" t="n"/>
      <c r="F77" s="131" t="n"/>
      <c r="G77" s="132" t="n"/>
      <c r="H77" s="1208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2" t="n"/>
      <c r="BE77" s="262" t="inlineStr">
        <is>
          <t>1.1.1, 1.2</t>
        </is>
      </c>
      <c r="BF77" s="131" t="n"/>
      <c r="BG77" s="131" t="n"/>
      <c r="BH77" s="131" t="n"/>
      <c r="BI77" s="131" t="n"/>
      <c r="BJ77" s="132" t="n"/>
      <c r="BK77" s="90" t="n"/>
      <c r="BL77" s="90" t="n"/>
      <c r="BM77" s="90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90" t="n"/>
      <c r="B78" s="261" t="inlineStr">
        <is>
          <t>УК-4</t>
        </is>
      </c>
      <c r="C78" s="131" t="n"/>
      <c r="D78" s="131" t="n"/>
      <c r="E78" s="131" t="n"/>
      <c r="F78" s="131" t="n"/>
      <c r="G78" s="132" t="n"/>
      <c r="H78" s="1208" t="inlineStr">
        <is>
          <t xml:space="preserve">Применять методы научного познания в исследовательской деятельности, генерировать и реализовывать инновационные идеи 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2" t="n"/>
      <c r="BE78" s="262" t="inlineStr">
        <is>
          <t>2.6.1</t>
        </is>
      </c>
      <c r="BF78" s="131" t="n"/>
      <c r="BG78" s="131" t="n"/>
      <c r="BH78" s="131" t="n"/>
      <c r="BI78" s="131" t="n"/>
      <c r="BJ78" s="132" t="n"/>
      <c r="BK78" s="90" t="n"/>
      <c r="BL78" s="90" t="n"/>
      <c r="BM78" s="90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90" t="n"/>
      <c r="B79" s="261" t="inlineStr">
        <is>
          <t>УК-5</t>
        </is>
      </c>
      <c r="C79" s="131" t="n"/>
      <c r="D79" s="131" t="n"/>
      <c r="E79" s="131" t="n"/>
      <c r="F79" s="131" t="n"/>
      <c r="G79" s="132" t="n"/>
      <c r="H79" s="1208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2" t="n"/>
      <c r="BE79" s="262" t="inlineStr">
        <is>
          <t>2.1, 2.6.2</t>
        </is>
      </c>
      <c r="BF79" s="131" t="n"/>
      <c r="BG79" s="131" t="n"/>
      <c r="BH79" s="131" t="n"/>
      <c r="BI79" s="131" t="n"/>
      <c r="BJ79" s="132" t="n"/>
      <c r="BK79" s="90" t="n"/>
      <c r="BL79" s="90" t="n"/>
      <c r="BM79" s="90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90" t="n"/>
      <c r="B80" s="261" t="inlineStr">
        <is>
          <t>УК-6</t>
        </is>
      </c>
      <c r="C80" s="131" t="n"/>
      <c r="D80" s="131" t="n"/>
      <c r="E80" s="131" t="n"/>
      <c r="F80" s="131" t="n"/>
      <c r="G80" s="132" t="n"/>
      <c r="H80" s="120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2" t="n"/>
      <c r="BE80" s="262" t="inlineStr">
        <is>
          <t>1.1.3, 2.2.1, 2.6.3</t>
        </is>
      </c>
      <c r="BF80" s="131" t="n"/>
      <c r="BG80" s="131" t="n"/>
      <c r="BH80" s="131" t="n"/>
      <c r="BI80" s="131" t="n"/>
      <c r="BJ80" s="132" t="n"/>
      <c r="BK80" s="90" t="n"/>
      <c r="BL80" s="90" t="n"/>
      <c r="BM80" s="90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90" t="n"/>
      <c r="B81" s="261" t="inlineStr">
        <is>
          <t>УПК-1</t>
        </is>
      </c>
      <c r="C81" s="131" t="n"/>
      <c r="D81" s="131" t="n"/>
      <c r="E81" s="131" t="n"/>
      <c r="F81" s="131" t="n"/>
      <c r="G81" s="132" t="n"/>
      <c r="H81" s="1208" t="inlineStr">
        <is>
          <t>Анализировать стратегию и основные направления развития государства как социально-экономической системы, определять стратегические направления развития объекта управления в соответствии с тенденциями развития национальной экономики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2" t="n"/>
      <c r="BE81" s="262" t="inlineStr">
        <is>
          <t>1.1.1</t>
        </is>
      </c>
      <c r="BF81" s="131" t="n"/>
      <c r="BG81" s="131" t="n"/>
      <c r="BH81" s="131" t="n"/>
      <c r="BI81" s="131" t="n"/>
      <c r="BJ81" s="132" t="n"/>
      <c r="BK81" s="90" t="n"/>
      <c r="BL81" s="90" t="n"/>
      <c r="BM81" s="90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90" t="n"/>
      <c r="B82" s="261" t="inlineStr">
        <is>
          <t>УПК-2</t>
        </is>
      </c>
      <c r="C82" s="131" t="n"/>
      <c r="D82" s="131" t="n"/>
      <c r="E82" s="131" t="n"/>
      <c r="F82" s="131" t="n"/>
      <c r="G82" s="132" t="n"/>
      <c r="H82" s="1208" t="inlineStr">
        <is>
          <t>Применять теоретические и практические навыки в области правового регулирования государственного управления и самоуправления для обеспечения соблюдения законности в деятельности государственных органов, организаций и субъектов хозяйствования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2" t="n"/>
      <c r="BE82" s="262" t="inlineStr">
        <is>
          <t>1.1.2</t>
        </is>
      </c>
      <c r="BF82" s="131" t="n"/>
      <c r="BG82" s="131" t="n"/>
      <c r="BH82" s="131" t="n"/>
      <c r="BI82" s="131" t="n"/>
      <c r="BJ82" s="132" t="n"/>
      <c r="BK82" s="90" t="n"/>
      <c r="BL82" s="90" t="n"/>
      <c r="BM82" s="90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514" t="n"/>
      <c r="B83" s="261" t="inlineStr">
        <is>
          <t>УПК-3</t>
        </is>
      </c>
      <c r="C83" s="131" t="n"/>
      <c r="D83" s="131" t="n"/>
      <c r="E83" s="131" t="n"/>
      <c r="F83" s="131" t="n"/>
      <c r="G83" s="132" t="n"/>
      <c r="H83" s="1208" t="inlineStr">
        <is>
          <t>Использовать знания об инновационном потенциале объекта управления для решения задач по устойчивому социально-экономическому развитию организации, региона, страны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2" t="n"/>
      <c r="BE83" s="262" t="inlineStr">
        <is>
          <t>1.2</t>
        </is>
      </c>
      <c r="BF83" s="131" t="n"/>
      <c r="BG83" s="131" t="n"/>
      <c r="BH83" s="131" t="n"/>
      <c r="BI83" s="131" t="n"/>
      <c r="BJ83" s="132" t="n"/>
      <c r="BK83" s="514" t="n"/>
      <c r="BL83" s="514" t="n"/>
      <c r="BM83" s="514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514" t="n"/>
      <c r="B84" s="261" t="inlineStr">
        <is>
          <t>УПК-4</t>
        </is>
      </c>
      <c r="C84" s="131" t="n"/>
      <c r="D84" s="131" t="n"/>
      <c r="E84" s="131" t="n"/>
      <c r="F84" s="131" t="n"/>
      <c r="G84" s="132" t="n"/>
      <c r="H84" s="1208" t="inlineStr">
        <is>
          <t>Анализировать информацию о наиболее перспективных путях использования управленческого потенциала информационных ресурсов и технологий, а также применять программные офисные инструменты для эффективного решения управленческих задач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2" t="n"/>
      <c r="BE84" s="262" t="inlineStr">
        <is>
          <t>1.1.3</t>
        </is>
      </c>
      <c r="BF84" s="131" t="n"/>
      <c r="BG84" s="131" t="n"/>
      <c r="BH84" s="131" t="n"/>
      <c r="BI84" s="131" t="n"/>
      <c r="BJ84" s="132" t="n"/>
      <c r="BK84" s="514" t="n"/>
      <c r="BL84" s="514" t="n"/>
      <c r="BM84" s="514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515" t="n"/>
      <c r="B85" s="261" t="inlineStr">
        <is>
          <t>СК-1</t>
        </is>
      </c>
      <c r="C85" s="131" t="n"/>
      <c r="D85" s="131" t="n"/>
      <c r="E85" s="131" t="n"/>
      <c r="F85" s="131" t="n"/>
      <c r="G85" s="132" t="n"/>
      <c r="H85" s="1208" t="inlineStr">
        <is>
          <t>Применять методы проект-менеджмента в исследованиях и профессиональной деятельности для достижения результатов требуемого качества, удовлетворяющих потребности, ради которых предпринят проект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2" t="n"/>
      <c r="BE85" s="262" t="inlineStr">
        <is>
          <t>2.2.1</t>
        </is>
      </c>
      <c r="BF85" s="131" t="n"/>
      <c r="BG85" s="131" t="n"/>
      <c r="BH85" s="131" t="n"/>
      <c r="BI85" s="131" t="n"/>
      <c r="BJ85" s="132" t="n"/>
      <c r="BK85" s="515" t="n"/>
      <c r="BL85" s="515" t="n"/>
      <c r="BM85" s="515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514" t="n"/>
      <c r="B86" s="261" t="inlineStr">
        <is>
          <t>СК-2</t>
        </is>
      </c>
      <c r="C86" s="131" t="n"/>
      <c r="D86" s="131" t="n"/>
      <c r="E86" s="131" t="n"/>
      <c r="F86" s="131" t="n"/>
      <c r="G86" s="132" t="n"/>
      <c r="H86" s="1208" t="inlineStr">
        <is>
          <t>Осуществлять корпоративное управление в субъектах хозяйствования разных форм собственности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2" t="n"/>
      <c r="BE86" s="262" t="inlineStr">
        <is>
          <t>2.2.2</t>
        </is>
      </c>
      <c r="BF86" s="131" t="n"/>
      <c r="BG86" s="131" t="n"/>
      <c r="BH86" s="131" t="n"/>
      <c r="BI86" s="131" t="n"/>
      <c r="BJ86" s="132" t="n"/>
      <c r="BK86" s="514" t="n"/>
      <c r="BL86" s="514" t="n"/>
      <c r="BM86" s="514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514" t="n"/>
      <c r="B87" s="261" t="inlineStr">
        <is>
          <t>СК-3</t>
        </is>
      </c>
      <c r="C87" s="131" t="n"/>
      <c r="D87" s="131" t="n"/>
      <c r="E87" s="131" t="n"/>
      <c r="F87" s="131" t="n"/>
      <c r="G87" s="132" t="n"/>
      <c r="H87" s="1208" t="inlineStr">
        <is>
          <t>Владеть технологиями управления недвижимостью на разных стадиях жизненного цикла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2" t="n"/>
      <c r="BE87" s="262" t="inlineStr">
        <is>
          <t>2.3.1</t>
        </is>
      </c>
      <c r="BF87" s="131" t="n"/>
      <c r="BG87" s="131" t="n"/>
      <c r="BH87" s="131" t="n"/>
      <c r="BI87" s="131" t="n"/>
      <c r="BJ87" s="132" t="n"/>
      <c r="BK87" s="514" t="n"/>
      <c r="BL87" s="514" t="n"/>
      <c r="BM87" s="514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515" t="n"/>
      <c r="B88" s="261" t="inlineStr">
        <is>
          <t>СК-4</t>
        </is>
      </c>
      <c r="C88" s="131" t="n"/>
      <c r="D88" s="131" t="n"/>
      <c r="E88" s="131" t="n"/>
      <c r="F88" s="131" t="n"/>
      <c r="G88" s="132" t="n"/>
      <c r="H88" s="1208" t="inlineStr">
        <is>
          <t>Обладать навыками инвестиционной оценки в сфере недвижимости, быть способным разрабатывать концепцию объектов недвижимости и управлять проектом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2" t="n"/>
      <c r="BE88" s="262" t="inlineStr">
        <is>
          <t>2.3.2</t>
        </is>
      </c>
      <c r="BF88" s="131" t="n"/>
      <c r="BG88" s="131" t="n"/>
      <c r="BH88" s="131" t="n"/>
      <c r="BI88" s="131" t="n"/>
      <c r="BJ88" s="132" t="n"/>
      <c r="BK88" s="515" t="n"/>
      <c r="BL88" s="515" t="n"/>
      <c r="BM88" s="515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515" t="n"/>
      <c r="B89" s="261" t="inlineStr">
        <is>
          <t>СК-5</t>
        </is>
      </c>
      <c r="C89" s="131" t="n"/>
      <c r="D89" s="131" t="n"/>
      <c r="E89" s="131" t="n"/>
      <c r="F89" s="131" t="n"/>
      <c r="G89" s="132" t="n"/>
      <c r="H89" s="1208" t="inlineStr">
        <is>
          <t xml:space="preserve">Использовать в деятельности современные IТ-продукты (системы) при реализации управленческих решений 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2" t="n"/>
      <c r="BE89" s="262" t="inlineStr">
        <is>
          <t>2.4.1</t>
        </is>
      </c>
      <c r="BF89" s="131" t="n"/>
      <c r="BG89" s="131" t="n"/>
      <c r="BH89" s="131" t="n"/>
      <c r="BI89" s="131" t="n"/>
      <c r="BJ89" s="132" t="n"/>
      <c r="BK89" s="515" t="n"/>
      <c r="BL89" s="515" t="n"/>
      <c r="BM89" s="515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515" t="n"/>
      <c r="B90" s="261" t="inlineStr">
        <is>
          <t>СК-6</t>
        </is>
      </c>
      <c r="C90" s="131" t="n"/>
      <c r="D90" s="131" t="n"/>
      <c r="E90" s="131" t="n"/>
      <c r="F90" s="131" t="n"/>
      <c r="G90" s="132" t="n"/>
      <c r="H90" s="1208" t="inlineStr">
        <is>
          <t xml:space="preserve">Идентифицировать заинтересованных участников, оценивать эффективность процессов, обладать навыками бизнес-анализа 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2" t="n"/>
      <c r="BE90" s="262" t="inlineStr">
        <is>
          <t>2.4.2</t>
        </is>
      </c>
      <c r="BF90" s="131" t="n"/>
      <c r="BG90" s="131" t="n"/>
      <c r="BH90" s="131" t="n"/>
      <c r="BI90" s="131" t="n"/>
      <c r="BJ90" s="132" t="n"/>
      <c r="BK90" s="515" t="n"/>
      <c r="BL90" s="515" t="n"/>
      <c r="BM90" s="515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514" t="n"/>
      <c r="B91" s="261" t="inlineStr">
        <is>
          <t>СК-7</t>
        </is>
      </c>
      <c r="C91" s="131" t="n"/>
      <c r="D91" s="131" t="n"/>
      <c r="E91" s="131" t="n"/>
      <c r="F91" s="131" t="n"/>
      <c r="G91" s="132" t="n"/>
      <c r="H91" s="1208" t="inlineStr">
        <is>
          <t>Участвовать в разработке стратегии организации, используя концепции стратегического управления на основе привязки внутреннего потенциала организации к различным макроэкономическим условиям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2" t="n"/>
      <c r="BE91" s="262" t="inlineStr">
        <is>
          <t>2.5.1.1</t>
        </is>
      </c>
      <c r="BF91" s="131" t="n"/>
      <c r="BG91" s="131" t="n"/>
      <c r="BH91" s="131" t="n"/>
      <c r="BI91" s="131" t="n"/>
      <c r="BJ91" s="132" t="n"/>
      <c r="BK91" s="514" t="n"/>
      <c r="BL91" s="514" t="n"/>
      <c r="BM91" s="514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514" t="n"/>
      <c r="B92" s="261" t="inlineStr">
        <is>
          <t>СК-8</t>
        </is>
      </c>
      <c r="C92" s="131" t="n"/>
      <c r="D92" s="131" t="n"/>
      <c r="E92" s="131" t="n"/>
      <c r="F92" s="131" t="n"/>
      <c r="G92" s="132" t="n"/>
      <c r="H92" s="1208" t="inlineStr">
        <is>
          <t>Владеть техниками и методами расчета стоимости бизнеса, уметь определять факторы стоимости и генерировать управленческие решения, приводящие к росту стоимости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2" t="n"/>
      <c r="BE92" s="262" t="inlineStr">
        <is>
          <t>2.5.1.2</t>
        </is>
      </c>
      <c r="BF92" s="131" t="n"/>
      <c r="BG92" s="131" t="n"/>
      <c r="BH92" s="131" t="n"/>
      <c r="BI92" s="131" t="n"/>
      <c r="BJ92" s="132" t="n"/>
      <c r="BK92" s="514" t="n"/>
      <c r="BL92" s="514" t="n"/>
      <c r="BM92" s="514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514" t="n"/>
      <c r="B93" s="1559" t="inlineStr">
        <is>
          <t>СК-9</t>
        </is>
      </c>
      <c r="C93" s="411" t="n"/>
      <c r="D93" s="411" t="n"/>
      <c r="E93" s="411" t="n"/>
      <c r="F93" s="411" t="n"/>
      <c r="G93" s="1143" t="n"/>
      <c r="H93" s="1208" t="inlineStr">
        <is>
          <t>Участвовать в разработке стратегии развития объектов и организаций рынка недвижимости, используя концепции стратегического управления с учетом различных макроэкономических условий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2" t="n"/>
      <c r="BE93" s="262" t="inlineStr">
        <is>
          <t>2.5.2.1</t>
        </is>
      </c>
      <c r="BF93" s="131" t="n"/>
      <c r="BG93" s="131" t="n"/>
      <c r="BH93" s="131" t="n"/>
      <c r="BI93" s="131" t="n"/>
      <c r="BJ93" s="132" t="n"/>
      <c r="BK93" s="514" t="n"/>
      <c r="BL93" s="514" t="n"/>
      <c r="BM93" s="514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514" t="n"/>
      <c r="B94" s="263" t="inlineStr">
        <is>
          <t>СК-10</t>
        </is>
      </c>
      <c r="C94" s="194" t="n"/>
      <c r="D94" s="194" t="n"/>
      <c r="E94" s="194" t="n"/>
      <c r="F94" s="194" t="n"/>
      <c r="G94" s="195" t="n"/>
      <c r="H94" s="1209" t="inlineStr">
        <is>
          <t>Владеть техниками и методами расчета стоимости бизнеса и объектов недвижимости, уметь определять факторы ее стоимости</t>
        </is>
      </c>
      <c r="I94" s="194" t="n"/>
      <c r="J94" s="194" t="n"/>
      <c r="K94" s="194" t="n"/>
      <c r="L94" s="194" t="n"/>
      <c r="M94" s="194" t="n"/>
      <c r="N94" s="194" t="n"/>
      <c r="O94" s="194" t="n"/>
      <c r="P94" s="194" t="n"/>
      <c r="Q94" s="194" t="n"/>
      <c r="R94" s="194" t="n"/>
      <c r="S94" s="194" t="n"/>
      <c r="T94" s="194" t="n"/>
      <c r="U94" s="194" t="n"/>
      <c r="V94" s="194" t="n"/>
      <c r="W94" s="194" t="n"/>
      <c r="X94" s="194" t="n"/>
      <c r="Y94" s="194" t="n"/>
      <c r="Z94" s="194" t="n"/>
      <c r="AA94" s="194" t="n"/>
      <c r="AB94" s="194" t="n"/>
      <c r="AC94" s="194" t="n"/>
      <c r="AD94" s="194" t="n"/>
      <c r="AE94" s="194" t="n"/>
      <c r="AF94" s="194" t="n"/>
      <c r="AG94" s="194" t="n"/>
      <c r="AH94" s="194" t="n"/>
      <c r="AI94" s="194" t="n"/>
      <c r="AJ94" s="194" t="n"/>
      <c r="AK94" s="194" t="n"/>
      <c r="AL94" s="194" t="n"/>
      <c r="AM94" s="194" t="n"/>
      <c r="AN94" s="194" t="n"/>
      <c r="AO94" s="194" t="n"/>
      <c r="AP94" s="194" t="n"/>
      <c r="AQ94" s="194" t="n"/>
      <c r="AR94" s="194" t="n"/>
      <c r="AS94" s="194" t="n"/>
      <c r="AT94" s="194" t="n"/>
      <c r="AU94" s="194" t="n"/>
      <c r="AV94" s="194" t="n"/>
      <c r="AW94" s="194" t="n"/>
      <c r="AX94" s="194" t="n"/>
      <c r="AY94" s="194" t="n"/>
      <c r="AZ94" s="194" t="n"/>
      <c r="BA94" s="194" t="n"/>
      <c r="BB94" s="194" t="n"/>
      <c r="BC94" s="194" t="n"/>
      <c r="BD94" s="195" t="n"/>
      <c r="BE94" s="1560" t="inlineStr">
        <is>
          <t>2.5.2.2</t>
        </is>
      </c>
      <c r="BF94" s="411" t="n"/>
      <c r="BG94" s="411" t="n"/>
      <c r="BH94" s="411" t="n"/>
      <c r="BI94" s="411" t="n"/>
      <c r="BJ94" s="1143" t="n"/>
      <c r="BK94" s="514" t="n"/>
      <c r="BL94" s="514" t="n"/>
      <c r="BM94" s="514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243" t="n"/>
      <c r="B95" s="516" t="n"/>
      <c r="C95" s="516" t="n"/>
      <c r="D95" s="516" t="n"/>
      <c r="E95" s="517" t="n"/>
      <c r="F95" s="517" t="n"/>
      <c r="G95" s="1641" t="n"/>
      <c r="H95" s="1641" t="n"/>
      <c r="I95" s="1641" t="n"/>
      <c r="J95" s="1641" t="n"/>
      <c r="K95" s="1641" t="n"/>
      <c r="L95" s="1641" t="n"/>
      <c r="M95" s="1641" t="n"/>
      <c r="N95" s="1641" t="n"/>
      <c r="O95" s="1641" t="n"/>
      <c r="P95" s="1641" t="n"/>
      <c r="Q95" s="1641" t="n"/>
      <c r="R95" s="1641" t="n"/>
      <c r="S95" s="1641" t="n"/>
      <c r="T95" s="1641" t="n"/>
      <c r="U95" s="1641" t="n"/>
      <c r="V95" s="1641" t="n"/>
      <c r="W95" s="1641" t="n"/>
      <c r="X95" s="1641" t="n"/>
      <c r="Y95" s="1641" t="n"/>
      <c r="Z95" s="1641" t="n"/>
      <c r="AA95" s="1641" t="n"/>
      <c r="AB95" s="1641" t="n"/>
      <c r="AC95" s="1641" t="n"/>
      <c r="AD95" s="1642" t="n"/>
      <c r="AE95" s="1642" t="n"/>
      <c r="AF95" s="1642" t="n"/>
      <c r="AG95" s="1641" t="n"/>
      <c r="AH95" s="1641" t="n"/>
      <c r="AI95" s="1641" t="n"/>
      <c r="AJ95" s="1641" t="n"/>
      <c r="AK95" s="1641" t="n"/>
      <c r="AL95" s="1641" t="n"/>
      <c r="AM95" s="1641" t="n"/>
      <c r="AN95" s="1641" t="n"/>
      <c r="AO95" s="1641" t="n"/>
      <c r="AP95" s="1641" t="n"/>
      <c r="AQ95" s="1641" t="n"/>
      <c r="AR95" s="1641" t="n"/>
      <c r="AS95" s="1641" t="n"/>
      <c r="AT95" s="1641" t="n"/>
      <c r="AU95" s="1641" t="n"/>
      <c r="AV95" s="1641" t="n"/>
      <c r="AW95" s="1641" t="n"/>
      <c r="AX95" s="1641" t="n"/>
      <c r="AY95" s="1641" t="n"/>
      <c r="AZ95" s="1641" t="n"/>
      <c r="BA95" s="1641" t="n"/>
      <c r="BB95" s="1641" t="n"/>
      <c r="BC95" s="1641" t="n"/>
      <c r="BD95" s="1641" t="n"/>
      <c r="BE95" s="1641" t="n"/>
      <c r="BF95" s="1641" t="n"/>
      <c r="BG95" s="1643" t="n"/>
      <c r="BH95" s="1643" t="n"/>
      <c r="BI95" s="1643" t="n"/>
      <c r="BJ95" s="1643" t="n"/>
      <c r="BK95" s="260" t="n"/>
      <c r="BL95" s="260" t="n"/>
      <c r="BM95" s="260" t="n"/>
      <c r="BN95" s="260" t="n"/>
      <c r="BO95" s="243" t="n"/>
      <c r="BP95" s="243" t="n"/>
      <c r="BQ95" s="243" t="n"/>
      <c r="BR95" s="243" t="n"/>
      <c r="BS95" s="243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90" t="n"/>
      <c r="B96" s="90" t="n"/>
      <c r="C96" s="900" t="n"/>
      <c r="D96" s="901" t="inlineStr">
        <is>
          <t xml:space="preserve">Учебный план углубленного высшего образования по специальности 7-06-0414-03 "Государственное управление и экономика"  Профилизация: "Управление недвижимостью" разработан на основании примерного учебного плана, утвержденного 30.01.2023 Первым заместителем Министра образования Республики Беларусь, регистрационный № 7-06-04-011/пр. </t>
        </is>
      </c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563" t="n"/>
      <c r="BJ96" s="1563" t="n"/>
      <c r="BK96" s="900" t="n"/>
      <c r="BL96" s="900" t="n"/>
      <c r="BM96" s="900" t="n"/>
      <c r="BN96" s="900" t="n"/>
      <c r="BO96" s="900" t="n"/>
      <c r="BP96" s="900" t="n"/>
      <c r="BQ96" s="244" t="n"/>
      <c r="BR96" s="244" t="n"/>
      <c r="BS96" s="90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90" t="n"/>
      <c r="B97" s="90" t="n"/>
      <c r="C97" s="518" t="n"/>
      <c r="D97" s="90" t="n"/>
      <c r="E97" s="90" t="n"/>
      <c r="F97" s="90" t="n"/>
      <c r="G97" s="90" t="n"/>
      <c r="H97" s="90" t="n"/>
      <c r="I97" s="90" t="n"/>
      <c r="J97" s="90" t="n"/>
      <c r="K97" s="90" t="n"/>
      <c r="L97" s="90" t="n"/>
      <c r="M97" s="90" t="n"/>
      <c r="N97" s="90" t="n"/>
      <c r="O97" s="90" t="n"/>
      <c r="P97" s="90" t="n"/>
      <c r="Q97" s="90" t="n"/>
      <c r="R97" s="90" t="n"/>
      <c r="S97" s="90" t="n"/>
      <c r="T97" s="90" t="n"/>
      <c r="U97" s="90" t="n"/>
      <c r="V97" s="90" t="n"/>
      <c r="W97" s="90" t="n"/>
      <c r="X97" s="90" t="n"/>
      <c r="Y97" s="90" t="n"/>
      <c r="Z97" s="90" t="n"/>
      <c r="AA97" s="90" t="n"/>
      <c r="AB97" s="90" t="n"/>
      <c r="AC97" s="90" t="n"/>
      <c r="AD97" s="98" t="n"/>
      <c r="AE97" s="98" t="n"/>
      <c r="AF97" s="98" t="n"/>
      <c r="AG97" s="90" t="n"/>
      <c r="AH97" s="90" t="n"/>
      <c r="AI97" s="90" t="n"/>
      <c r="AJ97" s="90" t="n"/>
      <c r="AK97" s="90" t="n"/>
      <c r="AL97" s="90" t="n"/>
      <c r="AM97" s="90" t="n"/>
      <c r="AN97" s="90" t="n"/>
      <c r="AO97" s="90" t="n"/>
      <c r="AP97" s="90" t="n"/>
      <c r="AQ97" s="90" t="n"/>
      <c r="AR97" s="90" t="n"/>
      <c r="AS97" s="90" t="n"/>
      <c r="AT97" s="90" t="n"/>
      <c r="AU97" s="90" t="n"/>
      <c r="AV97" s="90" t="n"/>
      <c r="AW97" s="90" t="n"/>
      <c r="AX97" s="90" t="n"/>
      <c r="AY97" s="90" t="n"/>
      <c r="AZ97" s="90" t="n"/>
      <c r="BA97" s="90" t="n"/>
      <c r="BB97" s="90" t="n"/>
      <c r="BC97" s="90" t="n"/>
      <c r="BD97" s="90" t="n"/>
      <c r="BE97" s="90" t="n"/>
      <c r="BF97" s="90" t="n"/>
      <c r="BG97" s="90" t="n"/>
      <c r="BH97" s="90" t="n"/>
      <c r="BI97" s="90" t="n"/>
      <c r="BJ97" s="90" t="n"/>
      <c r="BK97" s="90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90" t="n"/>
      <c r="B98" s="688" t="n"/>
      <c r="C98" s="278" t="inlineStr">
        <is>
          <t>*</t>
        </is>
      </c>
      <c r="D98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" t="n"/>
      <c r="BK98" s="23" t="n"/>
      <c r="BL98" s="23" t="n"/>
      <c r="BM98" s="23" t="n"/>
      <c r="BN98" s="23" t="n"/>
      <c r="BO98" s="23" t="n"/>
      <c r="BP98" s="23" t="n"/>
      <c r="BQ98" s="90" t="n"/>
      <c r="BR98" s="90" t="n"/>
      <c r="BS98" s="90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247" t="n"/>
      <c r="B99" s="689" t="n"/>
      <c r="C99" s="278" t="n"/>
      <c r="D99" s="29" t="n"/>
      <c r="E99" s="29" t="n"/>
      <c r="F99" s="29" t="n"/>
      <c r="G99" s="29" t="n"/>
      <c r="H99" s="29" t="n"/>
      <c r="I99" s="29" t="n"/>
      <c r="J99" s="29" t="n"/>
      <c r="K99" s="29" t="n"/>
      <c r="L99" s="29" t="n"/>
      <c r="M99" s="29" t="n"/>
      <c r="N99" s="29" t="n"/>
      <c r="O99" s="29" t="n"/>
      <c r="P99" s="29" t="n"/>
      <c r="Q99" s="29" t="n"/>
      <c r="R99" s="29" t="n"/>
      <c r="S99" s="29" t="n"/>
      <c r="T99" s="29" t="n"/>
      <c r="U99" s="29" t="n"/>
      <c r="V99" s="29" t="n"/>
      <c r="W99" s="29" t="n"/>
      <c r="X99" s="29" t="n"/>
      <c r="Y99" s="29" t="n"/>
      <c r="Z99" s="29" t="n"/>
      <c r="AA99" s="29" t="n"/>
      <c r="AB99" s="29" t="n"/>
      <c r="AC99" s="29" t="n"/>
      <c r="AD99" s="1564" t="n"/>
      <c r="AE99" s="1564" t="n"/>
      <c r="AF99" s="1564" t="n"/>
      <c r="AG99" s="29" t="n"/>
      <c r="AH99" s="29" t="n"/>
      <c r="AI99" s="29" t="n"/>
      <c r="AJ99" s="29" t="n"/>
      <c r="AK99" s="29" t="n"/>
      <c r="AL99" s="29" t="n"/>
      <c r="AM99" s="29" t="n"/>
      <c r="AN99" s="29" t="n"/>
      <c r="AO99" s="29" t="n"/>
      <c r="AP99" s="29" t="n"/>
      <c r="AQ99" s="29" t="n"/>
      <c r="AR99" s="29" t="n"/>
      <c r="AS99" s="29" t="n"/>
      <c r="AT99" s="29" t="n"/>
      <c r="AU99" s="29" t="n"/>
      <c r="AV99" s="29" t="n"/>
      <c r="AW99" s="29" t="n"/>
      <c r="AX99" s="29" t="n"/>
      <c r="AY99" s="29" t="n"/>
      <c r="AZ99" s="29" t="n"/>
      <c r="BA99" s="29" t="n"/>
      <c r="BB99" s="29" t="n"/>
      <c r="BC99" s="29" t="n"/>
      <c r="BD99" s="29" t="n"/>
      <c r="BE99" s="29" t="n"/>
      <c r="BF99" s="29" t="n"/>
      <c r="BG99" s="29" t="n"/>
      <c r="BH99" s="29" t="n"/>
      <c r="BI99" s="29" t="n"/>
      <c r="BJ99" s="29" t="n"/>
      <c r="BK99" s="29" t="n"/>
      <c r="BL99" s="29" t="n"/>
      <c r="BM99" s="29" t="n"/>
      <c r="BN99" s="29" t="n"/>
      <c r="BO99" s="29" t="n"/>
      <c r="BP99" s="29" t="n"/>
      <c r="BQ99" s="247" t="n"/>
      <c r="BR99" s="247" t="n"/>
      <c r="BS99" s="247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90" t="n"/>
      <c r="B100" s="688" t="n"/>
      <c r="C100" s="278" t="inlineStr">
        <is>
          <t>д</t>
        </is>
      </c>
      <c r="D100" s="1172" t="inlineStr">
        <is>
          <t>Дифференцированный зачет.</t>
        </is>
      </c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  <c r="AZ100" s="1" t="n"/>
      <c r="BA100" s="1" t="n"/>
      <c r="BB100" s="1" t="n"/>
      <c r="BC100" s="1" t="n"/>
      <c r="BD100" s="1" t="n"/>
      <c r="BE100" s="1" t="n"/>
      <c r="BF100" s="1" t="n"/>
      <c r="BG100" s="1" t="n"/>
      <c r="BH100" s="1" t="n"/>
      <c r="BI100" s="1" t="n"/>
      <c r="BJ100" s="1" t="n"/>
      <c r="BK100" s="1" t="n"/>
      <c r="BL100" s="1" t="n"/>
      <c r="BM100" s="1" t="n"/>
      <c r="BN100" s="1" t="n"/>
      <c r="BO100" s="1" t="n"/>
      <c r="BP100" s="1" t="n"/>
      <c r="BQ100" s="90" t="n"/>
      <c r="BR100" s="90" t="n"/>
      <c r="BS100" s="90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243" t="n"/>
      <c r="B101" s="243" t="n"/>
      <c r="C101" s="243" t="n"/>
      <c r="D101" s="243" t="n"/>
      <c r="E101" s="243" t="n"/>
      <c r="F101" s="243" t="n"/>
      <c r="G101" s="243" t="n"/>
      <c r="H101" s="243" t="n"/>
      <c r="I101" s="243" t="n"/>
      <c r="J101" s="243" t="n"/>
      <c r="K101" s="243" t="n"/>
      <c r="L101" s="243" t="n"/>
      <c r="M101" s="243" t="n"/>
      <c r="N101" s="243" t="n"/>
      <c r="O101" s="243" t="n"/>
      <c r="P101" s="243" t="n"/>
      <c r="Q101" s="243" t="n"/>
      <c r="R101" s="243" t="n"/>
      <c r="S101" s="243" t="n"/>
      <c r="T101" s="243" t="n"/>
      <c r="U101" s="243" t="n"/>
      <c r="V101" s="243" t="n"/>
      <c r="W101" s="243" t="n"/>
      <c r="X101" s="243" t="n"/>
      <c r="Y101" s="243" t="n"/>
      <c r="Z101" s="243" t="n"/>
      <c r="AA101" s="243" t="n"/>
      <c r="AB101" s="243" t="n"/>
      <c r="AC101" s="243" t="n"/>
      <c r="AD101" s="1524" t="n"/>
      <c r="AE101" s="1524" t="n"/>
      <c r="AF101" s="1524" t="n"/>
      <c r="AG101" s="243" t="n"/>
      <c r="AH101" s="243" t="n"/>
      <c r="AI101" s="243" t="n"/>
      <c r="AJ101" s="243" t="n"/>
      <c r="AK101" s="243" t="n"/>
      <c r="AL101" s="243" t="n"/>
      <c r="AM101" s="243" t="n"/>
      <c r="AN101" s="243" t="n"/>
      <c r="AO101" s="243" t="n"/>
      <c r="AP101" s="243" t="n"/>
      <c r="AQ101" s="243" t="n"/>
      <c r="AR101" s="243" t="n"/>
      <c r="AS101" s="243" t="n"/>
      <c r="AT101" s="243" t="n"/>
      <c r="AU101" s="243" t="n"/>
      <c r="AV101" s="243" t="n"/>
      <c r="AW101" s="243" t="n"/>
      <c r="AX101" s="243" t="n"/>
      <c r="AY101" s="243" t="n"/>
      <c r="AZ101" s="243" t="n"/>
      <c r="BA101" s="243" t="n"/>
      <c r="BB101" s="243" t="n"/>
      <c r="BC101" s="243" t="n"/>
      <c r="BD101" s="243" t="n"/>
      <c r="BE101" s="243" t="n"/>
      <c r="BF101" s="243" t="n"/>
      <c r="BG101" s="243" t="n"/>
      <c r="BH101" s="243" t="n"/>
      <c r="BI101" s="243" t="n"/>
      <c r="BJ101" s="243" t="n"/>
      <c r="BK101" s="243" t="n"/>
      <c r="BL101" s="243" t="n"/>
      <c r="BM101" s="243" t="n"/>
      <c r="BN101" s="243" t="n"/>
      <c r="BO101" s="243" t="n"/>
      <c r="BP101" s="243" t="n"/>
      <c r="BQ101" s="243" t="n"/>
      <c r="BR101" s="243" t="n"/>
      <c r="BS101" s="243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3" t="n"/>
      <c r="B102" s="19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2" t="n"/>
      <c r="AE102" s="2" t="n"/>
      <c r="AF102" s="2" t="n"/>
      <c r="AG102" s="3" t="n"/>
      <c r="AH102" s="3" t="n"/>
      <c r="AI102" s="3" t="n"/>
      <c r="AJ102" s="3" t="n"/>
      <c r="AK102" s="3" t="n"/>
      <c r="AL102" s="3" t="n"/>
      <c r="AM102" s="3" t="n"/>
      <c r="AN102" s="19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  <c r="BA102" s="3" t="n"/>
      <c r="BB102" s="3" t="n"/>
      <c r="BC102" s="3" t="n"/>
      <c r="BD102" s="3" t="n"/>
      <c r="BE102" s="3" t="n"/>
      <c r="BF102" s="3" t="n"/>
      <c r="BG102" s="3" t="n"/>
      <c r="BH102" s="3" t="n"/>
      <c r="BI102" s="3" t="n"/>
      <c r="BJ102" s="3" t="n"/>
      <c r="BK102" s="3" t="n"/>
      <c r="BL102" s="3" t="n"/>
      <c r="BM102" s="3" t="n"/>
      <c r="BN102" s="3" t="n"/>
      <c r="BO102" s="3" t="n"/>
      <c r="BP102" s="3" t="n"/>
      <c r="BQ102" s="3" t="n"/>
      <c r="BR102" s="3" t="n"/>
      <c r="BS102" s="3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244" t="n"/>
      <c r="B103" s="244" t="n"/>
      <c r="C103" s="3" t="inlineStr">
        <is>
          <t>Проректор по учебной работе</t>
        </is>
      </c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272" t="n"/>
      <c r="AC103" s="273" t="n"/>
      <c r="AD103" s="273" t="n"/>
      <c r="AE103" s="1565" t="n"/>
      <c r="AF103" s="1565" t="n"/>
      <c r="AG103" s="1565" t="n"/>
      <c r="AH103" s="273" t="n"/>
      <c r="AI103" s="272" t="n"/>
      <c r="AJ103" s="41" t="n"/>
      <c r="AK103" s="41" t="n"/>
      <c r="AL103" s="41" t="n"/>
      <c r="AM103" s="41" t="n"/>
      <c r="AN103" s="41" t="n"/>
      <c r="AO103" s="3" t="n"/>
      <c r="AP103" s="41" t="inlineStr">
        <is>
          <t>А.А. Сакович</t>
        </is>
      </c>
      <c r="AQ103" s="3" t="n"/>
      <c r="AR103" s="274" t="n"/>
      <c r="AS103" s="274" t="n"/>
      <c r="AT103" s="274" t="n"/>
      <c r="AU103" s="274" t="n"/>
      <c r="AV103" s="3" t="n"/>
      <c r="AW103" s="3" t="n"/>
      <c r="AX103" s="3" t="n"/>
      <c r="AY103" s="244" t="n"/>
      <c r="AZ103" s="244" t="n"/>
      <c r="BA103" s="244" t="n"/>
      <c r="BB103" s="244" t="n"/>
      <c r="BC103" s="244" t="n"/>
      <c r="BD103" s="244" t="n"/>
      <c r="BE103" s="244" t="n"/>
      <c r="BF103" s="244" t="n"/>
      <c r="BG103" s="244" t="n"/>
      <c r="BH103" s="244" t="n"/>
      <c r="BI103" s="244" t="n"/>
      <c r="BJ103" s="244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244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244" t="n"/>
      <c r="B104" s="244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41" t="n"/>
      <c r="AC104" s="3" t="n"/>
      <c r="AD104" s="3" t="n"/>
      <c r="AE104" s="2" t="n"/>
      <c r="AF104" s="2" t="n"/>
      <c r="AG104" s="2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41" t="n"/>
      <c r="AQ104" s="3" t="n"/>
      <c r="AR104" s="274" t="n"/>
      <c r="AS104" s="274" t="n"/>
      <c r="AT104" s="274" t="n"/>
      <c r="AU104" s="274" t="n"/>
      <c r="AV104" s="3" t="n"/>
      <c r="AW104" s="3" t="n"/>
      <c r="AX104" s="3" t="n"/>
      <c r="AY104" s="244" t="n"/>
      <c r="AZ104" s="244" t="n"/>
      <c r="BA104" s="244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244" t="n"/>
      <c r="BL104" s="244" t="n"/>
      <c r="BM104" s="244" t="n"/>
      <c r="BN104" s="244" t="n"/>
      <c r="BO104" s="244" t="n"/>
      <c r="BP104" s="244" t="n"/>
      <c r="BQ104" s="244" t="n"/>
      <c r="BR104" s="244" t="n"/>
      <c r="BS104" s="244" t="n"/>
      <c r="BT104" s="244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</row>
    <row r="105">
      <c r="A105" s="90" t="n"/>
      <c r="B105" s="90" t="n"/>
      <c r="C105" s="276" t="n"/>
      <c r="D105" s="276" t="n"/>
      <c r="E105" s="276" t="n"/>
      <c r="F105" s="276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41" t="n"/>
      <c r="AB105" s="41" t="n"/>
      <c r="AC105" s="41" t="n"/>
      <c r="AD105" s="41" t="n"/>
      <c r="AE105" s="1173" t="n"/>
      <c r="AF105" s="1173" t="n"/>
      <c r="AG105" s="1173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90" t="n"/>
      <c r="AZ105" s="90" t="n"/>
      <c r="BA105" s="90" t="n"/>
      <c r="BB105" s="9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244" t="n"/>
      <c r="BP105" s="244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90" t="n"/>
      <c r="BZ105" s="90" t="n"/>
      <c r="CA105" s="90" t="n"/>
      <c r="CB105" s="1" t="n"/>
      <c r="CC105" s="1" t="n"/>
      <c r="CD105" s="1" t="n"/>
      <c r="CE105" s="1" t="n"/>
      <c r="CF105" s="1" t="n"/>
    </row>
    <row r="106">
      <c r="A106" s="90" t="n"/>
      <c r="B106" s="90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1173" t="n"/>
      <c r="AF106" s="1173" t="n"/>
      <c r="AG106" s="1173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90" t="n"/>
      <c r="AZ106" s="90" t="n"/>
      <c r="BA106" s="90" t="n"/>
      <c r="BB106" s="9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244" t="n"/>
      <c r="BN106" s="91" t="n"/>
      <c r="BO106" s="244" t="n"/>
      <c r="BP106" s="244" t="n"/>
      <c r="BQ106" s="90" t="n"/>
      <c r="BR106" s="90" t="n"/>
      <c r="BS106" s="90" t="n"/>
      <c r="BT106" s="90" t="n"/>
      <c r="BU106" s="90" t="n"/>
      <c r="BV106" s="90" t="n"/>
      <c r="BW106" s="90" t="n"/>
      <c r="BX106" s="90" t="n"/>
      <c r="BY106" s="90" t="n"/>
      <c r="BZ106" s="90" t="n"/>
      <c r="CA106" s="90" t="n"/>
      <c r="CB106" s="1" t="n"/>
      <c r="CC106" s="1" t="n"/>
      <c r="CD106" s="1" t="n"/>
      <c r="CE106" s="1" t="n"/>
      <c r="CF106" s="1" t="n"/>
    </row>
    <row r="107">
      <c r="A107" s="244" t="n"/>
      <c r="B107" s="244" t="n"/>
      <c r="C107" s="282" t="inlineStr">
        <is>
          <t>Декан инженерно-экономического факультета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90" t="n"/>
      <c r="AB107" s="276" t="n"/>
      <c r="AC107" s="276" t="n"/>
      <c r="AD107" s="276" t="n"/>
      <c r="AE107" s="276" t="n"/>
      <c r="AF107" s="276" t="n"/>
      <c r="AG107" s="276" t="n"/>
      <c r="AH107" s="280" t="n"/>
      <c r="AI107" s="280" t="n"/>
      <c r="AJ107" s="41" t="n"/>
      <c r="AK107" s="41" t="n"/>
      <c r="AL107" s="41" t="n"/>
      <c r="AM107" s="41" t="n"/>
      <c r="AN107" s="3" t="n"/>
      <c r="AO107" s="41" t="n"/>
      <c r="AP107" s="41" t="inlineStr">
        <is>
          <t>А.Б.Ольферович</t>
        </is>
      </c>
      <c r="AQ107" s="274" t="n"/>
      <c r="AR107" s="274" t="n"/>
      <c r="AS107" s="90" t="n"/>
      <c r="AT107" s="274" t="n"/>
      <c r="AU107" s="3" t="n"/>
      <c r="AV107" s="3" t="n"/>
      <c r="AW107" s="244" t="n"/>
      <c r="AX107" s="244" t="n"/>
      <c r="AY107" s="244" t="n"/>
      <c r="AZ107" s="244" t="n"/>
      <c r="BA107" s="244" t="n"/>
      <c r="BB107" s="244" t="n"/>
      <c r="BC107" s="244" t="n"/>
      <c r="BD107" s="244" t="n"/>
      <c r="BE107" s="244" t="n"/>
      <c r="BF107" s="244" t="n"/>
      <c r="BG107" s="244" t="n"/>
      <c r="BH107" s="244" t="n"/>
      <c r="BI107" s="244" t="n"/>
      <c r="BJ107" s="244" t="n"/>
      <c r="BK107" s="244" t="n"/>
      <c r="BL107" s="244" t="n"/>
      <c r="BM107" s="244" t="n"/>
      <c r="BN107" s="244" t="n"/>
      <c r="BO107" s="244" t="n"/>
      <c r="BP107" s="244" t="n"/>
      <c r="BQ107" s="244" t="n"/>
      <c r="BR107" s="244" t="n"/>
      <c r="BS107" s="244" t="n"/>
      <c r="BT107" s="244" t="n"/>
      <c r="BU107" s="244" t="n"/>
      <c r="BV107" s="244" t="n"/>
      <c r="BW107" s="244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</row>
    <row r="108">
      <c r="A108" s="244" t="n"/>
      <c r="B108" s="244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90" t="n"/>
      <c r="AC108" s="90" t="n"/>
      <c r="AD108" s="90" t="n"/>
      <c r="AE108" s="90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  <c r="BA108" s="94" t="n"/>
      <c r="BB108" s="94" t="n"/>
      <c r="BC108" s="94" t="n"/>
      <c r="BD108" s="94" t="n"/>
      <c r="BE108" s="94" t="n"/>
      <c r="BF108" s="244" t="n"/>
      <c r="BG108" s="244" t="n"/>
      <c r="BH108" s="244" t="n"/>
      <c r="BI108" s="244" t="n"/>
      <c r="BJ108" s="244" t="n"/>
      <c r="BK108" s="244" t="n"/>
      <c r="BL108" s="244" t="n"/>
      <c r="BM108" s="244" t="n"/>
      <c r="BN108" s="244" t="n"/>
      <c r="BO108" s="244" t="n"/>
      <c r="BP108" s="244" t="n"/>
      <c r="BQ108" s="244" t="n"/>
      <c r="BR108" s="244" t="n"/>
      <c r="BS108" s="244" t="n"/>
      <c r="BT108" s="244" t="n"/>
      <c r="BU108" s="244" t="n"/>
      <c r="BV108" s="244" t="n"/>
      <c r="BW108" s="244" t="n"/>
      <c r="BX108" s="244" t="n"/>
      <c r="BY108" s="244" t="n"/>
      <c r="BZ108" s="244" t="n"/>
      <c r="CA108" s="244" t="n"/>
      <c r="CB108" s="1" t="n"/>
      <c r="CC108" s="1" t="n"/>
      <c r="CD108" s="1" t="n"/>
      <c r="CE108" s="1" t="n"/>
      <c r="CF108" s="1" t="n"/>
    </row>
    <row r="109">
      <c r="A109" s="90" t="n"/>
      <c r="B109" s="90" t="n"/>
      <c r="C109" s="276" t="n"/>
      <c r="D109" s="276" t="n"/>
      <c r="E109" s="276" t="n"/>
      <c r="F109" s="277" t="inlineStr">
        <is>
          <t>20___</t>
        </is>
      </c>
      <c r="G109" s="278" t="n"/>
      <c r="H109" s="41" t="n"/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3" t="n"/>
      <c r="AB109" s="244" t="n"/>
      <c r="AC109" s="244" t="n"/>
      <c r="AD109" s="244" t="n"/>
      <c r="AE109" s="244" t="n"/>
      <c r="AF109" s="3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41" t="n"/>
      <c r="BA109" s="90" t="n"/>
      <c r="BB109" s="90" t="n"/>
      <c r="BC109" s="90" t="n"/>
      <c r="BD109" s="90" t="n"/>
      <c r="BE109" s="90" t="n"/>
      <c r="BF109" s="691" t="n"/>
      <c r="BG109" s="91" t="n"/>
      <c r="BH109" s="91" t="n"/>
      <c r="BI109" s="91" t="n"/>
      <c r="BJ109" s="91" t="n"/>
      <c r="BK109" s="91" t="n"/>
      <c r="BL109" s="91" t="n"/>
      <c r="BM109" s="244" t="n"/>
      <c r="BN109" s="91" t="n"/>
      <c r="BO109" s="244" t="n"/>
      <c r="BP109" s="244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1" t="n"/>
      <c r="CC109" s="1" t="n"/>
      <c r="CD109" s="1" t="n"/>
      <c r="CE109" s="1" t="n"/>
      <c r="CF109" s="1" t="n"/>
    </row>
    <row r="110">
      <c r="A110" s="90" t="n"/>
      <c r="B110" s="90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244" t="n"/>
      <c r="AC110" s="244" t="n"/>
      <c r="AD110" s="244" t="n"/>
      <c r="AE110" s="244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41" t="n"/>
      <c r="BA110" s="244" t="n"/>
      <c r="BB110" s="97" t="n"/>
      <c r="BC110" s="519" t="n"/>
      <c r="BD110" s="90" t="n"/>
      <c r="BE110" s="90" t="n"/>
      <c r="BF110" s="691" t="n"/>
      <c r="BG110" s="91" t="n"/>
      <c r="BH110" s="91" t="n"/>
      <c r="BI110" s="91" t="n"/>
      <c r="BJ110" s="91" t="n"/>
      <c r="BK110" s="91" t="n"/>
      <c r="BL110" s="91" t="n"/>
      <c r="BM110" s="244" t="n"/>
      <c r="BN110" s="91" t="n"/>
      <c r="BO110" s="244" t="n"/>
      <c r="BP110" s="244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1" t="n"/>
      <c r="CC110" s="1" t="n"/>
      <c r="CD110" s="1" t="n"/>
      <c r="CE110" s="1" t="n"/>
      <c r="CF110" s="1" t="n"/>
    </row>
    <row r="111">
      <c r="A111" s="244" t="n"/>
      <c r="B111" s="244" t="n"/>
      <c r="C111" s="282" t="inlineStr">
        <is>
          <t>Заведующий кафедрой организации производства и экономики недвижимости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90" t="n"/>
      <c r="AB111" s="280" t="n"/>
      <c r="AC111" s="276" t="n"/>
      <c r="AD111" s="276" t="n"/>
      <c r="AE111" s="276" t="n"/>
      <c r="AF111" s="276" t="n"/>
      <c r="AG111" s="276" t="n"/>
      <c r="AH111" s="276" t="n"/>
      <c r="AI111" s="280" t="n"/>
      <c r="AJ111" s="41" t="n"/>
      <c r="AK111" s="41" t="n"/>
      <c r="AL111" s="41" t="n"/>
      <c r="AM111" s="41" t="n"/>
      <c r="AN111" s="41" t="n"/>
      <c r="AO111" s="3" t="n"/>
      <c r="AP111" s="41" t="inlineStr">
        <is>
          <t>Е.В.Россоха</t>
        </is>
      </c>
      <c r="AQ111" s="274" t="n"/>
      <c r="AR111" s="274" t="n"/>
      <c r="AS111" s="274" t="n"/>
      <c r="AT111" s="274" t="n"/>
      <c r="AU111" s="3" t="n"/>
      <c r="AV111" s="3" t="n"/>
      <c r="AW111" s="244" t="n"/>
      <c r="AX111" s="244" t="n"/>
      <c r="AY111" s="97" t="n"/>
      <c r="AZ111" s="244" t="n"/>
      <c r="BA111" s="244" t="n"/>
      <c r="BB111" s="244" t="n"/>
      <c r="BC111" s="91" t="n"/>
      <c r="BD111" s="91" t="n"/>
      <c r="BE111" s="91" t="n"/>
      <c r="BF111" s="91" t="n"/>
      <c r="BG111" s="91" t="n"/>
      <c r="BH111" s="91" t="n"/>
      <c r="BI111" s="244" t="n"/>
      <c r="BJ111" s="91" t="n"/>
      <c r="BK111" s="244" t="n"/>
      <c r="BL111" s="244" t="n"/>
      <c r="BM111" s="244" t="n"/>
      <c r="BN111" s="244" t="n"/>
      <c r="BO111" s="244" t="n"/>
      <c r="BP111" s="244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</row>
    <row r="112">
      <c r="A112" s="244" t="n"/>
      <c r="B112" s="244" t="n"/>
      <c r="C112" s="3" t="n"/>
      <c r="D112" s="2" t="n"/>
      <c r="E112" s="2" t="n"/>
      <c r="F112" s="2" t="n"/>
      <c r="G112" s="2" t="n"/>
      <c r="H112" s="2" t="n"/>
      <c r="I112" s="2" t="n"/>
      <c r="J112" s="2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41" t="n"/>
      <c r="AB112" s="3" t="n"/>
      <c r="AC112" s="3" t="n"/>
      <c r="AD112" s="2" t="n"/>
      <c r="AE112" s="2" t="n"/>
      <c r="AF112" s="2" t="n"/>
      <c r="AG112" s="3" t="n"/>
      <c r="AH112" s="41" t="n"/>
      <c r="AI112" s="41" t="n"/>
      <c r="AJ112" s="41" t="n"/>
      <c r="AK112" s="41" t="n"/>
      <c r="AL112" s="41" t="n"/>
      <c r="AM112" s="41" t="n"/>
      <c r="AN112" s="3" t="n"/>
      <c r="AO112" s="3" t="n"/>
      <c r="AP112" s="274" t="n"/>
      <c r="AQ112" s="274" t="n"/>
      <c r="AR112" s="274" t="n"/>
      <c r="AS112" s="274" t="n"/>
      <c r="AT112" s="3" t="n"/>
      <c r="AU112" s="3" t="n"/>
      <c r="AV112" s="3" t="n"/>
      <c r="AW112" s="3" t="n"/>
      <c r="AX112" s="244" t="n"/>
      <c r="AY112" s="244" t="n"/>
      <c r="AZ112" s="244" t="n"/>
      <c r="BA112" s="244" t="n"/>
      <c r="BB112" s="97" t="n"/>
      <c r="BC112" s="244" t="n"/>
      <c r="BD112" s="244" t="n"/>
      <c r="BE112" s="244" t="n"/>
      <c r="BF112" s="91" t="n"/>
      <c r="BG112" s="91" t="n"/>
      <c r="BH112" s="91" t="n"/>
      <c r="BI112" s="91" t="n"/>
      <c r="BJ112" s="91" t="n"/>
      <c r="BK112" s="91" t="n"/>
      <c r="BL112" s="244" t="n"/>
      <c r="BM112" s="91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1" t="n"/>
      <c r="CB112" s="1" t="n"/>
      <c r="CC112" s="1" t="n"/>
      <c r="CD112" s="1" t="n"/>
      <c r="CE112" s="1" t="n"/>
      <c r="CF112" s="1" t="n"/>
    </row>
    <row r="113">
      <c r="A113" s="90" t="n"/>
      <c r="B113" s="90" t="n"/>
      <c r="C113" s="276" t="n"/>
      <c r="D113" s="276" t="n"/>
      <c r="E113" s="276" t="n"/>
      <c r="F113" s="276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41" t="n"/>
      <c r="AA113" s="41" t="n"/>
      <c r="AB113" s="41" t="n"/>
      <c r="AC113" s="41" t="n"/>
      <c r="AD113" s="1173" t="n"/>
      <c r="AE113" s="1173" t="n"/>
      <c r="AF113" s="1173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3" t="n"/>
      <c r="AX113" s="244" t="n"/>
      <c r="AY113" s="244" t="n"/>
      <c r="AZ113" s="244" t="n"/>
      <c r="BA113" s="97" t="n"/>
      <c r="BB113" s="519" t="n"/>
      <c r="BC113" s="90" t="n"/>
      <c r="BD113" s="90" t="n"/>
      <c r="BE113" s="691" t="n"/>
      <c r="BF113" s="91" t="n"/>
      <c r="BG113" s="91" t="n"/>
      <c r="BH113" s="91" t="n"/>
      <c r="BI113" s="91" t="n"/>
      <c r="BJ113" s="91" t="n"/>
      <c r="BK113" s="91" t="n"/>
      <c r="BL113" s="244" t="n"/>
      <c r="BM113" s="91" t="n"/>
      <c r="BN113" s="244" t="n"/>
      <c r="BO113" s="244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1" t="n"/>
      <c r="CB113" s="1" t="n"/>
      <c r="CC113" s="1" t="n"/>
      <c r="CD113" s="1" t="n"/>
      <c r="CE113" s="1" t="n"/>
      <c r="CF113" s="1" t="n"/>
    </row>
    <row r="114">
      <c r="A114" s="90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1173" t="n"/>
      <c r="AE114" s="1173" t="n"/>
      <c r="AF114" s="1173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44" t="n"/>
      <c r="AY114" s="244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91" t="n"/>
      <c r="BL114" s="244" t="n"/>
      <c r="BM114" s="91" t="n"/>
      <c r="BN114" s="244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1" t="n"/>
      <c r="CB114" s="1" t="n"/>
      <c r="CC114" s="1" t="n"/>
      <c r="CD114" s="1" t="n"/>
      <c r="CE114" s="1" t="n"/>
      <c r="CF114" s="1" t="n"/>
    </row>
    <row r="115">
      <c r="A115" s="90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1173" t="n"/>
      <c r="AE115" s="1173" t="n"/>
      <c r="AF115" s="1173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90" t="n"/>
      <c r="AY115" s="90" t="n"/>
      <c r="AZ115" s="90" t="n"/>
      <c r="BA115" s="90" t="n"/>
      <c r="BB115" s="90" t="n"/>
      <c r="BC115" s="90" t="n"/>
      <c r="BD115" s="90" t="n"/>
      <c r="BE115" s="90" t="n"/>
      <c r="BF115" s="90" t="n"/>
      <c r="BG115" s="90" t="n"/>
      <c r="BH115" s="90" t="n"/>
      <c r="BI115" s="90" t="n"/>
      <c r="BJ115" s="90" t="n"/>
      <c r="BK115" s="90" t="n"/>
      <c r="BL115" s="90" t="n"/>
      <c r="BM115" s="90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1" t="n"/>
      <c r="CB115" s="1" t="n"/>
      <c r="CC115" s="1" t="n"/>
      <c r="CD115" s="1" t="n"/>
      <c r="CE115" s="1" t="n"/>
      <c r="CF115" s="1" t="n"/>
    </row>
    <row r="116">
      <c r="A116" s="90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1173" t="n"/>
      <c r="AE116" s="1173" t="n"/>
      <c r="AF116" s="1173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7" t="n"/>
      <c r="BC116" s="244" t="n"/>
      <c r="BD116" s="244" t="n"/>
      <c r="BE116" s="244" t="n"/>
      <c r="BF116" s="244" t="n"/>
      <c r="BG116" s="244" t="n"/>
      <c r="BH116" s="244" t="n"/>
      <c r="BI116" s="244" t="n"/>
      <c r="BJ116" s="244" t="n"/>
      <c r="BK116" s="244" t="n"/>
      <c r="BL116" s="244" t="n"/>
      <c r="BM116" s="244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1" t="n"/>
      <c r="CB116" s="1" t="n"/>
      <c r="CC116" s="1" t="n"/>
      <c r="CD116" s="1" t="n"/>
      <c r="CE116" s="1" t="n"/>
      <c r="CF116" s="1" t="n"/>
    </row>
    <row r="117">
      <c r="A117" s="283" t="n"/>
      <c r="B117" s="283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283" t="n"/>
      <c r="AB117" s="283" t="n"/>
      <c r="AC117" s="283" t="n"/>
      <c r="AD117" s="1566" t="n"/>
      <c r="AE117" s="1566" t="n"/>
      <c r="AF117" s="1566" t="n"/>
      <c r="AG117" s="283" t="n"/>
      <c r="AH117" s="283" t="n"/>
      <c r="AI117" s="283" t="n"/>
      <c r="AJ117" s="283" t="n"/>
      <c r="AK117" s="283" t="n"/>
      <c r="AL117" s="283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283" t="n"/>
      <c r="AZ117" s="283" t="n"/>
      <c r="BA117" s="283" t="n"/>
      <c r="BB117" s="283" t="n"/>
      <c r="BC117" s="283" t="n"/>
      <c r="BD117" s="283" t="n"/>
      <c r="BE117" s="283" t="n"/>
      <c r="BF117" s="283" t="n"/>
      <c r="BG117" s="283" t="n"/>
      <c r="BH117" s="283" t="n"/>
      <c r="BI117" s="283" t="n"/>
      <c r="BJ117" s="283" t="n"/>
      <c r="BK117" s="283" t="n"/>
      <c r="BL117" s="283" t="n"/>
      <c r="BM117" s="283" t="n"/>
      <c r="BN117" s="283" t="n"/>
      <c r="BO117" s="283" t="n"/>
      <c r="BP117" s="283" t="n"/>
      <c r="BQ117" s="283" t="n"/>
      <c r="BR117" s="283" t="n"/>
      <c r="BS117" s="283" t="n"/>
      <c r="BT117" s="283" t="n"/>
      <c r="BU117" s="283" t="n"/>
      <c r="BV117" s="283" t="n"/>
      <c r="BW117" s="283" t="n"/>
      <c r="BX117" s="283" t="n"/>
      <c r="BY117" s="283" t="n"/>
      <c r="BZ117" s="283" t="n"/>
      <c r="CA117" s="283" t="n"/>
      <c r="CB117" s="283" t="n"/>
      <c r="CC117" s="283" t="n"/>
      <c r="CD117" s="283" t="n"/>
      <c r="CE117" s="283" t="n"/>
      <c r="CF117" s="283" t="n"/>
    </row>
    <row r="118">
      <c r="A118" s="524" t="n"/>
      <c r="B118" s="1174" t="n"/>
      <c r="C118" s="1174" t="n"/>
      <c r="D118" s="1174" t="n"/>
      <c r="E118" s="1174" t="n"/>
      <c r="F118" s="1174" t="n"/>
      <c r="G118" s="1175" t="n"/>
      <c r="H118" s="1176" t="n"/>
      <c r="I118" s="1176" t="n"/>
      <c r="J118" s="1176" t="n"/>
      <c r="K118" s="1176" t="n"/>
      <c r="L118" s="1176" t="n"/>
      <c r="M118" s="1176" t="n"/>
      <c r="N118" s="1176" t="n"/>
      <c r="O118" s="1176" t="n"/>
      <c r="P118" s="1176" t="n"/>
      <c r="Q118" s="1176" t="n"/>
      <c r="R118" s="1176" t="n"/>
      <c r="S118" s="1176" t="n"/>
      <c r="T118" s="1174" t="n"/>
      <c r="U118" s="1174" t="n"/>
      <c r="V118" s="1174" t="n"/>
      <c r="W118" s="1174" t="n"/>
      <c r="X118" s="1174" t="n"/>
      <c r="Y118" s="1174" t="n"/>
      <c r="Z118" s="1174" t="n"/>
      <c r="AA118" s="1174" t="n"/>
      <c r="AB118" s="1175" t="n"/>
      <c r="AC118" s="1175" t="n"/>
      <c r="AD118" s="1176" t="n"/>
      <c r="AE118" s="1176" t="n"/>
      <c r="AF118" s="1176" t="n"/>
      <c r="AG118" s="1174" t="n"/>
      <c r="AH118" s="1174" t="n"/>
      <c r="AI118" s="1174" t="n"/>
      <c r="AJ118" s="1174" t="n"/>
      <c r="AK118" s="1174" t="n"/>
      <c r="AL118" s="1174" t="n"/>
      <c r="AM118" s="1174" t="n"/>
      <c r="AN118" s="1174" t="n"/>
      <c r="AO118" s="1175" t="n"/>
      <c r="AP118" s="504" t="n"/>
      <c r="AQ118" s="899" t="n"/>
      <c r="AR118" s="271" t="n"/>
      <c r="AS118" s="265" t="n"/>
      <c r="AT118" s="265" t="n"/>
      <c r="AU118" s="265" t="n"/>
      <c r="AV118" s="265" t="n"/>
      <c r="AW118" s="265" t="n"/>
      <c r="AX118" s="356" t="n"/>
      <c r="AY118" s="522" t="n"/>
      <c r="AZ118" s="522" t="n"/>
      <c r="BA118" s="522" t="n"/>
      <c r="BB118" s="522" t="n"/>
      <c r="BC118" s="522" t="n"/>
      <c r="BD118" s="522" t="n"/>
      <c r="BE118" s="522" t="n"/>
      <c r="BF118" s="522" t="n"/>
      <c r="BG118" s="522" t="n"/>
      <c r="BH118" s="522" t="n"/>
      <c r="BI118" s="522" t="n"/>
      <c r="BJ118" s="522" t="n"/>
      <c r="BK118" s="522" t="n"/>
      <c r="BL118" s="522" t="n"/>
      <c r="BM118" s="522" t="n"/>
      <c r="BN118" s="522" t="n"/>
      <c r="BO118" s="522" t="n"/>
      <c r="BP118" s="522" t="n"/>
      <c r="BQ118" s="522" t="n"/>
      <c r="BR118" s="522" t="n"/>
      <c r="BS118" s="522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</row>
    <row r="119">
      <c r="A119" s="146" t="n"/>
      <c r="B119" s="692" t="n"/>
      <c r="C119" s="692" t="n"/>
      <c r="D119" s="692" t="n"/>
      <c r="E119" s="692" t="n"/>
      <c r="F119" s="692" t="n"/>
      <c r="G119" s="692" t="n"/>
      <c r="H119" s="692" t="n"/>
      <c r="I119" s="692" t="n"/>
      <c r="J119" s="692" t="n"/>
      <c r="K119" s="692" t="n"/>
      <c r="L119" s="692" t="n"/>
      <c r="M119" s="692" t="n"/>
      <c r="N119" s="692" t="n"/>
      <c r="O119" s="692" t="n"/>
      <c r="P119" s="692" t="n"/>
      <c r="Q119" s="692" t="n"/>
      <c r="R119" s="692" t="n"/>
      <c r="S119" s="692" t="n"/>
      <c r="T119" s="692" t="n"/>
      <c r="U119" s="692" t="n"/>
      <c r="V119" s="692" t="n"/>
      <c r="W119" s="692" t="n"/>
      <c r="X119" s="692" t="n"/>
      <c r="Y119" s="692" t="n"/>
      <c r="Z119" s="692" t="n"/>
      <c r="AA119" s="692" t="n"/>
      <c r="AB119" s="692" t="n"/>
      <c r="AC119" s="692" t="n"/>
      <c r="AD119" s="1567" t="n"/>
      <c r="AE119" s="1567" t="n"/>
      <c r="AF119" s="1567" t="n"/>
      <c r="AG119" s="692" t="n"/>
      <c r="AH119" s="692" t="n"/>
      <c r="AI119" s="692" t="n"/>
      <c r="AJ119" s="692" t="n"/>
      <c r="AK119" s="692" t="n"/>
      <c r="AL119" s="692" t="n"/>
      <c r="AM119" s="692" t="n"/>
      <c r="AN119" s="692" t="n"/>
      <c r="AO119" s="692" t="n"/>
      <c r="AP119" s="283" t="n"/>
      <c r="AQ119" s="283" t="n"/>
      <c r="AR119" s="283" t="n"/>
      <c r="AS119" s="283" t="n"/>
      <c r="AT119" s="283" t="n"/>
      <c r="AU119" s="283" t="n"/>
      <c r="AV119" s="283" t="n"/>
      <c r="AW119" s="283" t="n"/>
      <c r="AX119" s="243" t="n"/>
      <c r="AY119" s="243" t="n"/>
      <c r="AZ119" s="243" t="n"/>
      <c r="BA119" s="243" t="n"/>
      <c r="BB119" s="243" t="n"/>
      <c r="BC119" s="243" t="n"/>
      <c r="BD119" s="243" t="n"/>
      <c r="BE119" s="243" t="n"/>
      <c r="BF119" s="243" t="n"/>
      <c r="BG119" s="243" t="n"/>
      <c r="BH119" s="243" t="n"/>
      <c r="BI119" s="243" t="n"/>
      <c r="BJ119" s="243" t="n"/>
      <c r="BK119" s="243" t="n"/>
      <c r="BL119" s="243" t="n"/>
      <c r="BM119" s="243" t="n"/>
      <c r="BN119" s="243" t="n"/>
      <c r="BO119" s="243" t="n"/>
      <c r="BP119" s="243" t="n"/>
      <c r="BQ119" s="243" t="n"/>
      <c r="BR119" s="243" t="n"/>
      <c r="BS119" s="243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</row>
    <row r="120">
      <c r="A120" s="242" t="n"/>
      <c r="B120" s="1174" t="n"/>
      <c r="C120" s="692" t="n"/>
      <c r="D120" s="692" t="n"/>
      <c r="E120" s="692" t="n"/>
      <c r="F120" s="692" t="n"/>
      <c r="G120" s="692" t="n"/>
      <c r="H120" s="692" t="n"/>
      <c r="I120" s="692" t="n"/>
      <c r="J120" s="692" t="n"/>
      <c r="K120" s="692" t="n"/>
      <c r="L120" s="692" t="n"/>
      <c r="M120" s="692" t="n"/>
      <c r="N120" s="692" t="n"/>
      <c r="O120" s="692" t="n"/>
      <c r="P120" s="692" t="n"/>
      <c r="Q120" s="692" t="n"/>
      <c r="R120" s="692" t="n"/>
      <c r="S120" s="692" t="n"/>
      <c r="T120" s="692" t="n"/>
      <c r="U120" s="692" t="n"/>
      <c r="V120" s="692" t="n"/>
      <c r="W120" s="692" t="n"/>
      <c r="X120" s="692" t="n"/>
      <c r="Y120" s="692" t="n"/>
      <c r="Z120" s="692" t="n"/>
      <c r="AA120" s="692" t="n"/>
      <c r="AB120" s="692" t="n"/>
      <c r="AC120" s="692" t="n"/>
      <c r="AD120" s="1567" t="n"/>
      <c r="AE120" s="1567" t="n"/>
      <c r="AF120" s="1567" t="n"/>
      <c r="AG120" s="692" t="n"/>
      <c r="AH120" s="692" t="n"/>
      <c r="AI120" s="692" t="n"/>
      <c r="AJ120" s="692" t="n"/>
      <c r="AK120" s="692" t="n"/>
      <c r="AL120" s="692" t="n"/>
      <c r="AM120" s="692" t="n"/>
      <c r="AN120" s="692" t="n"/>
      <c r="AO120" s="692" t="n"/>
      <c r="AP120" s="693" t="n"/>
      <c r="AQ120" s="693" t="n"/>
      <c r="AR120" s="693" t="n"/>
      <c r="AS120" s="693" t="n"/>
      <c r="AT120" s="693" t="n"/>
      <c r="AU120" s="693" t="n"/>
      <c r="AV120" s="693" t="n"/>
      <c r="AW120" s="693" t="n"/>
      <c r="AX120" s="242" t="n"/>
      <c r="AY120" s="242" t="n"/>
      <c r="AZ120" s="242" t="n"/>
      <c r="BA120" s="242" t="n"/>
      <c r="BB120" s="242" t="n"/>
      <c r="BC120" s="242" t="n"/>
      <c r="BD120" s="242" t="n"/>
      <c r="BE120" s="242" t="n"/>
      <c r="BF120" s="242" t="n"/>
      <c r="BG120" s="242" t="n"/>
      <c r="BH120" s="242" t="n"/>
      <c r="BI120" s="242" t="n"/>
      <c r="BJ120" s="242" t="n"/>
      <c r="BK120" s="242" t="n"/>
      <c r="BL120" s="242" t="n"/>
      <c r="BM120" s="242" t="n"/>
      <c r="BN120" s="242" t="n"/>
      <c r="BO120" s="242" t="n"/>
      <c r="BP120" s="242" t="n"/>
      <c r="BQ120" s="242" t="n"/>
      <c r="BR120" s="242" t="n"/>
      <c r="BS120" s="242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</row>
    <row r="121">
      <c r="A121" s="243" t="n"/>
      <c r="B121" s="692" t="n"/>
      <c r="C121" s="692" t="n"/>
      <c r="D121" s="692" t="n"/>
      <c r="E121" s="692" t="n"/>
      <c r="F121" s="692" t="n"/>
      <c r="G121" s="692" t="n"/>
      <c r="H121" s="692" t="n"/>
      <c r="I121" s="692" t="n"/>
      <c r="J121" s="692" t="n"/>
      <c r="K121" s="692" t="n"/>
      <c r="L121" s="692" t="n"/>
      <c r="M121" s="692" t="n"/>
      <c r="N121" s="692" t="n"/>
      <c r="O121" s="692" t="n"/>
      <c r="P121" s="692" t="n"/>
      <c r="Q121" s="692" t="n"/>
      <c r="R121" s="692" t="n"/>
      <c r="S121" s="692" t="n"/>
      <c r="T121" s="692" t="n"/>
      <c r="U121" s="692" t="n"/>
      <c r="V121" s="692" t="n"/>
      <c r="W121" s="692" t="n"/>
      <c r="X121" s="692" t="n"/>
      <c r="Y121" s="692" t="n"/>
      <c r="Z121" s="692" t="n"/>
      <c r="AA121" s="692" t="n"/>
      <c r="AB121" s="692" t="n"/>
      <c r="AC121" s="692" t="n"/>
      <c r="AD121" s="1567" t="n"/>
      <c r="AE121" s="1567" t="n"/>
      <c r="AF121" s="1567" t="n"/>
      <c r="AG121" s="692" t="n"/>
      <c r="AH121" s="692" t="n"/>
      <c r="AI121" s="692" t="n"/>
      <c r="AJ121" s="692" t="n"/>
      <c r="AK121" s="692" t="n"/>
      <c r="AL121" s="692" t="n"/>
      <c r="AM121" s="692" t="n"/>
      <c r="AN121" s="692" t="n"/>
      <c r="AO121" s="692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43" t="n"/>
      <c r="AY121" s="243" t="n"/>
      <c r="AZ121" s="243" t="n"/>
      <c r="BA121" s="243" t="n"/>
      <c r="BB121" s="243" t="n"/>
      <c r="BC121" s="243" t="n"/>
      <c r="BD121" s="243" t="n"/>
      <c r="BE121" s="243" t="n"/>
      <c r="BF121" s="243" t="n"/>
      <c r="BG121" s="243" t="n"/>
      <c r="BH121" s="243" t="n"/>
      <c r="BI121" s="243" t="n"/>
      <c r="BJ121" s="243" t="n"/>
      <c r="BK121" s="243" t="n"/>
      <c r="BL121" s="243" t="n"/>
      <c r="BM121" s="243" t="n"/>
      <c r="BN121" s="243" t="n"/>
      <c r="BO121" s="243" t="n"/>
      <c r="BP121" s="243" t="n"/>
      <c r="BQ121" s="243" t="n"/>
      <c r="BR121" s="243" t="n"/>
      <c r="BS121" s="243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</row>
    <row r="122">
      <c r="A122" s="1" t="n"/>
      <c r="B122" s="692" t="n"/>
      <c r="C122" s="692" t="n"/>
      <c r="D122" s="692" t="n"/>
      <c r="E122" s="692" t="n"/>
      <c r="F122" s="692" t="n"/>
      <c r="G122" s="692" t="n"/>
      <c r="H122" s="692" t="n"/>
      <c r="I122" s="692" t="n"/>
      <c r="J122" s="692" t="n"/>
      <c r="K122" s="692" t="n"/>
      <c r="L122" s="692" t="n"/>
      <c r="M122" s="692" t="n"/>
      <c r="N122" s="692" t="n"/>
      <c r="O122" s="692" t="n"/>
      <c r="P122" s="692" t="n"/>
      <c r="Q122" s="692" t="n"/>
      <c r="R122" s="692" t="n"/>
      <c r="S122" s="692" t="n"/>
      <c r="T122" s="692" t="n"/>
      <c r="U122" s="692" t="n"/>
      <c r="V122" s="692" t="n"/>
      <c r="W122" s="692" t="n"/>
      <c r="X122" s="692" t="n"/>
      <c r="Y122" s="692" t="n"/>
      <c r="Z122" s="692" t="n"/>
      <c r="AA122" s="692" t="n"/>
      <c r="AB122" s="692" t="n"/>
      <c r="AC122" s="692" t="n"/>
      <c r="AD122" s="1567" t="n"/>
      <c r="AE122" s="1567" t="n"/>
      <c r="AF122" s="1567" t="n"/>
      <c r="AG122" s="692" t="n"/>
      <c r="AH122" s="692" t="n"/>
      <c r="AI122" s="692" t="n"/>
      <c r="AJ122" s="692" t="n"/>
      <c r="AK122" s="692" t="n"/>
      <c r="AL122" s="692" t="n"/>
      <c r="AM122" s="692" t="n"/>
      <c r="AN122" s="692" t="n"/>
      <c r="AO122" s="692" t="n"/>
      <c r="AP122" s="693" t="n"/>
      <c r="AQ122" s="693" t="n"/>
      <c r="AR122" s="693" t="n"/>
      <c r="AS122" s="693" t="n"/>
      <c r="AT122" s="693" t="n"/>
      <c r="AU122" s="693" t="n"/>
      <c r="AV122" s="693" t="n"/>
      <c r="AW122" s="693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</row>
    <row r="123">
      <c r="A123" s="1" t="n"/>
      <c r="B123" s="692" t="n"/>
      <c r="C123" s="692" t="n"/>
      <c r="D123" s="692" t="n"/>
      <c r="E123" s="692" t="n"/>
      <c r="F123" s="692" t="n"/>
      <c r="G123" s="692" t="n"/>
      <c r="H123" s="692" t="n"/>
      <c r="I123" s="692" t="n"/>
      <c r="J123" s="692" t="n"/>
      <c r="K123" s="692" t="n"/>
      <c r="L123" s="692" t="n"/>
      <c r="M123" s="692" t="n"/>
      <c r="N123" s="692" t="n"/>
      <c r="O123" s="692" t="n"/>
      <c r="P123" s="692" t="n"/>
      <c r="Q123" s="692" t="n"/>
      <c r="R123" s="692" t="n"/>
      <c r="S123" s="692" t="n"/>
      <c r="T123" s="692" t="n"/>
      <c r="U123" s="692" t="n"/>
      <c r="V123" s="692" t="n"/>
      <c r="W123" s="692" t="n"/>
      <c r="X123" s="692" t="n"/>
      <c r="Y123" s="692" t="n"/>
      <c r="Z123" s="692" t="n"/>
      <c r="AA123" s="692" t="n"/>
      <c r="AB123" s="692" t="n"/>
      <c r="AC123" s="692" t="n"/>
      <c r="AD123" s="1567" t="n"/>
      <c r="AE123" s="1567" t="n"/>
      <c r="AF123" s="1567" t="n"/>
      <c r="AG123" s="692" t="n"/>
      <c r="AH123" s="692" t="n"/>
      <c r="AI123" s="692" t="n"/>
      <c r="AJ123" s="692" t="n"/>
      <c r="AK123" s="692" t="n"/>
      <c r="AL123" s="692" t="n"/>
      <c r="AM123" s="692" t="n"/>
      <c r="AN123" s="692" t="n"/>
      <c r="AO123" s="692" t="n"/>
      <c r="AP123" s="693" t="n"/>
      <c r="AQ123" s="693" t="n"/>
      <c r="AR123" s="693" t="n"/>
      <c r="AS123" s="693" t="n"/>
      <c r="AT123" s="693" t="n"/>
      <c r="AU123" s="693" t="n"/>
      <c r="AV123" s="693" t="n"/>
      <c r="AW123" s="693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W1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4" t="n"/>
      <c r="BQ1" s="4" t="n"/>
      <c r="BR1" s="4" t="n"/>
      <c r="BS1" s="1" t="n"/>
      <c r="BT1" s="1" t="n"/>
      <c r="BU1" s="1" t="n"/>
      <c r="BV1" s="1" t="n"/>
      <c r="BW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4" t="n"/>
      <c r="BQ2" s="4" t="n"/>
      <c r="BR2" s="4" t="n"/>
      <c r="BS2" s="1" t="n"/>
      <c r="BT2" s="1" t="n"/>
      <c r="BU2" s="1" t="n"/>
      <c r="BV2" s="1" t="n"/>
      <c r="BW2" s="1" t="n"/>
    </row>
    <row r="3">
      <c r="A3" s="10" t="n"/>
      <c r="B3" s="1" t="n"/>
      <c r="C3" s="1" t="n"/>
      <c r="D3" s="1" t="n"/>
      <c r="E3" s="1" t="n"/>
      <c r="F3" s="284" t="n"/>
      <c r="G3" s="284" t="n"/>
      <c r="H3" s="284" t="n"/>
      <c r="I3" s="284" t="n"/>
      <c r="J3" s="284" t="n"/>
      <c r="K3" s="284" t="n"/>
      <c r="L3" s="284" t="n"/>
      <c r="M3" s="284" t="n"/>
      <c r="N3" s="284" t="n"/>
      <c r="O3" s="284" t="n"/>
      <c r="P3" s="284" t="n"/>
      <c r="Q3" s="31" t="n"/>
      <c r="R3" s="31" t="n"/>
      <c r="S3" s="31" t="n"/>
      <c r="T3" s="31" t="n"/>
      <c r="U3" s="31" t="n"/>
      <c r="V3" s="16" t="n"/>
      <c r="W3" s="31" t="n"/>
      <c r="X3" s="31" t="n"/>
      <c r="Y3" s="31" t="n"/>
      <c r="Z3" s="31" t="n"/>
      <c r="AA3" s="10" t="n"/>
      <c r="AB3" s="285" t="n"/>
      <c r="AC3" s="10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6" t="n"/>
      <c r="BM3" s="286" t="n"/>
      <c r="BN3" s="286" t="n"/>
      <c r="BO3" s="286" t="n"/>
      <c r="BP3" s="286" t="n"/>
      <c r="BQ3" s="286" t="n"/>
      <c r="BR3" s="286" t="n"/>
      <c r="BS3" s="1" t="n"/>
      <c r="BT3" s="1" t="n"/>
      <c r="BU3" s="1" t="n"/>
      <c r="BV3" s="1" t="n"/>
      <c r="BW3" s="1" t="n"/>
    </row>
    <row r="4">
      <c r="A4" s="10" t="n"/>
      <c r="B4" s="1" t="n"/>
      <c r="C4" s="1" t="n"/>
      <c r="D4" s="1" t="n"/>
      <c r="E4" s="1" t="n"/>
      <c r="F4" s="284" t="inlineStr">
        <is>
          <t>УТВЕРЖДЕНО</t>
        </is>
      </c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694" t="n"/>
      <c r="R4" s="527" t="inlineStr">
        <is>
          <t>УЧЕБНЫЙ ПЛАН</t>
        </is>
      </c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287" t="n"/>
      <c r="AZ4" s="1" t="n"/>
      <c r="BA4" s="18" t="n"/>
      <c r="BB4" s="18" t="n"/>
      <c r="BC4" s="18" t="n"/>
      <c r="BD4" s="18" t="n"/>
      <c r="BE4" s="18" t="n"/>
      <c r="BF4" s="18" t="n"/>
      <c r="BG4" s="18" t="n"/>
      <c r="BH4" s="288" t="n"/>
      <c r="BI4" s="288" t="n"/>
      <c r="BJ4" s="18" t="n"/>
      <c r="BK4" s="18" t="n"/>
      <c r="BL4" s="18" t="n"/>
      <c r="BM4" s="18" t="n"/>
      <c r="BN4" s="1" t="n"/>
      <c r="BO4" s="18" t="n"/>
      <c r="BP4" s="254" t="n"/>
      <c r="BQ4" s="1" t="n"/>
      <c r="BR4" s="1" t="n"/>
      <c r="BS4" s="1" t="n"/>
      <c r="BT4" s="1" t="n"/>
      <c r="BU4" s="1" t="n"/>
      <c r="BV4" s="1" t="n"/>
      <c r="BW4" s="1" t="n"/>
    </row>
    <row r="5">
      <c r="A5" s="10" t="n"/>
      <c r="B5" s="1" t="n"/>
      <c r="C5" s="1" t="n"/>
      <c r="D5" s="1" t="n"/>
      <c r="E5" s="1" t="n"/>
      <c r="F5" s="284" t="inlineStr">
        <is>
          <t>Ректором БГТУ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18" t="inlineStr">
        <is>
          <t>Степень: Магистр</t>
        </is>
      </c>
      <c r="AZ5" s="21" t="n"/>
      <c r="BA5" s="21" t="n"/>
      <c r="BB5" s="21" t="n"/>
      <c r="BC5" s="21" t="n"/>
      <c r="BD5" s="21" t="n"/>
      <c r="BE5" s="1" t="n"/>
      <c r="BF5" s="21" t="n"/>
      <c r="BG5" s="21" t="n"/>
      <c r="BH5" s="288" t="n"/>
      <c r="BI5" s="288" t="n"/>
      <c r="BJ5" s="21" t="n"/>
      <c r="BK5" s="21" t="n"/>
      <c r="BL5" s="21" t="n"/>
      <c r="BM5" s="21" t="n"/>
      <c r="BN5" s="1" t="n"/>
      <c r="BO5" s="21" t="n"/>
      <c r="BP5" s="6" t="n"/>
      <c r="BQ5" s="1" t="n"/>
      <c r="BR5" s="1" t="n"/>
      <c r="BS5" s="1" t="n"/>
      <c r="BT5" s="1" t="n"/>
      <c r="BU5" s="1" t="n"/>
      <c r="BV5" s="1" t="n"/>
      <c r="BW5" s="1" t="n"/>
    </row>
    <row r="6">
      <c r="A6" s="10" t="n"/>
      <c r="B6" s="1" t="n"/>
      <c r="C6" s="1" t="n"/>
      <c r="D6" s="1" t="n"/>
      <c r="E6" s="1" t="n"/>
      <c r="F6" s="284" t="inlineStr">
        <is>
          <t>И.В. Войтовым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1" t="n"/>
      <c r="T6" s="3" t="n"/>
      <c r="U6" s="535" t="inlineStr">
        <is>
          <t>Специальность:</t>
        </is>
      </c>
      <c r="V6" s="535" t="n"/>
      <c r="W6" s="535" t="n"/>
      <c r="X6" s="535" t="n"/>
      <c r="Y6" s="535" t="n"/>
      <c r="Z6" s="535" t="n"/>
      <c r="AA6" s="10" t="n"/>
      <c r="AB6" s="19" t="n"/>
      <c r="AC6" s="19" t="n"/>
      <c r="AD6" s="20" t="inlineStr">
        <is>
          <t>7-06-0414-03 Государственное управление и экономика</t>
        </is>
      </c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9" t="n"/>
      <c r="AX6" s="19" t="n"/>
      <c r="AY6" s="23" t="inlineStr">
        <is>
          <t xml:space="preserve">Срок обучения: </t>
        </is>
      </c>
      <c r="AZ6" s="23" t="n"/>
      <c r="BA6" s="23" t="n"/>
      <c r="BB6" s="23" t="n"/>
      <c r="BC6" s="23" t="n"/>
      <c r="BD6" s="23" t="n"/>
      <c r="BE6" s="1" t="n"/>
      <c r="BF6" s="24" t="inlineStr">
        <is>
          <t>1,5 года</t>
        </is>
      </c>
      <c r="BG6" s="24" t="n"/>
      <c r="BH6" s="288" t="n"/>
      <c r="BI6" s="288" t="n"/>
      <c r="BJ6" s="24" t="n"/>
      <c r="BK6" s="24" t="n"/>
      <c r="BL6" s="24" t="n"/>
      <c r="BM6" s="24" t="n"/>
      <c r="BN6" s="1" t="n"/>
      <c r="BO6" s="24" t="n"/>
      <c r="BP6" s="266" t="n"/>
      <c r="BQ6" s="1" t="n"/>
      <c r="BR6" s="1" t="n"/>
      <c r="BS6" s="292" t="n"/>
      <c r="BT6" s="1" t="n"/>
      <c r="BU6" s="1" t="n"/>
      <c r="BV6" s="1" t="n"/>
      <c r="BW6" s="1" t="n"/>
    </row>
    <row r="7">
      <c r="A7" s="25" t="n"/>
      <c r="B7" s="1" t="n"/>
      <c r="C7" s="1" t="n"/>
      <c r="D7" s="1" t="n"/>
      <c r="E7" s="1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786" t="n"/>
      <c r="T7" s="787" t="n"/>
      <c r="U7" s="1453" t="n"/>
      <c r="V7" s="1453" t="n"/>
      <c r="W7" s="1453" t="n"/>
      <c r="X7" s="1453" t="n"/>
      <c r="Y7" s="1453" t="n"/>
      <c r="Z7" s="1178" t="n"/>
      <c r="AA7" s="1178" t="n"/>
      <c r="AB7" s="1178" t="n"/>
      <c r="AC7" s="1178" t="n"/>
      <c r="AD7" s="1506" t="n"/>
      <c r="AE7" s="1506" t="n"/>
      <c r="AF7" s="1506" t="n"/>
      <c r="AG7" s="1178" t="n"/>
      <c r="AH7" s="1178" t="n"/>
      <c r="AI7" s="1178" t="n"/>
      <c r="AJ7" s="1178" t="n"/>
      <c r="AK7" s="1178" t="n"/>
      <c r="AL7" s="1178" t="n"/>
      <c r="AM7" s="1507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178" t="n"/>
      <c r="AY7" s="29" t="n"/>
      <c r="AZ7" s="29" t="n"/>
      <c r="BA7" s="29" t="n"/>
      <c r="BB7" s="29" t="n"/>
      <c r="BC7" s="29" t="n"/>
      <c r="BD7" s="29" t="n"/>
      <c r="BE7" s="1" t="n"/>
      <c r="BF7" s="29" t="n"/>
      <c r="BG7" s="29" t="n"/>
      <c r="BH7" s="288" t="n"/>
      <c r="BI7" s="288" t="n"/>
      <c r="BJ7" s="30" t="n"/>
      <c r="BK7" s="24" t="n"/>
      <c r="BL7" s="29" t="n"/>
      <c r="BM7" s="30" t="n"/>
      <c r="BN7" s="1" t="n"/>
      <c r="BO7" s="29" t="n"/>
      <c r="BP7" s="275" t="n"/>
      <c r="BQ7" s="1" t="n"/>
      <c r="BR7" s="1" t="n"/>
      <c r="BS7" s="1" t="n"/>
      <c r="BT7" s="1" t="n"/>
      <c r="BU7" s="1" t="n"/>
      <c r="BV7" s="1" t="n"/>
      <c r="BW7" s="1" t="n"/>
    </row>
    <row r="8">
      <c r="A8" s="25" t="n"/>
      <c r="B8" s="1" t="n"/>
      <c r="C8" s="1" t="n"/>
      <c r="D8" s="1" t="n"/>
      <c r="E8" s="1" t="n"/>
      <c r="F8" s="284" t="inlineStr">
        <is>
          <t>03.05.2023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785" t="n"/>
      <c r="T8" s="785" t="n"/>
      <c r="U8" s="1456" t="n"/>
      <c r="V8" s="25" t="n"/>
      <c r="W8" s="1" t="n"/>
      <c r="X8" s="1" t="n"/>
      <c r="Y8" s="1" t="n"/>
      <c r="Z8" s="1157" t="inlineStr">
        <is>
          <t xml:space="preserve">Профилизация: </t>
        </is>
      </c>
      <c r="AA8" s="246" t="n"/>
      <c r="AB8" s="246" t="n"/>
      <c r="AC8" s="1157" t="n"/>
      <c r="AD8" s="246" t="n"/>
      <c r="AE8" s="246" t="n"/>
      <c r="AF8" s="246" t="n"/>
      <c r="AG8" s="1157" t="inlineStr">
        <is>
          <t>Управление недвижимостью</t>
        </is>
      </c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246" t="n"/>
      <c r="AY8" s="18" t="inlineStr">
        <is>
          <t xml:space="preserve">Форма получения образования: заочная </t>
        </is>
      </c>
      <c r="AZ8" s="18" t="n"/>
      <c r="BA8" s="18" t="n"/>
      <c r="BB8" s="18" t="n"/>
      <c r="BC8" s="18" t="n"/>
      <c r="BD8" s="18" t="n"/>
      <c r="BE8" s="1" t="n"/>
      <c r="BF8" s="18" t="n"/>
      <c r="BG8" s="18" t="n"/>
      <c r="BH8" s="288" t="n"/>
      <c r="BI8" s="288" t="n"/>
      <c r="BJ8" s="18" t="n"/>
      <c r="BK8" s="18" t="n"/>
      <c r="BL8" s="18" t="n"/>
      <c r="BM8" s="18" t="n"/>
      <c r="BN8" s="1" t="n"/>
      <c r="BO8" s="18" t="n"/>
      <c r="BP8" s="294" t="n"/>
      <c r="BQ8" s="1" t="n"/>
      <c r="BR8" s="1" t="n"/>
      <c r="BS8" s="1" t="n"/>
      <c r="BT8" s="1" t="n"/>
      <c r="BU8" s="1" t="n"/>
      <c r="BV8" s="1" t="n"/>
      <c r="BW8" s="1" t="n"/>
    </row>
    <row r="9">
      <c r="A9" s="25" t="n"/>
      <c r="B9" s="1" t="n"/>
      <c r="C9" s="1" t="n"/>
      <c r="D9" s="1" t="n"/>
      <c r="E9" s="1" t="n"/>
      <c r="F9" s="3" t="inlineStr">
        <is>
          <t>Регистрационный №06-04-016/уч.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9" t="n"/>
      <c r="AB9" s="31" t="n"/>
      <c r="AC9" s="31" t="n"/>
      <c r="AD9" s="31" t="n"/>
      <c r="AE9" s="31" t="n"/>
      <c r="AF9" s="31" t="n"/>
      <c r="AG9" s="16" t="n"/>
      <c r="AH9" s="31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295" t="n"/>
      <c r="BE9" s="295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1" t="n"/>
      <c r="BO9" s="296" t="n"/>
      <c r="BP9" s="298" t="n"/>
      <c r="BQ9" s="298" t="n"/>
      <c r="BR9" s="298" t="n"/>
      <c r="BS9" s="1" t="n"/>
      <c r="BT9" s="1" t="n"/>
      <c r="BU9" s="1" t="n"/>
      <c r="BV9" s="1" t="n"/>
      <c r="BW9" s="1" t="n"/>
    </row>
    <row r="10">
      <c r="A10" s="32" t="n"/>
      <c r="B10" s="224" t="n"/>
      <c r="C10" s="299" t="n"/>
      <c r="D10" s="299" t="n"/>
      <c r="E10" s="299" t="n"/>
      <c r="F10" s="299" t="n"/>
      <c r="G10" s="299" t="n"/>
      <c r="H10" s="299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1" t="n"/>
      <c r="BT10" s="1" t="n"/>
      <c r="BU10" s="1" t="n"/>
      <c r="BV10" s="1" t="n"/>
      <c r="BW10" s="1" t="n"/>
    </row>
    <row r="11">
      <c r="A11" s="99" t="n"/>
      <c r="B11" s="19" t="n"/>
      <c r="C11" s="19" t="n"/>
      <c r="D11" s="19" t="n"/>
      <c r="E11" s="19" t="n"/>
      <c r="F11" s="19" t="n"/>
      <c r="G11" s="19" t="n"/>
      <c r="H11" s="19" t="n"/>
      <c r="I11" s="19" t="inlineStr">
        <is>
          <t>I. График образовательного процесса</t>
        </is>
      </c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19" t="n"/>
      <c r="AL11" s="42" t="n"/>
      <c r="AM11" s="42" t="n"/>
      <c r="AN11" s="42" t="n"/>
      <c r="AO11" s="543" t="inlineStr">
        <is>
          <t>II. Сводные данные по бюджету времени (в неделях)</t>
        </is>
      </c>
      <c r="AP11" s="544" t="n"/>
      <c r="AQ11" s="544" t="n"/>
      <c r="AR11" s="544" t="n"/>
      <c r="AS11" s="544" t="n"/>
      <c r="AT11" s="544" t="n"/>
      <c r="AU11" s="544" t="n"/>
      <c r="AV11" s="544" t="n"/>
      <c r="AW11" s="544" t="n"/>
      <c r="AX11" s="544" t="n"/>
      <c r="AY11" s="544" t="n"/>
      <c r="AZ11" s="544" t="n"/>
      <c r="BA11" s="544" t="n"/>
      <c r="BB11" s="544" t="n"/>
      <c r="BC11" s="544" t="n"/>
      <c r="BD11" s="544" t="n"/>
      <c r="BE11" s="544" t="n"/>
      <c r="BF11" s="544" t="n"/>
      <c r="BG11" s="544" t="n"/>
      <c r="BH11" s="544" t="n"/>
      <c r="BI11" s="544" t="n"/>
      <c r="BJ11" s="544" t="n"/>
      <c r="BK11" s="544" t="n"/>
      <c r="BL11" s="544" t="n"/>
      <c r="BM11" s="46" t="n"/>
      <c r="BN11" s="46" t="n"/>
      <c r="BO11" s="46" t="n"/>
      <c r="BP11" s="46" t="n"/>
      <c r="BQ11" s="46" t="n"/>
      <c r="BR11" s="46" t="n"/>
      <c r="BS11" s="1" t="n"/>
      <c r="BT11" s="1" t="n"/>
      <c r="BU11" s="1" t="n"/>
      <c r="BV11" s="1" t="n"/>
      <c r="BW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47" t="n"/>
      <c r="H12" s="49" t="inlineStr">
        <is>
          <t>октябрь</t>
        </is>
      </c>
      <c r="I12" s="50" t="n"/>
      <c r="J12" s="51" t="n"/>
      <c r="K12" s="549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549" t="n"/>
      <c r="U12" s="49" t="inlineStr">
        <is>
          <t>январь</t>
        </is>
      </c>
      <c r="V12" s="50" t="n"/>
      <c r="W12" s="51" t="n"/>
      <c r="X12" s="547" t="n"/>
      <c r="Y12" s="695" t="n"/>
      <c r="Z12" s="49" t="inlineStr">
        <is>
          <t>февраль</t>
        </is>
      </c>
      <c r="AA12" s="50" t="n"/>
      <c r="AB12" s="51" t="n"/>
      <c r="AC12" s="550" t="n"/>
      <c r="AD12" s="49" t="inlineStr">
        <is>
          <t>март</t>
        </is>
      </c>
      <c r="AE12" s="50" t="n"/>
      <c r="AF12" s="50" t="n"/>
      <c r="AG12" s="51" t="n"/>
      <c r="AH12" s="550" t="n"/>
      <c r="AI12" s="49" t="inlineStr">
        <is>
          <t>апрель</t>
        </is>
      </c>
      <c r="AJ12" s="50" t="n"/>
      <c r="AK12" s="51" t="n"/>
      <c r="AL12" s="550" t="n"/>
      <c r="AM12" s="49" t="inlineStr">
        <is>
          <t>май</t>
        </is>
      </c>
      <c r="AN12" s="50" t="n"/>
      <c r="AO12" s="50" t="n"/>
      <c r="AP12" s="51" t="n"/>
      <c r="AQ12" s="49" t="inlineStr">
        <is>
          <t>июнь</t>
        </is>
      </c>
      <c r="AR12" s="50" t="n"/>
      <c r="AS12" s="50" t="n"/>
      <c r="AT12" s="51" t="n"/>
      <c r="AU12" s="547" t="n"/>
      <c r="AV12" s="49" t="inlineStr">
        <is>
          <t>июль</t>
        </is>
      </c>
      <c r="AW12" s="50" t="n"/>
      <c r="AX12" s="51" t="n"/>
      <c r="AY12" s="549" t="n"/>
      <c r="AZ12" s="49" t="inlineStr">
        <is>
          <t>август</t>
        </is>
      </c>
      <c r="BA12" s="50" t="n"/>
      <c r="BB12" s="50" t="n"/>
      <c r="BC12" s="51" t="n"/>
      <c r="BD12" s="696" t="inlineStr">
        <is>
          <t>Самостоятельная работа по изучению дисциплин учебного плана</t>
        </is>
      </c>
      <c r="BE12" s="53" t="n"/>
      <c r="BF12" s="699" t="inlineStr">
        <is>
          <t>Установочная сессия</t>
        </is>
      </c>
      <c r="BG12" s="1644" t="inlineStr">
        <is>
          <t>Лабораторно-экзаменационная сессия</t>
        </is>
      </c>
      <c r="BH12" s="699" t="inlineStr">
        <is>
          <t>Производственные практики</t>
        </is>
      </c>
      <c r="BI12" s="699" t="inlineStr">
        <is>
          <t>Магистерская диссертация</t>
        </is>
      </c>
      <c r="BJ12" s="699" t="inlineStr">
        <is>
          <t>Итоговая аттестация</t>
        </is>
      </c>
      <c r="BK12" s="1645" t="inlineStr">
        <is>
          <t>Всего</t>
        </is>
      </c>
      <c r="BL12" s="1457" t="n"/>
      <c r="BM12" s="32" t="n"/>
      <c r="BN12" s="32" t="n"/>
      <c r="BO12" s="32" t="n"/>
      <c r="BP12" s="1" t="n"/>
      <c r="BQ12" s="1" t="n"/>
      <c r="BR12" s="1" t="n"/>
      <c r="BS12" s="1" t="n"/>
      <c r="BT12" s="1" t="n"/>
      <c r="BU12" s="1" t="n"/>
      <c r="BV12" s="1" t="n"/>
      <c r="BW12" s="1" t="n"/>
    </row>
    <row r="13">
      <c r="A13" s="32" t="n"/>
      <c r="B13" s="307" t="n"/>
      <c r="C13" s="308" t="n">
        <v>1</v>
      </c>
      <c r="D13" s="309" t="n">
        <v>8</v>
      </c>
      <c r="E13" s="309" t="n">
        <v>15</v>
      </c>
      <c r="F13" s="309" t="n">
        <v>22</v>
      </c>
      <c r="G13" s="310" t="n">
        <v>29</v>
      </c>
      <c r="H13" s="309" t="n">
        <v>6</v>
      </c>
      <c r="I13" s="309" t="n">
        <v>13</v>
      </c>
      <c r="J13" s="309" t="n">
        <v>20</v>
      </c>
      <c r="K13" s="311" t="n">
        <v>27</v>
      </c>
      <c r="L13" s="309" t="n">
        <v>3</v>
      </c>
      <c r="M13" s="309" t="n">
        <v>10</v>
      </c>
      <c r="N13" s="309" t="n">
        <v>17</v>
      </c>
      <c r="O13" s="309" t="n">
        <v>24</v>
      </c>
      <c r="P13" s="309" t="n">
        <v>1</v>
      </c>
      <c r="Q13" s="309" t="n">
        <v>8</v>
      </c>
      <c r="R13" s="309" t="n">
        <v>15</v>
      </c>
      <c r="S13" s="309" t="n">
        <v>22</v>
      </c>
      <c r="T13" s="311" t="n">
        <v>29</v>
      </c>
      <c r="U13" s="309" t="n">
        <v>5</v>
      </c>
      <c r="V13" s="309" t="n">
        <v>12</v>
      </c>
      <c r="W13" s="309" t="n">
        <v>19</v>
      </c>
      <c r="X13" s="311" t="n">
        <v>26</v>
      </c>
      <c r="Y13" s="141" t="n"/>
      <c r="Z13" s="309" t="n">
        <v>2</v>
      </c>
      <c r="AA13" s="309" t="n">
        <v>9</v>
      </c>
      <c r="AB13" s="309" t="n">
        <v>16</v>
      </c>
      <c r="AC13" s="310" t="n">
        <v>23</v>
      </c>
      <c r="AD13" s="309" t="n">
        <v>2</v>
      </c>
      <c r="AE13" s="309" t="n">
        <v>9</v>
      </c>
      <c r="AF13" s="309" t="n">
        <v>16</v>
      </c>
      <c r="AG13" s="309" t="n">
        <v>23</v>
      </c>
      <c r="AH13" s="310" t="n">
        <v>30</v>
      </c>
      <c r="AI13" s="309" t="n">
        <v>6</v>
      </c>
      <c r="AJ13" s="309" t="n">
        <v>13</v>
      </c>
      <c r="AK13" s="309" t="n">
        <v>20</v>
      </c>
      <c r="AL13" s="310" t="n">
        <v>27</v>
      </c>
      <c r="AM13" s="309" t="n">
        <v>4</v>
      </c>
      <c r="AN13" s="309" t="n">
        <v>11</v>
      </c>
      <c r="AO13" s="309" t="n">
        <v>18</v>
      </c>
      <c r="AP13" s="309" t="n">
        <v>25</v>
      </c>
      <c r="AQ13" s="309" t="n">
        <v>1</v>
      </c>
      <c r="AR13" s="309" t="n">
        <v>8</v>
      </c>
      <c r="AS13" s="309" t="n">
        <v>15</v>
      </c>
      <c r="AT13" s="309" t="n">
        <v>22</v>
      </c>
      <c r="AU13" s="311" t="n">
        <v>29</v>
      </c>
      <c r="AV13" s="309" t="n">
        <v>6</v>
      </c>
      <c r="AW13" s="309" t="n">
        <v>13</v>
      </c>
      <c r="AX13" s="309" t="n">
        <v>20</v>
      </c>
      <c r="AY13" s="311" t="n">
        <v>27</v>
      </c>
      <c r="AZ13" s="313" t="n">
        <v>3</v>
      </c>
      <c r="BA13" s="313" t="n">
        <v>10</v>
      </c>
      <c r="BB13" s="313" t="n">
        <v>17</v>
      </c>
      <c r="BC13" s="314" t="n">
        <v>24</v>
      </c>
      <c r="BD13" s="112" t="n"/>
      <c r="BE13" s="115" t="n"/>
      <c r="BF13" s="562" t="n"/>
      <c r="BG13" s="562" t="n"/>
      <c r="BH13" s="562" t="n"/>
      <c r="BI13" s="562" t="n"/>
      <c r="BJ13" s="562" t="n"/>
      <c r="BK13" s="563" t="n"/>
      <c r="BL13" s="32" t="n"/>
      <c r="BM13" s="32" t="n"/>
      <c r="BN13" s="32" t="n"/>
      <c r="BO13" s="32" t="n"/>
      <c r="BP13" s="1" t="n"/>
      <c r="BQ13" s="1" t="n"/>
      <c r="BR13" s="1" t="n"/>
      <c r="BS13" s="1" t="n"/>
      <c r="BT13" s="1" t="n"/>
      <c r="BU13" s="1" t="n"/>
      <c r="BV13" s="1" t="n"/>
      <c r="BW13" s="1" t="n"/>
    </row>
    <row r="14">
      <c r="A14" s="32" t="n"/>
      <c r="B14" s="307" t="n"/>
      <c r="C14" s="315" t="n">
        <v>7</v>
      </c>
      <c r="D14" s="316" t="n">
        <v>14</v>
      </c>
      <c r="E14" s="316" t="n">
        <v>21</v>
      </c>
      <c r="F14" s="316" t="n">
        <v>28</v>
      </c>
      <c r="G14" s="316" t="n">
        <v>5</v>
      </c>
      <c r="H14" s="316" t="n">
        <v>12</v>
      </c>
      <c r="I14" s="316" t="n">
        <v>19</v>
      </c>
      <c r="J14" s="316" t="n">
        <v>26</v>
      </c>
      <c r="K14" s="316" t="n">
        <v>2</v>
      </c>
      <c r="L14" s="316" t="n">
        <v>9</v>
      </c>
      <c r="M14" s="316" t="n">
        <v>16</v>
      </c>
      <c r="N14" s="316" t="n">
        <v>23</v>
      </c>
      <c r="O14" s="316" t="n">
        <v>30</v>
      </c>
      <c r="P14" s="316" t="n">
        <v>7</v>
      </c>
      <c r="Q14" s="316" t="n">
        <v>14</v>
      </c>
      <c r="R14" s="316" t="n">
        <v>21</v>
      </c>
      <c r="S14" s="316" t="n">
        <v>28</v>
      </c>
      <c r="T14" s="316" t="n">
        <v>4</v>
      </c>
      <c r="U14" s="316" t="n">
        <v>11</v>
      </c>
      <c r="V14" s="316" t="n">
        <v>18</v>
      </c>
      <c r="W14" s="316" t="n">
        <v>25</v>
      </c>
      <c r="X14" s="316" t="n">
        <v>1</v>
      </c>
      <c r="Y14" s="317" t="n"/>
      <c r="Z14" s="316" t="n">
        <v>8</v>
      </c>
      <c r="AA14" s="316" t="n">
        <v>15</v>
      </c>
      <c r="AB14" s="316" t="n">
        <v>22</v>
      </c>
      <c r="AC14" s="316" t="n">
        <v>1</v>
      </c>
      <c r="AD14" s="316" t="n">
        <v>8</v>
      </c>
      <c r="AE14" s="316" t="n">
        <v>15</v>
      </c>
      <c r="AF14" s="316" t="n">
        <v>22</v>
      </c>
      <c r="AG14" s="316" t="n">
        <v>29</v>
      </c>
      <c r="AH14" s="316" t="n">
        <v>5</v>
      </c>
      <c r="AI14" s="316" t="n">
        <v>12</v>
      </c>
      <c r="AJ14" s="316" t="n">
        <v>19</v>
      </c>
      <c r="AK14" s="316" t="n">
        <v>26</v>
      </c>
      <c r="AL14" s="316" t="n">
        <v>3</v>
      </c>
      <c r="AM14" s="316" t="n">
        <v>10</v>
      </c>
      <c r="AN14" s="316" t="n">
        <v>17</v>
      </c>
      <c r="AO14" s="316" t="n">
        <v>24</v>
      </c>
      <c r="AP14" s="316" t="n">
        <v>31</v>
      </c>
      <c r="AQ14" s="316" t="n">
        <v>7</v>
      </c>
      <c r="AR14" s="316" t="n">
        <v>14</v>
      </c>
      <c r="AS14" s="316" t="n">
        <v>21</v>
      </c>
      <c r="AT14" s="316" t="n">
        <v>28</v>
      </c>
      <c r="AU14" s="316" t="n">
        <v>5</v>
      </c>
      <c r="AV14" s="316" t="n">
        <v>12</v>
      </c>
      <c r="AW14" s="316" t="n">
        <v>19</v>
      </c>
      <c r="AX14" s="316" t="n">
        <v>26</v>
      </c>
      <c r="AY14" s="316" t="n">
        <v>2</v>
      </c>
      <c r="AZ14" s="310" t="n">
        <v>9</v>
      </c>
      <c r="BA14" s="310" t="n">
        <v>16</v>
      </c>
      <c r="BB14" s="310" t="n">
        <v>23</v>
      </c>
      <c r="BC14" s="702" t="n">
        <v>31</v>
      </c>
      <c r="BD14" s="112" t="n"/>
      <c r="BE14" s="115" t="n"/>
      <c r="BF14" s="562" t="n"/>
      <c r="BG14" s="562" t="n"/>
      <c r="BH14" s="562" t="n"/>
      <c r="BI14" s="562" t="n"/>
      <c r="BJ14" s="562" t="n"/>
      <c r="BK14" s="563" t="n"/>
      <c r="BL14" s="32" t="n"/>
      <c r="BM14" s="32" t="n"/>
      <c r="BN14" s="32" t="n"/>
      <c r="BO14" s="32" t="n"/>
      <c r="BP14" s="1" t="n"/>
      <c r="BQ14" s="1" t="n"/>
      <c r="BR14" s="1" t="n"/>
      <c r="BS14" s="1" t="n"/>
      <c r="BT14" s="1" t="n"/>
      <c r="BU14" s="1" t="n"/>
      <c r="BV14" s="1" t="n"/>
      <c r="BW14" s="1" t="n"/>
    </row>
    <row r="15">
      <c r="A15" s="32" t="n"/>
      <c r="B15" s="320" t="n"/>
      <c r="C15" s="321" t="n">
        <v>1</v>
      </c>
      <c r="D15" s="322" t="n">
        <v>2</v>
      </c>
      <c r="E15" s="322" t="n">
        <v>3</v>
      </c>
      <c r="F15" s="322" t="n">
        <v>4</v>
      </c>
      <c r="G15" s="322" t="n">
        <v>5</v>
      </c>
      <c r="H15" s="322" t="n">
        <v>6</v>
      </c>
      <c r="I15" s="322" t="n">
        <v>7</v>
      </c>
      <c r="J15" s="322" t="n">
        <v>8</v>
      </c>
      <c r="K15" s="322" t="n">
        <v>9</v>
      </c>
      <c r="L15" s="322" t="n">
        <v>10</v>
      </c>
      <c r="M15" s="322" t="n">
        <v>11</v>
      </c>
      <c r="N15" s="322" t="n">
        <v>12</v>
      </c>
      <c r="O15" s="322" t="n">
        <v>13</v>
      </c>
      <c r="P15" s="322" t="n">
        <v>14</v>
      </c>
      <c r="Q15" s="322" t="n">
        <v>15</v>
      </c>
      <c r="R15" s="322" t="n">
        <v>16</v>
      </c>
      <c r="S15" s="322" t="n">
        <v>17</v>
      </c>
      <c r="T15" s="322" t="n">
        <v>18</v>
      </c>
      <c r="U15" s="322" t="n">
        <v>19</v>
      </c>
      <c r="V15" s="322" t="n">
        <v>20</v>
      </c>
      <c r="W15" s="322" t="n">
        <v>21</v>
      </c>
      <c r="X15" s="322" t="n">
        <v>22</v>
      </c>
      <c r="Y15" s="70" t="n"/>
      <c r="Z15" s="322" t="n">
        <v>23</v>
      </c>
      <c r="AA15" s="322" t="n">
        <v>24</v>
      </c>
      <c r="AB15" s="322" t="n">
        <v>25</v>
      </c>
      <c r="AC15" s="322" t="n">
        <v>26</v>
      </c>
      <c r="AD15" s="322" t="n">
        <v>27</v>
      </c>
      <c r="AE15" s="322" t="n">
        <v>28</v>
      </c>
      <c r="AF15" s="322" t="n">
        <v>29</v>
      </c>
      <c r="AG15" s="322" t="n">
        <v>30</v>
      </c>
      <c r="AH15" s="322" t="n">
        <v>31</v>
      </c>
      <c r="AI15" s="322" t="n">
        <v>32</v>
      </c>
      <c r="AJ15" s="322" t="n">
        <v>33</v>
      </c>
      <c r="AK15" s="322" t="n">
        <v>34</v>
      </c>
      <c r="AL15" s="322" t="n">
        <v>35</v>
      </c>
      <c r="AM15" s="322" t="n">
        <v>36</v>
      </c>
      <c r="AN15" s="322" t="n">
        <v>37</v>
      </c>
      <c r="AO15" s="322" t="n">
        <v>38</v>
      </c>
      <c r="AP15" s="322" t="n">
        <v>39</v>
      </c>
      <c r="AQ15" s="322" t="n">
        <v>40</v>
      </c>
      <c r="AR15" s="322" t="n">
        <v>41</v>
      </c>
      <c r="AS15" s="322" t="n">
        <v>42</v>
      </c>
      <c r="AT15" s="322" t="n">
        <v>43</v>
      </c>
      <c r="AU15" s="322" t="n">
        <v>44</v>
      </c>
      <c r="AV15" s="322" t="n">
        <v>45</v>
      </c>
      <c r="AW15" s="322" t="n">
        <v>46</v>
      </c>
      <c r="AX15" s="322" t="n">
        <v>47</v>
      </c>
      <c r="AY15" s="322" t="n">
        <v>48</v>
      </c>
      <c r="AZ15" s="322" t="n">
        <v>49</v>
      </c>
      <c r="BA15" s="322" t="n">
        <v>50</v>
      </c>
      <c r="BB15" s="322" t="n">
        <v>51</v>
      </c>
      <c r="BC15" s="324" t="n">
        <v>52</v>
      </c>
      <c r="BD15" s="606" t="n"/>
      <c r="BE15" s="609" t="n"/>
      <c r="BF15" s="1646" t="n"/>
      <c r="BG15" s="1646" t="n"/>
      <c r="BH15" s="1646" t="n"/>
      <c r="BI15" s="1646" t="n"/>
      <c r="BJ15" s="1646" t="n"/>
      <c r="BK15" s="1647" t="n"/>
      <c r="BL15" s="32" t="n"/>
      <c r="BM15" s="32" t="n"/>
      <c r="BN15" s="32" t="n"/>
      <c r="BO15" s="32" t="n"/>
      <c r="BP15" s="1" t="n"/>
      <c r="BQ15" s="1" t="n"/>
      <c r="BR15" s="1" t="n"/>
      <c r="BS15" s="1" t="n"/>
      <c r="BT15" s="1" t="n"/>
      <c r="BU15" s="1" t="n"/>
      <c r="BV15" s="1" t="n"/>
      <c r="BW15" s="1" t="n"/>
    </row>
    <row r="16">
      <c r="A16" s="75" t="n"/>
      <c r="B16" s="1648" t="inlineStr">
        <is>
          <t>I</t>
        </is>
      </c>
      <c r="C16" s="327" t="n"/>
      <c r="D16" s="328" t="inlineStr">
        <is>
          <t>+</t>
        </is>
      </c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7" t="n"/>
      <c r="U16" s="329" t="n"/>
      <c r="V16" s="329" t="inlineStr">
        <is>
          <t>:</t>
        </is>
      </c>
      <c r="W16" s="329" t="inlineStr">
        <is>
          <t>:</t>
        </is>
      </c>
      <c r="X16" s="330" t="n"/>
      <c r="Y16" s="124" t="n"/>
      <c r="Z16" s="329" t="n"/>
      <c r="AA16" s="332" t="n"/>
      <c r="AB16" s="333" t="n"/>
      <c r="AC16" s="332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29" t="n"/>
      <c r="AQ16" s="329" t="inlineStr">
        <is>
          <t>:</t>
        </is>
      </c>
      <c r="AR16" s="329" t="inlineStr">
        <is>
          <t>:</t>
        </is>
      </c>
      <c r="AS16" s="329" t="n"/>
      <c r="AT16" s="329" t="n"/>
      <c r="AU16" s="334" t="n"/>
      <c r="AV16" s="329" t="n"/>
      <c r="AW16" s="329" t="n"/>
      <c r="AX16" s="329" t="n"/>
      <c r="AY16" s="329" t="n"/>
      <c r="AZ16" s="329" t="n"/>
      <c r="BA16" s="329" t="n"/>
      <c r="BB16" s="329" t="n"/>
      <c r="BC16" s="329" t="n"/>
      <c r="BD16" s="335" t="n">
        <v>47</v>
      </c>
      <c r="BE16" s="124" t="n"/>
      <c r="BF16" s="334" t="n">
        <v>1</v>
      </c>
      <c r="BG16" s="334" t="n">
        <v>4</v>
      </c>
      <c r="BH16" s="334" t="n"/>
      <c r="BI16" s="334" t="n"/>
      <c r="BJ16" s="334" t="n"/>
      <c r="BK16" s="584">
        <f>BD16+BF16+BG16+BH16+BI16+BJ16</f>
        <v/>
      </c>
      <c r="BL16" s="88" t="n"/>
      <c r="BM16" s="1" t="n"/>
      <c r="BN16" s="88" t="n"/>
      <c r="BO16" s="1" t="n"/>
      <c r="BP16" s="1458" t="n"/>
      <c r="BQ16" s="1458" t="n"/>
      <c r="BR16" s="1458" t="n"/>
      <c r="BS16" s="1" t="n"/>
      <c r="BT16" s="1" t="n"/>
      <c r="BU16" s="1" t="n"/>
      <c r="BV16" s="1" t="n"/>
      <c r="BW16" s="1" t="n"/>
    </row>
    <row r="17">
      <c r="A17" s="75" t="n"/>
      <c r="B17" s="1649" t="inlineStr">
        <is>
          <t>II</t>
        </is>
      </c>
      <c r="C17" s="1650" t="n"/>
      <c r="D17" s="1650" t="n"/>
      <c r="E17" s="1650" t="n"/>
      <c r="F17" s="1650" t="n"/>
      <c r="G17" s="1650" t="n"/>
      <c r="H17" s="1650" t="n"/>
      <c r="I17" s="1650" t="n"/>
      <c r="J17" s="1650" t="n"/>
      <c r="K17" s="1651" t="inlineStr">
        <is>
          <t>Х</t>
        </is>
      </c>
      <c r="L17" s="1651" t="inlineStr">
        <is>
          <t>Х</t>
        </is>
      </c>
      <c r="M17" s="1577" t="inlineStr">
        <is>
          <t>:</t>
        </is>
      </c>
      <c r="N17" s="1577" t="inlineStr">
        <is>
          <t>:</t>
        </is>
      </c>
      <c r="O17" s="1652" t="inlineStr">
        <is>
          <t>/</t>
        </is>
      </c>
      <c r="P17" s="1652" t="inlineStr">
        <is>
          <t>/</t>
        </is>
      </c>
      <c r="Q17" s="1652" t="inlineStr">
        <is>
          <t>/</t>
        </is>
      </c>
      <c r="R17" s="1652" t="inlineStr">
        <is>
          <t>/</t>
        </is>
      </c>
      <c r="S17" s="1652" t="inlineStr">
        <is>
          <t>/</t>
        </is>
      </c>
      <c r="T17" s="1652" t="inlineStr">
        <is>
          <t>/</t>
        </is>
      </c>
      <c r="U17" s="1652" t="inlineStr">
        <is>
          <t>/</t>
        </is>
      </c>
      <c r="V17" s="1652" t="inlineStr">
        <is>
          <t>/</t>
        </is>
      </c>
      <c r="W17" s="1651" t="inlineStr">
        <is>
          <t>//</t>
        </is>
      </c>
      <c r="X17" s="341" t="inlineStr">
        <is>
          <t>//</t>
        </is>
      </c>
      <c r="Y17" s="342" t="n"/>
      <c r="Z17" s="1182" t="n"/>
      <c r="AA17" s="194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240" t="n"/>
      <c r="BD17" s="345" t="n">
        <v>8</v>
      </c>
      <c r="BE17" s="240" t="n"/>
      <c r="BF17" s="588" t="n"/>
      <c r="BG17" s="588" t="n">
        <v>2</v>
      </c>
      <c r="BH17" s="588" t="n">
        <v>2</v>
      </c>
      <c r="BI17" s="588" t="n">
        <v>8</v>
      </c>
      <c r="BJ17" s="588" t="n">
        <v>2</v>
      </c>
      <c r="BK17" s="584">
        <f>BD17+BF17+BG17+BH17+BI17+BJ17</f>
        <v/>
      </c>
      <c r="BL17" s="88" t="n"/>
      <c r="BM17" s="88" t="n"/>
      <c r="BN17" s="88" t="n"/>
      <c r="BO17" s="88" t="n"/>
      <c r="BP17" s="1458" t="n"/>
      <c r="BQ17" s="1458" t="n"/>
      <c r="BR17" s="1458" t="n"/>
      <c r="BS17" s="1" t="n"/>
      <c r="BT17" s="1" t="n"/>
      <c r="BU17" s="1" t="n"/>
      <c r="BV17" s="1" t="n"/>
      <c r="BW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6" t="n"/>
      <c r="AA18" s="346" t="n"/>
      <c r="AB18" s="283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1579">
        <f>BD16+BD17</f>
        <v/>
      </c>
      <c r="BE18" s="603" t="n"/>
      <c r="BF18" s="1653">
        <f>BF16+BF17</f>
        <v/>
      </c>
      <c r="BG18" s="1653">
        <f>BG16+BG17</f>
        <v/>
      </c>
      <c r="BH18" s="1653">
        <f>BH16+BH17</f>
        <v/>
      </c>
      <c r="BI18" s="1653">
        <f>BI16+BI17</f>
        <v/>
      </c>
      <c r="BJ18" s="1653">
        <f>BJ16+BJ17</f>
        <v/>
      </c>
      <c r="BK18" s="1654">
        <f>BK16+BK17</f>
        <v/>
      </c>
      <c r="BL18" s="88" t="n"/>
      <c r="BM18" s="1" t="n"/>
      <c r="BN18" s="88" t="n"/>
      <c r="BO18" s="1" t="n"/>
      <c r="BP18" s="1458" t="n"/>
      <c r="BQ18" s="1458" t="n"/>
      <c r="BR18" s="1458" t="n"/>
      <c r="BS18" s="1" t="n"/>
      <c r="BT18" s="1" t="n"/>
      <c r="BU18" s="1" t="n"/>
      <c r="BV18" s="1" t="n"/>
      <c r="BW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487" t="n"/>
      <c r="AB19" s="487" t="n"/>
      <c r="AC19" s="352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92" t="n"/>
      <c r="AN19" s="92" t="n"/>
      <c r="AO19" s="487" t="n"/>
      <c r="AP19" s="487" t="n"/>
      <c r="AQ19" s="487" t="n"/>
      <c r="AR19" s="353" t="inlineStr">
        <is>
          <t>//</t>
        </is>
      </c>
      <c r="AS19" s="94" t="inlineStr">
        <is>
          <t>−</t>
        </is>
      </c>
      <c r="AT19" s="91" t="inlineStr">
        <is>
          <t>итоговая аттестация</t>
        </is>
      </c>
      <c r="AU19" s="91" t="n"/>
      <c r="AV19" s="91" t="n"/>
      <c r="AW19" s="91" t="n"/>
      <c r="AX19" s="91" t="n"/>
      <c r="AY19" s="91" t="n"/>
      <c r="AZ19" s="92" t="n"/>
      <c r="BA19" s="92" t="n"/>
      <c r="BB19" s="92" t="n"/>
      <c r="BC19" s="91" t="n"/>
      <c r="BD19" s="91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1" t="n"/>
      <c r="BT19" s="1" t="n"/>
      <c r="BU19" s="1" t="n"/>
      <c r="BV19" s="1" t="n"/>
      <c r="BW19" s="1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487" t="n"/>
      <c r="AB20" s="487" t="n"/>
      <c r="AC20" s="14" t="n"/>
      <c r="AD20" s="94" t="n"/>
      <c r="AE20" s="91" t="n"/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487" t="n"/>
      <c r="AR20" s="354" t="n"/>
      <c r="AS20" s="94" t="n"/>
      <c r="AT20" s="91" t="n"/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1" t="n"/>
      <c r="BV20" s="1" t="n"/>
      <c r="BW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487" t="n"/>
      <c r="AB21" s="487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92" t="n"/>
      <c r="AN21" s="92" t="n"/>
      <c r="AO21" s="487" t="n"/>
      <c r="AP21" s="487" t="n"/>
      <c r="AQ21" s="487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2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1" t="n"/>
      <c r="BV21" s="1" t="n"/>
      <c r="BW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487" t="n"/>
      <c r="AB22" s="487" t="n"/>
      <c r="AC22" s="353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92" t="n"/>
      <c r="AN22" s="92" t="n"/>
      <c r="AO22" s="487" t="n"/>
      <c r="AP22" s="487" t="n"/>
      <c r="AQ22" s="487" t="n"/>
      <c r="AR22" s="352" t="inlineStr">
        <is>
          <t>+</t>
        </is>
      </c>
      <c r="AS22" s="94" t="inlineStr">
        <is>
          <t>−</t>
        </is>
      </c>
      <c r="AT22" s="91" t="inlineStr">
        <is>
          <t>установочная сессия (УС)</t>
        </is>
      </c>
      <c r="AU22" s="97" t="n"/>
      <c r="AV22" s="97" t="n"/>
      <c r="AW22" s="97" t="n"/>
      <c r="AX22" s="92" t="n"/>
      <c r="AY22" s="90" t="n"/>
      <c r="AZ22" s="90" t="n"/>
      <c r="BA22" s="92" t="n"/>
      <c r="BB22" s="92" t="n"/>
      <c r="BC22" s="91" t="n"/>
      <c r="BD22" s="91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1" t="n"/>
      <c r="BV22" s="1" t="n"/>
      <c r="BW22" s="1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2" t="n"/>
      <c r="AI23" s="92" t="n"/>
      <c r="AJ23" s="92" t="n"/>
      <c r="AK23" s="92" t="n"/>
      <c r="AL23" s="92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1" t="n"/>
      <c r="BV23" s="1" t="n"/>
      <c r="BW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1" t="n"/>
      <c r="BT24" s="1" t="n"/>
      <c r="BU24" s="1" t="n"/>
      <c r="BV24" s="1" t="n"/>
      <c r="BW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1" t="n"/>
      <c r="BT25" s="1" t="n"/>
      <c r="BU25" s="1" t="n"/>
      <c r="BV25" s="1" t="n"/>
      <c r="BW25" s="1" t="n"/>
    </row>
    <row r="26">
      <c r="A26" s="282" t="n"/>
      <c r="B26" s="543" t="inlineStr">
        <is>
          <t>III. План образовательного процесса</t>
        </is>
      </c>
      <c r="C26" s="544" t="n"/>
      <c r="D26" s="544" t="n"/>
      <c r="E26" s="544" t="n"/>
      <c r="F26" s="544" t="n"/>
      <c r="G26" s="544" t="n"/>
      <c r="H26" s="544" t="n"/>
      <c r="I26" s="544" t="n"/>
      <c r="J26" s="544" t="n"/>
      <c r="K26" s="544" t="n"/>
      <c r="L26" s="544" t="n"/>
      <c r="M26" s="544" t="n"/>
      <c r="N26" s="544" t="n"/>
      <c r="O26" s="544" t="n"/>
      <c r="P26" s="544" t="n"/>
      <c r="Q26" s="544" t="n"/>
      <c r="R26" s="544" t="n"/>
      <c r="S26" s="544" t="n"/>
      <c r="T26" s="544" t="n"/>
      <c r="U26" s="544" t="n"/>
      <c r="V26" s="544" t="n"/>
      <c r="W26" s="544" t="n"/>
      <c r="X26" s="544" t="n"/>
      <c r="Y26" s="544" t="n"/>
      <c r="Z26" s="544" t="n"/>
      <c r="AA26" s="544" t="n"/>
      <c r="AB26" s="544" t="n"/>
      <c r="AC26" s="544" t="n"/>
      <c r="AD26" s="544" t="n"/>
      <c r="AE26" s="544" t="n"/>
      <c r="AF26" s="544" t="n"/>
      <c r="AG26" s="544" t="n"/>
      <c r="AH26" s="544" t="n"/>
      <c r="AI26" s="544" t="n"/>
      <c r="AJ26" s="544" t="n"/>
      <c r="AK26" s="544" t="n"/>
      <c r="AL26" s="544" t="n"/>
      <c r="AM26" s="544" t="n"/>
      <c r="AN26" s="544" t="n"/>
      <c r="AO26" s="544" t="n"/>
      <c r="AP26" s="544" t="n"/>
      <c r="AQ26" s="544" t="n"/>
      <c r="AR26" s="544" t="n"/>
      <c r="AS26" s="544" t="n"/>
      <c r="AT26" s="544" t="n"/>
      <c r="AU26" s="544" t="n"/>
      <c r="AV26" s="544" t="n"/>
      <c r="AW26" s="544" t="n"/>
      <c r="AX26" s="544" t="n"/>
      <c r="AY26" s="544" t="n"/>
      <c r="AZ26" s="544" t="n"/>
      <c r="BA26" s="544" t="n"/>
      <c r="BB26" s="544" t="n"/>
      <c r="BC26" s="544" t="n"/>
      <c r="BD26" s="544" t="n"/>
      <c r="BE26" s="544" t="n"/>
      <c r="BF26" s="544" t="n"/>
      <c r="BG26" s="544" t="n"/>
      <c r="BH26" s="544" t="n"/>
      <c r="BI26" s="544" t="n"/>
      <c r="BJ26" s="544" t="n"/>
      <c r="BK26" s="544" t="n"/>
      <c r="BL26" s="544" t="n"/>
      <c r="BM26" s="544" t="n"/>
      <c r="BN26" s="544" t="n"/>
      <c r="BO26" s="544" t="n"/>
      <c r="BP26" s="19" t="n"/>
      <c r="BQ26" s="19" t="n"/>
      <c r="BR26" s="19" t="n"/>
      <c r="BS26" s="1" t="n"/>
      <c r="BT26" s="1" t="n"/>
      <c r="BU26" s="1" t="n"/>
      <c r="BV26" s="1" t="n"/>
      <c r="BW26" s="1" t="n"/>
    </row>
    <row r="27">
      <c r="A27" s="355" t="n"/>
      <c r="B27" s="1065" t="inlineStr">
        <is>
          <t>№ п/п</t>
        </is>
      </c>
      <c r="C27" s="104" t="n"/>
      <c r="D27" s="594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4" t="n"/>
      <c r="Y27" s="1463" t="inlineStr">
        <is>
          <t>Экзамены</t>
        </is>
      </c>
      <c r="Z27" s="104" t="n"/>
      <c r="AA27" s="1463" t="inlineStr">
        <is>
          <t>Зачеты</t>
        </is>
      </c>
      <c r="AB27" s="104" t="n"/>
      <c r="AC27" s="707" t="inlineStr">
        <is>
          <t>Количество академических часов</t>
        </is>
      </c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585" t="n"/>
      <c r="AM27" s="585" t="n"/>
      <c r="AN27" s="585" t="n"/>
      <c r="AO27" s="585" t="n"/>
      <c r="AP27" s="586" t="n"/>
      <c r="AQ27" s="1580" t="inlineStr">
        <is>
          <t>Распределение по курсам и УС, ЛЭС</t>
        </is>
      </c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5" t="n"/>
      <c r="BI27" s="585" t="n"/>
      <c r="BJ27" s="585" t="n"/>
      <c r="BK27" s="387" t="inlineStr">
        <is>
          <t>Код компетенции</t>
        </is>
      </c>
      <c r="BL27" s="101" t="n"/>
      <c r="BM27" s="101" t="n"/>
      <c r="BN27" s="104" t="n"/>
      <c r="BO27" s="1655" t="n"/>
      <c r="BP27" s="1" t="n"/>
      <c r="BQ27" s="1" t="n"/>
      <c r="BR27" s="1" t="n"/>
      <c r="BS27" s="1" t="n"/>
      <c r="BT27" s="1" t="n"/>
      <c r="BU27" s="1" t="n"/>
      <c r="BV27" s="1" t="n"/>
      <c r="BW27" s="1" t="n"/>
    </row>
    <row r="28">
      <c r="A28" s="355" t="n"/>
      <c r="B28" s="112" t="n"/>
      <c r="C28" s="114" t="n"/>
      <c r="D28" s="112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14" t="n"/>
      <c r="Y28" s="112" t="n"/>
      <c r="Z28" s="114" t="n"/>
      <c r="AA28" s="112" t="n"/>
      <c r="AB28" s="114" t="n"/>
      <c r="AC28" s="1464" t="inlineStr">
        <is>
          <t>Всего</t>
        </is>
      </c>
      <c r="AD28" s="53" t="n"/>
      <c r="AE28" s="1465" t="inlineStr">
        <is>
          <t xml:space="preserve">Аудиторных: дневная форма получения образования </t>
        </is>
      </c>
      <c r="AF28" s="104" t="n"/>
      <c r="AG28" s="1466" t="inlineStr">
        <is>
          <t xml:space="preserve">Аудиторных: заочная форма получения образования </t>
        </is>
      </c>
      <c r="AH28" s="101" t="n"/>
      <c r="AI28" s="711" t="inlineStr">
        <is>
          <t>Из них</t>
        </is>
      </c>
      <c r="AJ28" s="544" t="n"/>
      <c r="AK28" s="544" t="n"/>
      <c r="AL28" s="544" t="n"/>
      <c r="AM28" s="544" t="n"/>
      <c r="AN28" s="544" t="n"/>
      <c r="AO28" s="544" t="n"/>
      <c r="AP28" s="603" t="n"/>
      <c r="AQ28" s="712" t="inlineStr">
        <is>
          <t>I курс</t>
        </is>
      </c>
      <c r="AR28" s="544" t="n"/>
      <c r="AS28" s="544" t="n"/>
      <c r="AT28" s="544" t="n"/>
      <c r="AU28" s="544" t="n"/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607" t="n"/>
      <c r="BE28" s="1580" t="inlineStr">
        <is>
          <t>II курс</t>
        </is>
      </c>
      <c r="BF28" s="585" t="n"/>
      <c r="BG28" s="585" t="n"/>
      <c r="BH28" s="585" t="n"/>
      <c r="BI28" s="585" t="n"/>
      <c r="BJ28" s="585" t="n"/>
      <c r="BK28" s="112" t="n"/>
      <c r="BL28" s="1" t="n"/>
      <c r="BM28" s="1" t="n"/>
      <c r="BN28" s="114" t="n"/>
      <c r="BO28" s="112" t="n"/>
      <c r="BP28" s="1" t="n"/>
      <c r="BQ28" s="1" t="n"/>
      <c r="BR28" s="1" t="n"/>
      <c r="BS28" s="1" t="n"/>
      <c r="BT28" s="1" t="n"/>
      <c r="BU28" s="1" t="n"/>
      <c r="BV28" s="1" t="n"/>
      <c r="BW28" s="1" t="n"/>
    </row>
    <row r="29">
      <c r="A29" s="355" t="n"/>
      <c r="B29" s="112" t="n"/>
      <c r="C29" s="114" t="n"/>
      <c r="D29" s="112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14" t="n"/>
      <c r="Y29" s="112" t="n"/>
      <c r="Z29" s="114" t="n"/>
      <c r="AA29" s="112" t="n"/>
      <c r="AB29" s="114" t="n"/>
      <c r="AC29" s="112" t="n"/>
      <c r="AD29" s="115" t="n"/>
      <c r="AE29" s="112" t="n"/>
      <c r="AF29" s="114" t="n"/>
      <c r="AG29" s="1" t="n"/>
      <c r="AH29" s="1" t="n"/>
      <c r="AI29" s="214" t="inlineStr">
        <is>
          <t>Лекции</t>
        </is>
      </c>
      <c r="AJ29" s="115" t="n"/>
      <c r="AK29" s="214" t="inlineStr">
        <is>
          <t>Лабораторные</t>
        </is>
      </c>
      <c r="AL29" s="115" t="n"/>
      <c r="AM29" s="214" t="inlineStr">
        <is>
          <t>Практические</t>
        </is>
      </c>
      <c r="AN29" s="115" t="n"/>
      <c r="AO29" s="106" t="inlineStr">
        <is>
          <t>Семинарские</t>
        </is>
      </c>
      <c r="AP29" s="53" t="n"/>
      <c r="AQ29" s="363" t="inlineStr">
        <is>
          <t>УС      1 нед</t>
        </is>
      </c>
      <c r="AR29" s="104" t="n"/>
      <c r="AS29" s="105" t="inlineStr">
        <is>
          <t>1 ЛЭС,</t>
        </is>
      </c>
      <c r="AT29" s="123" t="n"/>
      <c r="AU29" s="123" t="n"/>
      <c r="AV29" s="123" t="n"/>
      <c r="AW29" s="123" t="n"/>
      <c r="AX29" s="124" t="n"/>
      <c r="AY29" s="105" t="inlineStr">
        <is>
          <t>2 ЛЭС,</t>
        </is>
      </c>
      <c r="AZ29" s="123" t="n"/>
      <c r="BA29" s="123" t="n"/>
      <c r="BB29" s="123" t="n"/>
      <c r="BC29" s="123" t="n"/>
      <c r="BD29" s="124" t="n"/>
      <c r="BE29" s="600" t="inlineStr">
        <is>
          <t>3 ЛЭС,</t>
        </is>
      </c>
      <c r="BF29" s="206" t="n"/>
      <c r="BG29" s="206" t="n"/>
      <c r="BH29" s="206" t="n"/>
      <c r="BI29" s="206" t="n"/>
      <c r="BJ29" s="139" t="n"/>
      <c r="BK29" s="112" t="n"/>
      <c r="BL29" s="1" t="n"/>
      <c r="BM29" s="1" t="n"/>
      <c r="BN29" s="114" t="n"/>
      <c r="BO29" s="112" t="n"/>
      <c r="BP29" s="1" t="n"/>
      <c r="BQ29" s="1" t="n"/>
      <c r="BR29" s="1" t="n"/>
      <c r="BS29" s="1" t="n"/>
      <c r="BT29" s="1" t="n"/>
      <c r="BU29" s="1" t="n"/>
      <c r="BV29" s="1" t="n"/>
      <c r="BW29" s="1" t="n"/>
    </row>
    <row r="30">
      <c r="A30" s="355" t="n"/>
      <c r="B30" s="112" t="n"/>
      <c r="C30" s="114" t="n"/>
      <c r="D30" s="112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14" t="n"/>
      <c r="Y30" s="112" t="n"/>
      <c r="Z30" s="114" t="n"/>
      <c r="AA30" s="112" t="n"/>
      <c r="AB30" s="114" t="n"/>
      <c r="AC30" s="112" t="n"/>
      <c r="AD30" s="115" t="n"/>
      <c r="AE30" s="112" t="n"/>
      <c r="AF30" s="114" t="n"/>
      <c r="AG30" s="1" t="n"/>
      <c r="AH30" s="1" t="n"/>
      <c r="AI30" s="116" t="n"/>
      <c r="AJ30" s="115" t="n"/>
      <c r="AK30" s="116" t="n"/>
      <c r="AL30" s="115" t="n"/>
      <c r="AM30" s="116" t="n"/>
      <c r="AN30" s="115" t="n"/>
      <c r="AO30" s="116" t="n"/>
      <c r="AP30" s="115" t="n"/>
      <c r="AQ30" s="138" t="n"/>
      <c r="AR30" s="207" t="n"/>
      <c r="AS30" s="366" t="n">
        <v>2</v>
      </c>
      <c r="AT30" s="131" t="n"/>
      <c r="AU30" s="130" t="inlineStr">
        <is>
          <t>недели</t>
        </is>
      </c>
      <c r="AV30" s="131" t="n"/>
      <c r="AW30" s="131" t="n"/>
      <c r="AX30" s="132" t="n"/>
      <c r="AY30" s="366" t="n">
        <v>2</v>
      </c>
      <c r="AZ30" s="131" t="n"/>
      <c r="BA30" s="130" t="inlineStr">
        <is>
          <t>недели</t>
        </is>
      </c>
      <c r="BB30" s="131" t="n"/>
      <c r="BC30" s="131" t="n"/>
      <c r="BD30" s="132" t="n"/>
      <c r="BE30" s="367" t="n">
        <v>2</v>
      </c>
      <c r="BF30" s="131" t="n"/>
      <c r="BG30" s="367" t="inlineStr">
        <is>
          <t>недели</t>
        </is>
      </c>
      <c r="BH30" s="131" t="n"/>
      <c r="BI30" s="131" t="n"/>
      <c r="BJ30" s="131" t="n"/>
      <c r="BK30" s="112" t="n"/>
      <c r="BL30" s="1" t="n"/>
      <c r="BM30" s="1" t="n"/>
      <c r="BN30" s="114" t="n"/>
      <c r="BO30" s="112" t="n"/>
      <c r="BP30" s="1" t="n"/>
      <c r="BQ30" s="1" t="n"/>
      <c r="BR30" s="1" t="n"/>
      <c r="BS30" s="1" t="n"/>
      <c r="BT30" s="1" t="n"/>
      <c r="BU30" s="1" t="n"/>
      <c r="BV30" s="1" t="n"/>
      <c r="BW30" s="1" t="n"/>
    </row>
    <row r="31">
      <c r="A31" s="355" t="n"/>
      <c r="B31" s="112" t="n"/>
      <c r="C31" s="114" t="n"/>
      <c r="D31" s="606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607" t="n"/>
      <c r="Y31" s="112" t="n"/>
      <c r="Z31" s="114" t="n"/>
      <c r="AA31" s="112" t="n"/>
      <c r="AB31" s="114" t="n"/>
      <c r="AC31" s="112" t="n"/>
      <c r="AD31" s="115" t="n"/>
      <c r="AE31" s="112" t="n"/>
      <c r="AF31" s="114" t="n"/>
      <c r="AG31" s="1" t="n"/>
      <c r="AH31" s="1" t="n"/>
      <c r="AI31" s="140" t="n"/>
      <c r="AJ31" s="139" t="n"/>
      <c r="AK31" s="140" t="n"/>
      <c r="AL31" s="139" t="n"/>
      <c r="AM31" s="140" t="n"/>
      <c r="AN31" s="139" t="n"/>
      <c r="AO31" s="140" t="n"/>
      <c r="AP31" s="139" t="n"/>
      <c r="AQ31" s="610" t="inlineStr">
        <is>
          <t>Ауд. часов</t>
        </is>
      </c>
      <c r="AR31" s="197" t="n"/>
      <c r="AS31" s="1067" t="inlineStr">
        <is>
          <t>Всего часов</t>
        </is>
      </c>
      <c r="AT31" s="197" t="n"/>
      <c r="AU31" s="1068" t="inlineStr">
        <is>
          <t>Ауд. часов</t>
        </is>
      </c>
      <c r="AV31" s="197" t="n"/>
      <c r="AW31" s="1068" t="inlineStr">
        <is>
          <t>Зач. единиц</t>
        </is>
      </c>
      <c r="AX31" s="197" t="n"/>
      <c r="AY31" s="1067" t="inlineStr">
        <is>
          <t>Всего часов</t>
        </is>
      </c>
      <c r="AZ31" s="197" t="n"/>
      <c r="BA31" s="1068" t="inlineStr">
        <is>
          <t>Ауд. часов</t>
        </is>
      </c>
      <c r="BB31" s="197" t="n"/>
      <c r="BC31" s="1068" t="inlineStr">
        <is>
          <t>Зач. единиц</t>
        </is>
      </c>
      <c r="BD31" s="197" t="n"/>
      <c r="BE31" s="1467" t="inlineStr">
        <is>
          <t>Всего часов</t>
        </is>
      </c>
      <c r="BF31" s="197" t="n"/>
      <c r="BG31" s="1068" t="inlineStr">
        <is>
          <t>Ауд. часов</t>
        </is>
      </c>
      <c r="BH31" s="197" t="n"/>
      <c r="BI31" s="1068" t="inlineStr">
        <is>
          <t>Зач. единиц</t>
        </is>
      </c>
      <c r="BJ31" s="197" t="n"/>
      <c r="BK31" s="138" t="n"/>
      <c r="BL31" s="206" t="n"/>
      <c r="BM31" s="206" t="n"/>
      <c r="BN31" s="207" t="n"/>
      <c r="BO31" s="112" t="n"/>
      <c r="BP31" s="1" t="n"/>
      <c r="BQ31" s="1" t="n"/>
      <c r="BR31" s="1" t="n"/>
      <c r="BS31" s="1" t="n"/>
      <c r="BT31" s="1" t="n"/>
      <c r="BU31" s="1" t="n"/>
      <c r="BV31" s="1" t="n"/>
      <c r="BW31" s="1" t="n"/>
    </row>
    <row r="32">
      <c r="A32" s="355" t="n"/>
      <c r="B32" s="615" t="n">
        <v>1</v>
      </c>
      <c r="C32" s="586" t="n"/>
      <c r="D32" s="1528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585" t="n"/>
      <c r="U32" s="585" t="n"/>
      <c r="V32" s="585" t="n"/>
      <c r="W32" s="585" t="n"/>
      <c r="X32" s="586" t="n"/>
      <c r="Y32" s="615" t="n"/>
      <c r="Z32" s="586" t="n"/>
      <c r="AA32" s="1656" t="n"/>
      <c r="AB32" s="719" t="n"/>
      <c r="AC32" s="615">
        <f>AC33+AC37+AC38</f>
        <v/>
      </c>
      <c r="AD32" s="586" t="n"/>
      <c r="AE32" s="612" t="n">
        <v>156</v>
      </c>
      <c r="AF32" s="613" t="n"/>
      <c r="AG32" s="616">
        <f>AG33+AG37+AG38</f>
        <v/>
      </c>
      <c r="AH32" s="613" t="n"/>
      <c r="AI32" s="616">
        <f>AI33+AI37+AI38</f>
        <v/>
      </c>
      <c r="AJ32" s="613" t="n"/>
      <c r="AK32" s="616">
        <f>AK33+AK37+AK38</f>
        <v/>
      </c>
      <c r="AL32" s="613" t="n"/>
      <c r="AM32" s="616">
        <f>AM33+AM37+AM38</f>
        <v/>
      </c>
      <c r="AN32" s="613" t="n"/>
      <c r="AO32" s="616">
        <f>AO33+AO37+AO38</f>
        <v/>
      </c>
      <c r="AP32" s="613" t="n"/>
      <c r="AQ32" s="612">
        <f>AQ33+AQ37+AQ38</f>
        <v/>
      </c>
      <c r="AR32" s="613" t="n"/>
      <c r="AS32" s="612">
        <f>AS33+AS37+AS38</f>
        <v/>
      </c>
      <c r="AT32" s="613" t="n"/>
      <c r="AU32" s="616">
        <f>AU33+AU37+AU38</f>
        <v/>
      </c>
      <c r="AV32" s="613" t="n"/>
      <c r="AW32" s="616">
        <f>AW33+AW37+AW38</f>
        <v/>
      </c>
      <c r="AX32" s="613" t="n"/>
      <c r="AY32" s="612">
        <f>AY33+AY37+AY38</f>
        <v/>
      </c>
      <c r="AZ32" s="613" t="n"/>
      <c r="BA32" s="616">
        <f>BA33+BA37+BA38</f>
        <v/>
      </c>
      <c r="BB32" s="613" t="n"/>
      <c r="BC32" s="616">
        <f>BC33+BC37+BC38</f>
        <v/>
      </c>
      <c r="BD32" s="613" t="n"/>
      <c r="BE32" s="616">
        <f>BE33+BE37+BE38</f>
        <v/>
      </c>
      <c r="BF32" s="613" t="n"/>
      <c r="BG32" s="616">
        <f>BG33+BG37+BG38</f>
        <v/>
      </c>
      <c r="BH32" s="613" t="n"/>
      <c r="BI32" s="616">
        <f>BI33+BI37+BI38</f>
        <v/>
      </c>
      <c r="BJ32" s="613" t="n"/>
      <c r="BK32" s="717" t="n"/>
      <c r="BL32" s="585" t="n"/>
      <c r="BM32" s="585" t="n"/>
      <c r="BN32" s="586" t="n"/>
      <c r="BO32" s="355" t="n"/>
      <c r="BP32" s="355" t="n"/>
      <c r="BQ32" s="355" t="n"/>
      <c r="BR32" s="355" t="n"/>
      <c r="BS32" s="1" t="n"/>
      <c r="BT32" s="1" t="n"/>
      <c r="BU32" s="1" t="n"/>
      <c r="BV32" s="1" t="n"/>
      <c r="BW32" s="1" t="n"/>
    </row>
    <row r="33">
      <c r="A33" s="355" t="n"/>
      <c r="B33" s="1364" t="inlineStr">
        <is>
          <t>1.1</t>
        </is>
      </c>
      <c r="C33" s="207" t="n"/>
      <c r="D33" s="1186" t="inlineStr">
        <is>
          <t>Модуль "Государственное управление"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61" t="n"/>
      <c r="Y33" s="821" t="n"/>
      <c r="Z33" s="207" t="n"/>
      <c r="AA33" s="821" t="n"/>
      <c r="AB33" s="207" t="n"/>
      <c r="AC33" s="821">
        <f>SUM(AC34:AD36)</f>
        <v/>
      </c>
      <c r="AD33" s="207" t="n"/>
      <c r="AE33" s="213" t="n">
        <v>116</v>
      </c>
      <c r="AF33" s="139" t="n"/>
      <c r="AG33" s="211">
        <f>AG34+AG35+AG36</f>
        <v/>
      </c>
      <c r="AH33" s="139" t="n"/>
      <c r="AI33" s="211">
        <f>AI34+AI35+AI36</f>
        <v/>
      </c>
      <c r="AJ33" s="139" t="n"/>
      <c r="AK33" s="211">
        <f>AK34+AK35+AK36</f>
        <v/>
      </c>
      <c r="AL33" s="139" t="n"/>
      <c r="AM33" s="211">
        <f>AM34+AM35+AM36</f>
        <v/>
      </c>
      <c r="AN33" s="139" t="n"/>
      <c r="AO33" s="211">
        <f>AO34+AO35+AO36</f>
        <v/>
      </c>
      <c r="AP33" s="139" t="n"/>
      <c r="AQ33" s="213">
        <f>AQ34+AQ35+AQ36</f>
        <v/>
      </c>
      <c r="AR33" s="139" t="n"/>
      <c r="AS33" s="213">
        <f>AS34+AS35+AS36</f>
        <v/>
      </c>
      <c r="AT33" s="139" t="n"/>
      <c r="AU33" s="211">
        <f>AU34+AU35+AU36</f>
        <v/>
      </c>
      <c r="AV33" s="139" t="n"/>
      <c r="AW33" s="211">
        <f>AW34+AW35+AW36</f>
        <v/>
      </c>
      <c r="AX33" s="139" t="n"/>
      <c r="AY33" s="213">
        <f>AY34+AY35+AY36</f>
        <v/>
      </c>
      <c r="AZ33" s="139" t="n"/>
      <c r="BA33" s="211">
        <f>BA34+BA35+BA36</f>
        <v/>
      </c>
      <c r="BB33" s="139" t="n"/>
      <c r="BC33" s="211">
        <f>BC34+BC35+BC36</f>
        <v/>
      </c>
      <c r="BD33" s="139" t="n"/>
      <c r="BE33" s="211">
        <f>BE34+BE35+BE36</f>
        <v/>
      </c>
      <c r="BF33" s="139" t="n"/>
      <c r="BG33" s="211">
        <f>BG34+BG35+BG36</f>
        <v/>
      </c>
      <c r="BH33" s="139" t="n"/>
      <c r="BI33" s="211">
        <f>BI34+BI35+BI36</f>
        <v/>
      </c>
      <c r="BJ33" s="139" t="n"/>
      <c r="BK33" s="171" t="n"/>
      <c r="BL33" s="123" t="n"/>
      <c r="BM33" s="123" t="n"/>
      <c r="BN33" s="161" t="n"/>
      <c r="BO33" s="355" t="n"/>
      <c r="BP33" s="355" t="n"/>
      <c r="BQ33" s="355" t="n"/>
      <c r="BR33" s="355" t="n"/>
      <c r="BS33" s="1" t="n"/>
      <c r="BT33" s="1" t="n"/>
      <c r="BU33" s="1" t="n"/>
      <c r="BV33" s="1" t="n"/>
      <c r="BW33" s="1" t="n"/>
    </row>
    <row r="34">
      <c r="A34" s="355" t="n"/>
      <c r="B34" s="262" t="inlineStr">
        <is>
          <t>1.1.1</t>
        </is>
      </c>
      <c r="C34" s="132" t="n"/>
      <c r="D34" s="1657" t="inlineStr">
        <is>
          <t xml:space="preserve">Управление социальными и экономическими системами 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2" t="n"/>
      <c r="Y34" s="261" t="n">
        <v>1</v>
      </c>
      <c r="Z34" s="132" t="n"/>
      <c r="AA34" s="261" t="n"/>
      <c r="AB34" s="132" t="n"/>
      <c r="AC34" s="261" t="n">
        <v>108</v>
      </c>
      <c r="AD34" s="132" t="n"/>
      <c r="AE34" s="225" t="n">
        <v>40</v>
      </c>
      <c r="AF34" s="179" t="n"/>
      <c r="AG34" s="600">
        <f>AI34+AK34+AM34+AO34</f>
        <v/>
      </c>
      <c r="AH34" s="139" t="n"/>
      <c r="AI34" s="93" t="n">
        <v>4</v>
      </c>
      <c r="AJ34" s="128" t="n"/>
      <c r="AK34" s="93" t="n"/>
      <c r="AL34" s="128" t="n"/>
      <c r="AM34" s="350" t="n">
        <v>4</v>
      </c>
      <c r="AN34" s="179" t="n"/>
      <c r="AO34" s="180" t="n">
        <v>2</v>
      </c>
      <c r="AP34" s="179" t="n"/>
      <c r="AQ34" s="225" t="n"/>
      <c r="AR34" s="179" t="n"/>
      <c r="AS34" s="225">
        <f>AC34</f>
        <v/>
      </c>
      <c r="AT34" s="179" t="n"/>
      <c r="AU34" s="350">
        <f>AG34</f>
        <v/>
      </c>
      <c r="AV34" s="179" t="n"/>
      <c r="AW34" s="350" t="n">
        <v>3</v>
      </c>
      <c r="AX34" s="179" t="n"/>
      <c r="AY34" s="225" t="n"/>
      <c r="AZ34" s="179" t="n"/>
      <c r="BA34" s="1658" t="n"/>
      <c r="BB34" s="179" t="n"/>
      <c r="BC34" s="1659" t="n"/>
      <c r="BD34" s="132" t="n"/>
      <c r="BE34" s="1660" t="n"/>
      <c r="BF34" s="179" t="n"/>
      <c r="BG34" s="1658" t="n"/>
      <c r="BH34" s="179" t="n"/>
      <c r="BI34" s="1661" t="n"/>
      <c r="BJ34" s="131" t="n"/>
      <c r="BK34" s="746" t="inlineStr">
        <is>
          <t>УК-2,3;УПК-1</t>
        </is>
      </c>
      <c r="BL34" s="131" t="n"/>
      <c r="BM34" s="131" t="n"/>
      <c r="BN34" s="132" t="n"/>
      <c r="BO34" s="355" t="n"/>
      <c r="BP34" s="355" t="n"/>
      <c r="BQ34" s="355" t="n"/>
      <c r="BR34" s="355" t="n"/>
      <c r="BS34" s="1" t="n"/>
      <c r="BT34" s="1" t="n"/>
      <c r="BU34" s="1" t="n"/>
      <c r="BV34" s="1" t="n"/>
      <c r="BW34" s="1" t="n"/>
    </row>
    <row r="35">
      <c r="A35" s="355" t="n"/>
      <c r="B35" s="262" t="inlineStr">
        <is>
          <t>1.1.2</t>
        </is>
      </c>
      <c r="C35" s="132" t="n"/>
      <c r="D35" s="1170" t="inlineStr">
        <is>
          <t>Правовое обеспечение государственного управления и самоуправления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2" t="n"/>
      <c r="Y35" s="261" t="n"/>
      <c r="Z35" s="132" t="n"/>
      <c r="AA35" s="261" t="n">
        <v>1</v>
      </c>
      <c r="AB35" s="132" t="n"/>
      <c r="AC35" s="261" t="n">
        <v>90</v>
      </c>
      <c r="AD35" s="132" t="n"/>
      <c r="AE35" s="225" t="n">
        <v>40</v>
      </c>
      <c r="AF35" s="179" t="n"/>
      <c r="AG35" s="600">
        <f>AI35+AK35+AM35+AO35</f>
        <v/>
      </c>
      <c r="AH35" s="139" t="n"/>
      <c r="AI35" s="93" t="n">
        <v>4</v>
      </c>
      <c r="AJ35" s="128" t="n"/>
      <c r="AK35" s="93" t="n"/>
      <c r="AL35" s="128" t="n"/>
      <c r="AM35" s="350" t="n">
        <v>4</v>
      </c>
      <c r="AN35" s="179" t="n"/>
      <c r="AO35" s="180" t="n">
        <v>2</v>
      </c>
      <c r="AP35" s="179" t="n"/>
      <c r="AQ35" s="225" t="n"/>
      <c r="AR35" s="179" t="n"/>
      <c r="AS35" s="225">
        <f>AC35</f>
        <v/>
      </c>
      <c r="AT35" s="179" t="n"/>
      <c r="AU35" s="350">
        <f>AG35</f>
        <v/>
      </c>
      <c r="AV35" s="179" t="n"/>
      <c r="AW35" s="350" t="n">
        <v>3</v>
      </c>
      <c r="AX35" s="179" t="n"/>
      <c r="AY35" s="225" t="n"/>
      <c r="AZ35" s="179" t="n"/>
      <c r="BA35" s="1658" t="n"/>
      <c r="BB35" s="179" t="n"/>
      <c r="BC35" s="1662" t="n"/>
      <c r="BD35" s="132" t="n"/>
      <c r="BE35" s="1660" t="n"/>
      <c r="BF35" s="179" t="n"/>
      <c r="BG35" s="1658" t="n"/>
      <c r="BH35" s="179" t="n"/>
      <c r="BI35" s="1661" t="n"/>
      <c r="BJ35" s="131" t="n"/>
      <c r="BK35" s="261" t="inlineStr">
        <is>
          <t>УПК-2</t>
        </is>
      </c>
      <c r="BL35" s="131" t="n"/>
      <c r="BM35" s="131" t="n"/>
      <c r="BN35" s="132" t="n"/>
      <c r="BO35" s="355" t="n"/>
      <c r="BP35" s="355" t="n"/>
      <c r="BQ35" s="355" t="n"/>
      <c r="BR35" s="355" t="n"/>
      <c r="BS35" s="1" t="n"/>
      <c r="BT35" s="1" t="n"/>
      <c r="BU35" s="1" t="n"/>
      <c r="BV35" s="1" t="n"/>
      <c r="BW35" s="1" t="n"/>
    </row>
    <row r="36">
      <c r="A36" s="355" t="n"/>
      <c r="B36" s="262" t="inlineStr">
        <is>
          <t>1.1.3</t>
        </is>
      </c>
      <c r="C36" s="132" t="n"/>
      <c r="D36" s="1170" t="inlineStr">
        <is>
          <t>Информационно-аналитические технологии в государственном управлении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2" t="n"/>
      <c r="Y36" s="261" t="n"/>
      <c r="Z36" s="132" t="n"/>
      <c r="AA36" s="261" t="n">
        <v>2</v>
      </c>
      <c r="AB36" s="132" t="n"/>
      <c r="AC36" s="261" t="n">
        <v>90</v>
      </c>
      <c r="AD36" s="132" t="n"/>
      <c r="AE36" s="225" t="n">
        <v>36</v>
      </c>
      <c r="AF36" s="179" t="n"/>
      <c r="AG36" s="600">
        <f>AI36+AK36+AM36+AO36</f>
        <v/>
      </c>
      <c r="AH36" s="139" t="n"/>
      <c r="AI36" s="93" t="n">
        <v>4</v>
      </c>
      <c r="AJ36" s="128" t="n"/>
      <c r="AK36" s="93" t="n">
        <v>6</v>
      </c>
      <c r="AL36" s="128" t="n"/>
      <c r="AM36" s="350" t="n"/>
      <c r="AN36" s="179" t="n"/>
      <c r="AO36" s="180" t="n"/>
      <c r="AP36" s="179" t="n"/>
      <c r="AQ36" s="225" t="n"/>
      <c r="AR36" s="179" t="n"/>
      <c r="AS36" s="225" t="n"/>
      <c r="AT36" s="179" t="n"/>
      <c r="AU36" s="350" t="n"/>
      <c r="AV36" s="179" t="n"/>
      <c r="AW36" s="350" t="n"/>
      <c r="AX36" s="179" t="n"/>
      <c r="AY36" s="225">
        <f>AC36</f>
        <v/>
      </c>
      <c r="AZ36" s="179" t="n"/>
      <c r="BA36" s="350">
        <f>AG36</f>
        <v/>
      </c>
      <c r="BB36" s="179" t="n"/>
      <c r="BC36" s="729" t="n">
        <v>3</v>
      </c>
      <c r="BD36" s="132" t="n"/>
      <c r="BE36" s="1660" t="n"/>
      <c r="BF36" s="179" t="n"/>
      <c r="BG36" s="1658" t="n"/>
      <c r="BH36" s="179" t="n"/>
      <c r="BI36" s="1661" t="n"/>
      <c r="BJ36" s="131" t="n"/>
      <c r="BK36" s="627" t="inlineStr">
        <is>
          <t>УК-6, УПК-4</t>
        </is>
      </c>
      <c r="BL36" s="131" t="n"/>
      <c r="BM36" s="131" t="n"/>
      <c r="BN36" s="132" t="n"/>
      <c r="BO36" s="355" t="n"/>
      <c r="BP36" s="355" t="n"/>
      <c r="BQ36" s="355" t="n"/>
      <c r="BR36" s="355" t="n"/>
      <c r="BS36" s="1" t="n"/>
      <c r="BT36" s="1" t="n"/>
      <c r="BU36" s="1" t="n"/>
      <c r="BV36" s="1" t="n"/>
      <c r="BW36" s="1" t="n"/>
    </row>
    <row r="37">
      <c r="A37" s="91" t="n"/>
      <c r="B37" s="402" t="inlineStr">
        <is>
          <t>1.2</t>
        </is>
      </c>
      <c r="C37" s="132" t="n"/>
      <c r="D37" s="1190" t="inlineStr">
        <is>
          <t xml:space="preserve">Экономика развития 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2" t="n"/>
      <c r="Y37" s="261" t="n">
        <v>2</v>
      </c>
      <c r="Z37" s="132" t="n"/>
      <c r="AA37" s="405" t="n"/>
      <c r="AB37" s="132" t="n"/>
      <c r="AC37" s="405" t="n">
        <v>90</v>
      </c>
      <c r="AD37" s="132" t="n"/>
      <c r="AE37" s="222" t="n">
        <v>40</v>
      </c>
      <c r="AF37" s="179" t="n"/>
      <c r="AG37" s="211">
        <f>AI37+AK37+AM37+AO37</f>
        <v/>
      </c>
      <c r="AH37" s="139" t="n"/>
      <c r="AI37" s="95" t="n">
        <v>4</v>
      </c>
      <c r="AJ37" s="128" t="n"/>
      <c r="AK37" s="95" t="n"/>
      <c r="AL37" s="128" t="n"/>
      <c r="AM37" s="352" t="n">
        <v>4</v>
      </c>
      <c r="AN37" s="179" t="n"/>
      <c r="AO37" s="186" t="n">
        <v>2</v>
      </c>
      <c r="AP37" s="179" t="n"/>
      <c r="AQ37" s="222" t="n"/>
      <c r="AR37" s="179" t="n"/>
      <c r="AS37" s="222" t="n"/>
      <c r="AT37" s="179" t="n"/>
      <c r="AU37" s="350" t="n"/>
      <c r="AV37" s="179" t="n"/>
      <c r="AW37" s="350" t="n"/>
      <c r="AX37" s="179" t="n"/>
      <c r="AY37" s="222">
        <f>AC37</f>
        <v/>
      </c>
      <c r="AZ37" s="179" t="n"/>
      <c r="BA37" s="352">
        <f>AG37</f>
        <v/>
      </c>
      <c r="BB37" s="179" t="n"/>
      <c r="BC37" s="732" t="n">
        <v>3</v>
      </c>
      <c r="BD37" s="132" t="n"/>
      <c r="BE37" s="1663" t="n"/>
      <c r="BF37" s="179" t="n"/>
      <c r="BG37" s="1664" t="n"/>
      <c r="BH37" s="179" t="n"/>
      <c r="BI37" s="1665" t="n"/>
      <c r="BJ37" s="131" t="n"/>
      <c r="BK37" s="746" t="inlineStr">
        <is>
          <t>УК-2,3;УПК-3</t>
        </is>
      </c>
      <c r="BL37" s="131" t="n"/>
      <c r="BM37" s="131" t="n"/>
      <c r="BN37" s="132" t="n"/>
      <c r="BO37" s="91" t="n"/>
      <c r="BP37" s="91" t="n"/>
      <c r="BQ37" s="91" t="n"/>
      <c r="BR37" s="91" t="n"/>
      <c r="BS37" s="1" t="n"/>
      <c r="BT37" s="1" t="n"/>
      <c r="BU37" s="1" t="n"/>
      <c r="BV37" s="1" t="n"/>
      <c r="BW37" s="1" t="n"/>
    </row>
    <row r="38">
      <c r="A38" s="953" t="n"/>
      <c r="B38" s="402" t="inlineStr">
        <is>
          <t>1.3</t>
        </is>
      </c>
      <c r="C38" s="132" t="n"/>
      <c r="D38" s="1190" t="inlineStr">
        <is>
          <t>Модуль "Научно-исследовательская работа"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2" t="n"/>
      <c r="Y38" s="405" t="n"/>
      <c r="Z38" s="132" t="n"/>
      <c r="AA38" s="405" t="n"/>
      <c r="AB38" s="132" t="n"/>
      <c r="AC38" s="405">
        <f>AC39</f>
        <v/>
      </c>
      <c r="AD38" s="132" t="n"/>
      <c r="AE38" s="222" t="n">
        <v>0</v>
      </c>
      <c r="AF38" s="179" t="n"/>
      <c r="AG38" s="211">
        <f>AG39</f>
        <v/>
      </c>
      <c r="AH38" s="139" t="n"/>
      <c r="AI38" s="211">
        <f>AI39</f>
        <v/>
      </c>
      <c r="AJ38" s="139" t="n"/>
      <c r="AK38" s="211">
        <f>AK39</f>
        <v/>
      </c>
      <c r="AL38" s="139" t="n"/>
      <c r="AM38" s="211">
        <f>AM39</f>
        <v/>
      </c>
      <c r="AN38" s="139" t="n"/>
      <c r="AO38" s="211">
        <f>AO39</f>
        <v/>
      </c>
      <c r="AP38" s="139" t="n"/>
      <c r="AQ38" s="213">
        <f>AQ39</f>
        <v/>
      </c>
      <c r="AR38" s="139" t="n"/>
      <c r="AS38" s="213">
        <f>AS39</f>
        <v/>
      </c>
      <c r="AT38" s="139" t="n"/>
      <c r="AU38" s="211">
        <f>AU39</f>
        <v/>
      </c>
      <c r="AV38" s="139" t="n"/>
      <c r="AW38" s="211">
        <f>AW39</f>
        <v/>
      </c>
      <c r="AX38" s="139" t="n"/>
      <c r="AY38" s="213">
        <f>AY39</f>
        <v/>
      </c>
      <c r="AZ38" s="139" t="n"/>
      <c r="BA38" s="211">
        <f>BA39</f>
        <v/>
      </c>
      <c r="BB38" s="139" t="n"/>
      <c r="BC38" s="211">
        <f>BC39</f>
        <v/>
      </c>
      <c r="BD38" s="139" t="n"/>
      <c r="BE38" s="211">
        <f>BE39</f>
        <v/>
      </c>
      <c r="BF38" s="139" t="n"/>
      <c r="BG38" s="211">
        <f>BG39</f>
        <v/>
      </c>
      <c r="BH38" s="139" t="n"/>
      <c r="BI38" s="211">
        <f>BI39</f>
        <v/>
      </c>
      <c r="BJ38" s="139" t="n"/>
      <c r="BK38" s="261" t="inlineStr">
        <is>
          <t>УК-1</t>
        </is>
      </c>
      <c r="BL38" s="131" t="n"/>
      <c r="BM38" s="131" t="n"/>
      <c r="BN38" s="132" t="n"/>
      <c r="BO38" s="953" t="n"/>
      <c r="BP38" s="953" t="n"/>
      <c r="BQ38" s="953" t="n"/>
      <c r="BR38" s="953" t="n"/>
      <c r="BS38" s="1" t="n"/>
      <c r="BT38" s="1" t="n"/>
      <c r="BU38" s="1" t="n"/>
      <c r="BV38" s="1" t="n"/>
      <c r="BW38" s="1" t="n"/>
    </row>
    <row r="39">
      <c r="A39" s="94" t="n"/>
      <c r="B39" s="226" t="inlineStr">
        <is>
          <t>1.3.1</t>
        </is>
      </c>
      <c r="C39" s="192" t="n"/>
      <c r="D39" s="1536" t="inlineStr">
        <is>
          <t>Научно-исследовательский семинар</t>
        </is>
      </c>
      <c r="E39" s="194" t="n"/>
      <c r="F39" s="194" t="n"/>
      <c r="G39" s="194" t="n"/>
      <c r="H39" s="194" t="n"/>
      <c r="I39" s="194" t="n"/>
      <c r="J39" s="194" t="n"/>
      <c r="K39" s="194" t="n"/>
      <c r="L39" s="194" t="n"/>
      <c r="M39" s="194" t="n"/>
      <c r="N39" s="194" t="n"/>
      <c r="O39" s="194" t="n"/>
      <c r="P39" s="194" t="n"/>
      <c r="Q39" s="194" t="n"/>
      <c r="R39" s="194" t="n"/>
      <c r="S39" s="194" t="n"/>
      <c r="T39" s="194" t="n"/>
      <c r="U39" s="194" t="n"/>
      <c r="V39" s="194" t="n"/>
      <c r="W39" s="194" t="n"/>
      <c r="X39" s="195" t="n"/>
      <c r="Y39" s="831" t="n"/>
      <c r="Z39" s="192" t="n"/>
      <c r="AA39" s="831" t="inlineStr">
        <is>
          <t>1,2,3</t>
        </is>
      </c>
      <c r="AB39" s="192" t="n"/>
      <c r="AC39" s="831" t="n">
        <v>180</v>
      </c>
      <c r="AD39" s="192" t="n"/>
      <c r="AE39" s="196" t="n"/>
      <c r="AF39" s="197" t="n"/>
      <c r="AG39" s="211">
        <f>AI39+AK39+AM39+AO39</f>
        <v/>
      </c>
      <c r="AH39" s="139" t="n"/>
      <c r="AI39" s="198" t="n"/>
      <c r="AJ39" s="197" t="n"/>
      <c r="AK39" s="198" t="n"/>
      <c r="AL39" s="197" t="n"/>
      <c r="AM39" s="198" t="n"/>
      <c r="AN39" s="197" t="n"/>
      <c r="AO39" s="200" t="n"/>
      <c r="AP39" s="197" t="n"/>
      <c r="AQ39" s="196" t="n"/>
      <c r="AR39" s="197" t="n"/>
      <c r="AS39" s="196" t="n">
        <v>60</v>
      </c>
      <c r="AT39" s="197" t="n"/>
      <c r="AU39" s="198" t="n"/>
      <c r="AV39" s="197" t="n"/>
      <c r="AW39" s="198" t="n">
        <v>2</v>
      </c>
      <c r="AX39" s="197" t="n"/>
      <c r="AY39" s="196" t="n">
        <v>60</v>
      </c>
      <c r="AZ39" s="197" t="n"/>
      <c r="BA39" s="198" t="n"/>
      <c r="BB39" s="197" t="n"/>
      <c r="BC39" s="1666" t="n">
        <v>2</v>
      </c>
      <c r="BD39" s="192" t="n"/>
      <c r="BE39" s="200" t="n">
        <v>60</v>
      </c>
      <c r="BF39" s="197" t="n"/>
      <c r="BG39" s="198" t="n"/>
      <c r="BH39" s="197" t="n"/>
      <c r="BI39" s="1478" t="n">
        <v>2</v>
      </c>
      <c r="BJ39" s="191" t="n"/>
      <c r="BK39" s="263" t="n"/>
      <c r="BL39" s="194" t="n"/>
      <c r="BM39" s="194" t="n"/>
      <c r="BN39" s="195" t="n"/>
      <c r="BO39" s="94" t="n"/>
      <c r="BP39" s="94" t="n"/>
      <c r="BQ39" s="94" t="n"/>
      <c r="BR39" s="94" t="n"/>
      <c r="BS39" s="1" t="n"/>
      <c r="BT39" s="1" t="n"/>
      <c r="BU39" s="1" t="n"/>
      <c r="BV39" s="1" t="n"/>
      <c r="BW39" s="1" t="n"/>
    </row>
    <row r="40">
      <c r="A40" s="355" t="n"/>
      <c r="B40" s="615" t="n">
        <v>2</v>
      </c>
      <c r="C40" s="586" t="n"/>
      <c r="D40" s="1528" t="inlineStr">
        <is>
          <t>Компонент учреждения образования</t>
        </is>
      </c>
      <c r="E40" s="585" t="n"/>
      <c r="F40" s="585" t="n"/>
      <c r="G40" s="585" t="n"/>
      <c r="H40" s="585" t="n"/>
      <c r="I40" s="585" t="n"/>
      <c r="J40" s="585" t="n"/>
      <c r="K40" s="585" t="n"/>
      <c r="L40" s="585" t="n"/>
      <c r="M40" s="585" t="n"/>
      <c r="N40" s="585" t="n"/>
      <c r="O40" s="585" t="n"/>
      <c r="P40" s="585" t="n"/>
      <c r="Q40" s="585" t="n"/>
      <c r="R40" s="585" t="n"/>
      <c r="S40" s="585" t="n"/>
      <c r="T40" s="585" t="n"/>
      <c r="U40" s="585" t="n"/>
      <c r="V40" s="585" t="n"/>
      <c r="W40" s="585" t="n"/>
      <c r="X40" s="586" t="n"/>
      <c r="Y40" s="615" t="n"/>
      <c r="Z40" s="586" t="n"/>
      <c r="AA40" s="615" t="n"/>
      <c r="AB40" s="586" t="n"/>
      <c r="AC40" s="615">
        <f>AC41+AC42+AC45+AC48+AC51</f>
        <v/>
      </c>
      <c r="AD40" s="586" t="n"/>
      <c r="AE40" s="612" t="n">
        <v>412</v>
      </c>
      <c r="AF40" s="613" t="n"/>
      <c r="AG40" s="616">
        <f>AG41+AG42+AG45+AG48+AG51</f>
        <v/>
      </c>
      <c r="AH40" s="613" t="n"/>
      <c r="AI40" s="616">
        <f>AI41+AI42+AI45+AI48+AI51</f>
        <v/>
      </c>
      <c r="AJ40" s="613" t="n"/>
      <c r="AK40" s="616">
        <f>AK41+AK42+AK45+AK48+AK51</f>
        <v/>
      </c>
      <c r="AL40" s="613" t="n"/>
      <c r="AM40" s="616">
        <f>AM41+AM42+AM45+AM48+AM51</f>
        <v/>
      </c>
      <c r="AN40" s="613" t="n"/>
      <c r="AO40" s="616">
        <f>AO41+AO42+AO45+AO48+AO51</f>
        <v/>
      </c>
      <c r="AP40" s="613" t="n"/>
      <c r="AQ40" s="612">
        <f>AQ41+AQ42+AQ45+AQ48+AQ51</f>
        <v/>
      </c>
      <c r="AR40" s="613" t="n"/>
      <c r="AS40" s="612">
        <f>AS41+AS42+AS45+AS48+AS51</f>
        <v/>
      </c>
      <c r="AT40" s="613" t="n"/>
      <c r="AU40" s="616">
        <f>AU41+AU42+AU45+AU48+AU51</f>
        <v/>
      </c>
      <c r="AV40" s="613" t="n"/>
      <c r="AW40" s="616">
        <f>AW41+AW42+AW45+AW48+AW51</f>
        <v/>
      </c>
      <c r="AX40" s="613" t="n"/>
      <c r="AY40" s="612">
        <f>AY41+AY42+AY45+AY48+AY51</f>
        <v/>
      </c>
      <c r="AZ40" s="613" t="n"/>
      <c r="BA40" s="616">
        <f>BA41+BA42+BA45+BA48+BA51</f>
        <v/>
      </c>
      <c r="BB40" s="613" t="n"/>
      <c r="BC40" s="616">
        <f>BC41+BC42+BC45+BC48+BC51</f>
        <v/>
      </c>
      <c r="BD40" s="613" t="n"/>
      <c r="BE40" s="616">
        <f>BE41+BE42+BE45+BE48+BE51</f>
        <v/>
      </c>
      <c r="BF40" s="613" t="n"/>
      <c r="BG40" s="616">
        <f>BG41+BG42+BG45+BG48+BG51</f>
        <v/>
      </c>
      <c r="BH40" s="613" t="n"/>
      <c r="BI40" s="616">
        <f>BI41+BI42+BI45+BI48+BI51</f>
        <v/>
      </c>
      <c r="BJ40" s="613" t="n"/>
      <c r="BK40" s="615" t="n"/>
      <c r="BL40" s="585" t="n"/>
      <c r="BM40" s="585" t="n"/>
      <c r="BN40" s="586" t="n"/>
      <c r="BO40" s="355" t="n"/>
      <c r="BP40" s="355" t="n"/>
      <c r="BQ40" s="355" t="n"/>
      <c r="BR40" s="355" t="n"/>
      <c r="BS40" s="1" t="n"/>
      <c r="BT40" s="1" t="n"/>
      <c r="BU40" s="1" t="n"/>
      <c r="BV40" s="1" t="n"/>
      <c r="BW40" s="1" t="n"/>
    </row>
    <row r="41">
      <c r="A41" s="355" t="n"/>
      <c r="B41" s="1364" t="inlineStr">
        <is>
          <t>2.1</t>
        </is>
      </c>
      <c r="C41" s="207" t="n"/>
      <c r="D41" s="1186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61" t="n"/>
      <c r="Y41" s="513" t="n"/>
      <c r="Z41" s="207" t="n"/>
      <c r="AA41" s="513" t="n">
        <v>1</v>
      </c>
      <c r="AB41" s="207" t="n"/>
      <c r="AC41" s="821" t="n">
        <v>108</v>
      </c>
      <c r="AD41" s="207" t="n"/>
      <c r="AE41" s="213" t="n">
        <v>52</v>
      </c>
      <c r="AF41" s="139" t="n"/>
      <c r="AG41" s="211">
        <f>AI41+AK41+AM41+AO41</f>
        <v/>
      </c>
      <c r="AH41" s="139" t="n"/>
      <c r="AI41" s="212" t="n"/>
      <c r="AJ41" s="139" t="n"/>
      <c r="AK41" s="212" t="n"/>
      <c r="AL41" s="139" t="n"/>
      <c r="AM41" s="212" t="n">
        <v>16</v>
      </c>
      <c r="AN41" s="139" t="n"/>
      <c r="AO41" s="211" t="n"/>
      <c r="AP41" s="139" t="n"/>
      <c r="AQ41" s="213" t="n"/>
      <c r="AR41" s="139" t="n"/>
      <c r="AS41" s="213">
        <f>AC41</f>
        <v/>
      </c>
      <c r="AT41" s="139" t="n"/>
      <c r="AU41" s="212">
        <f>AG41</f>
        <v/>
      </c>
      <c r="AV41" s="139" t="n"/>
      <c r="AW41" s="212" t="n">
        <v>3</v>
      </c>
      <c r="AX41" s="139" t="n"/>
      <c r="AY41" s="365" t="n"/>
      <c r="AZ41" s="139" t="n"/>
      <c r="BA41" s="1667" t="n"/>
      <c r="BB41" s="139" t="n"/>
      <c r="BC41" s="1668" t="n"/>
      <c r="BD41" s="207" t="n"/>
      <c r="BE41" s="1669" t="n"/>
      <c r="BF41" s="139" t="n"/>
      <c r="BG41" s="1667" t="n"/>
      <c r="BH41" s="139" t="n"/>
      <c r="BI41" s="1670" t="n"/>
      <c r="BJ41" s="206" t="n"/>
      <c r="BK41" s="171" t="inlineStr">
        <is>
          <t>УК-5</t>
        </is>
      </c>
      <c r="BL41" s="123" t="n"/>
      <c r="BM41" s="123" t="n"/>
      <c r="BN41" s="161" t="n"/>
      <c r="BO41" s="355" t="n"/>
      <c r="BP41" s="355" t="n"/>
      <c r="BQ41" s="355" t="n"/>
      <c r="BR41" s="355" t="n"/>
      <c r="BS41" s="1" t="n"/>
      <c r="BT41" s="1" t="n"/>
      <c r="BU41" s="1" t="n"/>
      <c r="BV41" s="1" t="n"/>
      <c r="BW41" s="1" t="n"/>
    </row>
    <row r="42">
      <c r="A42" s="355" t="n"/>
      <c r="B42" s="402" t="inlineStr">
        <is>
          <t>2.2</t>
        </is>
      </c>
      <c r="C42" s="132" t="n"/>
      <c r="D42" s="1190" t="inlineStr">
        <is>
          <t>Модуль "Управленческие технологии"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2" t="n"/>
      <c r="Y42" s="405" t="n"/>
      <c r="Z42" s="132" t="n"/>
      <c r="AA42" s="405" t="n"/>
      <c r="AB42" s="132" t="n"/>
      <c r="AC42" s="405">
        <f>SUM(AC43:AD44)</f>
        <v/>
      </c>
      <c r="AD42" s="132" t="n"/>
      <c r="AE42" s="222" t="n">
        <v>80</v>
      </c>
      <c r="AF42" s="179" t="n"/>
      <c r="AG42" s="211">
        <f>AG43+AG44</f>
        <v/>
      </c>
      <c r="AH42" s="139" t="n"/>
      <c r="AI42" s="212">
        <f>AI43+AI44</f>
        <v/>
      </c>
      <c r="AJ42" s="139" t="n"/>
      <c r="AK42" s="212">
        <f>AK43+AK44</f>
        <v/>
      </c>
      <c r="AL42" s="139" t="n"/>
      <c r="AM42" s="212">
        <f>AM43+AM44</f>
        <v/>
      </c>
      <c r="AN42" s="139" t="n"/>
      <c r="AO42" s="1487">
        <f>AO43+AO44</f>
        <v/>
      </c>
      <c r="AP42" s="206" t="n"/>
      <c r="AQ42" s="821">
        <f>AQ43+AQ44</f>
        <v/>
      </c>
      <c r="AR42" s="207" t="n"/>
      <c r="AS42" s="213">
        <f>AS43+AS44</f>
        <v/>
      </c>
      <c r="AT42" s="139" t="n"/>
      <c r="AU42" s="212">
        <f>AU43+AU44</f>
        <v/>
      </c>
      <c r="AV42" s="139" t="n"/>
      <c r="AW42" s="1488">
        <f>AW43+AW44</f>
        <v/>
      </c>
      <c r="AX42" s="207" t="n"/>
      <c r="AY42" s="213">
        <f>AY43+AY44</f>
        <v/>
      </c>
      <c r="AZ42" s="139" t="n"/>
      <c r="BA42" s="212">
        <f>BA43+BA44</f>
        <v/>
      </c>
      <c r="BB42" s="139" t="n"/>
      <c r="BC42" s="1488">
        <f>BC43+BC44</f>
        <v/>
      </c>
      <c r="BD42" s="207" t="n"/>
      <c r="BE42" s="211">
        <f>BE43+BE44</f>
        <v/>
      </c>
      <c r="BF42" s="139" t="n"/>
      <c r="BG42" s="212">
        <f>BG43+BG44</f>
        <v/>
      </c>
      <c r="BH42" s="139" t="n"/>
      <c r="BI42" s="212">
        <f>BI43+BI44</f>
        <v/>
      </c>
      <c r="BJ42" s="139" t="n"/>
      <c r="BK42" s="261" t="n"/>
      <c r="BL42" s="131" t="n"/>
      <c r="BM42" s="131" t="n"/>
      <c r="BN42" s="132" t="n"/>
      <c r="BO42" s="355" t="n"/>
      <c r="BP42" s="355" t="n"/>
      <c r="BQ42" s="355" t="n"/>
      <c r="BR42" s="355" t="n"/>
      <c r="BS42" s="1" t="n"/>
      <c r="BT42" s="1" t="n"/>
      <c r="BU42" s="1" t="n"/>
      <c r="BV42" s="1" t="n"/>
      <c r="BW42" s="1" t="n"/>
    </row>
    <row r="43">
      <c r="A43" s="355" t="n"/>
      <c r="B43" s="262" t="inlineStr">
        <is>
          <t>2.2.1</t>
        </is>
      </c>
      <c r="C43" s="132" t="n"/>
      <c r="D43" s="1170" t="inlineStr">
        <is>
          <t>Проектное управление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2" t="n"/>
      <c r="Y43" s="261" t="n">
        <v>1</v>
      </c>
      <c r="Z43" s="132" t="n"/>
      <c r="AA43" s="261" t="n"/>
      <c r="AB43" s="132" t="n"/>
      <c r="AC43" s="261" t="n">
        <v>90</v>
      </c>
      <c r="AD43" s="132" t="n"/>
      <c r="AE43" s="225" t="n">
        <v>40</v>
      </c>
      <c r="AF43" s="179" t="n"/>
      <c r="AG43" s="600">
        <f>AI43+AK43+AM43+AO43</f>
        <v/>
      </c>
      <c r="AH43" s="139" t="n"/>
      <c r="AI43" s="93" t="n">
        <v>4</v>
      </c>
      <c r="AJ43" s="128" t="n"/>
      <c r="AK43" s="93" t="n"/>
      <c r="AL43" s="128" t="n"/>
      <c r="AM43" s="350" t="n">
        <v>4</v>
      </c>
      <c r="AN43" s="179" t="n"/>
      <c r="AO43" s="180" t="n">
        <v>2</v>
      </c>
      <c r="AP43" s="179" t="n"/>
      <c r="AQ43" s="225" t="n"/>
      <c r="AR43" s="179" t="n"/>
      <c r="AS43" s="225">
        <f>AC43</f>
        <v/>
      </c>
      <c r="AT43" s="179" t="n"/>
      <c r="AU43" s="350">
        <f>AG43</f>
        <v/>
      </c>
      <c r="AV43" s="179" t="n"/>
      <c r="AW43" s="350" t="n">
        <v>3</v>
      </c>
      <c r="AX43" s="179" t="n"/>
      <c r="AY43" s="225" t="n"/>
      <c r="AZ43" s="179" t="n"/>
      <c r="BA43" s="1658" t="n"/>
      <c r="BB43" s="179" t="n"/>
      <c r="BC43" s="1671" t="n"/>
      <c r="BD43" s="132" t="n"/>
      <c r="BE43" s="1672" t="n"/>
      <c r="BF43" s="179" t="n"/>
      <c r="BG43" s="1673" t="n"/>
      <c r="BH43" s="179" t="n"/>
      <c r="BI43" s="1674" t="n"/>
      <c r="BJ43" s="131" t="n"/>
      <c r="BK43" s="1675" t="inlineStr">
        <is>
          <t>СК-1,УК-2,6</t>
        </is>
      </c>
      <c r="BL43" s="131" t="n"/>
      <c r="BM43" s="131" t="n"/>
      <c r="BN43" s="132" t="n"/>
      <c r="BO43" s="355" t="n"/>
      <c r="BP43" s="355" t="n"/>
      <c r="BQ43" s="355" t="n"/>
      <c r="BR43" s="355" t="n"/>
      <c r="BS43" s="1" t="n"/>
      <c r="BT43" s="1" t="n"/>
      <c r="BU43" s="1" t="n"/>
      <c r="BV43" s="1" t="n"/>
      <c r="BW43" s="1" t="n"/>
    </row>
    <row r="44">
      <c r="A44" s="355" t="n"/>
      <c r="B44" s="262" t="inlineStr">
        <is>
          <t>2.2.2</t>
        </is>
      </c>
      <c r="C44" s="132" t="n"/>
      <c r="D44" s="1170" t="inlineStr">
        <is>
          <t>Корпоративное управление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2" t="n"/>
      <c r="Y44" s="261" t="n">
        <v>3</v>
      </c>
      <c r="Z44" s="132" t="n"/>
      <c r="AA44" s="261" t="n"/>
      <c r="AB44" s="132" t="n"/>
      <c r="AC44" s="261" t="n">
        <v>120</v>
      </c>
      <c r="AD44" s="132" t="n"/>
      <c r="AE44" s="225" t="n">
        <v>40</v>
      </c>
      <c r="AF44" s="179" t="n"/>
      <c r="AG44" s="600">
        <f>AI44+AK44+AM44+AO44</f>
        <v/>
      </c>
      <c r="AH44" s="139" t="n"/>
      <c r="AI44" s="93" t="n">
        <v>6</v>
      </c>
      <c r="AJ44" s="128" t="n"/>
      <c r="AK44" s="93" t="n"/>
      <c r="AL44" s="128" t="n"/>
      <c r="AM44" s="350" t="n">
        <v>6</v>
      </c>
      <c r="AN44" s="179" t="n"/>
      <c r="AO44" s="180" t="n"/>
      <c r="AP44" s="179" t="n"/>
      <c r="AQ44" s="225" t="n"/>
      <c r="AR44" s="179" t="n"/>
      <c r="AS44" s="225" t="n"/>
      <c r="AT44" s="179" t="n"/>
      <c r="AU44" s="350" t="n"/>
      <c r="AV44" s="179" t="n"/>
      <c r="AW44" s="350" t="n"/>
      <c r="AX44" s="179" t="n"/>
      <c r="AY44" s="225" t="n"/>
      <c r="AZ44" s="179" t="n"/>
      <c r="BA44" s="350" t="n"/>
      <c r="BB44" s="179" t="n"/>
      <c r="BC44" s="729" t="n"/>
      <c r="BD44" s="132" t="n"/>
      <c r="BE44" s="180">
        <f>AC44</f>
        <v/>
      </c>
      <c r="BF44" s="179" t="n"/>
      <c r="BG44" s="350">
        <f>AG44</f>
        <v/>
      </c>
      <c r="BH44" s="179" t="n"/>
      <c r="BI44" s="725" t="n">
        <v>3</v>
      </c>
      <c r="BJ44" s="131" t="n"/>
      <c r="BK44" s="261" t="inlineStr">
        <is>
          <t>СК-2</t>
        </is>
      </c>
      <c r="BL44" s="131" t="n"/>
      <c r="BM44" s="131" t="n"/>
      <c r="BN44" s="132" t="n"/>
      <c r="BO44" s="355" t="n"/>
      <c r="BP44" s="355" t="n"/>
      <c r="BQ44" s="355" t="n"/>
      <c r="BR44" s="355" t="n"/>
      <c r="BS44" s="1" t="n"/>
      <c r="BT44" s="1" t="n"/>
      <c r="BU44" s="1" t="n"/>
      <c r="BV44" s="1" t="n"/>
      <c r="BW44" s="1" t="n"/>
    </row>
    <row r="45">
      <c r="A45" s="355" t="n"/>
      <c r="B45" s="402" t="inlineStr">
        <is>
          <t>2.3</t>
        </is>
      </c>
      <c r="C45" s="132" t="n"/>
      <c r="D45" s="1190" t="inlineStr">
        <is>
          <t>Модуль "Управление недвижимостью"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2" t="n"/>
      <c r="Y45" s="405" t="n"/>
      <c r="Z45" s="132" t="n"/>
      <c r="AA45" s="405" t="n"/>
      <c r="AB45" s="132" t="n"/>
      <c r="AC45" s="405">
        <f>SUM(AC46:AD47)</f>
        <v/>
      </c>
      <c r="AD45" s="132" t="n"/>
      <c r="AE45" s="222" t="n">
        <v>96</v>
      </c>
      <c r="AF45" s="179" t="n"/>
      <c r="AG45" s="211">
        <f>AG46+AG47</f>
        <v/>
      </c>
      <c r="AH45" s="139" t="n"/>
      <c r="AI45" s="212">
        <f>AI46+AI47</f>
        <v/>
      </c>
      <c r="AJ45" s="139" t="n"/>
      <c r="AK45" s="212">
        <f>AK46+AK47</f>
        <v/>
      </c>
      <c r="AL45" s="139" t="n"/>
      <c r="AM45" s="212">
        <f>AM46+AM47</f>
        <v/>
      </c>
      <c r="AN45" s="139" t="n"/>
      <c r="AO45" s="1487">
        <f>AO46+AO47</f>
        <v/>
      </c>
      <c r="AP45" s="206" t="n"/>
      <c r="AQ45" s="821">
        <f>AQ46+AQ47</f>
        <v/>
      </c>
      <c r="AR45" s="207" t="n"/>
      <c r="AS45" s="213">
        <f>AS46+AS47</f>
        <v/>
      </c>
      <c r="AT45" s="139" t="n"/>
      <c r="AU45" s="212">
        <f>AU46+AU47</f>
        <v/>
      </c>
      <c r="AV45" s="139" t="n"/>
      <c r="AW45" s="1488">
        <f>AW46+AW47</f>
        <v/>
      </c>
      <c r="AX45" s="207" t="n"/>
      <c r="AY45" s="213">
        <f>AY46+AY47</f>
        <v/>
      </c>
      <c r="AZ45" s="139" t="n"/>
      <c r="BA45" s="212">
        <f>BA46+BA47</f>
        <v/>
      </c>
      <c r="BB45" s="139" t="n"/>
      <c r="BC45" s="1488">
        <f>BC46+BC47</f>
        <v/>
      </c>
      <c r="BD45" s="207" t="n"/>
      <c r="BE45" s="211">
        <f>BE46+BE47</f>
        <v/>
      </c>
      <c r="BF45" s="139" t="n"/>
      <c r="BG45" s="212">
        <f>BG46+BG47</f>
        <v/>
      </c>
      <c r="BH45" s="139" t="n"/>
      <c r="BI45" s="212">
        <f>BI46+BI47</f>
        <v/>
      </c>
      <c r="BJ45" s="139" t="n"/>
      <c r="BK45" s="261" t="n"/>
      <c r="BL45" s="131" t="n"/>
      <c r="BM45" s="131" t="n"/>
      <c r="BN45" s="132" t="n"/>
      <c r="BO45" s="355" t="n"/>
      <c r="BP45" s="355" t="n"/>
      <c r="BQ45" s="355" t="n"/>
      <c r="BR45" s="355" t="n"/>
      <c r="BS45" s="1" t="n"/>
      <c r="BT45" s="1" t="n"/>
      <c r="BU45" s="1" t="n"/>
      <c r="BV45" s="1" t="n"/>
      <c r="BW45" s="1" t="n"/>
    </row>
    <row r="46">
      <c r="A46" s="355" t="n"/>
      <c r="B46" s="262" t="inlineStr">
        <is>
          <t>2.3.1</t>
        </is>
      </c>
      <c r="C46" s="132" t="n"/>
      <c r="D46" s="1170" t="inlineStr">
        <is>
          <t>Технологии управления недвижимостью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2" t="n"/>
      <c r="Y46" s="261" t="n">
        <v>2</v>
      </c>
      <c r="Z46" s="132" t="n"/>
      <c r="AA46" s="261" t="n"/>
      <c r="AB46" s="132" t="n"/>
      <c r="AC46" s="261" t="n">
        <v>120</v>
      </c>
      <c r="AD46" s="132" t="n"/>
      <c r="AE46" s="225" t="n">
        <v>48</v>
      </c>
      <c r="AF46" s="179" t="n"/>
      <c r="AG46" s="600">
        <f>AI46+AK46+AM46+AO46</f>
        <v/>
      </c>
      <c r="AH46" s="139" t="n"/>
      <c r="AI46" s="181" t="n">
        <v>6</v>
      </c>
      <c r="AJ46" s="128" t="n"/>
      <c r="AK46" s="181" t="n"/>
      <c r="AL46" s="128" t="n"/>
      <c r="AM46" s="350" t="n">
        <v>6</v>
      </c>
      <c r="AN46" s="179" t="n"/>
      <c r="AO46" s="180" t="n"/>
      <c r="AP46" s="179" t="n"/>
      <c r="AQ46" s="225" t="n"/>
      <c r="AR46" s="179" t="n"/>
      <c r="AS46" s="225" t="n"/>
      <c r="AT46" s="179" t="n"/>
      <c r="AU46" s="350" t="n"/>
      <c r="AV46" s="179" t="n"/>
      <c r="AW46" s="1676" t="n"/>
      <c r="AX46" s="179" t="n"/>
      <c r="AY46" s="1677">
        <f>AC46</f>
        <v/>
      </c>
      <c r="AZ46" s="179" t="n"/>
      <c r="BA46" s="1676">
        <f>AG46</f>
        <v/>
      </c>
      <c r="BB46" s="179" t="n"/>
      <c r="BC46" s="1678" t="n">
        <v>3</v>
      </c>
      <c r="BD46" s="132" t="n"/>
      <c r="BE46" s="180" t="n"/>
      <c r="BF46" s="179" t="n"/>
      <c r="BG46" s="350" t="n"/>
      <c r="BH46" s="179" t="n"/>
      <c r="BI46" s="725" t="n"/>
      <c r="BJ46" s="131" t="n"/>
      <c r="BK46" s="261" t="inlineStr">
        <is>
          <t>СК-3</t>
        </is>
      </c>
      <c r="BL46" s="131" t="n"/>
      <c r="BM46" s="131" t="n"/>
      <c r="BN46" s="132" t="n"/>
      <c r="BO46" s="355" t="n"/>
      <c r="BP46" s="355" t="n"/>
      <c r="BQ46" s="355" t="n"/>
      <c r="BR46" s="355" t="n"/>
      <c r="BS46" s="1" t="n"/>
      <c r="BT46" s="1" t="n"/>
      <c r="BU46" s="1" t="n"/>
      <c r="BV46" s="1" t="n"/>
      <c r="BW46" s="1" t="n"/>
    </row>
    <row r="47">
      <c r="A47" s="355" t="n"/>
      <c r="B47" s="262" t="inlineStr">
        <is>
          <t>2.3.2</t>
        </is>
      </c>
      <c r="C47" s="132" t="n"/>
      <c r="D47" s="1170" t="inlineStr">
        <is>
          <t>Инвестиции и девелопмент в сфере недвижимости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2" t="n"/>
      <c r="Y47" s="261" t="n"/>
      <c r="Z47" s="132" t="n"/>
      <c r="AA47" s="261" t="n">
        <v>1</v>
      </c>
      <c r="AB47" s="132" t="n"/>
      <c r="AC47" s="261" t="n">
        <v>110</v>
      </c>
      <c r="AD47" s="132" t="n"/>
      <c r="AE47" s="225" t="n">
        <v>48</v>
      </c>
      <c r="AF47" s="179" t="n"/>
      <c r="AG47" s="600">
        <f>AI47+AK47+AM47+AO47</f>
        <v/>
      </c>
      <c r="AH47" s="139" t="n"/>
      <c r="AI47" s="93" t="n">
        <v>6</v>
      </c>
      <c r="AJ47" s="128" t="n"/>
      <c r="AK47" s="93" t="n"/>
      <c r="AL47" s="128" t="n"/>
      <c r="AM47" s="350" t="n">
        <v>6</v>
      </c>
      <c r="AN47" s="179" t="n"/>
      <c r="AO47" s="180" t="n"/>
      <c r="AP47" s="179" t="n"/>
      <c r="AQ47" s="225" t="n"/>
      <c r="AR47" s="179" t="n"/>
      <c r="AS47" s="225">
        <f>AC47</f>
        <v/>
      </c>
      <c r="AT47" s="179" t="n"/>
      <c r="AU47" s="350">
        <f>AG47</f>
        <v/>
      </c>
      <c r="AV47" s="179" t="n"/>
      <c r="AW47" s="1676" t="n">
        <v>3</v>
      </c>
      <c r="AX47" s="179" t="n"/>
      <c r="AY47" s="1677" t="n"/>
      <c r="AZ47" s="179" t="n"/>
      <c r="BA47" s="1676" t="n"/>
      <c r="BB47" s="179" t="n"/>
      <c r="BC47" s="1678" t="n"/>
      <c r="BD47" s="132" t="n"/>
      <c r="BE47" s="180" t="n"/>
      <c r="BF47" s="179" t="n"/>
      <c r="BG47" s="350" t="n"/>
      <c r="BH47" s="179" t="n"/>
      <c r="BI47" s="725" t="n"/>
      <c r="BJ47" s="131" t="n"/>
      <c r="BK47" s="261" t="inlineStr">
        <is>
          <t>СК-4</t>
        </is>
      </c>
      <c r="BL47" s="131" t="n"/>
      <c r="BM47" s="131" t="n"/>
      <c r="BN47" s="132" t="n"/>
      <c r="BO47" s="355" t="n"/>
      <c r="BP47" s="355" t="n"/>
      <c r="BQ47" s="355" t="n"/>
      <c r="BR47" s="355" t="n"/>
      <c r="BS47" s="1" t="n"/>
      <c r="BT47" s="1" t="n"/>
      <c r="BU47" s="1" t="n"/>
      <c r="BV47" s="1" t="n"/>
      <c r="BW47" s="1" t="n"/>
    </row>
    <row r="48">
      <c r="A48" s="355" t="n"/>
      <c r="B48" s="402" t="inlineStr">
        <is>
          <t>2.4</t>
        </is>
      </c>
      <c r="C48" s="132" t="n"/>
      <c r="D48" s="1190" t="inlineStr">
        <is>
          <t>Модуль "Цифровые технологии в управлении"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2" t="n"/>
      <c r="Y48" s="405" t="n"/>
      <c r="Z48" s="132" t="n"/>
      <c r="AA48" s="405" t="n"/>
      <c r="AB48" s="132" t="n"/>
      <c r="AC48" s="405">
        <f>SUM(AC49:AD50)</f>
        <v/>
      </c>
      <c r="AD48" s="132" t="n"/>
      <c r="AE48" s="222" t="n">
        <v>94</v>
      </c>
      <c r="AF48" s="179" t="n"/>
      <c r="AG48" s="211">
        <f>AG49+AG50</f>
        <v/>
      </c>
      <c r="AH48" s="139" t="n"/>
      <c r="AI48" s="212">
        <f>AI49+AI50</f>
        <v/>
      </c>
      <c r="AJ48" s="139" t="n"/>
      <c r="AK48" s="212">
        <f>AK49+AK50</f>
        <v/>
      </c>
      <c r="AL48" s="139" t="n"/>
      <c r="AM48" s="212">
        <f>AM49+AM50</f>
        <v/>
      </c>
      <c r="AN48" s="139" t="n"/>
      <c r="AO48" s="1487">
        <f>AO49+AO50</f>
        <v/>
      </c>
      <c r="AP48" s="206" t="n"/>
      <c r="AQ48" s="821">
        <f>AQ49+AQ50</f>
        <v/>
      </c>
      <c r="AR48" s="207" t="n"/>
      <c r="AS48" s="213">
        <f>AS49+AS50</f>
        <v/>
      </c>
      <c r="AT48" s="139" t="n"/>
      <c r="AU48" s="212">
        <f>AU49+AU50</f>
        <v/>
      </c>
      <c r="AV48" s="139" t="n"/>
      <c r="AW48" s="1679">
        <f>AW49+AW50</f>
        <v/>
      </c>
      <c r="AX48" s="207" t="n"/>
      <c r="AY48" s="1680">
        <f>AY49+AY50</f>
        <v/>
      </c>
      <c r="AZ48" s="139" t="n"/>
      <c r="BA48" s="1681">
        <f>BA49+BA50</f>
        <v/>
      </c>
      <c r="BB48" s="139" t="n"/>
      <c r="BC48" s="1679">
        <f>BC49+BC50</f>
        <v/>
      </c>
      <c r="BD48" s="207" t="n"/>
      <c r="BE48" s="211">
        <f>BE49+BE50</f>
        <v/>
      </c>
      <c r="BF48" s="139" t="n"/>
      <c r="BG48" s="212">
        <f>BG49+BG50</f>
        <v/>
      </c>
      <c r="BH48" s="139" t="n"/>
      <c r="BI48" s="212">
        <f>BI49+BI50</f>
        <v/>
      </c>
      <c r="BJ48" s="139" t="n"/>
      <c r="BK48" s="261" t="n"/>
      <c r="BL48" s="131" t="n"/>
      <c r="BM48" s="131" t="n"/>
      <c r="BN48" s="132" t="n"/>
      <c r="BO48" s="355" t="n"/>
      <c r="BP48" s="355" t="n"/>
      <c r="BQ48" s="355" t="n"/>
      <c r="BR48" s="355" t="n"/>
      <c r="BS48" s="1" t="n"/>
      <c r="BT48" s="1" t="n"/>
      <c r="BU48" s="1" t="n"/>
      <c r="BV48" s="1" t="n"/>
      <c r="BW48" s="1" t="n"/>
    </row>
    <row r="49">
      <c r="A49" s="355" t="n"/>
      <c r="B49" s="262" t="inlineStr">
        <is>
          <t>2.4.1</t>
        </is>
      </c>
      <c r="C49" s="132" t="n"/>
      <c r="D49" s="1170" t="inlineStr">
        <is>
          <t>IT-системы поддержки принятия управленческих решений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2" t="n"/>
      <c r="Y49" s="261" t="n">
        <v>3</v>
      </c>
      <c r="Z49" s="132" t="n"/>
      <c r="AA49" s="261" t="n"/>
      <c r="AB49" s="132" t="n"/>
      <c r="AC49" s="261" t="n">
        <v>120</v>
      </c>
      <c r="AD49" s="132" t="n"/>
      <c r="AE49" s="225" t="n">
        <v>52</v>
      </c>
      <c r="AF49" s="179" t="n"/>
      <c r="AG49" s="600">
        <f>AI49+AK49+AM49+AO49</f>
        <v/>
      </c>
      <c r="AH49" s="139" t="n"/>
      <c r="AI49" s="181" t="n">
        <v>6</v>
      </c>
      <c r="AJ49" s="128" t="n"/>
      <c r="AK49" s="181" t="n"/>
      <c r="AL49" s="128" t="n"/>
      <c r="AM49" s="350" t="n">
        <v>8</v>
      </c>
      <c r="AN49" s="179" t="n"/>
      <c r="AO49" s="180" t="n"/>
      <c r="AP49" s="179" t="n"/>
      <c r="AQ49" s="225" t="n"/>
      <c r="AR49" s="179" t="n"/>
      <c r="AS49" s="225" t="n"/>
      <c r="AT49" s="179" t="n"/>
      <c r="AU49" s="350" t="n"/>
      <c r="AV49" s="179" t="n"/>
      <c r="AW49" s="1676" t="n"/>
      <c r="AX49" s="179" t="n"/>
      <c r="AY49" s="1677" t="n"/>
      <c r="AZ49" s="179" t="n"/>
      <c r="BA49" s="1676" t="n"/>
      <c r="BB49" s="179" t="n"/>
      <c r="BC49" s="1678" t="n"/>
      <c r="BD49" s="132" t="n"/>
      <c r="BE49" s="180">
        <f>AC49</f>
        <v/>
      </c>
      <c r="BF49" s="179" t="n"/>
      <c r="BG49" s="350">
        <f>AG49</f>
        <v/>
      </c>
      <c r="BH49" s="179" t="n"/>
      <c r="BI49" s="725" t="n">
        <v>3</v>
      </c>
      <c r="BJ49" s="131" t="n"/>
      <c r="BK49" s="261" t="inlineStr">
        <is>
          <t>СК-5</t>
        </is>
      </c>
      <c r="BL49" s="131" t="n"/>
      <c r="BM49" s="131" t="n"/>
      <c r="BN49" s="132" t="n"/>
      <c r="BO49" s="355" t="n"/>
      <c r="BP49" s="355" t="n"/>
      <c r="BQ49" s="355" t="n"/>
      <c r="BR49" s="355" t="n"/>
      <c r="BS49" s="1" t="n"/>
      <c r="BT49" s="1" t="n"/>
      <c r="BU49" s="1" t="n"/>
      <c r="BV49" s="1" t="n"/>
      <c r="BW49" s="1" t="n"/>
    </row>
    <row r="50">
      <c r="A50" s="355" t="n"/>
      <c r="B50" s="262" t="inlineStr">
        <is>
          <t>2.4.2</t>
        </is>
      </c>
      <c r="C50" s="132" t="n"/>
      <c r="D50" s="1170" t="inlineStr">
        <is>
          <t>Бизнес-анализ и управление бизнес-процессами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2" t="n"/>
      <c r="Y50" s="261" t="n"/>
      <c r="Z50" s="132" t="n"/>
      <c r="AA50" s="261" t="n">
        <v>3</v>
      </c>
      <c r="AB50" s="132" t="n"/>
      <c r="AC50" s="261" t="n">
        <v>110</v>
      </c>
      <c r="AD50" s="132" t="n"/>
      <c r="AE50" s="225" t="n">
        <v>42</v>
      </c>
      <c r="AF50" s="179" t="n"/>
      <c r="AG50" s="600">
        <f>AI50+AK50+AM50+AO50</f>
        <v/>
      </c>
      <c r="AH50" s="139" t="n"/>
      <c r="AI50" s="93" t="n">
        <v>6</v>
      </c>
      <c r="AJ50" s="128" t="n"/>
      <c r="AK50" s="93" t="n"/>
      <c r="AL50" s="128" t="n"/>
      <c r="AM50" s="350" t="n">
        <v>6</v>
      </c>
      <c r="AN50" s="179" t="n"/>
      <c r="AO50" s="180" t="n"/>
      <c r="AP50" s="179" t="n"/>
      <c r="AQ50" s="225" t="n"/>
      <c r="AR50" s="179" t="n"/>
      <c r="AS50" s="225" t="n"/>
      <c r="AT50" s="179" t="n"/>
      <c r="AU50" s="350" t="n"/>
      <c r="AV50" s="179" t="n"/>
      <c r="AW50" s="1676" t="n"/>
      <c r="AX50" s="179" t="n"/>
      <c r="AY50" s="1677" t="n"/>
      <c r="AZ50" s="179" t="n"/>
      <c r="BA50" s="1676" t="n"/>
      <c r="BB50" s="179" t="n"/>
      <c r="BC50" s="1678" t="n"/>
      <c r="BD50" s="132" t="n"/>
      <c r="BE50" s="180">
        <f>AC50</f>
        <v/>
      </c>
      <c r="BF50" s="179" t="n"/>
      <c r="BG50" s="350">
        <f>AG50</f>
        <v/>
      </c>
      <c r="BH50" s="179" t="n"/>
      <c r="BI50" s="725" t="n">
        <v>3</v>
      </c>
      <c r="BJ50" s="131" t="n"/>
      <c r="BK50" s="261" t="inlineStr">
        <is>
          <t>СК-6</t>
        </is>
      </c>
      <c r="BL50" s="131" t="n"/>
      <c r="BM50" s="131" t="n"/>
      <c r="BN50" s="132" t="n"/>
      <c r="BO50" s="355" t="n"/>
      <c r="BP50" s="355" t="n"/>
      <c r="BQ50" s="355" t="n"/>
      <c r="BR50" s="355" t="n"/>
      <c r="BS50" s="1" t="n"/>
      <c r="BT50" s="1" t="n"/>
      <c r="BU50" s="1" t="n"/>
      <c r="BV50" s="1" t="n"/>
      <c r="BW50" s="1" t="n"/>
    </row>
    <row r="51">
      <c r="A51" s="355" t="n"/>
      <c r="B51" s="402" t="inlineStr">
        <is>
          <t>2.5</t>
        </is>
      </c>
      <c r="C51" s="132" t="n"/>
      <c r="D51" s="1190" t="inlineStr">
        <is>
          <t>Модули по выбору магистрантов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2" t="n"/>
      <c r="Y51" s="405" t="n"/>
      <c r="Z51" s="132" t="n"/>
      <c r="AA51" s="734" t="n"/>
      <c r="AB51" s="132" t="n"/>
      <c r="AC51" s="405">
        <f>SUM(AC53:AD54)</f>
        <v/>
      </c>
      <c r="AD51" s="132" t="n"/>
      <c r="AE51" s="405" t="n">
        <v>90</v>
      </c>
      <c r="AF51" s="132" t="n"/>
      <c r="AG51" s="211">
        <f>AG53+AG54</f>
        <v/>
      </c>
      <c r="AH51" s="139" t="n"/>
      <c r="AI51" s="212">
        <f>AI53+AI54</f>
        <v/>
      </c>
      <c r="AJ51" s="139" t="n"/>
      <c r="AK51" s="212">
        <f>AK53+AK54</f>
        <v/>
      </c>
      <c r="AL51" s="139" t="n"/>
      <c r="AM51" s="212">
        <f>AM53+AM54</f>
        <v/>
      </c>
      <c r="AN51" s="139" t="n"/>
      <c r="AO51" s="1487">
        <f>AO53+AO54</f>
        <v/>
      </c>
      <c r="AP51" s="206" t="n"/>
      <c r="AQ51" s="821">
        <f>AQ53+AQ54</f>
        <v/>
      </c>
      <c r="AR51" s="207" t="n"/>
      <c r="AS51" s="213">
        <f>AS53+AS54</f>
        <v/>
      </c>
      <c r="AT51" s="139" t="n"/>
      <c r="AU51" s="212">
        <f>AU53+AU54</f>
        <v/>
      </c>
      <c r="AV51" s="139" t="n"/>
      <c r="AW51" s="1679">
        <f>AW53+AW54</f>
        <v/>
      </c>
      <c r="AX51" s="207" t="n"/>
      <c r="AY51" s="1680">
        <f>AY53+AY54</f>
        <v/>
      </c>
      <c r="AZ51" s="139" t="n"/>
      <c r="BA51" s="1681">
        <f>BA53+BA54</f>
        <v/>
      </c>
      <c r="BB51" s="139" t="n"/>
      <c r="BC51" s="1679">
        <f>BC53+BC54</f>
        <v/>
      </c>
      <c r="BD51" s="207" t="n"/>
      <c r="BE51" s="211">
        <f>BE53+BE54</f>
        <v/>
      </c>
      <c r="BF51" s="139" t="n"/>
      <c r="BG51" s="212">
        <f>BG53+BG54</f>
        <v/>
      </c>
      <c r="BH51" s="139" t="n"/>
      <c r="BI51" s="212">
        <f>BI53+BI54</f>
        <v/>
      </c>
      <c r="BJ51" s="139" t="n"/>
      <c r="BK51" s="261" t="n"/>
      <c r="BL51" s="131" t="n"/>
      <c r="BM51" s="131" t="n"/>
      <c r="BN51" s="132" t="n"/>
      <c r="BO51" s="355" t="n"/>
      <c r="BP51" s="355" t="n"/>
      <c r="BQ51" s="355" t="n"/>
      <c r="BR51" s="355" t="n"/>
      <c r="BS51" s="1" t="n"/>
      <c r="BT51" s="1" t="n"/>
      <c r="BU51" s="1" t="n"/>
      <c r="BV51" s="1" t="n"/>
      <c r="BW51" s="1" t="n"/>
    </row>
    <row r="52">
      <c r="A52" s="355" t="n"/>
      <c r="B52" s="402" t="inlineStr">
        <is>
          <t>2.5.1</t>
        </is>
      </c>
      <c r="C52" s="132" t="n"/>
      <c r="D52" s="1190" t="inlineStr">
        <is>
          <t>Модуль "Управление бизнесом"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2" t="n"/>
      <c r="Y52" s="261" t="n"/>
      <c r="Z52" s="132" t="n"/>
      <c r="AA52" s="130" t="n"/>
      <c r="AB52" s="132" t="n"/>
      <c r="AC52" s="261" t="n"/>
      <c r="AD52" s="132" t="n"/>
      <c r="AE52" s="261" t="n"/>
      <c r="AF52" s="132" t="n"/>
      <c r="AG52" s="211">
        <f>AI52+AK52+AM52+AO52</f>
        <v/>
      </c>
      <c r="AH52" s="139" t="n"/>
      <c r="AI52" s="93" t="n"/>
      <c r="AJ52" s="128" t="n"/>
      <c r="AK52" s="93" t="n"/>
      <c r="AL52" s="128" t="n"/>
      <c r="AM52" s="350" t="n"/>
      <c r="AN52" s="179" t="n"/>
      <c r="AO52" s="367" t="n"/>
      <c r="AP52" s="131" t="n"/>
      <c r="AQ52" s="261" t="n"/>
      <c r="AR52" s="132" t="n"/>
      <c r="AS52" s="225" t="n"/>
      <c r="AT52" s="179" t="n"/>
      <c r="AU52" s="350" t="n"/>
      <c r="AV52" s="179" t="n"/>
      <c r="AW52" s="1676" t="n"/>
      <c r="AX52" s="179" t="n"/>
      <c r="AY52" s="1677" t="n"/>
      <c r="AZ52" s="179" t="n"/>
      <c r="BA52" s="1676" t="n"/>
      <c r="BB52" s="179" t="n"/>
      <c r="BC52" s="1678" t="n"/>
      <c r="BD52" s="132" t="n"/>
      <c r="BE52" s="180" t="n"/>
      <c r="BF52" s="179" t="n"/>
      <c r="BG52" s="350" t="n"/>
      <c r="BH52" s="179" t="n"/>
      <c r="BI52" s="725" t="n"/>
      <c r="BJ52" s="131" t="n"/>
      <c r="BK52" s="261" t="n"/>
      <c r="BL52" s="131" t="n"/>
      <c r="BM52" s="131" t="n"/>
      <c r="BN52" s="132" t="n"/>
      <c r="BO52" s="355" t="n"/>
      <c r="BP52" s="355" t="n"/>
      <c r="BQ52" s="355" t="n"/>
      <c r="BR52" s="355" t="n"/>
      <c r="BS52" s="1" t="n"/>
      <c r="BT52" s="1" t="n"/>
      <c r="BU52" s="1" t="n"/>
      <c r="BV52" s="1" t="n"/>
      <c r="BW52" s="1" t="n"/>
    </row>
    <row r="53">
      <c r="A53" s="355" t="n"/>
      <c r="B53" s="1682" t="inlineStr">
        <is>
          <t>2.5.1.1</t>
        </is>
      </c>
      <c r="C53" s="132" t="n"/>
      <c r="D53" s="1170" t="inlineStr">
        <is>
          <t>Стратегический анализ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2" t="n"/>
      <c r="Y53" s="261" t="n"/>
      <c r="Z53" s="132" t="n"/>
      <c r="AA53" s="261" t="n">
        <v>2</v>
      </c>
      <c r="AB53" s="132" t="n"/>
      <c r="AC53" s="261" t="n">
        <v>120</v>
      </c>
      <c r="AD53" s="132" t="n"/>
      <c r="AE53" s="261" t="n">
        <v>48</v>
      </c>
      <c r="AF53" s="132" t="n"/>
      <c r="AG53" s="600">
        <f>AI53+AK53+AM53+AO53</f>
        <v/>
      </c>
      <c r="AH53" s="139" t="n"/>
      <c r="AI53" s="350" t="n">
        <v>6</v>
      </c>
      <c r="AJ53" s="179" t="n"/>
      <c r="AK53" s="350" t="n"/>
      <c r="AL53" s="179" t="n"/>
      <c r="AM53" s="350" t="n">
        <v>6</v>
      </c>
      <c r="AN53" s="179" t="n"/>
      <c r="AO53" s="367" t="n"/>
      <c r="AP53" s="131" t="n"/>
      <c r="AQ53" s="261" t="n"/>
      <c r="AR53" s="132" t="n"/>
      <c r="AS53" s="225" t="n"/>
      <c r="AT53" s="179" t="n"/>
      <c r="AU53" s="350" t="n"/>
      <c r="AV53" s="179" t="n"/>
      <c r="AW53" s="350" t="n"/>
      <c r="AX53" s="179" t="n"/>
      <c r="AY53" s="225">
        <f>AC53</f>
        <v/>
      </c>
      <c r="AZ53" s="179" t="n"/>
      <c r="BA53" s="350">
        <f>AG53</f>
        <v/>
      </c>
      <c r="BB53" s="179" t="n"/>
      <c r="BC53" s="729" t="n">
        <v>3</v>
      </c>
      <c r="BD53" s="132" t="n"/>
      <c r="BE53" s="180" t="n"/>
      <c r="BF53" s="179" t="n"/>
      <c r="BG53" s="350" t="n"/>
      <c r="BH53" s="179" t="n"/>
      <c r="BI53" s="725" t="n"/>
      <c r="BJ53" s="131" t="n"/>
      <c r="BK53" s="261" t="inlineStr">
        <is>
          <t>СК-7</t>
        </is>
      </c>
      <c r="BL53" s="131" t="n"/>
      <c r="BM53" s="131" t="n"/>
      <c r="BN53" s="132" t="n"/>
      <c r="BO53" s="355" t="n"/>
      <c r="BP53" s="355" t="n"/>
      <c r="BQ53" s="355" t="n"/>
      <c r="BR53" s="355" t="n"/>
      <c r="BS53" s="1" t="n"/>
      <c r="BT53" s="1" t="n"/>
      <c r="BU53" s="1" t="n"/>
      <c r="BV53" s="1" t="n"/>
      <c r="BW53" s="1" t="n"/>
    </row>
    <row r="54">
      <c r="A54" s="355" t="n"/>
      <c r="B54" s="1682" t="inlineStr">
        <is>
          <t>2.5.1.2</t>
        </is>
      </c>
      <c r="C54" s="132" t="n"/>
      <c r="D54" s="1170" t="inlineStr">
        <is>
          <t>Управление стоимостью бизнеса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2" t="n"/>
      <c r="Y54" s="261" t="n">
        <v>3</v>
      </c>
      <c r="Z54" s="132" t="n"/>
      <c r="AA54" s="261" t="n"/>
      <c r="AB54" s="132" t="n"/>
      <c r="AC54" s="261" t="n">
        <v>110</v>
      </c>
      <c r="AD54" s="132" t="n"/>
      <c r="AE54" s="261" t="n">
        <v>42</v>
      </c>
      <c r="AF54" s="132" t="n"/>
      <c r="AG54" s="600">
        <f>AI54+AK54+AM54+AO54</f>
        <v/>
      </c>
      <c r="AH54" s="139" t="n"/>
      <c r="AI54" s="350" t="n">
        <v>6</v>
      </c>
      <c r="AJ54" s="179" t="n"/>
      <c r="AK54" s="350" t="n"/>
      <c r="AL54" s="179" t="n"/>
      <c r="AM54" s="350" t="n">
        <v>6</v>
      </c>
      <c r="AN54" s="179" t="n"/>
      <c r="AO54" s="367" t="n"/>
      <c r="AP54" s="131" t="n"/>
      <c r="AQ54" s="261" t="n"/>
      <c r="AR54" s="132" t="n"/>
      <c r="AS54" s="225" t="n"/>
      <c r="AT54" s="179" t="n"/>
      <c r="AU54" s="350" t="n"/>
      <c r="AV54" s="179" t="n"/>
      <c r="AW54" s="350" t="n"/>
      <c r="AX54" s="179" t="n"/>
      <c r="AY54" s="225" t="n"/>
      <c r="AZ54" s="179" t="n"/>
      <c r="BA54" s="350" t="n"/>
      <c r="BB54" s="179" t="n"/>
      <c r="BC54" s="729" t="n"/>
      <c r="BD54" s="132" t="n"/>
      <c r="BE54" s="180">
        <f>AC54</f>
        <v/>
      </c>
      <c r="BF54" s="179" t="n"/>
      <c r="BG54" s="350">
        <f>AG54</f>
        <v/>
      </c>
      <c r="BH54" s="179" t="n"/>
      <c r="BI54" s="725" t="n">
        <v>3</v>
      </c>
      <c r="BJ54" s="131" t="n"/>
      <c r="BK54" s="261" t="inlineStr">
        <is>
          <t>СК-8</t>
        </is>
      </c>
      <c r="BL54" s="131" t="n"/>
      <c r="BM54" s="131" t="n"/>
      <c r="BN54" s="132" t="n"/>
      <c r="BO54" s="355" t="n"/>
      <c r="BP54" s="355" t="n"/>
      <c r="BQ54" s="355" t="n"/>
      <c r="BR54" s="355" t="n"/>
      <c r="BS54" s="1" t="n"/>
      <c r="BT54" s="1" t="n"/>
      <c r="BU54" s="1" t="n"/>
      <c r="BV54" s="1" t="n"/>
      <c r="BW54" s="1" t="n"/>
    </row>
    <row r="55">
      <c r="A55" s="355" t="n"/>
      <c r="B55" s="1683" t="inlineStr">
        <is>
          <t>2.5.2</t>
        </is>
      </c>
      <c r="C55" s="132" t="n"/>
      <c r="D55" s="1190" t="inlineStr">
        <is>
          <t>Модуль "Рынок недвижимости"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2" t="n"/>
      <c r="Y55" s="261" t="n"/>
      <c r="Z55" s="132" t="n"/>
      <c r="AA55" s="261" t="n"/>
      <c r="AB55" s="132" t="n"/>
      <c r="AC55" s="261" t="n"/>
      <c r="AD55" s="132" t="n"/>
      <c r="AE55" s="261" t="n"/>
      <c r="AF55" s="132" t="n"/>
      <c r="AG55" s="600">
        <f>AI55+AK55+AM55+AO55</f>
        <v/>
      </c>
      <c r="AH55" s="139" t="n"/>
      <c r="AI55" s="350" t="n"/>
      <c r="AJ55" s="179" t="n"/>
      <c r="AK55" s="350" t="n"/>
      <c r="AL55" s="179" t="n"/>
      <c r="AM55" s="350" t="n"/>
      <c r="AN55" s="179" t="n"/>
      <c r="AO55" s="367" t="n"/>
      <c r="AP55" s="131" t="n"/>
      <c r="AQ55" s="261" t="n"/>
      <c r="AR55" s="132" t="n"/>
      <c r="AS55" s="225" t="n"/>
      <c r="AT55" s="179" t="n"/>
      <c r="AU55" s="350" t="n"/>
      <c r="AV55" s="179" t="n"/>
      <c r="AW55" s="350" t="n"/>
      <c r="AX55" s="179" t="n"/>
      <c r="AY55" s="225" t="n"/>
      <c r="AZ55" s="179" t="n"/>
      <c r="BA55" s="350" t="n"/>
      <c r="BB55" s="179" t="n"/>
      <c r="BC55" s="729" t="n"/>
      <c r="BD55" s="132" t="n"/>
      <c r="BE55" s="180" t="n"/>
      <c r="BF55" s="179" t="n"/>
      <c r="BG55" s="350" t="n"/>
      <c r="BH55" s="179" t="n"/>
      <c r="BI55" s="725" t="n"/>
      <c r="BJ55" s="131" t="n"/>
      <c r="BK55" s="261" t="n"/>
      <c r="BL55" s="131" t="n"/>
      <c r="BM55" s="131" t="n"/>
      <c r="BN55" s="132" t="n"/>
      <c r="BO55" s="355" t="n"/>
      <c r="BP55" s="355" t="n"/>
      <c r="BQ55" s="355" t="n"/>
      <c r="BR55" s="355" t="n"/>
      <c r="BS55" s="1" t="n"/>
      <c r="BT55" s="1" t="n"/>
      <c r="BU55" s="1" t="n"/>
      <c r="BV55" s="1" t="n"/>
      <c r="BW55" s="1" t="n"/>
    </row>
    <row r="56">
      <c r="A56" s="355" t="n"/>
      <c r="B56" s="1682" t="inlineStr">
        <is>
          <t>2.5.2.1</t>
        </is>
      </c>
      <c r="C56" s="132" t="n"/>
      <c r="D56" s="1170" t="inlineStr">
        <is>
          <t>Стратегический анализ на рынке недвижимости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2" t="n"/>
      <c r="Y56" s="261" t="n"/>
      <c r="Z56" s="132" t="n"/>
      <c r="AA56" s="261" t="n">
        <v>2</v>
      </c>
      <c r="AB56" s="132" t="n"/>
      <c r="AC56" s="261" t="n">
        <v>120</v>
      </c>
      <c r="AD56" s="132" t="n"/>
      <c r="AE56" s="261" t="n">
        <v>48</v>
      </c>
      <c r="AF56" s="132" t="n"/>
      <c r="AG56" s="600">
        <f>AI56+AK56+AM56+AO56</f>
        <v/>
      </c>
      <c r="AH56" s="139" t="n"/>
      <c r="AI56" s="350" t="n">
        <v>6</v>
      </c>
      <c r="AJ56" s="179" t="n"/>
      <c r="AK56" s="350" t="n"/>
      <c r="AL56" s="179" t="n"/>
      <c r="AM56" s="350" t="n">
        <v>6</v>
      </c>
      <c r="AN56" s="179" t="n"/>
      <c r="AO56" s="367" t="n"/>
      <c r="AP56" s="131" t="n"/>
      <c r="AQ56" s="261" t="n"/>
      <c r="AR56" s="132" t="n"/>
      <c r="AS56" s="225" t="n"/>
      <c r="AT56" s="179" t="n"/>
      <c r="AU56" s="350" t="n"/>
      <c r="AV56" s="179" t="n"/>
      <c r="AW56" s="350" t="n"/>
      <c r="AX56" s="179" t="n"/>
      <c r="AY56" s="225">
        <f>AC56</f>
        <v/>
      </c>
      <c r="AZ56" s="179" t="n"/>
      <c r="BA56" s="350">
        <f>AG56</f>
        <v/>
      </c>
      <c r="BB56" s="179" t="n"/>
      <c r="BC56" s="729" t="n">
        <v>3</v>
      </c>
      <c r="BD56" s="132" t="n"/>
      <c r="BE56" s="180" t="n"/>
      <c r="BF56" s="179" t="n"/>
      <c r="BG56" s="350" t="n"/>
      <c r="BH56" s="179" t="n"/>
      <c r="BI56" s="725" t="n"/>
      <c r="BJ56" s="131" t="n"/>
      <c r="BK56" s="261" t="inlineStr">
        <is>
          <t>СК-9</t>
        </is>
      </c>
      <c r="BL56" s="131" t="n"/>
      <c r="BM56" s="131" t="n"/>
      <c r="BN56" s="132" t="n"/>
      <c r="BO56" s="355" t="n"/>
      <c r="BP56" s="355" t="n"/>
      <c r="BQ56" s="355" t="n"/>
      <c r="BR56" s="355" t="n"/>
      <c r="BS56" s="1" t="n"/>
      <c r="BT56" s="1" t="n"/>
      <c r="BU56" s="1" t="n"/>
      <c r="BV56" s="1" t="n"/>
      <c r="BW56" s="1" t="n"/>
    </row>
    <row r="57">
      <c r="A57" s="355" t="n"/>
      <c r="B57" s="1682" t="inlineStr">
        <is>
          <t>2.5.2.2</t>
        </is>
      </c>
      <c r="C57" s="132" t="n"/>
      <c r="D57" s="1170" t="inlineStr">
        <is>
          <t>Оценка бизнеса и недвижимости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2" t="n"/>
      <c r="Y57" s="261" t="n">
        <v>3</v>
      </c>
      <c r="Z57" s="132" t="n"/>
      <c r="AA57" s="261" t="n"/>
      <c r="AB57" s="132" t="n"/>
      <c r="AC57" s="261" t="n">
        <v>110</v>
      </c>
      <c r="AD57" s="132" t="n"/>
      <c r="AE57" s="261" t="n">
        <v>42</v>
      </c>
      <c r="AF57" s="132" t="n"/>
      <c r="AG57" s="600">
        <f>AI57+AK57+AM57+AO57</f>
        <v/>
      </c>
      <c r="AH57" s="139" t="n"/>
      <c r="AI57" s="350" t="n">
        <v>6</v>
      </c>
      <c r="AJ57" s="179" t="n"/>
      <c r="AK57" s="350" t="n"/>
      <c r="AL57" s="179" t="n"/>
      <c r="AM57" s="350" t="n">
        <v>6</v>
      </c>
      <c r="AN57" s="179" t="n"/>
      <c r="AO57" s="367" t="n"/>
      <c r="AP57" s="131" t="n"/>
      <c r="AQ57" s="261" t="n"/>
      <c r="AR57" s="132" t="n"/>
      <c r="AS57" s="225" t="n"/>
      <c r="AT57" s="179" t="n"/>
      <c r="AU57" s="350" t="n"/>
      <c r="AV57" s="179" t="n"/>
      <c r="AW57" s="350" t="n"/>
      <c r="AX57" s="179" t="n"/>
      <c r="AY57" s="225" t="n"/>
      <c r="AZ57" s="179" t="n"/>
      <c r="BA57" s="350" t="n"/>
      <c r="BB57" s="179" t="n"/>
      <c r="BC57" s="729" t="n"/>
      <c r="BD57" s="132" t="n"/>
      <c r="BE57" s="180">
        <f>AC57</f>
        <v/>
      </c>
      <c r="BF57" s="179" t="n"/>
      <c r="BG57" s="350">
        <f>AG57</f>
        <v/>
      </c>
      <c r="BH57" s="179" t="n"/>
      <c r="BI57" s="725" t="n">
        <v>3</v>
      </c>
      <c r="BJ57" s="131" t="n"/>
      <c r="BK57" s="261" t="inlineStr">
        <is>
          <t>СК-10</t>
        </is>
      </c>
      <c r="BL57" s="131" t="n"/>
      <c r="BM57" s="131" t="n"/>
      <c r="BN57" s="132" t="n"/>
      <c r="BO57" s="355" t="n"/>
      <c r="BP57" s="355" t="n"/>
      <c r="BQ57" s="355" t="n"/>
      <c r="BR57" s="355" t="n"/>
      <c r="BS57" s="1" t="n"/>
      <c r="BT57" s="1" t="n"/>
      <c r="BU57" s="1" t="n"/>
      <c r="BV57" s="1" t="n"/>
      <c r="BW57" s="1" t="n"/>
    </row>
    <row r="58">
      <c r="A58" s="355" t="n"/>
      <c r="B58" s="402" t="inlineStr">
        <is>
          <t>2.6</t>
        </is>
      </c>
      <c r="C58" s="132" t="n"/>
      <c r="D58" s="1190" t="inlineStr">
        <is>
          <t>Дополнительные виды обучения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2" t="n"/>
      <c r="Y58" s="176" t="n"/>
      <c r="Z58" s="132" t="n"/>
      <c r="AA58" s="639" t="n"/>
      <c r="AB58" s="132" t="n"/>
      <c r="AC58" s="437" t="inlineStr">
        <is>
          <t>/</t>
        </is>
      </c>
      <c r="AD58" s="1684" t="n">
        <v>338</v>
      </c>
      <c r="AE58" s="1685" t="inlineStr">
        <is>
          <t>/ 218</t>
        </is>
      </c>
      <c r="AF58" s="132" t="n"/>
      <c r="AG58" s="448" t="inlineStr">
        <is>
          <t>/ 60</t>
        </is>
      </c>
      <c r="AH58" s="179" t="n"/>
      <c r="AI58" s="441" t="inlineStr">
        <is>
          <t>/</t>
        </is>
      </c>
      <c r="AJ58" s="446">
        <f>AJ59+AJ60+AJ61</f>
        <v/>
      </c>
      <c r="AK58" s="441" t="inlineStr">
        <is>
          <t>/</t>
        </is>
      </c>
      <c r="AL58" s="446">
        <f>AL59+AL60+AL61</f>
        <v/>
      </c>
      <c r="AM58" s="441" t="inlineStr">
        <is>
          <t>/</t>
        </is>
      </c>
      <c r="AN58" s="446">
        <f>AN59+AN60+AN61</f>
        <v/>
      </c>
      <c r="AO58" s="646" t="inlineStr">
        <is>
          <t>/</t>
        </is>
      </c>
      <c r="AP58" s="1686" t="n">
        <v>10</v>
      </c>
      <c r="AQ58" s="437" t="n"/>
      <c r="AR58" s="1684" t="n"/>
      <c r="AS58" s="445" t="inlineStr">
        <is>
          <t>/</t>
        </is>
      </c>
      <c r="AT58" s="1634">
        <f>AT59+AT60</f>
        <v/>
      </c>
      <c r="AU58" s="441" t="inlineStr">
        <is>
          <t>/</t>
        </is>
      </c>
      <c r="AV58" s="446">
        <f>AV59+AV60</f>
        <v/>
      </c>
      <c r="AW58" s="447" t="n"/>
      <c r="AX58" s="1687" t="n"/>
      <c r="AY58" s="437" t="inlineStr">
        <is>
          <t>/</t>
        </is>
      </c>
      <c r="AZ58" s="1688">
        <f>AZ59+AZ60+AZ61</f>
        <v/>
      </c>
      <c r="BA58" s="447" t="inlineStr">
        <is>
          <t>/</t>
        </is>
      </c>
      <c r="BB58" s="448">
        <f>BB59+BB60</f>
        <v/>
      </c>
      <c r="BC58" s="447" t="inlineStr">
        <is>
          <t>/</t>
        </is>
      </c>
      <c r="BD58" s="1197" t="n">
        <v>7</v>
      </c>
      <c r="BE58" s="646" t="inlineStr">
        <is>
          <t>/</t>
        </is>
      </c>
      <c r="BF58" s="448" t="n">
        <v>72</v>
      </c>
      <c r="BG58" s="447" t="inlineStr">
        <is>
          <t>/</t>
        </is>
      </c>
      <c r="BH58" s="448" t="n">
        <v>14</v>
      </c>
      <c r="BI58" s="447" t="inlineStr">
        <is>
          <t>/</t>
        </is>
      </c>
      <c r="BJ58" s="646" t="n">
        <v>2</v>
      </c>
      <c r="BK58" s="1090" t="n"/>
      <c r="BL58" s="131" t="n"/>
      <c r="BM58" s="131" t="n"/>
      <c r="BN58" s="132" t="n"/>
      <c r="BO58" s="355" t="n"/>
      <c r="BP58" s="355" t="n"/>
      <c r="BQ58" s="355" t="n"/>
      <c r="BR58" s="355" t="n"/>
      <c r="BS58" s="1" t="n"/>
      <c r="BT58" s="1" t="n"/>
      <c r="BU58" s="1" t="n"/>
      <c r="BV58" s="1" t="n"/>
      <c r="BW58" s="1" t="n"/>
    </row>
    <row r="59">
      <c r="A59" s="355" t="n"/>
      <c r="B59" s="262" t="inlineStr">
        <is>
          <t>2.6.1</t>
        </is>
      </c>
      <c r="C59" s="132" t="n"/>
      <c r="D59" s="1170" t="inlineStr">
        <is>
          <t>Философия и методология науки *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2" t="n"/>
      <c r="Y59" s="366" t="inlineStr">
        <is>
          <t>/</t>
        </is>
      </c>
      <c r="Z59" s="1199" t="n">
        <v>2</v>
      </c>
      <c r="AA59" s="751" t="n"/>
      <c r="AB59" s="1200" t="n"/>
      <c r="AC59" s="445" t="inlineStr">
        <is>
          <t>/</t>
        </is>
      </c>
      <c r="AD59" s="1689" t="n">
        <v>124</v>
      </c>
      <c r="AE59" s="1090" t="inlineStr">
        <is>
          <t>/ 72</t>
        </is>
      </c>
      <c r="AF59" s="132" t="n"/>
      <c r="AG59" s="753" t="inlineStr">
        <is>
          <t>/ 20</t>
        </is>
      </c>
      <c r="AH59" s="179" t="n"/>
      <c r="AI59" s="441" t="inlineStr">
        <is>
          <t>/</t>
        </is>
      </c>
      <c r="AJ59" s="754" t="n">
        <v>10</v>
      </c>
      <c r="AK59" s="441" t="n"/>
      <c r="AL59" s="754" t="n"/>
      <c r="AM59" s="755" t="n"/>
      <c r="AN59" s="754" t="n"/>
      <c r="AO59" s="646" t="inlineStr">
        <is>
          <t>/</t>
        </is>
      </c>
      <c r="AP59" s="1690" t="n">
        <v>10</v>
      </c>
      <c r="AQ59" s="445" t="n"/>
      <c r="AR59" s="449" t="n"/>
      <c r="AS59" s="445" t="inlineStr">
        <is>
          <t>/</t>
        </is>
      </c>
      <c r="AT59" s="753" t="n">
        <v>62</v>
      </c>
      <c r="AU59" s="441" t="inlineStr">
        <is>
          <t>/</t>
        </is>
      </c>
      <c r="AV59" s="754" t="n">
        <v>10</v>
      </c>
      <c r="AW59" s="441" t="n"/>
      <c r="AX59" s="1198" t="n"/>
      <c r="AY59" s="445" t="inlineStr">
        <is>
          <t>/</t>
        </is>
      </c>
      <c r="AZ59" s="753" t="n">
        <v>62</v>
      </c>
      <c r="BA59" s="441" t="inlineStr">
        <is>
          <t>/</t>
        </is>
      </c>
      <c r="BB59" s="753" t="n">
        <v>10</v>
      </c>
      <c r="BC59" s="441" t="inlineStr">
        <is>
          <t>/</t>
        </is>
      </c>
      <c r="BD59" s="449" t="n">
        <v>3</v>
      </c>
      <c r="BE59" s="646" t="n"/>
      <c r="BF59" s="753" t="n"/>
      <c r="BG59" s="441" t="n"/>
      <c r="BH59" s="753" t="n"/>
      <c r="BI59" s="441" t="n"/>
      <c r="BJ59" s="646" t="n"/>
      <c r="BK59" s="261" t="inlineStr">
        <is>
          <t>УК-4</t>
        </is>
      </c>
      <c r="BL59" s="131" t="n"/>
      <c r="BM59" s="131" t="n"/>
      <c r="BN59" s="132" t="n"/>
      <c r="BO59" s="355" t="n"/>
      <c r="BP59" s="355" t="n"/>
      <c r="BQ59" s="355" t="n"/>
      <c r="BR59" s="355" t="n"/>
      <c r="BS59" s="1" t="n"/>
      <c r="BT59" s="1" t="n"/>
      <c r="BU59" s="1" t="n"/>
      <c r="BV59" s="1" t="n"/>
      <c r="BW59" s="1" t="n"/>
    </row>
    <row r="60">
      <c r="A60" s="355" t="n"/>
      <c r="B60" s="262" t="inlineStr">
        <is>
          <t>2.6.2</t>
        </is>
      </c>
      <c r="C60" s="132" t="n"/>
      <c r="D60" s="1170" t="inlineStr">
        <is>
          <t>Иностранный язык *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2" t="n"/>
      <c r="Y60" s="366" t="inlineStr">
        <is>
          <t>/</t>
        </is>
      </c>
      <c r="Z60" s="1199" t="n">
        <v>2</v>
      </c>
      <c r="AA60" s="751" t="n"/>
      <c r="AB60" s="1200" t="n"/>
      <c r="AC60" s="445" t="inlineStr">
        <is>
          <t>/</t>
        </is>
      </c>
      <c r="AD60" s="1689" t="n">
        <v>142</v>
      </c>
      <c r="AE60" s="1090" t="inlineStr">
        <is>
          <t>/ 96</t>
        </is>
      </c>
      <c r="AF60" s="132" t="n"/>
      <c r="AG60" s="753" t="inlineStr">
        <is>
          <t>/ 26</t>
        </is>
      </c>
      <c r="AH60" s="179" t="n"/>
      <c r="AI60" s="441" t="n"/>
      <c r="AJ60" s="754" t="n"/>
      <c r="AK60" s="441" t="n"/>
      <c r="AL60" s="754" t="n"/>
      <c r="AM60" s="759" t="inlineStr">
        <is>
          <t>/</t>
        </is>
      </c>
      <c r="AN60" s="754" t="n">
        <v>26</v>
      </c>
      <c r="AO60" s="1691" t="n"/>
      <c r="AP60" s="1690" t="n"/>
      <c r="AQ60" s="445" t="n"/>
      <c r="AR60" s="449" t="n"/>
      <c r="AS60" s="445" t="inlineStr">
        <is>
          <t>/</t>
        </is>
      </c>
      <c r="AT60" s="753" t="n">
        <v>70</v>
      </c>
      <c r="AU60" s="441" t="inlineStr">
        <is>
          <t>/</t>
        </is>
      </c>
      <c r="AV60" s="754" t="n">
        <v>10</v>
      </c>
      <c r="AW60" s="441" t="n"/>
      <c r="AX60" s="1198" t="n"/>
      <c r="AY60" s="445" t="inlineStr">
        <is>
          <t>/</t>
        </is>
      </c>
      <c r="AZ60" s="753" t="n">
        <v>72</v>
      </c>
      <c r="BA60" s="441" t="inlineStr">
        <is>
          <t>/</t>
        </is>
      </c>
      <c r="BB60" s="753" t="n">
        <v>16</v>
      </c>
      <c r="BC60" s="441" t="inlineStr">
        <is>
          <t>/</t>
        </is>
      </c>
      <c r="BD60" s="449" t="n">
        <v>4</v>
      </c>
      <c r="BE60" s="646" t="n"/>
      <c r="BF60" s="753" t="n"/>
      <c r="BG60" s="441" t="n"/>
      <c r="BH60" s="753" t="n"/>
      <c r="BI60" s="441" t="n"/>
      <c r="BJ60" s="646" t="n"/>
      <c r="BK60" s="261" t="inlineStr">
        <is>
          <t>УК-5</t>
        </is>
      </c>
      <c r="BL60" s="131" t="n"/>
      <c r="BM60" s="131" t="n"/>
      <c r="BN60" s="132" t="n"/>
      <c r="BO60" s="355" t="n"/>
      <c r="BP60" s="355" t="n"/>
      <c r="BQ60" s="355" t="n"/>
      <c r="BR60" s="355" t="n"/>
      <c r="BS60" s="1" t="n"/>
      <c r="BT60" s="1" t="n"/>
      <c r="BU60" s="1" t="n"/>
      <c r="BV60" s="1" t="n"/>
      <c r="BW60" s="1" t="n"/>
    </row>
    <row r="61">
      <c r="A61" s="355" t="n"/>
      <c r="B61" s="262" t="inlineStr">
        <is>
          <t>2.6.3</t>
        </is>
      </c>
      <c r="C61" s="132" t="n"/>
      <c r="D61" s="1536" t="inlineStr">
        <is>
          <t>Основы информационных технологий  *</t>
        </is>
      </c>
      <c r="E61" s="194" t="n"/>
      <c r="F61" s="194" t="n"/>
      <c r="G61" s="194" t="n"/>
      <c r="H61" s="194" t="n"/>
      <c r="I61" s="194" t="n"/>
      <c r="J61" s="194" t="n"/>
      <c r="K61" s="194" t="n"/>
      <c r="L61" s="194" t="n"/>
      <c r="M61" s="194" t="n"/>
      <c r="N61" s="194" t="n"/>
      <c r="O61" s="194" t="n"/>
      <c r="P61" s="194" t="n"/>
      <c r="Q61" s="194" t="n"/>
      <c r="R61" s="194" t="n"/>
      <c r="S61" s="194" t="n"/>
      <c r="T61" s="194" t="n"/>
      <c r="U61" s="194" t="n"/>
      <c r="V61" s="194" t="n"/>
      <c r="W61" s="194" t="n"/>
      <c r="X61" s="195" t="n"/>
      <c r="Y61" s="760" t="n"/>
      <c r="Z61" s="761" t="n"/>
      <c r="AA61" s="762" t="inlineStr">
        <is>
          <t>/</t>
        </is>
      </c>
      <c r="AB61" s="761" t="inlineStr">
        <is>
          <t>3д</t>
        </is>
      </c>
      <c r="AC61" s="763" t="inlineStr">
        <is>
          <t>/</t>
        </is>
      </c>
      <c r="AD61" s="764" t="n">
        <v>72</v>
      </c>
      <c r="AE61" s="1692" t="inlineStr">
        <is>
          <t>/ 50</t>
        </is>
      </c>
      <c r="AF61" s="195" t="n"/>
      <c r="AG61" s="765" t="inlineStr">
        <is>
          <t>/ 14</t>
        </is>
      </c>
      <c r="AH61" s="240" t="n"/>
      <c r="AI61" s="1201" t="inlineStr">
        <is>
          <t>/</t>
        </is>
      </c>
      <c r="AJ61" s="766" t="n">
        <v>8</v>
      </c>
      <c r="AK61" s="1201" t="inlineStr">
        <is>
          <t>/</t>
        </is>
      </c>
      <c r="AL61" s="766" t="n">
        <v>6</v>
      </c>
      <c r="AM61" s="1202" t="n"/>
      <c r="AN61" s="766" t="n"/>
      <c r="AO61" s="1202" t="n"/>
      <c r="AP61" s="768" t="n"/>
      <c r="AQ61" s="763" t="n"/>
      <c r="AR61" s="764" t="n"/>
      <c r="AS61" s="763" t="n"/>
      <c r="AT61" s="766" t="n"/>
      <c r="AU61" s="1201" t="n"/>
      <c r="AV61" s="766" t="n"/>
      <c r="AW61" s="1201" t="n"/>
      <c r="AX61" s="770" t="n"/>
      <c r="AY61" s="769" t="n"/>
      <c r="AZ61" s="766" t="n"/>
      <c r="BA61" s="1202" t="n"/>
      <c r="BB61" s="766" t="n"/>
      <c r="BC61" s="1202" t="n"/>
      <c r="BD61" s="770" t="n"/>
      <c r="BE61" s="657" t="inlineStr">
        <is>
          <t>/</t>
        </is>
      </c>
      <c r="BF61" s="652" t="n">
        <v>72</v>
      </c>
      <c r="BG61" s="1201" t="inlineStr">
        <is>
          <t>/</t>
        </is>
      </c>
      <c r="BH61" s="652" t="n">
        <v>14</v>
      </c>
      <c r="BI61" s="1201" t="inlineStr">
        <is>
          <t>/</t>
        </is>
      </c>
      <c r="BJ61" s="657" t="n">
        <v>2</v>
      </c>
      <c r="BK61" s="263" t="inlineStr">
        <is>
          <t>УК-6</t>
        </is>
      </c>
      <c r="BL61" s="194" t="n"/>
      <c r="BM61" s="194" t="n"/>
      <c r="BN61" s="195" t="n"/>
      <c r="BO61" s="355" t="n"/>
      <c r="BP61" s="355" t="n"/>
      <c r="BQ61" s="355" t="n"/>
      <c r="BR61" s="355" t="n"/>
      <c r="BS61" s="1" t="n"/>
      <c r="BT61" s="1" t="n"/>
      <c r="BU61" s="1" t="n"/>
      <c r="BV61" s="1" t="n"/>
      <c r="BW61" s="1" t="n"/>
    </row>
    <row r="62">
      <c r="A62" s="355" t="n"/>
      <c r="B62" s="355" t="n"/>
      <c r="C62" s="265" t="n"/>
      <c r="D62" s="265" t="n"/>
      <c r="E62" s="265" t="n"/>
      <c r="F62" s="265" t="n"/>
      <c r="G62" s="265" t="n"/>
      <c r="H62" s="265" t="n"/>
      <c r="I62" s="265" t="n"/>
      <c r="J62" s="265" t="n"/>
      <c r="K62" s="265" t="n"/>
      <c r="L62" s="265" t="n"/>
      <c r="M62" s="265" t="n"/>
      <c r="N62" s="265" t="n"/>
      <c r="O62" s="265" t="n"/>
      <c r="P62" s="265" t="n"/>
      <c r="Q62" s="265" t="n"/>
      <c r="R62" s="265" t="n"/>
      <c r="S62" s="265" t="n"/>
      <c r="T62" s="265" t="n"/>
      <c r="U62" s="265" t="n"/>
      <c r="V62" s="265" t="n"/>
      <c r="W62" s="265" t="n"/>
      <c r="X62" s="265" t="n"/>
      <c r="Y62" s="265" t="n"/>
      <c r="Z62" s="265" t="n"/>
      <c r="AA62" s="265" t="n"/>
      <c r="AB62" s="265" t="n"/>
      <c r="AC62" s="271" t="n"/>
      <c r="AD62" s="271" t="n"/>
      <c r="AE62" s="271" t="n"/>
      <c r="AF62" s="265" t="n"/>
      <c r="AG62" s="265" t="n"/>
      <c r="AH62" s="265" t="n"/>
      <c r="AI62" s="265" t="n"/>
      <c r="AJ62" s="265" t="n"/>
      <c r="AK62" s="265" t="n"/>
      <c r="AL62" s="265" t="n"/>
      <c r="AM62" s="265" t="n"/>
      <c r="AN62" s="265" t="n"/>
      <c r="AO62" s="265" t="n"/>
      <c r="AP62" s="265" t="n"/>
      <c r="AQ62" s="265" t="n"/>
      <c r="AR62" s="265" t="n"/>
      <c r="AS62" s="265" t="n"/>
      <c r="AT62" s="265" t="n"/>
      <c r="AU62" s="265" t="n"/>
      <c r="AV62" s="265" t="n"/>
      <c r="AW62" s="265" t="n"/>
      <c r="AX62" s="265" t="n"/>
      <c r="AY62" s="265" t="n"/>
      <c r="AZ62" s="265" t="n"/>
      <c r="BA62" s="265" t="n"/>
      <c r="BB62" s="265" t="n"/>
      <c r="BC62" s="265" t="n"/>
      <c r="BD62" s="265" t="n"/>
      <c r="BE62" s="265" t="n"/>
      <c r="BF62" s="265" t="n"/>
      <c r="BG62" s="265" t="n"/>
      <c r="BH62" s="265" t="n"/>
      <c r="BI62" s="265" t="n"/>
      <c r="BJ62" s="265" t="n"/>
      <c r="BK62" s="265" t="n"/>
      <c r="BL62" s="504" t="n"/>
      <c r="BM62" s="504" t="n"/>
      <c r="BN62" s="504" t="n"/>
      <c r="BO62" s="504" t="n"/>
      <c r="BP62" s="355" t="n"/>
      <c r="BQ62" s="1" t="n"/>
      <c r="BR62" s="1" t="n"/>
      <c r="BS62" s="1" t="n"/>
      <c r="BT62" s="1" t="n"/>
      <c r="BU62" s="1" t="n"/>
      <c r="BV62" s="1" t="n"/>
      <c r="BW62" s="1" t="n"/>
    </row>
    <row r="63">
      <c r="A63" s="92" t="n"/>
      <c r="B63" s="1139" t="inlineStr">
        <is>
          <t>Количество часов учебных занятий</t>
        </is>
      </c>
      <c r="C63" s="1140" t="n"/>
      <c r="D63" s="1140" t="n"/>
      <c r="E63" s="1140" t="n"/>
      <c r="F63" s="1140" t="n"/>
      <c r="G63" s="1140" t="n"/>
      <c r="H63" s="1140" t="n"/>
      <c r="I63" s="1140" t="n"/>
      <c r="J63" s="1140" t="n"/>
      <c r="K63" s="1140" t="n"/>
      <c r="L63" s="1140" t="n"/>
      <c r="M63" s="1140" t="n"/>
      <c r="N63" s="1140" t="n"/>
      <c r="O63" s="1140" t="n"/>
      <c r="P63" s="1140" t="n"/>
      <c r="Q63" s="1140" t="n"/>
      <c r="R63" s="1140" t="n"/>
      <c r="S63" s="1140" t="n"/>
      <c r="T63" s="1140" t="n"/>
      <c r="U63" s="1140" t="n"/>
      <c r="V63" s="1140" t="n"/>
      <c r="W63" s="1140" t="n"/>
      <c r="X63" s="1140" t="n"/>
      <c r="Y63" s="1140" t="n"/>
      <c r="Z63" s="1140" t="n"/>
      <c r="AA63" s="1140" t="n"/>
      <c r="AB63" s="1693" t="n"/>
      <c r="AC63" s="1435">
        <f>AC32+AC40</f>
        <v/>
      </c>
      <c r="AD63" s="124" t="n"/>
      <c r="AE63" s="170">
        <f>AE32+AE40</f>
        <v/>
      </c>
      <c r="AF63" s="124" t="n"/>
      <c r="AG63" s="621">
        <f>AG32+AG40</f>
        <v/>
      </c>
      <c r="AH63" s="622" t="n"/>
      <c r="AI63" s="621">
        <f>AI32+AI40</f>
        <v/>
      </c>
      <c r="AJ63" s="622" t="n"/>
      <c r="AK63" s="621">
        <f>AK32+AK40</f>
        <v/>
      </c>
      <c r="AL63" s="622" t="n"/>
      <c r="AM63" s="621">
        <f>AM32+AM40</f>
        <v/>
      </c>
      <c r="AN63" s="622" t="n"/>
      <c r="AO63" s="621">
        <f>AO32+AO40</f>
        <v/>
      </c>
      <c r="AP63" s="622" t="n"/>
      <c r="AQ63" s="621">
        <f>AQ32+AQ40</f>
        <v/>
      </c>
      <c r="AR63" s="622" t="n"/>
      <c r="AS63" s="621">
        <f>AS32+AS40</f>
        <v/>
      </c>
      <c r="AT63" s="622" t="n"/>
      <c r="AU63" s="170">
        <f>AU32+AU40</f>
        <v/>
      </c>
      <c r="AV63" s="124" t="n"/>
      <c r="AW63" s="170">
        <f>AW32+AW40</f>
        <v/>
      </c>
      <c r="AX63" s="124" t="n"/>
      <c r="AY63" s="170">
        <f>AY32+AY40</f>
        <v/>
      </c>
      <c r="AZ63" s="124" t="n"/>
      <c r="BA63" s="170">
        <f>BA32+BA40</f>
        <v/>
      </c>
      <c r="BB63" s="124" t="n"/>
      <c r="BC63" s="170">
        <f>BC32+BC40</f>
        <v/>
      </c>
      <c r="BD63" s="124" t="n"/>
      <c r="BE63" s="170">
        <f>BE32+BE40</f>
        <v/>
      </c>
      <c r="BF63" s="124" t="n"/>
      <c r="BG63" s="170">
        <f>BG32+BG40</f>
        <v/>
      </c>
      <c r="BH63" s="124" t="n"/>
      <c r="BI63" s="721">
        <f>BI32+BI40</f>
        <v/>
      </c>
      <c r="BJ63" s="123" t="n"/>
      <c r="BK63" s="1694">
        <f>BI64+#REF!</f>
        <v/>
      </c>
      <c r="BL63" s="101" t="n"/>
      <c r="BM63" s="101" t="n"/>
      <c r="BN63" s="104" t="n"/>
      <c r="BO63" s="92" t="n"/>
      <c r="BP63" s="92" t="n"/>
      <c r="BQ63" s="92" t="n"/>
      <c r="BR63" s="92" t="n"/>
      <c r="BS63" s="92" t="n"/>
      <c r="BT63" s="92" t="n"/>
      <c r="BU63" s="1" t="n"/>
      <c r="BV63" s="1" t="n"/>
      <c r="BW63" s="1" t="n"/>
    </row>
    <row r="64">
      <c r="A64" s="92" t="n"/>
      <c r="B64" s="1144" t="inlineStr">
        <is>
          <t>Количество часов учебных занятий в неделю</t>
        </is>
      </c>
      <c r="C64" s="1145" t="n"/>
      <c r="D64" s="1145" t="n"/>
      <c r="E64" s="1145" t="n"/>
      <c r="F64" s="1145" t="n"/>
      <c r="G64" s="1145" t="n"/>
      <c r="H64" s="1145" t="n"/>
      <c r="I64" s="1145" t="n"/>
      <c r="J64" s="1145" t="n"/>
      <c r="K64" s="1145" t="n"/>
      <c r="L64" s="1145" t="n"/>
      <c r="M64" s="1145" t="n"/>
      <c r="N64" s="1145" t="n"/>
      <c r="O64" s="1145" t="n"/>
      <c r="P64" s="1145" t="n"/>
      <c r="Q64" s="1145" t="n"/>
      <c r="R64" s="1145" t="n"/>
      <c r="S64" s="1145" t="n"/>
      <c r="T64" s="1145" t="n"/>
      <c r="U64" s="1145" t="n"/>
      <c r="V64" s="1145" t="n"/>
      <c r="W64" s="1145" t="n"/>
      <c r="X64" s="1145" t="n"/>
      <c r="Y64" s="1145" t="n"/>
      <c r="Z64" s="1145" t="n"/>
      <c r="AA64" s="1145" t="n"/>
      <c r="AB64" s="1695" t="n"/>
      <c r="AC64" s="1696">
        <f>AO63+AU63+#REF!</f>
        <v/>
      </c>
      <c r="AD64" s="179" t="n"/>
      <c r="AE64" s="664">
        <f>AQ63+BG63+#REF!</f>
        <v/>
      </c>
      <c r="AF64" s="128" t="n"/>
      <c r="AG64" s="350" t="n"/>
      <c r="AH64" s="179" t="n"/>
      <c r="AI64" s="93" t="n"/>
      <c r="AJ64" s="128" t="n"/>
      <c r="AK64" s="93" t="n"/>
      <c r="AL64" s="128" t="n"/>
      <c r="AM64" s="93" t="n"/>
      <c r="AN64" s="128" t="n"/>
      <c r="AO64" s="1147" t="n"/>
      <c r="AP64" s="179" t="n"/>
      <c r="AQ64" s="1147" t="n"/>
      <c r="AR64" s="179" t="n"/>
      <c r="AS64" s="1147">
        <f>AU63/AS30</f>
        <v/>
      </c>
      <c r="AT64" s="131" t="n"/>
      <c r="AU64" s="131" t="n"/>
      <c r="AV64" s="131" t="n"/>
      <c r="AW64" s="131" t="n"/>
      <c r="AX64" s="179" t="n"/>
      <c r="AY64" s="1147">
        <f>BA63/AY30</f>
        <v/>
      </c>
      <c r="AZ64" s="131" t="n"/>
      <c r="BA64" s="131" t="n"/>
      <c r="BB64" s="131" t="n"/>
      <c r="BC64" s="131" t="n"/>
      <c r="BD64" s="179" t="n"/>
      <c r="BE64" s="1147">
        <f>BG63/BE30</f>
        <v/>
      </c>
      <c r="BF64" s="131" t="n"/>
      <c r="BG64" s="131" t="n"/>
      <c r="BH64" s="131" t="n"/>
      <c r="BI64" s="131" t="n"/>
      <c r="BJ64" s="179" t="n"/>
      <c r="BK64" s="112" t="n"/>
      <c r="BL64" s="1" t="n"/>
      <c r="BM64" s="1" t="n"/>
      <c r="BN64" s="114" t="n"/>
      <c r="BO64" s="92" t="n"/>
      <c r="BP64" s="92" t="n"/>
      <c r="BQ64" s="92" t="n"/>
      <c r="BR64" s="92" t="n"/>
      <c r="BS64" s="92" t="n"/>
      <c r="BT64" s="92" t="n"/>
      <c r="BU64" s="1" t="n"/>
      <c r="BV64" s="1" t="n"/>
      <c r="BW64" s="1" t="n"/>
    </row>
    <row r="65">
      <c r="A65" s="92" t="n"/>
      <c r="B65" s="1144" t="inlineStr">
        <is>
          <t>Количество курсовых проектов</t>
        </is>
      </c>
      <c r="C65" s="1145" t="n"/>
      <c r="D65" s="1145" t="n"/>
      <c r="E65" s="1145" t="n"/>
      <c r="F65" s="1145" t="n"/>
      <c r="G65" s="1145" t="n"/>
      <c r="H65" s="1145" t="n"/>
      <c r="I65" s="1145" t="n"/>
      <c r="J65" s="1145" t="n"/>
      <c r="K65" s="1145" t="n"/>
      <c r="L65" s="1145" t="n"/>
      <c r="M65" s="1145" t="n"/>
      <c r="N65" s="1145" t="n"/>
      <c r="O65" s="1145" t="n"/>
      <c r="P65" s="1145" t="n"/>
      <c r="Q65" s="1145" t="n"/>
      <c r="R65" s="1145" t="n"/>
      <c r="S65" s="1145" t="n"/>
      <c r="T65" s="1145" t="n"/>
      <c r="U65" s="1145" t="n"/>
      <c r="V65" s="1145" t="n"/>
      <c r="W65" s="1145" t="n"/>
      <c r="X65" s="1145" t="n"/>
      <c r="Y65" s="1145" t="n"/>
      <c r="Z65" s="1145" t="n"/>
      <c r="AA65" s="1145" t="n"/>
      <c r="AB65" s="1695" t="n"/>
      <c r="AC65" s="234" t="n"/>
      <c r="AD65" s="179" t="n"/>
      <c r="AE65" s="93" t="n"/>
      <c r="AF65" s="128" t="n"/>
      <c r="AG65" s="350" t="n"/>
      <c r="AH65" s="179" t="n"/>
      <c r="AI65" s="93" t="n"/>
      <c r="AJ65" s="128" t="n"/>
      <c r="AK65" s="93" t="n"/>
      <c r="AL65" s="128" t="n"/>
      <c r="AM65" s="93" t="n"/>
      <c r="AN65" s="128" t="n"/>
      <c r="AO65" s="350" t="n"/>
      <c r="AP65" s="179" t="n"/>
      <c r="AQ65" s="350" t="n"/>
      <c r="AR65" s="179" t="n"/>
      <c r="AS65" s="350" t="n"/>
      <c r="AT65" s="131" t="n"/>
      <c r="AU65" s="131" t="n"/>
      <c r="AV65" s="131" t="n"/>
      <c r="AW65" s="131" t="n"/>
      <c r="AX65" s="179" t="n"/>
      <c r="AY65" s="350" t="n"/>
      <c r="AZ65" s="131" t="n"/>
      <c r="BA65" s="131" t="n"/>
      <c r="BB65" s="131" t="n"/>
      <c r="BC65" s="131" t="n"/>
      <c r="BD65" s="179" t="n"/>
      <c r="BE65" s="350" t="n"/>
      <c r="BF65" s="131" t="n"/>
      <c r="BG65" s="131" t="n"/>
      <c r="BH65" s="131" t="n"/>
      <c r="BI65" s="131" t="n"/>
      <c r="BJ65" s="179" t="n"/>
      <c r="BK65" s="112" t="n"/>
      <c r="BL65" s="1" t="n"/>
      <c r="BM65" s="1" t="n"/>
      <c r="BN65" s="114" t="n"/>
      <c r="BO65" s="92" t="n"/>
      <c r="BP65" s="92" t="n"/>
      <c r="BQ65" s="92" t="n"/>
      <c r="BR65" s="92" t="n"/>
      <c r="BS65" s="92" t="n"/>
      <c r="BT65" s="92" t="n"/>
      <c r="BU65" s="1" t="n"/>
      <c r="BV65" s="1" t="n"/>
      <c r="BW65" s="1" t="n"/>
    </row>
    <row r="66">
      <c r="A66" s="92" t="n"/>
      <c r="B66" s="1144" t="inlineStr">
        <is>
          <t>Количество курсовых работ</t>
        </is>
      </c>
      <c r="C66" s="1145" t="n"/>
      <c r="D66" s="1145" t="n"/>
      <c r="E66" s="1145" t="n"/>
      <c r="F66" s="1145" t="n"/>
      <c r="G66" s="1145" t="n"/>
      <c r="H66" s="1145" t="n"/>
      <c r="I66" s="1145" t="n"/>
      <c r="J66" s="1145" t="n"/>
      <c r="K66" s="1145" t="n"/>
      <c r="L66" s="1145" t="n"/>
      <c r="M66" s="1145" t="n"/>
      <c r="N66" s="1145" t="n"/>
      <c r="O66" s="1145" t="n"/>
      <c r="P66" s="1145" t="n"/>
      <c r="Q66" s="1145" t="n"/>
      <c r="R66" s="1145" t="n"/>
      <c r="S66" s="1145" t="n"/>
      <c r="T66" s="1145" t="n"/>
      <c r="U66" s="1145" t="n"/>
      <c r="V66" s="1145" t="n"/>
      <c r="W66" s="1145" t="n"/>
      <c r="X66" s="1145" t="n"/>
      <c r="Y66" s="1145" t="n"/>
      <c r="Z66" s="1145" t="n"/>
      <c r="AA66" s="1145" t="n"/>
      <c r="AB66" s="1695" t="n"/>
      <c r="AC66" s="234" t="n"/>
      <c r="AD66" s="179" t="n"/>
      <c r="AE66" s="93" t="n"/>
      <c r="AF66" s="128" t="n"/>
      <c r="AG66" s="350" t="n"/>
      <c r="AH66" s="179" t="n"/>
      <c r="AI66" s="93" t="n"/>
      <c r="AJ66" s="128" t="n"/>
      <c r="AK66" s="93" t="n"/>
      <c r="AL66" s="128" t="n"/>
      <c r="AM66" s="93" t="n"/>
      <c r="AN66" s="128" t="n"/>
      <c r="AO66" s="350" t="n"/>
      <c r="AP66" s="179" t="n"/>
      <c r="AQ66" s="350" t="n"/>
      <c r="AR66" s="179" t="n"/>
      <c r="AS66" s="350" t="n"/>
      <c r="AT66" s="131" t="n"/>
      <c r="AU66" s="131" t="n"/>
      <c r="AV66" s="131" t="n"/>
      <c r="AW66" s="131" t="n"/>
      <c r="AX66" s="179" t="n"/>
      <c r="AY66" s="350" t="n"/>
      <c r="AZ66" s="131" t="n"/>
      <c r="BA66" s="131" t="n"/>
      <c r="BB66" s="131" t="n"/>
      <c r="BC66" s="131" t="n"/>
      <c r="BD66" s="179" t="n"/>
      <c r="BE66" s="350" t="n"/>
      <c r="BF66" s="131" t="n"/>
      <c r="BG66" s="131" t="n"/>
      <c r="BH66" s="131" t="n"/>
      <c r="BI66" s="131" t="n"/>
      <c r="BJ66" s="179" t="n"/>
      <c r="BK66" s="112" t="n"/>
      <c r="BL66" s="1" t="n"/>
      <c r="BM66" s="1" t="n"/>
      <c r="BN66" s="114" t="n"/>
      <c r="BO66" s="92" t="n"/>
      <c r="BP66" s="92" t="n"/>
      <c r="BQ66" s="92" t="n"/>
      <c r="BR66" s="92" t="n"/>
      <c r="BS66" s="92" t="n"/>
      <c r="BT66" s="92" t="n"/>
      <c r="BU66" s="1" t="n"/>
      <c r="BV66" s="1" t="n"/>
      <c r="BW66" s="1" t="n"/>
    </row>
    <row r="67">
      <c r="A67" s="92" t="n"/>
      <c r="B67" s="1144" t="inlineStr">
        <is>
          <t>Количество экзаменов</t>
        </is>
      </c>
      <c r="C67" s="1145" t="n"/>
      <c r="D67" s="1145" t="n"/>
      <c r="E67" s="1145" t="n"/>
      <c r="F67" s="1145" t="n"/>
      <c r="G67" s="1145" t="n"/>
      <c r="H67" s="1145" t="n"/>
      <c r="I67" s="1145" t="n"/>
      <c r="J67" s="1145" t="n"/>
      <c r="K67" s="1145" t="n"/>
      <c r="L67" s="1145" t="n"/>
      <c r="M67" s="1145" t="n"/>
      <c r="N67" s="1145" t="n"/>
      <c r="O67" s="1145" t="n"/>
      <c r="P67" s="1145" t="n"/>
      <c r="Q67" s="1145" t="n"/>
      <c r="R67" s="1145" t="n"/>
      <c r="S67" s="1145" t="n"/>
      <c r="T67" s="1145" t="n"/>
      <c r="U67" s="1145" t="n"/>
      <c r="V67" s="1145" t="n"/>
      <c r="W67" s="1145" t="n"/>
      <c r="X67" s="1145" t="n"/>
      <c r="Y67" s="1145" t="n"/>
      <c r="Z67" s="1145" t="n"/>
      <c r="AA67" s="1145" t="n"/>
      <c r="AB67" s="1695" t="n"/>
      <c r="AC67" s="407">
        <f>AS67+AY67+BE67</f>
        <v/>
      </c>
      <c r="AD67" s="179" t="n"/>
      <c r="AE67" s="93" t="n"/>
      <c r="AF67" s="128" t="n"/>
      <c r="AG67" s="350" t="n"/>
      <c r="AH67" s="179" t="n"/>
      <c r="AI67" s="93" t="n"/>
      <c r="AJ67" s="128" t="n"/>
      <c r="AK67" s="93" t="n"/>
      <c r="AL67" s="128" t="n"/>
      <c r="AM67" s="93" t="n"/>
      <c r="AN67" s="128" t="n"/>
      <c r="AO67" s="352" t="n"/>
      <c r="AP67" s="179" t="n"/>
      <c r="AQ67" s="352" t="n"/>
      <c r="AR67" s="179" t="n"/>
      <c r="AS67" s="352">
        <f>COUNTIF(Y33:Z54,1)</f>
        <v/>
      </c>
      <c r="AT67" s="131" t="n"/>
      <c r="AU67" s="131" t="n"/>
      <c r="AV67" s="131" t="n"/>
      <c r="AW67" s="131" t="n"/>
      <c r="AX67" s="179" t="n"/>
      <c r="AY67" s="352">
        <f>COUNTIF(Y33:Z54,2)</f>
        <v/>
      </c>
      <c r="AZ67" s="131" t="n"/>
      <c r="BA67" s="131" t="n"/>
      <c r="BB67" s="131" t="n"/>
      <c r="BC67" s="131" t="n"/>
      <c r="BD67" s="179" t="n"/>
      <c r="BE67" s="352" t="n">
        <v>3</v>
      </c>
      <c r="BF67" s="131" t="n"/>
      <c r="BG67" s="131" t="n"/>
      <c r="BH67" s="131" t="n"/>
      <c r="BI67" s="131" t="n"/>
      <c r="BJ67" s="179" t="n"/>
      <c r="BK67" s="112" t="n"/>
      <c r="BL67" s="1" t="n"/>
      <c r="BM67" s="1" t="n"/>
      <c r="BN67" s="114" t="n"/>
      <c r="BO67" s="92" t="n"/>
      <c r="BP67" s="92" t="n"/>
      <c r="BQ67" s="92" t="n"/>
      <c r="BR67" s="92" t="n"/>
      <c r="BS67" s="92" t="n"/>
      <c r="BT67" s="92" t="n"/>
      <c r="BU67" s="1" t="n"/>
      <c r="BV67" s="1" t="n"/>
      <c r="BW67" s="1" t="n"/>
    </row>
    <row r="68">
      <c r="A68" s="92" t="n"/>
      <c r="B68" s="1151" t="inlineStr">
        <is>
          <t>Количество зачетов</t>
        </is>
      </c>
      <c r="C68" s="1152" t="n"/>
      <c r="D68" s="1152" t="n"/>
      <c r="E68" s="1152" t="n"/>
      <c r="F68" s="1152" t="n"/>
      <c r="G68" s="1152" t="n"/>
      <c r="H68" s="1152" t="n"/>
      <c r="I68" s="1152" t="n"/>
      <c r="J68" s="1152" t="n"/>
      <c r="K68" s="1152" t="n"/>
      <c r="L68" s="1152" t="n"/>
      <c r="M68" s="1152" t="n"/>
      <c r="N68" s="1152" t="n"/>
      <c r="O68" s="1152" t="n"/>
      <c r="P68" s="1152" t="n"/>
      <c r="Q68" s="1152" t="n"/>
      <c r="R68" s="1152" t="n"/>
      <c r="S68" s="1152" t="n"/>
      <c r="T68" s="1152" t="n"/>
      <c r="U68" s="1152" t="n"/>
      <c r="V68" s="1152" t="n"/>
      <c r="W68" s="1152" t="n"/>
      <c r="X68" s="1152" t="n"/>
      <c r="Y68" s="1152" t="n"/>
      <c r="Z68" s="1152" t="n"/>
      <c r="AA68" s="1152" t="n"/>
      <c r="AB68" s="1697" t="n"/>
      <c r="AC68" s="1546">
        <f>AS68+AY68+BE68</f>
        <v/>
      </c>
      <c r="AD68" s="240" t="n"/>
      <c r="AE68" s="228" t="n"/>
      <c r="AF68" s="144" t="n"/>
      <c r="AG68" s="667" t="n"/>
      <c r="AH68" s="240" t="n"/>
      <c r="AI68" s="228" t="n"/>
      <c r="AJ68" s="144" t="n"/>
      <c r="AK68" s="228" t="n"/>
      <c r="AL68" s="144" t="n"/>
      <c r="AM68" s="228" t="n"/>
      <c r="AN68" s="144" t="n"/>
      <c r="AO68" s="1698" t="n"/>
      <c r="AP68" s="1699" t="n"/>
      <c r="AQ68" s="1698" t="n"/>
      <c r="AR68" s="1699" t="n"/>
      <c r="AS68" s="1698" t="n">
        <v>4</v>
      </c>
      <c r="AT68" s="1700" t="n"/>
      <c r="AU68" s="1700" t="n"/>
      <c r="AV68" s="1700" t="n"/>
      <c r="AW68" s="1700" t="n"/>
      <c r="AX68" s="1699" t="n"/>
      <c r="AY68" s="1698" t="n">
        <v>3</v>
      </c>
      <c r="AZ68" s="1700" t="n"/>
      <c r="BA68" s="1700" t="n"/>
      <c r="BB68" s="1700" t="n"/>
      <c r="BC68" s="1700" t="n"/>
      <c r="BD68" s="1699" t="n"/>
      <c r="BE68" s="1698" t="n">
        <v>2</v>
      </c>
      <c r="BF68" s="1700" t="n"/>
      <c r="BG68" s="1700" t="n"/>
      <c r="BH68" s="1700" t="n"/>
      <c r="BI68" s="1700" t="n"/>
      <c r="BJ68" s="1699" t="n"/>
      <c r="BK68" s="606" t="n"/>
      <c r="BL68" s="544" t="n"/>
      <c r="BM68" s="544" t="n"/>
      <c r="BN68" s="607" t="n"/>
      <c r="BO68" s="92" t="n"/>
      <c r="BP68" s="92" t="n"/>
      <c r="BQ68" s="92" t="n"/>
      <c r="BR68" s="92" t="n"/>
      <c r="BS68" s="92" t="n"/>
      <c r="BT68" s="92" t="n"/>
      <c r="BU68" s="1" t="n"/>
      <c r="BV68" s="1" t="n"/>
      <c r="BW68" s="1" t="n"/>
    </row>
    <row r="69">
      <c r="A69" s="355" t="n"/>
      <c r="B69" s="355" t="n"/>
      <c r="C69" s="265" t="n"/>
      <c r="D69" s="265" t="n"/>
      <c r="E69" s="265" t="n"/>
      <c r="F69" s="265" t="n"/>
      <c r="G69" s="265" t="n"/>
      <c r="H69" s="265" t="n"/>
      <c r="I69" s="265" t="n"/>
      <c r="J69" s="265" t="n"/>
      <c r="K69" s="265" t="n"/>
      <c r="L69" s="265" t="n"/>
      <c r="M69" s="265" t="n"/>
      <c r="N69" s="265" t="n"/>
      <c r="O69" s="265" t="n"/>
      <c r="P69" s="265" t="n"/>
      <c r="Q69" s="265" t="n"/>
      <c r="R69" s="265" t="n"/>
      <c r="S69" s="265" t="n"/>
      <c r="T69" s="265" t="n"/>
      <c r="U69" s="265" t="n"/>
      <c r="V69" s="265" t="n"/>
      <c r="W69" s="265" t="n"/>
      <c r="X69" s="265" t="n"/>
      <c r="Y69" s="265" t="n"/>
      <c r="Z69" s="265" t="n"/>
      <c r="AA69" s="265" t="n"/>
      <c r="AB69" s="265" t="n"/>
      <c r="AC69" s="271" t="n"/>
      <c r="AD69" s="271" t="n"/>
      <c r="AE69" s="271" t="n"/>
      <c r="AF69" s="265" t="n"/>
      <c r="AG69" s="265" t="n"/>
      <c r="AH69" s="265" t="n"/>
      <c r="AI69" s="265" t="n"/>
      <c r="AJ69" s="265" t="n"/>
      <c r="AK69" s="265" t="n"/>
      <c r="AL69" s="1701" t="n"/>
      <c r="AM69" s="1701" t="n"/>
      <c r="AN69" s="1701" t="n"/>
      <c r="AO69" s="1701" t="n"/>
      <c r="AP69" s="1701" t="n"/>
      <c r="AQ69" s="1701" t="n"/>
      <c r="AR69" s="1701" t="n"/>
      <c r="AS69" s="1701" t="n"/>
      <c r="AT69" s="1701" t="n"/>
      <c r="AU69" s="1701" t="n"/>
      <c r="AV69" s="1701" t="n"/>
      <c r="AW69" s="1701" t="n"/>
      <c r="AX69" s="1701" t="n"/>
      <c r="AY69" s="1701" t="n"/>
      <c r="AZ69" s="265" t="n"/>
      <c r="BA69" s="265" t="n"/>
      <c r="BB69" s="265" t="n"/>
      <c r="BC69" s="265" t="n"/>
      <c r="BD69" s="265" t="n"/>
      <c r="BE69" s="265" t="n"/>
      <c r="BF69" s="265" t="n"/>
      <c r="BG69" s="265" t="n"/>
      <c r="BH69" s="265" t="n"/>
      <c r="BI69" s="265" t="n"/>
      <c r="BJ69" s="265" t="n"/>
      <c r="BK69" s="265" t="n"/>
      <c r="BL69" s="265" t="n"/>
      <c r="BM69" s="265" t="n"/>
      <c r="BN69" s="265" t="n"/>
      <c r="BO69" s="265" t="n"/>
      <c r="BP69" s="356" t="n"/>
      <c r="BQ69" s="355" t="n"/>
      <c r="BR69" s="355" t="n"/>
      <c r="BS69" s="1" t="n"/>
      <c r="BT69" s="1" t="n"/>
      <c r="BU69" s="1" t="n"/>
      <c r="BV69" s="1" t="n"/>
      <c r="BW69" s="1" t="n"/>
    </row>
    <row r="70">
      <c r="A70" s="92" t="n"/>
      <c r="B70" s="669" t="inlineStr">
        <is>
          <t>IV. Производственная практика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585" t="n"/>
      <c r="M70" s="585" t="n"/>
      <c r="N70" s="585" t="n"/>
      <c r="O70" s="585" t="n"/>
      <c r="P70" s="585" t="n"/>
      <c r="Q70" s="585" t="n"/>
      <c r="R70" s="585" t="n"/>
      <c r="S70" s="585" t="n"/>
      <c r="T70" s="585" t="n"/>
      <c r="U70" s="585" t="n"/>
      <c r="V70" s="585" t="n"/>
      <c r="W70" s="585" t="n"/>
      <c r="X70" s="585" t="n"/>
      <c r="Y70" s="585" t="n"/>
      <c r="Z70" s="585" t="n"/>
      <c r="AA70" s="585" t="n"/>
      <c r="AB70" s="585" t="n"/>
      <c r="AC70" s="585" t="n"/>
      <c r="AD70" s="585" t="n"/>
      <c r="AE70" s="613" t="n"/>
      <c r="AF70" s="670" t="inlineStr">
        <is>
          <t>V. Магистерская диссертация</t>
        </is>
      </c>
      <c r="AG70" s="585" t="n"/>
      <c r="AH70" s="585" t="n"/>
      <c r="AI70" s="585" t="n"/>
      <c r="AJ70" s="585" t="n"/>
      <c r="AK70" s="585" t="n"/>
      <c r="AL70" s="585" t="n"/>
      <c r="AM70" s="585" t="n"/>
      <c r="AN70" s="585" t="n"/>
      <c r="AO70" s="585" t="n"/>
      <c r="AP70" s="585" t="n"/>
      <c r="AQ70" s="585" t="n"/>
      <c r="AR70" s="585" t="n"/>
      <c r="AS70" s="585" t="n"/>
      <c r="AT70" s="585" t="n"/>
      <c r="AU70" s="585" t="n"/>
      <c r="AV70" s="585" t="n"/>
      <c r="AW70" s="585" t="n"/>
      <c r="AX70" s="585" t="n"/>
      <c r="AY70" s="585" t="n"/>
      <c r="AZ70" s="613" t="n"/>
      <c r="BA70" s="671" t="inlineStr">
        <is>
          <t xml:space="preserve">VI. Итоговая аттестация </t>
        </is>
      </c>
      <c r="BB70" s="585" t="n"/>
      <c r="BC70" s="585" t="n"/>
      <c r="BD70" s="585" t="n"/>
      <c r="BE70" s="585" t="n"/>
      <c r="BF70" s="585" t="n"/>
      <c r="BG70" s="585" t="n"/>
      <c r="BH70" s="585" t="n"/>
      <c r="BI70" s="585" t="n"/>
      <c r="BJ70" s="585" t="n"/>
      <c r="BK70" s="585" t="n"/>
      <c r="BL70" s="585" t="n"/>
      <c r="BM70" s="585" t="n"/>
      <c r="BN70" s="586" t="n"/>
      <c r="BO70" s="246" t="n"/>
      <c r="BP70" s="92" t="n"/>
      <c r="BQ70" s="92" t="n"/>
      <c r="BR70" s="92" t="n"/>
      <c r="BS70" s="1" t="n"/>
      <c r="BT70" s="1" t="n"/>
      <c r="BU70" s="1" t="n"/>
      <c r="BV70" s="1" t="n"/>
      <c r="BW70" s="1" t="n"/>
    </row>
    <row r="71">
      <c r="A71" s="92" t="n"/>
      <c r="B71" s="672" t="inlineStr">
        <is>
          <t>Название практики</t>
        </is>
      </c>
      <c r="C71" s="585" t="n"/>
      <c r="D71" s="585" t="n"/>
      <c r="E71" s="585" t="n"/>
      <c r="F71" s="585" t="n"/>
      <c r="G71" s="585" t="n"/>
      <c r="H71" s="585" t="n"/>
      <c r="I71" s="585" t="n"/>
      <c r="J71" s="585" t="n"/>
      <c r="K71" s="585" t="n"/>
      <c r="L71" s="613" t="n"/>
      <c r="M71" s="673" t="inlineStr">
        <is>
          <t>Семестр</t>
        </is>
      </c>
      <c r="N71" s="585" t="n"/>
      <c r="O71" s="585" t="n"/>
      <c r="P71" s="585" t="n"/>
      <c r="Q71" s="613" t="n"/>
      <c r="R71" s="673" t="inlineStr">
        <is>
          <t>Недель</t>
        </is>
      </c>
      <c r="S71" s="585" t="n"/>
      <c r="T71" s="585" t="n"/>
      <c r="U71" s="585" t="n"/>
      <c r="V71" s="585" t="n"/>
      <c r="W71" s="613" t="n"/>
      <c r="X71" s="673" t="inlineStr">
        <is>
          <t>Зачетных единиц</t>
        </is>
      </c>
      <c r="Y71" s="585" t="n"/>
      <c r="Z71" s="585" t="n"/>
      <c r="AA71" s="585" t="n"/>
      <c r="AB71" s="585" t="n"/>
      <c r="AC71" s="585" t="n"/>
      <c r="AD71" s="585" t="n"/>
      <c r="AE71" s="613" t="n"/>
      <c r="AF71" s="673" t="inlineStr">
        <is>
          <t>Семестр</t>
        </is>
      </c>
      <c r="AG71" s="585" t="n"/>
      <c r="AH71" s="585" t="n"/>
      <c r="AI71" s="585" t="n"/>
      <c r="AJ71" s="585" t="n"/>
      <c r="AK71" s="585" t="n"/>
      <c r="AL71" s="613" t="n"/>
      <c r="AM71" s="673" t="inlineStr">
        <is>
          <t>Недель</t>
        </is>
      </c>
      <c r="AN71" s="585" t="n"/>
      <c r="AO71" s="585" t="n"/>
      <c r="AP71" s="585" t="n"/>
      <c r="AQ71" s="585" t="n"/>
      <c r="AR71" s="585" t="n"/>
      <c r="AS71" s="613" t="n"/>
      <c r="AT71" s="673" t="inlineStr">
        <is>
          <t>Зачетных единиц</t>
        </is>
      </c>
      <c r="AU71" s="585" t="n"/>
      <c r="AV71" s="585" t="n"/>
      <c r="AW71" s="585" t="n"/>
      <c r="AX71" s="585" t="n"/>
      <c r="AY71" s="585" t="n"/>
      <c r="AZ71" s="613" t="n"/>
      <c r="BA71" s="675" t="inlineStr">
        <is>
          <t>Защита магистерской диссертации</t>
        </is>
      </c>
      <c r="BB71" s="661" t="n"/>
      <c r="BC71" s="661" t="n"/>
      <c r="BD71" s="661" t="n"/>
      <c r="BE71" s="661" t="n"/>
      <c r="BF71" s="661" t="n"/>
      <c r="BG71" s="661" t="n"/>
      <c r="BH71" s="661" t="n"/>
      <c r="BI71" s="661" t="n"/>
      <c r="BJ71" s="661" t="n"/>
      <c r="BK71" s="661" t="n"/>
      <c r="BL71" s="661" t="n"/>
      <c r="BM71" s="661" t="n"/>
      <c r="BN71" s="662" t="n"/>
      <c r="BO71" s="244" t="n"/>
      <c r="BP71" s="92" t="n"/>
      <c r="BQ71" s="92" t="n"/>
      <c r="BR71" s="92" t="n"/>
      <c r="BS71" s="1" t="n"/>
      <c r="BT71" s="1" t="n"/>
      <c r="BU71" s="1" t="n"/>
      <c r="BV71" s="1" t="n"/>
      <c r="BW71" s="1" t="n"/>
    </row>
    <row r="72">
      <c r="A72" s="92" t="n"/>
      <c r="B72" s="672" t="inlineStr">
        <is>
          <t>Управленческая</t>
        </is>
      </c>
      <c r="C72" s="585" t="n"/>
      <c r="D72" s="585" t="n"/>
      <c r="E72" s="585" t="n"/>
      <c r="F72" s="585" t="n"/>
      <c r="G72" s="585" t="n"/>
      <c r="H72" s="585" t="n"/>
      <c r="I72" s="585" t="n"/>
      <c r="J72" s="585" t="n"/>
      <c r="K72" s="585" t="n"/>
      <c r="L72" s="613" t="n"/>
      <c r="M72" s="673" t="n">
        <v>3</v>
      </c>
      <c r="N72" s="585" t="n"/>
      <c r="O72" s="585" t="n"/>
      <c r="P72" s="585" t="n"/>
      <c r="Q72" s="613" t="n"/>
      <c r="R72" s="673" t="n">
        <v>2</v>
      </c>
      <c r="S72" s="585" t="n"/>
      <c r="T72" s="585" t="n"/>
      <c r="U72" s="585" t="n"/>
      <c r="V72" s="585" t="n"/>
      <c r="W72" s="613" t="n"/>
      <c r="X72" s="673" t="n">
        <v>3</v>
      </c>
      <c r="Y72" s="585" t="n"/>
      <c r="Z72" s="585" t="n"/>
      <c r="AA72" s="585" t="n"/>
      <c r="AB72" s="585" t="n"/>
      <c r="AC72" s="585" t="n"/>
      <c r="AD72" s="585" t="n"/>
      <c r="AE72" s="613" t="n"/>
      <c r="AF72" s="673" t="n">
        <v>3</v>
      </c>
      <c r="AG72" s="585" t="n"/>
      <c r="AH72" s="585" t="n"/>
      <c r="AI72" s="585" t="n"/>
      <c r="AJ72" s="585" t="n"/>
      <c r="AK72" s="585" t="n"/>
      <c r="AL72" s="613" t="n"/>
      <c r="AM72" s="673" t="n">
        <v>8</v>
      </c>
      <c r="AN72" s="585" t="n"/>
      <c r="AO72" s="585" t="n"/>
      <c r="AP72" s="585" t="n"/>
      <c r="AQ72" s="585" t="n"/>
      <c r="AR72" s="585" t="n"/>
      <c r="AS72" s="613" t="n"/>
      <c r="AT72" s="673">
        <f>AM72*1.5</f>
        <v/>
      </c>
      <c r="AU72" s="585" t="n"/>
      <c r="AV72" s="585" t="n"/>
      <c r="AW72" s="585" t="n"/>
      <c r="AX72" s="585" t="n"/>
      <c r="AY72" s="585" t="n"/>
      <c r="AZ72" s="613" t="n"/>
      <c r="BA72" s="608" t="n"/>
      <c r="BB72" s="544" t="n"/>
      <c r="BC72" s="544" t="n"/>
      <c r="BD72" s="544" t="n"/>
      <c r="BE72" s="544" t="n"/>
      <c r="BF72" s="544" t="n"/>
      <c r="BG72" s="544" t="n"/>
      <c r="BH72" s="544" t="n"/>
      <c r="BI72" s="544" t="n"/>
      <c r="BJ72" s="544" t="n"/>
      <c r="BK72" s="544" t="n"/>
      <c r="BL72" s="544" t="n"/>
      <c r="BM72" s="544" t="n"/>
      <c r="BN72" s="607" t="n"/>
      <c r="BO72" s="244" t="n"/>
      <c r="BP72" s="92" t="n"/>
      <c r="BQ72" s="92" t="n"/>
      <c r="BR72" s="92" t="n"/>
      <c r="BS72" s="1" t="n"/>
      <c r="BT72" s="1" t="n"/>
      <c r="BU72" s="1" t="n"/>
      <c r="BV72" s="1" t="n"/>
      <c r="BW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1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/>
      <c r="AM74" s="1" t="n"/>
      <c r="AN74" s="1" t="n"/>
      <c r="AO74" s="1" t="n"/>
      <c r="AP74" s="1" t="n"/>
      <c r="AQ74" s="1" t="n"/>
      <c r="AR74" s="1" t="n"/>
      <c r="AS74" s="1" t="n"/>
      <c r="AT74" s="1" t="n"/>
      <c r="AU74" s="1" t="n"/>
      <c r="AV74" s="1" t="n"/>
      <c r="AW74" s="1" t="n"/>
      <c r="AX74" s="1" t="n"/>
      <c r="AY74" s="1" t="n"/>
      <c r="AZ74" s="1" t="n"/>
      <c r="BA74" s="1" t="n"/>
      <c r="BB74" s="1" t="n"/>
      <c r="BC74" s="1" t="n"/>
      <c r="BD74" s="1" t="n"/>
      <c r="BE74" s="1" t="n"/>
      <c r="BF74" s="1" t="n"/>
      <c r="BG74" s="1" t="n"/>
      <c r="BH74" s="1" t="n"/>
      <c r="BI74" s="1" t="n"/>
      <c r="BJ74" s="1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</row>
    <row r="75">
      <c r="A75" s="41" t="n"/>
      <c r="B75" s="543" t="inlineStr">
        <is>
          <t>VII. Матрица компетенций</t>
        </is>
      </c>
      <c r="C75" s="544" t="n"/>
      <c r="D75" s="544" t="n"/>
      <c r="E75" s="544" t="n"/>
      <c r="F75" s="544" t="n"/>
      <c r="G75" s="544" t="n"/>
      <c r="H75" s="544" t="n"/>
      <c r="I75" s="544" t="n"/>
      <c r="J75" s="544" t="n"/>
      <c r="K75" s="544" t="n"/>
      <c r="L75" s="544" t="n"/>
      <c r="M75" s="544" t="n"/>
      <c r="N75" s="544" t="n"/>
      <c r="O75" s="544" t="n"/>
      <c r="P75" s="544" t="n"/>
      <c r="Q75" s="544" t="n"/>
      <c r="R75" s="544" t="n"/>
      <c r="S75" s="544" t="n"/>
      <c r="T75" s="544" t="n"/>
      <c r="U75" s="544" t="n"/>
      <c r="V75" s="544" t="n"/>
      <c r="W75" s="544" t="n"/>
      <c r="X75" s="544" t="n"/>
      <c r="Y75" s="544" t="n"/>
      <c r="Z75" s="544" t="n"/>
      <c r="AA75" s="544" t="n"/>
      <c r="AB75" s="544" t="n"/>
      <c r="AC75" s="544" t="n"/>
      <c r="AD75" s="544" t="n"/>
      <c r="AE75" s="544" t="n"/>
      <c r="AF75" s="544" t="n"/>
      <c r="AG75" s="544" t="n"/>
      <c r="AH75" s="544" t="n"/>
      <c r="AI75" s="544" t="n"/>
      <c r="AJ75" s="544" t="n"/>
      <c r="AK75" s="544" t="n"/>
      <c r="AL75" s="544" t="n"/>
      <c r="AM75" s="544" t="n"/>
      <c r="AN75" s="544" t="n"/>
      <c r="AO75" s="544" t="n"/>
      <c r="AP75" s="544" t="n"/>
      <c r="AQ75" s="544" t="n"/>
      <c r="AR75" s="544" t="n"/>
      <c r="AS75" s="544" t="n"/>
      <c r="AT75" s="544" t="n"/>
      <c r="AU75" s="544" t="n"/>
      <c r="AV75" s="544" t="n"/>
      <c r="AW75" s="544" t="n"/>
      <c r="AX75" s="544" t="n"/>
      <c r="AY75" s="544" t="n"/>
      <c r="AZ75" s="544" t="n"/>
      <c r="BA75" s="544" t="n"/>
      <c r="BB75" s="544" t="n"/>
      <c r="BC75" s="544" t="n"/>
      <c r="BD75" s="544" t="n"/>
      <c r="BE75" s="544" t="n"/>
      <c r="BF75" s="544" t="n"/>
      <c r="BG75" s="544" t="n"/>
      <c r="BH75" s="544" t="n"/>
      <c r="BI75" s="544" t="n"/>
      <c r="BJ75" s="544" t="n"/>
      <c r="BK75" s="544" t="n"/>
      <c r="BL75" s="544" t="n"/>
      <c r="BM75" s="544" t="n"/>
      <c r="BN75" s="544" t="n"/>
      <c r="BO75" s="19" t="n"/>
      <c r="BP75" s="41" t="n"/>
      <c r="BQ75" s="41" t="n"/>
      <c r="BR75" s="41" t="n"/>
      <c r="BS75" s="1" t="n"/>
      <c r="BT75" s="1" t="n"/>
      <c r="BU75" s="1" t="n"/>
      <c r="BV75" s="1" t="n"/>
      <c r="BW75" s="1" t="n"/>
    </row>
    <row r="76">
      <c r="A76" s="90" t="n"/>
      <c r="B76" s="1638" t="inlineStr">
        <is>
          <t>Код компетенции</t>
        </is>
      </c>
      <c r="C76" s="101" t="n"/>
      <c r="D76" s="101" t="n"/>
      <c r="E76" s="101" t="n"/>
      <c r="F76" s="101" t="n"/>
      <c r="G76" s="101" t="n"/>
      <c r="H76" s="707" t="inlineStr">
        <is>
          <t>Наименование компетенции</t>
        </is>
      </c>
      <c r="I76" s="585" t="n"/>
      <c r="J76" s="585" t="n"/>
      <c r="K76" s="585" t="n"/>
      <c r="L76" s="585" t="n"/>
      <c r="M76" s="585" t="n"/>
      <c r="N76" s="585" t="n"/>
      <c r="O76" s="585" t="n"/>
      <c r="P76" s="585" t="n"/>
      <c r="Q76" s="585" t="n"/>
      <c r="R76" s="585" t="n"/>
      <c r="S76" s="585" t="n"/>
      <c r="T76" s="585" t="n"/>
      <c r="U76" s="585" t="n"/>
      <c r="V76" s="585" t="n"/>
      <c r="W76" s="585" t="n"/>
      <c r="X76" s="585" t="n"/>
      <c r="Y76" s="585" t="n"/>
      <c r="Z76" s="585" t="n"/>
      <c r="AA76" s="585" t="n"/>
      <c r="AB76" s="585" t="n"/>
      <c r="AC76" s="585" t="n"/>
      <c r="AD76" s="585" t="n"/>
      <c r="AE76" s="585" t="n"/>
      <c r="AF76" s="585" t="n"/>
      <c r="AG76" s="585" t="n"/>
      <c r="AH76" s="585" t="n"/>
      <c r="AI76" s="585" t="n"/>
      <c r="AJ76" s="585" t="n"/>
      <c r="AK76" s="585" t="n"/>
      <c r="AL76" s="585" t="n"/>
      <c r="AM76" s="585" t="n"/>
      <c r="AN76" s="585" t="n"/>
      <c r="AO76" s="585" t="n"/>
      <c r="AP76" s="585" t="n"/>
      <c r="AQ76" s="585" t="n"/>
      <c r="AR76" s="585" t="n"/>
      <c r="AS76" s="585" t="n"/>
      <c r="AT76" s="585" t="n"/>
      <c r="AU76" s="585" t="n"/>
      <c r="AV76" s="585" t="n"/>
      <c r="AW76" s="585" t="n"/>
      <c r="AX76" s="585" t="n"/>
      <c r="AY76" s="585" t="n"/>
      <c r="AZ76" s="585" t="n"/>
      <c r="BA76" s="585" t="n"/>
      <c r="BB76" s="585" t="n"/>
      <c r="BC76" s="585" t="n"/>
      <c r="BD76" s="585" t="n"/>
      <c r="BE76" s="585" t="n"/>
      <c r="BF76" s="585" t="n"/>
      <c r="BG76" s="585" t="n"/>
      <c r="BH76" s="586" t="n"/>
      <c r="BI76" s="1639" t="inlineStr">
        <is>
          <t>Код модуля, учебной дисциплины</t>
        </is>
      </c>
      <c r="BJ76" s="585" t="n"/>
      <c r="BK76" s="585" t="n"/>
      <c r="BL76" s="585" t="n"/>
      <c r="BM76" s="585" t="n"/>
      <c r="BN76" s="586" t="n"/>
      <c r="BO76" s="90" t="n"/>
      <c r="BP76" s="90" t="n"/>
      <c r="BQ76" s="90" t="n"/>
      <c r="BR76" s="90" t="n"/>
      <c r="BS76" s="1" t="n"/>
      <c r="BT76" s="1" t="n"/>
      <c r="BU76" s="1" t="n"/>
      <c r="BV76" s="1" t="n"/>
      <c r="BW76" s="1" t="n"/>
    </row>
    <row r="77">
      <c r="A77" s="90" t="n"/>
      <c r="B77" s="171" t="inlineStr">
        <is>
          <t>УК-1</t>
        </is>
      </c>
      <c r="C77" s="123" t="n"/>
      <c r="D77" s="123" t="n"/>
      <c r="E77" s="123" t="n"/>
      <c r="F77" s="123" t="n"/>
      <c r="G77" s="161" t="n"/>
      <c r="H77" s="781" t="inlineStr">
        <is>
          <t xml:space="preserve">Обеспечивать коммуникации, проявлять лидерские навыки,быть способным к командообразованию и разработке стратегических целей и задач </t>
        </is>
      </c>
      <c r="I77" s="123" t="n"/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/>
      <c r="AQ77" s="123" t="n"/>
      <c r="AR77" s="123" t="n"/>
      <c r="AS77" s="123" t="n"/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23" t="n"/>
      <c r="BF77" s="123" t="n"/>
      <c r="BG77" s="123" t="n"/>
      <c r="BH77" s="161" t="n"/>
      <c r="BI77" s="680" t="inlineStr">
        <is>
          <t>1.3</t>
        </is>
      </c>
      <c r="BJ77" s="123" t="n"/>
      <c r="BK77" s="123" t="n"/>
      <c r="BL77" s="123" t="n"/>
      <c r="BM77" s="123" t="n"/>
      <c r="BN77" s="161" t="n"/>
      <c r="BO77" s="90" t="n"/>
      <c r="BP77" s="90" t="n"/>
      <c r="BQ77" s="90" t="n"/>
      <c r="BR77" s="90" t="n"/>
      <c r="BS77" s="1" t="n"/>
      <c r="BT77" s="1" t="n"/>
      <c r="BU77" s="1" t="n"/>
      <c r="BV77" s="1" t="n"/>
      <c r="BW77" s="1" t="n"/>
    </row>
    <row r="78">
      <c r="A78" s="90" t="n"/>
      <c r="B78" s="261" t="inlineStr">
        <is>
          <t>УК-2</t>
        </is>
      </c>
      <c r="C78" s="131" t="n"/>
      <c r="D78" s="131" t="n"/>
      <c r="E78" s="131" t="n"/>
      <c r="F78" s="131" t="n"/>
      <c r="G78" s="132" t="n"/>
      <c r="H78" s="176" t="inlineStr">
        <is>
          <t>Развивать инновационную восприимчивость и способность к инновационной деятельности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2" t="n"/>
      <c r="BI78" s="262" t="inlineStr">
        <is>
          <t>1.1.1, 1.2, 2.2.1</t>
        </is>
      </c>
      <c r="BJ78" s="131" t="n"/>
      <c r="BK78" s="131" t="n"/>
      <c r="BL78" s="131" t="n"/>
      <c r="BM78" s="131" t="n"/>
      <c r="BN78" s="132" t="n"/>
      <c r="BO78" s="90" t="n"/>
      <c r="BP78" s="90" t="n"/>
      <c r="BQ78" s="90" t="n"/>
      <c r="BR78" s="90" t="n"/>
      <c r="BS78" s="1" t="n"/>
      <c r="BT78" s="1" t="n"/>
      <c r="BU78" s="1" t="n"/>
      <c r="BV78" s="1" t="n"/>
      <c r="BW78" s="1" t="n"/>
    </row>
    <row r="79">
      <c r="A79" s="90" t="n"/>
      <c r="B79" s="261" t="inlineStr">
        <is>
          <t>УК-3</t>
        </is>
      </c>
      <c r="C79" s="131" t="n"/>
      <c r="D79" s="131" t="n"/>
      <c r="E79" s="131" t="n"/>
      <c r="F79" s="131" t="n"/>
      <c r="G79" s="132" t="n"/>
      <c r="H79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2" t="n"/>
      <c r="BI79" s="262" t="inlineStr">
        <is>
          <t>1.1.1, 1.2</t>
        </is>
      </c>
      <c r="BJ79" s="131" t="n"/>
      <c r="BK79" s="131" t="n"/>
      <c r="BL79" s="131" t="n"/>
      <c r="BM79" s="131" t="n"/>
      <c r="BN79" s="132" t="n"/>
      <c r="BO79" s="90" t="n"/>
      <c r="BP79" s="90" t="n"/>
      <c r="BQ79" s="90" t="n"/>
      <c r="BR79" s="90" t="n"/>
      <c r="BS79" s="1" t="n"/>
      <c r="BT79" s="1" t="n"/>
      <c r="BU79" s="1" t="n"/>
      <c r="BV79" s="1" t="n"/>
      <c r="BW79" s="1" t="n"/>
    </row>
    <row r="80">
      <c r="A80" s="90" t="n"/>
      <c r="B80" s="261" t="inlineStr">
        <is>
          <t>УК-4</t>
        </is>
      </c>
      <c r="C80" s="131" t="n"/>
      <c r="D80" s="131" t="n"/>
      <c r="E80" s="131" t="n"/>
      <c r="F80" s="131" t="n"/>
      <c r="G80" s="132" t="n"/>
      <c r="H80" s="176" t="inlineStr">
        <is>
          <t xml:space="preserve">Применять методы научного познания в исследовательской деятельности, генерировать и реализовывать инновационные идеи 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2" t="n"/>
      <c r="BI80" s="262" t="inlineStr">
        <is>
          <t>2.6.1</t>
        </is>
      </c>
      <c r="BJ80" s="131" t="n"/>
      <c r="BK80" s="131" t="n"/>
      <c r="BL80" s="131" t="n"/>
      <c r="BM80" s="131" t="n"/>
      <c r="BN80" s="132" t="n"/>
      <c r="BO80" s="90" t="n"/>
      <c r="BP80" s="90" t="n"/>
      <c r="BQ80" s="90" t="n"/>
      <c r="BR80" s="90" t="n"/>
      <c r="BS80" s="1" t="n"/>
      <c r="BT80" s="1" t="n"/>
      <c r="BU80" s="1" t="n"/>
      <c r="BV80" s="1" t="n"/>
      <c r="BW80" s="1" t="n"/>
    </row>
    <row r="81">
      <c r="A81" s="90" t="n"/>
      <c r="B81" s="261" t="inlineStr">
        <is>
          <t>УК-5</t>
        </is>
      </c>
      <c r="C81" s="131" t="n"/>
      <c r="D81" s="131" t="n"/>
      <c r="E81" s="131" t="n"/>
      <c r="F81" s="131" t="n"/>
      <c r="G81" s="132" t="n"/>
      <c r="H81" s="176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2" t="n"/>
      <c r="BI81" s="262" t="inlineStr">
        <is>
          <t>2.1, 2.6.2</t>
        </is>
      </c>
      <c r="BJ81" s="131" t="n"/>
      <c r="BK81" s="131" t="n"/>
      <c r="BL81" s="131" t="n"/>
      <c r="BM81" s="131" t="n"/>
      <c r="BN81" s="132" t="n"/>
      <c r="BO81" s="90" t="n"/>
      <c r="BP81" s="90" t="n"/>
      <c r="BQ81" s="90" t="n"/>
      <c r="BR81" s="90" t="n"/>
      <c r="BS81" s="1" t="n"/>
      <c r="BT81" s="1" t="n"/>
      <c r="BU81" s="1" t="n"/>
      <c r="BV81" s="1" t="n"/>
      <c r="BW81" s="1" t="n"/>
    </row>
    <row r="82">
      <c r="A82" s="90" t="n"/>
      <c r="B82" s="261" t="inlineStr">
        <is>
          <t>УК-6</t>
        </is>
      </c>
      <c r="C82" s="131" t="n"/>
      <c r="D82" s="131" t="n"/>
      <c r="E82" s="131" t="n"/>
      <c r="F82" s="131" t="n"/>
      <c r="G82" s="132" t="n"/>
      <c r="H82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2" t="n"/>
      <c r="BI82" s="262" t="inlineStr">
        <is>
          <t>1.1.3, 2.2.1, 2.6.3</t>
        </is>
      </c>
      <c r="BJ82" s="131" t="n"/>
      <c r="BK82" s="131" t="n"/>
      <c r="BL82" s="131" t="n"/>
      <c r="BM82" s="131" t="n"/>
      <c r="BN82" s="132" t="n"/>
      <c r="BO82" s="90" t="n"/>
      <c r="BP82" s="90" t="n"/>
      <c r="BQ82" s="90" t="n"/>
      <c r="BR82" s="90" t="n"/>
      <c r="BS82" s="1" t="n"/>
      <c r="BT82" s="1" t="n"/>
      <c r="BU82" s="1" t="n"/>
      <c r="BV82" s="1" t="n"/>
      <c r="BW82" s="1" t="n"/>
    </row>
    <row r="83">
      <c r="A83" s="90" t="n"/>
      <c r="B83" s="261" t="inlineStr">
        <is>
          <t>УПК-1</t>
        </is>
      </c>
      <c r="C83" s="131" t="n"/>
      <c r="D83" s="131" t="n"/>
      <c r="E83" s="131" t="n"/>
      <c r="F83" s="131" t="n"/>
      <c r="G83" s="132" t="n"/>
      <c r="H83" s="176" t="inlineStr">
        <is>
          <t>Анализировать стратегию и основные направления развития государства как социально-экономической системы, определять стратегические направления развития объекта управления в соответствии с тенденциями развития национальной экономики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2" t="n"/>
      <c r="BI83" s="262" t="inlineStr">
        <is>
          <t>1.1.1</t>
        </is>
      </c>
      <c r="BJ83" s="131" t="n"/>
      <c r="BK83" s="131" t="n"/>
      <c r="BL83" s="131" t="n"/>
      <c r="BM83" s="131" t="n"/>
      <c r="BN83" s="132" t="n"/>
      <c r="BO83" s="90" t="n"/>
      <c r="BP83" s="90" t="n"/>
      <c r="BQ83" s="90" t="n"/>
      <c r="BR83" s="90" t="n"/>
      <c r="BS83" s="1" t="n"/>
      <c r="BT83" s="1" t="n"/>
      <c r="BU83" s="1" t="n"/>
      <c r="BV83" s="1" t="n"/>
      <c r="BW83" s="1" t="n"/>
    </row>
    <row r="84">
      <c r="A84" s="90" t="n"/>
      <c r="B84" s="261" t="inlineStr">
        <is>
          <t>УПК-2</t>
        </is>
      </c>
      <c r="C84" s="131" t="n"/>
      <c r="D84" s="131" t="n"/>
      <c r="E84" s="131" t="n"/>
      <c r="F84" s="131" t="n"/>
      <c r="G84" s="132" t="n"/>
      <c r="H84" s="176" t="inlineStr">
        <is>
          <t>Применять теоретические и практические навыки в области правового регулирования государственного управления и самоуправления для обеспечения соблюдения законности в деятельности государственных органов, организаций и субъектов хозяйствования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2" t="n"/>
      <c r="BI84" s="262" t="inlineStr">
        <is>
          <t>1.1.2</t>
        </is>
      </c>
      <c r="BJ84" s="131" t="n"/>
      <c r="BK84" s="131" t="n"/>
      <c r="BL84" s="131" t="n"/>
      <c r="BM84" s="131" t="n"/>
      <c r="BN84" s="132" t="n"/>
      <c r="BO84" s="90" t="n"/>
      <c r="BP84" s="90" t="n"/>
      <c r="BQ84" s="90" t="n"/>
      <c r="BR84" s="90" t="n"/>
      <c r="BS84" s="1" t="n"/>
      <c r="BT84" s="1" t="n"/>
      <c r="BU84" s="1" t="n"/>
      <c r="BV84" s="1" t="n"/>
      <c r="BW84" s="1" t="n"/>
    </row>
    <row r="85">
      <c r="A85" s="514" t="n"/>
      <c r="B85" s="261" t="inlineStr">
        <is>
          <t>УПК-3</t>
        </is>
      </c>
      <c r="C85" s="131" t="n"/>
      <c r="D85" s="131" t="n"/>
      <c r="E85" s="131" t="n"/>
      <c r="F85" s="131" t="n"/>
      <c r="G85" s="132" t="n"/>
      <c r="H85" s="176" t="inlineStr">
        <is>
          <t>Использовать знания об инновационном потенциале объекта управления для решения задач по устойчивому социально-экономическому развитию организации, региона, страны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2" t="n"/>
      <c r="BI85" s="262" t="inlineStr">
        <is>
          <t>1.2</t>
        </is>
      </c>
      <c r="BJ85" s="131" t="n"/>
      <c r="BK85" s="131" t="n"/>
      <c r="BL85" s="131" t="n"/>
      <c r="BM85" s="131" t="n"/>
      <c r="BN85" s="132" t="n"/>
      <c r="BO85" s="514" t="n"/>
      <c r="BP85" s="514" t="n"/>
      <c r="BQ85" s="514" t="n"/>
      <c r="BR85" s="514" t="n"/>
      <c r="BS85" s="1" t="n"/>
      <c r="BT85" s="1" t="n"/>
      <c r="BU85" s="1" t="n"/>
      <c r="BV85" s="1" t="n"/>
      <c r="BW85" s="1" t="n"/>
    </row>
    <row r="86">
      <c r="A86" s="514" t="n"/>
      <c r="B86" s="261" t="inlineStr">
        <is>
          <t>УПК-4</t>
        </is>
      </c>
      <c r="C86" s="131" t="n"/>
      <c r="D86" s="131" t="n"/>
      <c r="E86" s="131" t="n"/>
      <c r="F86" s="131" t="n"/>
      <c r="G86" s="132" t="n"/>
      <c r="H86" s="176" t="inlineStr">
        <is>
          <t>Анализировать информацию о наиболее перспективных путях использования управленческого потенциала информационных ресурсов и технологий, а также применять программные офисные инструменты для эффективного решения управленческих задач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2" t="n"/>
      <c r="BI86" s="262" t="inlineStr">
        <is>
          <t>1.1.3</t>
        </is>
      </c>
      <c r="BJ86" s="131" t="n"/>
      <c r="BK86" s="131" t="n"/>
      <c r="BL86" s="131" t="n"/>
      <c r="BM86" s="131" t="n"/>
      <c r="BN86" s="132" t="n"/>
      <c r="BO86" s="514" t="n"/>
      <c r="BP86" s="514" t="n"/>
      <c r="BQ86" s="514" t="n"/>
      <c r="BR86" s="514" t="n"/>
      <c r="BS86" s="1" t="n"/>
      <c r="BT86" s="1" t="n"/>
      <c r="BU86" s="1" t="n"/>
      <c r="BV86" s="1" t="n"/>
      <c r="BW86" s="1" t="n"/>
    </row>
    <row r="87">
      <c r="A87" s="515" t="n"/>
      <c r="B87" s="261" t="inlineStr">
        <is>
          <t>СК-1</t>
        </is>
      </c>
      <c r="C87" s="131" t="n"/>
      <c r="D87" s="131" t="n"/>
      <c r="E87" s="131" t="n"/>
      <c r="F87" s="131" t="n"/>
      <c r="G87" s="132" t="n"/>
      <c r="H87" s="1208" t="inlineStr">
        <is>
          <t>Применять методы проект-менеджмента в исследованиях и профессиональной деятельности для достижения результатов требуемого качества, удовлетворяющих потребности, ради которых предпринят проект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2" t="n"/>
      <c r="BI87" s="262" t="inlineStr">
        <is>
          <t>2.2.1</t>
        </is>
      </c>
      <c r="BJ87" s="131" t="n"/>
      <c r="BK87" s="131" t="n"/>
      <c r="BL87" s="131" t="n"/>
      <c r="BM87" s="131" t="n"/>
      <c r="BN87" s="132" t="n"/>
      <c r="BO87" s="515" t="n"/>
      <c r="BP87" s="515" t="n"/>
      <c r="BQ87" s="515" t="n"/>
      <c r="BR87" s="515" t="n"/>
      <c r="BS87" s="1" t="n"/>
      <c r="BT87" s="1" t="n"/>
      <c r="BU87" s="1" t="n"/>
      <c r="BV87" s="1" t="n"/>
      <c r="BW87" s="1" t="n"/>
    </row>
    <row r="88">
      <c r="A88" s="514" t="n"/>
      <c r="B88" s="261" t="inlineStr">
        <is>
          <t>СК-2</t>
        </is>
      </c>
      <c r="C88" s="131" t="n"/>
      <c r="D88" s="131" t="n"/>
      <c r="E88" s="131" t="n"/>
      <c r="F88" s="131" t="n"/>
      <c r="G88" s="132" t="n"/>
      <c r="H88" s="1208" t="inlineStr">
        <is>
          <t>Осуществлять корпоративное управление в субъектах хозяйствования разных форм собственности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2" t="n"/>
      <c r="BI88" s="262" t="inlineStr">
        <is>
          <t>2.2.2</t>
        </is>
      </c>
      <c r="BJ88" s="131" t="n"/>
      <c r="BK88" s="131" t="n"/>
      <c r="BL88" s="131" t="n"/>
      <c r="BM88" s="131" t="n"/>
      <c r="BN88" s="132" t="n"/>
      <c r="BO88" s="514" t="n"/>
      <c r="BP88" s="514" t="n"/>
      <c r="BQ88" s="514" t="n"/>
      <c r="BR88" s="514" t="n"/>
      <c r="BS88" s="1" t="n"/>
      <c r="BT88" s="1" t="n"/>
      <c r="BU88" s="1" t="n"/>
      <c r="BV88" s="1" t="n"/>
      <c r="BW88" s="1" t="n"/>
    </row>
    <row r="89">
      <c r="A89" s="514" t="n"/>
      <c r="B89" s="261" t="inlineStr">
        <is>
          <t>СК-3</t>
        </is>
      </c>
      <c r="C89" s="131" t="n"/>
      <c r="D89" s="131" t="n"/>
      <c r="E89" s="131" t="n"/>
      <c r="F89" s="131" t="n"/>
      <c r="G89" s="132" t="n"/>
      <c r="H89" s="1208" t="inlineStr">
        <is>
          <t>Владеть технологиями управления недвижимостью на разных стадиях жизненного цикла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2" t="n"/>
      <c r="BI89" s="262" t="inlineStr">
        <is>
          <t>2.3.1</t>
        </is>
      </c>
      <c r="BJ89" s="131" t="n"/>
      <c r="BK89" s="131" t="n"/>
      <c r="BL89" s="131" t="n"/>
      <c r="BM89" s="131" t="n"/>
      <c r="BN89" s="132" t="n"/>
      <c r="BO89" s="514" t="n"/>
      <c r="BP89" s="514" t="n"/>
      <c r="BQ89" s="514" t="n"/>
      <c r="BR89" s="514" t="n"/>
      <c r="BS89" s="1" t="n"/>
      <c r="BT89" s="1" t="n"/>
      <c r="BU89" s="1" t="n"/>
      <c r="BV89" s="1" t="n"/>
      <c r="BW89" s="1" t="n"/>
    </row>
    <row r="90">
      <c r="A90" s="515" t="n"/>
      <c r="B90" s="261" t="inlineStr">
        <is>
          <t>СК-4</t>
        </is>
      </c>
      <c r="C90" s="131" t="n"/>
      <c r="D90" s="131" t="n"/>
      <c r="E90" s="131" t="n"/>
      <c r="F90" s="131" t="n"/>
      <c r="G90" s="132" t="n"/>
      <c r="H90" s="1208" t="inlineStr">
        <is>
          <t>Обладать навыками инвестиционной оценки в сфере недвижимости, быть способным разрабатывать концепцию объектов недвижимости и управлять проектом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2" t="n"/>
      <c r="BI90" s="262" t="inlineStr">
        <is>
          <t>2.3.2</t>
        </is>
      </c>
      <c r="BJ90" s="131" t="n"/>
      <c r="BK90" s="131" t="n"/>
      <c r="BL90" s="131" t="n"/>
      <c r="BM90" s="131" t="n"/>
      <c r="BN90" s="132" t="n"/>
      <c r="BO90" s="515" t="n"/>
      <c r="BP90" s="515" t="n"/>
      <c r="BQ90" s="515" t="n"/>
      <c r="BR90" s="515" t="n"/>
      <c r="BS90" s="1" t="n"/>
      <c r="BT90" s="1" t="n"/>
      <c r="BU90" s="1" t="n"/>
      <c r="BV90" s="1" t="n"/>
      <c r="BW90" s="1" t="n"/>
    </row>
    <row r="91">
      <c r="A91" s="515" t="n"/>
      <c r="B91" s="261" t="inlineStr">
        <is>
          <t>СК-5</t>
        </is>
      </c>
      <c r="C91" s="131" t="n"/>
      <c r="D91" s="131" t="n"/>
      <c r="E91" s="131" t="n"/>
      <c r="F91" s="131" t="n"/>
      <c r="G91" s="132" t="n"/>
      <c r="H91" s="1208" t="inlineStr">
        <is>
          <t xml:space="preserve">Использовать в деятельности современные IТ-продукты (системы) при реализации управленческих решений 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2" t="n"/>
      <c r="BI91" s="262" t="inlineStr">
        <is>
          <t>2.4.1</t>
        </is>
      </c>
      <c r="BJ91" s="131" t="n"/>
      <c r="BK91" s="131" t="n"/>
      <c r="BL91" s="131" t="n"/>
      <c r="BM91" s="131" t="n"/>
      <c r="BN91" s="132" t="n"/>
      <c r="BO91" s="515" t="n"/>
      <c r="BP91" s="515" t="n"/>
      <c r="BQ91" s="515" t="n"/>
      <c r="BR91" s="515" t="n"/>
      <c r="BS91" s="1" t="n"/>
      <c r="BT91" s="1" t="n"/>
      <c r="BU91" s="1" t="n"/>
      <c r="BV91" s="1" t="n"/>
      <c r="BW91" s="1" t="n"/>
    </row>
    <row r="92">
      <c r="A92" s="515" t="n"/>
      <c r="B92" s="261" t="inlineStr">
        <is>
          <t>СК-6</t>
        </is>
      </c>
      <c r="C92" s="131" t="n"/>
      <c r="D92" s="131" t="n"/>
      <c r="E92" s="131" t="n"/>
      <c r="F92" s="131" t="n"/>
      <c r="G92" s="132" t="n"/>
      <c r="H92" s="1208" t="inlineStr">
        <is>
          <t xml:space="preserve">Идентифицировать заинтересованных участников, оценивать эффективность процессов, обладать навыками бизнес-анализа 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2" t="n"/>
      <c r="BI92" s="262" t="inlineStr">
        <is>
          <t>2.4.2</t>
        </is>
      </c>
      <c r="BJ92" s="131" t="n"/>
      <c r="BK92" s="131" t="n"/>
      <c r="BL92" s="131" t="n"/>
      <c r="BM92" s="131" t="n"/>
      <c r="BN92" s="132" t="n"/>
      <c r="BO92" s="515" t="n"/>
      <c r="BP92" s="515" t="n"/>
      <c r="BQ92" s="515" t="n"/>
      <c r="BR92" s="515" t="n"/>
      <c r="BS92" s="1" t="n"/>
      <c r="BT92" s="1" t="n"/>
      <c r="BU92" s="1" t="n"/>
      <c r="BV92" s="1" t="n"/>
      <c r="BW92" s="1" t="n"/>
    </row>
    <row r="93">
      <c r="A93" s="514" t="n"/>
      <c r="B93" s="261" t="inlineStr">
        <is>
          <t>СК-7</t>
        </is>
      </c>
      <c r="C93" s="131" t="n"/>
      <c r="D93" s="131" t="n"/>
      <c r="E93" s="131" t="n"/>
      <c r="F93" s="131" t="n"/>
      <c r="G93" s="132" t="n"/>
      <c r="H93" s="1208" t="inlineStr">
        <is>
          <t>Участвовать в разработке стратегии организации, используя концепции стратегического управления на основе привязки внутреннего потенциала организации к различным макроэкономическим условиям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2" t="n"/>
      <c r="BI93" s="262" t="inlineStr">
        <is>
          <t>2.5.1.1</t>
        </is>
      </c>
      <c r="BJ93" s="131" t="n"/>
      <c r="BK93" s="131" t="n"/>
      <c r="BL93" s="131" t="n"/>
      <c r="BM93" s="131" t="n"/>
      <c r="BN93" s="132" t="n"/>
      <c r="BO93" s="514" t="n"/>
      <c r="BP93" s="514" t="n"/>
      <c r="BQ93" s="514" t="n"/>
      <c r="BR93" s="514" t="n"/>
      <c r="BS93" s="1" t="n"/>
      <c r="BT93" s="1" t="n"/>
      <c r="BU93" s="1" t="n"/>
      <c r="BV93" s="1" t="n"/>
      <c r="BW93" s="1" t="n"/>
    </row>
    <row r="94">
      <c r="A94" s="514" t="n"/>
      <c r="B94" s="261" t="inlineStr">
        <is>
          <t>СК-8</t>
        </is>
      </c>
      <c r="C94" s="131" t="n"/>
      <c r="D94" s="131" t="n"/>
      <c r="E94" s="131" t="n"/>
      <c r="F94" s="131" t="n"/>
      <c r="G94" s="132" t="n"/>
      <c r="H94" s="1208" t="inlineStr">
        <is>
          <t>Владеть техниками и методами расчета стоимости бизнеса, уметь определять факторы стоимости и генерировать управленческие решения, приводящие к росту стоимости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2" t="n"/>
      <c r="BI94" s="262" t="inlineStr">
        <is>
          <t>2.5.1.2</t>
        </is>
      </c>
      <c r="BJ94" s="131" t="n"/>
      <c r="BK94" s="131" t="n"/>
      <c r="BL94" s="131" t="n"/>
      <c r="BM94" s="131" t="n"/>
      <c r="BN94" s="132" t="n"/>
      <c r="BO94" s="514" t="n"/>
      <c r="BP94" s="514" t="n"/>
      <c r="BQ94" s="514" t="n"/>
      <c r="BR94" s="514" t="n"/>
      <c r="BS94" s="1" t="n"/>
      <c r="BT94" s="1" t="n"/>
      <c r="BU94" s="1" t="n"/>
      <c r="BV94" s="1" t="n"/>
      <c r="BW94" s="1" t="n"/>
    </row>
    <row r="95">
      <c r="A95" s="514" t="n"/>
      <c r="B95" s="1559" t="inlineStr">
        <is>
          <t>СК-9</t>
        </is>
      </c>
      <c r="C95" s="411" t="n"/>
      <c r="D95" s="411" t="n"/>
      <c r="E95" s="411" t="n"/>
      <c r="F95" s="411" t="n"/>
      <c r="G95" s="1143" t="n"/>
      <c r="H95" s="1208" t="inlineStr">
        <is>
          <t>Участвовать в разработке стратегии развития объектов и организаций рынка недвижимости, используя концепции стратегического управления с учетом различных макроэкономических условий</t>
        </is>
      </c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2" t="n"/>
      <c r="BI95" s="262" t="inlineStr">
        <is>
          <t>2.5.2.1</t>
        </is>
      </c>
      <c r="BJ95" s="131" t="n"/>
      <c r="BK95" s="131" t="n"/>
      <c r="BL95" s="131" t="n"/>
      <c r="BM95" s="131" t="n"/>
      <c r="BN95" s="132" t="n"/>
      <c r="BO95" s="514" t="n"/>
      <c r="BP95" s="514" t="n"/>
      <c r="BQ95" s="514" t="n"/>
      <c r="BR95" s="514" t="n"/>
      <c r="BS95" s="1" t="n"/>
      <c r="BT95" s="1" t="n"/>
      <c r="BU95" s="1" t="n"/>
      <c r="BV95" s="1" t="n"/>
      <c r="BW95" s="1" t="n"/>
    </row>
    <row r="96">
      <c r="A96" s="514" t="n"/>
      <c r="B96" s="263" t="inlineStr">
        <is>
          <t>СК-10</t>
        </is>
      </c>
      <c r="C96" s="194" t="n"/>
      <c r="D96" s="194" t="n"/>
      <c r="E96" s="194" t="n"/>
      <c r="F96" s="194" t="n"/>
      <c r="G96" s="195" t="n"/>
      <c r="H96" s="1209" t="inlineStr">
        <is>
          <t>Владеть техниками и методами расчета стоимости бизнеса и объектов недвижимости, уметь определять факторы ее стоимости</t>
        </is>
      </c>
      <c r="I96" s="194" t="n"/>
      <c r="J96" s="194" t="n"/>
      <c r="K96" s="194" t="n"/>
      <c r="L96" s="194" t="n"/>
      <c r="M96" s="194" t="n"/>
      <c r="N96" s="194" t="n"/>
      <c r="O96" s="194" t="n"/>
      <c r="P96" s="194" t="n"/>
      <c r="Q96" s="194" t="n"/>
      <c r="R96" s="194" t="n"/>
      <c r="S96" s="194" t="n"/>
      <c r="T96" s="194" t="n"/>
      <c r="U96" s="194" t="n"/>
      <c r="V96" s="194" t="n"/>
      <c r="W96" s="194" t="n"/>
      <c r="X96" s="194" t="n"/>
      <c r="Y96" s="194" t="n"/>
      <c r="Z96" s="194" t="n"/>
      <c r="AA96" s="194" t="n"/>
      <c r="AB96" s="194" t="n"/>
      <c r="AC96" s="194" t="n"/>
      <c r="AD96" s="194" t="n"/>
      <c r="AE96" s="194" t="n"/>
      <c r="AF96" s="194" t="n"/>
      <c r="AG96" s="194" t="n"/>
      <c r="AH96" s="194" t="n"/>
      <c r="AI96" s="194" t="n"/>
      <c r="AJ96" s="194" t="n"/>
      <c r="AK96" s="194" t="n"/>
      <c r="AL96" s="194" t="n"/>
      <c r="AM96" s="194" t="n"/>
      <c r="AN96" s="194" t="n"/>
      <c r="AO96" s="194" t="n"/>
      <c r="AP96" s="194" t="n"/>
      <c r="AQ96" s="194" t="n"/>
      <c r="AR96" s="194" t="n"/>
      <c r="AS96" s="194" t="n"/>
      <c r="AT96" s="194" t="n"/>
      <c r="AU96" s="194" t="n"/>
      <c r="AV96" s="194" t="n"/>
      <c r="AW96" s="194" t="n"/>
      <c r="AX96" s="194" t="n"/>
      <c r="AY96" s="194" t="n"/>
      <c r="AZ96" s="194" t="n"/>
      <c r="BA96" s="194" t="n"/>
      <c r="BB96" s="194" t="n"/>
      <c r="BC96" s="194" t="n"/>
      <c r="BD96" s="194" t="n"/>
      <c r="BE96" s="194" t="n"/>
      <c r="BF96" s="194" t="n"/>
      <c r="BG96" s="194" t="n"/>
      <c r="BH96" s="195" t="n"/>
      <c r="BI96" s="264" t="inlineStr">
        <is>
          <t>2.5.2.2</t>
        </is>
      </c>
      <c r="BJ96" s="194" t="n"/>
      <c r="BK96" s="194" t="n"/>
      <c r="BL96" s="194" t="n"/>
      <c r="BM96" s="194" t="n"/>
      <c r="BN96" s="195" t="n"/>
      <c r="BO96" s="514" t="n"/>
      <c r="BP96" s="514" t="n"/>
      <c r="BQ96" s="514" t="n"/>
      <c r="BR96" s="514" t="n"/>
      <c r="BS96" s="1" t="n"/>
      <c r="BT96" s="1" t="n"/>
      <c r="BU96" s="1" t="n"/>
      <c r="BV96" s="1" t="n"/>
      <c r="BW96" s="1" t="n"/>
    </row>
    <row r="97">
      <c r="A97" s="243" t="n"/>
      <c r="B97" s="516" t="n"/>
      <c r="C97" s="516" t="n"/>
      <c r="D97" s="516" t="n"/>
      <c r="E97" s="517" t="n"/>
      <c r="F97" s="517" t="n"/>
      <c r="G97" s="517" t="n"/>
      <c r="H97" s="517" t="n"/>
      <c r="I97" s="517" t="n"/>
      <c r="J97" s="517" t="n"/>
      <c r="K97" s="517" t="n"/>
      <c r="L97" s="517" t="n"/>
      <c r="M97" s="517" t="n"/>
      <c r="N97" s="517" t="n"/>
      <c r="O97" s="517" t="n"/>
      <c r="P97" s="517" t="n"/>
      <c r="Q97" s="517" t="n"/>
      <c r="R97" s="517" t="n"/>
      <c r="S97" s="517" t="n"/>
      <c r="T97" s="517" t="n"/>
      <c r="U97" s="517" t="n"/>
      <c r="V97" s="517" t="n"/>
      <c r="W97" s="517" t="n"/>
      <c r="X97" s="517" t="n"/>
      <c r="Y97" s="517" t="n"/>
      <c r="Z97" s="517" t="n"/>
      <c r="AA97" s="517" t="n"/>
      <c r="AB97" s="517" t="n"/>
      <c r="AC97" s="517" t="n"/>
      <c r="AD97" s="516" t="n"/>
      <c r="AE97" s="516" t="n"/>
      <c r="AF97" s="516" t="n"/>
      <c r="AG97" s="517" t="n"/>
      <c r="AH97" s="517" t="n"/>
      <c r="AI97" s="517" t="n"/>
      <c r="AJ97" s="517" t="n"/>
      <c r="AK97" s="517" t="n"/>
      <c r="AL97" s="517" t="n"/>
      <c r="AM97" s="517" t="n"/>
      <c r="AN97" s="517" t="n"/>
      <c r="AO97" s="517" t="n"/>
      <c r="AP97" s="517" t="n"/>
      <c r="AQ97" s="517" t="n"/>
      <c r="AR97" s="517" t="n"/>
      <c r="AS97" s="517" t="n"/>
      <c r="AT97" s="517" t="n"/>
      <c r="AU97" s="517" t="n"/>
      <c r="AV97" s="517" t="n"/>
      <c r="AW97" s="517" t="n"/>
      <c r="AX97" s="517" t="n"/>
      <c r="AY97" s="517" t="n"/>
      <c r="AZ97" s="517" t="n"/>
      <c r="BA97" s="517" t="n"/>
      <c r="BB97" s="517" t="n"/>
      <c r="BC97" s="517" t="n"/>
      <c r="BD97" s="517" t="n"/>
      <c r="BE97" s="517" t="n"/>
      <c r="BF97" s="517" t="n"/>
      <c r="BG97" s="260" t="n"/>
      <c r="BH97" s="260" t="n"/>
      <c r="BI97" s="260" t="n"/>
      <c r="BJ97" s="260" t="n"/>
      <c r="BK97" s="260" t="n"/>
      <c r="BL97" s="260" t="n"/>
      <c r="BM97" s="260" t="n"/>
      <c r="BN97" s="260" t="n"/>
      <c r="BO97" s="243" t="n"/>
      <c r="BP97" s="243" t="n"/>
      <c r="BQ97" s="243" t="n"/>
      <c r="BR97" s="243" t="n"/>
      <c r="BS97" s="1" t="n"/>
      <c r="BT97" s="1" t="n"/>
      <c r="BU97" s="1" t="n"/>
      <c r="BV97" s="1" t="n"/>
      <c r="BW97" s="1" t="n"/>
    </row>
    <row r="98">
      <c r="A98" s="90" t="n"/>
      <c r="B98" s="90" t="n"/>
      <c r="C98" s="900" t="n"/>
      <c r="D98" s="1" t="n"/>
      <c r="E98" s="901" t="inlineStr">
        <is>
          <t xml:space="preserve">Учебный план углубленного высшего образования по специальности 7-06-0414-03 "Государственное управление и экономика"  Профилизация: "Управление недвижимостью" разработан на основании примерного учебного плана, утвержденного 30.01.2023 Первым заместителем Министра образования Республики Беларусь, регистрационный № 7-06-04-011/пр. </t>
        </is>
      </c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563" t="n"/>
      <c r="BK98" s="1563" t="n"/>
      <c r="BL98" s="900" t="n"/>
      <c r="BM98" s="900" t="n"/>
      <c r="BN98" s="900" t="n"/>
      <c r="BO98" s="900" t="n"/>
      <c r="BP98" s="90" t="n"/>
      <c r="BQ98" s="90" t="n"/>
      <c r="BR98" s="90" t="n"/>
      <c r="BS98" s="1" t="n"/>
      <c r="BT98" s="1" t="n"/>
      <c r="BU98" s="1" t="n"/>
      <c r="BV98" s="1" t="n"/>
      <c r="BW98" s="1" t="n"/>
    </row>
    <row r="99">
      <c r="A99" s="90" t="n"/>
      <c r="B99" s="90" t="n"/>
      <c r="C99" s="518" t="n"/>
      <c r="D99" s="90" t="n"/>
      <c r="E99" s="90" t="n"/>
      <c r="F99" s="90" t="n"/>
      <c r="G99" s="90" t="n"/>
      <c r="H99" s="90" t="n"/>
      <c r="I99" s="90" t="n"/>
      <c r="J99" s="90" t="n"/>
      <c r="K99" s="90" t="n"/>
      <c r="L99" s="90" t="n"/>
      <c r="M99" s="90" t="n"/>
      <c r="N99" s="90" t="n"/>
      <c r="O99" s="90" t="n"/>
      <c r="P99" s="90" t="n"/>
      <c r="Q99" s="90" t="n"/>
      <c r="R99" s="90" t="n"/>
      <c r="S99" s="90" t="n"/>
      <c r="T99" s="90" t="n"/>
      <c r="U99" s="90" t="n"/>
      <c r="V99" s="90" t="n"/>
      <c r="W99" s="90" t="n"/>
      <c r="X99" s="90" t="n"/>
      <c r="Y99" s="90" t="n"/>
      <c r="Z99" s="90" t="n"/>
      <c r="AA99" s="90" t="n"/>
      <c r="AB99" s="90" t="n"/>
      <c r="AC99" s="90" t="n"/>
      <c r="AD99" s="98" t="n"/>
      <c r="AE99" s="98" t="n"/>
      <c r="AF99" s="98" t="n"/>
      <c r="AG99" s="90" t="n"/>
      <c r="AH99" s="90" t="n"/>
      <c r="AI99" s="90" t="n"/>
      <c r="AJ99" s="90" t="n"/>
      <c r="AK99" s="90" t="n"/>
      <c r="AL99" s="90" t="n"/>
      <c r="AM99" s="90" t="n"/>
      <c r="AN99" s="90" t="n"/>
      <c r="AO99" s="90" t="n"/>
      <c r="AP99" s="90" t="n"/>
      <c r="AQ99" s="90" t="n"/>
      <c r="AR99" s="90" t="n"/>
      <c r="AS99" s="90" t="n"/>
      <c r="AT99" s="90" t="n"/>
      <c r="AU99" s="90" t="n"/>
      <c r="AV99" s="90" t="n"/>
      <c r="AW99" s="90" t="n"/>
      <c r="AX99" s="90" t="n"/>
      <c r="AY99" s="90" t="n"/>
      <c r="AZ99" s="90" t="n"/>
      <c r="BA99" s="90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1" t="n"/>
      <c r="BT99" s="1" t="n"/>
      <c r="BU99" s="1" t="n"/>
      <c r="BV99" s="1" t="n"/>
      <c r="BW99" s="1" t="n"/>
    </row>
    <row r="100">
      <c r="A100" s="90" t="n"/>
      <c r="B100" s="688" t="n"/>
      <c r="C100" s="278" t="inlineStr">
        <is>
          <t>*</t>
        </is>
      </c>
      <c r="D10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  <c r="AZ100" s="1" t="n"/>
      <c r="BA100" s="1" t="n"/>
      <c r="BB100" s="1" t="n"/>
      <c r="BC100" s="1" t="n"/>
      <c r="BD100" s="1" t="n"/>
      <c r="BE100" s="1" t="n"/>
      <c r="BF100" s="1" t="n"/>
      <c r="BG100" s="1" t="n"/>
      <c r="BH100" s="1" t="n"/>
      <c r="BI100" s="1" t="n"/>
      <c r="BJ100" s="1" t="n"/>
      <c r="BK100" s="23" t="n"/>
      <c r="BL100" s="23" t="n"/>
      <c r="BM100" s="23" t="n"/>
      <c r="BN100" s="23" t="n"/>
      <c r="BO100" s="23" t="n"/>
      <c r="BP100" s="90" t="n"/>
      <c r="BQ100" s="90" t="n"/>
      <c r="BR100" s="90" t="n"/>
      <c r="BS100" s="1" t="n"/>
      <c r="BT100" s="1" t="n"/>
      <c r="BU100" s="1" t="n"/>
      <c r="BV100" s="1" t="n"/>
      <c r="BW100" s="1" t="n"/>
    </row>
    <row r="101">
      <c r="A101" s="247" t="n"/>
      <c r="B101" s="689" t="n"/>
      <c r="C101" s="278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  <c r="AA101" s="29" t="n"/>
      <c r="AB101" s="29" t="n"/>
      <c r="AC101" s="29" t="n"/>
      <c r="AD101" s="1564" t="n"/>
      <c r="AE101" s="1564" t="n"/>
      <c r="AF101" s="1564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29" t="n"/>
      <c r="BJ101" s="29" t="n"/>
      <c r="BK101" s="29" t="n"/>
      <c r="BL101" s="29" t="n"/>
      <c r="BM101" s="29" t="n"/>
      <c r="BN101" s="29" t="n"/>
      <c r="BO101" s="29" t="n"/>
      <c r="BP101" s="247" t="n"/>
      <c r="BQ101" s="247" t="n"/>
      <c r="BR101" s="247" t="n"/>
      <c r="BS101" s="1" t="n"/>
      <c r="BT101" s="1" t="n"/>
      <c r="BU101" s="1" t="n"/>
      <c r="BV101" s="1" t="n"/>
      <c r="BW101" s="1" t="n"/>
    </row>
    <row r="102">
      <c r="A102" s="90" t="n"/>
      <c r="B102" s="688" t="n"/>
      <c r="C102" s="278" t="inlineStr">
        <is>
          <t>д</t>
        </is>
      </c>
      <c r="D102" s="1172" t="inlineStr">
        <is>
          <t>Дифференцированный зачет.</t>
        </is>
      </c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90" t="n"/>
      <c r="BQ102" s="90" t="n"/>
      <c r="BR102" s="90" t="n"/>
      <c r="BS102" s="1" t="n"/>
      <c r="BT102" s="1" t="n"/>
      <c r="BU102" s="1" t="n"/>
      <c r="BV102" s="1" t="n"/>
      <c r="BW102" s="1" t="n"/>
    </row>
    <row r="103">
      <c r="A103" s="243" t="n"/>
      <c r="B103" s="243" t="n"/>
      <c r="C103" s="243" t="n"/>
      <c r="D103" s="243" t="n"/>
      <c r="E103" s="243" t="n"/>
      <c r="F103" s="243" t="n"/>
      <c r="G103" s="243" t="n"/>
      <c r="H103" s="243" t="n"/>
      <c r="I103" s="243" t="n"/>
      <c r="J103" s="243" t="n"/>
      <c r="K103" s="243" t="n"/>
      <c r="L103" s="243" t="n"/>
      <c r="M103" s="243" t="n"/>
      <c r="N103" s="243" t="n"/>
      <c r="O103" s="243" t="n"/>
      <c r="P103" s="243" t="n"/>
      <c r="Q103" s="243" t="n"/>
      <c r="R103" s="243" t="n"/>
      <c r="S103" s="243" t="n"/>
      <c r="T103" s="243" t="n"/>
      <c r="U103" s="243" t="n"/>
      <c r="V103" s="243" t="n"/>
      <c r="W103" s="243" t="n"/>
      <c r="X103" s="243" t="n"/>
      <c r="Y103" s="243" t="n"/>
      <c r="Z103" s="243" t="n"/>
      <c r="AA103" s="243" t="n"/>
      <c r="AB103" s="243" t="n"/>
      <c r="AC103" s="243" t="n"/>
      <c r="AD103" s="1524" t="n"/>
      <c r="AE103" s="1524" t="n"/>
      <c r="AF103" s="1524" t="n"/>
      <c r="AG103" s="243" t="n"/>
      <c r="AH103" s="243" t="n"/>
      <c r="AI103" s="243" t="n"/>
      <c r="AJ103" s="243" t="n"/>
      <c r="AK103" s="243" t="n"/>
      <c r="AL103" s="243" t="n"/>
      <c r="AM103" s="243" t="n"/>
      <c r="AN103" s="243" t="n"/>
      <c r="AO103" s="243" t="n"/>
      <c r="AP103" s="243" t="n"/>
      <c r="AQ103" s="243" t="n"/>
      <c r="AR103" s="243" t="n"/>
      <c r="AS103" s="243" t="n"/>
      <c r="AT103" s="243" t="n"/>
      <c r="AU103" s="243" t="n"/>
      <c r="AV103" s="243" t="n"/>
      <c r="AW103" s="243" t="n"/>
      <c r="AX103" s="243" t="n"/>
      <c r="AY103" s="243" t="n"/>
      <c r="AZ103" s="243" t="n"/>
      <c r="BA103" s="243" t="n"/>
      <c r="BB103" s="243" t="n"/>
      <c r="BC103" s="243" t="n"/>
      <c r="BD103" s="243" t="n"/>
      <c r="BE103" s="243" t="n"/>
      <c r="BF103" s="243" t="n"/>
      <c r="BG103" s="243" t="n"/>
      <c r="BH103" s="243" t="n"/>
      <c r="BI103" s="243" t="n"/>
      <c r="BJ103" s="243" t="n"/>
      <c r="BK103" s="243" t="n"/>
      <c r="BL103" s="243" t="n"/>
      <c r="BM103" s="243" t="n"/>
      <c r="BN103" s="243" t="n"/>
      <c r="BO103" s="243" t="n"/>
      <c r="BP103" s="243" t="n"/>
      <c r="BQ103" s="243" t="n"/>
      <c r="BR103" s="243" t="n"/>
      <c r="BS103" s="1" t="n"/>
      <c r="BT103" s="1" t="n"/>
      <c r="BU103" s="1" t="n"/>
      <c r="BV103" s="1" t="n"/>
      <c r="BW103" s="1" t="n"/>
    </row>
    <row r="104">
      <c r="A104" s="3" t="n"/>
      <c r="B104" s="19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2" t="n"/>
      <c r="AE104" s="2" t="n"/>
      <c r="AF104" s="2" t="n"/>
      <c r="AG104" s="3" t="n"/>
      <c r="AH104" s="3" t="n"/>
      <c r="AI104" s="3" t="n"/>
      <c r="AJ104" s="3" t="n"/>
      <c r="AK104" s="3" t="n"/>
      <c r="AL104" s="3" t="n"/>
      <c r="AM104" s="3" t="n"/>
      <c r="AN104" s="19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3" t="n"/>
      <c r="BS104" s="1" t="n"/>
      <c r="BT104" s="1" t="n"/>
      <c r="BU104" s="1" t="n"/>
      <c r="BV104" s="1" t="n"/>
      <c r="BW104" s="1" t="n"/>
    </row>
    <row r="105">
      <c r="A105" s="244" t="n"/>
      <c r="B105" s="244" t="n"/>
      <c r="C105" s="3" t="inlineStr">
        <is>
          <t>Проректор по учебной работе</t>
        </is>
      </c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272" t="n"/>
      <c r="AC105" s="273" t="n"/>
      <c r="AD105" s="273" t="n"/>
      <c r="AE105" s="1565" t="n"/>
      <c r="AF105" s="1565" t="n"/>
      <c r="AG105" s="1565" t="n"/>
      <c r="AH105" s="273" t="n"/>
      <c r="AI105" s="272" t="n"/>
      <c r="AJ105" s="41" t="n"/>
      <c r="AK105" s="41" t="n"/>
      <c r="AL105" s="41" t="n"/>
      <c r="AM105" s="41" t="n"/>
      <c r="AN105" s="41" t="n"/>
      <c r="AO105" s="3" t="n"/>
      <c r="AP105" s="41" t="inlineStr">
        <is>
          <t>А.А. Сакович</t>
        </is>
      </c>
      <c r="AQ105" s="3" t="n"/>
      <c r="AR105" s="274" t="n"/>
      <c r="AS105" s="274" t="n"/>
      <c r="AT105" s="274" t="n"/>
      <c r="AU105" s="274" t="n"/>
      <c r="AV105" s="3" t="n"/>
      <c r="AW105" s="3" t="n"/>
      <c r="AX105" s="3" t="n"/>
      <c r="AY105" s="244" t="n"/>
      <c r="AZ105" s="244" t="n"/>
      <c r="BA105" s="244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244" t="n"/>
      <c r="BS105" s="1" t="n"/>
      <c r="BT105" s="1" t="n"/>
      <c r="BU105" s="1" t="n"/>
      <c r="BV105" s="1" t="n"/>
      <c r="BW105" s="1" t="n"/>
    </row>
    <row r="106">
      <c r="A106" s="244" t="n"/>
      <c r="B106" s="244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41" t="n"/>
      <c r="AC106" s="3" t="n"/>
      <c r="AD106" s="3" t="n"/>
      <c r="AE106" s="2" t="n"/>
      <c r="AF106" s="2" t="n"/>
      <c r="AG106" s="2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41" t="n"/>
      <c r="AQ106" s="3" t="n"/>
      <c r="AR106" s="274" t="n"/>
      <c r="AS106" s="274" t="n"/>
      <c r="AT106" s="274" t="n"/>
      <c r="AU106" s="274" t="n"/>
      <c r="AV106" s="3" t="n"/>
      <c r="AW106" s="3" t="n"/>
      <c r="AX106" s="3" t="n"/>
      <c r="AY106" s="244" t="n"/>
      <c r="AZ106" s="244" t="n"/>
      <c r="BA106" s="244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244" t="n"/>
      <c r="BL106" s="244" t="n"/>
      <c r="BM106" s="244" t="n"/>
      <c r="BN106" s="244" t="n"/>
      <c r="BO106" s="244" t="n"/>
      <c r="BP106" s="244" t="n"/>
      <c r="BQ106" s="244" t="n"/>
      <c r="BR106" s="244" t="n"/>
      <c r="BS106" s="1" t="n"/>
      <c r="BT106" s="1" t="n"/>
      <c r="BU106" s="1" t="n"/>
      <c r="BV106" s="1" t="n"/>
      <c r="BW106" s="1" t="n"/>
    </row>
    <row r="107">
      <c r="A107" s="90" t="n"/>
      <c r="B107" s="90" t="n"/>
      <c r="C107" s="276" t="n"/>
      <c r="D107" s="276" t="n"/>
      <c r="E107" s="276" t="n"/>
      <c r="F107" s="276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41" t="n"/>
      <c r="AC107" s="41" t="n"/>
      <c r="AD107" s="41" t="n"/>
      <c r="AE107" s="1173" t="n"/>
      <c r="AF107" s="1173" t="n"/>
      <c r="AG107" s="1173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244" t="n"/>
      <c r="BP107" s="90" t="n"/>
      <c r="BQ107" s="90" t="n"/>
      <c r="BR107" s="90" t="n"/>
      <c r="BS107" s="90" t="n"/>
      <c r="BT107" s="90" t="n"/>
      <c r="BU107" s="90" t="n"/>
      <c r="BV107" s="90" t="n"/>
      <c r="BW107" s="90" t="n"/>
    </row>
    <row r="108">
      <c r="A108" s="90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1173" t="n"/>
      <c r="AF108" s="1173" t="n"/>
      <c r="AG108" s="1173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90" t="n"/>
      <c r="AZ108" s="90" t="n"/>
      <c r="BA108" s="90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244" t="n"/>
      <c r="BN108" s="91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</row>
    <row r="109">
      <c r="A109" s="244" t="n"/>
      <c r="B109" s="244" t="n"/>
      <c r="C109" s="282" t="inlineStr">
        <is>
          <t>Декан инженерно-экономического факультета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90" t="n"/>
      <c r="AB109" s="276" t="n"/>
      <c r="AC109" s="276" t="n"/>
      <c r="AD109" s="276" t="n"/>
      <c r="AE109" s="276" t="n"/>
      <c r="AF109" s="276" t="n"/>
      <c r="AG109" s="276" t="n"/>
      <c r="AH109" s="280" t="n"/>
      <c r="AI109" s="280" t="n"/>
      <c r="AJ109" s="41" t="n"/>
      <c r="AK109" s="41" t="n"/>
      <c r="AL109" s="41" t="n"/>
      <c r="AM109" s="41" t="n"/>
      <c r="AN109" s="3" t="n"/>
      <c r="AO109" s="41" t="n"/>
      <c r="AP109" s="41" t="inlineStr">
        <is>
          <t>А.Б.Ольферович</t>
        </is>
      </c>
      <c r="AQ109" s="274" t="n"/>
      <c r="AR109" s="274" t="n"/>
      <c r="AS109" s="90" t="n"/>
      <c r="AT109" s="274" t="n"/>
      <c r="AU109" s="3" t="n"/>
      <c r="AV109" s="3" t="n"/>
      <c r="AW109" s="244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244" t="n"/>
      <c r="BS109" s="244" t="n"/>
      <c r="BT109" s="1" t="n"/>
      <c r="BU109" s="1" t="n"/>
      <c r="BV109" s="1" t="n"/>
      <c r="BW109" s="1" t="n"/>
    </row>
    <row r="110">
      <c r="A110" s="244" t="n"/>
      <c r="B110" s="244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90" t="n"/>
      <c r="AC110" s="90" t="n"/>
      <c r="AD110" s="90" t="n"/>
      <c r="AE110" s="90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  <c r="BA110" s="94" t="n"/>
      <c r="BB110" s="94" t="n"/>
      <c r="BC110" s="94" t="n"/>
      <c r="BD110" s="94" t="n"/>
      <c r="BE110" s="94" t="n"/>
      <c r="BF110" s="244" t="n"/>
      <c r="BG110" s="244" t="n"/>
      <c r="BH110" s="244" t="n"/>
      <c r="BI110" s="244" t="n"/>
      <c r="BJ110" s="244" t="n"/>
      <c r="BK110" s="244" t="n"/>
      <c r="BL110" s="244" t="n"/>
      <c r="BM110" s="244" t="n"/>
      <c r="BN110" s="244" t="n"/>
      <c r="BO110" s="244" t="n"/>
      <c r="BP110" s="244" t="n"/>
      <c r="BQ110" s="244" t="n"/>
      <c r="BR110" s="244" t="n"/>
      <c r="BS110" s="244" t="n"/>
      <c r="BT110" s="244" t="n"/>
      <c r="BU110" s="244" t="n"/>
      <c r="BV110" s="244" t="n"/>
      <c r="BW110" s="244" t="n"/>
    </row>
    <row r="111">
      <c r="A111" s="90" t="n"/>
      <c r="B111" s="90" t="n"/>
      <c r="C111" s="276" t="n"/>
      <c r="D111" s="276" t="n"/>
      <c r="E111" s="276" t="n"/>
      <c r="F111" s="277" t="inlineStr">
        <is>
          <t>20___</t>
        </is>
      </c>
      <c r="G111" s="278" t="n"/>
      <c r="H111" s="41" t="n"/>
      <c r="I111" s="41" t="n"/>
      <c r="J111" s="279" t="n"/>
      <c r="K111" s="274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3" t="n"/>
      <c r="AB111" s="244" t="n"/>
      <c r="AC111" s="244" t="n"/>
      <c r="AD111" s="244" t="n"/>
      <c r="AE111" s="244" t="n"/>
      <c r="AF111" s="3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90" t="n"/>
      <c r="BB111" s="90" t="n"/>
      <c r="BC111" s="90" t="n"/>
      <c r="BD111" s="90" t="n"/>
      <c r="BE111" s="90" t="n"/>
      <c r="BF111" s="691" t="n"/>
      <c r="BG111" s="91" t="n"/>
      <c r="BH111" s="91" t="n"/>
      <c r="BI111" s="91" t="n"/>
      <c r="BJ111" s="91" t="n"/>
      <c r="BK111" s="91" t="n"/>
      <c r="BL111" s="91" t="n"/>
      <c r="BM111" s="244" t="n"/>
      <c r="BN111" s="91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</row>
    <row r="112">
      <c r="A112" s="90" t="n"/>
      <c r="B112" s="90" t="n"/>
      <c r="C112" s="3" t="n"/>
      <c r="D112" s="3" t="n"/>
      <c r="E112" s="3" t="n"/>
      <c r="F112" s="277" t="n"/>
      <c r="G112" s="278" t="n"/>
      <c r="H112" s="41" t="n"/>
      <c r="I112" s="41" t="n"/>
      <c r="J112" s="279" t="n"/>
      <c r="K112" s="274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3" t="n"/>
      <c r="AB112" s="244" t="n"/>
      <c r="AC112" s="244" t="n"/>
      <c r="AD112" s="244" t="n"/>
      <c r="AE112" s="244" t="n"/>
      <c r="AF112" s="3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90" t="n"/>
      <c r="BB112" s="90" t="n"/>
      <c r="BC112" s="90" t="n"/>
      <c r="BD112" s="90" t="n"/>
      <c r="BE112" s="90" t="n"/>
      <c r="BF112" s="691" t="n"/>
      <c r="BG112" s="91" t="n"/>
      <c r="BH112" s="91" t="n"/>
      <c r="BI112" s="91" t="n"/>
      <c r="BJ112" s="91" t="n"/>
      <c r="BK112" s="91" t="n"/>
      <c r="BL112" s="91" t="n"/>
      <c r="BM112" s="244" t="n"/>
      <c r="BN112" s="91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</row>
    <row r="113">
      <c r="A113" s="90" t="n"/>
      <c r="B113" s="90" t="n"/>
      <c r="C113" s="3" t="inlineStr">
        <is>
          <t>Декан факультета заочного образования</t>
        </is>
      </c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273" t="n"/>
      <c r="AC113" s="273" t="n"/>
      <c r="AD113" s="273" t="n"/>
      <c r="AE113" s="273" t="n"/>
      <c r="AF113" s="273" t="n"/>
      <c r="AG113" s="273" t="n"/>
      <c r="AH113" s="272" t="n"/>
      <c r="AI113" s="272" t="n"/>
      <c r="AJ113" s="41" t="n"/>
      <c r="AK113" s="41" t="n"/>
      <c r="AL113" s="41" t="n"/>
      <c r="AM113" s="41" t="n"/>
      <c r="AN113" s="3" t="n"/>
      <c r="AO113" s="41" t="n"/>
      <c r="AP113" s="3" t="inlineStr">
        <is>
          <t>С.А.Прохорчик</t>
        </is>
      </c>
      <c r="AQ113" s="274" t="n"/>
      <c r="AR113" s="274" t="n"/>
      <c r="AS113" s="274" t="n"/>
      <c r="AT113" s="274" t="n"/>
      <c r="AU113" s="3" t="n"/>
      <c r="AV113" s="3" t="n"/>
      <c r="AW113" s="41" t="n"/>
      <c r="AX113" s="90" t="n"/>
      <c r="AY113" s="90" t="n"/>
      <c r="AZ113" s="90" t="n"/>
      <c r="BA113" s="90" t="n"/>
      <c r="BB113" s="90" t="n"/>
      <c r="BC113" s="691" t="n"/>
      <c r="BD113" s="91" t="n"/>
      <c r="BE113" s="91" t="n"/>
      <c r="BF113" s="91" t="n"/>
      <c r="BG113" s="91" t="n"/>
      <c r="BH113" s="91" t="n"/>
      <c r="BI113" s="91" t="n"/>
      <c r="BJ113" s="244" t="n"/>
      <c r="BK113" s="91" t="n"/>
      <c r="BL113" s="244" t="n"/>
      <c r="BM113" s="244" t="n"/>
      <c r="BN113" s="90" t="n"/>
      <c r="BO113" s="90" t="n"/>
      <c r="BP113" s="90" t="n"/>
      <c r="BQ113" s="90" t="n"/>
      <c r="BR113" s="90" t="n"/>
      <c r="BS113" s="90" t="n"/>
      <c r="BT113" s="90" t="n"/>
      <c r="BU113" s="1" t="n"/>
      <c r="BV113" s="1" t="n"/>
      <c r="BW113" s="1" t="n"/>
    </row>
    <row r="114">
      <c r="A114" s="90" t="n"/>
      <c r="B114" s="90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244" t="n"/>
      <c r="AY114" s="244" t="n"/>
      <c r="AZ114" s="41" t="n"/>
      <c r="BA114" s="90" t="n"/>
      <c r="BB114" s="90" t="n"/>
      <c r="BC114" s="90" t="n"/>
      <c r="BD114" s="90" t="n"/>
      <c r="BE114" s="90" t="n"/>
      <c r="BF114" s="691" t="n"/>
      <c r="BG114" s="91" t="n"/>
      <c r="BH114" s="91" t="n"/>
      <c r="BI114" s="91" t="n"/>
      <c r="BJ114" s="91" t="n"/>
      <c r="BK114" s="91" t="n"/>
      <c r="BL114" s="91" t="n"/>
      <c r="BM114" s="244" t="n"/>
      <c r="BN114" s="91" t="n"/>
      <c r="BO114" s="244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</row>
    <row r="115">
      <c r="A115" s="90" t="n"/>
      <c r="B115" s="90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3" t="n"/>
      <c r="AB115" s="3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244" t="n"/>
      <c r="AY115" s="244" t="n"/>
      <c r="AZ115" s="41" t="n"/>
      <c r="BA115" s="90" t="n"/>
      <c r="BB115" s="90" t="n"/>
      <c r="BC115" s="90" t="n"/>
      <c r="BD115" s="90" t="n"/>
      <c r="BE115" s="90" t="n"/>
      <c r="BF115" s="691" t="n"/>
      <c r="BG115" s="91" t="n"/>
      <c r="BH115" s="91" t="n"/>
      <c r="BI115" s="91" t="n"/>
      <c r="BJ115" s="91" t="n"/>
      <c r="BK115" s="91" t="n"/>
      <c r="BL115" s="91" t="n"/>
      <c r="BM115" s="244" t="n"/>
      <c r="BN115" s="91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</row>
    <row r="116">
      <c r="A116" s="90" t="n"/>
      <c r="B116" s="90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244" t="n"/>
      <c r="AC116" s="244" t="n"/>
      <c r="AD116" s="244" t="n"/>
      <c r="AE116" s="244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244" t="n"/>
      <c r="BB116" s="97" t="n"/>
      <c r="BC116" s="519" t="n"/>
      <c r="BD116" s="90" t="n"/>
      <c r="BE116" s="90" t="n"/>
      <c r="BF116" s="691" t="n"/>
      <c r="BG116" s="91" t="n"/>
      <c r="BH116" s="91" t="n"/>
      <c r="BI116" s="91" t="n"/>
      <c r="BJ116" s="91" t="n"/>
      <c r="BK116" s="91" t="n"/>
      <c r="BL116" s="91" t="n"/>
      <c r="BM116" s="244" t="n"/>
      <c r="BN116" s="91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</row>
    <row r="117">
      <c r="A117" s="244" t="n"/>
      <c r="B117" s="244" t="n"/>
      <c r="C117" s="282" t="inlineStr">
        <is>
          <t>Заведующий кафедрой организации производства и экономики недвижимости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90" t="n"/>
      <c r="AB117" s="280" t="n"/>
      <c r="AC117" s="276" t="n"/>
      <c r="AD117" s="276" t="n"/>
      <c r="AE117" s="276" t="n"/>
      <c r="AF117" s="276" t="n"/>
      <c r="AG117" s="276" t="n"/>
      <c r="AH117" s="276" t="n"/>
      <c r="AI117" s="280" t="n"/>
      <c r="AJ117" s="41" t="n"/>
      <c r="AK117" s="41" t="n"/>
      <c r="AL117" s="41" t="n"/>
      <c r="AM117" s="41" t="n"/>
      <c r="AN117" s="41" t="n"/>
      <c r="AO117" s="3" t="n"/>
      <c r="AP117" s="41" t="inlineStr">
        <is>
          <t>Е.В.Россоха</t>
        </is>
      </c>
      <c r="AQ117" s="274" t="n"/>
      <c r="AR117" s="274" t="n"/>
      <c r="AS117" s="274" t="n"/>
      <c r="AT117" s="274" t="n"/>
      <c r="AU117" s="3" t="n"/>
      <c r="AV117" s="3" t="n"/>
      <c r="AW117" s="244" t="n"/>
      <c r="AX117" s="244" t="n"/>
      <c r="AY117" s="97" t="n"/>
      <c r="AZ117" s="244" t="n"/>
      <c r="BA117" s="244" t="n"/>
      <c r="BB117" s="244" t="n"/>
      <c r="BC117" s="91" t="n"/>
      <c r="BD117" s="91" t="n"/>
      <c r="BE117" s="91" t="n"/>
      <c r="BF117" s="91" t="n"/>
      <c r="BG117" s="91" t="n"/>
      <c r="BH117" s="91" t="n"/>
      <c r="BI117" s="244" t="n"/>
      <c r="BJ117" s="91" t="n"/>
      <c r="BK117" s="244" t="n"/>
      <c r="BL117" s="244" t="n"/>
      <c r="BM117" s="244" t="n"/>
      <c r="BN117" s="244" t="n"/>
      <c r="BO117" s="244" t="n"/>
      <c r="BP117" s="244" t="n"/>
      <c r="BQ117" s="244" t="n"/>
      <c r="BR117" s="244" t="n"/>
      <c r="BS117" s="1" t="n"/>
      <c r="BT117" s="1" t="n"/>
      <c r="BU117" s="1" t="n"/>
      <c r="BV117" s="1" t="n"/>
      <c r="BW117" s="1" t="n"/>
    </row>
    <row r="118">
      <c r="A118" s="244" t="n"/>
      <c r="B118" s="244" t="n"/>
      <c r="C118" s="3" t="n"/>
      <c r="D118" s="2" t="n"/>
      <c r="E118" s="2" t="n"/>
      <c r="F118" s="2" t="n"/>
      <c r="G118" s="2" t="n"/>
      <c r="H118" s="2" t="n"/>
      <c r="I118" s="2" t="n"/>
      <c r="J118" s="2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41" t="n"/>
      <c r="AB118" s="3" t="n"/>
      <c r="AC118" s="3" t="n"/>
      <c r="AD118" s="2" t="n"/>
      <c r="AE118" s="2" t="n"/>
      <c r="AF118" s="2" t="n"/>
      <c r="AG118" s="3" t="n"/>
      <c r="AH118" s="41" t="n"/>
      <c r="AI118" s="41" t="n"/>
      <c r="AJ118" s="41" t="n"/>
      <c r="AK118" s="41" t="n"/>
      <c r="AL118" s="41" t="n"/>
      <c r="AM118" s="41" t="n"/>
      <c r="AN118" s="3" t="n"/>
      <c r="AO118" s="3" t="n"/>
      <c r="AP118" s="274" t="n"/>
      <c r="AQ118" s="274" t="n"/>
      <c r="AR118" s="274" t="n"/>
      <c r="AS118" s="274" t="n"/>
      <c r="AT118" s="3" t="n"/>
      <c r="AU118" s="3" t="n"/>
      <c r="AV118" s="3" t="n"/>
      <c r="AW118" s="3" t="n"/>
      <c r="AX118" s="244" t="n"/>
      <c r="AY118" s="244" t="n"/>
      <c r="AZ118" s="244" t="n"/>
      <c r="BA118" s="244" t="n"/>
      <c r="BB118" s="97" t="n"/>
      <c r="BC118" s="244" t="n"/>
      <c r="BD118" s="244" t="n"/>
      <c r="BE118" s="244" t="n"/>
      <c r="BF118" s="91" t="n"/>
      <c r="BG118" s="91" t="n"/>
      <c r="BH118" s="91" t="n"/>
      <c r="BI118" s="91" t="n"/>
      <c r="BJ118" s="91" t="n"/>
      <c r="BK118" s="91" t="n"/>
      <c r="BL118" s="244" t="n"/>
      <c r="BM118" s="91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1" t="n"/>
    </row>
    <row r="119">
      <c r="A119" s="90" t="n"/>
      <c r="B119" s="90" t="n"/>
      <c r="C119" s="276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41" t="n"/>
      <c r="AA119" s="41" t="n"/>
      <c r="AB119" s="41" t="n"/>
      <c r="AC119" s="41" t="n"/>
      <c r="AD119" s="1173" t="n"/>
      <c r="AE119" s="1173" t="n"/>
      <c r="AF119" s="1173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3" t="n"/>
      <c r="AX119" s="244" t="n"/>
      <c r="AY119" s="244" t="n"/>
      <c r="AZ119" s="244" t="n"/>
      <c r="BA119" s="97" t="n"/>
      <c r="BB119" s="519" t="n"/>
      <c r="BC119" s="90" t="n"/>
      <c r="BD119" s="90" t="n"/>
      <c r="BE119" s="691" t="n"/>
      <c r="BF119" s="91" t="n"/>
      <c r="BG119" s="91" t="n"/>
      <c r="BH119" s="91" t="n"/>
      <c r="BI119" s="91" t="n"/>
      <c r="BJ119" s="91" t="n"/>
      <c r="BK119" s="91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1" t="n"/>
    </row>
    <row r="120">
      <c r="A120" s="90" t="n"/>
      <c r="B120" s="90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1173" t="n"/>
      <c r="AE120" s="1173" t="n"/>
      <c r="AF120" s="1173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3" t="n"/>
      <c r="AX120" s="244" t="n"/>
      <c r="AY120" s="244" t="n"/>
      <c r="AZ120" s="244" t="n"/>
      <c r="BA120" s="97" t="n"/>
      <c r="BB120" s="519" t="n"/>
      <c r="BC120" s="90" t="n"/>
      <c r="BD120" s="90" t="n"/>
      <c r="BE120" s="691" t="n"/>
      <c r="BF120" s="91" t="n"/>
      <c r="BG120" s="91" t="n"/>
      <c r="BH120" s="91" t="n"/>
      <c r="BI120" s="91" t="n"/>
      <c r="BJ120" s="91" t="n"/>
      <c r="BK120" s="91" t="n"/>
      <c r="BL120" s="244" t="n"/>
      <c r="BM120" s="91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1" t="n"/>
    </row>
    <row r="121">
      <c r="A121" s="90" t="n"/>
      <c r="B121" s="90" t="n"/>
      <c r="C121" s="281" t="inlineStr">
        <is>
          <t>Рекомендован к утверждению научно-методическим советом БГТУ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1173" t="n"/>
      <c r="AE121" s="1173" t="n"/>
      <c r="AF121" s="1173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90" t="n"/>
      <c r="AY121" s="90" t="n"/>
      <c r="AZ121" s="90" t="n"/>
      <c r="BA121" s="90" t="n"/>
      <c r="BB121" s="90" t="n"/>
      <c r="BC121" s="90" t="n"/>
      <c r="BD121" s="90" t="n"/>
      <c r="BE121" s="90" t="n"/>
      <c r="BF121" s="90" t="n"/>
      <c r="BG121" s="90" t="n"/>
      <c r="BH121" s="90" t="n"/>
      <c r="BI121" s="90" t="n"/>
      <c r="BJ121" s="90" t="n"/>
      <c r="BK121" s="90" t="n"/>
      <c r="BL121" s="90" t="n"/>
      <c r="BM121" s="90" t="n"/>
      <c r="BN121" s="244" t="n"/>
      <c r="BO121" s="244" t="n"/>
      <c r="BP121" s="90" t="n"/>
      <c r="BQ121" s="90" t="n"/>
      <c r="BR121" s="90" t="n"/>
      <c r="BS121" s="90" t="n"/>
      <c r="BT121" s="90" t="n"/>
      <c r="BU121" s="90" t="n"/>
      <c r="BV121" s="90" t="n"/>
      <c r="BW121" s="1" t="n"/>
    </row>
    <row r="122">
      <c r="A122" s="90" t="n"/>
      <c r="B122" s="90" t="n"/>
      <c r="C122" s="282" t="inlineStr">
        <is>
          <t>Протокол № 6 от 28.04.2023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1173" t="n"/>
      <c r="AE122" s="1173" t="n"/>
      <c r="AF122" s="1173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90" t="n"/>
      <c r="AY122" s="90" t="n"/>
      <c r="AZ122" s="90" t="n"/>
      <c r="BA122" s="90" t="n"/>
      <c r="BB122" s="97" t="n"/>
      <c r="BC122" s="244" t="n"/>
      <c r="BD122" s="244" t="n"/>
      <c r="BE122" s="244" t="n"/>
      <c r="BF122" s="244" t="n"/>
      <c r="BG122" s="244" t="n"/>
      <c r="BH122" s="244" t="n"/>
      <c r="BI122" s="244" t="n"/>
      <c r="BJ122" s="244" t="n"/>
      <c r="BK122" s="244" t="n"/>
      <c r="BL122" s="244" t="n"/>
      <c r="BM122" s="244" t="n"/>
      <c r="BN122" s="244" t="n"/>
      <c r="BO122" s="244" t="n"/>
      <c r="BP122" s="90" t="n"/>
      <c r="BQ122" s="90" t="n"/>
      <c r="BR122" s="90" t="n"/>
      <c r="BS122" s="90" t="n"/>
      <c r="BT122" s="90" t="n"/>
      <c r="BU122" s="90" t="n"/>
      <c r="BV122" s="90" t="n"/>
      <c r="BW122" s="1" t="n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F11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2" t="n"/>
      <c r="BK2" s="1618" t="n"/>
      <c r="BL2" s="1618" t="n"/>
      <c r="BM2" s="1618" t="n"/>
      <c r="BN2" s="1618" t="n"/>
      <c r="BO2" s="1618" t="n"/>
      <c r="BP2" s="1618" t="n"/>
      <c r="BQ2" s="1618" t="n"/>
      <c r="BR2" s="3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2" t="n"/>
      <c r="BK3" s="1618" t="n"/>
      <c r="BL3" s="1618" t="n"/>
      <c r="BM3" s="1618" t="n"/>
      <c r="BN3" s="1618" t="n"/>
      <c r="BO3" s="1618" t="n"/>
      <c r="BP3" s="1618" t="n"/>
      <c r="BQ3" s="1618" t="n"/>
      <c r="BR3" s="3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</row>
    <row r="4">
      <c r="A4" s="10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31" t="n"/>
      <c r="S4" s="31" t="n"/>
      <c r="T4" s="31" t="n"/>
      <c r="U4" s="16" t="n"/>
      <c r="V4" s="31" t="n"/>
      <c r="W4" s="31" t="n"/>
      <c r="X4" s="31" t="n"/>
      <c r="Y4" s="31" t="n"/>
      <c r="Z4" s="1" t="n"/>
      <c r="AA4" s="285" t="n"/>
      <c r="AB4" s="1" t="n"/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5" t="n"/>
      <c r="BM4" s="593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31" t="n"/>
      <c r="Q5" s="31" t="n"/>
      <c r="R5" s="10" t="n"/>
      <c r="S5" s="1052" t="n"/>
      <c r="T5" s="1052" t="n"/>
      <c r="U5" s="1052" t="n"/>
      <c r="V5" s="1052" t="n"/>
      <c r="W5" s="13" t="inlineStr">
        <is>
          <t xml:space="preserve"> УЧЕБНЫЙ ПЛАН</t>
        </is>
      </c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052" t="n"/>
      <c r="AV5" s="1052" t="n"/>
      <c r="AW5" s="1052" t="n"/>
      <c r="AX5" s="254" t="n"/>
      <c r="AY5" s="10" t="n"/>
      <c r="AZ5" s="18" t="n"/>
      <c r="BA5" s="18" t="n"/>
      <c r="BB5" s="18" t="n"/>
      <c r="BC5" s="18" t="n"/>
      <c r="BD5" s="18" t="n"/>
      <c r="BE5" s="18" t="n"/>
      <c r="BF5" s="18" t="n"/>
      <c r="BG5" s="18" t="n"/>
      <c r="BH5" s="529" t="n"/>
      <c r="BI5" s="10" t="n"/>
      <c r="BJ5" s="1450" t="n"/>
      <c r="BK5" s="97" t="n"/>
      <c r="BL5" s="10" t="n"/>
      <c r="BM5" s="10" t="n"/>
      <c r="BN5" s="10" t="n"/>
      <c r="BO5" s="97" t="n"/>
      <c r="BP5" s="9" t="n"/>
      <c r="BQ5" s="9" t="n"/>
      <c r="BR5" s="9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</row>
    <row r="6">
      <c r="A6" s="10" t="n"/>
      <c r="B6" s="10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783" t="n"/>
      <c r="Q6" s="783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18" t="inlineStr">
        <is>
          <t>Степень: Магистр</t>
        </is>
      </c>
      <c r="AY6" s="21" t="n"/>
      <c r="AZ6" s="21" t="n"/>
      <c r="BA6" s="21" t="n"/>
      <c r="BB6" s="10" t="n"/>
      <c r="BC6" s="21" t="n"/>
      <c r="BD6" s="21" t="n"/>
      <c r="BE6" s="21" t="n"/>
      <c r="BF6" s="21" t="n"/>
      <c r="BG6" s="21" t="n"/>
      <c r="BH6" s="529" t="n"/>
      <c r="BI6" s="10" t="n"/>
      <c r="BJ6" s="94" t="n"/>
      <c r="BK6" s="94" t="n"/>
      <c r="BL6" s="10" t="n"/>
      <c r="BM6" s="10" t="n"/>
      <c r="BN6" s="10" t="n"/>
      <c r="BO6" s="94" t="n"/>
      <c r="BP6" s="9" t="n"/>
      <c r="BQ6" s="9" t="n"/>
      <c r="BR6" s="9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</row>
    <row r="7">
      <c r="A7" s="10" t="n"/>
      <c r="B7" s="10" t="n"/>
      <c r="C7" s="10" t="n"/>
      <c r="D7" s="10" t="n"/>
      <c r="E7" s="10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1702" t="n"/>
      <c r="Q7" s="1702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703" t="n"/>
      <c r="AH7" s="1703" t="n"/>
      <c r="AI7" s="1703" t="n"/>
      <c r="AJ7" s="1703" t="n"/>
      <c r="AK7" s="1703" t="n"/>
      <c r="AL7" s="1703" t="n"/>
      <c r="AM7" s="1703" t="n"/>
      <c r="AN7" s="1703" t="n"/>
      <c r="AO7" s="1703" t="n"/>
      <c r="AP7" s="1703" t="n"/>
      <c r="AQ7" s="1703" t="n"/>
      <c r="AR7" s="1703" t="n"/>
      <c r="AS7" s="1703" t="n"/>
      <c r="AT7" s="1703" t="n"/>
      <c r="AU7" s="1703" t="n"/>
      <c r="AV7" s="1703" t="n"/>
      <c r="AW7" s="1703" t="n"/>
      <c r="AX7" s="10" t="n"/>
      <c r="AY7" s="10" t="n"/>
      <c r="AZ7" s="10" t="n"/>
      <c r="BA7" s="10" t="n"/>
      <c r="BB7" s="10" t="n"/>
      <c r="BC7" s="10" t="n"/>
      <c r="BD7" s="10" t="n"/>
      <c r="BE7" s="10" t="n"/>
      <c r="BF7" s="10" t="n"/>
      <c r="BG7" s="529" t="n"/>
      <c r="BH7" s="529" t="n"/>
      <c r="BI7" s="10" t="n"/>
      <c r="BJ7" s="94" t="n"/>
      <c r="BK7" s="91" t="n"/>
      <c r="BL7" s="10" t="n"/>
      <c r="BM7" s="10" t="n"/>
      <c r="BN7" s="10" t="n"/>
      <c r="BO7" s="91" t="n"/>
      <c r="BP7" s="16" t="n"/>
      <c r="BQ7" s="16" t="n"/>
      <c r="BR7" s="16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</row>
    <row r="8">
      <c r="A8" s="1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1702" t="n"/>
      <c r="Q8" s="1702" t="n"/>
      <c r="R8" s="1" t="n"/>
      <c r="S8" s="1" t="n"/>
      <c r="T8" s="1" t="n"/>
      <c r="U8" s="1" t="n"/>
      <c r="V8" s="1" t="n"/>
      <c r="W8" s="1704" t="inlineStr">
        <is>
          <t>Специальность:</t>
        </is>
      </c>
      <c r="X8" s="1704" t="n"/>
      <c r="Y8" s="1704" t="n"/>
      <c r="Z8" s="1704" t="n"/>
      <c r="AA8" s="1704" t="n"/>
      <c r="AB8" s="1704" t="n"/>
      <c r="AC8" s="1704" t="n"/>
      <c r="AD8" s="1704" t="n"/>
      <c r="AE8" s="1705" t="inlineStr">
        <is>
          <t>7-06-0521-01  Экология</t>
        </is>
      </c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703" t="n"/>
      <c r="AU8" s="1703" t="n"/>
      <c r="AV8" s="1703" t="n"/>
      <c r="AW8" s="1703" t="n"/>
      <c r="AX8" s="23" t="inlineStr">
        <is>
          <t xml:space="preserve">Срок обучения: </t>
        </is>
      </c>
      <c r="AY8" s="23" t="n"/>
      <c r="AZ8" s="23" t="n"/>
      <c r="BA8" s="23" t="n"/>
      <c r="BB8" s="1" t="n"/>
      <c r="BC8" s="23" t="n"/>
      <c r="BD8" s="24" t="inlineStr">
        <is>
          <t>1  год</t>
        </is>
      </c>
      <c r="BE8" s="1" t="n"/>
      <c r="BF8" s="24" t="n"/>
      <c r="BG8" s="30" t="n"/>
      <c r="BH8" s="30" t="n"/>
      <c r="BI8" s="1" t="n"/>
      <c r="BJ8" s="94" t="n"/>
      <c r="BK8" s="351" t="n"/>
      <c r="BL8" s="1" t="n"/>
      <c r="BM8" s="1" t="n"/>
      <c r="BN8" s="1" t="n"/>
      <c r="BO8" s="90" t="n"/>
      <c r="BP8" s="31" t="n"/>
      <c r="BQ8" s="31" t="n"/>
      <c r="BR8" s="3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</row>
    <row r="9">
      <c r="A9" s="1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1702" t="n"/>
      <c r="Q9" s="1702" t="n"/>
      <c r="R9" s="1706" t="n"/>
      <c r="S9" s="1706" t="n"/>
      <c r="T9" s="1706" t="n"/>
      <c r="U9" s="1706" t="n"/>
      <c r="V9" s="1706" t="n"/>
      <c r="W9" s="1707" t="n"/>
      <c r="X9" s="1707" t="n"/>
      <c r="Y9" s="1707" t="n"/>
      <c r="Z9" s="1707" t="n"/>
      <c r="AA9" s="1707" t="n"/>
      <c r="AB9" s="1707" t="n"/>
      <c r="AC9" s="1707" t="n"/>
      <c r="AD9" s="1707" t="n"/>
      <c r="AE9" s="1707" t="n"/>
      <c r="AF9" s="1703" t="n"/>
      <c r="AG9" s="1703" t="n"/>
      <c r="AH9" s="1703" t="n"/>
      <c r="AI9" s="1703" t="n"/>
      <c r="AJ9" s="1703" t="n"/>
      <c r="AK9" s="1703" t="n"/>
      <c r="AL9" s="351" t="n"/>
      <c r="AM9" s="351" t="n"/>
      <c r="AN9" s="351" t="n"/>
      <c r="AO9" s="351" t="n"/>
      <c r="AP9" s="351" t="n"/>
      <c r="AQ9" s="351" t="n"/>
      <c r="AR9" s="351" t="n"/>
      <c r="AS9" s="351" t="n"/>
      <c r="AT9" s="351" t="n"/>
      <c r="AU9" s="351" t="n"/>
      <c r="AV9" s="351" t="n"/>
      <c r="AW9" s="351" t="n"/>
      <c r="AX9" s="18" t="inlineStr">
        <is>
          <t xml:space="preserve">Форма получения образования: </t>
        </is>
      </c>
      <c r="AY9" s="18" t="n"/>
      <c r="AZ9" s="18" t="n"/>
      <c r="BA9" s="18" t="n"/>
      <c r="BB9" s="1" t="n"/>
      <c r="BC9" s="18" t="n"/>
      <c r="BD9" s="18" t="n"/>
      <c r="BE9" s="18" t="n"/>
      <c r="BF9" s="18" t="n"/>
      <c r="BG9" s="18" t="n"/>
      <c r="BH9" s="30" t="n"/>
      <c r="BI9" s="1" t="n"/>
      <c r="BJ9" s="1450" t="n"/>
      <c r="BK9" s="97" t="n"/>
      <c r="BL9" s="1" t="n"/>
      <c r="BM9" s="1" t="n"/>
      <c r="BN9" s="1" t="n"/>
      <c r="BO9" s="97" t="n"/>
      <c r="BP9" s="9" t="n"/>
      <c r="BQ9" s="9" t="n"/>
      <c r="BR9" s="9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1702" t="n"/>
      <c r="Q10" s="1702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1708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37" t="inlineStr">
        <is>
          <t>очная (дневная)</t>
        </is>
      </c>
      <c r="AY10" s="37" t="n"/>
      <c r="AZ10" s="37" t="n"/>
      <c r="BA10" s="37" t="n"/>
      <c r="BB10" s="1" t="n"/>
      <c r="BC10" s="30" t="n"/>
      <c r="BD10" s="30" t="n"/>
      <c r="BE10" s="30" t="n"/>
      <c r="BF10" s="30" t="n"/>
      <c r="BG10" s="30" t="n"/>
      <c r="BH10" s="30" t="n"/>
      <c r="BI10" s="1" t="n"/>
      <c r="BJ10" s="787" t="n"/>
      <c r="BK10" s="296" t="n"/>
      <c r="BL10" s="1" t="n"/>
      <c r="BM10" s="1" t="n"/>
      <c r="BN10" s="1" t="n"/>
      <c r="BO10" s="296" t="n"/>
      <c r="BP10" s="38" t="n"/>
      <c r="BQ10" s="38" t="n"/>
      <c r="BR10" s="38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06-05-017/уч.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1702" t="n"/>
      <c r="Q11" s="1702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790" t="n"/>
      <c r="AZ11" s="790" t="n"/>
      <c r="BA11" s="790" t="n"/>
      <c r="BB11" s="790" t="n"/>
      <c r="BC11" s="790" t="n"/>
      <c r="BD11" s="790" t="n"/>
      <c r="BE11" s="790" t="n"/>
      <c r="BF11" s="790" t="n"/>
      <c r="BG11" s="790" t="n"/>
      <c r="BH11" s="289" t="n"/>
      <c r="BI11" s="1" t="n"/>
      <c r="BJ11" s="1511" t="n"/>
      <c r="BK11" s="224" t="n"/>
      <c r="BL11" s="224" t="n"/>
      <c r="BM11" s="224" t="n"/>
      <c r="BN11" s="32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</row>
    <row r="12">
      <c r="A12" s="356" t="n"/>
      <c r="B12" s="356" t="n"/>
      <c r="C12" s="356" t="n"/>
      <c r="D12" s="356" t="n"/>
      <c r="E12" s="356" t="n"/>
      <c r="F12" s="356" t="n"/>
      <c r="G12" s="356" t="n"/>
      <c r="H12" s="356" t="n"/>
      <c r="I12" s="356" t="n"/>
      <c r="J12" s="356" t="n"/>
      <c r="K12" s="356" t="n"/>
      <c r="L12" s="356" t="n"/>
      <c r="M12" s="356" t="n"/>
      <c r="N12" s="356" t="n"/>
      <c r="O12" s="356" t="n"/>
      <c r="P12" s="356" t="n"/>
      <c r="Q12" s="356" t="n"/>
      <c r="R12" s="356" t="n"/>
      <c r="S12" s="356" t="n"/>
      <c r="T12" s="356" t="n"/>
      <c r="U12" s="356" t="n"/>
      <c r="V12" s="356" t="n"/>
      <c r="W12" s="356" t="n"/>
      <c r="X12" s="356" t="n"/>
      <c r="Y12" s="356" t="n"/>
      <c r="Z12" s="356" t="n"/>
      <c r="AA12" s="356" t="n"/>
      <c r="AB12" s="356" t="n"/>
      <c r="AC12" s="356" t="n"/>
      <c r="AD12" s="356" t="n"/>
      <c r="AE12" s="356" t="n"/>
      <c r="AF12" s="356" t="n"/>
      <c r="AG12" s="356" t="n"/>
      <c r="AH12" s="356" t="n"/>
      <c r="AI12" s="356" t="n"/>
      <c r="AJ12" s="356" t="n"/>
      <c r="AK12" s="356" t="n"/>
      <c r="AL12" s="356" t="n"/>
      <c r="AM12" s="356" t="n"/>
      <c r="AN12" s="356" t="n"/>
      <c r="AO12" s="356" t="n"/>
      <c r="AP12" s="356" t="n"/>
      <c r="AQ12" s="356" t="n"/>
      <c r="AR12" s="356" t="n"/>
      <c r="AS12" s="356" t="n"/>
      <c r="AT12" s="356" t="n"/>
      <c r="AU12" s="356" t="n"/>
      <c r="AV12" s="356" t="n"/>
      <c r="AW12" s="356" t="n"/>
      <c r="AX12" s="356" t="n"/>
      <c r="AY12" s="356" t="n"/>
      <c r="AZ12" s="356" t="n"/>
      <c r="BA12" s="356" t="n"/>
      <c r="BB12" s="356" t="n"/>
      <c r="BC12" s="356" t="n"/>
      <c r="BD12" s="356" t="n"/>
      <c r="BE12" s="356" t="n"/>
      <c r="BF12" s="356" t="n"/>
      <c r="BG12" s="356" t="n"/>
      <c r="BH12" s="356" t="n"/>
      <c r="BI12" s="356" t="n"/>
      <c r="BJ12" s="516" t="n"/>
      <c r="BK12" s="356" t="n"/>
      <c r="BL12" s="356" t="n"/>
      <c r="BM12" s="356" t="n"/>
      <c r="BN12" s="355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41" t="n"/>
      <c r="BH13" s="41" t="n"/>
      <c r="BI13" s="41" t="n"/>
      <c r="BJ13" s="1173" t="n"/>
      <c r="BK13" s="41" t="n"/>
      <c r="BL13" s="41" t="n"/>
      <c r="BM13" s="41" t="n"/>
      <c r="BN13" s="4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</row>
    <row r="14">
      <c r="A14" s="1709" t="inlineStr">
        <is>
          <t>КУРСЫ</t>
        </is>
      </c>
      <c r="B14" s="1710" t="inlineStr">
        <is>
          <t>сентябрь</t>
        </is>
      </c>
      <c r="C14" s="50" t="n"/>
      <c r="D14" s="50" t="n"/>
      <c r="E14" s="51" t="n"/>
      <c r="F14" s="1711" t="n"/>
      <c r="G14" s="1712" t="inlineStr">
        <is>
          <t>октябрь</t>
        </is>
      </c>
      <c r="H14" s="50" t="n"/>
      <c r="I14" s="51" t="n"/>
      <c r="J14" s="1713" t="n"/>
      <c r="K14" s="1712" t="inlineStr">
        <is>
          <t>ноябрь</t>
        </is>
      </c>
      <c r="L14" s="50" t="n"/>
      <c r="M14" s="50" t="n"/>
      <c r="N14" s="51" t="n"/>
      <c r="O14" s="1712" t="inlineStr">
        <is>
          <t>декабрь</t>
        </is>
      </c>
      <c r="P14" s="50" t="n"/>
      <c r="Q14" s="50" t="n"/>
      <c r="R14" s="51" t="n"/>
      <c r="S14" s="1713" t="n"/>
      <c r="T14" s="1712" t="inlineStr">
        <is>
          <t>январь</t>
        </is>
      </c>
      <c r="U14" s="50" t="n"/>
      <c r="V14" s="51" t="n"/>
      <c r="W14" s="1714" t="n"/>
      <c r="X14" s="1712" t="inlineStr">
        <is>
          <t>февраль</t>
        </is>
      </c>
      <c r="Y14" s="50" t="n"/>
      <c r="Z14" s="51" t="n"/>
      <c r="AA14" s="1714" t="n"/>
      <c r="AB14" s="1712" t="inlineStr">
        <is>
          <t>март</t>
        </is>
      </c>
      <c r="AC14" s="50" t="n"/>
      <c r="AD14" s="50" t="n"/>
      <c r="AE14" s="51" t="n"/>
      <c r="AF14" s="1714" t="n"/>
      <c r="AG14" s="1712" t="inlineStr">
        <is>
          <t>апрель</t>
        </is>
      </c>
      <c r="AH14" s="50" t="n"/>
      <c r="AI14" s="51" t="n"/>
      <c r="AJ14" s="1714" t="n"/>
      <c r="AK14" s="1712" t="inlineStr">
        <is>
          <t>май</t>
        </is>
      </c>
      <c r="AL14" s="50" t="n"/>
      <c r="AM14" s="50" t="n"/>
      <c r="AN14" s="51" t="n"/>
      <c r="AO14" s="1712" t="inlineStr">
        <is>
          <t>июнь</t>
        </is>
      </c>
      <c r="AP14" s="50" t="n"/>
      <c r="AQ14" s="50" t="n"/>
      <c r="AR14" s="51" t="n"/>
      <c r="AS14" s="1711" t="n"/>
      <c r="AT14" s="53" t="n"/>
      <c r="AU14" s="1712" t="inlineStr">
        <is>
          <t>июль</t>
        </is>
      </c>
      <c r="AV14" s="50" t="n"/>
      <c r="AW14" s="51" t="n"/>
      <c r="AX14" s="1715" t="n"/>
      <c r="AY14" s="1716" t="inlineStr">
        <is>
          <t>август</t>
        </is>
      </c>
      <c r="AZ14" s="163" t="n"/>
      <c r="BA14" s="163" t="n"/>
      <c r="BB14" s="164" t="n"/>
      <c r="BC14" s="1717" t="inlineStr">
        <is>
          <t>Теоретическое обучение</t>
        </is>
      </c>
      <c r="BD14" s="1718" t="inlineStr">
        <is>
          <t>Экзаменационные сессии</t>
        </is>
      </c>
      <c r="BE14" s="1718" t="inlineStr">
        <is>
          <t>Производственные практики</t>
        </is>
      </c>
      <c r="BF14" s="1718" t="inlineStr">
        <is>
          <t>Магистерская диссертация</t>
        </is>
      </c>
      <c r="BG14" s="1718" t="inlineStr">
        <is>
          <t>Итоговая аттестация</t>
        </is>
      </c>
      <c r="BH14" s="1718" t="inlineStr">
        <is>
          <t>Каникулы</t>
        </is>
      </c>
      <c r="BI14" s="1719" t="inlineStr">
        <is>
          <t>Всего</t>
        </is>
      </c>
      <c r="BJ14" s="1720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</row>
    <row r="15">
      <c r="A15" s="307" t="n"/>
      <c r="B15" s="1721" t="n">
        <v>1</v>
      </c>
      <c r="C15" s="1722" t="n">
        <v>8</v>
      </c>
      <c r="D15" s="1722" t="n">
        <v>15</v>
      </c>
      <c r="E15" s="1722" t="n">
        <v>22</v>
      </c>
      <c r="F15" s="567" t="n">
        <v>29</v>
      </c>
      <c r="G15" s="1722" t="n">
        <v>6</v>
      </c>
      <c r="H15" s="1722" t="n">
        <v>13</v>
      </c>
      <c r="I15" s="1722" t="n">
        <v>20</v>
      </c>
      <c r="J15" s="567" t="n">
        <v>27</v>
      </c>
      <c r="K15" s="1722" t="n">
        <v>3</v>
      </c>
      <c r="L15" s="1722" t="n">
        <v>10</v>
      </c>
      <c r="M15" s="1722" t="n">
        <v>17</v>
      </c>
      <c r="N15" s="1722" t="n">
        <v>24</v>
      </c>
      <c r="O15" s="1722" t="n">
        <v>1</v>
      </c>
      <c r="P15" s="1722" t="n">
        <v>8</v>
      </c>
      <c r="Q15" s="1722" t="n">
        <v>15</v>
      </c>
      <c r="R15" s="1722" t="n">
        <v>22</v>
      </c>
      <c r="S15" s="567" t="n">
        <v>29</v>
      </c>
      <c r="T15" s="1722" t="n">
        <v>5</v>
      </c>
      <c r="U15" s="1722" t="n">
        <v>12</v>
      </c>
      <c r="V15" s="1722" t="n">
        <v>19</v>
      </c>
      <c r="W15" s="567" t="n">
        <v>26</v>
      </c>
      <c r="X15" s="1722" t="n">
        <v>2</v>
      </c>
      <c r="Y15" s="1722" t="n">
        <v>9</v>
      </c>
      <c r="Z15" s="1722" t="n">
        <v>16</v>
      </c>
      <c r="AA15" s="567" t="n">
        <v>23</v>
      </c>
      <c r="AB15" s="1722" t="n">
        <v>2</v>
      </c>
      <c r="AC15" s="1722" t="n">
        <v>9</v>
      </c>
      <c r="AD15" s="1722" t="n">
        <v>16</v>
      </c>
      <c r="AE15" s="1722" t="n">
        <v>23</v>
      </c>
      <c r="AF15" s="567" t="n">
        <v>30</v>
      </c>
      <c r="AG15" s="1722" t="n">
        <v>6</v>
      </c>
      <c r="AH15" s="1722" t="n">
        <v>13</v>
      </c>
      <c r="AI15" s="1722" t="n">
        <v>20</v>
      </c>
      <c r="AJ15" s="567" t="n">
        <v>27</v>
      </c>
      <c r="AK15" s="1722" t="n">
        <v>4</v>
      </c>
      <c r="AL15" s="1722" t="n">
        <v>11</v>
      </c>
      <c r="AM15" s="1722" t="n">
        <v>18</v>
      </c>
      <c r="AN15" s="1722" t="n">
        <v>25</v>
      </c>
      <c r="AO15" s="1722" t="n">
        <v>1</v>
      </c>
      <c r="AP15" s="1722" t="n">
        <v>8</v>
      </c>
      <c r="AQ15" s="1722" t="n">
        <v>15</v>
      </c>
      <c r="AR15" s="1722" t="n">
        <v>22</v>
      </c>
      <c r="AS15" s="567" t="n">
        <v>29</v>
      </c>
      <c r="AT15" s="139" t="n"/>
      <c r="AU15" s="1722" t="n">
        <v>6</v>
      </c>
      <c r="AV15" s="1722" t="n">
        <v>13</v>
      </c>
      <c r="AW15" s="1722" t="n">
        <v>20</v>
      </c>
      <c r="AX15" s="1722" t="n">
        <v>27</v>
      </c>
      <c r="AY15" s="567" t="n">
        <v>3</v>
      </c>
      <c r="AZ15" s="567" t="n">
        <v>10</v>
      </c>
      <c r="BA15" s="567" t="n">
        <v>17</v>
      </c>
      <c r="BB15" s="568" t="n">
        <v>24</v>
      </c>
      <c r="BC15" s="59" t="n"/>
      <c r="BD15" s="64" t="n"/>
      <c r="BE15" s="64" t="n"/>
      <c r="BF15" s="64" t="n"/>
      <c r="BG15" s="64" t="n"/>
      <c r="BH15" s="64" t="n"/>
      <c r="BI15" s="65" t="n"/>
      <c r="BJ15" s="1723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</row>
    <row r="16">
      <c r="A16" s="307" t="n"/>
      <c r="B16" s="1724" t="n">
        <v>7</v>
      </c>
      <c r="C16" s="1725" t="n">
        <v>14</v>
      </c>
      <c r="D16" s="1725" t="n">
        <v>21</v>
      </c>
      <c r="E16" s="1725" t="n">
        <v>28</v>
      </c>
      <c r="F16" s="1725" t="n">
        <v>5</v>
      </c>
      <c r="G16" s="1725" t="n">
        <v>12</v>
      </c>
      <c r="H16" s="1725" t="n">
        <v>19</v>
      </c>
      <c r="I16" s="1725" t="n">
        <v>26</v>
      </c>
      <c r="J16" s="1725" t="n">
        <v>2</v>
      </c>
      <c r="K16" s="1725" t="n">
        <v>9</v>
      </c>
      <c r="L16" s="1725" t="n">
        <v>16</v>
      </c>
      <c r="M16" s="1725" t="n">
        <v>23</v>
      </c>
      <c r="N16" s="1725" t="n">
        <v>30</v>
      </c>
      <c r="O16" s="1725" t="n">
        <v>7</v>
      </c>
      <c r="P16" s="1725" t="n">
        <v>14</v>
      </c>
      <c r="Q16" s="1725" t="n">
        <v>21</v>
      </c>
      <c r="R16" s="1725" t="n">
        <v>28</v>
      </c>
      <c r="S16" s="1725" t="n">
        <v>4</v>
      </c>
      <c r="T16" s="1725" t="n">
        <v>11</v>
      </c>
      <c r="U16" s="1725" t="n">
        <v>18</v>
      </c>
      <c r="V16" s="1725" t="n">
        <v>25</v>
      </c>
      <c r="W16" s="1725" t="n">
        <v>1</v>
      </c>
      <c r="X16" s="1725" t="n">
        <v>8</v>
      </c>
      <c r="Y16" s="1725" t="n">
        <v>15</v>
      </c>
      <c r="Z16" s="1725" t="n">
        <v>22</v>
      </c>
      <c r="AA16" s="1725" t="n">
        <v>1</v>
      </c>
      <c r="AB16" s="1725" t="n">
        <v>8</v>
      </c>
      <c r="AC16" s="1725" t="n">
        <v>15</v>
      </c>
      <c r="AD16" s="1725" t="n">
        <v>22</v>
      </c>
      <c r="AE16" s="1725" t="n">
        <v>29</v>
      </c>
      <c r="AF16" s="1725" t="n">
        <v>5</v>
      </c>
      <c r="AG16" s="1725" t="n">
        <v>12</v>
      </c>
      <c r="AH16" s="1725" t="n">
        <v>19</v>
      </c>
      <c r="AI16" s="1725" t="n">
        <v>26</v>
      </c>
      <c r="AJ16" s="1725" t="n">
        <v>3</v>
      </c>
      <c r="AK16" s="1725" t="n">
        <v>10</v>
      </c>
      <c r="AL16" s="1725" t="n">
        <v>17</v>
      </c>
      <c r="AM16" s="1725" t="n">
        <v>24</v>
      </c>
      <c r="AN16" s="1725" t="n">
        <v>31</v>
      </c>
      <c r="AO16" s="1725" t="n">
        <v>7</v>
      </c>
      <c r="AP16" s="1725" t="n">
        <v>14</v>
      </c>
      <c r="AQ16" s="1725" t="n">
        <v>21</v>
      </c>
      <c r="AR16" s="1725" t="n">
        <v>28</v>
      </c>
      <c r="AS16" s="1725" t="n">
        <v>5</v>
      </c>
      <c r="AT16" s="62" t="n"/>
      <c r="AU16" s="1725" t="n">
        <v>12</v>
      </c>
      <c r="AV16" s="1725" t="n">
        <v>19</v>
      </c>
      <c r="AW16" s="1725" t="n">
        <v>26</v>
      </c>
      <c r="AX16" s="1725" t="n">
        <v>2</v>
      </c>
      <c r="AY16" s="1725" t="n">
        <v>9</v>
      </c>
      <c r="AZ16" s="1725" t="n">
        <v>16</v>
      </c>
      <c r="BA16" s="1725" t="n">
        <v>23</v>
      </c>
      <c r="BB16" s="1726" t="n">
        <v>31</v>
      </c>
      <c r="BC16" s="59" t="n"/>
      <c r="BD16" s="64" t="n"/>
      <c r="BE16" s="64" t="n"/>
      <c r="BF16" s="64" t="n"/>
      <c r="BG16" s="64" t="n"/>
      <c r="BH16" s="64" t="n"/>
      <c r="BI16" s="65" t="n"/>
      <c r="BJ16" s="1723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</row>
    <row r="17">
      <c r="A17" s="320" t="n"/>
      <c r="B17" s="321" t="n">
        <v>1</v>
      </c>
      <c r="C17" s="322" t="n">
        <v>2</v>
      </c>
      <c r="D17" s="322" t="n">
        <v>3</v>
      </c>
      <c r="E17" s="322" t="n">
        <v>4</v>
      </c>
      <c r="F17" s="322" t="n">
        <v>5</v>
      </c>
      <c r="G17" s="322" t="n">
        <v>6</v>
      </c>
      <c r="H17" s="322" t="n">
        <v>7</v>
      </c>
      <c r="I17" s="322" t="n">
        <v>8</v>
      </c>
      <c r="J17" s="322" t="n">
        <v>9</v>
      </c>
      <c r="K17" s="322" t="n">
        <v>10</v>
      </c>
      <c r="L17" s="322" t="n">
        <v>11</v>
      </c>
      <c r="M17" s="322" t="n">
        <v>12</v>
      </c>
      <c r="N17" s="322" t="n">
        <v>13</v>
      </c>
      <c r="O17" s="322" t="n">
        <v>14</v>
      </c>
      <c r="P17" s="322" t="n">
        <v>15</v>
      </c>
      <c r="Q17" s="322" t="n">
        <v>16</v>
      </c>
      <c r="R17" s="322" t="n">
        <v>17</v>
      </c>
      <c r="S17" s="322" t="n">
        <v>18</v>
      </c>
      <c r="T17" s="322" t="n">
        <v>19</v>
      </c>
      <c r="U17" s="322" t="n">
        <v>20</v>
      </c>
      <c r="V17" s="322" t="n">
        <v>21</v>
      </c>
      <c r="W17" s="322" t="n">
        <v>22</v>
      </c>
      <c r="X17" s="322" t="n">
        <v>23</v>
      </c>
      <c r="Y17" s="322" t="n">
        <v>24</v>
      </c>
      <c r="Z17" s="322" t="n">
        <v>25</v>
      </c>
      <c r="AA17" s="322" t="n">
        <v>26</v>
      </c>
      <c r="AB17" s="322" t="n">
        <v>27</v>
      </c>
      <c r="AC17" s="322" t="n">
        <v>28</v>
      </c>
      <c r="AD17" s="322" t="n">
        <v>29</v>
      </c>
      <c r="AE17" s="322" t="n">
        <v>30</v>
      </c>
      <c r="AF17" s="322" t="n">
        <v>31</v>
      </c>
      <c r="AG17" s="322" t="n">
        <v>32</v>
      </c>
      <c r="AH17" s="322" t="n">
        <v>33</v>
      </c>
      <c r="AI17" s="322" t="n">
        <v>34</v>
      </c>
      <c r="AJ17" s="322" t="n">
        <v>35</v>
      </c>
      <c r="AK17" s="322" t="n">
        <v>36</v>
      </c>
      <c r="AL17" s="322" t="n">
        <v>37</v>
      </c>
      <c r="AM17" s="322" t="n">
        <v>38</v>
      </c>
      <c r="AN17" s="322" t="n">
        <v>39</v>
      </c>
      <c r="AO17" s="322" t="n">
        <v>40</v>
      </c>
      <c r="AP17" s="322" t="n">
        <v>41</v>
      </c>
      <c r="AQ17" s="322" t="n">
        <v>42</v>
      </c>
      <c r="AR17" s="322" t="n">
        <v>43</v>
      </c>
      <c r="AS17" s="322" t="n">
        <v>44</v>
      </c>
      <c r="AT17" s="70" t="n"/>
      <c r="AU17" s="322" t="n">
        <v>45</v>
      </c>
      <c r="AV17" s="322" t="n">
        <v>46</v>
      </c>
      <c r="AW17" s="322" t="n">
        <v>47</v>
      </c>
      <c r="AX17" s="322" t="n">
        <v>48</v>
      </c>
      <c r="AY17" s="322" t="n">
        <v>49</v>
      </c>
      <c r="AZ17" s="322" t="n">
        <v>50</v>
      </c>
      <c r="BA17" s="322" t="n">
        <v>51</v>
      </c>
      <c r="BB17" s="324" t="n">
        <v>52</v>
      </c>
      <c r="BC17" s="59" t="n"/>
      <c r="BD17" s="64" t="n"/>
      <c r="BE17" s="64" t="n"/>
      <c r="BF17" s="64" t="n"/>
      <c r="BG17" s="64" t="n"/>
      <c r="BH17" s="64" t="n"/>
      <c r="BI17" s="65" t="n"/>
      <c r="BJ17" s="1723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</row>
    <row r="18">
      <c r="A18" s="576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1727" t="n"/>
      <c r="AV18" s="108" t="n"/>
      <c r="AW18" s="108" t="n"/>
      <c r="AX18" s="108" t="n"/>
      <c r="AY18" s="108" t="n"/>
      <c r="AZ18" s="108" t="n"/>
      <c r="BA18" s="108" t="n"/>
      <c r="BB18" s="148" t="n"/>
      <c r="BC18" s="326" t="n">
        <v>24</v>
      </c>
      <c r="BD18" s="330" t="n">
        <v>6</v>
      </c>
      <c r="BE18" s="330" t="n">
        <v>2</v>
      </c>
      <c r="BF18" s="330" t="n">
        <v>8</v>
      </c>
      <c r="BG18" s="330" t="n">
        <v>2</v>
      </c>
      <c r="BH18" s="330" t="n">
        <v>2</v>
      </c>
      <c r="BI18" s="1728">
        <f>BC18+BD18+BE18+BF18+BG18+BH18</f>
        <v/>
      </c>
      <c r="BJ18" s="286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9" t="n"/>
      <c r="BC19" s="1729" t="n">
        <v>24</v>
      </c>
      <c r="BD19" s="1730" t="n">
        <v>6</v>
      </c>
      <c r="BE19" s="1730" t="n">
        <v>2</v>
      </c>
      <c r="BF19" s="1730" t="n">
        <v>8</v>
      </c>
      <c r="BG19" s="1730" t="n">
        <v>2</v>
      </c>
      <c r="BH19" s="1730" t="n">
        <v>2</v>
      </c>
      <c r="BI19" s="1731">
        <f>BC19+BD19+BE19+BF19+BG19+BH19</f>
        <v/>
      </c>
      <c r="BJ19" s="286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98" t="n"/>
      <c r="BK20" s="90" t="n"/>
      <c r="BL20" s="90" t="n"/>
      <c r="BM20" s="90" t="n"/>
      <c r="BN20" s="90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0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4" t="n"/>
      <c r="BK22" s="91" t="n"/>
      <c r="BL22" s="91" t="n"/>
      <c r="BM22" s="91" t="n"/>
      <c r="BN22" s="90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</row>
    <row r="23">
      <c r="A23" s="593" t="n"/>
      <c r="B23" s="593" t="n"/>
      <c r="C23" s="593" t="n"/>
      <c r="D23" s="593" t="n"/>
      <c r="E23" s="593" t="n"/>
      <c r="F23" s="1732" t="n"/>
      <c r="G23" s="8" t="n"/>
      <c r="H23" s="8" t="n"/>
      <c r="I23" s="8" t="n"/>
      <c r="J23" s="8" t="n"/>
      <c r="K23" s="8" t="n"/>
      <c r="L23" s="8" t="n"/>
      <c r="M23" s="8" t="n"/>
      <c r="N23" s="8" t="n"/>
      <c r="O23" s="8" t="n"/>
      <c r="P23" s="8" t="n"/>
      <c r="Q23" s="8" t="n"/>
      <c r="R23" s="8" t="n"/>
      <c r="S23" s="593" t="n"/>
      <c r="T23" s="593" t="n"/>
      <c r="U23" s="593" t="n"/>
      <c r="V23" s="593" t="n"/>
      <c r="W23" s="593" t="n"/>
      <c r="X23" s="593" t="n"/>
      <c r="Y23" s="593" t="n"/>
      <c r="Z23" s="593" t="n"/>
      <c r="AA23" s="1732" t="n"/>
      <c r="AB23" s="1732" t="n"/>
      <c r="AC23" s="8" t="n"/>
      <c r="AD23" s="8" t="n"/>
      <c r="AE23" s="593" t="n"/>
      <c r="AF23" s="593" t="n"/>
      <c r="AG23" s="593" t="n"/>
      <c r="AH23" s="593" t="n"/>
      <c r="AI23" s="593" t="n"/>
      <c r="AJ23" s="593" t="n"/>
      <c r="AK23" s="593" t="n"/>
      <c r="AL23" s="593" t="n"/>
      <c r="AM23" s="593" t="n"/>
      <c r="AN23" s="1732" t="n"/>
      <c r="AO23" s="1732" t="n"/>
      <c r="AP23" s="1510" t="n"/>
      <c r="AQ23" s="8" t="n"/>
      <c r="AR23" s="593" t="n"/>
      <c r="AS23" s="593" t="n"/>
      <c r="AT23" s="593" t="n"/>
      <c r="AU23" s="593" t="n"/>
      <c r="AV23" s="593" t="n"/>
      <c r="AW23" s="593" t="n"/>
      <c r="AX23" s="592" t="n"/>
      <c r="AY23" s="592" t="n"/>
      <c r="AZ23" s="592" t="n"/>
      <c r="BA23" s="592" t="n"/>
      <c r="BB23" s="592" t="n"/>
      <c r="BC23" s="592" t="n"/>
      <c r="BD23" s="592" t="n"/>
      <c r="BE23" s="592" t="n"/>
      <c r="BF23" s="592" t="n"/>
      <c r="BG23" s="592" t="n"/>
      <c r="BH23" s="592" t="n"/>
      <c r="BI23" s="592" t="n"/>
      <c r="BJ23" s="8" t="n"/>
      <c r="BK23" s="593" t="n"/>
      <c r="BL23" s="593" t="n"/>
      <c r="BM23" s="593" t="n"/>
      <c r="BN23" s="9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4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</row>
    <row r="25">
      <c r="A25" s="1733" t="inlineStr">
        <is>
          <t>№
п/п</t>
        </is>
      </c>
      <c r="B25" s="1734" t="n"/>
      <c r="C25" s="594" t="inlineStr">
        <is>
          <t>Название модуля, учебной дисциплины, курсового проекта                                              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596" t="inlineStr">
        <is>
          <t>Экзамены</t>
        </is>
      </c>
      <c r="AF25" s="104" t="n"/>
      <c r="AG25" s="1735" t="inlineStr">
        <is>
          <t>Зачеты</t>
        </is>
      </c>
      <c r="AH25" s="1734" t="n"/>
      <c r="AI25" s="1736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737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594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14" t="n"/>
      <c r="AG26" s="1" t="n"/>
      <c r="AH26" s="1738" t="n"/>
      <c r="AI26" s="1739" t="inlineStr">
        <is>
          <t>Всего</t>
        </is>
      </c>
      <c r="AJ26" s="1734" t="n"/>
      <c r="AK26" s="1740" t="inlineStr">
        <is>
          <t>Аудиторных</t>
        </is>
      </c>
      <c r="AL26" s="1734" t="n"/>
      <c r="AM26" s="1741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737" t="n"/>
      <c r="AU26" s="251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12" t="n"/>
      <c r="BH26" s="1" t="n"/>
      <c r="BI26" s="114" t="n"/>
      <c r="BJ26" s="112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14" t="n"/>
      <c r="AG27" s="1" t="n"/>
      <c r="AH27" s="1738" t="n"/>
      <c r="AI27" s="112" t="n"/>
      <c r="AJ27" s="1738" t="n"/>
      <c r="AK27" s="116" t="n"/>
      <c r="AL27" s="1738" t="n"/>
      <c r="AM27" s="1742" t="inlineStr">
        <is>
          <t>Лекции</t>
        </is>
      </c>
      <c r="AN27" s="53" t="n"/>
      <c r="AO27" s="1743" t="inlineStr">
        <is>
          <t>Лабораторные</t>
        </is>
      </c>
      <c r="AP27" s="53" t="n"/>
      <c r="AQ27" s="1743" t="inlineStr">
        <is>
          <t>Практические</t>
        </is>
      </c>
      <c r="AR27" s="53" t="n"/>
      <c r="AS27" s="1743" t="inlineStr">
        <is>
          <t>Семинарские</t>
        </is>
      </c>
      <c r="AT27" s="53" t="n"/>
      <c r="AU27" s="105" t="inlineStr">
        <is>
          <t>1 семестр,</t>
        </is>
      </c>
      <c r="AV27" s="123" t="n"/>
      <c r="AW27" s="123" t="n"/>
      <c r="AX27" s="123" t="n"/>
      <c r="AY27" s="123" t="n"/>
      <c r="AZ27" s="124" t="n"/>
      <c r="BA27" s="106" t="inlineStr">
        <is>
          <t>2 семестр,</t>
        </is>
      </c>
      <c r="BB27" s="123" t="n"/>
      <c r="BC27" s="123" t="n"/>
      <c r="BD27" s="123" t="n"/>
      <c r="BE27" s="123" t="n"/>
      <c r="BF27" s="124" t="n"/>
      <c r="BG27" s="112" t="n"/>
      <c r="BH27" s="1" t="n"/>
      <c r="BI27" s="114" t="n"/>
      <c r="BJ27" s="112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14" t="n"/>
      <c r="AG28" s="1" t="n"/>
      <c r="AH28" s="1738" t="n"/>
      <c r="AI28" s="112" t="n"/>
      <c r="AJ28" s="1738" t="n"/>
      <c r="AK28" s="116" t="n"/>
      <c r="AL28" s="1738" t="n"/>
      <c r="AM28" s="1" t="n"/>
      <c r="AN28" s="115" t="n"/>
      <c r="AO28" s="116" t="n"/>
      <c r="AP28" s="115" t="n"/>
      <c r="AQ28" s="116" t="n"/>
      <c r="AR28" s="115" t="n"/>
      <c r="AS28" s="116" t="n"/>
      <c r="AT28" s="115" t="n"/>
      <c r="AU28" s="366" t="n">
        <v>15</v>
      </c>
      <c r="AV28" s="131" t="n"/>
      <c r="AW28" s="181" t="inlineStr">
        <is>
          <t xml:space="preserve"> недель</t>
        </is>
      </c>
      <c r="AX28" s="126" t="n"/>
      <c r="AY28" s="126" t="n"/>
      <c r="AZ28" s="128" t="n"/>
      <c r="BA28" s="129" t="n">
        <v>9</v>
      </c>
      <c r="BB28" s="126" t="n"/>
      <c r="BC28" s="189" t="inlineStr">
        <is>
          <t xml:space="preserve"> недель</t>
        </is>
      </c>
      <c r="BD28" s="126" t="n"/>
      <c r="BE28" s="126" t="n"/>
      <c r="BF28" s="175" t="n"/>
      <c r="BG28" s="112" t="n"/>
      <c r="BH28" s="1" t="n"/>
      <c r="BI28" s="114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</row>
    <row r="29">
      <c r="A29" s="1744" t="n"/>
      <c r="B29" s="1745" t="n"/>
      <c r="C29" s="606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544" t="n"/>
      <c r="V29" s="544" t="n"/>
      <c r="W29" s="544" t="n"/>
      <c r="X29" s="544" t="n"/>
      <c r="Y29" s="544" t="n"/>
      <c r="Z29" s="544" t="n"/>
      <c r="AA29" s="544" t="n"/>
      <c r="AB29" s="544" t="n"/>
      <c r="AC29" s="544" t="n"/>
      <c r="AD29" s="607" t="n"/>
      <c r="AE29" s="606" t="n"/>
      <c r="AF29" s="607" t="n"/>
      <c r="AG29" s="1746" t="n"/>
      <c r="AH29" s="1745" t="n"/>
      <c r="AI29" s="1744" t="n"/>
      <c r="AJ29" s="1745" t="n"/>
      <c r="AK29" s="1747" t="n"/>
      <c r="AL29" s="1745" t="n"/>
      <c r="AM29" s="1746" t="n"/>
      <c r="AN29" s="1748" t="n"/>
      <c r="AO29" s="1747" t="n"/>
      <c r="AP29" s="1748" t="n"/>
      <c r="AQ29" s="1747" t="n"/>
      <c r="AR29" s="1748" t="n"/>
      <c r="AS29" s="1747" t="n"/>
      <c r="AT29" s="1748" t="n"/>
      <c r="AU29" s="1749" t="inlineStr">
        <is>
          <t>Всего часов</t>
        </is>
      </c>
      <c r="AV29" s="609" t="n"/>
      <c r="AW29" s="1750" t="inlineStr">
        <is>
          <t>Ауд.часов</t>
        </is>
      </c>
      <c r="AX29" s="609" t="n"/>
      <c r="AY29" s="1750" t="inlineStr">
        <is>
          <t>Зач.единиц</t>
        </is>
      </c>
      <c r="AZ29" s="609" t="n"/>
      <c r="BA29" s="1750" t="inlineStr">
        <is>
          <t>Всего часов</t>
        </is>
      </c>
      <c r="BB29" s="609" t="n"/>
      <c r="BC29" s="1750" t="inlineStr">
        <is>
          <t>Ауд.часов</t>
        </is>
      </c>
      <c r="BD29" s="609" t="n"/>
      <c r="BE29" s="372" t="inlineStr">
        <is>
          <t>Зач.единиц</t>
        </is>
      </c>
      <c r="BF29" s="144" t="n"/>
      <c r="BG29" s="606" t="n"/>
      <c r="BH29" s="544" t="n"/>
      <c r="BI29" s="607" t="n"/>
      <c r="BJ29" s="112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</row>
    <row r="30">
      <c r="A30" s="1751" t="inlineStr">
        <is>
          <t>1</t>
        </is>
      </c>
      <c r="B30" s="1737" t="n"/>
      <c r="C30" s="1238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1752" t="n"/>
      <c r="AF30" s="1753" t="n"/>
      <c r="AG30" s="1754" t="n"/>
      <c r="AH30" s="1754" t="n"/>
      <c r="AI30" s="1755">
        <f>AI31+AI34+AI37</f>
        <v/>
      </c>
      <c r="AJ30" s="1737" t="n"/>
      <c r="AK30" s="1756">
        <f>AK31+AK34+AK37</f>
        <v/>
      </c>
      <c r="AL30" s="148" t="n"/>
      <c r="AM30" s="1757">
        <f>AM31+AM34+AM37</f>
        <v/>
      </c>
      <c r="AN30" s="109" t="n"/>
      <c r="AO30" s="1758">
        <f>AO31+AO34</f>
        <v/>
      </c>
      <c r="AP30" s="109" t="n"/>
      <c r="AQ30" s="1758">
        <f>AQ31+AQ34+AQ37</f>
        <v/>
      </c>
      <c r="AR30" s="109" t="n"/>
      <c r="AS30" s="382" t="n"/>
      <c r="AT30" s="109" t="n"/>
      <c r="AU30" s="1759">
        <f>AU31+AU34+AU37</f>
        <v/>
      </c>
      <c r="AV30" s="109" t="n"/>
      <c r="AW30" s="1758">
        <f>AW31+AW34+AW37</f>
        <v/>
      </c>
      <c r="AX30" s="109" t="n"/>
      <c r="AY30" s="1758">
        <f>AY31+AY34+AY37</f>
        <v/>
      </c>
      <c r="AZ30" s="109" t="n"/>
      <c r="BA30" s="1758">
        <f>BA31+BA34+BA37</f>
        <v/>
      </c>
      <c r="BB30" s="109" t="n"/>
      <c r="BC30" s="1758">
        <f>BC31+BC34+BC37</f>
        <v/>
      </c>
      <c r="BD30" s="109" t="n"/>
      <c r="BE30" s="1758">
        <f>BE31+BE34+BE37</f>
        <v/>
      </c>
      <c r="BF30" s="109" t="n"/>
      <c r="BG30" s="1760" t="n"/>
      <c r="BH30" s="108" t="n"/>
      <c r="BI30" s="1737" t="n"/>
      <c r="BJ30" s="1070" t="n"/>
      <c r="BK30" s="25" t="n"/>
      <c r="BL30" s="25" t="n"/>
      <c r="BM30" s="25" t="n"/>
      <c r="BN30" s="25" t="n"/>
      <c r="BO30" s="25" t="n"/>
      <c r="BP30" s="25" t="n"/>
      <c r="BQ30" s="25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</row>
    <row r="31">
      <c r="A31" s="1761" t="inlineStr">
        <is>
          <t xml:space="preserve">1.1 </t>
        </is>
      </c>
      <c r="B31" s="1762" t="n"/>
      <c r="C31" s="1186" t="inlineStr">
        <is>
          <t>Модуль "Современные вопросы экологии"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1763" t="n"/>
      <c r="AF31" s="1764" t="n"/>
      <c r="AG31" s="679" t="n"/>
      <c r="AH31" s="679" t="n"/>
      <c r="AI31" s="1765" t="n">
        <v>190</v>
      </c>
      <c r="AJ31" s="1766" t="n"/>
      <c r="AK31" s="1767" t="n">
        <v>84</v>
      </c>
      <c r="AL31" s="1766" t="n"/>
      <c r="AM31" s="1768">
        <f>AM32+AM33</f>
        <v/>
      </c>
      <c r="AN31" s="124" t="n"/>
      <c r="AO31" s="1768">
        <f>AO32+AO33</f>
        <v/>
      </c>
      <c r="AP31" s="124" t="n"/>
      <c r="AQ31" s="1768">
        <f>AQ32+AQ33</f>
        <v/>
      </c>
      <c r="AR31" s="124" t="n"/>
      <c r="AS31" s="1768">
        <f>AS32+AS33</f>
        <v/>
      </c>
      <c r="AT31" s="124" t="n"/>
      <c r="AU31" s="167">
        <f>AU32+AU33</f>
        <v/>
      </c>
      <c r="AV31" s="124" t="n"/>
      <c r="AW31" s="232">
        <f>AW32+AW33</f>
        <v/>
      </c>
      <c r="AX31" s="124" t="n"/>
      <c r="AY31" s="232">
        <f>AY32+AY33</f>
        <v/>
      </c>
      <c r="AZ31" s="124" t="n"/>
      <c r="BA31" s="232">
        <f>BA32+BA33</f>
        <v/>
      </c>
      <c r="BB31" s="124" t="n"/>
      <c r="BC31" s="232">
        <f>BC32+BC33</f>
        <v/>
      </c>
      <c r="BD31" s="124" t="n"/>
      <c r="BE31" s="232">
        <f>BE32+BE33</f>
        <v/>
      </c>
      <c r="BF31" s="124" t="n"/>
      <c r="BG31" s="948" t="inlineStr">
        <is>
          <t>УК-3,     УПК-1,2</t>
        </is>
      </c>
      <c r="BH31" s="123" t="n"/>
      <c r="BI31" s="161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</row>
    <row r="32">
      <c r="A32" s="1769" t="inlineStr">
        <is>
          <t>1.1.1</t>
        </is>
      </c>
      <c r="B32" s="1770" t="n"/>
      <c r="C32" s="1260" t="inlineStr">
        <is>
          <t>Теория и методология экологических исследований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>
        <v>1</v>
      </c>
      <c r="AF32" s="1770" t="n"/>
      <c r="AG32" s="125" t="n"/>
      <c r="AH32" s="189" t="n"/>
      <c r="AI32" s="1772" t="n">
        <v>90</v>
      </c>
      <c r="AJ32" s="1770" t="n"/>
      <c r="AK32" s="1773">
        <f>AM32+AO32+AQ32</f>
        <v/>
      </c>
      <c r="AL32" s="1770" t="n"/>
      <c r="AM32" s="181" t="n">
        <v>20</v>
      </c>
      <c r="AN32" s="128" t="n"/>
      <c r="AO32" s="93" t="n"/>
      <c r="AP32" s="128" t="n"/>
      <c r="AQ32" s="93" t="n">
        <v>22</v>
      </c>
      <c r="AR32" s="128" t="n"/>
      <c r="AS32" s="93" t="n"/>
      <c r="AT32" s="128" t="n"/>
      <c r="AU32" s="177" t="n">
        <v>90</v>
      </c>
      <c r="AV32" s="128" t="n"/>
      <c r="AW32" s="93">
        <f>AK32</f>
        <v/>
      </c>
      <c r="AX32" s="128" t="n"/>
      <c r="AY32" s="93" t="n">
        <v>3</v>
      </c>
      <c r="AZ32" s="128" t="n"/>
      <c r="BA32" s="93" t="n"/>
      <c r="BB32" s="128" t="n"/>
      <c r="BC32" s="93" t="n"/>
      <c r="BD32" s="128" t="n"/>
      <c r="BE32" s="350" t="n"/>
      <c r="BF32" s="179" t="n"/>
      <c r="BG32" s="828" t="n"/>
      <c r="BH32" s="126" t="n"/>
      <c r="BI32" s="175" t="n"/>
      <c r="BJ32" s="1070" t="inlineStr">
        <is>
          <t>ПЭ</t>
        </is>
      </c>
      <c r="BK32" s="25" t="n"/>
      <c r="BL32" s="25" t="n"/>
      <c r="BM32" s="25" t="n"/>
      <c r="BN32" s="25" t="n"/>
      <c r="BO32" s="25" t="n"/>
      <c r="BP32" s="25" t="n"/>
      <c r="BQ32" s="25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</row>
    <row r="33">
      <c r="A33" s="1769" t="inlineStr">
        <is>
          <t>1.1.2</t>
        </is>
      </c>
      <c r="B33" s="1770" t="n"/>
      <c r="C33" s="1260" t="inlineStr">
        <is>
          <t>Инновационные технологии в области экологии и охраны окружающей среды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2</v>
      </c>
      <c r="AF33" s="1770" t="n"/>
      <c r="AG33" s="182" t="n"/>
      <c r="AH33" s="175" t="n"/>
      <c r="AI33" s="1772" t="n">
        <v>100</v>
      </c>
      <c r="AJ33" s="1770" t="n"/>
      <c r="AK33" s="1773">
        <f>AM33+AO33+AQ33</f>
        <v/>
      </c>
      <c r="AL33" s="1770" t="n"/>
      <c r="AM33" s="181" t="n">
        <v>20</v>
      </c>
      <c r="AN33" s="128" t="n"/>
      <c r="AO33" s="93" t="n"/>
      <c r="AP33" s="128" t="n"/>
      <c r="AQ33" s="93" t="n">
        <v>22</v>
      </c>
      <c r="AR33" s="128" t="n"/>
      <c r="AS33" s="93" t="n"/>
      <c r="AT33" s="128" t="n"/>
      <c r="AU33" s="177" t="n"/>
      <c r="AV33" s="128" t="n"/>
      <c r="AW33" s="93" t="n"/>
      <c r="AX33" s="128" t="n"/>
      <c r="AY33" s="1774" t="n"/>
      <c r="AZ33" s="128" t="n"/>
      <c r="BA33" s="93" t="n">
        <v>100</v>
      </c>
      <c r="BB33" s="128" t="n"/>
      <c r="BC33" s="93">
        <f>AK33</f>
        <v/>
      </c>
      <c r="BD33" s="128" t="n"/>
      <c r="BE33" s="350" t="n">
        <v>3</v>
      </c>
      <c r="BF33" s="179" t="n"/>
      <c r="BG33" s="1012" t="n"/>
      <c r="BH33" s="126" t="n"/>
      <c r="BI33" s="175" t="n"/>
      <c r="BJ33" s="1070" t="inlineStr">
        <is>
          <t>ПЭ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</row>
    <row r="34">
      <c r="A34" s="216" t="inlineStr">
        <is>
          <t>1.2</t>
        </is>
      </c>
      <c r="B34" s="175" t="n"/>
      <c r="C34" s="1266" t="inlineStr">
        <is>
          <t>Модуль "Компьютерное моделирование в экологии"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82" t="n"/>
      <c r="AF34" s="175" t="n"/>
      <c r="AG34" s="182" t="n"/>
      <c r="AH34" s="175" t="n"/>
      <c r="AI34" s="1775" t="n">
        <v>180</v>
      </c>
      <c r="AJ34" s="1770" t="n"/>
      <c r="AK34" s="1776" t="n">
        <v>84</v>
      </c>
      <c r="AL34" s="1770" t="n"/>
      <c r="AM34" s="187">
        <f>AM35+AM36</f>
        <v/>
      </c>
      <c r="AN34" s="128" t="n"/>
      <c r="AO34" s="187">
        <f>AO35+AO36</f>
        <v/>
      </c>
      <c r="AP34" s="128" t="n"/>
      <c r="AQ34" s="187">
        <f>AQ35+AQ36</f>
        <v/>
      </c>
      <c r="AR34" s="128" t="n"/>
      <c r="AS34" s="95" t="n"/>
      <c r="AT34" s="128" t="n"/>
      <c r="AU34" s="222">
        <f>AU35+AU36</f>
        <v/>
      </c>
      <c r="AV34" s="179" t="n"/>
      <c r="AW34" s="352">
        <f>AW35+AW36</f>
        <v/>
      </c>
      <c r="AX34" s="179" t="n"/>
      <c r="AY34" s="1591">
        <f>AY35+AY36</f>
        <v/>
      </c>
      <c r="AZ34" s="1089" t="n"/>
      <c r="BA34" s="95" t="n"/>
      <c r="BB34" s="128" t="n"/>
      <c r="BC34" s="95" t="n"/>
      <c r="BD34" s="128" t="n"/>
      <c r="BE34" s="352" t="n"/>
      <c r="BF34" s="179" t="n"/>
      <c r="BG34" s="828" t="inlineStr">
        <is>
          <t>УК-4,6</t>
        </is>
      </c>
      <c r="BH34" s="126" t="n"/>
      <c r="BI34" s="175" t="n"/>
      <c r="BJ34" s="1777" t="n"/>
      <c r="BK34" s="27" t="n"/>
      <c r="BL34" s="27" t="n"/>
      <c r="BM34" s="27" t="n"/>
      <c r="BN34" s="27" t="n"/>
      <c r="BO34" s="27" t="n"/>
      <c r="BP34" s="27" t="n"/>
      <c r="BQ34" s="27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</row>
    <row r="35">
      <c r="A35" s="217" t="inlineStr">
        <is>
          <t>1.2.1</t>
        </is>
      </c>
      <c r="B35" s="175" t="n"/>
      <c r="C35" s="1260" t="inlineStr">
        <is>
          <t>Методы обработки экологических данных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82" t="n">
        <v>1</v>
      </c>
      <c r="AF35" s="175" t="n"/>
      <c r="AG35" s="182" t="n"/>
      <c r="AH35" s="175" t="n"/>
      <c r="AI35" s="1778" t="n">
        <v>90</v>
      </c>
      <c r="AJ35" s="1089" t="n"/>
      <c r="AK35" s="729">
        <f>AM35+AO35+AQ35+AS35</f>
        <v/>
      </c>
      <c r="AL35" s="132" t="n"/>
      <c r="AM35" s="1779" t="n">
        <v>12</v>
      </c>
      <c r="AN35" s="1089" t="n"/>
      <c r="AO35" s="350" t="n"/>
      <c r="AP35" s="179" t="n"/>
      <c r="AQ35" s="350" t="n">
        <v>30</v>
      </c>
      <c r="AR35" s="179" t="n"/>
      <c r="AS35" s="729" t="n"/>
      <c r="AT35" s="132" t="n"/>
      <c r="AU35" s="1779" t="n">
        <v>90</v>
      </c>
      <c r="AV35" s="1089" t="n"/>
      <c r="AW35" s="350">
        <f>AK35</f>
        <v/>
      </c>
      <c r="AX35" s="179" t="n"/>
      <c r="AY35" s="350" t="n">
        <v>3</v>
      </c>
      <c r="AZ35" s="179" t="n"/>
      <c r="BA35" s="350" t="n"/>
      <c r="BB35" s="179" t="n"/>
      <c r="BC35" s="350" t="n"/>
      <c r="BD35" s="179" t="n"/>
      <c r="BE35" s="729" t="n"/>
      <c r="BF35" s="132" t="n"/>
      <c r="BG35" s="828" t="inlineStr">
        <is>
          <t>УПК-3</t>
        </is>
      </c>
      <c r="BH35" s="126" t="n"/>
      <c r="BI35" s="175" t="n"/>
      <c r="BJ35" s="1070" t="inlineStr">
        <is>
          <t>ПЭ</t>
        </is>
      </c>
      <c r="BK35" s="27" t="n"/>
      <c r="BL35" s="27" t="n"/>
      <c r="BM35" s="27" t="n"/>
      <c r="BN35" s="27" t="n"/>
      <c r="BO35" s="27" t="n"/>
      <c r="BP35" s="27" t="n"/>
      <c r="BQ35" s="27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</row>
    <row r="36">
      <c r="A36" s="217" t="inlineStr">
        <is>
          <t>1.2.2</t>
        </is>
      </c>
      <c r="B36" s="175" t="n"/>
      <c r="C36" s="1260" t="inlineStr">
        <is>
          <t>Компьютерная визуализация экологической информации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75" t="n"/>
      <c r="AE36" s="182" t="n"/>
      <c r="AF36" s="175" t="n"/>
      <c r="AG36" s="182" t="n">
        <v>1</v>
      </c>
      <c r="AH36" s="175" t="n"/>
      <c r="AI36" s="1778" t="n">
        <v>90</v>
      </c>
      <c r="AJ36" s="1089" t="n"/>
      <c r="AK36" s="729">
        <f>AM36+AO36+AQ36+AS36</f>
        <v/>
      </c>
      <c r="AL36" s="132" t="n"/>
      <c r="AM36" s="1779" t="n">
        <v>12</v>
      </c>
      <c r="AN36" s="1089" t="n"/>
      <c r="AO36" s="350" t="n"/>
      <c r="AP36" s="179" t="n"/>
      <c r="AQ36" s="350" t="n">
        <v>30</v>
      </c>
      <c r="AR36" s="179" t="n"/>
      <c r="AS36" s="729" t="n"/>
      <c r="AT36" s="132" t="n"/>
      <c r="AU36" s="1779" t="n">
        <v>90</v>
      </c>
      <c r="AV36" s="1089" t="n"/>
      <c r="AW36" s="350">
        <f>AK36</f>
        <v/>
      </c>
      <c r="AX36" s="179" t="n"/>
      <c r="AY36" s="350" t="n">
        <v>3</v>
      </c>
      <c r="AZ36" s="179" t="n"/>
      <c r="BA36" s="350" t="n"/>
      <c r="BB36" s="179" t="n"/>
      <c r="BC36" s="350" t="n"/>
      <c r="BD36" s="179" t="n"/>
      <c r="BE36" s="729" t="n"/>
      <c r="BF36" s="132" t="n"/>
      <c r="BG36" s="828" t="inlineStr">
        <is>
          <t>УПК-4</t>
        </is>
      </c>
      <c r="BH36" s="126" t="n"/>
      <c r="BI36" s="175" t="n"/>
      <c r="BJ36" s="1070" t="inlineStr">
        <is>
          <t>ПЭ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</row>
    <row r="37">
      <c r="A37" s="1780" t="inlineStr">
        <is>
          <t>1.3</t>
        </is>
      </c>
      <c r="B37" s="1770" t="n"/>
      <c r="C37" s="1266" t="inlineStr">
        <is>
          <t>Модуль "Научно-исследовательская работа по тематике диссертации"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75" t="n"/>
      <c r="AE37" s="1593" t="n"/>
      <c r="AF37" s="406" t="n"/>
      <c r="AG37" s="218" t="n"/>
      <c r="AH37" s="175" t="n"/>
      <c r="AI37" s="1775" t="n">
        <v>216</v>
      </c>
      <c r="AJ37" s="1770" t="n"/>
      <c r="AK37" s="1776" t="n"/>
      <c r="AL37" s="1770" t="n"/>
      <c r="AM37" s="187" t="n"/>
      <c r="AN37" s="128" t="n"/>
      <c r="AO37" s="95" t="n"/>
      <c r="AP37" s="128" t="n"/>
      <c r="AQ37" s="95" t="n"/>
      <c r="AR37" s="128" t="n"/>
      <c r="AS37" s="95" t="n"/>
      <c r="AT37" s="128" t="n"/>
      <c r="AU37" s="222">
        <f>AU38</f>
        <v/>
      </c>
      <c r="AV37" s="179" t="n"/>
      <c r="AW37" s="352">
        <f>AW38</f>
        <v/>
      </c>
      <c r="AX37" s="179" t="n"/>
      <c r="AY37" s="352">
        <f>AY38</f>
        <v/>
      </c>
      <c r="AZ37" s="179" t="n"/>
      <c r="BA37" s="352">
        <f>BA38</f>
        <v/>
      </c>
      <c r="BB37" s="179" t="n"/>
      <c r="BC37" s="352">
        <f>BC38</f>
        <v/>
      </c>
      <c r="BD37" s="179" t="n"/>
      <c r="BE37" s="352">
        <f>BE38</f>
        <v/>
      </c>
      <c r="BF37" s="179" t="n"/>
      <c r="BG37" s="824" t="inlineStr">
        <is>
          <t>УК-2-4</t>
        </is>
      </c>
      <c r="BH37" s="126" t="n"/>
      <c r="BI37" s="175" t="n"/>
      <c r="BJ37" s="1777" t="n"/>
      <c r="BK37" s="27" t="n"/>
      <c r="BL37" s="27" t="n"/>
      <c r="BM37" s="27" t="n"/>
      <c r="BN37" s="27" t="n"/>
      <c r="BO37" s="27" t="n"/>
      <c r="BP37" s="27" t="n"/>
      <c r="BQ37" s="27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</row>
    <row r="38">
      <c r="A38" s="1781" t="inlineStr">
        <is>
          <t>1.3.1</t>
        </is>
      </c>
      <c r="B38" s="1782" t="n"/>
      <c r="C38" s="1318" t="inlineStr">
        <is>
          <t xml:space="preserve">Научно-исследовательский семинар </t>
        </is>
      </c>
      <c r="D38" s="202" t="n"/>
      <c r="E38" s="202" t="n"/>
      <c r="F38" s="202" t="n"/>
      <c r="G38" s="202" t="n"/>
      <c r="H38" s="202" t="n"/>
      <c r="I38" s="202" t="n"/>
      <c r="J38" s="202" t="n"/>
      <c r="K38" s="202" t="n"/>
      <c r="L38" s="202" t="n"/>
      <c r="M38" s="202" t="n"/>
      <c r="N38" s="202" t="n"/>
      <c r="O38" s="202" t="n"/>
      <c r="P38" s="202" t="n"/>
      <c r="Q38" s="202" t="n"/>
      <c r="R38" s="202" t="n"/>
      <c r="S38" s="202" t="n"/>
      <c r="T38" s="202" t="n"/>
      <c r="U38" s="202" t="n"/>
      <c r="V38" s="202" t="n"/>
      <c r="W38" s="202" t="n"/>
      <c r="X38" s="202" t="n"/>
      <c r="Y38" s="202" t="n"/>
      <c r="Z38" s="202" t="n"/>
      <c r="AA38" s="202" t="n"/>
      <c r="AB38" s="202" t="n"/>
      <c r="AC38" s="202" t="n"/>
      <c r="AD38" s="203" t="n"/>
      <c r="AE38" s="831" t="n"/>
      <c r="AF38" s="192" t="n"/>
      <c r="AG38" s="1783" t="n">
        <v>1</v>
      </c>
      <c r="AH38" s="1783" t="n">
        <v>2</v>
      </c>
      <c r="AI38" s="1784" t="n">
        <v>216</v>
      </c>
      <c r="AJ38" s="1782" t="n"/>
      <c r="AK38" s="1785" t="n"/>
      <c r="AL38" s="1782" t="n"/>
      <c r="AM38" s="1786" t="n"/>
      <c r="AN38" s="197" t="n"/>
      <c r="AO38" s="1787" t="n"/>
      <c r="AP38" s="197" t="n"/>
      <c r="AQ38" s="1788" t="n"/>
      <c r="AR38" s="197" t="n"/>
      <c r="AS38" s="198" t="n"/>
      <c r="AT38" s="197" t="n"/>
      <c r="AU38" s="196" t="n">
        <v>108</v>
      </c>
      <c r="AV38" s="197" t="n"/>
      <c r="AW38" s="198" t="n"/>
      <c r="AX38" s="197" t="n"/>
      <c r="AY38" s="198" t="n">
        <v>3</v>
      </c>
      <c r="AZ38" s="197" t="n"/>
      <c r="BA38" s="198" t="n">
        <v>108</v>
      </c>
      <c r="BB38" s="197" t="n"/>
      <c r="BC38" s="198" t="n"/>
      <c r="BD38" s="197" t="n"/>
      <c r="BE38" s="198" t="n">
        <v>3</v>
      </c>
      <c r="BF38" s="197" t="n"/>
      <c r="BG38" s="1494" t="n"/>
      <c r="BH38" s="202" t="n"/>
      <c r="BI38" s="203" t="n"/>
      <c r="BJ38" s="1070" t="inlineStr">
        <is>
          <t>ПЭ</t>
        </is>
      </c>
      <c r="BK38" s="25" t="n"/>
      <c r="BL38" s="25" t="n"/>
      <c r="BM38" s="25" t="n"/>
      <c r="BN38" s="25" t="n"/>
      <c r="BO38" s="25" t="n"/>
      <c r="BP38" s="25" t="n"/>
      <c r="BQ38" s="25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</row>
    <row r="39">
      <c r="A39" s="1378" t="inlineStr">
        <is>
          <t>2</t>
        </is>
      </c>
      <c r="B39" s="148" t="n"/>
      <c r="C39" s="1238" t="inlineStr">
        <is>
          <t>Компонент учреждения образования</t>
        </is>
      </c>
      <c r="D39" s="108" t="n"/>
      <c r="E39" s="108" t="n"/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08" t="n"/>
      <c r="Y39" s="108" t="n"/>
      <c r="Z39" s="108" t="n"/>
      <c r="AA39" s="108" t="n"/>
      <c r="AB39" s="108" t="n"/>
      <c r="AC39" s="108" t="n"/>
      <c r="AD39" s="148" t="n"/>
      <c r="AE39" s="1789" t="n"/>
      <c r="AF39" s="977" t="n"/>
      <c r="AG39" s="1790" t="n"/>
      <c r="AH39" s="1790" t="n"/>
      <c r="AI39" s="1755">
        <f>SUM(AI40+AI41+AI44+AI48)</f>
        <v/>
      </c>
      <c r="AJ39" s="1737" t="n"/>
      <c r="AK39" s="1756">
        <f>AK40+AK41+AK44+AK48</f>
        <v/>
      </c>
      <c r="AL39" s="148" t="n"/>
      <c r="AM39" s="1759">
        <f>AM40+AM41+AM44+AM48</f>
        <v/>
      </c>
      <c r="AN39" s="109" t="n"/>
      <c r="AO39" s="1758">
        <f>AO40+AO41+AO44+AO48</f>
        <v/>
      </c>
      <c r="AP39" s="109" t="n"/>
      <c r="AQ39" s="1758">
        <f>AQ40+AQ41+AQ44+AQ48</f>
        <v/>
      </c>
      <c r="AR39" s="109" t="n"/>
      <c r="AS39" s="382" t="n"/>
      <c r="AT39" s="109" t="n"/>
      <c r="AU39" s="1759">
        <f>SUM(AU40+AU41+AU44+AU48)</f>
        <v/>
      </c>
      <c r="AV39" s="109" t="n"/>
      <c r="AW39" s="1758">
        <f>SUM(AW40+AW41+AW44+AW48)</f>
        <v/>
      </c>
      <c r="AX39" s="109" t="n"/>
      <c r="AY39" s="1758">
        <f>SUM(AY40+AY41+AY44+AY48)</f>
        <v/>
      </c>
      <c r="AZ39" s="109" t="n"/>
      <c r="BA39" s="1758">
        <f>SUM(BA40+BA41+BA44+BA48)</f>
        <v/>
      </c>
      <c r="BB39" s="109" t="n"/>
      <c r="BC39" s="1758">
        <f>SUM(BC40+BC41+BC44+BC48)</f>
        <v/>
      </c>
      <c r="BD39" s="109" t="n"/>
      <c r="BE39" s="1758">
        <f>SUM(BE40+BE41+BE44+BE48)</f>
        <v/>
      </c>
      <c r="BF39" s="109" t="n"/>
      <c r="BG39" s="1791" t="n"/>
      <c r="BH39" s="108" t="n"/>
      <c r="BI39" s="148" t="n"/>
      <c r="BJ39" s="1070" t="n"/>
      <c r="BK39" s="25" t="n"/>
      <c r="BL39" s="25" t="n"/>
      <c r="BM39" s="25" t="n"/>
      <c r="BN39" s="25" t="n"/>
      <c r="BO39" s="25" t="n"/>
      <c r="BP39" s="25" t="n"/>
      <c r="BQ39" s="25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</row>
    <row r="40">
      <c r="A40" s="1364" t="inlineStr">
        <is>
          <t>2.1</t>
        </is>
      </c>
      <c r="B40" s="207" t="n"/>
      <c r="C40" s="1186" t="inlineStr">
        <is>
          <t>Иностранный язык для делового и профессионального общения</t>
        </is>
      </c>
      <c r="D40" s="123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23" t="n"/>
      <c r="AC40" s="123" t="n"/>
      <c r="AD40" s="161" t="n"/>
      <c r="AE40" s="1792" t="n"/>
      <c r="AF40" s="1485" t="n"/>
      <c r="AG40" s="513" t="n">
        <v>1</v>
      </c>
      <c r="AH40" s="207" t="n"/>
      <c r="AI40" s="210" t="n">
        <v>108</v>
      </c>
      <c r="AJ40" s="139" t="n"/>
      <c r="AK40" s="1793" t="n">
        <v>52</v>
      </c>
      <c r="AL40" s="375" t="n"/>
      <c r="AM40" s="211" t="n"/>
      <c r="AN40" s="139" t="n"/>
      <c r="AO40" s="212" t="n"/>
      <c r="AP40" s="139" t="n"/>
      <c r="AQ40" s="212" t="n">
        <v>52</v>
      </c>
      <c r="AR40" s="139" t="n"/>
      <c r="AS40" s="212" t="n"/>
      <c r="AT40" s="139" t="n"/>
      <c r="AU40" s="213" t="n">
        <v>108</v>
      </c>
      <c r="AV40" s="139" t="n"/>
      <c r="AW40" s="212" t="n">
        <v>52</v>
      </c>
      <c r="AX40" s="139" t="n"/>
      <c r="AY40" s="212" t="n">
        <v>3</v>
      </c>
      <c r="AZ40" s="139" t="n"/>
      <c r="BA40" s="212" t="n"/>
      <c r="BB40" s="139" t="n"/>
      <c r="BC40" s="212" t="n"/>
      <c r="BD40" s="139" t="n"/>
      <c r="BE40" s="212" t="n"/>
      <c r="BF40" s="139" t="n"/>
      <c r="BG40" s="948" t="inlineStr">
        <is>
          <t>УК-5</t>
        </is>
      </c>
      <c r="BH40" s="123" t="n"/>
      <c r="BI40" s="161" t="n"/>
      <c r="BJ40" s="1070" t="inlineStr">
        <is>
          <t>МКиТП</t>
        </is>
      </c>
      <c r="BK40" s="25" t="n"/>
      <c r="BL40" s="25" t="n"/>
      <c r="BM40" s="25" t="n"/>
      <c r="BN40" s="25" t="n"/>
      <c r="BO40" s="25" t="n"/>
      <c r="BP40" s="25" t="n"/>
      <c r="BQ40" s="25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</row>
    <row r="41">
      <c r="A41" s="1780" t="inlineStr">
        <is>
          <t>2.2</t>
        </is>
      </c>
      <c r="B41" s="1770" t="n"/>
      <c r="C41" s="1266" t="inlineStr">
        <is>
          <t>Модуль "Экологическое планирование и проектирование"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25" t="n"/>
      <c r="AF41" s="189" t="n"/>
      <c r="AG41" s="605" t="n"/>
      <c r="AH41" s="605" t="n"/>
      <c r="AI41" s="1775">
        <f>SUM(AI42:AJ43)</f>
        <v/>
      </c>
      <c r="AJ41" s="1770" t="n"/>
      <c r="AK41" s="1794">
        <f>AK42+AK43</f>
        <v/>
      </c>
      <c r="AL41" s="1770" t="n"/>
      <c r="AM41" s="1795">
        <f>AM42+AM43</f>
        <v/>
      </c>
      <c r="AN41" s="128" t="n"/>
      <c r="AO41" s="235">
        <f>AO42+AO43</f>
        <v/>
      </c>
      <c r="AP41" s="128" t="n"/>
      <c r="AQ41" s="95">
        <f>AQ42+AQ43</f>
        <v/>
      </c>
      <c r="AR41" s="128" t="n"/>
      <c r="AS41" s="95" t="n"/>
      <c r="AT41" s="128" t="n"/>
      <c r="AU41" s="188">
        <f>SUM(AU42:AV43)</f>
        <v/>
      </c>
      <c r="AV41" s="128" t="n"/>
      <c r="AW41" s="95">
        <f>AW42+AW43</f>
        <v/>
      </c>
      <c r="AX41" s="128" t="n"/>
      <c r="AY41" s="95">
        <f>AY42+AY43</f>
        <v/>
      </c>
      <c r="AZ41" s="128" t="n"/>
      <c r="BA41" s="95">
        <f>BA42+BA43</f>
        <v/>
      </c>
      <c r="BB41" s="128" t="n"/>
      <c r="BC41" s="95">
        <f>BC42+BC43</f>
        <v/>
      </c>
      <c r="BD41" s="128" t="n"/>
      <c r="BE41" s="95">
        <f>BE42+BE43</f>
        <v/>
      </c>
      <c r="BF41" s="128" t="n"/>
      <c r="BG41" s="828" t="n"/>
      <c r="BH41" s="126" t="n"/>
      <c r="BI41" s="175" t="n"/>
      <c r="BJ41" s="1070" t="n"/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1" t="n"/>
      <c r="CC41" s="1" t="n"/>
      <c r="CD41" s="1" t="n"/>
      <c r="CE41" s="1" t="n"/>
      <c r="CF41" s="1" t="n"/>
    </row>
    <row r="42">
      <c r="A42" s="1769" t="inlineStr">
        <is>
          <t>2.2.1</t>
        </is>
      </c>
      <c r="B42" s="1770" t="n"/>
      <c r="C42" s="1260" t="inlineStr">
        <is>
          <t>Градостроительное планирование и проектирование / Территориальное планирование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82" t="n"/>
      <c r="AF42" s="175" t="n"/>
      <c r="AG42" s="605" t="n">
        <v>1</v>
      </c>
      <c r="AH42" s="605" t="n"/>
      <c r="AI42" s="1772" t="n">
        <v>118</v>
      </c>
      <c r="AJ42" s="1770" t="n"/>
      <c r="AK42" s="1773">
        <f>AM42+AO42+AQ42+AS42</f>
        <v/>
      </c>
      <c r="AL42" s="1770" t="n"/>
      <c r="AM42" s="181" t="n">
        <v>22</v>
      </c>
      <c r="AN42" s="128" t="n"/>
      <c r="AO42" s="93" t="n"/>
      <c r="AP42" s="128" t="n"/>
      <c r="AQ42" s="93" t="n">
        <v>22</v>
      </c>
      <c r="AR42" s="128" t="n"/>
      <c r="AS42" s="93" t="n"/>
      <c r="AT42" s="128" t="n"/>
      <c r="AU42" s="1796">
        <f>AI42</f>
        <v/>
      </c>
      <c r="AV42" s="128" t="n"/>
      <c r="AW42" s="93">
        <f>AK42</f>
        <v/>
      </c>
      <c r="AX42" s="128" t="n"/>
      <c r="AY42" s="93" t="n">
        <v>3</v>
      </c>
      <c r="AZ42" s="128" t="n"/>
      <c r="BA42" s="93" t="n"/>
      <c r="BB42" s="128" t="n"/>
      <c r="BC42" s="93" t="n"/>
      <c r="BD42" s="128" t="n"/>
      <c r="BE42" s="93" t="n"/>
      <c r="BF42" s="128" t="n"/>
      <c r="BG42" s="828" t="inlineStr">
        <is>
          <t>СК-1</t>
        </is>
      </c>
      <c r="BH42" s="126" t="n"/>
      <c r="BI42" s="175" t="n"/>
      <c r="BJ42" s="1070" t="inlineStr">
        <is>
          <t>ПЭ</t>
        </is>
      </c>
      <c r="BK42" s="1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</row>
    <row r="43">
      <c r="A43" s="1769" t="inlineStr">
        <is>
          <t>2.2.2</t>
        </is>
      </c>
      <c r="B43" s="1770" t="n"/>
      <c r="C43" s="1260" t="inlineStr">
        <is>
          <t>Архитектурно-строительное проектирование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182" t="n">
        <v>1</v>
      </c>
      <c r="AF43" s="175" t="n"/>
      <c r="AG43" s="182" t="n"/>
      <c r="AH43" s="175" t="n"/>
      <c r="AI43" s="1772" t="n">
        <v>118</v>
      </c>
      <c r="AJ43" s="1770" t="n"/>
      <c r="AK43" s="1773" t="n">
        <v>46</v>
      </c>
      <c r="AL43" s="1770" t="n"/>
      <c r="AM43" s="181" t="n">
        <v>22</v>
      </c>
      <c r="AN43" s="128" t="n"/>
      <c r="AO43" s="93" t="n"/>
      <c r="AP43" s="128" t="n"/>
      <c r="AQ43" s="93" t="n">
        <v>24</v>
      </c>
      <c r="AR43" s="128" t="n"/>
      <c r="AS43" s="93" t="n"/>
      <c r="AT43" s="128" t="n"/>
      <c r="AU43" s="1796">
        <f>AI43</f>
        <v/>
      </c>
      <c r="AV43" s="128" t="n"/>
      <c r="AW43" s="93">
        <f>AK43</f>
        <v/>
      </c>
      <c r="AX43" s="128" t="n"/>
      <c r="AY43" s="93" t="n">
        <v>3</v>
      </c>
      <c r="AZ43" s="128" t="n"/>
      <c r="BA43" s="93" t="n"/>
      <c r="BB43" s="128" t="n"/>
      <c r="BC43" s="93" t="n"/>
      <c r="BD43" s="128" t="n"/>
      <c r="BE43" s="93" t="n"/>
      <c r="BF43" s="128" t="n"/>
      <c r="BG43" s="828" t="inlineStr">
        <is>
          <t>СК-2</t>
        </is>
      </c>
      <c r="BH43" s="126" t="n"/>
      <c r="BI43" s="175" t="n"/>
      <c r="BJ43" s="1070" t="inlineStr">
        <is>
          <t>ПЭ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1" t="n"/>
      <c r="CC43" s="1" t="n"/>
      <c r="CD43" s="1" t="n"/>
      <c r="CE43" s="1" t="n"/>
      <c r="CF43" s="1" t="n"/>
    </row>
    <row r="44">
      <c r="A44" s="216" t="inlineStr">
        <is>
          <t>2.3</t>
        </is>
      </c>
      <c r="B44" s="175" t="n"/>
      <c r="C44" s="1266" t="inlineStr">
        <is>
          <t>Модуль "Геоэкологический инжиниринг"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1797" t="n"/>
      <c r="AF44" s="436" t="n"/>
      <c r="AG44" s="895" t="n"/>
      <c r="AH44" s="895" t="n"/>
      <c r="AI44" s="1775">
        <f>AI45+AI46+AI47</f>
        <v/>
      </c>
      <c r="AJ44" s="1770" t="n"/>
      <c r="AK44" s="1776">
        <f>AK45+AK46+AK47</f>
        <v/>
      </c>
      <c r="AL44" s="1770" t="n"/>
      <c r="AM44" s="1795">
        <f>AM45+AM46+AM47</f>
        <v/>
      </c>
      <c r="AN44" s="128" t="n"/>
      <c r="AO44" s="235">
        <f>AO45+AO46+AO47</f>
        <v/>
      </c>
      <c r="AP44" s="128" t="n"/>
      <c r="AQ44" s="235">
        <f>AQ45+AQ46+AQ47</f>
        <v/>
      </c>
      <c r="AR44" s="128" t="n"/>
      <c r="AS44" s="235" t="n"/>
      <c r="AT44" s="128" t="n"/>
      <c r="AU44" s="188">
        <f>AU45+AU46+AU47</f>
        <v/>
      </c>
      <c r="AV44" s="128" t="n"/>
      <c r="AW44" s="95">
        <f>AW45+AW46+AW47</f>
        <v/>
      </c>
      <c r="AX44" s="128" t="n"/>
      <c r="AY44" s="95">
        <f>AY45+AY46+AY47</f>
        <v/>
      </c>
      <c r="AZ44" s="128" t="n"/>
      <c r="BA44" s="95">
        <f>BA45+BA46+BA47</f>
        <v/>
      </c>
      <c r="BB44" s="128" t="n"/>
      <c r="BC44" s="95">
        <f>BC45+BC46+BC47</f>
        <v/>
      </c>
      <c r="BD44" s="128" t="n"/>
      <c r="BE44" s="95">
        <f>BE45+BE46+BE47</f>
        <v/>
      </c>
      <c r="BF44" s="128" t="n"/>
      <c r="BG44" s="927" t="n"/>
      <c r="BH44" s="126" t="n"/>
      <c r="BI44" s="175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1" t="n"/>
      <c r="CC44" s="1" t="n"/>
      <c r="CD44" s="1" t="n"/>
      <c r="CE44" s="1" t="n"/>
      <c r="CF44" s="1" t="n"/>
    </row>
    <row r="45">
      <c r="A45" s="1769" t="inlineStr">
        <is>
          <t>2.3.1</t>
        </is>
      </c>
      <c r="B45" s="1770" t="n"/>
      <c r="C45" s="1260" t="inlineStr">
        <is>
          <t>Управление отходами и водными ресурсами / Современные экологические технологии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>
        <v>1</v>
      </c>
      <c r="AF45" s="175" t="n"/>
      <c r="AG45" s="182" t="n"/>
      <c r="AH45" s="175" t="n"/>
      <c r="AI45" s="1771" t="n">
        <v>120</v>
      </c>
      <c r="AJ45" s="1770" t="n"/>
      <c r="AK45" s="1773">
        <f>AM45+AO45+AQ45+AS45</f>
        <v/>
      </c>
      <c r="AL45" s="1770" t="n"/>
      <c r="AM45" s="181" t="n">
        <v>22</v>
      </c>
      <c r="AN45" s="128" t="n"/>
      <c r="AO45" s="93" t="n"/>
      <c r="AP45" s="128" t="n"/>
      <c r="AQ45" s="93" t="n">
        <v>24</v>
      </c>
      <c r="AR45" s="128" t="n"/>
      <c r="AS45" s="93" t="n"/>
      <c r="AT45" s="128" t="n"/>
      <c r="AU45" s="177">
        <f>AI45</f>
        <v/>
      </c>
      <c r="AV45" s="128" t="n"/>
      <c r="AW45" s="93">
        <f>AK45</f>
        <v/>
      </c>
      <c r="AX45" s="128" t="n"/>
      <c r="AY45" s="93" t="n">
        <v>3</v>
      </c>
      <c r="AZ45" s="128" t="n"/>
      <c r="BA45" s="95" t="n"/>
      <c r="BB45" s="128" t="n"/>
      <c r="BC45" s="93" t="n"/>
      <c r="BD45" s="128" t="n"/>
      <c r="BE45" s="95" t="n"/>
      <c r="BF45" s="128" t="n"/>
      <c r="BG45" s="828" t="inlineStr">
        <is>
          <t>СК-3</t>
        </is>
      </c>
      <c r="BH45" s="126" t="n"/>
      <c r="BI45" s="175" t="n"/>
      <c r="BJ45" s="1070" t="inlineStr">
        <is>
          <t>ПЭ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1" t="n"/>
      <c r="CC45" s="1" t="n"/>
      <c r="CD45" s="1" t="n"/>
      <c r="CE45" s="1" t="n"/>
      <c r="CF45" s="1" t="n"/>
    </row>
    <row r="46">
      <c r="A46" s="217" t="inlineStr">
        <is>
          <t>2.3.2</t>
        </is>
      </c>
      <c r="B46" s="175" t="n"/>
      <c r="C46" s="1260" t="inlineStr">
        <is>
          <t>Охрана ландшафтов и землепользование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25" t="n"/>
      <c r="AF46" s="189" t="n"/>
      <c r="AG46" s="182" t="n">
        <v>2</v>
      </c>
      <c r="AH46" s="175" t="n"/>
      <c r="AI46" s="1779" t="n">
        <v>110</v>
      </c>
      <c r="AJ46" s="1089" t="n"/>
      <c r="AK46" s="1773">
        <f>AM46+AO46+AQ46+AS46</f>
        <v/>
      </c>
      <c r="AL46" s="1770" t="n"/>
      <c r="AM46" s="1779" t="n">
        <v>24</v>
      </c>
      <c r="AN46" s="1089" t="n"/>
      <c r="AO46" s="350" t="n"/>
      <c r="AP46" s="179" t="n"/>
      <c r="AQ46" s="350" t="n">
        <v>22</v>
      </c>
      <c r="AR46" s="179" t="n"/>
      <c r="AS46" s="729" t="n"/>
      <c r="AT46" s="132" t="n"/>
      <c r="AU46" s="1779" t="n"/>
      <c r="AV46" s="1089" t="n"/>
      <c r="AW46" s="350" t="n"/>
      <c r="AX46" s="179" t="n"/>
      <c r="AY46" s="350" t="n"/>
      <c r="AZ46" s="179" t="n"/>
      <c r="BA46" s="350">
        <f>AI46</f>
        <v/>
      </c>
      <c r="BB46" s="179" t="n"/>
      <c r="BC46" s="350">
        <f>AK46</f>
        <v/>
      </c>
      <c r="BD46" s="179" t="n"/>
      <c r="BE46" s="729" t="n">
        <v>3</v>
      </c>
      <c r="BF46" s="132" t="n"/>
      <c r="BG46" s="828" t="inlineStr">
        <is>
          <t>СК-4</t>
        </is>
      </c>
      <c r="BH46" s="126" t="n"/>
      <c r="BI46" s="175" t="n"/>
      <c r="BJ46" s="1070" t="inlineStr">
        <is>
          <t>ПЭ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1" t="n"/>
      <c r="CC46" s="1" t="n"/>
      <c r="CD46" s="1" t="n"/>
      <c r="CE46" s="1" t="n"/>
      <c r="CF46" s="1" t="n"/>
    </row>
    <row r="47">
      <c r="A47" s="1769" t="inlineStr">
        <is>
          <t>2.3.3</t>
        </is>
      </c>
      <c r="B47" s="1770" t="n"/>
      <c r="C47" s="1260" t="inlineStr">
        <is>
          <t>Управление качеством атмосферного воздуха / Комплексный контроль и предотвращение загрязнения окружающей среды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82" t="n"/>
      <c r="AF47" s="175" t="n"/>
      <c r="AG47" s="182" t="n">
        <v>2</v>
      </c>
      <c r="AH47" s="175" t="n"/>
      <c r="AI47" s="1772" t="n">
        <v>110</v>
      </c>
      <c r="AJ47" s="1770" t="n"/>
      <c r="AK47" s="1773">
        <f>AM47+AO47+AQ47+AS47</f>
        <v/>
      </c>
      <c r="AL47" s="1770" t="n"/>
      <c r="AM47" s="181" t="n">
        <v>22</v>
      </c>
      <c r="AN47" s="128" t="n"/>
      <c r="AO47" s="93" t="n"/>
      <c r="AP47" s="128" t="n"/>
      <c r="AQ47" s="93" t="n">
        <v>22</v>
      </c>
      <c r="AR47" s="128" t="n"/>
      <c r="AS47" s="93" t="n"/>
      <c r="AT47" s="128" t="n"/>
      <c r="AU47" s="177" t="n"/>
      <c r="AV47" s="128" t="n"/>
      <c r="AW47" s="93" t="n"/>
      <c r="AX47" s="128" t="n"/>
      <c r="AY47" s="93" t="n"/>
      <c r="AZ47" s="128" t="n"/>
      <c r="BA47" s="1798">
        <f>AI47</f>
        <v/>
      </c>
      <c r="BB47" s="128" t="n"/>
      <c r="BC47" s="93">
        <f>AK47</f>
        <v/>
      </c>
      <c r="BD47" s="128" t="n"/>
      <c r="BE47" s="93" t="n">
        <v>3</v>
      </c>
      <c r="BF47" s="128" t="n"/>
      <c r="BG47" s="828" t="inlineStr">
        <is>
          <t>СК-5</t>
        </is>
      </c>
      <c r="BH47" s="126" t="n"/>
      <c r="BI47" s="175" t="n"/>
      <c r="BJ47" s="1070" t="inlineStr">
        <is>
          <t>ПЭ</t>
        </is>
      </c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1" t="n"/>
      <c r="CC47" s="1" t="n"/>
      <c r="CD47" s="1" t="n"/>
      <c r="CE47" s="1" t="n"/>
      <c r="CF47" s="1" t="n"/>
    </row>
    <row r="48">
      <c r="A48" s="1780" t="inlineStr">
        <is>
          <t>2.4</t>
        </is>
      </c>
      <c r="B48" s="1770" t="n"/>
      <c r="C48" s="1266" t="inlineStr">
        <is>
          <t>Модуль "Системный анализ и моделирование"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25" t="n"/>
      <c r="AF48" s="189" t="n"/>
      <c r="AG48" s="1492" t="n"/>
      <c r="AH48" s="1451" t="n"/>
      <c r="AI48" s="1775">
        <f>SUM(AI49:AJ51)</f>
        <v/>
      </c>
      <c r="AJ48" s="1770" t="n"/>
      <c r="AK48" s="1776">
        <f>AK49+AK50+AK51</f>
        <v/>
      </c>
      <c r="AL48" s="1770" t="n"/>
      <c r="AM48" s="187">
        <f>AM49+AM50+AM51</f>
        <v/>
      </c>
      <c r="AN48" s="128" t="n"/>
      <c r="AO48" s="95">
        <f>AO49+AO50+AO51</f>
        <v/>
      </c>
      <c r="AP48" s="128" t="n"/>
      <c r="AQ48" s="95">
        <f>AQ49+AQ50+AQ51</f>
        <v/>
      </c>
      <c r="AR48" s="128" t="n"/>
      <c r="AS48" s="95" t="n"/>
      <c r="AT48" s="128" t="n"/>
      <c r="AU48" s="1799">
        <f>SUM(AU49:AV51)</f>
        <v/>
      </c>
      <c r="AV48" s="1089" t="n"/>
      <c r="AW48" s="187">
        <f>SUM(AW49:AX51)</f>
        <v/>
      </c>
      <c r="AX48" s="128" t="n"/>
      <c r="AY48" s="95">
        <f>AY49+AY50+AY51</f>
        <v/>
      </c>
      <c r="AZ48" s="128" t="n"/>
      <c r="BA48" s="1800">
        <f>SUM(BA49:BB51)</f>
        <v/>
      </c>
      <c r="BB48" s="1770" t="n"/>
      <c r="BC48" s="95">
        <f>BC49+BC50+BC51</f>
        <v/>
      </c>
      <c r="BD48" s="128" t="n"/>
      <c r="BE48" s="95">
        <f>BE49+BE50+BE51</f>
        <v/>
      </c>
      <c r="BF48" s="128" t="n"/>
      <c r="BG48" s="828" t="n"/>
      <c r="BH48" s="126" t="n"/>
      <c r="BI48" s="175" t="n"/>
      <c r="BJ48" s="1070" t="n"/>
      <c r="BK48" s="25" t="n"/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  <c r="BY48" s="25" t="n"/>
      <c r="BZ48" s="25" t="n"/>
      <c r="CA48" s="25" t="n"/>
      <c r="CB48" s="1" t="n"/>
      <c r="CC48" s="1" t="n"/>
      <c r="CD48" s="1" t="n"/>
      <c r="CE48" s="1" t="n"/>
      <c r="CF48" s="1" t="n"/>
    </row>
    <row r="49">
      <c r="A49" s="1769" t="inlineStr">
        <is>
          <t>2.4.1</t>
        </is>
      </c>
      <c r="B49" s="1770" t="n"/>
      <c r="C49" s="1260" t="inlineStr">
        <is>
          <t>Моделирование и анализ жизненного цикла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182" t="n"/>
      <c r="AH49" s="175" t="n"/>
      <c r="AI49" s="1772" t="n">
        <v>90</v>
      </c>
      <c r="AJ49" s="1770" t="n"/>
      <c r="AK49" s="1773">
        <f>AM49+AO49+AQ49+AS49</f>
        <v/>
      </c>
      <c r="AL49" s="1770" t="n"/>
      <c r="AM49" s="181" t="n">
        <v>22</v>
      </c>
      <c r="AN49" s="128" t="n"/>
      <c r="AO49" s="93" t="n"/>
      <c r="AP49" s="128" t="n"/>
      <c r="AQ49" s="93" t="n">
        <v>20</v>
      </c>
      <c r="AR49" s="128" t="n"/>
      <c r="AS49" s="93" t="n"/>
      <c r="AT49" s="128" t="n"/>
      <c r="AU49" s="177" t="n"/>
      <c r="AV49" s="128" t="n"/>
      <c r="AW49" s="93" t="n"/>
      <c r="AX49" s="128" t="n"/>
      <c r="AY49" s="93" t="n"/>
      <c r="AZ49" s="128" t="n"/>
      <c r="BA49" s="1798">
        <f>AI49</f>
        <v/>
      </c>
      <c r="BB49" s="128" t="n"/>
      <c r="BC49" s="93">
        <f>AK49</f>
        <v/>
      </c>
      <c r="BD49" s="128" t="n"/>
      <c r="BE49" s="93" t="n">
        <v>3</v>
      </c>
      <c r="BF49" s="128" t="n"/>
      <c r="BG49" s="828" t="inlineStr">
        <is>
          <t>СК-6</t>
        </is>
      </c>
      <c r="BH49" s="126" t="n"/>
      <c r="BI49" s="175" t="n"/>
      <c r="BJ49" s="1070" t="inlineStr">
        <is>
          <t>ПЭ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1" t="n"/>
      <c r="CC49" s="1" t="n"/>
      <c r="CD49" s="1" t="n"/>
      <c r="CE49" s="1" t="n"/>
      <c r="CF49" s="1" t="n"/>
    </row>
    <row r="50">
      <c r="A50" s="1780" t="inlineStr">
        <is>
          <t xml:space="preserve">2.4.2 </t>
        </is>
      </c>
      <c r="B50" s="1770" t="n"/>
      <c r="C50" s="1260" t="inlineStr">
        <is>
          <t>Моделирование водохозяйственных комплексов и очистных сооружений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182" t="n">
        <v>2</v>
      </c>
      <c r="AF50" s="175" t="n"/>
      <c r="AG50" s="218" t="n"/>
      <c r="AH50" s="175" t="n"/>
      <c r="AI50" s="1772" t="n">
        <v>98</v>
      </c>
      <c r="AJ50" s="1770" t="n"/>
      <c r="AK50" s="1773">
        <f>AM50+AO50+AQ50+AS50</f>
        <v/>
      </c>
      <c r="AL50" s="1770" t="n"/>
      <c r="AM50" s="181" t="n">
        <v>22</v>
      </c>
      <c r="AN50" s="128" t="n"/>
      <c r="AO50" s="93" t="n"/>
      <c r="AP50" s="128" t="n"/>
      <c r="AQ50" s="93" t="n">
        <v>24</v>
      </c>
      <c r="AR50" s="128" t="n"/>
      <c r="AS50" s="93" t="n"/>
      <c r="AT50" s="128" t="n"/>
      <c r="AU50" s="177" t="n"/>
      <c r="AV50" s="128" t="n"/>
      <c r="AW50" s="93" t="n"/>
      <c r="AX50" s="128" t="n"/>
      <c r="AY50" s="93" t="n"/>
      <c r="AZ50" s="128" t="n"/>
      <c r="BA50" s="1798">
        <f>AI50</f>
        <v/>
      </c>
      <c r="BB50" s="128" t="n"/>
      <c r="BC50" s="93">
        <f>AK50</f>
        <v/>
      </c>
      <c r="BD50" s="128" t="n"/>
      <c r="BE50" s="93" t="n">
        <v>3</v>
      </c>
      <c r="BF50" s="128" t="n"/>
      <c r="BG50" s="828" t="inlineStr">
        <is>
          <t>СК-6</t>
        </is>
      </c>
      <c r="BH50" s="126" t="n"/>
      <c r="BI50" s="175" t="n"/>
      <c r="BJ50" s="1070" t="inlineStr">
        <is>
          <t>ПЭ</t>
        </is>
      </c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1" t="n"/>
      <c r="CC50" s="1" t="n"/>
      <c r="CD50" s="1" t="n"/>
      <c r="CE50" s="1" t="n"/>
      <c r="CF50" s="1" t="n"/>
    </row>
    <row r="51">
      <c r="A51" s="1769" t="inlineStr">
        <is>
          <t>2.4.3</t>
        </is>
      </c>
      <c r="B51" s="1770" t="n"/>
      <c r="C51" s="1260" t="inlineStr">
        <is>
          <t>Системы, приборы и методы контроля качества окружающей среды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182" t="n"/>
      <c r="AF51" s="175" t="n"/>
      <c r="AG51" s="182" t="n">
        <v>1</v>
      </c>
      <c r="AH51" s="175" t="n"/>
      <c r="AI51" s="1772" t="n">
        <v>108</v>
      </c>
      <c r="AJ51" s="1770" t="n"/>
      <c r="AK51" s="1773">
        <f>AM51+AO51+AQ51+AS51</f>
        <v/>
      </c>
      <c r="AL51" s="1770" t="n"/>
      <c r="AM51" s="181" t="n">
        <v>18</v>
      </c>
      <c r="AN51" s="128" t="n"/>
      <c r="AO51" s="93" t="n"/>
      <c r="AP51" s="128" t="n"/>
      <c r="AQ51" s="93" t="n">
        <v>26</v>
      </c>
      <c r="AR51" s="128" t="n"/>
      <c r="AS51" s="93" t="n"/>
      <c r="AT51" s="128" t="n"/>
      <c r="AU51" s="1796">
        <f>AI51</f>
        <v/>
      </c>
      <c r="AV51" s="128" t="n"/>
      <c r="AW51" s="93">
        <f>AK51</f>
        <v/>
      </c>
      <c r="AX51" s="128" t="n"/>
      <c r="AY51" s="93" t="n">
        <v>3</v>
      </c>
      <c r="AZ51" s="128" t="n"/>
      <c r="BA51" s="1798" t="n"/>
      <c r="BB51" s="128" t="n"/>
      <c r="BC51" s="93" t="n"/>
      <c r="BD51" s="128" t="n"/>
      <c r="BE51" s="93" t="n"/>
      <c r="BF51" s="128" t="n"/>
      <c r="BG51" s="828" t="inlineStr">
        <is>
          <t>СК-7</t>
        </is>
      </c>
      <c r="BH51" s="126" t="n"/>
      <c r="BI51" s="175" t="n"/>
      <c r="BJ51" s="1070" t="inlineStr">
        <is>
          <t>ПЭ</t>
        </is>
      </c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1" t="n"/>
      <c r="CC51" s="1" t="n"/>
      <c r="CD51" s="1" t="n"/>
      <c r="CE51" s="1" t="n"/>
      <c r="CF51" s="1" t="n"/>
    </row>
    <row r="52">
      <c r="A52" s="1780" t="inlineStr">
        <is>
          <t>2.5</t>
        </is>
      </c>
      <c r="B52" s="1770" t="n"/>
      <c r="C52" s="1266" t="inlineStr">
        <is>
          <t>Дополнительные виды обучения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1801" t="n"/>
      <c r="AF52" s="175" t="n"/>
      <c r="AG52" s="1802" t="n"/>
      <c r="AH52" s="126" t="n"/>
      <c r="AI52" s="1803" t="inlineStr">
        <is>
          <t>/</t>
        </is>
      </c>
      <c r="AJ52" s="1804">
        <f>SUM(AI53:AJ55)</f>
        <v/>
      </c>
      <c r="AK52" s="643" t="inlineStr">
        <is>
          <t>/</t>
        </is>
      </c>
      <c r="AL52" s="855">
        <f>SUM(AK53:AL55)</f>
        <v/>
      </c>
      <c r="AM52" s="644" t="inlineStr">
        <is>
          <t>/</t>
        </is>
      </c>
      <c r="AN52" s="440">
        <f>SUM(AM53:AN55)</f>
        <v/>
      </c>
      <c r="AO52" s="643" t="inlineStr">
        <is>
          <t>/</t>
        </is>
      </c>
      <c r="AP52" s="440">
        <f>SUM(AO53:AP55)</f>
        <v/>
      </c>
      <c r="AQ52" s="643" t="inlineStr">
        <is>
          <t>/</t>
        </is>
      </c>
      <c r="AR52" s="440">
        <f>SUM(AQ53:AR55)</f>
        <v/>
      </c>
      <c r="AS52" s="644" t="inlineStr">
        <is>
          <t>/</t>
        </is>
      </c>
      <c r="AT52" s="637">
        <f>SUM(AS53:AT55)</f>
        <v/>
      </c>
      <c r="AU52" s="645" t="inlineStr">
        <is>
          <t>/</t>
        </is>
      </c>
      <c r="AV52" s="440">
        <f>SUM(AV53:AV55)</f>
        <v/>
      </c>
      <c r="AW52" s="644" t="inlineStr">
        <is>
          <t>/</t>
        </is>
      </c>
      <c r="AX52" s="1805">
        <f>SUM(AX53:AX55)</f>
        <v/>
      </c>
      <c r="AY52" s="644" t="inlineStr">
        <is>
          <t>/</t>
        </is>
      </c>
      <c r="AZ52" s="440">
        <f>SUM(AY53:AZ55)</f>
        <v/>
      </c>
      <c r="BA52" s="643" t="inlineStr">
        <is>
          <t>/</t>
        </is>
      </c>
      <c r="BB52" s="440">
        <f>SUM(BA53:BB55)</f>
        <v/>
      </c>
      <c r="BC52" s="644" t="inlineStr">
        <is>
          <t>/</t>
        </is>
      </c>
      <c r="BD52" s="440">
        <f>SUM(BC53:BD55)</f>
        <v/>
      </c>
      <c r="BE52" s="644" t="inlineStr">
        <is>
          <t>/</t>
        </is>
      </c>
      <c r="BF52" s="855">
        <f>SUM(BE53:BF55)</f>
        <v/>
      </c>
      <c r="BG52" s="828" t="n"/>
      <c r="BH52" s="126" t="n"/>
      <c r="BI52" s="175" t="n"/>
      <c r="BJ52" s="1070" t="n"/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1" t="n"/>
      <c r="CC52" s="1" t="n"/>
      <c r="CD52" s="1" t="n"/>
      <c r="CE52" s="1" t="n"/>
      <c r="CF52" s="1" t="n"/>
    </row>
    <row r="53">
      <c r="A53" s="1769" t="inlineStr">
        <is>
          <t>2.5.1</t>
        </is>
      </c>
      <c r="B53" s="1770" t="n"/>
      <c r="C53" s="1297" t="inlineStr">
        <is>
          <t>Философия и методология науки *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75" t="n"/>
      <c r="AE53" s="1009" t="inlineStr">
        <is>
          <t>/</t>
        </is>
      </c>
      <c r="AF53" s="1010" t="n">
        <v>2</v>
      </c>
      <c r="AG53" s="1806" t="n"/>
      <c r="AH53" s="1770" t="n"/>
      <c r="AI53" s="1803" t="inlineStr">
        <is>
          <t>/</t>
        </is>
      </c>
      <c r="AJ53" s="642">
        <f>AV53+BB53</f>
        <v/>
      </c>
      <c r="AK53" s="643" t="inlineStr">
        <is>
          <t>/</t>
        </is>
      </c>
      <c r="AL53" s="868">
        <f>AN53+AT53+AP53+AR53</f>
        <v/>
      </c>
      <c r="AM53" s="644" t="inlineStr">
        <is>
          <t>/</t>
        </is>
      </c>
      <c r="AN53" s="642" t="n">
        <v>40</v>
      </c>
      <c r="AO53" s="643" t="n"/>
      <c r="AP53" s="642" t="n"/>
      <c r="AQ53" s="643" t="n"/>
      <c r="AR53" s="642" t="n"/>
      <c r="AS53" s="644" t="inlineStr">
        <is>
          <t>/</t>
        </is>
      </c>
      <c r="AT53" s="644" t="n">
        <v>32</v>
      </c>
      <c r="AU53" s="645" t="inlineStr">
        <is>
          <t>/</t>
        </is>
      </c>
      <c r="AV53" s="642" t="n">
        <v>48</v>
      </c>
      <c r="AW53" s="644" t="inlineStr">
        <is>
          <t>/</t>
        </is>
      </c>
      <c r="AX53" s="642" t="n">
        <v>32</v>
      </c>
      <c r="AY53" s="644" t="n"/>
      <c r="AZ53" s="642" t="n"/>
      <c r="BA53" s="643" t="inlineStr">
        <is>
          <t>/</t>
        </is>
      </c>
      <c r="BB53" s="642" t="n">
        <v>76</v>
      </c>
      <c r="BC53" s="644" t="inlineStr">
        <is>
          <t>/</t>
        </is>
      </c>
      <c r="BD53" s="642" t="n">
        <v>40</v>
      </c>
      <c r="BE53" s="644" t="inlineStr">
        <is>
          <t>/</t>
        </is>
      </c>
      <c r="BF53" s="868" t="n">
        <v>3</v>
      </c>
      <c r="BG53" s="828" t="inlineStr">
        <is>
          <t>УК-1</t>
        </is>
      </c>
      <c r="BH53" s="126" t="n"/>
      <c r="BI53" s="175" t="n"/>
      <c r="BJ53" s="1070" t="inlineStr">
        <is>
          <t>ФиП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1" t="n"/>
      <c r="CC53" s="1" t="n"/>
      <c r="CD53" s="1" t="n"/>
      <c r="CE53" s="1" t="n"/>
      <c r="CF53" s="1" t="n"/>
    </row>
    <row r="54">
      <c r="A54" s="1769" t="inlineStr">
        <is>
          <t>2.5.2</t>
        </is>
      </c>
      <c r="B54" s="1770" t="n"/>
      <c r="C54" s="1260" t="inlineStr">
        <is>
          <t>Иностранный язык *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75" t="n"/>
      <c r="AE54" s="125" t="inlineStr">
        <is>
          <t>/</t>
        </is>
      </c>
      <c r="AF54" s="189" t="n">
        <v>2</v>
      </c>
      <c r="AG54" s="1807" t="n"/>
      <c r="AH54" s="1770" t="n"/>
      <c r="AI54" s="1803" t="inlineStr">
        <is>
          <t>/</t>
        </is>
      </c>
      <c r="AJ54" s="642">
        <f>AV54+BB54</f>
        <v/>
      </c>
      <c r="AK54" s="643" t="inlineStr">
        <is>
          <t>/</t>
        </is>
      </c>
      <c r="AL54" s="868">
        <f>AN54+AT54+AP54+AR54</f>
        <v/>
      </c>
      <c r="AM54" s="644" t="n"/>
      <c r="AN54" s="642" t="n"/>
      <c r="AO54" s="643" t="n"/>
      <c r="AP54" s="642" t="n"/>
      <c r="AQ54" s="643" t="inlineStr">
        <is>
          <t>/</t>
        </is>
      </c>
      <c r="AR54" s="642" t="n">
        <v>96</v>
      </c>
      <c r="AS54" s="644" t="n"/>
      <c r="AT54" s="644" t="n"/>
      <c r="AU54" s="645" t="inlineStr">
        <is>
          <t>/</t>
        </is>
      </c>
      <c r="AV54" s="642" t="n">
        <v>70</v>
      </c>
      <c r="AW54" s="644" t="inlineStr">
        <is>
          <t>/</t>
        </is>
      </c>
      <c r="AX54" s="642" t="n">
        <v>48</v>
      </c>
      <c r="AY54" s="644" t="n"/>
      <c r="AZ54" s="642" t="n"/>
      <c r="BA54" s="643" t="inlineStr">
        <is>
          <t>/</t>
        </is>
      </c>
      <c r="BB54" s="642" t="n">
        <v>72</v>
      </c>
      <c r="BC54" s="644" t="inlineStr">
        <is>
          <t>/</t>
        </is>
      </c>
      <c r="BD54" s="642" t="n">
        <v>48</v>
      </c>
      <c r="BE54" s="644" t="inlineStr">
        <is>
          <t>/</t>
        </is>
      </c>
      <c r="BF54" s="868" t="n">
        <v>4</v>
      </c>
      <c r="BG54" s="828" t="inlineStr">
        <is>
          <t>УК-5</t>
        </is>
      </c>
      <c r="BH54" s="126" t="n"/>
      <c r="BI54" s="175" t="n"/>
      <c r="BJ54" s="1070" t="inlineStr">
        <is>
          <t>МКиТП</t>
        </is>
      </c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1" t="n"/>
      <c r="CC54" s="1" t="n"/>
      <c r="CD54" s="1" t="n"/>
      <c r="CE54" s="1" t="n"/>
      <c r="CF54" s="1" t="n"/>
    </row>
    <row r="55">
      <c r="A55" s="1808" t="inlineStr">
        <is>
          <t>2.5.3</t>
        </is>
      </c>
      <c r="B55" s="1809" t="n"/>
      <c r="C55" s="1810" t="inlineStr">
        <is>
          <t>Основы информационных технологий *</t>
        </is>
      </c>
      <c r="D55" s="202" t="n"/>
      <c r="E55" s="202" t="n"/>
      <c r="F55" s="202" t="n"/>
      <c r="G55" s="202" t="n"/>
      <c r="H55" s="202" t="n"/>
      <c r="I55" s="202" t="n"/>
      <c r="J55" s="202" t="n"/>
      <c r="K55" s="202" t="n"/>
      <c r="L55" s="202" t="n"/>
      <c r="M55" s="202" t="n"/>
      <c r="N55" s="202" t="n"/>
      <c r="O55" s="202" t="n"/>
      <c r="P55" s="202" t="n"/>
      <c r="Q55" s="202" t="n"/>
      <c r="R55" s="202" t="n"/>
      <c r="S55" s="202" t="n"/>
      <c r="T55" s="202" t="n"/>
      <c r="U55" s="202" t="n"/>
      <c r="V55" s="202" t="n"/>
      <c r="W55" s="202" t="n"/>
      <c r="X55" s="202" t="n"/>
      <c r="Y55" s="202" t="n"/>
      <c r="Z55" s="202" t="n"/>
      <c r="AA55" s="202" t="n"/>
      <c r="AB55" s="202" t="n"/>
      <c r="AC55" s="202" t="n"/>
      <c r="AD55" s="203" t="n"/>
      <c r="AE55" s="649" t="n"/>
      <c r="AF55" s="1138" t="n"/>
      <c r="AG55" s="651" t="inlineStr">
        <is>
          <t>/</t>
        </is>
      </c>
      <c r="AH55" s="651" t="inlineStr">
        <is>
          <t>1д</t>
        </is>
      </c>
      <c r="AI55" s="1811" t="inlineStr">
        <is>
          <t>/</t>
        </is>
      </c>
      <c r="AJ55" s="652">
        <f>AV55+BB55</f>
        <v/>
      </c>
      <c r="AK55" s="654" t="inlineStr">
        <is>
          <t>/</t>
        </is>
      </c>
      <c r="AL55" s="880">
        <f>AN55+AT55+AP55+AR55</f>
        <v/>
      </c>
      <c r="AM55" s="655" t="inlineStr">
        <is>
          <t>/</t>
        </is>
      </c>
      <c r="AN55" s="652" t="n">
        <v>26</v>
      </c>
      <c r="AO55" s="654" t="inlineStr">
        <is>
          <t>/</t>
        </is>
      </c>
      <c r="AP55" s="652" t="n">
        <v>24</v>
      </c>
      <c r="AQ55" s="654" t="n"/>
      <c r="AR55" s="652" t="n"/>
      <c r="AS55" s="655" t="n"/>
      <c r="AT55" s="655" t="n"/>
      <c r="AU55" s="656" t="inlineStr">
        <is>
          <t>/</t>
        </is>
      </c>
      <c r="AV55" s="652">
        <f>AZ55*36</f>
        <v/>
      </c>
      <c r="AW55" s="655" t="inlineStr">
        <is>
          <t>/</t>
        </is>
      </c>
      <c r="AX55" s="652">
        <f>AL55</f>
        <v/>
      </c>
      <c r="AY55" s="655" t="inlineStr">
        <is>
          <t>/</t>
        </is>
      </c>
      <c r="AZ55" s="652" t="n">
        <v>2</v>
      </c>
      <c r="BA55" s="654" t="n"/>
      <c r="BB55" s="652" t="n"/>
      <c r="BC55" s="655" t="n"/>
      <c r="BD55" s="652" t="n"/>
      <c r="BE55" s="655" t="n"/>
      <c r="BF55" s="880" t="n"/>
      <c r="BG55" s="1494" t="inlineStr">
        <is>
          <t>УК-6</t>
        </is>
      </c>
      <c r="BH55" s="202" t="n"/>
      <c r="BI55" s="203" t="n"/>
      <c r="BJ55" s="1070" t="inlineStr">
        <is>
          <t>ИСиТ</t>
        </is>
      </c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</row>
    <row r="56">
      <c r="A56" s="1812" t="inlineStr">
        <is>
          <t>Количество часов учебных занятий</t>
        </is>
      </c>
      <c r="B56" s="123" t="n"/>
      <c r="C56" s="123" t="n"/>
      <c r="D56" s="123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/>
      <c r="W56" s="123" t="n"/>
      <c r="X56" s="123" t="n"/>
      <c r="Y56" s="123" t="n"/>
      <c r="Z56" s="123" t="n"/>
      <c r="AA56" s="123" t="n"/>
      <c r="AB56" s="123" t="n"/>
      <c r="AC56" s="123" t="n"/>
      <c r="AD56" s="123" t="n"/>
      <c r="AE56" s="123" t="n"/>
      <c r="AF56" s="1762" t="n"/>
      <c r="AG56" s="1813" t="n"/>
      <c r="AH56" s="1813" t="n"/>
      <c r="AI56" s="167">
        <f>SUM(AI30+AI39)</f>
        <v/>
      </c>
      <c r="AJ56" s="124" t="n"/>
      <c r="AK56" s="232">
        <f>SUM(AK30+AK39)</f>
        <v/>
      </c>
      <c r="AL56" s="124" t="n"/>
      <c r="AM56" s="167">
        <f>SUM(AM30+AM39)</f>
        <v/>
      </c>
      <c r="AN56" s="124" t="n"/>
      <c r="AO56" s="232">
        <f>SUM(AO30+AO39)</f>
        <v/>
      </c>
      <c r="AP56" s="124" t="n"/>
      <c r="AQ56" s="232">
        <f>SUM(AQ30+AQ39)</f>
        <v/>
      </c>
      <c r="AR56" s="124" t="n"/>
      <c r="AS56" s="232">
        <f>SUM(AS30+AS39)</f>
        <v/>
      </c>
      <c r="AT56" s="124" t="n"/>
      <c r="AU56" s="167">
        <f>SUM(AU30+AU39)</f>
        <v/>
      </c>
      <c r="AV56" s="124" t="n"/>
      <c r="AW56" s="232">
        <f>SUM(AW30+AW39)</f>
        <v/>
      </c>
      <c r="AX56" s="124" t="n"/>
      <c r="AY56" s="232">
        <f>SUM(AY30+AY39)</f>
        <v/>
      </c>
      <c r="AZ56" s="124" t="n"/>
      <c r="BA56" s="232">
        <f>SUM(BA30+BA39)</f>
        <v/>
      </c>
      <c r="BB56" s="124" t="n"/>
      <c r="BC56" s="232">
        <f>SUM(BC30+BC39)</f>
        <v/>
      </c>
      <c r="BD56" s="124" t="n"/>
      <c r="BE56" s="232">
        <f>SUM(BE30+BE39)</f>
        <v/>
      </c>
      <c r="BF56" s="124" t="n"/>
      <c r="BG56" s="1814" t="n"/>
      <c r="BH56" s="123" t="n"/>
      <c r="BI56" s="161" t="n"/>
      <c r="BJ56" s="98" t="n"/>
      <c r="BK56" s="90" t="n"/>
      <c r="BL56" s="90" t="n"/>
      <c r="BM56" s="90" t="n"/>
      <c r="BN56" s="90" t="n"/>
      <c r="BO56" s="90" t="n"/>
      <c r="BP56" s="90" t="n"/>
      <c r="BQ56" s="90" t="n"/>
      <c r="BR56" s="90" t="n"/>
      <c r="BS56" s="90" t="n"/>
      <c r="BT56" s="90" t="n"/>
      <c r="BU56" s="90" t="n"/>
      <c r="BV56" s="90" t="n"/>
      <c r="BW56" s="90" t="n"/>
      <c r="BX56" s="90" t="n"/>
      <c r="BY56" s="90" t="n"/>
      <c r="BZ56" s="90" t="n"/>
      <c r="CA56" s="90" t="n"/>
      <c r="CB56" s="1" t="n"/>
      <c r="CC56" s="1" t="n"/>
      <c r="CD56" s="1" t="n"/>
      <c r="CE56" s="1" t="n"/>
      <c r="CF56" s="1" t="n"/>
    </row>
    <row r="57">
      <c r="A57" s="1815" t="inlineStr">
        <is>
          <t>Количество часов учебных занятий в неделю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770" t="n"/>
      <c r="AG57" s="887" t="n"/>
      <c r="AH57" s="887" t="n"/>
      <c r="AI57" s="1816" t="n"/>
      <c r="AJ57" s="128" t="n"/>
      <c r="AK57" s="1817" t="n"/>
      <c r="AL57" s="128" t="n"/>
      <c r="AM57" s="1817" t="n"/>
      <c r="AN57" s="128" t="n"/>
      <c r="AO57" s="1817" t="n"/>
      <c r="AP57" s="128" t="n"/>
      <c r="AQ57" s="1817" t="n"/>
      <c r="AR57" s="128" t="n"/>
      <c r="AS57" s="1817" t="n"/>
      <c r="AT57" s="128" t="n"/>
      <c r="AU57" s="1818">
        <f>AW56/AU28</f>
        <v/>
      </c>
      <c r="AV57" s="126" t="n"/>
      <c r="AW57" s="126" t="n"/>
      <c r="AX57" s="126" t="n"/>
      <c r="AY57" s="126" t="n"/>
      <c r="AZ57" s="128" t="n"/>
      <c r="BA57" s="1819">
        <f>BC56/BA28</f>
        <v/>
      </c>
      <c r="BB57" s="126" t="n"/>
      <c r="BC57" s="126" t="n"/>
      <c r="BD57" s="126" t="n"/>
      <c r="BE57" s="126" t="n"/>
      <c r="BF57" s="175" t="n"/>
      <c r="BG57" s="1820" t="n"/>
      <c r="BH57" s="126" t="n"/>
      <c r="BI57" s="175" t="n"/>
      <c r="BJ57" s="1821" t="n"/>
      <c r="BK57" s="1822" t="n"/>
      <c r="BL57" s="1822" t="n"/>
      <c r="BM57" s="1822" t="n"/>
      <c r="BN57" s="1822" t="n"/>
      <c r="BO57" s="1822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" t="n"/>
      <c r="CD57" s="1" t="n"/>
      <c r="CE57" s="1" t="n"/>
      <c r="CF57" s="1" t="n"/>
    </row>
    <row r="58">
      <c r="A58" s="1823" t="inlineStr">
        <is>
          <t>Количество курсовых проектов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770" t="n"/>
      <c r="AG58" s="989" t="n"/>
      <c r="AH58" s="989" t="n"/>
      <c r="AI58" s="1824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1825" t="n"/>
      <c r="AV58" s="1800" t="n"/>
      <c r="AW58" s="126" t="n"/>
      <c r="AX58" s="126" t="n"/>
      <c r="AY58" s="126" t="n"/>
      <c r="AZ58" s="1770" t="n"/>
      <c r="BA58" s="1826" t="n"/>
      <c r="BB58" s="126" t="n"/>
      <c r="BC58" s="126" t="n"/>
      <c r="BD58" s="126" t="n"/>
      <c r="BE58" s="126" t="n"/>
      <c r="BF58" s="175" t="n"/>
      <c r="BG58" s="1775" t="n"/>
      <c r="BH58" s="126" t="n"/>
      <c r="BI58" s="1770" t="n"/>
      <c r="BJ58" s="1821" t="n"/>
      <c r="BK58" s="1822" t="n"/>
      <c r="BL58" s="1822" t="n"/>
      <c r="BM58" s="1822" t="n"/>
      <c r="BN58" s="1822" t="n"/>
      <c r="BO58" s="1822" t="n"/>
      <c r="BP58" s="1822" t="n"/>
      <c r="BQ58" s="1822" t="n"/>
      <c r="BR58" s="1822" t="n"/>
      <c r="BS58" s="1822" t="n"/>
      <c r="BT58" s="1822" t="n"/>
      <c r="BU58" s="1822" t="n"/>
      <c r="BV58" s="1822" t="n"/>
      <c r="BW58" s="1822" t="n"/>
      <c r="BX58" s="1822" t="n"/>
      <c r="BY58" s="1822" t="n"/>
      <c r="BZ58" s="1822" t="n"/>
      <c r="CA58" s="1822" t="n"/>
      <c r="CB58" s="1822" t="n"/>
      <c r="CC58" s="1" t="n"/>
      <c r="CD58" s="1" t="n"/>
      <c r="CE58" s="1" t="n"/>
      <c r="CF58" s="1" t="n"/>
    </row>
    <row r="59">
      <c r="A59" s="1823" t="inlineStr">
        <is>
          <t>Количество курсовых работ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770" t="n"/>
      <c r="AG59" s="989" t="n"/>
      <c r="AH59" s="989" t="n"/>
      <c r="AI59" s="1824" t="n"/>
      <c r="AJ59" s="128" t="n"/>
      <c r="AK59" s="235" t="n"/>
      <c r="AL59" s="128" t="n"/>
      <c r="AM59" s="235" t="n"/>
      <c r="AN59" s="128" t="n"/>
      <c r="AO59" s="235" t="n"/>
      <c r="AP59" s="128" t="n"/>
      <c r="AQ59" s="235" t="n"/>
      <c r="AR59" s="128" t="n"/>
      <c r="AS59" s="235" t="n"/>
      <c r="AT59" s="128" t="n"/>
      <c r="AU59" s="1825" t="n"/>
      <c r="AV59" s="1800" t="n"/>
      <c r="AW59" s="126" t="n"/>
      <c r="AX59" s="126" t="n"/>
      <c r="AY59" s="126" t="n"/>
      <c r="AZ59" s="1770" t="n"/>
      <c r="BA59" s="1826" t="n"/>
      <c r="BB59" s="126" t="n"/>
      <c r="BC59" s="126" t="n"/>
      <c r="BD59" s="126" t="n"/>
      <c r="BE59" s="126" t="n"/>
      <c r="BF59" s="175" t="n"/>
      <c r="BG59" s="1775" t="n"/>
      <c r="BH59" s="126" t="n"/>
      <c r="BI59" s="1770" t="n"/>
      <c r="BJ59" s="1821" t="n"/>
      <c r="BK59" s="1822" t="n"/>
      <c r="BL59" s="1822" t="n"/>
      <c r="BM59" s="1822" t="n"/>
      <c r="BN59" s="1822" t="n"/>
      <c r="BO59" s="1822" t="n"/>
      <c r="BP59" s="1822" t="n"/>
      <c r="BQ59" s="1822" t="n"/>
      <c r="BR59" s="1822" t="n"/>
      <c r="BS59" s="1822" t="n"/>
      <c r="BT59" s="1822" t="n"/>
      <c r="BU59" s="1822" t="n"/>
      <c r="BV59" s="1822" t="n"/>
      <c r="BW59" s="1822" t="n"/>
      <c r="BX59" s="1822" t="n"/>
      <c r="BY59" s="1822" t="n"/>
      <c r="BZ59" s="1822" t="n"/>
      <c r="CA59" s="1822" t="n"/>
      <c r="CB59" s="1822" t="n"/>
      <c r="CC59" s="1" t="n"/>
      <c r="CD59" s="1" t="n"/>
      <c r="CE59" s="1" t="n"/>
      <c r="CF59" s="1" t="n"/>
    </row>
    <row r="60">
      <c r="A60" s="1823" t="inlineStr">
        <is>
          <t>Количество экзаменов</t>
        </is>
      </c>
      <c r="B60" s="126" t="n"/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770" t="n"/>
      <c r="AG60" s="989" t="n"/>
      <c r="AH60" s="989" t="n"/>
      <c r="AI60" s="1824" t="n">
        <v>7</v>
      </c>
      <c r="AJ60" s="128" t="n"/>
      <c r="AK60" s="235" t="n"/>
      <c r="AL60" s="128" t="n"/>
      <c r="AM60" s="235" t="n"/>
      <c r="AN60" s="128" t="n"/>
      <c r="AO60" s="235" t="n"/>
      <c r="AP60" s="128" t="n"/>
      <c r="AQ60" s="235" t="n"/>
      <c r="AR60" s="128" t="n"/>
      <c r="AS60" s="235" t="n"/>
      <c r="AT60" s="128" t="n"/>
      <c r="AU60" s="1824" t="n">
        <v>4</v>
      </c>
      <c r="AV60" s="126" t="n"/>
      <c r="AW60" s="126" t="n"/>
      <c r="AX60" s="126" t="n"/>
      <c r="AY60" s="126" t="n"/>
      <c r="AZ60" s="128" t="n"/>
      <c r="BA60" s="1826" t="n">
        <v>3</v>
      </c>
      <c r="BB60" s="126" t="n"/>
      <c r="BC60" s="126" t="n"/>
      <c r="BD60" s="126" t="n"/>
      <c r="BE60" s="126" t="n"/>
      <c r="BF60" s="175" t="n"/>
      <c r="BG60" s="1775" t="n"/>
      <c r="BH60" s="126" t="n"/>
      <c r="BI60" s="1770" t="n"/>
      <c r="BJ60" s="1821" t="n"/>
      <c r="BK60" s="1822" t="n"/>
      <c r="BL60" s="1822" t="n"/>
      <c r="BM60" s="1822" t="n"/>
      <c r="BN60" s="1822" t="n"/>
      <c r="BO60" s="1822" t="n"/>
      <c r="BP60" s="1822" t="n"/>
      <c r="BQ60" s="1822" t="n"/>
      <c r="BR60" s="1822" t="n"/>
      <c r="BS60" s="1822" t="n"/>
      <c r="BT60" s="1822" t="n"/>
      <c r="BU60" s="1822" t="n"/>
      <c r="BV60" s="1822" t="n"/>
      <c r="BW60" s="1822" t="n"/>
      <c r="BX60" s="1822" t="n"/>
      <c r="BY60" s="1822" t="n"/>
      <c r="BZ60" s="1822" t="n"/>
      <c r="CA60" s="1822" t="n"/>
      <c r="CB60" s="1822" t="n"/>
      <c r="CC60" s="1" t="n"/>
      <c r="CD60" s="1" t="n"/>
      <c r="CE60" s="1" t="n"/>
      <c r="CF60" s="1" t="n"/>
    </row>
    <row r="61">
      <c r="A61" s="1827" t="inlineStr">
        <is>
          <t>Количество зачетов</t>
        </is>
      </c>
      <c r="B61" s="202" t="n"/>
      <c r="C61" s="202" t="n"/>
      <c r="D61" s="202" t="n"/>
      <c r="E61" s="202" t="n"/>
      <c r="F61" s="202" t="n"/>
      <c r="G61" s="202" t="n"/>
      <c r="H61" s="202" t="n"/>
      <c r="I61" s="202" t="n"/>
      <c r="J61" s="202" t="n"/>
      <c r="K61" s="202" t="n"/>
      <c r="L61" s="202" t="n"/>
      <c r="M61" s="202" t="n"/>
      <c r="N61" s="202" t="n"/>
      <c r="O61" s="202" t="n"/>
      <c r="P61" s="202" t="n"/>
      <c r="Q61" s="202" t="n"/>
      <c r="R61" s="202" t="n"/>
      <c r="S61" s="202" t="n"/>
      <c r="T61" s="202" t="n"/>
      <c r="U61" s="202" t="n"/>
      <c r="V61" s="202" t="n"/>
      <c r="W61" s="202" t="n"/>
      <c r="X61" s="202" t="n"/>
      <c r="Y61" s="202" t="n"/>
      <c r="Z61" s="202" t="n"/>
      <c r="AA61" s="202" t="n"/>
      <c r="AB61" s="202" t="n"/>
      <c r="AC61" s="202" t="n"/>
      <c r="AD61" s="202" t="n"/>
      <c r="AE61" s="202" t="n"/>
      <c r="AF61" s="1809" t="n"/>
      <c r="AG61" s="1828" t="n"/>
      <c r="AH61" s="1828" t="n"/>
      <c r="AI61" s="1829" t="n">
        <v>8</v>
      </c>
      <c r="AJ61" s="144" t="n"/>
      <c r="AK61" s="241" t="n"/>
      <c r="AL61" s="144" t="n"/>
      <c r="AM61" s="241" t="n"/>
      <c r="AN61" s="144" t="n"/>
      <c r="AO61" s="241" t="n"/>
      <c r="AP61" s="144" t="n"/>
      <c r="AQ61" s="241" t="n"/>
      <c r="AR61" s="144" t="n"/>
      <c r="AS61" s="241" t="n"/>
      <c r="AT61" s="144" t="n"/>
      <c r="AU61" s="1829" t="n">
        <v>5</v>
      </c>
      <c r="AV61" s="202" t="n"/>
      <c r="AW61" s="202" t="n"/>
      <c r="AX61" s="202" t="n"/>
      <c r="AY61" s="202" t="n"/>
      <c r="AZ61" s="144" t="n"/>
      <c r="BA61" s="1830" t="n">
        <v>3</v>
      </c>
      <c r="BB61" s="202" t="n"/>
      <c r="BC61" s="202" t="n"/>
      <c r="BD61" s="202" t="n"/>
      <c r="BE61" s="202" t="n"/>
      <c r="BF61" s="203" t="n"/>
      <c r="BG61" s="1831" t="n"/>
      <c r="BH61" s="1832" t="n"/>
      <c r="BI61" s="1833" t="n"/>
      <c r="BJ61" s="98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1" t="n"/>
      <c r="CD61" s="1" t="n"/>
      <c r="CE61" s="1" t="n"/>
      <c r="CF61" s="1" t="n"/>
    </row>
    <row r="62">
      <c r="A62" s="242" t="n"/>
      <c r="B62" s="242" t="n"/>
      <c r="C62" s="242" t="n"/>
      <c r="D62" s="242" t="n"/>
      <c r="E62" s="242" t="n"/>
      <c r="F62" s="242" t="n"/>
      <c r="G62" s="242" t="n"/>
      <c r="H62" s="242" t="n"/>
      <c r="I62" s="242" t="n"/>
      <c r="J62" s="242" t="n"/>
      <c r="K62" s="242" t="n"/>
      <c r="L62" s="242" t="n"/>
      <c r="M62" s="242" t="n"/>
      <c r="N62" s="242" t="n"/>
      <c r="O62" s="242" t="n"/>
      <c r="P62" s="242" t="n"/>
      <c r="Q62" s="242" t="n"/>
      <c r="R62" s="242" t="n"/>
      <c r="S62" s="242" t="n"/>
      <c r="T62" s="242" t="n"/>
      <c r="U62" s="242" t="n"/>
      <c r="V62" s="242" t="n"/>
      <c r="W62" s="242" t="n"/>
      <c r="X62" s="242" t="n"/>
      <c r="Y62" s="242" t="n"/>
      <c r="Z62" s="242" t="n"/>
      <c r="AA62" s="242" t="n"/>
      <c r="AB62" s="242" t="n"/>
      <c r="AC62" s="242" t="n"/>
      <c r="AD62" s="242" t="n"/>
      <c r="AE62" s="242" t="n"/>
      <c r="AF62" s="242" t="n"/>
      <c r="AG62" s="242" t="n"/>
      <c r="AH62" s="242" t="n"/>
      <c r="AI62" s="242" t="n"/>
      <c r="AJ62" s="242" t="n"/>
      <c r="AK62" s="242" t="n"/>
      <c r="AL62" s="242" t="n"/>
      <c r="AM62" s="242" t="n"/>
      <c r="AN62" s="242" t="n"/>
      <c r="AO62" s="242" t="n"/>
      <c r="AP62" s="242" t="n"/>
      <c r="AQ62" s="242" t="n"/>
      <c r="AR62" s="242" t="n"/>
      <c r="AS62" s="242" t="n"/>
      <c r="AT62" s="242" t="n"/>
      <c r="AU62" s="242" t="n"/>
      <c r="AV62" s="242" t="n"/>
      <c r="AW62" s="242" t="n"/>
      <c r="AX62" s="242" t="n"/>
      <c r="AY62" s="242" t="n"/>
      <c r="AZ62" s="242" t="n"/>
      <c r="BA62" s="242" t="n"/>
      <c r="BB62" s="242" t="n"/>
      <c r="BC62" s="242" t="n"/>
      <c r="BD62" s="242" t="n"/>
      <c r="BE62" s="242" t="n"/>
      <c r="BF62" s="242" t="n"/>
      <c r="BG62" s="242" t="n"/>
      <c r="BH62" s="242" t="n"/>
      <c r="BI62" s="242" t="n"/>
      <c r="BJ62" s="1723" t="n"/>
      <c r="BK62" s="25" t="n"/>
      <c r="BL62" s="25" t="n"/>
      <c r="BM62" s="25" t="n"/>
      <c r="BN62" s="25" t="n"/>
      <c r="BO62" s="25" t="n"/>
      <c r="BP62" s="25" t="n"/>
      <c r="BQ62" s="25" t="n"/>
      <c r="BR62" s="25" t="n"/>
      <c r="BS62" s="25" t="n"/>
      <c r="BT62" s="25" t="n"/>
      <c r="BU62" s="25" t="n"/>
      <c r="BV62" s="25" t="n"/>
      <c r="BW62" s="25" t="n"/>
      <c r="BX62" s="25" t="n"/>
      <c r="BY62" s="25" t="n"/>
      <c r="BZ62" s="25" t="n"/>
      <c r="CA62" s="25" t="n"/>
      <c r="CB62" s="25" t="n"/>
      <c r="CC62" s="1" t="n"/>
      <c r="CD62" s="1" t="n"/>
      <c r="CE62" s="1" t="n"/>
      <c r="CF62" s="1" t="n"/>
    </row>
    <row r="63">
      <c r="A63" s="1834" t="inlineStr">
        <is>
          <t>IV. Производственная практика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8" t="n"/>
      <c r="N63" s="108" t="n"/>
      <c r="O63" s="108" t="n"/>
      <c r="P63" s="108" t="n"/>
      <c r="Q63" s="108" t="n"/>
      <c r="R63" s="108" t="n"/>
      <c r="S63" s="108" t="n"/>
      <c r="T63" s="108" t="n"/>
      <c r="U63" s="108" t="n"/>
      <c r="V63" s="108" t="n"/>
      <c r="W63" s="108" t="n"/>
      <c r="X63" s="108" t="n"/>
      <c r="Y63" s="108" t="n"/>
      <c r="Z63" s="108" t="n"/>
      <c r="AA63" s="108" t="n"/>
      <c r="AB63" s="108" t="n"/>
      <c r="AC63" s="108" t="n"/>
      <c r="AD63" s="148" t="n"/>
      <c r="AE63" s="1834" t="inlineStr">
        <is>
          <t>V. Магистерская диссертация</t>
        </is>
      </c>
      <c r="AF63" s="108" t="n"/>
      <c r="AG63" s="108" t="n"/>
      <c r="AH63" s="108" t="n"/>
      <c r="AI63" s="108" t="n"/>
      <c r="AJ63" s="108" t="n"/>
      <c r="AK63" s="108" t="n"/>
      <c r="AL63" s="108" t="n"/>
      <c r="AM63" s="108" t="n"/>
      <c r="AN63" s="108" t="n"/>
      <c r="AO63" s="108" t="n"/>
      <c r="AP63" s="108" t="n"/>
      <c r="AQ63" s="108" t="n"/>
      <c r="AR63" s="108" t="n"/>
      <c r="AS63" s="108" t="n"/>
      <c r="AT63" s="108" t="n"/>
      <c r="AU63" s="108" t="n"/>
      <c r="AV63" s="148" t="n"/>
      <c r="AW63" s="1834" t="inlineStr">
        <is>
          <t xml:space="preserve">VI.Итоговая аттестация </t>
        </is>
      </c>
      <c r="AX63" s="108" t="n"/>
      <c r="AY63" s="108" t="n"/>
      <c r="AZ63" s="108" t="n"/>
      <c r="BA63" s="108" t="n"/>
      <c r="BB63" s="108" t="n"/>
      <c r="BC63" s="108" t="n"/>
      <c r="BD63" s="108" t="n"/>
      <c r="BE63" s="108" t="n"/>
      <c r="BF63" s="108" t="n"/>
      <c r="BG63" s="108" t="n"/>
      <c r="BH63" s="108" t="n"/>
      <c r="BI63" s="148" t="n"/>
      <c r="BJ63" s="1835" t="n"/>
      <c r="BK63" s="242" t="n"/>
      <c r="BL63" s="242" t="n"/>
      <c r="BM63" s="242" t="n"/>
      <c r="BN63" s="25" t="n"/>
      <c r="BO63" s="25" t="n"/>
      <c r="BP63" s="25" t="n"/>
      <c r="BQ63" s="25" t="n"/>
      <c r="BR63" s="25" t="n"/>
      <c r="BS63" s="25" t="n"/>
      <c r="BT63" s="25" t="n"/>
      <c r="BU63" s="25" t="n"/>
      <c r="BV63" s="25" t="n"/>
      <c r="BW63" s="25" t="n"/>
      <c r="BX63" s="25" t="n"/>
      <c r="BY63" s="25" t="n"/>
      <c r="BZ63" s="25" t="n"/>
      <c r="CA63" s="25" t="n"/>
      <c r="CB63" s="25" t="n"/>
      <c r="CC63" s="25" t="n"/>
      <c r="CD63" s="25" t="n"/>
      <c r="CE63" s="25" t="n"/>
      <c r="CF63" s="25" t="n"/>
    </row>
    <row r="64">
      <c r="A64" s="1836" t="inlineStr">
        <is>
          <t>Название практики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9" t="n"/>
      <c r="N64" s="1837" t="inlineStr">
        <is>
          <t>Семестр</t>
        </is>
      </c>
      <c r="O64" s="108" t="n"/>
      <c r="P64" s="108" t="n"/>
      <c r="Q64" s="108" t="n"/>
      <c r="R64" s="109" t="n"/>
      <c r="S64" s="1838" t="inlineStr">
        <is>
          <t>Недель</t>
        </is>
      </c>
      <c r="T64" s="108" t="n"/>
      <c r="U64" s="108" t="n"/>
      <c r="V64" s="109" t="n"/>
      <c r="W64" s="1839" t="inlineStr">
        <is>
          <t>Зачетных единиц</t>
        </is>
      </c>
      <c r="X64" s="108" t="n"/>
      <c r="Y64" s="108" t="n"/>
      <c r="Z64" s="108" t="n"/>
      <c r="AA64" s="108" t="n"/>
      <c r="AB64" s="108" t="n"/>
      <c r="AC64" s="108" t="n"/>
      <c r="AD64" s="148" t="n"/>
      <c r="AE64" s="1840" t="inlineStr">
        <is>
          <t>Семестр</t>
        </is>
      </c>
      <c r="AF64" s="108" t="n"/>
      <c r="AG64" s="108" t="n"/>
      <c r="AH64" s="108" t="n"/>
      <c r="AI64" s="109" t="n"/>
      <c r="AJ64" s="1838" t="inlineStr">
        <is>
          <t>Недель</t>
        </is>
      </c>
      <c r="AK64" s="108" t="n"/>
      <c r="AL64" s="108" t="n"/>
      <c r="AM64" s="108" t="n"/>
      <c r="AN64" s="109" t="n"/>
      <c r="AO64" s="1839" t="inlineStr">
        <is>
          <t>Зачетных единиц</t>
        </is>
      </c>
      <c r="AP64" s="108" t="n"/>
      <c r="AQ64" s="108" t="n"/>
      <c r="AR64" s="108" t="n"/>
      <c r="AS64" s="108" t="n"/>
      <c r="AT64" s="108" t="n"/>
      <c r="AU64" s="108" t="n"/>
      <c r="AV64" s="148" t="n"/>
      <c r="AW64" s="1841" t="inlineStr">
        <is>
          <t>Защита магистерской диссертации</t>
        </is>
      </c>
      <c r="AX64" s="101" t="n"/>
      <c r="AY64" s="101" t="n"/>
      <c r="AZ64" s="101" t="n"/>
      <c r="BA64" s="101" t="n"/>
      <c r="BB64" s="101" t="n"/>
      <c r="BC64" s="101" t="n"/>
      <c r="BD64" s="101" t="n"/>
      <c r="BE64" s="101" t="n"/>
      <c r="BF64" s="101" t="n"/>
      <c r="BG64" s="101" t="n"/>
      <c r="BH64" s="101" t="n"/>
      <c r="BI64" s="104" t="n"/>
      <c r="BJ64" s="98" t="n"/>
      <c r="BK64" s="90" t="n"/>
      <c r="BL64" s="90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1" t="n"/>
      <c r="CD64" s="1" t="n"/>
      <c r="CE64" s="1" t="n"/>
      <c r="CF64" s="1" t="n"/>
    </row>
    <row r="65">
      <c r="A65" s="1842" t="inlineStr">
        <is>
          <t>Научно-исследовательская</t>
        </is>
      </c>
      <c r="B65" s="101" t="n"/>
      <c r="C65" s="101" t="n"/>
      <c r="D65" s="101" t="n"/>
      <c r="E65" s="101" t="n"/>
      <c r="F65" s="101" t="n"/>
      <c r="G65" s="101" t="n"/>
      <c r="H65" s="101" t="n"/>
      <c r="I65" s="101" t="n"/>
      <c r="J65" s="101" t="n"/>
      <c r="K65" s="101" t="n"/>
      <c r="L65" s="101" t="n"/>
      <c r="M65" s="53" t="n"/>
      <c r="N65" s="1843" t="inlineStr">
        <is>
          <t>2</t>
        </is>
      </c>
      <c r="O65" s="101" t="n"/>
      <c r="P65" s="101" t="n"/>
      <c r="Q65" s="101" t="n"/>
      <c r="R65" s="53" t="n"/>
      <c r="S65" s="1844" t="n">
        <v>2</v>
      </c>
      <c r="T65" s="101" t="n"/>
      <c r="U65" s="101" t="n"/>
      <c r="V65" s="53" t="n"/>
      <c r="W65" s="1845" t="n">
        <v>3</v>
      </c>
      <c r="X65" s="101" t="n"/>
      <c r="Y65" s="101" t="n"/>
      <c r="Z65" s="101" t="n"/>
      <c r="AA65" s="101" t="n"/>
      <c r="AB65" s="101" t="n"/>
      <c r="AC65" s="101" t="n"/>
      <c r="AD65" s="104" t="n"/>
      <c r="AE65" s="120" t="n">
        <v>2</v>
      </c>
      <c r="AF65" s="101" t="n"/>
      <c r="AG65" s="101" t="n"/>
      <c r="AH65" s="101" t="n"/>
      <c r="AI65" s="53" t="n"/>
      <c r="AJ65" s="1846" t="n">
        <v>8</v>
      </c>
      <c r="AK65" s="101" t="n"/>
      <c r="AL65" s="101" t="n"/>
      <c r="AM65" s="101" t="n"/>
      <c r="AN65" s="53" t="n"/>
      <c r="AO65" s="1847" t="n">
        <v>12</v>
      </c>
      <c r="AP65" s="101" t="n"/>
      <c r="AQ65" s="101" t="n"/>
      <c r="AR65" s="101" t="n"/>
      <c r="AS65" s="101" t="n"/>
      <c r="AT65" s="101" t="n"/>
      <c r="AU65" s="101" t="n"/>
      <c r="AV65" s="53" t="n"/>
      <c r="AW65" s="112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14" t="n"/>
      <c r="BJ65" s="98" t="n"/>
      <c r="BK65" s="90" t="n"/>
      <c r="BL65" s="90" t="n"/>
      <c r="BM65" s="90" t="n"/>
      <c r="BN65" s="90" t="n"/>
      <c r="BO65" s="90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1" t="n"/>
      <c r="CD65" s="1" t="n"/>
      <c r="CE65" s="1" t="n"/>
      <c r="CF65" s="1" t="n"/>
    </row>
    <row r="66">
      <c r="A66" s="606" t="n"/>
      <c r="B66" s="544" t="n"/>
      <c r="C66" s="544" t="n"/>
      <c r="D66" s="544" t="n"/>
      <c r="E66" s="544" t="n"/>
      <c r="F66" s="544" t="n"/>
      <c r="G66" s="544" t="n"/>
      <c r="H66" s="544" t="n"/>
      <c r="I66" s="544" t="n"/>
      <c r="J66" s="544" t="n"/>
      <c r="K66" s="544" t="n"/>
      <c r="L66" s="544" t="n"/>
      <c r="M66" s="609" t="n"/>
      <c r="N66" s="1848" t="n"/>
      <c r="O66" s="544" t="n"/>
      <c r="P66" s="544" t="n"/>
      <c r="Q66" s="544" t="n"/>
      <c r="R66" s="609" t="n"/>
      <c r="S66" s="1848" t="n"/>
      <c r="T66" s="544" t="n"/>
      <c r="U66" s="544" t="n"/>
      <c r="V66" s="609" t="n"/>
      <c r="W66" s="1848" t="n"/>
      <c r="X66" s="544" t="n"/>
      <c r="Y66" s="544" t="n"/>
      <c r="Z66" s="544" t="n"/>
      <c r="AA66" s="544" t="n"/>
      <c r="AB66" s="544" t="n"/>
      <c r="AC66" s="544" t="n"/>
      <c r="AD66" s="607" t="n"/>
      <c r="AE66" s="136" t="n"/>
      <c r="AF66" s="44" t="n"/>
      <c r="AG66" s="44" t="n"/>
      <c r="AH66" s="44" t="n"/>
      <c r="AI66" s="249" t="n"/>
      <c r="AJ66" s="1848" t="n"/>
      <c r="AK66" s="544" t="n"/>
      <c r="AL66" s="544" t="n"/>
      <c r="AM66" s="544" t="n"/>
      <c r="AN66" s="609" t="n"/>
      <c r="AO66" s="1848" t="n"/>
      <c r="AP66" s="544" t="n"/>
      <c r="AQ66" s="544" t="n"/>
      <c r="AR66" s="544" t="n"/>
      <c r="AS66" s="544" t="n"/>
      <c r="AT66" s="544" t="n"/>
      <c r="AU66" s="544" t="n"/>
      <c r="AV66" s="609" t="n"/>
      <c r="AW66" s="606" t="n"/>
      <c r="AX66" s="544" t="n"/>
      <c r="AY66" s="544" t="n"/>
      <c r="AZ66" s="544" t="n"/>
      <c r="BA66" s="544" t="n"/>
      <c r="BB66" s="544" t="n"/>
      <c r="BC66" s="544" t="n"/>
      <c r="BD66" s="544" t="n"/>
      <c r="BE66" s="544" t="n"/>
      <c r="BF66" s="544" t="n"/>
      <c r="BG66" s="544" t="n"/>
      <c r="BH66" s="544" t="n"/>
      <c r="BI66" s="607" t="n"/>
      <c r="BJ66" s="98" t="n"/>
      <c r="BK66" s="90" t="n"/>
      <c r="BL66" s="90" t="n"/>
      <c r="BM66" s="90" t="n"/>
      <c r="BN66" s="90" t="n"/>
      <c r="BO66" s="90" t="n"/>
      <c r="BP66" s="90" t="n"/>
      <c r="BQ66" s="90" t="n"/>
      <c r="BR66" s="90" t="n"/>
      <c r="BS66" s="90" t="n"/>
      <c r="BT66" s="90" t="n"/>
      <c r="BU66" s="90" t="n"/>
      <c r="BV66" s="90" t="n"/>
      <c r="BW66" s="90" t="n"/>
      <c r="BX66" s="90" t="n"/>
      <c r="BY66" s="90" t="n"/>
      <c r="BZ66" s="90" t="n"/>
      <c r="CA66" s="90" t="n"/>
      <c r="CB66" s="90" t="n"/>
      <c r="CC66" s="1" t="n"/>
      <c r="CD66" s="1" t="n"/>
      <c r="CE66" s="1" t="n"/>
      <c r="CF66" s="1" t="n"/>
    </row>
    <row r="67">
      <c r="A67" s="1510" t="n"/>
      <c r="B67" s="1510" t="n"/>
      <c r="C67" s="1510" t="n"/>
      <c r="D67" s="1510" t="n"/>
      <c r="E67" s="1510" t="n"/>
      <c r="F67" s="1510" t="n"/>
      <c r="G67" s="1510" t="n"/>
      <c r="H67" s="1510" t="n"/>
      <c r="I67" s="1510" t="n"/>
      <c r="J67" s="1510" t="n"/>
      <c r="K67" s="1510" t="n"/>
      <c r="L67" s="1510" t="n"/>
      <c r="M67" s="1510" t="n"/>
      <c r="N67" s="1510" t="n"/>
      <c r="O67" s="1510" t="n"/>
      <c r="P67" s="1510" t="n"/>
      <c r="Q67" s="1510" t="n"/>
      <c r="R67" s="1510" t="n"/>
      <c r="S67" s="8" t="n"/>
      <c r="T67" s="8" t="n"/>
      <c r="U67" s="8" t="n"/>
      <c r="V67" s="8" t="n"/>
      <c r="W67" s="1849" t="n"/>
      <c r="X67" s="1849" t="n"/>
      <c r="Y67" s="1849" t="n"/>
      <c r="Z67" s="1849" t="n"/>
      <c r="AA67" s="1849" t="n"/>
      <c r="AB67" s="1849" t="n"/>
      <c r="AC67" s="8" t="n"/>
      <c r="AD67" s="8" t="n"/>
      <c r="AE67" s="8" t="n"/>
      <c r="AF67" s="8" t="n"/>
      <c r="AG67" s="8" t="n"/>
      <c r="AH67" s="8" t="n"/>
      <c r="AI67" s="8" t="n"/>
      <c r="AJ67" s="8" t="n"/>
      <c r="AK67" s="8" t="n"/>
      <c r="AL67" s="8" t="n"/>
      <c r="AM67" s="533" t="n"/>
      <c r="AN67" s="533" t="n"/>
      <c r="AO67" s="533" t="n"/>
      <c r="AP67" s="533" t="n"/>
      <c r="AQ67" s="533" t="n"/>
      <c r="AR67" s="1849" t="n"/>
      <c r="AS67" s="1849" t="n"/>
      <c r="AT67" s="1849" t="n"/>
      <c r="AU67" s="1849" t="n"/>
      <c r="AV67" s="1849" t="n"/>
      <c r="AW67" s="1849" t="n"/>
      <c r="AX67" s="1849" t="n"/>
      <c r="AY67" s="1849" t="n"/>
      <c r="AZ67" s="1850" t="n"/>
      <c r="BA67" s="1850" t="n"/>
      <c r="BB67" s="1850" t="n"/>
      <c r="BC67" s="1850" t="n"/>
      <c r="BD67" s="1850" t="n"/>
      <c r="BE67" s="1850" t="n"/>
      <c r="BF67" s="1850" t="n"/>
      <c r="BG67" s="1850" t="n"/>
      <c r="BH67" s="1850" t="n"/>
      <c r="BI67" s="1850" t="n"/>
      <c r="BJ67" s="1566" t="n"/>
      <c r="BK67" s="283" t="n"/>
      <c r="BL67" s="283" t="n"/>
      <c r="BM67" s="283" t="n"/>
      <c r="BN67" s="283" t="n"/>
      <c r="BO67" s="283" t="n"/>
      <c r="BP67" s="283" t="n"/>
      <c r="BQ67" s="283" t="n"/>
      <c r="BR67" s="283" t="n"/>
      <c r="BS67" s="283" t="n"/>
      <c r="BT67" s="283" t="n"/>
      <c r="BU67" s="283" t="n"/>
      <c r="BV67" s="283" t="n"/>
      <c r="BW67" s="283" t="n"/>
      <c r="BX67" s="283" t="n"/>
      <c r="BY67" s="283" t="n"/>
      <c r="BZ67" s="283" t="n"/>
      <c r="CA67" s="283" t="n"/>
      <c r="CB67" s="283" t="n"/>
      <c r="CC67" s="1" t="n"/>
      <c r="CD67" s="1" t="n"/>
      <c r="CE67" s="1" t="n"/>
      <c r="CF67" s="1" t="n"/>
    </row>
    <row r="68">
      <c r="A68" s="243" t="n"/>
      <c r="B68" s="243" t="n"/>
      <c r="C68" s="243" t="n"/>
      <c r="D68" s="243" t="n"/>
      <c r="E68" s="243" t="n"/>
      <c r="F68" s="243" t="n"/>
      <c r="G68" s="243" t="n"/>
      <c r="H68" s="243" t="n"/>
      <c r="I68" s="243" t="n"/>
      <c r="J68" s="243" t="n"/>
      <c r="K68" s="243" t="n"/>
      <c r="L68" s="243" t="n"/>
      <c r="M68" s="243" t="n"/>
      <c r="N68" s="243" t="n"/>
      <c r="O68" s="243" t="n"/>
      <c r="P68" s="243" t="n"/>
      <c r="Q68" s="243" t="n"/>
      <c r="R68" s="243" t="n"/>
      <c r="S68" s="243" t="n"/>
      <c r="T68" s="243" t="n"/>
      <c r="U68" s="243" t="n"/>
      <c r="V68" s="243" t="n"/>
      <c r="W68" s="243" t="n"/>
      <c r="X68" s="243" t="n"/>
      <c r="Y68" s="243" t="n"/>
      <c r="Z68" s="243" t="n"/>
      <c r="AA68" s="243" t="n"/>
      <c r="AB68" s="243" t="n"/>
      <c r="AC68" s="243" t="n"/>
      <c r="AD68" s="243" t="n"/>
      <c r="AE68" s="243" t="n"/>
      <c r="AF68" s="243" t="n"/>
      <c r="AG68" s="243" t="n"/>
      <c r="AH68" s="243" t="n"/>
      <c r="AI68" s="243" t="n"/>
      <c r="AJ68" s="243" t="n"/>
      <c r="AK68" s="243" t="n"/>
      <c r="AL68" s="243" t="n"/>
      <c r="AM68" s="243" t="n"/>
      <c r="AN68" s="243" t="n"/>
      <c r="AO68" s="243" t="n"/>
      <c r="AP68" s="243" t="n"/>
      <c r="AQ68" s="243" t="n"/>
      <c r="AR68" s="243" t="n"/>
      <c r="AS68" s="243" t="n"/>
      <c r="AT68" s="243" t="n"/>
      <c r="AU68" s="243" t="n"/>
      <c r="AV68" s="243" t="n"/>
      <c r="AW68" s="243" t="n"/>
      <c r="AX68" s="243" t="n"/>
      <c r="AY68" s="243" t="n"/>
      <c r="AZ68" s="243" t="n"/>
      <c r="BA68" s="243" t="n"/>
      <c r="BB68" s="243" t="n"/>
      <c r="BC68" s="243" t="n"/>
      <c r="BD68" s="243" t="n"/>
      <c r="BE68" s="243" t="n"/>
      <c r="BF68" s="243" t="n"/>
      <c r="BG68" s="243" t="n"/>
      <c r="BH68" s="243" t="n"/>
      <c r="BI68" s="243" t="n"/>
      <c r="BJ68" s="1850" t="n"/>
      <c r="BK68" s="1850" t="n"/>
      <c r="BL68" s="1850" t="n"/>
      <c r="BM68" s="1850" t="n"/>
      <c r="BN68" s="25" t="n"/>
      <c r="BO68" s="25" t="n"/>
      <c r="BP68" s="25" t="n"/>
      <c r="BQ68" s="25" t="n"/>
      <c r="BR68" s="25" t="n"/>
      <c r="BS68" s="25" t="n"/>
      <c r="BT68" s="25" t="n"/>
      <c r="BU68" s="25" t="n"/>
      <c r="BV68" s="25" t="n"/>
      <c r="BW68" s="25" t="n"/>
      <c r="BX68" s="25" t="n"/>
      <c r="BY68" s="25" t="n"/>
      <c r="BZ68" s="25" t="n"/>
      <c r="CA68" s="25" t="n"/>
      <c r="CB68" s="25" t="n"/>
      <c r="CC68" s="25" t="n"/>
      <c r="CD68" s="25" t="n"/>
      <c r="CE68" s="25" t="n"/>
      <c r="CF68" s="25" t="n"/>
    </row>
    <row r="69">
      <c r="A69" s="20" t="inlineStr">
        <is>
          <t>VII. Матрица компетенций</t>
        </is>
      </c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173" t="n"/>
      <c r="BK69" s="41" t="n"/>
      <c r="BL69" s="41" t="n"/>
      <c r="BM69" s="41" t="n"/>
      <c r="BN69" s="41" t="n"/>
      <c r="BO69" s="41" t="n"/>
      <c r="BP69" s="41" t="n"/>
      <c r="BQ69" s="41" t="n"/>
      <c r="BR69" s="41" t="n"/>
      <c r="BS69" s="41" t="n"/>
      <c r="BT69" s="41" t="n"/>
      <c r="BU69" s="41" t="n"/>
      <c r="BV69" s="41" t="n"/>
      <c r="BW69" s="41" t="n"/>
      <c r="BX69" s="41" t="n"/>
      <c r="BY69" s="41" t="n"/>
      <c r="BZ69" s="41" t="n"/>
      <c r="CA69" s="41" t="n"/>
      <c r="CB69" s="41" t="n"/>
      <c r="CC69" s="41" t="n"/>
      <c r="CD69" s="41" t="n"/>
      <c r="CE69" s="41" t="n"/>
      <c r="CF69" s="41" t="n"/>
    </row>
    <row r="70">
      <c r="A70" s="512" t="inlineStr">
        <is>
          <t>Код компетенции</t>
        </is>
      </c>
      <c r="B70" s="108" t="n"/>
      <c r="C70" s="108" t="n"/>
      <c r="D70" s="108" t="n"/>
      <c r="E70" s="108" t="n"/>
      <c r="F70" s="108" t="n"/>
      <c r="G70" s="108" t="n"/>
      <c r="H70" s="148" t="n"/>
      <c r="I70" s="511" t="inlineStr">
        <is>
          <t>Наименование компетенции</t>
        </is>
      </c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48" t="n"/>
      <c r="BE70" s="512" t="inlineStr">
        <is>
          <t>Код модуля, учебной дисциплины</t>
        </is>
      </c>
      <c r="BF70" s="108" t="n"/>
      <c r="BG70" s="108" t="n"/>
      <c r="BH70" s="108" t="n"/>
      <c r="BI70" s="148" t="n"/>
      <c r="BJ70" s="98" t="n"/>
      <c r="BK70" s="90" t="n"/>
      <c r="BL70" s="90" t="n"/>
      <c r="BM70" s="90" t="n"/>
      <c r="BN70" s="90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</row>
    <row r="71">
      <c r="A71" s="105" t="inlineStr">
        <is>
          <t>УК-1</t>
        </is>
      </c>
      <c r="B71" s="123" t="n"/>
      <c r="C71" s="123" t="n"/>
      <c r="D71" s="123" t="n"/>
      <c r="E71" s="123" t="n"/>
      <c r="F71" s="123" t="n"/>
      <c r="G71" s="123" t="n"/>
      <c r="H71" s="124" t="n"/>
      <c r="I71" s="1851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71" s="206" t="n"/>
      <c r="K71" s="206" t="n"/>
      <c r="L71" s="206" t="n"/>
      <c r="M71" s="206" t="n"/>
      <c r="N71" s="206" t="n"/>
      <c r="O71" s="206" t="n"/>
      <c r="P71" s="206" t="n"/>
      <c r="Q71" s="206" t="n"/>
      <c r="R71" s="206" t="n"/>
      <c r="S71" s="206" t="n"/>
      <c r="T71" s="206" t="n"/>
      <c r="U71" s="206" t="n"/>
      <c r="V71" s="206" t="n"/>
      <c r="W71" s="206" t="n"/>
      <c r="X71" s="206" t="n"/>
      <c r="Y71" s="206" t="n"/>
      <c r="Z71" s="206" t="n"/>
      <c r="AA71" s="206" t="n"/>
      <c r="AB71" s="206" t="n"/>
      <c r="AC71" s="206" t="n"/>
      <c r="AD71" s="206" t="n"/>
      <c r="AE71" s="206" t="n"/>
      <c r="AF71" s="206" t="n"/>
      <c r="AG71" s="206" t="n"/>
      <c r="AH71" s="206" t="n"/>
      <c r="AI71" s="206" t="n"/>
      <c r="AJ71" s="206" t="n"/>
      <c r="AK71" s="206" t="n"/>
      <c r="AL71" s="206" t="n"/>
      <c r="AM71" s="206" t="n"/>
      <c r="AN71" s="206" t="n"/>
      <c r="AO71" s="206" t="n"/>
      <c r="AP71" s="206" t="n"/>
      <c r="AQ71" s="206" t="n"/>
      <c r="AR71" s="206" t="n"/>
      <c r="AS71" s="206" t="n"/>
      <c r="AT71" s="206" t="n"/>
      <c r="AU71" s="206" t="n"/>
      <c r="AV71" s="206" t="n"/>
      <c r="AW71" s="206" t="n"/>
      <c r="AX71" s="206" t="n"/>
      <c r="AY71" s="206" t="n"/>
      <c r="AZ71" s="206" t="n"/>
      <c r="BA71" s="206" t="n"/>
      <c r="BB71" s="206" t="n"/>
      <c r="BC71" s="206" t="n"/>
      <c r="BD71" s="207" t="n"/>
      <c r="BE71" s="782" t="inlineStr">
        <is>
          <t>2.5.1</t>
        </is>
      </c>
      <c r="BF71" s="206" t="n"/>
      <c r="BG71" s="206" t="n"/>
      <c r="BH71" s="206" t="n"/>
      <c r="BI71" s="207" t="n"/>
      <c r="BJ71" s="98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</row>
    <row r="72">
      <c r="A72" s="225" t="inlineStr">
        <is>
          <t>УК-2</t>
        </is>
      </c>
      <c r="B72" s="131" t="n"/>
      <c r="C72" s="131" t="n"/>
      <c r="D72" s="131" t="n"/>
      <c r="E72" s="131" t="n"/>
      <c r="F72" s="131" t="n"/>
      <c r="G72" s="131" t="n"/>
      <c r="H72" s="179" t="n"/>
      <c r="I72" s="43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217" t="inlineStr">
        <is>
          <t>1.3</t>
        </is>
      </c>
      <c r="BF72" s="126" t="n"/>
      <c r="BG72" s="126" t="n"/>
      <c r="BH72" s="126" t="n"/>
      <c r="BI72" s="175" t="n"/>
      <c r="BJ72" s="98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</row>
    <row r="73">
      <c r="A73" s="225" t="inlineStr">
        <is>
          <t>УК-3</t>
        </is>
      </c>
      <c r="B73" s="131" t="n"/>
      <c r="C73" s="131" t="n"/>
      <c r="D73" s="131" t="n"/>
      <c r="E73" s="131" t="n"/>
      <c r="F73" s="131" t="n"/>
      <c r="G73" s="131" t="n"/>
      <c r="H73" s="179" t="n"/>
      <c r="I73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217" t="inlineStr">
        <is>
          <t>1.1,1.3</t>
        </is>
      </c>
      <c r="BF73" s="126" t="n"/>
      <c r="BG73" s="126" t="n"/>
      <c r="BH73" s="126" t="n"/>
      <c r="BI73" s="175" t="n"/>
      <c r="BJ73" s="98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</row>
    <row r="74">
      <c r="A74" s="225" t="inlineStr">
        <is>
          <t>УК-4</t>
        </is>
      </c>
      <c r="B74" s="131" t="n"/>
      <c r="C74" s="131" t="n"/>
      <c r="D74" s="131" t="n"/>
      <c r="E74" s="131" t="n"/>
      <c r="F74" s="131" t="n"/>
      <c r="G74" s="131" t="n"/>
      <c r="H74" s="179" t="n"/>
      <c r="I74" s="1351" t="inlineStr">
        <is>
          <t>Развивать инновационную восприимчивость и способность к инновационной деятельности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217" t="inlineStr">
        <is>
          <t>1.2, 1.3</t>
        </is>
      </c>
      <c r="BF74" s="126" t="n"/>
      <c r="BG74" s="126" t="n"/>
      <c r="BH74" s="126" t="n"/>
      <c r="BI74" s="175" t="n"/>
      <c r="BJ74" s="98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</row>
    <row r="75">
      <c r="A75" s="225" t="inlineStr">
        <is>
          <t>УК-5</t>
        </is>
      </c>
      <c r="B75" s="131" t="n"/>
      <c r="C75" s="131" t="n"/>
      <c r="D75" s="131" t="n"/>
      <c r="E75" s="131" t="n"/>
      <c r="F75" s="131" t="n"/>
      <c r="G75" s="131" t="n"/>
      <c r="H75" s="179" t="n"/>
      <c r="I75" s="126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217" t="inlineStr">
        <is>
          <t>2.1, 2.5.2</t>
        </is>
      </c>
      <c r="BF75" s="126" t="n"/>
      <c r="BG75" s="126" t="n"/>
      <c r="BH75" s="126" t="n"/>
      <c r="BI75" s="175" t="n"/>
      <c r="BJ75" s="98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</row>
    <row r="76">
      <c r="A76" s="225" t="inlineStr">
        <is>
          <t>УК-6</t>
        </is>
      </c>
      <c r="B76" s="131" t="n"/>
      <c r="C76" s="131" t="n"/>
      <c r="D76" s="131" t="n"/>
      <c r="E76" s="131" t="n"/>
      <c r="F76" s="131" t="n"/>
      <c r="G76" s="131" t="n"/>
      <c r="H76" s="179" t="n"/>
      <c r="I76" s="436" t="inlineStr">
        <is>
          <t>Решать исследовательские и инновационные задачи на основе применения информационно-коммуникационных технологий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217" t="inlineStr">
        <is>
          <t>1.2, 2.5.3</t>
        </is>
      </c>
      <c r="BF76" s="126" t="n"/>
      <c r="BG76" s="126" t="n"/>
      <c r="BH76" s="126" t="n"/>
      <c r="BI76" s="175" t="n"/>
      <c r="BJ76" s="1852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</row>
    <row r="77">
      <c r="A77" s="182" t="inlineStr">
        <is>
          <t>УПК-1</t>
        </is>
      </c>
      <c r="B77" s="126" t="n"/>
      <c r="C77" s="126" t="n"/>
      <c r="D77" s="126" t="n"/>
      <c r="E77" s="126" t="n"/>
      <c r="F77" s="126" t="n"/>
      <c r="G77" s="126" t="n"/>
      <c r="H77" s="175" t="n"/>
      <c r="I77" s="1853" t="inlineStr">
        <is>
          <t>Применять теорию и методологию экологических наук, ориентироваться в современных экологических проблмах на глобальном, региональном и локальном уровне, понимать тенденции их изменения и возможные последствия для Республики Беларусь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217" t="inlineStr">
        <is>
          <t>1.1</t>
        </is>
      </c>
      <c r="BF77" s="126" t="n"/>
      <c r="BG77" s="126" t="n"/>
      <c r="BH77" s="126" t="n"/>
      <c r="BI77" s="175" t="n"/>
      <c r="BJ77" s="1852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</row>
    <row r="78">
      <c r="A78" s="225" t="inlineStr">
        <is>
          <t>УПК-2</t>
        </is>
      </c>
      <c r="B78" s="131" t="n"/>
      <c r="C78" s="131" t="n"/>
      <c r="D78" s="131" t="n"/>
      <c r="E78" s="131" t="n"/>
      <c r="F78" s="131" t="n"/>
      <c r="G78" s="131" t="n"/>
      <c r="H78" s="179" t="n"/>
      <c r="I78" s="1351" t="inlineStr">
        <is>
          <t>Понимать и применять в профессиональной деятельности современные достижения науки и инновационные технологии в области экологии, природопользования и охраны окружающей среды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217" t="inlineStr">
        <is>
          <t>1.1</t>
        </is>
      </c>
      <c r="BF78" s="126" t="n"/>
      <c r="BG78" s="126" t="n"/>
      <c r="BH78" s="126" t="n"/>
      <c r="BI78" s="175" t="n"/>
      <c r="BJ78" s="1852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</row>
    <row r="79">
      <c r="A79" s="225" t="inlineStr">
        <is>
          <t>УПК-3</t>
        </is>
      </c>
      <c r="B79" s="131" t="n"/>
      <c r="C79" s="131" t="n"/>
      <c r="D79" s="131" t="n"/>
      <c r="E79" s="131" t="n"/>
      <c r="F79" s="131" t="n"/>
      <c r="G79" s="131" t="n"/>
      <c r="H79" s="179" t="n"/>
      <c r="I79" s="1351" t="inlineStr">
        <is>
          <t>Проводить количественное описание экологических процессов и статистическую обработку данных экологических исследований, обобщать и систематизировать результаты выполненных работ, используя современную вычислительную технику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217" t="inlineStr">
        <is>
          <t>1.2.1</t>
        </is>
      </c>
      <c r="BF79" s="126" t="n"/>
      <c r="BG79" s="126" t="n"/>
      <c r="BH79" s="126" t="n"/>
      <c r="BI79" s="175" t="n"/>
      <c r="BJ79" s="1854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</row>
    <row r="80">
      <c r="A80" s="225" t="inlineStr">
        <is>
          <t>УПК-4</t>
        </is>
      </c>
      <c r="B80" s="131" t="n"/>
      <c r="C80" s="131" t="n"/>
      <c r="D80" s="131" t="n"/>
      <c r="E80" s="131" t="n"/>
      <c r="F80" s="131" t="n"/>
      <c r="G80" s="131" t="n"/>
      <c r="H80" s="179" t="n"/>
      <c r="I80" s="1351" t="inlineStr">
        <is>
          <t xml:space="preserve">Анализировать характеристики исходных фактических экологических материалов, используемых для создания изображений, систематизировать и классифицировать изображения, применять методы получения и обработки пространственных данных, пространственного анализа, визуализации и моделирования 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217" t="inlineStr">
        <is>
          <t>1.2.2</t>
        </is>
      </c>
      <c r="BF80" s="126" t="n"/>
      <c r="BG80" s="126" t="n"/>
      <c r="BH80" s="126" t="n"/>
      <c r="BI80" s="175" t="n"/>
      <c r="BJ80" s="1852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</row>
    <row r="81">
      <c r="A81" s="225" t="inlineStr">
        <is>
          <t>СК-1</t>
        </is>
      </c>
      <c r="B81" s="131" t="n"/>
      <c r="C81" s="131" t="n"/>
      <c r="D81" s="131" t="n"/>
      <c r="E81" s="131" t="n"/>
      <c r="F81" s="131" t="n"/>
      <c r="G81" s="131" t="n"/>
      <c r="H81" s="179" t="n"/>
      <c r="I81" s="1351" t="inlineStr">
        <is>
          <t xml:space="preserve">Разрабатывать раздел «Охрана окружающей среды» градостроительных проектов общего и специального планирования, готовить материалы для  экологического доклада по стратегической экологической оценке 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217" t="inlineStr">
        <is>
          <t>2.2.1</t>
        </is>
      </c>
      <c r="BF81" s="126" t="n"/>
      <c r="BG81" s="126" t="n"/>
      <c r="BH81" s="126" t="n"/>
      <c r="BI81" s="175" t="n"/>
      <c r="BJ81" s="1852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</row>
    <row r="82">
      <c r="A82" s="225" t="inlineStr">
        <is>
          <t>СК-2</t>
        </is>
      </c>
      <c r="B82" s="131" t="n"/>
      <c r="C82" s="131" t="n"/>
      <c r="D82" s="131" t="n"/>
      <c r="E82" s="131" t="n"/>
      <c r="F82" s="131" t="n"/>
      <c r="G82" s="131" t="n"/>
      <c r="H82" s="179" t="n"/>
      <c r="I82" s="1351" t="inlineStr">
        <is>
          <t>Разрабатывать  раздел  «Охрана окружающей среды»  архитектурного проекта с обоснованием нормативов допустимого воздействия на окружающую среду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217" t="inlineStr">
        <is>
          <t>2.2.2</t>
        </is>
      </c>
      <c r="BF82" s="126" t="n"/>
      <c r="BG82" s="126" t="n"/>
      <c r="BH82" s="126" t="n"/>
      <c r="BI82" s="175" t="n"/>
      <c r="BJ82" s="1852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</row>
    <row r="83">
      <c r="A83" s="225" t="inlineStr">
        <is>
          <t>СК-3</t>
        </is>
      </c>
      <c r="B83" s="131" t="n"/>
      <c r="C83" s="131" t="n"/>
      <c r="D83" s="131" t="n"/>
      <c r="E83" s="131" t="n"/>
      <c r="F83" s="131" t="n"/>
      <c r="G83" s="131" t="n"/>
      <c r="H83" s="179" t="n"/>
      <c r="I83" s="1351" t="inlineStr">
        <is>
          <t>Разрабатывать программы, планы  и мероприятия в области управления отходами и водными ресурсами на уровне предприятия и территории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217" t="inlineStr">
        <is>
          <t>2.3.1</t>
        </is>
      </c>
      <c r="BF83" s="126" t="n"/>
      <c r="BG83" s="126" t="n"/>
      <c r="BH83" s="126" t="n"/>
      <c r="BI83" s="175" t="n"/>
      <c r="BJ83" s="1852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</row>
    <row r="84">
      <c r="A84" s="225" t="inlineStr">
        <is>
          <t>СК-4</t>
        </is>
      </c>
      <c r="B84" s="131" t="n"/>
      <c r="C84" s="131" t="n"/>
      <c r="D84" s="131" t="n"/>
      <c r="E84" s="131" t="n"/>
      <c r="F84" s="131" t="n"/>
      <c r="G84" s="131" t="n"/>
      <c r="H84" s="179" t="n"/>
      <c r="I84" s="1351" t="inlineStr">
        <is>
          <t xml:space="preserve">Разрабатывать программы, планы  и мероприятия по охране ландшафтов и устойчивому землепользованию 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75" t="n"/>
      <c r="BE84" s="217" t="inlineStr">
        <is>
          <t>2.3.2</t>
        </is>
      </c>
      <c r="BF84" s="126" t="n"/>
      <c r="BG84" s="126" t="n"/>
      <c r="BH84" s="126" t="n"/>
      <c r="BI84" s="175" t="n"/>
      <c r="BJ84" s="1852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</row>
    <row r="85">
      <c r="A85" s="225" t="inlineStr">
        <is>
          <t>СК-5</t>
        </is>
      </c>
      <c r="B85" s="131" t="n"/>
      <c r="C85" s="131" t="n"/>
      <c r="D85" s="131" t="n"/>
      <c r="E85" s="131" t="n"/>
      <c r="F85" s="131" t="n"/>
      <c r="G85" s="131" t="n"/>
      <c r="H85" s="179" t="n"/>
      <c r="I85" s="1351" t="inlineStr">
        <is>
          <t>Обосновывать и выбирать мероприятия по управлению качеством атмосферного воздуха и предотвращению загрязнения окружающей среды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75" t="n"/>
      <c r="BE85" s="217" t="inlineStr">
        <is>
          <t>2.3.3</t>
        </is>
      </c>
      <c r="BF85" s="126" t="n"/>
      <c r="BG85" s="126" t="n"/>
      <c r="BH85" s="126" t="n"/>
      <c r="BI85" s="175" t="n"/>
      <c r="BJ85" s="1852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</row>
    <row r="86">
      <c r="A86" s="225" t="inlineStr">
        <is>
          <t>СК-6</t>
        </is>
      </c>
      <c r="B86" s="131" t="n"/>
      <c r="C86" s="131" t="n"/>
      <c r="D86" s="131" t="n"/>
      <c r="E86" s="131" t="n"/>
      <c r="F86" s="131" t="n"/>
      <c r="G86" s="131" t="n"/>
      <c r="H86" s="179" t="n"/>
      <c r="I86" s="1351" t="inlineStr">
        <is>
          <t>Использовать  для решения практических задач в области охраны окружающей среды модели водохозяйственных комплексов и очистных сооружений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75" t="n"/>
      <c r="BE86" s="217" t="inlineStr">
        <is>
          <t>2.4.1, 2.4.2</t>
        </is>
      </c>
      <c r="BF86" s="126" t="n"/>
      <c r="BG86" s="126" t="n"/>
      <c r="BH86" s="126" t="n"/>
      <c r="BI86" s="175" t="n"/>
      <c r="BJ86" s="185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</row>
    <row r="87">
      <c r="A87" s="1855" t="inlineStr">
        <is>
          <t>СК-7</t>
        </is>
      </c>
      <c r="B87" s="194" t="n"/>
      <c r="C87" s="194" t="n"/>
      <c r="D87" s="194" t="n"/>
      <c r="E87" s="194" t="n"/>
      <c r="F87" s="194" t="n"/>
      <c r="G87" s="194" t="n"/>
      <c r="H87" s="1059" t="n"/>
      <c r="I87" s="1352" t="inlineStr">
        <is>
          <t xml:space="preserve">Владеть методами контроля качества окружающей среды, обладать навыками работы на современных  приборах, используемых для контроля качества окружающей среды </t>
        </is>
      </c>
      <c r="J87" s="202" t="n"/>
      <c r="K87" s="202" t="n"/>
      <c r="L87" s="202" t="n"/>
      <c r="M87" s="202" t="n"/>
      <c r="N87" s="202" t="n"/>
      <c r="O87" s="202" t="n"/>
      <c r="P87" s="202" t="n"/>
      <c r="Q87" s="202" t="n"/>
      <c r="R87" s="202" t="n"/>
      <c r="S87" s="202" t="n"/>
      <c r="T87" s="202" t="n"/>
      <c r="U87" s="202" t="n"/>
      <c r="V87" s="202" t="n"/>
      <c r="W87" s="202" t="n"/>
      <c r="X87" s="202" t="n"/>
      <c r="Y87" s="202" t="n"/>
      <c r="Z87" s="202" t="n"/>
      <c r="AA87" s="202" t="n"/>
      <c r="AB87" s="202" t="n"/>
      <c r="AC87" s="202" t="n"/>
      <c r="AD87" s="202" t="n"/>
      <c r="AE87" s="202" t="n"/>
      <c r="AF87" s="202" t="n"/>
      <c r="AG87" s="202" t="n"/>
      <c r="AH87" s="202" t="n"/>
      <c r="AI87" s="202" t="n"/>
      <c r="AJ87" s="202" t="n"/>
      <c r="AK87" s="202" t="n"/>
      <c r="AL87" s="202" t="n"/>
      <c r="AM87" s="202" t="n"/>
      <c r="AN87" s="202" t="n"/>
      <c r="AO87" s="202" t="n"/>
      <c r="AP87" s="202" t="n"/>
      <c r="AQ87" s="202" t="n"/>
      <c r="AR87" s="202" t="n"/>
      <c r="AS87" s="202" t="n"/>
      <c r="AT87" s="202" t="n"/>
      <c r="AU87" s="202" t="n"/>
      <c r="AV87" s="202" t="n"/>
      <c r="AW87" s="202" t="n"/>
      <c r="AX87" s="202" t="n"/>
      <c r="AY87" s="202" t="n"/>
      <c r="AZ87" s="202" t="n"/>
      <c r="BA87" s="202" t="n"/>
      <c r="BB87" s="202" t="n"/>
      <c r="BC87" s="202" t="n"/>
      <c r="BD87" s="203" t="n"/>
      <c r="BE87" s="898" t="inlineStr">
        <is>
          <t>2.4.3</t>
        </is>
      </c>
      <c r="BF87" s="202" t="n"/>
      <c r="BG87" s="202" t="n"/>
      <c r="BH87" s="202" t="n"/>
      <c r="BI87" s="203" t="n"/>
      <c r="BJ87" s="1852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</row>
    <row r="88">
      <c r="A88" s="516" t="n"/>
      <c r="B88" s="516" t="n"/>
      <c r="C88" s="516" t="n"/>
      <c r="D88" s="517" t="n"/>
      <c r="E88" s="517" t="n"/>
      <c r="F88" s="517" t="n"/>
      <c r="G88" s="517" t="n"/>
      <c r="H88" s="517" t="n"/>
      <c r="I88" s="517" t="n"/>
      <c r="J88" s="517" t="n"/>
      <c r="K88" s="517" t="n"/>
      <c r="L88" s="517" t="n"/>
      <c r="M88" s="517" t="n"/>
      <c r="N88" s="517" t="n"/>
      <c r="O88" s="517" t="n"/>
      <c r="P88" s="517" t="n"/>
      <c r="Q88" s="517" t="n"/>
      <c r="R88" s="517" t="n"/>
      <c r="S88" s="517" t="n"/>
      <c r="T88" s="517" t="n"/>
      <c r="U88" s="517" t="n"/>
      <c r="V88" s="517" t="n"/>
      <c r="W88" s="517" t="n"/>
      <c r="X88" s="517" t="n"/>
      <c r="Y88" s="517" t="n"/>
      <c r="Z88" s="517" t="n"/>
      <c r="AA88" s="517" t="n"/>
      <c r="AB88" s="517" t="n"/>
      <c r="AC88" s="517" t="n"/>
      <c r="AD88" s="517" t="n"/>
      <c r="AE88" s="517" t="n"/>
      <c r="AF88" s="517" t="n"/>
      <c r="AG88" s="517" t="n"/>
      <c r="AH88" s="517" t="n"/>
      <c r="AI88" s="517" t="n"/>
      <c r="AJ88" s="517" t="n"/>
      <c r="AK88" s="517" t="n"/>
      <c r="AL88" s="517" t="n"/>
      <c r="AM88" s="517" t="n"/>
      <c r="AN88" s="517" t="n"/>
      <c r="AO88" s="517" t="n"/>
      <c r="AP88" s="517" t="n"/>
      <c r="AQ88" s="517" t="n"/>
      <c r="AR88" s="517" t="n"/>
      <c r="AS88" s="517" t="n"/>
      <c r="AT88" s="517" t="n"/>
      <c r="AU88" s="517" t="n"/>
      <c r="AV88" s="517" t="n"/>
      <c r="AW88" s="517" t="n"/>
      <c r="AX88" s="517" t="n"/>
      <c r="AY88" s="517" t="n"/>
      <c r="AZ88" s="517" t="n"/>
      <c r="BA88" s="517" t="n"/>
      <c r="BB88" s="517" t="n"/>
      <c r="BC88" s="517" t="n"/>
      <c r="BD88" s="517" t="n"/>
      <c r="BE88" s="517" t="n"/>
      <c r="BF88" s="260" t="n"/>
      <c r="BG88" s="260" t="n"/>
      <c r="BH88" s="243" t="n"/>
      <c r="BI88" s="243" t="n"/>
      <c r="BJ88" s="1856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</row>
    <row r="89">
      <c r="A89" s="516" t="n"/>
      <c r="B89" s="1" t="n"/>
      <c r="C89" s="1857" t="n"/>
      <c r="D89" s="24" t="inlineStr">
        <is>
          <t>Учебный план углубленного высшего образования по специальности 7-06-0521-01  "Экология" разработан на основании примерного учебного плана, утвержденного 20.12.2022 Первым заместителем Министра образования Республики Беларусь, регистрационный № 7-06-05-007/пр.</t>
        </is>
      </c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857" t="n"/>
      <c r="BH89" s="244" t="n"/>
      <c r="BI89" s="267" t="n"/>
      <c r="BJ89" s="1524" t="n"/>
      <c r="BK89" s="243" t="n"/>
      <c r="BL89" s="243" t="n"/>
      <c r="BM89" s="243" t="n"/>
      <c r="BN89" s="243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</row>
    <row r="90">
      <c r="A90" s="516" t="n"/>
      <c r="B90" s="1857" t="n"/>
      <c r="C90" s="1857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857" t="n"/>
      <c r="BH90" s="244" t="n"/>
      <c r="BI90" s="267" t="n"/>
      <c r="BJ90" s="6" t="n"/>
      <c r="BK90" s="267" t="n"/>
      <c r="BL90" s="267" t="n"/>
      <c r="BM90" s="243" t="n"/>
      <c r="BN90" s="243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</row>
    <row r="91">
      <c r="A91" s="296" t="n"/>
      <c r="B91" s="266" t="n"/>
      <c r="C91" s="266" t="n"/>
      <c r="D91" s="266" t="n"/>
      <c r="E91" s="266" t="n"/>
      <c r="F91" s="266" t="n"/>
      <c r="G91" s="266" t="n"/>
      <c r="H91" s="266" t="n"/>
      <c r="I91" s="266" t="n"/>
      <c r="J91" s="266" t="n"/>
      <c r="K91" s="266" t="n"/>
      <c r="L91" s="266" t="n"/>
      <c r="M91" s="266" t="n"/>
      <c r="N91" s="266" t="n"/>
      <c r="O91" s="266" t="n"/>
      <c r="P91" s="266" t="n"/>
      <c r="Q91" s="266" t="n"/>
      <c r="R91" s="266" t="n"/>
      <c r="S91" s="266" t="n"/>
      <c r="T91" s="266" t="n"/>
      <c r="U91" s="266" t="n"/>
      <c r="V91" s="266" t="n"/>
      <c r="W91" s="266" t="n"/>
      <c r="X91" s="266" t="n"/>
      <c r="Y91" s="266" t="n"/>
      <c r="Z91" s="266" t="n"/>
      <c r="AA91" s="266" t="n"/>
      <c r="AB91" s="266" t="n"/>
      <c r="AC91" s="266" t="n"/>
      <c r="AD91" s="266" t="n"/>
      <c r="AE91" s="266" t="n"/>
      <c r="AF91" s="266" t="n"/>
      <c r="AG91" s="266" t="n"/>
      <c r="AH91" s="266" t="n"/>
      <c r="AI91" s="266" t="n"/>
      <c r="AJ91" s="266" t="n"/>
      <c r="AK91" s="266" t="n"/>
      <c r="AL91" s="266" t="n"/>
      <c r="AM91" s="266" t="n"/>
      <c r="AN91" s="266" t="n"/>
      <c r="AO91" s="266" t="n"/>
      <c r="AP91" s="266" t="n"/>
      <c r="AQ91" s="266" t="n"/>
      <c r="AR91" s="266" t="n"/>
      <c r="AS91" s="266" t="n"/>
      <c r="AT91" s="266" t="n"/>
      <c r="AU91" s="266" t="n"/>
      <c r="AV91" s="266" t="n"/>
      <c r="AW91" s="266" t="n"/>
      <c r="AX91" s="266" t="n"/>
      <c r="AY91" s="266" t="n"/>
      <c r="AZ91" s="266" t="n"/>
      <c r="BA91" s="266" t="n"/>
      <c r="BB91" s="266" t="n"/>
      <c r="BC91" s="266" t="n"/>
      <c r="BD91" s="266" t="n"/>
      <c r="BE91" s="266" t="n"/>
      <c r="BF91" s="266" t="n"/>
      <c r="BG91" s="266" t="n"/>
      <c r="BH91" s="266" t="n"/>
      <c r="BI91" s="266" t="n"/>
      <c r="BJ91" s="6" t="n"/>
      <c r="BK91" s="267" t="n"/>
      <c r="BL91" s="267" t="n"/>
      <c r="BM91" s="243" t="n"/>
      <c r="BN91" s="243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</row>
    <row r="92">
      <c r="A92" s="247" t="n"/>
      <c r="B92" s="1564" t="inlineStr">
        <is>
          <t>*</t>
        </is>
      </c>
      <c r="C92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23" t="n"/>
      <c r="BI92" s="23" t="n"/>
      <c r="BJ92" s="21" t="n"/>
      <c r="BK92" s="23" t="n"/>
      <c r="BL92" s="23" t="n"/>
      <c r="BM92" s="23" t="n"/>
      <c r="BN92" s="23" t="n"/>
      <c r="BO92" s="23" t="n"/>
      <c r="BP92" s="23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</row>
    <row r="93">
      <c r="A93" s="1858" t="n"/>
      <c r="B93" s="21" t="inlineStr">
        <is>
          <t>*</t>
        </is>
      </c>
      <c r="C93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859" t="n"/>
      <c r="BK93" s="247" t="n"/>
      <c r="BL93" s="247" t="n"/>
      <c r="BM93" s="247" t="n"/>
      <c r="BN93" s="247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</row>
    <row r="94">
      <c r="A94" s="689" t="n"/>
      <c r="B94" s="21" t="inlineStr">
        <is>
          <t>д</t>
        </is>
      </c>
      <c r="C94" s="23" t="inlineStr">
        <is>
          <t>Дифференцированный зачет.</t>
        </is>
      </c>
      <c r="D94" s="23" t="n"/>
      <c r="E94" s="23" t="n"/>
      <c r="F94" s="23" t="n"/>
      <c r="G94" s="23" t="n"/>
      <c r="H94" s="23" t="n"/>
      <c r="I94" s="23" t="n"/>
      <c r="J94" s="23" t="n"/>
      <c r="K94" s="23" t="n"/>
      <c r="L94" s="23" t="n"/>
      <c r="M94" s="23" t="n"/>
      <c r="N94" s="23" t="n"/>
      <c r="O94" s="23" t="n"/>
      <c r="P94" s="23" t="n"/>
      <c r="Q94" s="23" t="n"/>
      <c r="R94" s="23" t="n"/>
      <c r="S94" s="23" t="n"/>
      <c r="T94" s="23" t="n"/>
      <c r="U94" s="23" t="n"/>
      <c r="V94" s="23" t="n"/>
      <c r="W94" s="23" t="n"/>
      <c r="X94" s="23" t="n"/>
      <c r="Y94" s="23" t="n"/>
      <c r="Z94" s="23" t="n"/>
      <c r="AA94" s="23" t="n"/>
      <c r="AB94" s="23" t="n"/>
      <c r="AC94" s="23" t="n"/>
      <c r="AD94" s="23" t="n"/>
      <c r="AE94" s="23" t="n"/>
      <c r="AF94" s="23" t="n"/>
      <c r="AG94" s="23" t="n"/>
      <c r="AH94" s="23" t="n"/>
      <c r="AI94" s="23" t="n"/>
      <c r="AJ94" s="23" t="n"/>
      <c r="AK94" s="23" t="n"/>
      <c r="AL94" s="23" t="n"/>
      <c r="AM94" s="23" t="n"/>
      <c r="AN94" s="23" t="n"/>
      <c r="AO94" s="23" t="n"/>
      <c r="AP94" s="23" t="n"/>
      <c r="AQ94" s="23" t="n"/>
      <c r="AR94" s="23" t="n"/>
      <c r="AS94" s="23" t="n"/>
      <c r="AT94" s="23" t="n"/>
      <c r="AU94" s="23" t="n"/>
      <c r="AV94" s="23" t="n"/>
      <c r="AW94" s="23" t="n"/>
      <c r="AX94" s="23" t="n"/>
      <c r="AY94" s="23" t="n"/>
      <c r="AZ94" s="23" t="n"/>
      <c r="BA94" s="23" t="n"/>
      <c r="BB94" s="23" t="n"/>
      <c r="BC94" s="23" t="n"/>
      <c r="BD94" s="23" t="n"/>
      <c r="BE94" s="23" t="n"/>
      <c r="BF94" s="23" t="n"/>
      <c r="BG94" s="23" t="n"/>
      <c r="BH94" s="23" t="n"/>
      <c r="BI94" s="23" t="n"/>
      <c r="BJ94" s="1860" t="n"/>
      <c r="BK94" s="253" t="n"/>
      <c r="BL94" s="253" t="n"/>
      <c r="BM94" s="253" t="n"/>
      <c r="BN94" s="253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</row>
    <row r="95">
      <c r="A95" s="243" t="n"/>
      <c r="B95" s="243" t="n"/>
      <c r="C95" s="243" t="n"/>
      <c r="D95" s="243" t="n"/>
      <c r="E95" s="243" t="n"/>
      <c r="F95" s="243" t="n"/>
      <c r="G95" s="243" t="n"/>
      <c r="H95" s="243" t="n"/>
      <c r="I95" s="243" t="n"/>
      <c r="J95" s="243" t="n"/>
      <c r="K95" s="243" t="n"/>
      <c r="L95" s="243" t="n"/>
      <c r="M95" s="243" t="n"/>
      <c r="N95" s="243" t="n"/>
      <c r="O95" s="243" t="n"/>
      <c r="P95" s="243" t="n"/>
      <c r="Q95" s="243" t="n"/>
      <c r="R95" s="243" t="n"/>
      <c r="S95" s="243" t="n"/>
      <c r="T95" s="243" t="n"/>
      <c r="U95" s="243" t="n"/>
      <c r="V95" s="243" t="n"/>
      <c r="W95" s="243" t="n"/>
      <c r="X95" s="243" t="n"/>
      <c r="Y95" s="243" t="n"/>
      <c r="Z95" s="243" t="n"/>
      <c r="AA95" s="243" t="n"/>
      <c r="AB95" s="243" t="n"/>
      <c r="AC95" s="243" t="n"/>
      <c r="AD95" s="243" t="n"/>
      <c r="AE95" s="243" t="n"/>
      <c r="AF95" s="243" t="n"/>
      <c r="AG95" s="243" t="n"/>
      <c r="AH95" s="243" t="n"/>
      <c r="AI95" s="243" t="n"/>
      <c r="AJ95" s="243" t="n"/>
      <c r="AK95" s="243" t="n"/>
      <c r="AL95" s="243" t="n"/>
      <c r="AM95" s="243" t="n"/>
      <c r="AN95" s="243" t="n"/>
      <c r="AO95" s="243" t="n"/>
      <c r="AP95" s="243" t="n"/>
      <c r="AQ95" s="243" t="n"/>
      <c r="AR95" s="243" t="n"/>
      <c r="AS95" s="243" t="n"/>
      <c r="AT95" s="243" t="n"/>
      <c r="AU95" s="243" t="n"/>
      <c r="AV95" s="243" t="n"/>
      <c r="AW95" s="243" t="n"/>
      <c r="AX95" s="243" t="n"/>
      <c r="AY95" s="243" t="n"/>
      <c r="AZ95" s="243" t="n"/>
      <c r="BA95" s="243" t="n"/>
      <c r="BB95" s="243" t="n"/>
      <c r="BC95" s="243" t="n"/>
      <c r="BD95" s="243" t="n"/>
      <c r="BE95" s="243" t="n"/>
      <c r="BF95" s="243" t="n"/>
      <c r="BG95" s="243" t="n"/>
      <c r="BH95" s="243" t="n"/>
      <c r="BI95" s="243" t="n"/>
      <c r="BJ95" s="1859" t="n"/>
      <c r="BK95" s="247" t="n"/>
      <c r="BL95" s="247" t="n"/>
      <c r="BM95" s="247" t="n"/>
      <c r="BN95" s="247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</row>
    <row r="96">
      <c r="A96" s="1" t="n"/>
      <c r="B96" s="90" t="n"/>
      <c r="C96" s="3" t="inlineStr">
        <is>
          <t>Проректор по учебной работе</t>
        </is>
      </c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272" t="n"/>
      <c r="AC96" s="273" t="n"/>
      <c r="AD96" s="273" t="n"/>
      <c r="AE96" s="273" t="n"/>
      <c r="AF96" s="273" t="n"/>
      <c r="AG96" s="273" t="n"/>
      <c r="AH96" s="273" t="n"/>
      <c r="AI96" s="272" t="n"/>
      <c r="AJ96" s="41" t="n"/>
      <c r="AK96" s="41" t="n"/>
      <c r="AL96" s="41" t="n"/>
      <c r="AM96" s="41" t="n"/>
      <c r="AN96" s="41" t="n"/>
      <c r="AO96" s="3" t="n"/>
      <c r="AP96" s="41" t="inlineStr">
        <is>
          <t>А.А. Сакович</t>
        </is>
      </c>
      <c r="AQ96" s="3" t="n"/>
      <c r="AR96" s="274" t="n"/>
      <c r="AS96" s="274" t="n"/>
      <c r="AT96" s="274" t="n"/>
      <c r="AU96" s="274" t="n"/>
      <c r="AV96" s="3" t="n"/>
      <c r="AW96" s="3" t="n"/>
      <c r="AX96" s="268" t="n"/>
      <c r="AY96" s="268" t="n"/>
      <c r="AZ96" s="268" t="n"/>
      <c r="BA96" s="268" t="n"/>
      <c r="BB96" s="244" t="n"/>
      <c r="BC96" s="90" t="n"/>
      <c r="BD96" s="90" t="n"/>
      <c r="BE96" s="90" t="n"/>
      <c r="BF96" s="90" t="n"/>
      <c r="BG96" s="90" t="n"/>
      <c r="BH96" s="90" t="n"/>
      <c r="BI96" s="90" t="n"/>
      <c r="BJ96" s="98" t="n"/>
      <c r="BK96" s="243" t="n"/>
      <c r="BL96" s="243" t="n"/>
      <c r="BM96" s="243" t="n"/>
      <c r="BN96" s="243" t="n"/>
      <c r="BO96" s="243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</row>
    <row r="97">
      <c r="A97" s="1" t="n"/>
      <c r="B97" s="24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41" t="n"/>
      <c r="AC97" s="3" t="n"/>
      <c r="AD97" s="3" t="n"/>
      <c r="AE97" s="3" t="n"/>
      <c r="AF97" s="3" t="n"/>
      <c r="AG97" s="3" t="n"/>
      <c r="AH97" s="3" t="n"/>
      <c r="AI97" s="41" t="n"/>
      <c r="AJ97" s="41" t="n"/>
      <c r="AK97" s="41" t="n"/>
      <c r="AL97" s="41" t="n"/>
      <c r="AM97" s="41" t="n"/>
      <c r="AN97" s="41" t="n"/>
      <c r="AO97" s="3" t="n"/>
      <c r="AP97" s="41" t="n"/>
      <c r="AQ97" s="3" t="n"/>
      <c r="AR97" s="274" t="n"/>
      <c r="AS97" s="274" t="n"/>
      <c r="AT97" s="274" t="n"/>
      <c r="AU97" s="274" t="n"/>
      <c r="AV97" s="3" t="n"/>
      <c r="AW97" s="3" t="n"/>
      <c r="AX97" s="267" t="n"/>
      <c r="AY97" s="267" t="n"/>
      <c r="AZ97" s="267" t="n"/>
      <c r="BA97" s="275" t="n"/>
      <c r="BB97" s="267" t="n"/>
      <c r="BC97" s="296" t="n"/>
      <c r="BD97" s="296" t="n"/>
      <c r="BE97" s="296" t="n"/>
      <c r="BF97" s="296" t="n"/>
      <c r="BG97" s="296" t="n"/>
      <c r="BH97" s="296" t="n"/>
      <c r="BI97" s="296" t="n"/>
      <c r="BJ97" s="787" t="n"/>
      <c r="BK97" s="90" t="n"/>
      <c r="BL97" s="90" t="n"/>
      <c r="BM97" s="90" t="n"/>
      <c r="BN97" s="90" t="n"/>
      <c r="BO97" s="90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</row>
    <row r="98">
      <c r="A98" s="1" t="n"/>
      <c r="B98" s="243" t="n"/>
      <c r="C98" s="276" t="n"/>
      <c r="D98" s="276" t="n"/>
      <c r="E98" s="276" t="n"/>
      <c r="F98" s="276" t="n"/>
      <c r="G98" s="277" t="inlineStr">
        <is>
          <t>20___</t>
        </is>
      </c>
      <c r="H98" s="278" t="n"/>
      <c r="I98" s="41" t="n"/>
      <c r="J98" s="41" t="n"/>
      <c r="K98" s="279" t="n"/>
      <c r="L98" s="274" t="n"/>
      <c r="M98" s="274" t="n"/>
      <c r="N98" s="274" t="n"/>
      <c r="O98" s="274" t="n"/>
      <c r="P98" s="274" t="n"/>
      <c r="Q98" s="274" t="n"/>
      <c r="R98" s="274" t="n"/>
      <c r="S98" s="274" t="n"/>
      <c r="T98" s="274" t="n"/>
      <c r="U98" s="274" t="n"/>
      <c r="V98" s="274" t="n"/>
      <c r="W98" s="274" t="n"/>
      <c r="X98" s="274" t="n"/>
      <c r="Y98" s="274" t="n"/>
      <c r="Z98" s="274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70" t="n"/>
      <c r="BB98" s="267" t="n"/>
      <c r="BC98" s="296" t="n"/>
      <c r="BD98" s="296" t="n"/>
      <c r="BE98" s="296" t="n"/>
      <c r="BF98" s="296" t="n"/>
      <c r="BG98" s="296" t="n"/>
      <c r="BH98" s="296" t="n"/>
      <c r="BI98" s="296" t="n"/>
      <c r="BJ98" s="787" t="n"/>
      <c r="BK98" s="296" t="n"/>
      <c r="BL98" s="243" t="n"/>
      <c r="BM98" s="243" t="n"/>
      <c r="BN98" s="243" t="n"/>
      <c r="BO98" s="243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</row>
    <row r="99">
      <c r="A99" s="1" t="n"/>
      <c r="B99" s="243" t="n"/>
      <c r="C99" s="41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" t="n"/>
      <c r="AY99" s="4" t="n"/>
      <c r="AZ99" s="4" t="n"/>
      <c r="BA99" s="270" t="n"/>
      <c r="BB99" s="267" t="n"/>
      <c r="BC99" s="296" t="n"/>
      <c r="BD99" s="296" t="n"/>
      <c r="BE99" s="296" t="n"/>
      <c r="BF99" s="296" t="n"/>
      <c r="BG99" s="296" t="n"/>
      <c r="BH99" s="296" t="n"/>
      <c r="BI99" s="296" t="n"/>
      <c r="BJ99" s="787" t="n"/>
      <c r="BK99" s="296" t="n"/>
      <c r="BL99" s="243" t="n"/>
      <c r="BM99" s="243" t="n"/>
      <c r="BN99" s="243" t="n"/>
      <c r="BO99" s="243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</row>
    <row r="100">
      <c r="A100" s="1" t="n"/>
      <c r="B100" s="243" t="n"/>
      <c r="C100" s="274" t="inlineStr">
        <is>
          <t>Декан факультета                                   химической технологии и техники</t>
        </is>
      </c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4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265" t="n"/>
      <c r="AY100" s="4" t="n"/>
      <c r="AZ100" s="4" t="n"/>
      <c r="BA100" s="270" t="n"/>
      <c r="BB100" s="267" t="n"/>
      <c r="BC100" s="296" t="n"/>
      <c r="BD100" s="296" t="n"/>
      <c r="BE100" s="296" t="n"/>
      <c r="BF100" s="296" t="n"/>
      <c r="BG100" s="296" t="n"/>
      <c r="BH100" s="296" t="n"/>
      <c r="BI100" s="296" t="n"/>
      <c r="BJ100" s="787" t="n"/>
      <c r="BK100" s="296" t="n"/>
      <c r="BL100" s="243" t="n"/>
      <c r="BM100" s="243" t="n"/>
      <c r="BN100" s="243" t="n"/>
      <c r="BO100" s="243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</row>
    <row r="101">
      <c r="A101" s="1" t="n"/>
      <c r="B101" s="243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3" t="n"/>
      <c r="X101" s="3" t="n"/>
      <c r="Y101" s="3" t="n"/>
      <c r="Z101" s="3" t="n"/>
      <c r="AA101" s="3" t="n"/>
      <c r="AB101" s="276" t="n"/>
      <c r="AC101" s="276" t="n"/>
      <c r="AD101" s="276" t="n"/>
      <c r="AE101" s="276" t="n"/>
      <c r="AF101" s="276" t="n"/>
      <c r="AG101" s="276" t="n"/>
      <c r="AH101" s="280" t="n"/>
      <c r="AI101" s="280" t="n"/>
      <c r="AJ101" s="41" t="n"/>
      <c r="AK101" s="41" t="n"/>
      <c r="AL101" s="41" t="n"/>
      <c r="AM101" s="41" t="n"/>
      <c r="AN101" s="3" t="n"/>
      <c r="AO101" s="41" t="n"/>
      <c r="AP101" s="3" t="inlineStr">
        <is>
          <t>Ю.А.Климош</t>
        </is>
      </c>
      <c r="AQ101" s="274" t="n"/>
      <c r="AR101" s="274" t="n"/>
      <c r="AS101" s="274" t="n"/>
      <c r="AT101" s="274" t="n"/>
      <c r="AU101" s="3" t="n"/>
      <c r="AV101" s="3" t="n"/>
      <c r="AW101" s="41" t="n"/>
      <c r="AX101" s="265" t="n"/>
      <c r="AY101" s="4" t="n"/>
      <c r="AZ101" s="4" t="n"/>
      <c r="BA101" s="270" t="n"/>
      <c r="BB101" s="267" t="n"/>
      <c r="BC101" s="296" t="n"/>
      <c r="BD101" s="296" t="n"/>
      <c r="BE101" s="296" t="n"/>
      <c r="BF101" s="296" t="n"/>
      <c r="BG101" s="296" t="n"/>
      <c r="BH101" s="296" t="n"/>
      <c r="BI101" s="296" t="n"/>
      <c r="BJ101" s="787" t="n"/>
      <c r="BK101" s="296" t="n"/>
      <c r="BL101" s="243" t="n"/>
      <c r="BM101" s="243" t="n"/>
      <c r="BN101" s="243" t="n"/>
      <c r="BO101" s="243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</row>
    <row r="102">
      <c r="A102" s="1" t="n"/>
      <c r="B102" s="24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41" t="n"/>
      <c r="AX102" s="4" t="n"/>
      <c r="AY102" s="4" t="n"/>
      <c r="AZ102" s="4" t="n"/>
      <c r="BA102" s="270" t="n"/>
      <c r="BB102" s="267" t="n"/>
      <c r="BC102" s="296" t="n"/>
      <c r="BD102" s="296" t="n"/>
      <c r="BE102" s="296" t="n"/>
      <c r="BF102" s="296" t="n"/>
      <c r="BG102" s="296" t="n"/>
      <c r="BH102" s="296" t="n"/>
      <c r="BI102" s="296" t="n"/>
      <c r="BJ102" s="787" t="n"/>
      <c r="BK102" s="296" t="n"/>
      <c r="BL102" s="243" t="n"/>
      <c r="BM102" s="243" t="n"/>
      <c r="BN102" s="243" t="n"/>
      <c r="BO102" s="243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</row>
    <row r="103">
      <c r="A103" s="1" t="n"/>
      <c r="B103" s="243" t="n"/>
      <c r="C103" s="276" t="n"/>
      <c r="D103" s="276" t="n"/>
      <c r="E103" s="276" t="n"/>
      <c r="F103" s="276" t="n"/>
      <c r="G103" s="277" t="inlineStr">
        <is>
          <t>20___</t>
        </is>
      </c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3" t="n"/>
      <c r="AB103" s="3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" t="n"/>
      <c r="AY103" s="4" t="n"/>
      <c r="AZ103" s="4" t="n"/>
      <c r="BA103" s="270" t="n"/>
      <c r="BB103" s="267" t="n"/>
      <c r="BC103" s="296" t="n"/>
      <c r="BD103" s="296" t="n"/>
      <c r="BE103" s="296" t="n"/>
      <c r="BF103" s="296" t="n"/>
      <c r="BG103" s="296" t="n"/>
      <c r="BH103" s="296" t="n"/>
      <c r="BI103" s="296" t="n"/>
      <c r="BJ103" s="787" t="n"/>
      <c r="BK103" s="296" t="n"/>
      <c r="BL103" s="243" t="n"/>
      <c r="BM103" s="243" t="n"/>
      <c r="BN103" s="243" t="n"/>
      <c r="BO103" s="243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</row>
    <row r="104">
      <c r="A104" s="1" t="n"/>
      <c r="B104" s="243" t="n"/>
      <c r="C104" s="274" t="inlineStr">
        <is>
          <t>Заведующий кафедрой          промышленной экологии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3" t="n"/>
      <c r="X104" s="3" t="n"/>
      <c r="Y104" s="3" t="n"/>
      <c r="Z104" s="3" t="n"/>
      <c r="AA104" s="3" t="n"/>
      <c r="AB104" s="272" t="n"/>
      <c r="AC104" s="273" t="n"/>
      <c r="AD104" s="273" t="n"/>
      <c r="AE104" s="273" t="n"/>
      <c r="AF104" s="273" t="n"/>
      <c r="AG104" s="273" t="n"/>
      <c r="AH104" s="273" t="n"/>
      <c r="AI104" s="272" t="n"/>
      <c r="AJ104" s="41" t="n"/>
      <c r="AK104" s="41" t="n"/>
      <c r="AL104" s="41" t="n"/>
      <c r="AM104" s="41" t="n"/>
      <c r="AN104" s="41" t="n"/>
      <c r="AO104" s="3" t="n"/>
      <c r="AP104" s="41" t="inlineStr">
        <is>
          <t>А.В.Лихачева</t>
        </is>
      </c>
      <c r="AQ104" s="274" t="n"/>
      <c r="AR104" s="274" t="n"/>
      <c r="AS104" s="274" t="n"/>
      <c r="AT104" s="274" t="n"/>
      <c r="AU104" s="3" t="n"/>
      <c r="AV104" s="3" t="n"/>
      <c r="AW104" s="3" t="n"/>
      <c r="AX104" s="4" t="n"/>
      <c r="AY104" s="4" t="n"/>
      <c r="AZ104" s="4" t="n"/>
      <c r="BA104" s="270" t="n"/>
      <c r="BB104" s="267" t="n"/>
      <c r="BC104" s="296" t="n"/>
      <c r="BD104" s="296" t="n"/>
      <c r="BE104" s="296" t="n"/>
      <c r="BF104" s="296" t="n"/>
      <c r="BG104" s="296" t="n"/>
      <c r="BH104" s="296" t="n"/>
      <c r="BI104" s="296" t="n"/>
      <c r="BJ104" s="787" t="n"/>
      <c r="BK104" s="296" t="n"/>
      <c r="BL104" s="243" t="n"/>
      <c r="BM104" s="243" t="n"/>
      <c r="BN104" s="243" t="n"/>
      <c r="BO104" s="243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</row>
    <row r="105">
      <c r="A105" s="1" t="n"/>
      <c r="B105" s="243" t="n"/>
      <c r="C105" s="3" t="n"/>
      <c r="D105" s="2" t="n"/>
      <c r="E105" s="2" t="n"/>
      <c r="F105" s="2" t="n"/>
      <c r="G105" s="2" t="n"/>
      <c r="H105" s="2" t="n"/>
      <c r="I105" s="2" t="n"/>
      <c r="J105" s="2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41" t="n"/>
      <c r="AC105" s="3" t="n"/>
      <c r="AD105" s="3" t="n"/>
      <c r="AE105" s="3" t="n"/>
      <c r="AF105" s="3" t="n"/>
      <c r="AG105" s="3" t="n"/>
      <c r="AH105" s="3" t="n"/>
      <c r="AI105" s="41" t="n"/>
      <c r="AJ105" s="41" t="n"/>
      <c r="AK105" s="41" t="n"/>
      <c r="AL105" s="41" t="n"/>
      <c r="AM105" s="41" t="n"/>
      <c r="AN105" s="41" t="n"/>
      <c r="AO105" s="3" t="n"/>
      <c r="AP105" s="3" t="n"/>
      <c r="AQ105" s="274" t="n"/>
      <c r="AR105" s="274" t="n"/>
      <c r="AS105" s="274" t="n"/>
      <c r="AT105" s="274" t="n"/>
      <c r="AU105" s="3" t="n"/>
      <c r="AV105" s="3" t="n"/>
      <c r="AW105" s="3" t="n"/>
      <c r="AX105" s="265" t="n"/>
      <c r="AY105" s="4" t="n"/>
      <c r="AZ105" s="4" t="n"/>
      <c r="BA105" s="270" t="n"/>
      <c r="BB105" s="267" t="n"/>
      <c r="BC105" s="296" t="n"/>
      <c r="BD105" s="296" t="n"/>
      <c r="BE105" s="296" t="n"/>
      <c r="BF105" s="296" t="n"/>
      <c r="BG105" s="296" t="n"/>
      <c r="BH105" s="296" t="n"/>
      <c r="BI105" s="296" t="n"/>
      <c r="BJ105" s="787" t="n"/>
      <c r="BK105" s="296" t="n"/>
      <c r="BL105" s="243" t="n"/>
      <c r="BM105" s="243" t="n"/>
      <c r="BN105" s="243" t="n"/>
      <c r="BO105" s="243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</row>
    <row r="106">
      <c r="A106" s="1" t="n"/>
      <c r="B106" s="243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265" t="n"/>
      <c r="AY106" s="4" t="n"/>
      <c r="AZ106" s="265" t="n"/>
      <c r="BA106" s="270" t="n"/>
      <c r="BB106" s="267" t="n"/>
      <c r="BC106" s="296" t="n"/>
      <c r="BD106" s="296" t="n"/>
      <c r="BE106" s="296" t="n"/>
      <c r="BF106" s="296" t="n"/>
      <c r="BG106" s="296" t="n"/>
      <c r="BH106" s="296" t="n"/>
      <c r="BI106" s="296" t="n"/>
      <c r="BJ106" s="787" t="n"/>
      <c r="BK106" s="296" t="n"/>
      <c r="BL106" s="243" t="n"/>
      <c r="BM106" s="243" t="n"/>
      <c r="BN106" s="243" t="n"/>
      <c r="BO106" s="243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</row>
    <row r="107">
      <c r="A107" s="1" t="n"/>
      <c r="B107" s="243" t="n"/>
      <c r="C107" s="4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265" t="n"/>
      <c r="AY107" s="4" t="n"/>
      <c r="AZ107" s="265" t="n"/>
      <c r="BA107" s="270" t="n"/>
      <c r="BB107" s="296" t="n"/>
      <c r="BC107" s="296" t="n"/>
      <c r="BD107" s="296" t="n"/>
      <c r="BE107" s="296" t="n"/>
      <c r="BF107" s="296" t="n"/>
      <c r="BG107" s="296" t="n"/>
      <c r="BH107" s="296" t="n"/>
      <c r="BI107" s="296" t="n"/>
      <c r="BJ107" s="787" t="n"/>
      <c r="BK107" s="296" t="n"/>
      <c r="BL107" s="243" t="n"/>
      <c r="BM107" s="243" t="n"/>
      <c r="BN107" s="243" t="n"/>
      <c r="BO107" s="243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</row>
    <row r="108">
      <c r="A108" s="1" t="n"/>
      <c r="B108" s="243" t="n"/>
      <c r="C108" s="281" t="inlineStr">
        <is>
          <t>Рекомендован к утверждению научно-методическим советом БГТУ</t>
        </is>
      </c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4" t="n"/>
      <c r="BA108" s="270" t="n"/>
      <c r="BB108" s="267" t="n"/>
      <c r="BC108" s="296" t="n"/>
      <c r="BD108" s="296" t="n"/>
      <c r="BE108" s="296" t="n"/>
      <c r="BF108" s="296" t="n"/>
      <c r="BG108" s="296" t="n"/>
      <c r="BH108" s="296" t="n"/>
      <c r="BI108" s="296" t="n"/>
      <c r="BJ108" s="787" t="n"/>
      <c r="BK108" s="296" t="n"/>
      <c r="BL108" s="243" t="n"/>
      <c r="BM108" s="243" t="n"/>
      <c r="BN108" s="243" t="n"/>
      <c r="BO108" s="243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</row>
    <row r="109">
      <c r="A109" s="1" t="n"/>
      <c r="B109" s="243" t="n"/>
      <c r="C109" s="282" t="inlineStr">
        <is>
          <t>Протокол № 6 от 28.04.2023</t>
        </is>
      </c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265" t="n"/>
      <c r="AY109" s="4" t="n"/>
      <c r="AZ109" s="265" t="n"/>
      <c r="BA109" s="270" t="n"/>
      <c r="BB109" s="267" t="n"/>
      <c r="BC109" s="296" t="n"/>
      <c r="BD109" s="296" t="n"/>
      <c r="BE109" s="296" t="n"/>
      <c r="BF109" s="296" t="n"/>
      <c r="BG109" s="296" t="n"/>
      <c r="BH109" s="296" t="n"/>
      <c r="BI109" s="296" t="n"/>
      <c r="BJ109" s="787" t="n"/>
      <c r="BK109" s="296" t="n"/>
      <c r="BL109" s="243" t="n"/>
      <c r="BM109" s="243" t="n"/>
      <c r="BN109" s="243" t="n"/>
      <c r="BO109" s="243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</row>
    <row r="110">
      <c r="A110" s="1" t="n"/>
      <c r="B110" s="243" t="n"/>
      <c r="C110" s="296" t="n"/>
      <c r="D110" s="296" t="n"/>
      <c r="E110" s="296" t="n"/>
      <c r="F110" s="296" t="n"/>
      <c r="G110" s="296" t="n"/>
      <c r="H110" s="296" t="n"/>
      <c r="I110" s="296" t="n"/>
      <c r="J110" s="296" t="n"/>
      <c r="K110" s="296" t="n"/>
      <c r="L110" s="296" t="n"/>
      <c r="M110" s="296" t="n"/>
      <c r="N110" s="296" t="n"/>
      <c r="O110" s="296" t="n"/>
      <c r="P110" s="296" t="n"/>
      <c r="Q110" s="296" t="n"/>
      <c r="R110" s="296" t="n"/>
      <c r="S110" s="296" t="n"/>
      <c r="T110" s="296" t="n"/>
      <c r="U110" s="296" t="n"/>
      <c r="V110" s="296" t="n"/>
      <c r="W110" s="296" t="n"/>
      <c r="X110" s="296" t="n"/>
      <c r="Y110" s="296" t="n"/>
      <c r="Z110" s="296" t="n"/>
      <c r="AA110" s="296" t="n"/>
      <c r="AB110" s="296" t="n"/>
      <c r="AC110" s="296" t="n"/>
      <c r="AD110" s="296" t="n"/>
      <c r="AE110" s="296" t="n"/>
      <c r="AF110" s="296" t="n"/>
      <c r="AG110" s="296" t="n"/>
      <c r="AH110" s="296" t="n"/>
      <c r="AI110" s="296" t="n"/>
      <c r="AJ110" s="267" t="n"/>
      <c r="AK110" s="267" t="n"/>
      <c r="AL110" s="267" t="n"/>
      <c r="AM110" s="267" t="n"/>
      <c r="AN110" s="294" t="n"/>
      <c r="AO110" s="293" t="n"/>
      <c r="AP110" s="296" t="n"/>
      <c r="AQ110" s="296" t="n"/>
      <c r="AR110" s="785" t="n"/>
      <c r="AS110" s="266" t="n"/>
      <c r="AT110" s="266" t="n"/>
      <c r="AU110" s="266" t="n"/>
      <c r="AV110" s="266" t="n"/>
      <c r="AW110" s="266" t="n"/>
      <c r="AX110" s="266" t="n"/>
      <c r="AY110" s="267" t="n"/>
      <c r="AZ110" s="266" t="n"/>
      <c r="BA110" s="267" t="n"/>
      <c r="BB110" s="267" t="n"/>
      <c r="BC110" s="296" t="n"/>
      <c r="BD110" s="296" t="n"/>
      <c r="BE110" s="296" t="n"/>
      <c r="BF110" s="296" t="n"/>
      <c r="BG110" s="296" t="n"/>
      <c r="BH110" s="296" t="n"/>
      <c r="BI110" s="296" t="n"/>
      <c r="BJ110" s="787" t="n"/>
      <c r="BK110" s="296" t="n"/>
      <c r="BL110" s="243" t="n"/>
      <c r="BM110" s="243" t="n"/>
      <c r="BN110" s="243" t="n"/>
      <c r="BO110" s="243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</row>
    <row r="111">
      <c r="A111" s="243" t="n"/>
      <c r="B111" s="275" t="n"/>
      <c r="C111" s="296" t="n"/>
      <c r="D111" s="296" t="n"/>
      <c r="E111" s="296" t="n"/>
      <c r="F111" s="296" t="n"/>
      <c r="G111" s="296" t="n"/>
      <c r="H111" s="296" t="n"/>
      <c r="I111" s="296" t="n"/>
      <c r="J111" s="296" t="n"/>
      <c r="K111" s="296" t="n"/>
      <c r="L111" s="296" t="n"/>
      <c r="M111" s="296" t="n"/>
      <c r="N111" s="296" t="n"/>
      <c r="O111" s="296" t="n"/>
      <c r="P111" s="296" t="n"/>
      <c r="Q111" s="296" t="n"/>
      <c r="R111" s="296" t="n"/>
      <c r="S111" s="296" t="n"/>
      <c r="T111" s="296" t="n"/>
      <c r="U111" s="296" t="n"/>
      <c r="V111" s="296" t="n"/>
      <c r="W111" s="296" t="n"/>
      <c r="X111" s="296" t="n"/>
      <c r="Y111" s="296" t="n"/>
      <c r="Z111" s="296" t="n"/>
      <c r="AA111" s="296" t="n"/>
      <c r="AB111" s="296" t="n"/>
      <c r="AC111" s="296" t="n"/>
      <c r="AD111" s="296" t="n"/>
      <c r="AE111" s="296" t="n"/>
      <c r="AF111" s="296" t="n"/>
      <c r="AG111" s="296" t="n"/>
      <c r="AH111" s="296" t="n"/>
      <c r="AI111" s="296" t="n"/>
      <c r="AJ111" s="296" t="n"/>
      <c r="AK111" s="296" t="n"/>
      <c r="AL111" s="296" t="n"/>
      <c r="AM111" s="296" t="n"/>
      <c r="AN111" s="296" t="n"/>
      <c r="AO111" s="296" t="n"/>
      <c r="AP111" s="296" t="n"/>
      <c r="AQ111" s="296" t="n"/>
      <c r="AR111" s="296" t="n"/>
      <c r="AS111" s="296" t="n"/>
      <c r="AT111" s="296" t="n"/>
      <c r="AU111" s="296" t="n"/>
      <c r="AV111" s="296" t="n"/>
      <c r="AW111" s="296" t="n"/>
      <c r="AX111" s="296" t="n"/>
      <c r="AY111" s="296" t="n"/>
      <c r="AZ111" s="267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96" t="n"/>
      <c r="BJ111" s="787" t="n"/>
      <c r="BK111" s="243" t="n"/>
      <c r="BL111" s="243" t="n"/>
      <c r="BM111" s="243" t="n"/>
      <c r="BN111" s="24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</row>
    <row r="112">
      <c r="A112" s="243" t="n"/>
      <c r="B112" s="275" t="n"/>
      <c r="C112" s="296" t="n"/>
      <c r="D112" s="296" t="n"/>
      <c r="E112" s="296" t="n"/>
      <c r="F112" s="296" t="n"/>
      <c r="G112" s="296" t="n"/>
      <c r="H112" s="296" t="n"/>
      <c r="I112" s="296" t="n"/>
      <c r="J112" s="296" t="n"/>
      <c r="K112" s="296" t="n"/>
      <c r="L112" s="296" t="n"/>
      <c r="M112" s="296" t="n"/>
      <c r="N112" s="296" t="n"/>
      <c r="O112" s="296" t="n"/>
      <c r="P112" s="296" t="n"/>
      <c r="Q112" s="296" t="n"/>
      <c r="R112" s="296" t="n"/>
      <c r="S112" s="296" t="n"/>
      <c r="T112" s="296" t="n"/>
      <c r="U112" s="296" t="n"/>
      <c r="V112" s="296" t="n"/>
      <c r="W112" s="296" t="n"/>
      <c r="X112" s="296" t="n"/>
      <c r="Y112" s="296" t="n"/>
      <c r="Z112" s="296" t="n"/>
      <c r="AA112" s="296" t="n"/>
      <c r="AB112" s="296" t="n"/>
      <c r="AC112" s="296" t="n"/>
      <c r="AD112" s="296" t="n"/>
      <c r="AE112" s="296" t="n"/>
      <c r="AF112" s="296" t="n"/>
      <c r="AG112" s="296" t="n"/>
      <c r="AH112" s="296" t="n"/>
      <c r="AI112" s="296" t="n"/>
      <c r="AJ112" s="296" t="n"/>
      <c r="AK112" s="296" t="n"/>
      <c r="AL112" s="296" t="n"/>
      <c r="AM112" s="296" t="n"/>
      <c r="AN112" s="296" t="n"/>
      <c r="AO112" s="296" t="n"/>
      <c r="AP112" s="296" t="n"/>
      <c r="AQ112" s="296" t="n"/>
      <c r="AR112" s="296" t="n"/>
      <c r="AS112" s="296" t="n"/>
      <c r="AT112" s="296" t="n"/>
      <c r="AU112" s="296" t="n"/>
      <c r="AV112" s="296" t="n"/>
      <c r="AW112" s="296" t="n"/>
      <c r="AX112" s="296" t="n"/>
      <c r="AY112" s="296" t="n"/>
      <c r="AZ112" s="267" t="n"/>
      <c r="BA112" s="267" t="n"/>
      <c r="BB112" s="296" t="n"/>
      <c r="BC112" s="296" t="n"/>
      <c r="BD112" s="296" t="n"/>
      <c r="BE112" s="296" t="n"/>
      <c r="BF112" s="296" t="n"/>
      <c r="BG112" s="296" t="n"/>
      <c r="BH112" s="296" t="n"/>
      <c r="BI112" s="296" t="n"/>
      <c r="BJ112" s="787" t="n"/>
      <c r="BK112" s="243" t="n"/>
      <c r="BL112" s="243" t="n"/>
      <c r="BM112" s="243" t="n"/>
      <c r="BN112" s="24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</row>
    <row r="113">
      <c r="A113" s="25" t="n"/>
      <c r="B113" s="1861" t="n"/>
      <c r="C113" s="296" t="n"/>
      <c r="D113" s="296" t="n"/>
      <c r="E113" s="296" t="n"/>
      <c r="F113" s="296" t="n"/>
      <c r="G113" s="296" t="n"/>
      <c r="H113" s="296" t="n"/>
      <c r="I113" s="296" t="n"/>
      <c r="J113" s="296" t="n"/>
      <c r="K113" s="296" t="n"/>
      <c r="L113" s="296" t="n"/>
      <c r="M113" s="296" t="n"/>
      <c r="N113" s="296" t="n"/>
      <c r="O113" s="296" t="n"/>
      <c r="P113" s="296" t="n"/>
      <c r="Q113" s="296" t="n"/>
      <c r="R113" s="296" t="n"/>
      <c r="S113" s="296" t="n"/>
      <c r="T113" s="296" t="n"/>
      <c r="U113" s="296" t="n"/>
      <c r="V113" s="296" t="n"/>
      <c r="W113" s="296" t="n"/>
      <c r="X113" s="296" t="n"/>
      <c r="Y113" s="296" t="n"/>
      <c r="Z113" s="296" t="n"/>
      <c r="AA113" s="296" t="n"/>
      <c r="AB113" s="296" t="n"/>
      <c r="AC113" s="296" t="n"/>
      <c r="AD113" s="296" t="n"/>
      <c r="AE113" s="296" t="n"/>
      <c r="AF113" s="296" t="n"/>
      <c r="AG113" s="296" t="n"/>
      <c r="AH113" s="296" t="n"/>
      <c r="AI113" s="296" t="n"/>
      <c r="AJ113" s="296" t="n"/>
      <c r="AK113" s="296" t="n"/>
      <c r="AL113" s="296" t="n"/>
      <c r="AM113" s="296" t="n"/>
      <c r="AN113" s="294" t="n"/>
      <c r="AO113" s="267" t="n"/>
      <c r="AP113" s="267" t="n"/>
      <c r="AQ113" s="267" t="n"/>
      <c r="AR113" s="267" t="n"/>
      <c r="AS113" s="267" t="n"/>
      <c r="AT113" s="267" t="n"/>
      <c r="AU113" s="267" t="n"/>
      <c r="AV113" s="267" t="n"/>
      <c r="AW113" s="267" t="n"/>
      <c r="AX113" s="267" t="n"/>
      <c r="AY113" s="267" t="n"/>
      <c r="AZ113" s="267" t="n"/>
      <c r="BA113" s="267" t="n"/>
      <c r="BB113" s="296" t="n"/>
      <c r="BC113" s="296" t="n"/>
      <c r="BD113" s="296" t="n"/>
      <c r="BE113" s="296" t="n"/>
      <c r="BF113" s="296" t="n"/>
      <c r="BG113" s="296" t="n"/>
      <c r="BH113" s="296" t="n"/>
      <c r="BI113" s="296" t="n"/>
      <c r="BJ113" s="787" t="n"/>
      <c r="BK113" s="243" t="n"/>
      <c r="BL113" s="243" t="n"/>
      <c r="BM113" s="243" t="n"/>
      <c r="BN113" s="243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</row>
    <row r="114">
      <c r="A114" s="10" t="n"/>
      <c r="B114" s="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7" t="n"/>
      <c r="Y114" s="7" t="n"/>
      <c r="Z114" s="7" t="n"/>
      <c r="AA114" s="7" t="n"/>
      <c r="AB114" s="7" t="n"/>
      <c r="AC114" s="7" t="n"/>
      <c r="AD114" s="7" t="n"/>
      <c r="AE114" s="7" t="n"/>
      <c r="AF114" s="7" t="n"/>
      <c r="AG114" s="7" t="n"/>
      <c r="AH114" s="7" t="n"/>
      <c r="AI114" s="7" t="n"/>
      <c r="AJ114" s="7" t="n"/>
      <c r="AK114" s="7" t="n"/>
      <c r="AL114" s="7" t="n"/>
      <c r="AM114" s="7" t="n"/>
      <c r="AN114" s="7" t="n"/>
      <c r="AO114" s="7" t="n"/>
      <c r="AP114" s="7" t="n"/>
      <c r="AQ114" s="7" t="n"/>
      <c r="AR114" s="7" t="n"/>
      <c r="AS114" s="7" t="n"/>
      <c r="AT114" s="7" t="n"/>
      <c r="AU114" s="7" t="n"/>
      <c r="AV114" s="7" t="n"/>
      <c r="AW114" s="7" t="n"/>
      <c r="AX114" s="7" t="n"/>
      <c r="AY114" s="7" t="n"/>
      <c r="AZ114" s="7" t="n"/>
      <c r="BA114" s="7" t="n"/>
      <c r="BB114" s="7" t="n"/>
      <c r="BC114" s="7" t="n"/>
      <c r="BD114" s="7" t="n"/>
      <c r="BE114" s="7" t="n"/>
      <c r="BF114" s="7" t="n"/>
      <c r="BG114" s="7" t="n"/>
      <c r="BH114" s="7" t="n"/>
      <c r="BI114" s="7" t="n"/>
      <c r="BJ114" s="787" t="n"/>
      <c r="BK114" s="25" t="n"/>
      <c r="BL114" s="25" t="n"/>
      <c r="BM114" s="25" t="n"/>
      <c r="BN114" s="25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</row>
    <row r="115">
      <c r="A115" s="7" t="n"/>
      <c r="B115" s="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7" t="n"/>
      <c r="Y115" s="7" t="n"/>
      <c r="Z115" s="7" t="n"/>
      <c r="AA115" s="7" t="n"/>
      <c r="AB115" s="7" t="n"/>
      <c r="AC115" s="7" t="n"/>
      <c r="AD115" s="7" t="n"/>
      <c r="AE115" s="7" t="n"/>
      <c r="AF115" s="7" t="n"/>
      <c r="AG115" s="7" t="n"/>
      <c r="AH115" s="7" t="n"/>
      <c r="AI115" s="7" t="n"/>
      <c r="AJ115" s="7" t="n"/>
      <c r="AK115" s="7" t="n"/>
      <c r="AL115" s="7" t="n"/>
      <c r="AM115" s="7" t="n"/>
      <c r="AN115" s="7" t="n"/>
      <c r="AO115" s="7" t="n"/>
      <c r="AP115" s="7" t="n"/>
      <c r="AQ115" s="7" t="n"/>
      <c r="AR115" s="7" t="n"/>
      <c r="AS115" s="7" t="n"/>
      <c r="AT115" s="7" t="n"/>
      <c r="AU115" s="7" t="n"/>
      <c r="AV115" s="7" t="n"/>
      <c r="AW115" s="7" t="n"/>
      <c r="AX115" s="7" t="n"/>
      <c r="AY115" s="7" t="n"/>
      <c r="AZ115" s="7" t="n"/>
      <c r="BA115" s="7" t="n"/>
      <c r="BB115" s="7" t="n"/>
      <c r="BC115" s="7" t="n"/>
      <c r="BD115" s="7" t="n"/>
      <c r="BE115" s="7" t="n"/>
      <c r="BF115" s="7" t="n"/>
      <c r="BG115" s="7" t="n"/>
      <c r="BH115" s="7" t="n"/>
      <c r="BI115" s="7" t="n"/>
      <c r="BJ115" s="1862" t="n"/>
      <c r="BK115" s="1" t="n"/>
      <c r="BL115" s="1" t="n"/>
      <c r="BM115" s="1" t="n"/>
      <c r="BN115" s="1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862" t="n"/>
      <c r="BK116" s="1" t="n"/>
      <c r="BL116" s="1" t="n"/>
      <c r="BM116" s="1" t="n"/>
      <c r="BN116" s="1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G1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</row>
    <row r="3">
      <c r="A3" s="1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31" t="n"/>
      <c r="S3" s="31" t="n"/>
      <c r="T3" s="31" t="n"/>
      <c r="U3" s="16" t="n"/>
      <c r="V3" s="31" t="n"/>
      <c r="W3" s="31" t="n"/>
      <c r="X3" s="31" t="n"/>
      <c r="Y3" s="31" t="n"/>
      <c r="Z3" s="31" t="n"/>
      <c r="AA3" s="10" t="n"/>
      <c r="AB3" s="285" t="n"/>
      <c r="AC3" s="10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6" t="n"/>
      <c r="BM3" s="285" t="n"/>
      <c r="BN3" s="593" t="n"/>
      <c r="BO3" s="10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</row>
    <row r="4">
      <c r="A4" s="1" t="n"/>
      <c r="B4" s="1" t="n"/>
      <c r="C4" s="1" t="n"/>
      <c r="D4" s="1" t="n"/>
      <c r="E4" s="1" t="n"/>
      <c r="F4" s="284" t="inlineStr">
        <is>
          <t>УТВЕРЖДЕНО</t>
        </is>
      </c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31" t="n"/>
      <c r="Q4" s="31" t="n"/>
      <c r="R4" s="1" t="n"/>
      <c r="S4" s="1052" t="n"/>
      <c r="T4" s="1052" t="n"/>
      <c r="U4" s="1052" t="n"/>
      <c r="V4" s="1052" t="n"/>
      <c r="W4" s="13" t="inlineStr">
        <is>
          <t xml:space="preserve"> УЧЕБНЫЙ ПЛАН</t>
        </is>
      </c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052" t="n"/>
      <c r="AW4" s="1052" t="n"/>
      <c r="AX4" s="1052" t="n"/>
      <c r="AY4" s="254" t="n"/>
      <c r="AZ4" s="1" t="n"/>
      <c r="BA4" s="18" t="n"/>
      <c r="BB4" s="18" t="n"/>
      <c r="BC4" s="18" t="n"/>
      <c r="BD4" s="18" t="n"/>
      <c r="BE4" s="18" t="n"/>
      <c r="BF4" s="18" t="n"/>
      <c r="BG4" s="18" t="n"/>
      <c r="BH4" s="18" t="n"/>
      <c r="BI4" s="529" t="n"/>
      <c r="BJ4" s="1" t="n"/>
      <c r="BK4" s="97" t="n"/>
      <c r="BL4" s="97" t="n"/>
      <c r="BM4" s="1" t="n"/>
      <c r="BN4" s="1" t="n"/>
      <c r="BO4" s="1" t="n"/>
      <c r="BP4" s="97" t="n"/>
      <c r="BQ4" s="9" t="n"/>
      <c r="BR4" s="9" t="n"/>
      <c r="BS4" s="9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</row>
    <row r="5">
      <c r="A5" s="1" t="n"/>
      <c r="B5" s="1" t="n"/>
      <c r="C5" s="1" t="n"/>
      <c r="D5" s="1" t="n"/>
      <c r="E5" s="1" t="n"/>
      <c r="F5" s="284" t="inlineStr">
        <is>
          <t>Ректором БГТУ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783" t="n"/>
      <c r="Q5" s="783" t="n"/>
      <c r="R5" s="31" t="n"/>
      <c r="S5" s="31" t="n"/>
      <c r="T5" s="31" t="n"/>
      <c r="U5" s="31" t="n"/>
      <c r="V5" s="31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1" t="n"/>
      <c r="AZ5" s="1" t="n"/>
      <c r="BA5" s="1" t="n"/>
      <c r="BB5" s="18" t="inlineStr">
        <is>
          <t>Степень: Магистр</t>
        </is>
      </c>
      <c r="BC5" s="1" t="n"/>
      <c r="BD5" s="1" t="n"/>
      <c r="BE5" s="21" t="n"/>
      <c r="BF5" s="21" t="n"/>
      <c r="BG5" s="21" t="n"/>
      <c r="BH5" s="1" t="n"/>
      <c r="BI5" s="21" t="n"/>
      <c r="BJ5" s="1" t="n"/>
      <c r="BK5" s="94" t="n"/>
      <c r="BL5" s="94" t="n"/>
      <c r="BM5" s="1" t="n"/>
      <c r="BN5" s="1" t="n"/>
      <c r="BO5" s="1" t="n"/>
      <c r="BP5" s="94" t="n"/>
      <c r="BQ5" s="9" t="n"/>
      <c r="BR5" s="9" t="n"/>
      <c r="BS5" s="9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</row>
    <row r="6">
      <c r="A6" s="1" t="n"/>
      <c r="B6" s="1" t="n"/>
      <c r="C6" s="1" t="n"/>
      <c r="D6" s="1" t="n"/>
      <c r="E6" s="1" t="n"/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1702" t="n"/>
      <c r="Q6" s="1702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703" t="n"/>
      <c r="AI6" s="1703" t="n"/>
      <c r="AJ6" s="1703" t="n"/>
      <c r="AK6" s="1703" t="n"/>
      <c r="AL6" s="1703" t="n"/>
      <c r="AM6" s="1703" t="n"/>
      <c r="AN6" s="1703" t="n"/>
      <c r="AO6" s="1703" t="n"/>
      <c r="AP6" s="1703" t="n"/>
      <c r="AQ6" s="1703" t="n"/>
      <c r="AR6" s="1703" t="n"/>
      <c r="AS6" s="1703" t="n"/>
      <c r="AT6" s="1703" t="n"/>
      <c r="AU6" s="1703" t="n"/>
      <c r="AV6" s="1703" t="n"/>
      <c r="AW6" s="1703" t="n"/>
      <c r="AX6" s="1703" t="n"/>
      <c r="AY6" s="1" t="n"/>
      <c r="AZ6" s="1" t="n"/>
      <c r="BA6" s="1" t="n"/>
      <c r="BB6" s="1" t="n"/>
      <c r="BC6" s="1" t="n"/>
      <c r="BD6" s="1" t="n"/>
      <c r="BE6" s="1" t="n"/>
      <c r="BF6" s="1" t="n"/>
      <c r="BG6" s="1" t="n"/>
      <c r="BH6" s="1" t="n"/>
      <c r="BI6" s="1" t="n"/>
      <c r="BJ6" s="1" t="n"/>
      <c r="BK6" s="91" t="n"/>
      <c r="BL6" s="91" t="n"/>
      <c r="BM6" s="1" t="n"/>
      <c r="BN6" s="1" t="n"/>
      <c r="BO6" s="1" t="n"/>
      <c r="BP6" s="91" t="n"/>
      <c r="BQ6" s="16" t="n"/>
      <c r="BR6" s="16" t="n"/>
      <c r="BS6" s="16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</row>
    <row r="7">
      <c r="A7" s="1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1702" t="n"/>
      <c r="Q7" s="1702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704" t="inlineStr">
        <is>
          <t>Специальность:</t>
        </is>
      </c>
      <c r="AC7" s="1704" t="n"/>
      <c r="AD7" s="1704" t="n"/>
      <c r="AE7" s="1704" t="n"/>
      <c r="AF7" s="1704" t="n"/>
      <c r="AG7" s="1704" t="n"/>
      <c r="AH7" s="1704" t="n"/>
      <c r="AI7" s="1704" t="n"/>
      <c r="AJ7" s="1705" t="inlineStr">
        <is>
          <t>7-06-0521-01  Экология</t>
        </is>
      </c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23" t="inlineStr">
        <is>
          <t xml:space="preserve">Срок обучения: </t>
        </is>
      </c>
      <c r="BC7" s="1" t="n"/>
      <c r="BD7" s="1" t="n"/>
      <c r="BE7" s="23" t="n"/>
      <c r="BF7" s="23" t="n"/>
      <c r="BG7" s="23" t="n"/>
      <c r="BH7" s="1" t="n"/>
      <c r="BI7" s="91" t="inlineStr">
        <is>
          <t>1,5 года</t>
        </is>
      </c>
      <c r="BJ7" s="1" t="n"/>
      <c r="BK7" s="1" t="n"/>
      <c r="BL7" s="351" t="n"/>
      <c r="BM7" s="1" t="n"/>
      <c r="BN7" s="1" t="n"/>
      <c r="BO7" s="1" t="n"/>
      <c r="BP7" s="90" t="n"/>
      <c r="BQ7" s="31" t="n"/>
      <c r="BR7" s="31" t="n"/>
      <c r="BS7" s="3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</row>
    <row r="8">
      <c r="A8" s="1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1702" t="n"/>
      <c r="Q8" s="1702" t="n"/>
      <c r="R8" s="1706" t="n"/>
      <c r="S8" s="1706" t="n"/>
      <c r="T8" s="1706" t="n"/>
      <c r="U8" s="1706" t="n"/>
      <c r="V8" s="1706" t="n"/>
      <c r="W8" s="1707" t="n"/>
      <c r="X8" s="1707" t="n"/>
      <c r="Y8" s="1707" t="n"/>
      <c r="Z8" s="1707" t="n"/>
      <c r="AA8" s="1707" t="n"/>
      <c r="AB8" s="1707" t="n"/>
      <c r="AC8" s="1707" t="n"/>
      <c r="AD8" s="1707" t="n"/>
      <c r="AE8" s="1707" t="n"/>
      <c r="AF8" s="1707" t="n"/>
      <c r="AG8" s="1703" t="n"/>
      <c r="AH8" s="1703" t="n"/>
      <c r="AI8" s="1703" t="n"/>
      <c r="AJ8" s="1703" t="n"/>
      <c r="AK8" s="1703" t="n"/>
      <c r="AL8" s="1703" t="n"/>
      <c r="AM8" s="351" t="n"/>
      <c r="AN8" s="351" t="n"/>
      <c r="AO8" s="351" t="n"/>
      <c r="AP8" s="351" t="n"/>
      <c r="AQ8" s="351" t="n"/>
      <c r="AR8" s="351" t="n"/>
      <c r="AS8" s="351" t="n"/>
      <c r="AT8" s="351" t="n"/>
      <c r="AU8" s="351" t="n"/>
      <c r="AV8" s="351" t="n"/>
      <c r="AW8" s="351" t="n"/>
      <c r="AX8" s="351" t="n"/>
      <c r="AY8" s="1" t="n"/>
      <c r="AZ8" s="1" t="n"/>
      <c r="BA8" s="1" t="n"/>
      <c r="BB8" s="1" t="n"/>
      <c r="BC8" s="1" t="n"/>
      <c r="BD8" s="1" t="n"/>
      <c r="BE8" s="18" t="n"/>
      <c r="BF8" s="18" t="n"/>
      <c r="BG8" s="18" t="n"/>
      <c r="BH8" s="1" t="n"/>
      <c r="BI8" s="18" t="n"/>
      <c r="BJ8" s="1" t="n"/>
      <c r="BK8" s="97" t="n"/>
      <c r="BL8" s="97" t="n"/>
      <c r="BM8" s="1" t="n"/>
      <c r="BN8" s="1" t="n"/>
      <c r="BO8" s="1" t="n"/>
      <c r="BP8" s="97" t="n"/>
      <c r="BQ8" s="9" t="n"/>
      <c r="BR8" s="9" t="n"/>
      <c r="BS8" s="9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</row>
    <row r="9">
      <c r="A9" s="1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1702" t="n"/>
      <c r="Q9" s="1702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9" t="n"/>
      <c r="AB9" s="31" t="n"/>
      <c r="AC9" s="31" t="n"/>
      <c r="AD9" s="1708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1" t="n"/>
      <c r="AZ9" s="1" t="n"/>
      <c r="BA9" s="1" t="n"/>
      <c r="BB9" s="37" t="n"/>
      <c r="BC9" s="1" t="n"/>
      <c r="BD9" s="1" t="n"/>
      <c r="BE9" s="37" t="n"/>
      <c r="BF9" s="37" t="n"/>
      <c r="BG9" s="37" t="n"/>
      <c r="BH9" s="1" t="n"/>
      <c r="BI9" s="30" t="n"/>
      <c r="BJ9" s="1" t="n"/>
      <c r="BK9" s="296" t="n"/>
      <c r="BL9" s="296" t="n"/>
      <c r="BM9" s="1" t="n"/>
      <c r="BN9" s="1" t="n"/>
      <c r="BO9" s="1" t="n"/>
      <c r="BP9" s="296" t="n"/>
      <c r="BQ9" s="38" t="n"/>
      <c r="BR9" s="38" t="n"/>
      <c r="BS9" s="38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</row>
    <row r="10">
      <c r="A10" s="1" t="n"/>
      <c r="B10" s="1" t="n"/>
      <c r="C10" s="1" t="n"/>
      <c r="D10" s="1" t="n"/>
      <c r="E10" s="1" t="n"/>
      <c r="F10" s="3" t="inlineStr">
        <is>
          <t>Регистрационный № 06-05-018/уч.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1702" t="n"/>
      <c r="Q10" s="1702" t="n"/>
      <c r="R10" s="299" t="n"/>
      <c r="S10" s="299" t="n"/>
      <c r="T10" s="299" t="n"/>
      <c r="U10" s="299" t="n"/>
      <c r="V10" s="299" t="n"/>
      <c r="W10" s="299" t="n"/>
      <c r="X10" s="224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790" t="n"/>
      <c r="BA10" s="790" t="n"/>
      <c r="BB10" s="18" t="inlineStr">
        <is>
          <t>Форма получения образования: заочная</t>
        </is>
      </c>
      <c r="BC10" s="790" t="n"/>
      <c r="BD10" s="790" t="n"/>
      <c r="BE10" s="790" t="n"/>
      <c r="BF10" s="790" t="n"/>
      <c r="BG10" s="790" t="n"/>
      <c r="BH10" s="790" t="n"/>
      <c r="BI10" s="289" t="n"/>
      <c r="BJ10" s="1" t="n"/>
      <c r="BK10" s="224" t="n"/>
      <c r="BL10" s="224" t="n"/>
      <c r="BM10" s="224" t="n"/>
      <c r="BN10" s="224" t="n"/>
      <c r="BO10" s="32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</row>
    <row r="11">
      <c r="A11" s="25" t="n"/>
      <c r="B11" s="3" t="n"/>
      <c r="C11" s="284" t="n"/>
      <c r="D11" s="284" t="n"/>
      <c r="E11" s="284" t="n"/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31" t="n"/>
      <c r="O11" s="31" t="n"/>
      <c r="P11" s="31" t="n"/>
      <c r="Q11" s="31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31" t="n"/>
      <c r="AA11" s="31" t="n"/>
      <c r="AB11" s="9" t="n"/>
      <c r="AC11" s="31" t="n"/>
      <c r="AD11" s="31" t="n"/>
      <c r="AE11" s="31" t="n"/>
      <c r="AF11" s="31" t="n"/>
      <c r="AG11" s="31" t="n"/>
      <c r="AH11" s="16" t="n"/>
      <c r="AI11" s="31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295" t="n"/>
      <c r="AZ11" s="295" t="n"/>
      <c r="BA11" s="295" t="n"/>
      <c r="BB11" s="295" t="n"/>
      <c r="BC11" s="295" t="n"/>
      <c r="BD11" s="295" t="n"/>
      <c r="BE11" s="295" t="n"/>
      <c r="BF11" s="295" t="n"/>
      <c r="BG11" s="295" t="n"/>
      <c r="BH11" s="296" t="n"/>
      <c r="BI11" s="296" t="n"/>
      <c r="BJ11" s="296" t="n"/>
      <c r="BK11" s="296" t="n"/>
      <c r="BL11" s="296" t="n"/>
      <c r="BM11" s="296" t="n"/>
      <c r="BN11" s="296" t="n"/>
      <c r="BO11" s="296" t="n"/>
      <c r="BP11" s="296" t="n"/>
      <c r="BQ11" s="296" t="n"/>
      <c r="BR11" s="296" t="n"/>
      <c r="BS11" s="297" t="n"/>
      <c r="BT11" s="298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41" t="n"/>
      <c r="AW12" s="41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n"/>
      <c r="BQ12" s="46" t="inlineStr">
        <is>
          <t>II. Сводные данные по бюджету времени (в неделях)</t>
        </is>
      </c>
      <c r="BR12" s="46" t="n"/>
      <c r="BS12" s="46" t="n"/>
      <c r="BT12" s="46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</row>
    <row r="13">
      <c r="A13" s="32" t="n"/>
      <c r="B13" s="300" t="inlineStr">
        <is>
          <t>КУРСЫ</t>
        </is>
      </c>
      <c r="C13" s="912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303" t="n"/>
      <c r="AA13" s="49" t="inlineStr">
        <is>
          <t>февраль</t>
        </is>
      </c>
      <c r="AB13" s="50" t="n"/>
      <c r="AC13" s="51" t="n"/>
      <c r="AD13" s="304" t="n"/>
      <c r="AE13" s="49" t="inlineStr">
        <is>
          <t>март</t>
        </is>
      </c>
      <c r="AF13" s="50" t="n"/>
      <c r="AG13" s="50" t="n"/>
      <c r="AH13" s="51" t="n"/>
      <c r="AI13" s="304" t="n"/>
      <c r="AJ13" s="49" t="inlineStr">
        <is>
          <t>апрель</t>
        </is>
      </c>
      <c r="AK13" s="50" t="n"/>
      <c r="AL13" s="51" t="n"/>
      <c r="AM13" s="304" t="n"/>
      <c r="AN13" s="49" t="inlineStr">
        <is>
          <t>май</t>
        </is>
      </c>
      <c r="AO13" s="50" t="n"/>
      <c r="AP13" s="50" t="n"/>
      <c r="AQ13" s="51" t="n"/>
      <c r="AR13" s="49" t="inlineStr">
        <is>
          <t>июнь</t>
        </is>
      </c>
      <c r="AS13" s="50" t="n"/>
      <c r="AT13" s="50" t="n"/>
      <c r="AU13" s="51" t="n"/>
      <c r="AV13" s="52" t="n"/>
      <c r="AW13" s="53" t="n"/>
      <c r="AX13" s="49" t="inlineStr">
        <is>
          <t>июль</t>
        </is>
      </c>
      <c r="AY13" s="50" t="n"/>
      <c r="AZ13" s="51" t="n"/>
      <c r="BA13" s="302" t="n"/>
      <c r="BB13" s="49" t="inlineStr">
        <is>
          <t>август</t>
        </is>
      </c>
      <c r="BC13" s="50" t="n"/>
      <c r="BD13" s="50" t="n"/>
      <c r="BE13" s="51" t="n"/>
      <c r="BF13" s="696" t="inlineStr">
        <is>
          <t>Самостоятельная работа по изучению дисциплин учебного плана</t>
        </is>
      </c>
      <c r="BG13" s="53" t="n"/>
      <c r="BH13" s="57" t="inlineStr">
        <is>
          <t>Установочная сессия</t>
        </is>
      </c>
      <c r="BI13" s="53" t="n"/>
      <c r="BJ13" s="57" t="inlineStr">
        <is>
          <t>Лабораторно-экзаменационная сессия</t>
        </is>
      </c>
      <c r="BK13" s="53" t="n"/>
      <c r="BL13" s="57" t="inlineStr">
        <is>
          <t>Производственные практики</t>
        </is>
      </c>
      <c r="BM13" s="53" t="n"/>
      <c r="BN13" s="1863" t="inlineStr">
        <is>
          <t>Магистерская диссертация</t>
        </is>
      </c>
      <c r="BO13" s="53" t="n"/>
      <c r="BP13" s="1863" t="inlineStr">
        <is>
          <t>Итоговая аттестация</t>
        </is>
      </c>
      <c r="BQ13" s="53" t="n"/>
      <c r="BR13" s="1864" t="inlineStr">
        <is>
          <t>Всего</t>
        </is>
      </c>
      <c r="BS13" s="53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</row>
    <row r="14">
      <c r="A14" s="1865" t="n"/>
      <c r="B14" s="307" t="n"/>
      <c r="C14" s="1721" t="n">
        <v>1</v>
      </c>
      <c r="D14" s="1722" t="n">
        <v>8</v>
      </c>
      <c r="E14" s="1722" t="n">
        <v>15</v>
      </c>
      <c r="F14" s="1722" t="n">
        <v>22</v>
      </c>
      <c r="G14" s="567" t="n">
        <v>29</v>
      </c>
      <c r="H14" s="1722" t="n">
        <v>6</v>
      </c>
      <c r="I14" s="1722" t="n">
        <v>13</v>
      </c>
      <c r="J14" s="1722" t="n">
        <v>20</v>
      </c>
      <c r="K14" s="567" t="n">
        <v>27</v>
      </c>
      <c r="L14" s="1722" t="n">
        <v>3</v>
      </c>
      <c r="M14" s="1722" t="n">
        <v>10</v>
      </c>
      <c r="N14" s="1722" t="n">
        <v>17</v>
      </c>
      <c r="O14" s="1722" t="n">
        <v>24</v>
      </c>
      <c r="P14" s="1722" t="n">
        <v>1</v>
      </c>
      <c r="Q14" s="1722" t="n">
        <v>8</v>
      </c>
      <c r="R14" s="1722" t="n">
        <v>15</v>
      </c>
      <c r="S14" s="1722" t="n">
        <v>22</v>
      </c>
      <c r="T14" s="567" t="n">
        <v>29</v>
      </c>
      <c r="U14" s="1722" t="n">
        <v>5</v>
      </c>
      <c r="V14" s="1722" t="n">
        <v>12</v>
      </c>
      <c r="W14" s="1722" t="n">
        <v>19</v>
      </c>
      <c r="X14" s="567" t="n">
        <v>26</v>
      </c>
      <c r="Y14" s="139" t="n"/>
      <c r="Z14" s="1866" t="n"/>
      <c r="AA14" s="1722" t="n">
        <v>2</v>
      </c>
      <c r="AB14" s="1722" t="n">
        <v>9</v>
      </c>
      <c r="AC14" s="1722" t="n">
        <v>16</v>
      </c>
      <c r="AD14" s="567" t="n">
        <v>23</v>
      </c>
      <c r="AE14" s="1722" t="n">
        <v>2</v>
      </c>
      <c r="AF14" s="1722" t="n">
        <v>9</v>
      </c>
      <c r="AG14" s="1722" t="n">
        <v>16</v>
      </c>
      <c r="AH14" s="1722" t="n">
        <v>23</v>
      </c>
      <c r="AI14" s="567" t="n">
        <v>30</v>
      </c>
      <c r="AJ14" s="1722" t="n">
        <v>6</v>
      </c>
      <c r="AK14" s="1722" t="n">
        <v>13</v>
      </c>
      <c r="AL14" s="1722" t="n">
        <v>20</v>
      </c>
      <c r="AM14" s="567" t="n">
        <v>27</v>
      </c>
      <c r="AN14" s="1722" t="n">
        <v>4</v>
      </c>
      <c r="AO14" s="1722" t="n">
        <v>11</v>
      </c>
      <c r="AP14" s="1722" t="n">
        <v>18</v>
      </c>
      <c r="AQ14" s="1722" t="n">
        <v>25</v>
      </c>
      <c r="AR14" s="1722" t="n">
        <v>1</v>
      </c>
      <c r="AS14" s="1722" t="n">
        <v>8</v>
      </c>
      <c r="AT14" s="1722" t="n">
        <v>15</v>
      </c>
      <c r="AU14" s="1722" t="n">
        <v>22</v>
      </c>
      <c r="AV14" s="567" t="n">
        <v>29</v>
      </c>
      <c r="AW14" s="139" t="n"/>
      <c r="AX14" s="1722" t="n">
        <v>6</v>
      </c>
      <c r="AY14" s="1722" t="n">
        <v>13</v>
      </c>
      <c r="AZ14" s="1722" t="n">
        <v>20</v>
      </c>
      <c r="BA14" s="567" t="n">
        <v>27</v>
      </c>
      <c r="BB14" s="1722" t="n">
        <v>3</v>
      </c>
      <c r="BC14" s="1722" t="n">
        <v>10</v>
      </c>
      <c r="BD14" s="1722" t="n">
        <v>17</v>
      </c>
      <c r="BE14" s="1867" t="n">
        <v>24</v>
      </c>
      <c r="BF14" s="112" t="n"/>
      <c r="BG14" s="115" t="n"/>
      <c r="BH14" s="116" t="n"/>
      <c r="BI14" s="115" t="n"/>
      <c r="BJ14" s="116" t="n"/>
      <c r="BK14" s="115" t="n"/>
      <c r="BL14" s="116" t="n"/>
      <c r="BM14" s="115" t="n"/>
      <c r="BN14" s="116" t="n"/>
      <c r="BO14" s="115" t="n"/>
      <c r="BP14" s="116" t="n"/>
      <c r="BQ14" s="115" t="n"/>
      <c r="BR14" s="116" t="n"/>
      <c r="BS14" s="115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</row>
    <row r="15">
      <c r="A15" s="1865" t="n"/>
      <c r="B15" s="307" t="n"/>
      <c r="C15" s="1868" t="n">
        <v>7</v>
      </c>
      <c r="D15" s="310" t="n">
        <v>14</v>
      </c>
      <c r="E15" s="310" t="n">
        <v>21</v>
      </c>
      <c r="F15" s="310" t="n">
        <v>28</v>
      </c>
      <c r="G15" s="310" t="n">
        <v>5</v>
      </c>
      <c r="H15" s="310" t="n">
        <v>12</v>
      </c>
      <c r="I15" s="310" t="n">
        <v>19</v>
      </c>
      <c r="J15" s="310" t="n">
        <v>26</v>
      </c>
      <c r="K15" s="310" t="n">
        <v>2</v>
      </c>
      <c r="L15" s="310" t="n">
        <v>9</v>
      </c>
      <c r="M15" s="310" t="n">
        <v>16</v>
      </c>
      <c r="N15" s="310" t="n">
        <v>23</v>
      </c>
      <c r="O15" s="310" t="n">
        <v>30</v>
      </c>
      <c r="P15" s="310" t="n">
        <v>7</v>
      </c>
      <c r="Q15" s="310" t="n">
        <v>14</v>
      </c>
      <c r="R15" s="310" t="n">
        <v>21</v>
      </c>
      <c r="S15" s="310" t="n">
        <v>28</v>
      </c>
      <c r="T15" s="310" t="n">
        <v>4</v>
      </c>
      <c r="U15" s="310" t="n">
        <v>11</v>
      </c>
      <c r="V15" s="310" t="n">
        <v>18</v>
      </c>
      <c r="W15" s="310" t="n">
        <v>25</v>
      </c>
      <c r="X15" s="310" t="n">
        <v>1</v>
      </c>
      <c r="Y15" s="115" t="n"/>
      <c r="Z15" s="312" t="n"/>
      <c r="AA15" s="310" t="n">
        <v>8</v>
      </c>
      <c r="AB15" s="310" t="n">
        <v>15</v>
      </c>
      <c r="AC15" s="310" t="n">
        <v>22</v>
      </c>
      <c r="AD15" s="310" t="n">
        <v>1</v>
      </c>
      <c r="AE15" s="310" t="n">
        <v>8</v>
      </c>
      <c r="AF15" s="310" t="n">
        <v>15</v>
      </c>
      <c r="AG15" s="310" t="n">
        <v>22</v>
      </c>
      <c r="AH15" s="310" t="n">
        <v>29</v>
      </c>
      <c r="AI15" s="310" t="n">
        <v>5</v>
      </c>
      <c r="AJ15" s="310" t="n">
        <v>12</v>
      </c>
      <c r="AK15" s="310" t="n">
        <v>19</v>
      </c>
      <c r="AL15" s="310" t="n">
        <v>26</v>
      </c>
      <c r="AM15" s="310" t="n">
        <v>3</v>
      </c>
      <c r="AN15" s="310" t="n">
        <v>10</v>
      </c>
      <c r="AO15" s="310" t="n">
        <v>17</v>
      </c>
      <c r="AP15" s="310" t="n">
        <v>24</v>
      </c>
      <c r="AQ15" s="310" t="n">
        <v>31</v>
      </c>
      <c r="AR15" s="310" t="n">
        <v>7</v>
      </c>
      <c r="AS15" s="310" t="n">
        <v>14</v>
      </c>
      <c r="AT15" s="310" t="n">
        <v>21</v>
      </c>
      <c r="AU15" s="310" t="n">
        <v>28</v>
      </c>
      <c r="AV15" s="310" t="n">
        <v>5</v>
      </c>
      <c r="AW15" s="115" t="n"/>
      <c r="AX15" s="310" t="n">
        <v>12</v>
      </c>
      <c r="AY15" s="310" t="n">
        <v>19</v>
      </c>
      <c r="AZ15" s="310" t="n">
        <v>26</v>
      </c>
      <c r="BA15" s="310" t="n">
        <v>2</v>
      </c>
      <c r="BB15" s="310" t="n">
        <v>9</v>
      </c>
      <c r="BC15" s="310" t="n">
        <v>16</v>
      </c>
      <c r="BD15" s="310" t="n">
        <v>23</v>
      </c>
      <c r="BE15" s="319" t="n">
        <v>31</v>
      </c>
      <c r="BF15" s="112" t="n"/>
      <c r="BG15" s="115" t="n"/>
      <c r="BH15" s="116" t="n"/>
      <c r="BI15" s="115" t="n"/>
      <c r="BJ15" s="116" t="n"/>
      <c r="BK15" s="115" t="n"/>
      <c r="BL15" s="116" t="n"/>
      <c r="BM15" s="115" t="n"/>
      <c r="BN15" s="116" t="n"/>
      <c r="BO15" s="115" t="n"/>
      <c r="BP15" s="116" t="n"/>
      <c r="BQ15" s="115" t="n"/>
      <c r="BR15" s="116" t="n"/>
      <c r="BS15" s="115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</row>
    <row r="16">
      <c r="A16" s="32" t="n"/>
      <c r="B16" s="320" t="n"/>
      <c r="C16" s="1869" t="n">
        <v>1</v>
      </c>
      <c r="D16" s="1870" t="n">
        <v>2</v>
      </c>
      <c r="E16" s="1870" t="n">
        <v>3</v>
      </c>
      <c r="F16" s="1870" t="n">
        <v>4</v>
      </c>
      <c r="G16" s="1870" t="n">
        <v>5</v>
      </c>
      <c r="H16" s="1870" t="n">
        <v>6</v>
      </c>
      <c r="I16" s="1870" t="n">
        <v>7</v>
      </c>
      <c r="J16" s="1870" t="n">
        <v>8</v>
      </c>
      <c r="K16" s="1870" t="n">
        <v>9</v>
      </c>
      <c r="L16" s="1870" t="n">
        <v>10</v>
      </c>
      <c r="M16" s="1870" t="n">
        <v>11</v>
      </c>
      <c r="N16" s="1870" t="n">
        <v>12</v>
      </c>
      <c r="O16" s="1870" t="n">
        <v>13</v>
      </c>
      <c r="P16" s="1870" t="n">
        <v>14</v>
      </c>
      <c r="Q16" s="1870" t="n">
        <v>15</v>
      </c>
      <c r="R16" s="1870" t="n">
        <v>16</v>
      </c>
      <c r="S16" s="1870" t="n">
        <v>17</v>
      </c>
      <c r="T16" s="1870" t="n">
        <v>18</v>
      </c>
      <c r="U16" s="1870" t="n">
        <v>19</v>
      </c>
      <c r="V16" s="1870" t="n">
        <v>20</v>
      </c>
      <c r="W16" s="1870" t="n">
        <v>21</v>
      </c>
      <c r="X16" s="1870" t="n">
        <v>22</v>
      </c>
      <c r="Y16" s="1059" t="n"/>
      <c r="Z16" s="1871" t="n"/>
      <c r="AA16" s="1870" t="n">
        <v>23</v>
      </c>
      <c r="AB16" s="1870" t="n">
        <v>24</v>
      </c>
      <c r="AC16" s="1870" t="n">
        <v>25</v>
      </c>
      <c r="AD16" s="1870" t="n">
        <v>26</v>
      </c>
      <c r="AE16" s="1870" t="n">
        <v>27</v>
      </c>
      <c r="AF16" s="1870" t="n">
        <v>28</v>
      </c>
      <c r="AG16" s="1870" t="n">
        <v>29</v>
      </c>
      <c r="AH16" s="1870" t="n">
        <v>30</v>
      </c>
      <c r="AI16" s="1870" t="n">
        <v>31</v>
      </c>
      <c r="AJ16" s="1870" t="n">
        <v>32</v>
      </c>
      <c r="AK16" s="1870" t="n">
        <v>33</v>
      </c>
      <c r="AL16" s="1870" t="n">
        <v>34</v>
      </c>
      <c r="AM16" s="1870" t="n">
        <v>35</v>
      </c>
      <c r="AN16" s="1870" t="n">
        <v>36</v>
      </c>
      <c r="AO16" s="1870" t="n">
        <v>37</v>
      </c>
      <c r="AP16" s="1870" t="n">
        <v>38</v>
      </c>
      <c r="AQ16" s="1870" t="n">
        <v>39</v>
      </c>
      <c r="AR16" s="1870" t="n">
        <v>40</v>
      </c>
      <c r="AS16" s="1870" t="n">
        <v>41</v>
      </c>
      <c r="AT16" s="1870" t="n">
        <v>42</v>
      </c>
      <c r="AU16" s="1870" t="n">
        <v>43</v>
      </c>
      <c r="AV16" s="1870" t="n">
        <v>44</v>
      </c>
      <c r="AW16" s="1059" t="n"/>
      <c r="AX16" s="1870" t="n">
        <v>45</v>
      </c>
      <c r="AY16" s="1870" t="n">
        <v>46</v>
      </c>
      <c r="AZ16" s="1870" t="n">
        <v>47</v>
      </c>
      <c r="BA16" s="1870" t="n">
        <v>48</v>
      </c>
      <c r="BB16" s="1870" t="n">
        <v>49</v>
      </c>
      <c r="BC16" s="1870" t="n">
        <v>50</v>
      </c>
      <c r="BD16" s="1870" t="n">
        <v>51</v>
      </c>
      <c r="BE16" s="1872" t="n">
        <v>52</v>
      </c>
      <c r="BF16" s="606" t="n"/>
      <c r="BG16" s="609" t="n"/>
      <c r="BH16" s="325" t="n"/>
      <c r="BI16" s="249" t="n"/>
      <c r="BJ16" s="325" t="n"/>
      <c r="BK16" s="249" t="n"/>
      <c r="BL16" s="325" t="n"/>
      <c r="BM16" s="249" t="n"/>
      <c r="BN16" s="1848" t="n"/>
      <c r="BO16" s="609" t="n"/>
      <c r="BP16" s="1848" t="n"/>
      <c r="BQ16" s="609" t="n"/>
      <c r="BR16" s="1848" t="n"/>
      <c r="BS16" s="609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</row>
    <row r="17">
      <c r="A17" s="88" t="n"/>
      <c r="B17" s="326" t="inlineStr">
        <is>
          <t>I</t>
        </is>
      </c>
      <c r="C17" s="328" t="n"/>
      <c r="D17" s="328" t="inlineStr">
        <is>
          <t>+</t>
        </is>
      </c>
      <c r="E17" s="328" t="n"/>
      <c r="F17" s="328" t="n"/>
      <c r="G17" s="328" t="n"/>
      <c r="H17" s="328" t="n"/>
      <c r="I17" s="328" t="n"/>
      <c r="J17" s="328" t="n"/>
      <c r="K17" s="328" t="n"/>
      <c r="L17" s="328" t="n"/>
      <c r="M17" s="328" t="n"/>
      <c r="N17" s="328" t="n"/>
      <c r="O17" s="328" t="n"/>
      <c r="P17" s="328" t="n"/>
      <c r="Q17" s="328" t="n"/>
      <c r="R17" s="328" t="n"/>
      <c r="S17" s="328" t="n"/>
      <c r="T17" s="328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1873" t="n"/>
      <c r="AA17" s="329" t="n"/>
      <c r="AB17" s="328" t="n"/>
      <c r="AC17" s="328" t="n"/>
      <c r="AD17" s="328" t="n"/>
      <c r="AE17" s="328" t="n"/>
      <c r="AF17" s="328" t="n"/>
      <c r="AG17" s="328" t="n"/>
      <c r="AH17" s="328" t="n"/>
      <c r="AI17" s="328" t="n"/>
      <c r="AJ17" s="328" t="n"/>
      <c r="AK17" s="328" t="n"/>
      <c r="AL17" s="328" t="n"/>
      <c r="AM17" s="328" t="n"/>
      <c r="AN17" s="328" t="n"/>
      <c r="AO17" s="328" t="n"/>
      <c r="AP17" s="328" t="n"/>
      <c r="AQ17" s="329" t="n"/>
      <c r="AR17" s="329" t="inlineStr">
        <is>
          <t>:</t>
        </is>
      </c>
      <c r="AS17" s="1873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5" t="n">
        <v>47</v>
      </c>
      <c r="BG17" s="124" t="n"/>
      <c r="BH17" s="329" t="n">
        <v>1</v>
      </c>
      <c r="BI17" s="139" t="n"/>
      <c r="BJ17" s="1874" t="n">
        <v>4</v>
      </c>
      <c r="BK17" s="231" t="n"/>
      <c r="BL17" s="330" t="n"/>
      <c r="BM17" s="124" t="n"/>
      <c r="BN17" s="330" t="n"/>
      <c r="BO17" s="124" t="n"/>
      <c r="BP17" s="330" t="n"/>
      <c r="BQ17" s="124" t="n"/>
      <c r="BR17" s="330">
        <f>BF17+BH17+BJ17+BL17+BN17+BP17</f>
        <v/>
      </c>
      <c r="BS17" s="124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</row>
    <row r="18">
      <c r="A18" s="88" t="n"/>
      <c r="B18" s="1649" t="inlineStr">
        <is>
          <t>II</t>
        </is>
      </c>
      <c r="C18" s="1875" t="n"/>
      <c r="D18" s="1875" t="n"/>
      <c r="E18" s="1875" t="n"/>
      <c r="F18" s="1875" t="n"/>
      <c r="G18" s="1875" t="n"/>
      <c r="H18" s="1875" t="n"/>
      <c r="I18" s="1875" t="n"/>
      <c r="J18" s="1875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343" t="n"/>
      <c r="AA18" s="589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1059" t="n"/>
      <c r="BF18" s="448" t="n">
        <v>8</v>
      </c>
      <c r="BG18" s="179" t="n"/>
      <c r="BH18" s="703" t="n"/>
      <c r="BI18" s="179" t="n"/>
      <c r="BJ18" s="589" t="n">
        <v>2</v>
      </c>
      <c r="BK18" s="1059" t="n"/>
      <c r="BL18" s="703" t="n">
        <v>2</v>
      </c>
      <c r="BM18" s="179" t="n"/>
      <c r="BN18" s="704" t="n">
        <v>8</v>
      </c>
      <c r="BO18" s="705" t="n"/>
      <c r="BP18" s="703" t="n">
        <v>2</v>
      </c>
      <c r="BQ18" s="179" t="n"/>
      <c r="BR18" s="589">
        <f>BF18+BH18+BJ18+BL18+BN18+BP18</f>
        <v/>
      </c>
      <c r="BS18" s="1059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</row>
    <row r="19">
      <c r="A19" s="32" t="n"/>
      <c r="B19" s="224" t="n"/>
      <c r="C19" s="299" t="n"/>
      <c r="D19" s="299" t="n"/>
      <c r="E19" s="299" t="n"/>
      <c r="F19" s="299" t="n"/>
      <c r="G19" s="299" t="n"/>
      <c r="H19" s="299" t="n"/>
      <c r="I19" s="299" t="n"/>
      <c r="J19" s="299" t="n"/>
      <c r="K19" s="299" t="n"/>
      <c r="L19" s="299" t="n"/>
      <c r="M19" s="299" t="n"/>
      <c r="N19" s="299" t="n"/>
      <c r="O19" s="299" t="n"/>
      <c r="P19" s="299" t="n"/>
      <c r="Q19" s="299" t="n"/>
      <c r="R19" s="299" t="n"/>
      <c r="S19" s="299" t="n"/>
      <c r="T19" s="299" t="n"/>
      <c r="U19" s="299" t="n"/>
      <c r="V19" s="299" t="n"/>
      <c r="W19" s="299" t="n"/>
      <c r="X19" s="299" t="n"/>
      <c r="Y19" s="299" t="n"/>
      <c r="Z19" s="299" t="n"/>
      <c r="AA19" s="224" t="n"/>
      <c r="AB19" s="224" t="n"/>
      <c r="AC19" s="32" t="n"/>
      <c r="AD19" s="224" t="n"/>
      <c r="AE19" s="224" t="n"/>
      <c r="AF19" s="224" t="n"/>
      <c r="AG19" s="224" t="n"/>
      <c r="AH19" s="224" t="n"/>
      <c r="AI19" s="224" t="n"/>
      <c r="AJ19" s="224" t="n"/>
      <c r="AK19" s="224" t="n"/>
      <c r="AL19" s="224" t="n"/>
      <c r="AM19" s="224" t="n"/>
      <c r="AN19" s="224" t="n"/>
      <c r="AO19" s="224" t="n"/>
      <c r="AP19" s="224" t="n"/>
      <c r="AQ19" s="224" t="n"/>
      <c r="AR19" s="224" t="n"/>
      <c r="AS19" s="224" t="n"/>
      <c r="AT19" s="224" t="n"/>
      <c r="AU19" s="224" t="n"/>
      <c r="AV19" s="224" t="n"/>
      <c r="AW19" s="224" t="n"/>
      <c r="AX19" s="224" t="n"/>
      <c r="AY19" s="224" t="n"/>
      <c r="AZ19" s="224" t="n"/>
      <c r="BA19" s="224" t="n"/>
      <c r="BB19" s="224" t="n"/>
      <c r="BC19" s="224" t="n"/>
      <c r="BD19" s="224" t="n"/>
      <c r="BE19" s="224" t="n"/>
      <c r="BF19" s="76">
        <f>BF17+BF18</f>
        <v/>
      </c>
      <c r="BG19" s="109" t="n"/>
      <c r="BH19" s="76">
        <f>BH17+BH18</f>
        <v/>
      </c>
      <c r="BI19" s="109" t="n"/>
      <c r="BJ19" s="87">
        <f>BJ17+BJ18</f>
        <v/>
      </c>
      <c r="BK19" s="148" t="n"/>
      <c r="BL19" s="76">
        <f>BL17+BL18</f>
        <v/>
      </c>
      <c r="BM19" s="109" t="n"/>
      <c r="BN19" s="76">
        <f>BN17+BN18</f>
        <v/>
      </c>
      <c r="BO19" s="109" t="n"/>
      <c r="BP19" s="76">
        <f>BP17+BP18</f>
        <v/>
      </c>
      <c r="BQ19" s="109" t="n"/>
      <c r="BR19" s="76">
        <f>BR17+BR18</f>
        <v/>
      </c>
      <c r="BS19" s="109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</row>
    <row r="20">
      <c r="A20" s="435" t="n"/>
      <c r="B20" s="266" t="inlineStr">
        <is>
          <t>Обозначения:</t>
        </is>
      </c>
      <c r="C20" s="1861" t="n"/>
      <c r="D20" s="266" t="n"/>
      <c r="E20" s="266" t="n"/>
      <c r="F20" s="266" t="n"/>
      <c r="G20" s="1861" t="n"/>
      <c r="H20" s="1877" t="n"/>
      <c r="I20" s="6" t="inlineStr">
        <is>
          <t>−</t>
        </is>
      </c>
      <c r="J20" s="275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435" t="n"/>
      <c r="Z20" s="435" t="n"/>
      <c r="AA20" s="1" t="n"/>
      <c r="AB20" s="1" t="n"/>
      <c r="AC20" s="1878" t="inlineStr">
        <is>
          <t>Х</t>
        </is>
      </c>
      <c r="AD20" s="6" t="inlineStr">
        <is>
          <t>−</t>
        </is>
      </c>
      <c r="AE20" s="266" t="inlineStr">
        <is>
          <t>производственная практика</t>
        </is>
      </c>
      <c r="AF20" s="296" t="n"/>
      <c r="AG20" s="296" t="n"/>
      <c r="AH20" s="296" t="n"/>
      <c r="AI20" s="296" t="n"/>
      <c r="AJ20" s="296" t="n"/>
      <c r="AK20" s="1861" t="n"/>
      <c r="AL20" s="1861" t="n"/>
      <c r="AM20" s="435" t="n"/>
      <c r="AN20" s="435" t="n"/>
      <c r="AO20" s="1" t="n"/>
      <c r="AP20" s="1" t="n"/>
      <c r="AQ20" s="1879" t="inlineStr">
        <is>
          <t>//</t>
        </is>
      </c>
      <c r="AR20" s="6" t="inlineStr">
        <is>
          <t>−</t>
        </is>
      </c>
      <c r="AS20" s="266" t="inlineStr">
        <is>
          <t>итоговая аттестация</t>
        </is>
      </c>
      <c r="AT20" s="266" t="n"/>
      <c r="AU20" s="266" t="n"/>
      <c r="AV20" s="266" t="n"/>
      <c r="AW20" s="266" t="n"/>
      <c r="AX20" s="266" t="n"/>
      <c r="AY20" s="1861" t="n"/>
      <c r="AZ20" s="1861" t="n"/>
      <c r="BA20" s="1861" t="n"/>
      <c r="BB20" s="1416" t="n"/>
      <c r="BC20" s="1416" t="n"/>
      <c r="BD20" s="1880" t="n"/>
      <c r="BE20" s="1880" t="n"/>
      <c r="BF20" s="1880" t="n"/>
      <c r="BG20" s="1880" t="n"/>
      <c r="BH20" s="1880" t="n"/>
      <c r="BI20" s="1880" t="n"/>
      <c r="BJ20" s="1880" t="n"/>
      <c r="BK20" s="1880" t="n"/>
      <c r="BL20" s="1880" t="n"/>
      <c r="BM20" s="1880" t="n"/>
      <c r="BN20" s="1880" t="n"/>
      <c r="BO20" s="1880" t="n"/>
      <c r="BP20" s="1880" t="n"/>
      <c r="BQ20" s="1880" t="n"/>
      <c r="BR20" s="1880" t="n"/>
      <c r="BS20" s="1880" t="n"/>
      <c r="BT20" s="1880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</row>
    <row r="21">
      <c r="A21" s="435" t="n"/>
      <c r="B21" s="266" t="n"/>
      <c r="C21" s="1861" t="n"/>
      <c r="D21" s="266" t="n"/>
      <c r="E21" s="266" t="n"/>
      <c r="F21" s="266" t="n"/>
      <c r="G21" s="1861" t="n"/>
      <c r="H21" s="6" t="n"/>
      <c r="I21" s="6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435" t="n"/>
      <c r="Z21" s="435" t="n"/>
      <c r="AA21" s="1" t="n"/>
      <c r="AB21" s="1" t="n"/>
      <c r="AC21" s="28" t="n"/>
      <c r="AD21" s="6" t="n"/>
      <c r="AE21" s="266" t="n"/>
      <c r="AF21" s="296" t="n"/>
      <c r="AG21" s="296" t="n"/>
      <c r="AH21" s="296" t="n"/>
      <c r="AI21" s="296" t="n"/>
      <c r="AJ21" s="296" t="n"/>
      <c r="AK21" s="1861" t="n"/>
      <c r="AL21" s="1861" t="n"/>
      <c r="AM21" s="435" t="n"/>
      <c r="AN21" s="435" t="n"/>
      <c r="AO21" s="1" t="n"/>
      <c r="AP21" s="1" t="n"/>
      <c r="AQ21" s="1881" t="n"/>
      <c r="AR21" s="6" t="n"/>
      <c r="AS21" s="266" t="n"/>
      <c r="AT21" s="266" t="n"/>
      <c r="AU21" s="266" t="n"/>
      <c r="AV21" s="266" t="n"/>
      <c r="AW21" s="266" t="n"/>
      <c r="AX21" s="266" t="n"/>
      <c r="AY21" s="1861" t="n"/>
      <c r="AZ21" s="1861" t="n"/>
      <c r="BA21" s="1861" t="n"/>
      <c r="BB21" s="1416" t="n"/>
      <c r="BC21" s="1416" t="n"/>
      <c r="BD21" s="1880" t="n"/>
      <c r="BE21" s="1880" t="n"/>
      <c r="BF21" s="1880" t="n"/>
      <c r="BG21" s="1880" t="n"/>
      <c r="BH21" s="1880" t="n"/>
      <c r="BI21" s="1880" t="n"/>
      <c r="BJ21" s="1880" t="n"/>
      <c r="BK21" s="1880" t="n"/>
      <c r="BL21" s="1880" t="n"/>
      <c r="BM21" s="1880" t="n"/>
      <c r="BN21" s="1880" t="n"/>
      <c r="BO21" s="1880" t="n"/>
      <c r="BP21" s="1880" t="n"/>
      <c r="BQ21" s="1880" t="n"/>
      <c r="BR21" s="1880" t="n"/>
      <c r="BS21" s="1880" t="n"/>
      <c r="BT21" s="1880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</row>
    <row r="22">
      <c r="A22" s="435" t="n"/>
      <c r="B22" s="266" t="n"/>
      <c r="C22" s="1861" t="n"/>
      <c r="D22" s="266" t="n"/>
      <c r="E22" s="266" t="n"/>
      <c r="F22" s="266" t="n"/>
      <c r="G22" s="266" t="n"/>
      <c r="H22" s="266" t="n"/>
      <c r="I22" s="266" t="n"/>
      <c r="J22" s="266" t="n"/>
      <c r="K22" s="266" t="n"/>
      <c r="L22" s="266" t="n"/>
      <c r="M22" s="266" t="n"/>
      <c r="N22" s="266" t="n"/>
      <c r="O22" s="266" t="n"/>
      <c r="P22" s="266" t="n"/>
      <c r="Q22" s="266" t="n"/>
      <c r="R22" s="266" t="n"/>
      <c r="S22" s="266" t="n"/>
      <c r="T22" s="435" t="n"/>
      <c r="U22" s="435" t="n"/>
      <c r="V22" s="435" t="n"/>
      <c r="W22" s="435" t="n"/>
      <c r="X22" s="435" t="n"/>
      <c r="Y22" s="435" t="n"/>
      <c r="Z22" s="435" t="n"/>
      <c r="AA22" s="1" t="n"/>
      <c r="AB22" s="1" t="n"/>
      <c r="AC22" s="266" t="n"/>
      <c r="AD22" s="266" t="n"/>
      <c r="AE22" s="266" t="n"/>
      <c r="AF22" s="296" t="n"/>
      <c r="AG22" s="296" t="n"/>
      <c r="AH22" s="296" t="n"/>
      <c r="AI22" s="296" t="n"/>
      <c r="AJ22" s="296" t="n"/>
      <c r="AK22" s="266" t="n"/>
      <c r="AL22" s="266" t="n"/>
      <c r="AM22" s="435" t="n"/>
      <c r="AN22" s="435" t="n"/>
      <c r="AO22" s="1" t="n"/>
      <c r="AP22" s="1" t="n"/>
      <c r="AQ22" s="266" t="n"/>
      <c r="AR22" s="266" t="n"/>
      <c r="AS22" s="266" t="n"/>
      <c r="AT22" s="266" t="n"/>
      <c r="AU22" s="266" t="n"/>
      <c r="AV22" s="266" t="n"/>
      <c r="AW22" s="266" t="n"/>
      <c r="AX22" s="266" t="n"/>
      <c r="AY22" s="266" t="n"/>
      <c r="AZ22" s="266" t="n"/>
      <c r="BA22" s="1861" t="n"/>
      <c r="BB22" s="1416" t="n"/>
      <c r="BC22" s="1416" t="n"/>
      <c r="BD22" s="1416" t="n"/>
      <c r="BE22" s="1416" t="n"/>
      <c r="BF22" s="1416" t="n"/>
      <c r="BG22" s="1416" t="n"/>
      <c r="BH22" s="1416" t="n"/>
      <c r="BI22" s="1416" t="n"/>
      <c r="BJ22" s="1416" t="n"/>
      <c r="BK22" s="1416" t="n"/>
      <c r="BL22" s="1416" t="n"/>
      <c r="BM22" s="1416" t="n"/>
      <c r="BN22" s="1416" t="n"/>
      <c r="BO22" s="1416" t="n"/>
      <c r="BP22" s="1416" t="n"/>
      <c r="BQ22" s="1416" t="n"/>
      <c r="BR22" s="1416" t="n"/>
      <c r="BS22" s="1416" t="n"/>
      <c r="BT22" s="1416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</row>
    <row r="23">
      <c r="A23" s="435" t="n"/>
      <c r="B23" s="266" t="n"/>
      <c r="C23" s="266" t="n"/>
      <c r="D23" s="266" t="n"/>
      <c r="E23" s="266" t="n"/>
      <c r="F23" s="266" t="n"/>
      <c r="G23" s="1861" t="n"/>
      <c r="H23" s="1878" t="inlineStr">
        <is>
          <t>:</t>
        </is>
      </c>
      <c r="I23" s="6" t="inlineStr">
        <is>
          <t>−</t>
        </is>
      </c>
      <c r="J23" s="275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435" t="n"/>
      <c r="X23" s="435" t="n"/>
      <c r="Y23" s="435" t="n"/>
      <c r="Z23" s="435" t="n"/>
      <c r="AA23" s="1" t="n"/>
      <c r="AB23" s="1" t="n"/>
      <c r="AC23" s="1879" t="inlineStr">
        <is>
          <t>/</t>
        </is>
      </c>
      <c r="AD23" s="6" t="inlineStr">
        <is>
          <t>−</t>
        </is>
      </c>
      <c r="AE23" s="266" t="inlineStr">
        <is>
          <t>магистерская диссертация</t>
        </is>
      </c>
      <c r="AF23" s="296" t="n"/>
      <c r="AG23" s="296" t="n"/>
      <c r="AH23" s="296" t="n"/>
      <c r="AI23" s="296" t="n"/>
      <c r="AJ23" s="296" t="n"/>
      <c r="AK23" s="1861" t="n"/>
      <c r="AL23" s="1861" t="n"/>
      <c r="AM23" s="435" t="n"/>
      <c r="AN23" s="435" t="n"/>
      <c r="AO23" s="1" t="n"/>
      <c r="AP23" s="1" t="n"/>
      <c r="AQ23" s="1878" t="inlineStr">
        <is>
          <t>+</t>
        </is>
      </c>
      <c r="AR23" s="6" t="inlineStr">
        <is>
          <t>−</t>
        </is>
      </c>
      <c r="AS23" s="266" t="inlineStr">
        <is>
          <t>установочная сессия (УС)</t>
        </is>
      </c>
      <c r="AT23" s="294" t="n"/>
      <c r="AU23" s="294" t="n"/>
      <c r="AV23" s="294" t="n"/>
      <c r="AW23" s="1861" t="n"/>
      <c r="AX23" s="296" t="n"/>
      <c r="AY23" s="296" t="n"/>
      <c r="AZ23" s="1861" t="n"/>
      <c r="BA23" s="1861" t="n"/>
      <c r="BB23" s="1416" t="n"/>
      <c r="BC23" s="1416" t="n"/>
      <c r="BD23" s="247" t="n"/>
      <c r="BE23" s="247" t="n"/>
      <c r="BF23" s="247" t="n"/>
      <c r="BG23" s="247" t="n"/>
      <c r="BH23" s="247" t="n"/>
      <c r="BI23" s="247" t="n"/>
      <c r="BJ23" s="247" t="n"/>
      <c r="BK23" s="247" t="n"/>
      <c r="BL23" s="247" t="n"/>
      <c r="BM23" s="247" t="n"/>
      <c r="BN23" s="247" t="n"/>
      <c r="BO23" s="247" t="n"/>
      <c r="BP23" s="247" t="n"/>
      <c r="BQ23" s="247" t="n"/>
      <c r="BR23" s="247" t="n"/>
      <c r="BS23" s="247" t="n"/>
      <c r="BT23" s="247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</row>
    <row r="24">
      <c r="A24" s="355" t="n"/>
      <c r="B24" s="266" t="n"/>
      <c r="C24" s="266" t="n"/>
      <c r="D24" s="266" t="n"/>
      <c r="E24" s="266" t="n"/>
      <c r="F24" s="266" t="n"/>
      <c r="G24" s="266" t="n"/>
      <c r="H24" s="266" t="n"/>
      <c r="I24" s="266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266" t="n"/>
      <c r="X24" s="266" t="n"/>
      <c r="Y24" s="266" t="n"/>
      <c r="Z24" s="266" t="n"/>
      <c r="AA24" s="266" t="n"/>
      <c r="AB24" s="266" t="n"/>
      <c r="AC24" s="266" t="n"/>
      <c r="AD24" s="266" t="n"/>
      <c r="AE24" s="266" t="n"/>
      <c r="AF24" s="266" t="n"/>
      <c r="AG24" s="266" t="n"/>
      <c r="AH24" s="355" t="n"/>
      <c r="AI24" s="355" t="n"/>
      <c r="AJ24" s="355" t="n"/>
      <c r="AK24" s="355" t="n"/>
      <c r="AL24" s="355" t="n"/>
      <c r="AM24" s="266" t="n"/>
      <c r="AN24" s="266" t="n"/>
      <c r="AO24" s="266" t="n"/>
      <c r="AP24" s="266" t="n"/>
      <c r="AQ24" s="266" t="n"/>
      <c r="AR24" s="266" t="n"/>
      <c r="AS24" s="266" t="n"/>
      <c r="AT24" s="266" t="n"/>
      <c r="AU24" s="266" t="n"/>
      <c r="AV24" s="266" t="n"/>
      <c r="AW24" s="26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</row>
    <row r="25">
      <c r="A25" s="282" t="n"/>
      <c r="B25" s="274" t="n"/>
      <c r="C25" s="20" t="inlineStr">
        <is>
          <t>III. План образовательного процесса</t>
        </is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274" t="n"/>
      <c r="BT25" s="274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6" t="n"/>
      <c r="AD26" s="356" t="n"/>
      <c r="AE26" s="356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356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</row>
    <row r="27">
      <c r="A27" s="355" t="n"/>
      <c r="B27" s="505" t="inlineStr">
        <is>
          <t>№ п/п</t>
        </is>
      </c>
      <c r="C27" s="53" t="n"/>
      <c r="D27" s="1882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103" t="inlineStr">
        <is>
          <t>№ рег. 
в БГТУ</t>
        </is>
      </c>
      <c r="AA27" s="596" t="inlineStr">
        <is>
          <t>Экзамены</t>
        </is>
      </c>
      <c r="AB27" s="104" t="n"/>
      <c r="AC27" s="596" t="inlineStr">
        <is>
          <t>Зачеты</t>
        </is>
      </c>
      <c r="AD27" s="104" t="n"/>
      <c r="AE27" s="942" t="inlineStr">
        <is>
          <t>Количество академических часов</t>
        </is>
      </c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148" t="n"/>
      <c r="AU27" s="942" t="inlineStr">
        <is>
          <t>Распределение по курсам и УС, ЛЭС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48" t="n"/>
      <c r="BO27" s="1065" t="inlineStr">
        <is>
          <t>Код компетенции</t>
        </is>
      </c>
      <c r="BP27" s="101" t="n"/>
      <c r="BQ27" s="101" t="n"/>
      <c r="BR27" s="104" t="n"/>
      <c r="BS27" s="1883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251" t="inlineStr">
        <is>
          <t>Всего</t>
        </is>
      </c>
      <c r="AF28" s="104" t="n"/>
      <c r="AG28" s="1884" t="inlineStr">
        <is>
          <t xml:space="preserve">Аудиторных: дневная форма получения образования </t>
        </is>
      </c>
      <c r="AH28" s="101" t="n"/>
      <c r="AI28" s="104" t="n"/>
      <c r="AJ28" s="1885" t="inlineStr">
        <is>
          <t xml:space="preserve">Аудиторных: заочная форма получения образования </t>
        </is>
      </c>
      <c r="AK28" s="101" t="n"/>
      <c r="AL28" s="53" t="n"/>
      <c r="AM28" s="1886" t="inlineStr">
        <is>
          <t>Из них</t>
        </is>
      </c>
      <c r="AN28" s="544" t="n"/>
      <c r="AO28" s="544" t="n"/>
      <c r="AP28" s="544" t="n"/>
      <c r="AQ28" s="544" t="n"/>
      <c r="AR28" s="544" t="n"/>
      <c r="AS28" s="544" t="n"/>
      <c r="AT28" s="609" t="n"/>
      <c r="AU28" s="1887" t="inlineStr">
        <is>
          <t>I курс</t>
        </is>
      </c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544" t="n"/>
      <c r="BG28" s="544" t="n"/>
      <c r="BH28" s="607" t="n"/>
      <c r="BI28" s="942" t="inlineStr">
        <is>
          <t>II курс</t>
        </is>
      </c>
      <c r="BJ28" s="108" t="n"/>
      <c r="BK28" s="108" t="n"/>
      <c r="BL28" s="108" t="n"/>
      <c r="BM28" s="108" t="n"/>
      <c r="BN28" s="148" t="n"/>
      <c r="BO28" s="112" t="n"/>
      <c r="BP28" s="1" t="n"/>
      <c r="BQ28" s="1" t="n"/>
      <c r="BR28" s="114" t="n"/>
      <c r="BS28" s="112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4" t="n"/>
      <c r="AG29" s="112" t="n"/>
      <c r="AH29" s="1" t="n"/>
      <c r="AI29" s="114" t="n"/>
      <c r="AJ29" s="1" t="n"/>
      <c r="AK29" s="1" t="n"/>
      <c r="AL29" s="115" t="n"/>
      <c r="AM29" s="214" t="inlineStr">
        <is>
          <t>Лекции</t>
        </is>
      </c>
      <c r="AN29" s="115" t="n"/>
      <c r="AO29" s="214" t="inlineStr">
        <is>
          <t>Лабораторные</t>
        </is>
      </c>
      <c r="AP29" s="115" t="n"/>
      <c r="AQ29" s="214" t="inlineStr">
        <is>
          <t>Практические</t>
        </is>
      </c>
      <c r="AR29" s="115" t="n"/>
      <c r="AS29" s="214" t="inlineStr">
        <is>
          <t>Семинарские</t>
        </is>
      </c>
      <c r="AT29" s="115" t="n"/>
      <c r="AU29" s="363" t="inlineStr">
        <is>
          <t>УС      1 нед</t>
        </is>
      </c>
      <c r="AV29" s="104" t="n"/>
      <c r="AW29" s="105" t="inlineStr">
        <is>
          <t>1 ЛЭС,</t>
        </is>
      </c>
      <c r="AX29" s="123" t="n"/>
      <c r="AY29" s="123" t="n"/>
      <c r="AZ29" s="123" t="n"/>
      <c r="BA29" s="123" t="n"/>
      <c r="BB29" s="124" t="n"/>
      <c r="BC29" s="105" t="inlineStr">
        <is>
          <t>2 ЛЭС,</t>
        </is>
      </c>
      <c r="BD29" s="123" t="n"/>
      <c r="BE29" s="123" t="n"/>
      <c r="BF29" s="123" t="n"/>
      <c r="BG29" s="123" t="n"/>
      <c r="BH29" s="124" t="n"/>
      <c r="BI29" s="1888" t="inlineStr">
        <is>
          <t>3 ЛЭС,</t>
        </is>
      </c>
      <c r="BJ29" s="163" t="n"/>
      <c r="BK29" s="163" t="n"/>
      <c r="BL29" s="163" t="n"/>
      <c r="BM29" s="163" t="n"/>
      <c r="BN29" s="164" t="n"/>
      <c r="BO29" s="112" t="n"/>
      <c r="BP29" s="1" t="n"/>
      <c r="BQ29" s="1" t="n"/>
      <c r="BR29" s="114" t="n"/>
      <c r="BS29" s="112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4" t="n"/>
      <c r="AG30" s="112" t="n"/>
      <c r="AH30" s="1" t="n"/>
      <c r="AI30" s="114" t="n"/>
      <c r="AJ30" s="1" t="n"/>
      <c r="AK30" s="1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138" t="n"/>
      <c r="AV30" s="207" t="n"/>
      <c r="AW30" s="125" t="n">
        <v>2</v>
      </c>
      <c r="AX30" s="126" t="n"/>
      <c r="AY30" s="189" t="inlineStr">
        <is>
          <t>недели</t>
        </is>
      </c>
      <c r="AZ30" s="126" t="n"/>
      <c r="BA30" s="126" t="n"/>
      <c r="BB30" s="175" t="n"/>
      <c r="BC30" s="177" t="n">
        <v>2</v>
      </c>
      <c r="BD30" s="128" t="n"/>
      <c r="BE30" s="93" t="inlineStr">
        <is>
          <t>недели</t>
        </is>
      </c>
      <c r="BF30" s="126" t="n"/>
      <c r="BG30" s="126" t="n"/>
      <c r="BH30" s="128" t="n"/>
      <c r="BI30" s="605" t="n">
        <v>2</v>
      </c>
      <c r="BJ30" s="126" t="n"/>
      <c r="BK30" s="130" t="inlineStr">
        <is>
          <t>недели</t>
        </is>
      </c>
      <c r="BL30" s="131" t="n"/>
      <c r="BM30" s="131" t="n"/>
      <c r="BN30" s="132" t="n"/>
      <c r="BO30" s="112" t="n"/>
      <c r="BP30" s="1" t="n"/>
      <c r="BQ30" s="1" t="n"/>
      <c r="BR30" s="114" t="n"/>
      <c r="BS30" s="112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</row>
    <row r="31">
      <c r="A31" s="355" t="n"/>
      <c r="B31" s="136" t="n"/>
      <c r="C31" s="249" t="n"/>
      <c r="D31" s="1848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544" t="n"/>
      <c r="Y31" s="607" t="n"/>
      <c r="Z31" s="368" t="n"/>
      <c r="AA31" s="606" t="n"/>
      <c r="AB31" s="607" t="n"/>
      <c r="AC31" s="606" t="n"/>
      <c r="AD31" s="607" t="n"/>
      <c r="AE31" s="136" t="n"/>
      <c r="AF31" s="137" t="n"/>
      <c r="AG31" s="136" t="n"/>
      <c r="AH31" s="44" t="n"/>
      <c r="AI31" s="137" t="n"/>
      <c r="AJ31" s="44" t="n"/>
      <c r="AK31" s="44" t="n"/>
      <c r="AL31" s="24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1889" t="inlineStr">
        <is>
          <t>Ауд. часов</t>
        </is>
      </c>
      <c r="AV31" s="1059" t="n"/>
      <c r="AW31" s="1890" t="inlineStr">
        <is>
          <t>Всего часов</t>
        </is>
      </c>
      <c r="AX31" s="1891" t="n"/>
      <c r="AY31" s="883" t="inlineStr">
        <is>
          <t>Ауд. часов</t>
        </is>
      </c>
      <c r="AZ31" s="144" t="n"/>
      <c r="BA31" s="883" t="inlineStr">
        <is>
          <t>Зач. единиц</t>
        </is>
      </c>
      <c r="BB31" s="144" t="n"/>
      <c r="BC31" s="1889" t="inlineStr">
        <is>
          <t>Всего часов</t>
        </is>
      </c>
      <c r="BD31" s="1059" t="n"/>
      <c r="BE31" s="883" t="inlineStr">
        <is>
          <t>Ауд. часов</t>
        </is>
      </c>
      <c r="BF31" s="144" t="n"/>
      <c r="BG31" s="883" t="inlineStr">
        <is>
          <t>Зач. единиц</t>
        </is>
      </c>
      <c r="BH31" s="144" t="n"/>
      <c r="BI31" s="1892" t="inlineStr">
        <is>
          <t>Всего часов</t>
        </is>
      </c>
      <c r="BJ31" s="1893" t="n"/>
      <c r="BK31" s="1894" t="inlineStr">
        <is>
          <t>Ауд. часов</t>
        </is>
      </c>
      <c r="BL31" s="1059" t="n"/>
      <c r="BM31" s="1894" t="inlineStr">
        <is>
          <t>Зач. единиц</t>
        </is>
      </c>
      <c r="BN31" s="1059" t="n"/>
      <c r="BO31" s="112" t="n"/>
      <c r="BP31" s="1" t="n"/>
      <c r="BQ31" s="1" t="n"/>
      <c r="BR31" s="114" t="n"/>
      <c r="BS31" s="112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</row>
    <row r="32">
      <c r="A32" s="355" t="n"/>
      <c r="B32" s="380" t="n">
        <v>1</v>
      </c>
      <c r="C32" s="109" t="n"/>
      <c r="D32" s="379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378" t="n"/>
      <c r="AA32" s="376" t="n"/>
      <c r="AB32" s="148" t="n"/>
      <c r="AC32" s="383" t="n"/>
      <c r="AD32" s="148" t="n"/>
      <c r="AE32" s="1895" t="n">
        <v>586</v>
      </c>
      <c r="AF32" s="148" t="n"/>
      <c r="AG32" s="376" t="n">
        <v>168</v>
      </c>
      <c r="AH32" s="108" t="n"/>
      <c r="AI32" s="148" t="n"/>
      <c r="AJ32" s="381">
        <f>AJ33+AJ36+AJ39</f>
        <v/>
      </c>
      <c r="AK32" s="108" t="n"/>
      <c r="AL32" s="109" t="n"/>
      <c r="AM32" s="382">
        <f>AM33+AM36+AM39</f>
        <v/>
      </c>
      <c r="AN32" s="109" t="n"/>
      <c r="AO32" s="382">
        <f>AO33+AO36+AO39</f>
        <v/>
      </c>
      <c r="AP32" s="109" t="n"/>
      <c r="AQ32" s="382">
        <f>AQ33+AQ36+AQ39</f>
        <v/>
      </c>
      <c r="AR32" s="109" t="n"/>
      <c r="AS32" s="382">
        <f>AS33+AS36+AS39</f>
        <v/>
      </c>
      <c r="AT32" s="109" t="n"/>
      <c r="AU32" s="380">
        <f>AU33+AU36+AU39</f>
        <v/>
      </c>
      <c r="AV32" s="109" t="n"/>
      <c r="AW32" s="380">
        <f>AW33+AW36+AW39</f>
        <v/>
      </c>
      <c r="AX32" s="109" t="n"/>
      <c r="AY32" s="382">
        <f>AY33+AY36+AY39</f>
        <v/>
      </c>
      <c r="AZ32" s="109" t="n"/>
      <c r="BA32" s="382">
        <f>BA33+BA36+BA39</f>
        <v/>
      </c>
      <c r="BB32" s="109" t="n"/>
      <c r="BC32" s="380">
        <f>BC33+BC36+BC39</f>
        <v/>
      </c>
      <c r="BD32" s="109" t="n"/>
      <c r="BE32" s="382">
        <f>BE33+BE36+BE39</f>
        <v/>
      </c>
      <c r="BF32" s="109" t="n"/>
      <c r="BG32" s="382">
        <f>BG33+BG36+BG39</f>
        <v/>
      </c>
      <c r="BH32" s="109" t="n"/>
      <c r="BI32" s="381">
        <f>BI33+BI36+BI39</f>
        <v/>
      </c>
      <c r="BJ32" s="109" t="n"/>
      <c r="BK32" s="382">
        <f>BK33+BK36+BK39</f>
        <v/>
      </c>
      <c r="BL32" s="109" t="n"/>
      <c r="BM32" s="382">
        <f>BM33+BM36+BM39</f>
        <v/>
      </c>
      <c r="BN32" s="109" t="n"/>
      <c r="BO32" s="382" t="n"/>
      <c r="BP32" s="108" t="n"/>
      <c r="BQ32" s="108" t="n"/>
      <c r="BR32" s="109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</row>
    <row r="33">
      <c r="A33" s="355" t="n"/>
      <c r="B33" s="1896" t="inlineStr">
        <is>
          <t>1.1</t>
        </is>
      </c>
      <c r="C33" s="124" t="n"/>
      <c r="D33" s="1186" t="inlineStr">
        <is>
          <t>Модуль "Современные вопросы экологии"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61" t="n"/>
      <c r="Z33" s="1897" t="n"/>
      <c r="AA33" s="387" t="n"/>
      <c r="AB33" s="161" t="n"/>
      <c r="AC33" s="388" t="n"/>
      <c r="AD33" s="161" t="n"/>
      <c r="AE33" s="1765" t="n">
        <v>190</v>
      </c>
      <c r="AF33" s="1766" t="n"/>
      <c r="AG33" s="387" t="n">
        <v>84</v>
      </c>
      <c r="AH33" s="123" t="n"/>
      <c r="AI33" s="161" t="n"/>
      <c r="AJ33" s="168">
        <f>AJ34+AJ35</f>
        <v/>
      </c>
      <c r="AK33" s="123" t="n"/>
      <c r="AL33" s="124" t="n"/>
      <c r="AM33" s="212">
        <f>AM34+AM35</f>
        <v/>
      </c>
      <c r="AN33" s="139" t="n"/>
      <c r="AO33" s="212">
        <f>AO34+AO35</f>
        <v/>
      </c>
      <c r="AP33" s="139" t="n"/>
      <c r="AQ33" s="212">
        <f>AQ34+AQ35</f>
        <v/>
      </c>
      <c r="AR33" s="139" t="n"/>
      <c r="AS33" s="212">
        <f>AS34+AS35</f>
        <v/>
      </c>
      <c r="AT33" s="139" t="n"/>
      <c r="AU33" s="213">
        <f>AU34+AU35</f>
        <v/>
      </c>
      <c r="AV33" s="139" t="n"/>
      <c r="AW33" s="213">
        <f>AW34+AW35</f>
        <v/>
      </c>
      <c r="AX33" s="139" t="n"/>
      <c r="AY33" s="212">
        <f>AY34+AY35</f>
        <v/>
      </c>
      <c r="AZ33" s="139" t="n"/>
      <c r="BA33" s="212">
        <f>BA34+BA35</f>
        <v/>
      </c>
      <c r="BB33" s="139" t="n"/>
      <c r="BC33" s="213">
        <f>BC34+BC35</f>
        <v/>
      </c>
      <c r="BD33" s="139" t="n"/>
      <c r="BE33" s="212">
        <f>BE34+BE35</f>
        <v/>
      </c>
      <c r="BF33" s="139" t="n"/>
      <c r="BG33" s="212">
        <f>BG34+BG35</f>
        <v/>
      </c>
      <c r="BH33" s="139" t="n"/>
      <c r="BI33" s="211">
        <f>BI34+BI35</f>
        <v/>
      </c>
      <c r="BJ33" s="139" t="n"/>
      <c r="BK33" s="212">
        <f>BK34+BK35</f>
        <v/>
      </c>
      <c r="BL33" s="139" t="n"/>
      <c r="BM33" s="212">
        <f>BM34+BM35</f>
        <v/>
      </c>
      <c r="BN33" s="139" t="n"/>
      <c r="BO33" s="390" t="inlineStr">
        <is>
          <t>УК-3,     УПК-1,2</t>
        </is>
      </c>
      <c r="BP33" s="206" t="n"/>
      <c r="BQ33" s="206" t="n"/>
      <c r="BR33" s="207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</row>
    <row r="34">
      <c r="A34" s="355" t="n"/>
      <c r="B34" s="822" t="inlineStr">
        <is>
          <t>1.1.1</t>
        </is>
      </c>
      <c r="C34" s="128" t="n"/>
      <c r="D34" s="1898" t="inlineStr">
        <is>
          <t>Теория и методология экологических исследований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75" t="n"/>
      <c r="Z34" s="1899" t="inlineStr">
        <is>
          <t>в процессе созд.</t>
        </is>
      </c>
      <c r="AA34" s="182" t="n">
        <v>1</v>
      </c>
      <c r="AB34" s="175" t="n"/>
      <c r="AC34" s="189" t="n"/>
      <c r="AD34" s="175" t="n"/>
      <c r="AE34" s="1772" t="n">
        <v>90</v>
      </c>
      <c r="AF34" s="1770" t="n"/>
      <c r="AG34" s="182" t="n">
        <v>42</v>
      </c>
      <c r="AH34" s="126" t="n"/>
      <c r="AI34" s="175" t="n"/>
      <c r="AJ34" s="181">
        <f>AM34+AO34+AQ34+AS34</f>
        <v/>
      </c>
      <c r="AK34" s="126" t="n"/>
      <c r="AL34" s="128" t="n"/>
      <c r="AM34" s="93" t="n">
        <v>4</v>
      </c>
      <c r="AN34" s="128" t="n"/>
      <c r="AO34" s="93" t="n"/>
      <c r="AP34" s="128" t="n"/>
      <c r="AQ34" s="93" t="n">
        <v>6</v>
      </c>
      <c r="AR34" s="128" t="n"/>
      <c r="AS34" s="93" t="n"/>
      <c r="AT34" s="128" t="n"/>
      <c r="AU34" s="177" t="n"/>
      <c r="AV34" s="128" t="n"/>
      <c r="AW34" s="1796">
        <f>AE34</f>
        <v/>
      </c>
      <c r="AX34" s="128" t="n"/>
      <c r="AY34" s="93">
        <f>AJ34</f>
        <v/>
      </c>
      <c r="AZ34" s="128" t="n"/>
      <c r="BA34" s="93" t="n">
        <v>3</v>
      </c>
      <c r="BB34" s="128" t="n"/>
      <c r="BC34" s="177" t="n"/>
      <c r="BD34" s="128" t="n"/>
      <c r="BE34" s="93" t="n"/>
      <c r="BF34" s="128" t="n"/>
      <c r="BG34" s="93" t="n"/>
      <c r="BH34" s="128" t="n"/>
      <c r="BI34" s="1900" t="n"/>
      <c r="BJ34" s="1089" t="n"/>
      <c r="BK34" s="93" t="n"/>
      <c r="BL34" s="128" t="n"/>
      <c r="BM34" s="93" t="n"/>
      <c r="BN34" s="128" t="n"/>
      <c r="BO34" s="182" t="n"/>
      <c r="BP34" s="126" t="n"/>
      <c r="BQ34" s="126" t="n"/>
      <c r="BR34" s="175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</row>
    <row r="35">
      <c r="A35" s="355" t="n"/>
      <c r="B35" s="1901" t="inlineStr">
        <is>
          <t>1.1.2</t>
        </is>
      </c>
      <c r="C35" s="128" t="n"/>
      <c r="D35" s="1902" t="inlineStr">
        <is>
          <t>Инновационные технологии в области экологии и охраны окружающей среды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1903" t="inlineStr">
        <is>
          <t>2034/2024</t>
        </is>
      </c>
      <c r="AA35" s="1904" t="n">
        <v>2</v>
      </c>
      <c r="AB35" s="175" t="n"/>
      <c r="AC35" s="395" t="n"/>
      <c r="AD35" s="175" t="n"/>
      <c r="AE35" s="1905" t="n">
        <v>100</v>
      </c>
      <c r="AF35" s="1770" t="n"/>
      <c r="AG35" s="1904" t="n">
        <v>42</v>
      </c>
      <c r="AH35" s="126" t="n"/>
      <c r="AI35" s="175" t="n"/>
      <c r="AJ35" s="1906">
        <f>AM35+AO35+AQ35+AS35</f>
        <v/>
      </c>
      <c r="AK35" s="126" t="n"/>
      <c r="AL35" s="128" t="n"/>
      <c r="AM35" s="1907" t="n">
        <v>4</v>
      </c>
      <c r="AN35" s="128" t="n"/>
      <c r="AO35" s="1907" t="n"/>
      <c r="AP35" s="128" t="n"/>
      <c r="AQ35" s="1907" t="n">
        <v>6</v>
      </c>
      <c r="AR35" s="128" t="n"/>
      <c r="AS35" s="1907" t="n"/>
      <c r="AT35" s="128" t="n"/>
      <c r="AU35" s="1908" t="n"/>
      <c r="AV35" s="128" t="n"/>
      <c r="AW35" s="1908" t="n"/>
      <c r="AX35" s="128" t="n"/>
      <c r="AY35" s="1907" t="n"/>
      <c r="AZ35" s="128" t="n"/>
      <c r="BA35" s="1907" t="n"/>
      <c r="BB35" s="128" t="n"/>
      <c r="BC35" s="1909">
        <f>AE35</f>
        <v/>
      </c>
      <c r="BD35" s="128" t="n"/>
      <c r="BE35" s="1907">
        <f>AJ35</f>
        <v/>
      </c>
      <c r="BF35" s="128" t="n"/>
      <c r="BG35" s="1907" t="n">
        <v>3</v>
      </c>
      <c r="BH35" s="128" t="n"/>
      <c r="BI35" s="1910" t="n"/>
      <c r="BJ35" s="1089" t="n"/>
      <c r="BK35" s="1907" t="n"/>
      <c r="BL35" s="128" t="n"/>
      <c r="BM35" s="1907" t="n"/>
      <c r="BN35" s="128" t="n"/>
      <c r="BO35" s="1904" t="n"/>
      <c r="BP35" s="126" t="n"/>
      <c r="BQ35" s="126" t="n"/>
      <c r="BR35" s="175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</row>
    <row r="36">
      <c r="A36" s="953" t="n"/>
      <c r="B36" s="825" t="inlineStr">
        <is>
          <t>1.2</t>
        </is>
      </c>
      <c r="C36" s="128" t="n"/>
      <c r="D36" s="1266" t="inlineStr">
        <is>
          <t>Модуль "Компьютерное моделирование в экологии"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1499" t="n"/>
      <c r="AA36" s="218" t="n"/>
      <c r="AB36" s="175" t="n"/>
      <c r="AC36" s="406" t="n"/>
      <c r="AD36" s="175" t="n"/>
      <c r="AE36" s="1775" t="n">
        <v>180</v>
      </c>
      <c r="AF36" s="1770" t="n"/>
      <c r="AG36" s="218" t="n">
        <v>84</v>
      </c>
      <c r="AH36" s="126" t="n"/>
      <c r="AI36" s="175" t="n"/>
      <c r="AJ36" s="187">
        <f>AJ37+AJ38</f>
        <v/>
      </c>
      <c r="AK36" s="126" t="n"/>
      <c r="AL36" s="128" t="n"/>
      <c r="AM36" s="95">
        <f>AM37+AM38</f>
        <v/>
      </c>
      <c r="AN36" s="128" t="n"/>
      <c r="AO36" s="95">
        <f>AO37+AO38</f>
        <v/>
      </c>
      <c r="AP36" s="128" t="n"/>
      <c r="AQ36" s="95">
        <f>AQ37+AQ38</f>
        <v/>
      </c>
      <c r="AR36" s="128" t="n"/>
      <c r="AS36" s="95">
        <f>AS37+AS38</f>
        <v/>
      </c>
      <c r="AT36" s="128" t="n"/>
      <c r="AU36" s="188">
        <f>AU37+AU38</f>
        <v/>
      </c>
      <c r="AV36" s="128" t="n"/>
      <c r="AW36" s="188">
        <f>AW37+AW38</f>
        <v/>
      </c>
      <c r="AX36" s="128" t="n"/>
      <c r="AY36" s="95">
        <f>AY37+AY38</f>
        <v/>
      </c>
      <c r="AZ36" s="128" t="n"/>
      <c r="BA36" s="95">
        <f>BA37+BA38</f>
        <v/>
      </c>
      <c r="BB36" s="128" t="n"/>
      <c r="BC36" s="188">
        <f>BC37+BC38</f>
        <v/>
      </c>
      <c r="BD36" s="128" t="n"/>
      <c r="BE36" s="95">
        <f>BE37+BE38</f>
        <v/>
      </c>
      <c r="BF36" s="128" t="n"/>
      <c r="BG36" s="95">
        <f>BG37+BG38</f>
        <v/>
      </c>
      <c r="BH36" s="128" t="n"/>
      <c r="BI36" s="1591">
        <f>BI37+BI38</f>
        <v/>
      </c>
      <c r="BJ36" s="1089" t="n"/>
      <c r="BK36" s="95">
        <f>BK37+BK38</f>
        <v/>
      </c>
      <c r="BL36" s="128" t="n"/>
      <c r="BM36" s="95">
        <f>BM37+BM38</f>
        <v/>
      </c>
      <c r="BN36" s="128" t="n"/>
      <c r="BO36" s="182" t="inlineStr">
        <is>
          <t>УК-4,6</t>
        </is>
      </c>
      <c r="BP36" s="126" t="n"/>
      <c r="BQ36" s="126" t="n"/>
      <c r="BR36" s="175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</row>
    <row r="37">
      <c r="A37" s="355" t="n"/>
      <c r="B37" s="822" t="inlineStr">
        <is>
          <t>1.2.1</t>
        </is>
      </c>
      <c r="C37" s="128" t="n"/>
      <c r="D37" s="1911" t="inlineStr">
        <is>
          <t>Методы обработки экологических данных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75" t="n"/>
      <c r="Z37" s="1912" t="inlineStr">
        <is>
          <t>в процессе созд.</t>
        </is>
      </c>
      <c r="AA37" s="182" t="n">
        <v>1</v>
      </c>
      <c r="AB37" s="175" t="n"/>
      <c r="AC37" s="406" t="n"/>
      <c r="AD37" s="175" t="n"/>
      <c r="AE37" s="1772" t="n">
        <v>90</v>
      </c>
      <c r="AF37" s="1770" t="n"/>
      <c r="AG37" s="182" t="n">
        <v>42</v>
      </c>
      <c r="AH37" s="126" t="n"/>
      <c r="AI37" s="175" t="n"/>
      <c r="AJ37" s="181">
        <f>AM37+AO37+AQ37+AS37</f>
        <v/>
      </c>
      <c r="AK37" s="126" t="n"/>
      <c r="AL37" s="128" t="n"/>
      <c r="AM37" s="93" t="n">
        <v>4</v>
      </c>
      <c r="AN37" s="128" t="n"/>
      <c r="AO37" s="93" t="n"/>
      <c r="AP37" s="128" t="n"/>
      <c r="AQ37" s="93" t="n">
        <v>6</v>
      </c>
      <c r="AR37" s="128" t="n"/>
      <c r="AS37" s="93" t="n"/>
      <c r="AT37" s="128" t="n"/>
      <c r="AU37" s="177" t="n"/>
      <c r="AV37" s="128" t="n"/>
      <c r="AW37" s="1796">
        <f>AE37</f>
        <v/>
      </c>
      <c r="AX37" s="128" t="n"/>
      <c r="AY37" s="93">
        <f>AJ37</f>
        <v/>
      </c>
      <c r="AZ37" s="128" t="n"/>
      <c r="BA37" s="93" t="n">
        <v>3</v>
      </c>
      <c r="BB37" s="128" t="n"/>
      <c r="BC37" s="177" t="n"/>
      <c r="BD37" s="128" t="n"/>
      <c r="BE37" s="93" t="n"/>
      <c r="BF37" s="128" t="n"/>
      <c r="BG37" s="93" t="n"/>
      <c r="BH37" s="128" t="n"/>
      <c r="BI37" s="1900" t="n"/>
      <c r="BJ37" s="1089" t="n"/>
      <c r="BK37" s="93" t="n"/>
      <c r="BL37" s="128" t="n"/>
      <c r="BM37" s="827" t="n"/>
      <c r="BN37" s="175" t="n"/>
      <c r="BO37" s="182" t="inlineStr">
        <is>
          <t>УПК-3</t>
        </is>
      </c>
      <c r="BP37" s="126" t="n"/>
      <c r="BQ37" s="126" t="n"/>
      <c r="BR37" s="175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</row>
    <row r="38">
      <c r="A38" s="355" t="n"/>
      <c r="B38" s="822" t="inlineStr">
        <is>
          <t>1.2.2</t>
        </is>
      </c>
      <c r="C38" s="128" t="n"/>
      <c r="D38" s="1911" t="inlineStr">
        <is>
          <t>Компьютерная визуализация экологической информации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75" t="n"/>
      <c r="Z38" s="1912" t="inlineStr">
        <is>
          <t>в процессе созд.</t>
        </is>
      </c>
      <c r="AA38" s="182" t="n"/>
      <c r="AB38" s="175" t="n"/>
      <c r="AC38" s="189" t="n">
        <v>1</v>
      </c>
      <c r="AD38" s="175" t="n"/>
      <c r="AE38" s="1772" t="n">
        <v>90</v>
      </c>
      <c r="AF38" s="1770" t="n"/>
      <c r="AG38" s="182" t="n">
        <v>42</v>
      </c>
      <c r="AH38" s="126" t="n"/>
      <c r="AI38" s="175" t="n"/>
      <c r="AJ38" s="181">
        <f>AM38+AO38+AQ38+AS38</f>
        <v/>
      </c>
      <c r="AK38" s="126" t="n"/>
      <c r="AL38" s="128" t="n"/>
      <c r="AM38" s="93" t="n">
        <v>4</v>
      </c>
      <c r="AN38" s="128" t="n"/>
      <c r="AO38" s="93" t="n"/>
      <c r="AP38" s="128" t="n"/>
      <c r="AQ38" s="93" t="n">
        <v>6</v>
      </c>
      <c r="AR38" s="128" t="n"/>
      <c r="AS38" s="93" t="n"/>
      <c r="AT38" s="128" t="n"/>
      <c r="AU38" s="177" t="n"/>
      <c r="AV38" s="128" t="n"/>
      <c r="AW38" s="1796">
        <f>AE38</f>
        <v/>
      </c>
      <c r="AX38" s="128" t="n"/>
      <c r="AY38" s="93">
        <f>AJ38</f>
        <v/>
      </c>
      <c r="AZ38" s="128" t="n"/>
      <c r="BA38" s="93" t="n">
        <v>3</v>
      </c>
      <c r="BB38" s="128" t="n"/>
      <c r="BC38" s="177" t="n"/>
      <c r="BD38" s="128" t="n"/>
      <c r="BE38" s="93" t="n"/>
      <c r="BF38" s="128" t="n"/>
      <c r="BG38" s="93" t="n"/>
      <c r="BH38" s="128" t="n"/>
      <c r="BI38" s="1900" t="n"/>
      <c r="BJ38" s="1089" t="n"/>
      <c r="BK38" s="93" t="n"/>
      <c r="BL38" s="128" t="n"/>
      <c r="BM38" s="93" t="n"/>
      <c r="BN38" s="128" t="n"/>
      <c r="BO38" s="182" t="inlineStr">
        <is>
          <t>УПК-4</t>
        </is>
      </c>
      <c r="BP38" s="126" t="n"/>
      <c r="BQ38" s="126" t="n"/>
      <c r="BR38" s="175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</row>
    <row r="39">
      <c r="A39" s="355" t="n"/>
      <c r="B39" s="628" t="inlineStr">
        <is>
          <t>1.3</t>
        </is>
      </c>
      <c r="C39" s="197" t="n"/>
      <c r="D39" s="1913" t="inlineStr">
        <is>
          <t>Модуль "Научно-исследовательская работа по тематике диссертации"</t>
        </is>
      </c>
      <c r="E39" s="191" t="n"/>
      <c r="F39" s="191" t="n"/>
      <c r="G39" s="191" t="n"/>
      <c r="H39" s="191" t="n"/>
      <c r="I39" s="191" t="n"/>
      <c r="J39" s="191" t="n"/>
      <c r="K39" s="191" t="n"/>
      <c r="L39" s="191" t="n"/>
      <c r="M39" s="191" t="n"/>
      <c r="N39" s="191" t="n"/>
      <c r="O39" s="191" t="n"/>
      <c r="P39" s="191" t="n"/>
      <c r="Q39" s="191" t="n"/>
      <c r="R39" s="191" t="n"/>
      <c r="S39" s="191" t="n"/>
      <c r="T39" s="191" t="n"/>
      <c r="U39" s="191" t="n"/>
      <c r="V39" s="191" t="n"/>
      <c r="W39" s="191" t="n"/>
      <c r="X39" s="191" t="n"/>
      <c r="Y39" s="192" t="n"/>
      <c r="Z39" s="1914" t="n"/>
      <c r="AA39" s="1915" t="n"/>
      <c r="AB39" s="192" t="n"/>
      <c r="AC39" s="1916" t="n"/>
      <c r="AD39" s="192" t="n"/>
      <c r="AE39" s="1917" t="n">
        <v>216</v>
      </c>
      <c r="AF39" s="1782" t="n"/>
      <c r="AG39" s="1915">
        <f>AG40</f>
        <v/>
      </c>
      <c r="AH39" s="191" t="n"/>
      <c r="AI39" s="192" t="n"/>
      <c r="AJ39" s="218">
        <f>AJ40</f>
        <v/>
      </c>
      <c r="AK39" s="126" t="n"/>
      <c r="AL39" s="175" t="n"/>
      <c r="AM39" s="630">
        <f>AM40</f>
        <v/>
      </c>
      <c r="AN39" s="197" t="n"/>
      <c r="AO39" s="626">
        <f>AO40</f>
        <v/>
      </c>
      <c r="AP39" s="197" t="n"/>
      <c r="AQ39" s="626">
        <f>AQ40</f>
        <v/>
      </c>
      <c r="AR39" s="197" t="n"/>
      <c r="AS39" s="626">
        <f>AS40</f>
        <v/>
      </c>
      <c r="AT39" s="197" t="n"/>
      <c r="AU39" s="625">
        <f>AU40</f>
        <v/>
      </c>
      <c r="AV39" s="197" t="n"/>
      <c r="AW39" s="625">
        <f>AW40</f>
        <v/>
      </c>
      <c r="AX39" s="197" t="n"/>
      <c r="AY39" s="626">
        <f>AY40</f>
        <v/>
      </c>
      <c r="AZ39" s="197" t="n"/>
      <c r="BA39" s="626">
        <f>BA40</f>
        <v/>
      </c>
      <c r="BB39" s="197" t="n"/>
      <c r="BC39" s="625">
        <f>BC40</f>
        <v/>
      </c>
      <c r="BD39" s="197" t="n"/>
      <c r="BE39" s="626">
        <f>BE40</f>
        <v/>
      </c>
      <c r="BF39" s="197" t="n"/>
      <c r="BG39" s="626">
        <f>BG40</f>
        <v/>
      </c>
      <c r="BH39" s="197" t="n"/>
      <c r="BI39" s="630">
        <f>BI40</f>
        <v/>
      </c>
      <c r="BJ39" s="197" t="n"/>
      <c r="BK39" s="626">
        <f>BK40</f>
        <v/>
      </c>
      <c r="BL39" s="197" t="n"/>
      <c r="BM39" s="626">
        <f>BM40</f>
        <v/>
      </c>
      <c r="BN39" s="197" t="n"/>
      <c r="BO39" s="1918" t="inlineStr">
        <is>
          <t>УК-2-4</t>
        </is>
      </c>
      <c r="BP39" s="126" t="n"/>
      <c r="BQ39" s="126" t="n"/>
      <c r="BR39" s="175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</row>
    <row r="40">
      <c r="A40" s="355" t="n"/>
      <c r="B40" s="1919" t="inlineStr">
        <is>
          <t>1.3.1</t>
        </is>
      </c>
      <c r="C40" s="1891" t="n"/>
      <c r="D40" s="1920" t="inlineStr">
        <is>
          <t xml:space="preserve">Научно-исследовательский семинар </t>
        </is>
      </c>
      <c r="E40" s="202" t="n"/>
      <c r="F40" s="202" t="n"/>
      <c r="G40" s="202" t="n"/>
      <c r="H40" s="202" t="n"/>
      <c r="I40" s="202" t="n"/>
      <c r="J40" s="202" t="n"/>
      <c r="K40" s="202" t="n"/>
      <c r="L40" s="202" t="n"/>
      <c r="M40" s="202" t="n"/>
      <c r="N40" s="202" t="n"/>
      <c r="O40" s="202" t="n"/>
      <c r="P40" s="202" t="n"/>
      <c r="Q40" s="202" t="n"/>
      <c r="R40" s="202" t="n"/>
      <c r="S40" s="202" t="n"/>
      <c r="T40" s="202" t="n"/>
      <c r="U40" s="202" t="n"/>
      <c r="V40" s="202" t="n"/>
      <c r="W40" s="202" t="n"/>
      <c r="X40" s="202" t="n"/>
      <c r="Y40" s="203" t="n"/>
      <c r="Z40" s="1921" t="inlineStr">
        <is>
          <t xml:space="preserve">2041/2024
</t>
        </is>
      </c>
      <c r="AA40" s="1922" t="n"/>
      <c r="AB40" s="203" t="n"/>
      <c r="AC40" s="1923" t="inlineStr">
        <is>
          <t>1,2,3</t>
        </is>
      </c>
      <c r="AD40" s="1924" t="n"/>
      <c r="AE40" s="1925" t="n">
        <v>216</v>
      </c>
      <c r="AF40" s="1833" t="n"/>
      <c r="AG40" s="1922" t="n"/>
      <c r="AH40" s="202" t="n"/>
      <c r="AI40" s="203" t="n"/>
      <c r="AJ40" s="1906">
        <f>AM40+AO40+AQ40+AS40</f>
        <v/>
      </c>
      <c r="AK40" s="126" t="n"/>
      <c r="AL40" s="128" t="n"/>
      <c r="AM40" s="1926" t="n"/>
      <c r="AN40" s="144" t="n"/>
      <c r="AO40" s="1926" t="n"/>
      <c r="AP40" s="144" t="n"/>
      <c r="AQ40" s="1926" t="n"/>
      <c r="AR40" s="144" t="n"/>
      <c r="AS40" s="1926" t="n"/>
      <c r="AT40" s="144" t="n"/>
      <c r="AU40" s="1927" t="n"/>
      <c r="AV40" s="1059" t="n"/>
      <c r="AW40" s="1928" t="n">
        <v>72</v>
      </c>
      <c r="AX40" s="1059" t="n"/>
      <c r="AY40" s="1929" t="n"/>
      <c r="AZ40" s="144" t="n"/>
      <c r="BA40" s="1929" t="n">
        <v>2</v>
      </c>
      <c r="BB40" s="144" t="n"/>
      <c r="BC40" s="1928" t="n">
        <v>72</v>
      </c>
      <c r="BD40" s="1059" t="n"/>
      <c r="BE40" s="1929" t="n"/>
      <c r="BF40" s="144" t="n"/>
      <c r="BG40" s="1929" t="n">
        <v>2</v>
      </c>
      <c r="BH40" s="144" t="n"/>
      <c r="BI40" s="1930" t="n">
        <v>72</v>
      </c>
      <c r="BJ40" s="1893" t="n"/>
      <c r="BK40" s="1929" t="n"/>
      <c r="BL40" s="144" t="n"/>
      <c r="BM40" s="1929" t="n">
        <v>2</v>
      </c>
      <c r="BN40" s="144" t="n"/>
      <c r="BO40" s="1922" t="n"/>
      <c r="BP40" s="202" t="n"/>
      <c r="BQ40" s="202" t="n"/>
      <c r="BR40" s="203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</row>
    <row r="41">
      <c r="A41" s="355" t="n"/>
      <c r="B41" s="1931" t="inlineStr">
        <is>
          <t>2</t>
        </is>
      </c>
      <c r="C41" s="109" t="n"/>
      <c r="D41" s="1238" t="inlineStr">
        <is>
          <t>Компонент учреждения образования</t>
        </is>
      </c>
      <c r="E41" s="108" t="n"/>
      <c r="F41" s="108" t="n"/>
      <c r="G41" s="108" t="n"/>
      <c r="H41" s="108" t="n"/>
      <c r="I41" s="108" t="n"/>
      <c r="J41" s="108" t="n"/>
      <c r="K41" s="108" t="n"/>
      <c r="L41" s="108" t="n"/>
      <c r="M41" s="108" t="n"/>
      <c r="N41" s="108" t="n"/>
      <c r="O41" s="108" t="n"/>
      <c r="P41" s="108" t="n"/>
      <c r="Q41" s="108" t="n"/>
      <c r="R41" s="108" t="n"/>
      <c r="S41" s="108" t="n"/>
      <c r="T41" s="108" t="n"/>
      <c r="U41" s="108" t="n"/>
      <c r="V41" s="108" t="n"/>
      <c r="W41" s="108" t="n"/>
      <c r="X41" s="108" t="n"/>
      <c r="Y41" s="148" t="n"/>
      <c r="Z41" s="1932" t="n"/>
      <c r="AA41" s="1933" t="n"/>
      <c r="AB41" s="148" t="n"/>
      <c r="AC41" s="977" t="n"/>
      <c r="AD41" s="148" t="n"/>
      <c r="AE41" s="1759" t="n">
        <v>980</v>
      </c>
      <c r="AF41" s="109" t="n"/>
      <c r="AG41" s="376">
        <f>AG42+AG46+AG50+AG43</f>
        <v/>
      </c>
      <c r="AH41" s="108" t="n"/>
      <c r="AI41" s="148" t="n"/>
      <c r="AJ41" s="381">
        <f>AJ42+AJ43+AJ46+AJ50</f>
        <v/>
      </c>
      <c r="AK41" s="108" t="n"/>
      <c r="AL41" s="109" t="n"/>
      <c r="AM41" s="382">
        <f>AM42+AM43+AM46+AM50</f>
        <v/>
      </c>
      <c r="AN41" s="109" t="n"/>
      <c r="AO41" s="382">
        <f>AO42+AO43+AO46+AO50</f>
        <v/>
      </c>
      <c r="AP41" s="109" t="n"/>
      <c r="AQ41" s="382">
        <f>AQ42+AQ43+AQ46+AQ50</f>
        <v/>
      </c>
      <c r="AR41" s="109" t="n"/>
      <c r="AS41" s="382">
        <f>AS42+AS43+AS46+AS50</f>
        <v/>
      </c>
      <c r="AT41" s="109" t="n"/>
      <c r="AU41" s="380">
        <f>AU42+AU43+AU46+AU50</f>
        <v/>
      </c>
      <c r="AV41" s="109" t="n"/>
      <c r="AW41" s="380">
        <f>AW42+AW43+AW46+AW50</f>
        <v/>
      </c>
      <c r="AX41" s="109" t="n"/>
      <c r="AY41" s="382">
        <f>AY42+AY43+AY46+AY50</f>
        <v/>
      </c>
      <c r="AZ41" s="109" t="n"/>
      <c r="BA41" s="382">
        <f>BA42+BA43+BA46+BA50</f>
        <v/>
      </c>
      <c r="BB41" s="109" t="n"/>
      <c r="BC41" s="380">
        <f>BC42+BC43+BC46+BC50</f>
        <v/>
      </c>
      <c r="BD41" s="109" t="n"/>
      <c r="BE41" s="382">
        <f>BE42+BE43+BE46+BE50</f>
        <v/>
      </c>
      <c r="BF41" s="109" t="n"/>
      <c r="BG41" s="382">
        <f>BG42+BG43+BG46+BG50</f>
        <v/>
      </c>
      <c r="BH41" s="109" t="n"/>
      <c r="BI41" s="381">
        <f>BI42+BI43+BI46+BI50</f>
        <v/>
      </c>
      <c r="BJ41" s="109" t="n"/>
      <c r="BK41" s="382">
        <f>BK42+BK43+BK46+BK50</f>
        <v/>
      </c>
      <c r="BL41" s="109" t="n"/>
      <c r="BM41" s="382">
        <f>BM42+BM43+BM46+BM50</f>
        <v/>
      </c>
      <c r="BN41" s="109" t="n"/>
      <c r="BO41" s="950" t="n"/>
      <c r="BP41" s="108" t="n"/>
      <c r="BQ41" s="108" t="n"/>
      <c r="BR41" s="148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</row>
    <row r="42">
      <c r="A42" s="355" t="n"/>
      <c r="B42" s="1934" t="inlineStr">
        <is>
          <t>2.1</t>
        </is>
      </c>
      <c r="C42" s="139" t="n"/>
      <c r="D42" s="1935" t="inlineStr">
        <is>
          <t>Иностранный язык для делового и профессионального общения</t>
        </is>
      </c>
      <c r="E42" s="206" t="n"/>
      <c r="F42" s="206" t="n"/>
      <c r="G42" s="206" t="n"/>
      <c r="H42" s="206" t="n"/>
      <c r="I42" s="206" t="n"/>
      <c r="J42" s="206" t="n"/>
      <c r="K42" s="206" t="n"/>
      <c r="L42" s="206" t="n"/>
      <c r="M42" s="206" t="n"/>
      <c r="N42" s="206" t="n"/>
      <c r="O42" s="206" t="n"/>
      <c r="P42" s="206" t="n"/>
      <c r="Q42" s="206" t="n"/>
      <c r="R42" s="206" t="n"/>
      <c r="S42" s="206" t="n"/>
      <c r="T42" s="206" t="n"/>
      <c r="U42" s="206" t="n"/>
      <c r="V42" s="206" t="n"/>
      <c r="W42" s="206" t="n"/>
      <c r="X42" s="206" t="n"/>
      <c r="Y42" s="207" t="n"/>
      <c r="Z42" s="1936" t="inlineStr">
        <is>
          <t>2022/2023</t>
        </is>
      </c>
      <c r="AA42" s="1937" t="n"/>
      <c r="AB42" s="207" t="n"/>
      <c r="AC42" s="1938" t="n">
        <v>1</v>
      </c>
      <c r="AD42" s="207" t="n"/>
      <c r="AE42" s="1939" t="n">
        <v>108</v>
      </c>
      <c r="AF42" s="1940" t="n"/>
      <c r="AG42" s="1941" t="n">
        <v>52</v>
      </c>
      <c r="AH42" s="374" t="n"/>
      <c r="AI42" s="375" t="n"/>
      <c r="AJ42" s="1942">
        <f>AQ42</f>
        <v/>
      </c>
      <c r="AK42" s="206" t="n"/>
      <c r="AL42" s="139" t="n"/>
      <c r="AM42" s="420" t="n"/>
      <c r="AN42" s="139" t="n"/>
      <c r="AO42" s="420" t="n"/>
      <c r="AP42" s="139" t="n"/>
      <c r="AQ42" s="420" t="n">
        <v>16</v>
      </c>
      <c r="AR42" s="139" t="n"/>
      <c r="AS42" s="420" t="n"/>
      <c r="AT42" s="139" t="n"/>
      <c r="AU42" s="1943" t="n"/>
      <c r="AV42" s="139" t="n"/>
      <c r="AW42" s="1944">
        <f>AE42</f>
        <v/>
      </c>
      <c r="AX42" s="139" t="n"/>
      <c r="AY42" s="420">
        <f>AJ42</f>
        <v/>
      </c>
      <c r="AZ42" s="139" t="n"/>
      <c r="BA42" s="420" t="n">
        <v>3</v>
      </c>
      <c r="BB42" s="139" t="n"/>
      <c r="BC42" s="1943" t="n"/>
      <c r="BD42" s="139" t="n"/>
      <c r="BE42" s="420" t="n"/>
      <c r="BF42" s="139" t="n"/>
      <c r="BG42" s="420" t="n"/>
      <c r="BH42" s="139" t="n"/>
      <c r="BI42" s="1945" t="n"/>
      <c r="BJ42" s="231" t="n"/>
      <c r="BK42" s="420" t="n"/>
      <c r="BL42" s="139" t="n"/>
      <c r="BM42" s="420" t="n"/>
      <c r="BN42" s="139" t="n"/>
      <c r="BO42" s="416" t="inlineStr">
        <is>
          <t>УК-5</t>
        </is>
      </c>
      <c r="BP42" s="123" t="n"/>
      <c r="BQ42" s="123" t="n"/>
      <c r="BR42" s="16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</row>
    <row r="43">
      <c r="A43" s="953" t="n"/>
      <c r="B43" s="825" t="inlineStr">
        <is>
          <t>2.2</t>
        </is>
      </c>
      <c r="C43" s="128" t="n"/>
      <c r="D43" s="1266" t="inlineStr">
        <is>
          <t>Модуль "Экологическое планирование и проектирование"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1499" t="n"/>
      <c r="AA43" s="218" t="n"/>
      <c r="AB43" s="175" t="n"/>
      <c r="AC43" s="406" t="n"/>
      <c r="AD43" s="175" t="n"/>
      <c r="AE43" s="1775" t="n">
        <v>236</v>
      </c>
      <c r="AF43" s="1770" t="n"/>
      <c r="AG43" s="218">
        <f>AG44+AG45</f>
        <v/>
      </c>
      <c r="AH43" s="126" t="n"/>
      <c r="AI43" s="175" t="n"/>
      <c r="AJ43" s="187">
        <f>AJ44+AJ45</f>
        <v/>
      </c>
      <c r="AK43" s="126" t="n"/>
      <c r="AL43" s="128" t="n"/>
      <c r="AM43" s="95">
        <f>AM44+AM45</f>
        <v/>
      </c>
      <c r="AN43" s="128" t="n"/>
      <c r="AO43" s="95">
        <f>AO44+AO45</f>
        <v/>
      </c>
      <c r="AP43" s="128" t="n"/>
      <c r="AQ43" s="95">
        <f>AQ44+AQ45</f>
        <v/>
      </c>
      <c r="AR43" s="128" t="n"/>
      <c r="AS43" s="95">
        <f>AS44+AS45</f>
        <v/>
      </c>
      <c r="AT43" s="128" t="n"/>
      <c r="AU43" s="188">
        <f>AU44+AU45</f>
        <v/>
      </c>
      <c r="AV43" s="128" t="n"/>
      <c r="AW43" s="188">
        <f>AW44+AW45</f>
        <v/>
      </c>
      <c r="AX43" s="128" t="n"/>
      <c r="AY43" s="95">
        <f>AY44+AY45</f>
        <v/>
      </c>
      <c r="AZ43" s="128" t="n"/>
      <c r="BA43" s="95">
        <f>BA44+BA45</f>
        <v/>
      </c>
      <c r="BB43" s="128" t="n"/>
      <c r="BC43" s="188">
        <f>BC44+BC45</f>
        <v/>
      </c>
      <c r="BD43" s="128" t="n"/>
      <c r="BE43" s="95">
        <f>BE44+BE45</f>
        <v/>
      </c>
      <c r="BF43" s="128" t="n"/>
      <c r="BG43" s="95">
        <f>BG44+BG45</f>
        <v/>
      </c>
      <c r="BH43" s="128" t="n"/>
      <c r="BI43" s="1591">
        <f>BI44+BI45</f>
        <v/>
      </c>
      <c r="BJ43" s="1089" t="n"/>
      <c r="BK43" s="95">
        <f>BK44+BK45</f>
        <v/>
      </c>
      <c r="BL43" s="128" t="n"/>
      <c r="BM43" s="95">
        <f>BM44+BM45</f>
        <v/>
      </c>
      <c r="BN43" s="128" t="n"/>
      <c r="BO43" s="218" t="n"/>
      <c r="BP43" s="126" t="n"/>
      <c r="BQ43" s="126" t="n"/>
      <c r="BR43" s="175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</row>
    <row r="44">
      <c r="A44" s="355" t="n"/>
      <c r="B44" s="1901" t="inlineStr">
        <is>
          <t>2.2.1</t>
        </is>
      </c>
      <c r="C44" s="128" t="n"/>
      <c r="D44" s="1946" t="inlineStr">
        <is>
          <t>Градостроительное планирование и проектирование / Территориальное планирование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1947" t="inlineStr">
        <is>
          <t xml:space="preserve">2071/2024 / 2073/2024
</t>
        </is>
      </c>
      <c r="AA44" s="1904" t="n"/>
      <c r="AB44" s="175" t="n"/>
      <c r="AC44" s="395" t="n">
        <v>1</v>
      </c>
      <c r="AD44" s="175" t="n"/>
      <c r="AE44" s="1905" t="n">
        <v>118</v>
      </c>
      <c r="AF44" s="1770" t="n"/>
      <c r="AG44" s="1904" t="n">
        <v>44</v>
      </c>
      <c r="AH44" s="126" t="n"/>
      <c r="AI44" s="175" t="n"/>
      <c r="AJ44" s="1906">
        <f>AM44+AO44+AQ44+AS44</f>
        <v/>
      </c>
      <c r="AK44" s="126" t="n"/>
      <c r="AL44" s="128" t="n"/>
      <c r="AM44" s="1907" t="n">
        <v>6</v>
      </c>
      <c r="AN44" s="128" t="n"/>
      <c r="AO44" s="1907" t="n"/>
      <c r="AP44" s="128" t="n"/>
      <c r="AQ44" s="1907" t="n">
        <v>6</v>
      </c>
      <c r="AR44" s="128" t="n"/>
      <c r="AS44" s="1907" t="n"/>
      <c r="AT44" s="128" t="n"/>
      <c r="AU44" s="1904" t="n"/>
      <c r="AV44" s="175" t="n"/>
      <c r="AW44" s="1948">
        <f>AE44</f>
        <v/>
      </c>
      <c r="AX44" s="1089" t="n"/>
      <c r="AY44" s="1907">
        <f>AJ44</f>
        <v/>
      </c>
      <c r="AZ44" s="128" t="n"/>
      <c r="BA44" s="1907" t="n">
        <v>3</v>
      </c>
      <c r="BB44" s="128" t="n"/>
      <c r="BC44" s="1908" t="n"/>
      <c r="BD44" s="128" t="n"/>
      <c r="BE44" s="1907" t="n"/>
      <c r="BF44" s="128" t="n"/>
      <c r="BG44" s="1907" t="n"/>
      <c r="BH44" s="128" t="n"/>
      <c r="BI44" s="1910" t="n"/>
      <c r="BJ44" s="1089" t="n"/>
      <c r="BK44" s="1907" t="n"/>
      <c r="BL44" s="128" t="n"/>
      <c r="BM44" s="1907" t="n"/>
      <c r="BN44" s="128" t="n"/>
      <c r="BO44" s="1904" t="inlineStr">
        <is>
          <t>СК-1</t>
        </is>
      </c>
      <c r="BP44" s="126" t="n"/>
      <c r="BQ44" s="126" t="n"/>
      <c r="BR44" s="175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</row>
    <row r="45">
      <c r="A45" s="355" t="n"/>
      <c r="B45" s="1901" t="inlineStr">
        <is>
          <t>2.2.2</t>
        </is>
      </c>
      <c r="C45" s="128" t="n"/>
      <c r="D45" s="1902" t="inlineStr">
        <is>
          <t>Архитектурно-строительное проектирование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1903" t="inlineStr">
        <is>
          <t>2070/2024</t>
        </is>
      </c>
      <c r="AA45" s="1904" t="n">
        <v>1</v>
      </c>
      <c r="AB45" s="175" t="n"/>
      <c r="AC45" s="395" t="n"/>
      <c r="AD45" s="175" t="n"/>
      <c r="AE45" s="1905" t="n">
        <v>118</v>
      </c>
      <c r="AF45" s="1770" t="n"/>
      <c r="AG45" s="1904" t="n">
        <v>46</v>
      </c>
      <c r="AH45" s="126" t="n"/>
      <c r="AI45" s="175" t="n"/>
      <c r="AJ45" s="1906">
        <f>AM45+AO45+AQ45+AS45</f>
        <v/>
      </c>
      <c r="AK45" s="126" t="n"/>
      <c r="AL45" s="128" t="n"/>
      <c r="AM45" s="1907" t="n">
        <v>4</v>
      </c>
      <c r="AN45" s="128" t="n"/>
      <c r="AO45" s="1907" t="n"/>
      <c r="AP45" s="128" t="n"/>
      <c r="AQ45" s="1907" t="n">
        <v>8</v>
      </c>
      <c r="AR45" s="128" t="n"/>
      <c r="AS45" s="1907" t="n"/>
      <c r="AT45" s="128" t="n"/>
      <c r="AU45" s="1904" t="n"/>
      <c r="AV45" s="175" t="n"/>
      <c r="AW45" s="1948">
        <f>AE45</f>
        <v/>
      </c>
      <c r="AX45" s="1089" t="n"/>
      <c r="AY45" s="1907">
        <f>AJ45</f>
        <v/>
      </c>
      <c r="AZ45" s="128" t="n"/>
      <c r="BA45" s="1907" t="n">
        <v>3</v>
      </c>
      <c r="BB45" s="128" t="n"/>
      <c r="BC45" s="1908" t="n"/>
      <c r="BD45" s="128" t="n"/>
      <c r="BE45" s="1907" t="n"/>
      <c r="BF45" s="128" t="n"/>
      <c r="BG45" s="1907" t="n"/>
      <c r="BH45" s="128" t="n"/>
      <c r="BI45" s="1949" t="n"/>
      <c r="BJ45" s="1089" t="n"/>
      <c r="BK45" s="1907" t="n"/>
      <c r="BL45" s="128" t="n"/>
      <c r="BM45" s="1907" t="n"/>
      <c r="BN45" s="128" t="n"/>
      <c r="BO45" s="1904" t="inlineStr">
        <is>
          <t>СК-2</t>
        </is>
      </c>
      <c r="BP45" s="126" t="n"/>
      <c r="BQ45" s="126" t="n"/>
      <c r="BR45" s="175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</row>
    <row r="46">
      <c r="A46" s="355" t="n"/>
      <c r="B46" s="825" t="inlineStr">
        <is>
          <t>2.3</t>
        </is>
      </c>
      <c r="C46" s="128" t="n"/>
      <c r="D46" s="1266" t="inlineStr">
        <is>
          <t>Модуль "Геоэкологический инжиниринг"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1499" t="n"/>
      <c r="AA46" s="218" t="n"/>
      <c r="AB46" s="175" t="n"/>
      <c r="AC46" s="406" t="n"/>
      <c r="AD46" s="175" t="n"/>
      <c r="AE46" s="1775" t="n">
        <v>340</v>
      </c>
      <c r="AF46" s="1770" t="n"/>
      <c r="AG46" s="218">
        <f>AG47+AG48+AG49</f>
        <v/>
      </c>
      <c r="AH46" s="126" t="n"/>
      <c r="AI46" s="175" t="n"/>
      <c r="AJ46" s="187">
        <f>AJ47+AJ48+AJ49</f>
        <v/>
      </c>
      <c r="AK46" s="126" t="n"/>
      <c r="AL46" s="128" t="n"/>
      <c r="AM46" s="95">
        <f>AM47+AM48+AM49</f>
        <v/>
      </c>
      <c r="AN46" s="128" t="n"/>
      <c r="AO46" s="95">
        <f>AO47+AO48+AO49</f>
        <v/>
      </c>
      <c r="AP46" s="128" t="n"/>
      <c r="AQ46" s="95">
        <f>AQ47+AQ48+AQ49</f>
        <v/>
      </c>
      <c r="AR46" s="128" t="n"/>
      <c r="AS46" s="95">
        <f>AS47+AS48+AS49</f>
        <v/>
      </c>
      <c r="AT46" s="128" t="n"/>
      <c r="AU46" s="188">
        <f>AU47+AU48+AU49</f>
        <v/>
      </c>
      <c r="AV46" s="128" t="n"/>
      <c r="AW46" s="188">
        <f>AW47+AW48+AW49</f>
        <v/>
      </c>
      <c r="AX46" s="128" t="n"/>
      <c r="AY46" s="95">
        <f>AY47+AY48+AY49</f>
        <v/>
      </c>
      <c r="AZ46" s="128" t="n"/>
      <c r="BA46" s="95">
        <f>BA47+BA48+BA49</f>
        <v/>
      </c>
      <c r="BB46" s="128" t="n"/>
      <c r="BC46" s="188">
        <f>BC47+BC48+BC49</f>
        <v/>
      </c>
      <c r="BD46" s="128" t="n"/>
      <c r="BE46" s="95">
        <f>BE47+BE48+BE49</f>
        <v/>
      </c>
      <c r="BF46" s="128" t="n"/>
      <c r="BG46" s="95">
        <f>BG47+BG48+BG49</f>
        <v/>
      </c>
      <c r="BH46" s="128" t="n"/>
      <c r="BI46" s="1591">
        <f>BI47+BI48+BI49</f>
        <v/>
      </c>
      <c r="BJ46" s="1089" t="n"/>
      <c r="BK46" s="95">
        <f>BK47+BK48+BK49</f>
        <v/>
      </c>
      <c r="BL46" s="128" t="n"/>
      <c r="BM46" s="95">
        <f>BM47+BM48+BM49</f>
        <v/>
      </c>
      <c r="BN46" s="128" t="n"/>
      <c r="BO46" s="182" t="n"/>
      <c r="BP46" s="126" t="n"/>
      <c r="BQ46" s="126" t="n"/>
      <c r="BR46" s="175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</row>
    <row r="47">
      <c r="A47" s="355" t="n"/>
      <c r="B47" s="822" t="inlineStr">
        <is>
          <t>2.3.1</t>
        </is>
      </c>
      <c r="C47" s="128" t="n"/>
      <c r="D47" s="1260" t="inlineStr">
        <is>
          <t>Управление отходами и водными ресурсами / Современные экологические технологии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1451" t="inlineStr">
        <is>
          <t>/ в процессе созд.</t>
        </is>
      </c>
      <c r="AA47" s="182" t="n">
        <v>2</v>
      </c>
      <c r="AB47" s="175" t="n"/>
      <c r="AC47" s="189" t="n"/>
      <c r="AD47" s="175" t="n"/>
      <c r="AE47" s="1771" t="n">
        <v>120</v>
      </c>
      <c r="AF47" s="1770" t="n"/>
      <c r="AG47" s="182" t="n">
        <v>46</v>
      </c>
      <c r="AH47" s="126" t="n"/>
      <c r="AI47" s="175" t="n"/>
      <c r="AJ47" s="181">
        <f>AM47+AO47+AQ47+AS47</f>
        <v/>
      </c>
      <c r="AK47" s="126" t="n"/>
      <c r="AL47" s="128" t="n"/>
      <c r="AM47" s="93" t="n">
        <v>4</v>
      </c>
      <c r="AN47" s="128" t="n"/>
      <c r="AO47" s="93" t="n"/>
      <c r="AP47" s="128" t="n"/>
      <c r="AQ47" s="93" t="n">
        <v>8</v>
      </c>
      <c r="AR47" s="128" t="n"/>
      <c r="AS47" s="93" t="n"/>
      <c r="AT47" s="128" t="n"/>
      <c r="AU47" s="182" t="n"/>
      <c r="AV47" s="175" t="n"/>
      <c r="AW47" s="1778" t="n"/>
      <c r="AX47" s="1089" t="n"/>
      <c r="AY47" s="93" t="n"/>
      <c r="AZ47" s="128" t="n"/>
      <c r="BA47" s="93" t="n"/>
      <c r="BB47" s="128" t="n"/>
      <c r="BC47" s="1796">
        <f>AE47</f>
        <v/>
      </c>
      <c r="BD47" s="128" t="n"/>
      <c r="BE47" s="93">
        <f>AJ47</f>
        <v/>
      </c>
      <c r="BF47" s="128" t="n"/>
      <c r="BG47" s="93" t="n">
        <v>3</v>
      </c>
      <c r="BH47" s="128" t="n"/>
      <c r="BI47" s="1900" t="n"/>
      <c r="BJ47" s="1089" t="n"/>
      <c r="BK47" s="93" t="n"/>
      <c r="BL47" s="128" t="n"/>
      <c r="BM47" s="93" t="n"/>
      <c r="BN47" s="128" t="n"/>
      <c r="BO47" s="182" t="inlineStr">
        <is>
          <t>СК-3</t>
        </is>
      </c>
      <c r="BP47" s="126" t="n"/>
      <c r="BQ47" s="126" t="n"/>
      <c r="BR47" s="175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</row>
    <row r="48">
      <c r="A48" s="355" t="n"/>
      <c r="B48" s="1901" t="inlineStr">
        <is>
          <t>2.3.2</t>
        </is>
      </c>
      <c r="C48" s="128" t="n"/>
      <c r="D48" s="1902" t="inlineStr">
        <is>
          <t>Охрана ландшафтов и землепользование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1950" t="inlineStr">
        <is>
          <t xml:space="preserve">2042/2024
</t>
        </is>
      </c>
      <c r="AA48" s="1904" t="n"/>
      <c r="AB48" s="175" t="n"/>
      <c r="AC48" s="395" t="n">
        <v>3</v>
      </c>
      <c r="AD48" s="175" t="n"/>
      <c r="AE48" s="1905" t="n">
        <v>110</v>
      </c>
      <c r="AF48" s="1770" t="n"/>
      <c r="AG48" s="1904" t="n">
        <v>46</v>
      </c>
      <c r="AH48" s="126" t="n"/>
      <c r="AI48" s="175" t="n"/>
      <c r="AJ48" s="1906">
        <f>AM48+AO48+AQ48+AS48</f>
        <v/>
      </c>
      <c r="AK48" s="126" t="n"/>
      <c r="AL48" s="128" t="n"/>
      <c r="AM48" s="1907" t="n">
        <v>4</v>
      </c>
      <c r="AN48" s="128" t="n"/>
      <c r="AO48" s="1907" t="n"/>
      <c r="AP48" s="128" t="n"/>
      <c r="AQ48" s="1907" t="n">
        <v>8</v>
      </c>
      <c r="AR48" s="128" t="n"/>
      <c r="AS48" s="1907" t="n"/>
      <c r="AT48" s="128" t="n"/>
      <c r="AU48" s="1904" t="n"/>
      <c r="AV48" s="175" t="n"/>
      <c r="AW48" s="1948" t="n"/>
      <c r="AX48" s="1089" t="n"/>
      <c r="AY48" s="1907" t="n"/>
      <c r="AZ48" s="128" t="n"/>
      <c r="BA48" s="1907" t="n"/>
      <c r="BB48" s="128" t="n"/>
      <c r="BC48" s="1909" t="n"/>
      <c r="BD48" s="128" t="n"/>
      <c r="BE48" s="1907" t="n"/>
      <c r="BF48" s="128" t="n"/>
      <c r="BG48" s="1907" t="n"/>
      <c r="BH48" s="128" t="n"/>
      <c r="BI48" s="1949">
        <f>AE48</f>
        <v/>
      </c>
      <c r="BJ48" s="1089" t="n"/>
      <c r="BK48" s="1907">
        <f>AJ48</f>
        <v/>
      </c>
      <c r="BL48" s="128" t="n"/>
      <c r="BM48" s="1907" t="n">
        <v>3</v>
      </c>
      <c r="BN48" s="128" t="n"/>
      <c r="BO48" s="1904" t="inlineStr">
        <is>
          <t>СК-4</t>
        </is>
      </c>
      <c r="BP48" s="126" t="n"/>
      <c r="BQ48" s="126" t="n"/>
      <c r="BR48" s="175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</row>
    <row r="49">
      <c r="A49" s="355" t="n"/>
      <c r="B49" s="1901" t="inlineStr">
        <is>
          <t>2.3.3</t>
        </is>
      </c>
      <c r="C49" s="128" t="n"/>
      <c r="D49" s="1902" t="inlineStr">
        <is>
          <t>Управление качеством атмосферного воздуха / Комплексный контроль и предотвращение загрязнения окружающей среды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1903" t="inlineStr">
        <is>
          <t>2035/2024 / в процессе созд.</t>
        </is>
      </c>
      <c r="AA49" s="1904" t="n"/>
      <c r="AB49" s="175" t="n"/>
      <c r="AC49" s="395" t="n">
        <v>3</v>
      </c>
      <c r="AD49" s="175" t="n"/>
      <c r="AE49" s="1905" t="n">
        <v>110</v>
      </c>
      <c r="AF49" s="1770" t="n"/>
      <c r="AG49" s="1904" t="n">
        <v>44</v>
      </c>
      <c r="AH49" s="126" t="n"/>
      <c r="AI49" s="175" t="n"/>
      <c r="AJ49" s="1906">
        <f>AM49+AO49+AQ49+AS49</f>
        <v/>
      </c>
      <c r="AK49" s="126" t="n"/>
      <c r="AL49" s="128" t="n"/>
      <c r="AM49" s="1907" t="n">
        <v>6</v>
      </c>
      <c r="AN49" s="128" t="n"/>
      <c r="AO49" s="1907" t="n"/>
      <c r="AP49" s="128" t="n"/>
      <c r="AQ49" s="1907" t="n">
        <v>6</v>
      </c>
      <c r="AR49" s="128" t="n"/>
      <c r="AS49" s="1907" t="n"/>
      <c r="AT49" s="128" t="n"/>
      <c r="AU49" s="1908" t="n"/>
      <c r="AV49" s="128" t="n"/>
      <c r="AW49" s="1908" t="n"/>
      <c r="AX49" s="128" t="n"/>
      <c r="AY49" s="1907" t="n"/>
      <c r="AZ49" s="128" t="n"/>
      <c r="BA49" s="1907" t="n"/>
      <c r="BB49" s="128" t="n"/>
      <c r="BC49" s="1908" t="n"/>
      <c r="BD49" s="128" t="n"/>
      <c r="BE49" s="1907" t="n"/>
      <c r="BF49" s="128" t="n"/>
      <c r="BG49" s="1907" t="n"/>
      <c r="BH49" s="128" t="n"/>
      <c r="BI49" s="1949">
        <f>AE49</f>
        <v/>
      </c>
      <c r="BJ49" s="1089" t="n"/>
      <c r="BK49" s="1907">
        <f>AJ49</f>
        <v/>
      </c>
      <c r="BL49" s="128" t="n"/>
      <c r="BM49" s="1907" t="n">
        <v>3</v>
      </c>
      <c r="BN49" s="128" t="n"/>
      <c r="BO49" s="1904" t="inlineStr">
        <is>
          <t>СК-5</t>
        </is>
      </c>
      <c r="BP49" s="126" t="n"/>
      <c r="BQ49" s="126" t="n"/>
      <c r="BR49" s="175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</row>
    <row r="50">
      <c r="A50" s="953" t="n"/>
      <c r="B50" s="825" t="inlineStr">
        <is>
          <t>2.4</t>
        </is>
      </c>
      <c r="C50" s="128" t="n"/>
      <c r="D50" s="1266" t="inlineStr">
        <is>
          <t>Модуль "Системный анализ и моделирование"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1499" t="n"/>
      <c r="AA50" s="1951" t="n"/>
      <c r="AB50" s="175" t="n"/>
      <c r="AC50" s="406" t="n"/>
      <c r="AD50" s="175" t="n"/>
      <c r="AE50" s="1775" t="n">
        <v>296</v>
      </c>
      <c r="AF50" s="1770" t="n"/>
      <c r="AG50" s="218">
        <f>AG51+AG52+AG53</f>
        <v/>
      </c>
      <c r="AH50" s="126" t="n"/>
      <c r="AI50" s="175" t="n"/>
      <c r="AJ50" s="187">
        <f>AJ51+AJ52+AJ53</f>
        <v/>
      </c>
      <c r="AK50" s="126" t="n"/>
      <c r="AL50" s="128" t="n"/>
      <c r="AM50" s="95">
        <f>AM51+AM52+AM53</f>
        <v/>
      </c>
      <c r="AN50" s="128" t="n"/>
      <c r="AO50" s="95">
        <f>AO51+AO52+AO53</f>
        <v/>
      </c>
      <c r="AP50" s="128" t="n"/>
      <c r="AQ50" s="95">
        <f>AQ51+AQ52+AQ53</f>
        <v/>
      </c>
      <c r="AR50" s="128" t="n"/>
      <c r="AS50" s="635">
        <f>AS51+AS52+AS53</f>
        <v/>
      </c>
      <c r="AT50" s="126" t="n"/>
      <c r="AU50" s="218">
        <f>AU51+AU52+AU53</f>
        <v/>
      </c>
      <c r="AV50" s="175" t="n"/>
      <c r="AW50" s="1799">
        <f>AW51+AW52+AW53</f>
        <v/>
      </c>
      <c r="AX50" s="1089" t="n"/>
      <c r="AY50" s="1952">
        <f>AY51+AY52+AY53</f>
        <v/>
      </c>
      <c r="AZ50" s="1089" t="n"/>
      <c r="BA50" s="847">
        <f>BA51+BA52+BA53</f>
        <v/>
      </c>
      <c r="BB50" s="175" t="n"/>
      <c r="BC50" s="188">
        <f>BC51+BC52+BC53</f>
        <v/>
      </c>
      <c r="BD50" s="128" t="n"/>
      <c r="BE50" s="95">
        <f>BE51+BE52+BE53</f>
        <v/>
      </c>
      <c r="BF50" s="128" t="n"/>
      <c r="BG50" s="95">
        <f>BG51+BG52+BG53</f>
        <v/>
      </c>
      <c r="BH50" s="128" t="n"/>
      <c r="BI50" s="187">
        <f>BI51+BI52+BI53</f>
        <v/>
      </c>
      <c r="BJ50" s="128" t="n"/>
      <c r="BK50" s="95">
        <f>BK51+BK52+BK53</f>
        <v/>
      </c>
      <c r="BL50" s="128" t="n"/>
      <c r="BM50" s="95">
        <f>BM51+BM52+BM53</f>
        <v/>
      </c>
      <c r="BN50" s="128" t="n"/>
      <c r="BO50" s="218" t="n"/>
      <c r="BP50" s="126" t="n"/>
      <c r="BQ50" s="126" t="n"/>
      <c r="BR50" s="175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</row>
    <row r="51">
      <c r="A51" s="355" t="n"/>
      <c r="B51" s="822" t="inlineStr">
        <is>
          <t>2.4.1</t>
        </is>
      </c>
      <c r="C51" s="128" t="n"/>
      <c r="D51" s="1260" t="inlineStr">
        <is>
          <t>Моделирование и анализ жизненного цикла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75" t="n"/>
      <c r="Z51" s="1451" t="n"/>
      <c r="AA51" s="182" t="n">
        <v>3</v>
      </c>
      <c r="AB51" s="175" t="n"/>
      <c r="AC51" s="189" t="n"/>
      <c r="AD51" s="175" t="n"/>
      <c r="AE51" s="1772" t="n">
        <v>90</v>
      </c>
      <c r="AF51" s="1770" t="n"/>
      <c r="AG51" s="182" t="n">
        <v>42</v>
      </c>
      <c r="AH51" s="126" t="n"/>
      <c r="AI51" s="175" t="n"/>
      <c r="AJ51" s="181">
        <f>AM51+AO51+AQ51+AS51</f>
        <v/>
      </c>
      <c r="AK51" s="126" t="n"/>
      <c r="AL51" s="128" t="n"/>
      <c r="AM51" s="93" t="n">
        <v>4</v>
      </c>
      <c r="AN51" s="128" t="n"/>
      <c r="AO51" s="93" t="n"/>
      <c r="AP51" s="128" t="n"/>
      <c r="AQ51" s="93" t="n">
        <v>6</v>
      </c>
      <c r="AR51" s="128" t="n"/>
      <c r="AS51" s="93" t="n"/>
      <c r="AT51" s="128" t="n"/>
      <c r="AU51" s="182" t="n"/>
      <c r="AV51" s="175" t="n"/>
      <c r="AW51" s="1779" t="n"/>
      <c r="AX51" s="1089" t="n"/>
      <c r="AY51" s="93" t="n"/>
      <c r="AZ51" s="128" t="n"/>
      <c r="BA51" s="93" t="n"/>
      <c r="BB51" s="128" t="n"/>
      <c r="BC51" s="1796" t="n"/>
      <c r="BD51" s="128" t="n"/>
      <c r="BE51" s="93" t="n"/>
      <c r="BF51" s="128" t="n"/>
      <c r="BG51" s="93" t="n"/>
      <c r="BH51" s="128" t="n"/>
      <c r="BI51" s="1953">
        <f>AE51</f>
        <v/>
      </c>
      <c r="BJ51" s="1089" t="n"/>
      <c r="BK51" s="93">
        <f>AJ51</f>
        <v/>
      </c>
      <c r="BL51" s="128" t="n"/>
      <c r="BM51" s="93" t="n">
        <v>3</v>
      </c>
      <c r="BN51" s="128" t="n"/>
      <c r="BO51" s="182" t="inlineStr">
        <is>
          <t>СК-6</t>
        </is>
      </c>
      <c r="BP51" s="126" t="n"/>
      <c r="BQ51" s="126" t="n"/>
      <c r="BR51" s="175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</row>
    <row r="52">
      <c r="A52" s="355" t="n"/>
      <c r="B52" s="822" t="inlineStr">
        <is>
          <t>2.4.2</t>
        </is>
      </c>
      <c r="C52" s="128" t="n"/>
      <c r="D52" s="1260" t="inlineStr">
        <is>
          <t>Моделирование водохозяйственных комплексов и очистных сооружений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75" t="n"/>
      <c r="Z52" s="1451" t="n"/>
      <c r="AA52" s="182" t="n">
        <v>3</v>
      </c>
      <c r="AB52" s="175" t="n"/>
      <c r="AC52" s="182" t="n"/>
      <c r="AD52" s="175" t="n"/>
      <c r="AE52" s="1954" t="n">
        <v>98</v>
      </c>
      <c r="AF52" s="175" t="n"/>
      <c r="AG52" s="182" t="n">
        <v>46</v>
      </c>
      <c r="AH52" s="126" t="n"/>
      <c r="AI52" s="175" t="n"/>
      <c r="AJ52" s="181">
        <f>AM52+AO52+AQ52+AS52</f>
        <v/>
      </c>
      <c r="AK52" s="126" t="n"/>
      <c r="AL52" s="128" t="n"/>
      <c r="AM52" s="1955" t="n">
        <v>6</v>
      </c>
      <c r="AN52" s="1089" t="n"/>
      <c r="AO52" s="1955" t="n"/>
      <c r="AP52" s="1089" t="n"/>
      <c r="AQ52" s="1955" t="n">
        <v>6</v>
      </c>
      <c r="AR52" s="1089" t="n"/>
      <c r="AS52" s="129" t="n"/>
      <c r="AT52" s="126" t="n"/>
      <c r="AU52" s="182" t="n"/>
      <c r="AV52" s="175" t="n"/>
      <c r="AW52" s="1779" t="n"/>
      <c r="AX52" s="1089" t="n"/>
      <c r="AY52" s="1955" t="n"/>
      <c r="AZ52" s="1089" t="n"/>
      <c r="BA52" s="827" t="n"/>
      <c r="BB52" s="175" t="n"/>
      <c r="BC52" s="1796" t="n"/>
      <c r="BD52" s="128" t="n"/>
      <c r="BE52" s="93" t="n"/>
      <c r="BF52" s="128" t="n"/>
      <c r="BG52" s="93" t="n"/>
      <c r="BH52" s="128" t="n"/>
      <c r="BI52" s="1953">
        <f>AE52</f>
        <v/>
      </c>
      <c r="BJ52" s="1089" t="n"/>
      <c r="BK52" s="1955">
        <f>AJ52</f>
        <v/>
      </c>
      <c r="BL52" s="1089" t="n"/>
      <c r="BM52" s="827" t="n">
        <v>3</v>
      </c>
      <c r="BN52" s="175" t="n"/>
      <c r="BO52" s="182" t="inlineStr">
        <is>
          <t>СК-6</t>
        </is>
      </c>
      <c r="BP52" s="126" t="n"/>
      <c r="BQ52" s="126" t="n"/>
      <c r="BR52" s="175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</row>
    <row r="53">
      <c r="A53" s="355" t="n"/>
      <c r="B53" s="822" t="inlineStr">
        <is>
          <t>2.4.3</t>
        </is>
      </c>
      <c r="C53" s="128" t="n"/>
      <c r="D53" s="1911" t="inlineStr">
        <is>
          <t>Системы, приборы и методы контроля качества окружающей среды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75" t="n"/>
      <c r="Z53" s="1912" t="inlineStr">
        <is>
          <t>в процессе созд.</t>
        </is>
      </c>
      <c r="AA53" s="182" t="n"/>
      <c r="AB53" s="175" t="n"/>
      <c r="AC53" s="182" t="n">
        <v>2</v>
      </c>
      <c r="AD53" s="175" t="n"/>
      <c r="AE53" s="1956" t="n">
        <v>108</v>
      </c>
      <c r="AF53" s="207" t="n"/>
      <c r="AG53" s="182" t="n">
        <v>44</v>
      </c>
      <c r="AH53" s="126" t="n"/>
      <c r="AI53" s="175" t="n"/>
      <c r="AJ53" s="181">
        <f>AM53+AO53+AQ53+AS53</f>
        <v/>
      </c>
      <c r="AK53" s="126" t="n"/>
      <c r="AL53" s="128" t="n"/>
      <c r="AM53" s="1955" t="n">
        <v>4</v>
      </c>
      <c r="AN53" s="1089" t="n"/>
      <c r="AO53" s="1955" t="n"/>
      <c r="AP53" s="1089" t="n"/>
      <c r="AQ53" s="1955" t="n">
        <v>8</v>
      </c>
      <c r="AR53" s="1089" t="n"/>
      <c r="AS53" s="129" t="n"/>
      <c r="AT53" s="126" t="n"/>
      <c r="AU53" s="182" t="n"/>
      <c r="AV53" s="175" t="n"/>
      <c r="AW53" s="1779" t="n"/>
      <c r="AX53" s="1089" t="n"/>
      <c r="AY53" s="1955" t="n"/>
      <c r="AZ53" s="1089" t="n"/>
      <c r="BA53" s="827" t="n"/>
      <c r="BB53" s="175" t="n"/>
      <c r="BC53" s="1796">
        <f>AE53</f>
        <v/>
      </c>
      <c r="BD53" s="128" t="n"/>
      <c r="BE53" s="93">
        <f>AJ53</f>
        <v/>
      </c>
      <c r="BF53" s="128" t="n"/>
      <c r="BG53" s="93" t="n">
        <v>3</v>
      </c>
      <c r="BH53" s="128" t="n"/>
      <c r="BI53" s="1900" t="n"/>
      <c r="BJ53" s="1089" t="n"/>
      <c r="BK53" s="1955" t="n"/>
      <c r="BL53" s="1089" t="n"/>
      <c r="BM53" s="827" t="n"/>
      <c r="BN53" s="175" t="n"/>
      <c r="BO53" s="182" t="inlineStr">
        <is>
          <t>СК-7</t>
        </is>
      </c>
      <c r="BP53" s="126" t="n"/>
      <c r="BQ53" s="126" t="n"/>
      <c r="BR53" s="175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</row>
    <row r="54">
      <c r="A54" s="435" t="n"/>
      <c r="B54" s="825" t="inlineStr">
        <is>
          <t>2.5</t>
        </is>
      </c>
      <c r="C54" s="128" t="n"/>
      <c r="D54" s="826" t="inlineStr">
        <is>
          <t>Дополнительные виды обучения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75" t="n"/>
      <c r="Z54" s="887" t="n"/>
      <c r="AA54" s="182" t="n"/>
      <c r="AB54" s="175" t="n"/>
      <c r="AC54" s="189" t="n"/>
      <c r="AD54" s="175" t="n"/>
      <c r="AE54" s="638" t="inlineStr">
        <is>
          <t>/</t>
        </is>
      </c>
      <c r="AF54" s="855" t="n">
        <v>338</v>
      </c>
      <c r="AG54" s="638" t="inlineStr">
        <is>
          <t>/</t>
        </is>
      </c>
      <c r="AH54" s="855" t="n">
        <v>218</v>
      </c>
      <c r="AI54" s="175" t="n"/>
      <c r="AJ54" s="637" t="inlineStr">
        <is>
          <t>/</t>
        </is>
      </c>
      <c r="AK54" s="440">
        <f>AK55+AK56+AK57</f>
        <v/>
      </c>
      <c r="AL54" s="128" t="n"/>
      <c r="AM54" s="643" t="inlineStr">
        <is>
          <t>/</t>
        </is>
      </c>
      <c r="AN54" s="440">
        <f>AN55+AN56+AN57</f>
        <v/>
      </c>
      <c r="AO54" s="643" t="inlineStr">
        <is>
          <t>/</t>
        </is>
      </c>
      <c r="AP54" s="440">
        <f>AP55+AP56+AP57</f>
        <v/>
      </c>
      <c r="AQ54" s="643" t="inlineStr">
        <is>
          <t>/</t>
        </is>
      </c>
      <c r="AR54" s="440">
        <f>AR55+AR56+AR57</f>
        <v/>
      </c>
      <c r="AS54" s="643" t="inlineStr">
        <is>
          <t>/</t>
        </is>
      </c>
      <c r="AT54" s="637" t="n">
        <v>10</v>
      </c>
      <c r="AU54" s="1610" t="n"/>
      <c r="AV54" s="1427" t="n"/>
      <c r="AW54" s="637" t="inlineStr">
        <is>
          <t>/</t>
        </is>
      </c>
      <c r="AX54" s="440">
        <f>AX55+AX56</f>
        <v/>
      </c>
      <c r="AY54" s="636" t="inlineStr">
        <is>
          <t>/</t>
        </is>
      </c>
      <c r="AZ54" s="442">
        <f>AZ55+AZ56</f>
        <v/>
      </c>
      <c r="BA54" s="636" t="n"/>
      <c r="BB54" s="1427" t="n"/>
      <c r="BC54" s="637" t="inlineStr">
        <is>
          <t>/</t>
        </is>
      </c>
      <c r="BD54" s="440">
        <f>BD55+BD56</f>
        <v/>
      </c>
      <c r="BE54" s="636" t="inlineStr">
        <is>
          <t>/</t>
        </is>
      </c>
      <c r="BF54" s="440">
        <f>BF55+BF56</f>
        <v/>
      </c>
      <c r="BG54" s="636" t="inlineStr">
        <is>
          <t>/</t>
        </is>
      </c>
      <c r="BH54" s="855" t="n">
        <v>7</v>
      </c>
      <c r="BI54" s="644" t="inlineStr">
        <is>
          <t>/</t>
        </is>
      </c>
      <c r="BJ54" s="440" t="n">
        <v>72</v>
      </c>
      <c r="BK54" s="636" t="inlineStr">
        <is>
          <t>/</t>
        </is>
      </c>
      <c r="BL54" s="440" t="n">
        <v>14</v>
      </c>
      <c r="BM54" s="636" t="inlineStr">
        <is>
          <t>/</t>
        </is>
      </c>
      <c r="BN54" s="644" t="n">
        <v>2</v>
      </c>
      <c r="BO54" s="927" t="n"/>
      <c r="BP54" s="126" t="n"/>
      <c r="BQ54" s="126" t="n"/>
      <c r="BR54" s="175" t="n"/>
      <c r="BS54" s="1957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</row>
    <row r="55">
      <c r="A55" s="435" t="n"/>
      <c r="B55" s="1901" t="inlineStr">
        <is>
          <t>2.5.1</t>
        </is>
      </c>
      <c r="C55" s="128" t="n"/>
      <c r="D55" s="1958" t="inlineStr">
        <is>
          <t>Философия и методология науки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75" t="n"/>
      <c r="Z55" s="1959" t="inlineStr">
        <is>
          <t>2094.1/2024</t>
        </is>
      </c>
      <c r="AA55" s="1960" t="inlineStr">
        <is>
          <t>/</t>
        </is>
      </c>
      <c r="AB55" s="395" t="n">
        <v>2</v>
      </c>
      <c r="AC55" s="1961" t="n"/>
      <c r="AD55" s="395" t="n"/>
      <c r="AE55" s="1962" t="inlineStr">
        <is>
          <t>/</t>
        </is>
      </c>
      <c r="AF55" s="1963" t="n">
        <v>124</v>
      </c>
      <c r="AG55" s="1962" t="inlineStr">
        <is>
          <t>/</t>
        </is>
      </c>
      <c r="AH55" s="1963" t="n">
        <v>72</v>
      </c>
      <c r="AI55" s="175" t="n"/>
      <c r="AJ55" s="1964" t="inlineStr">
        <is>
          <t>/</t>
        </is>
      </c>
      <c r="AK55" s="456" t="n">
        <v>20</v>
      </c>
      <c r="AL55" s="128" t="n"/>
      <c r="AM55" s="1965" t="inlineStr">
        <is>
          <t>/</t>
        </is>
      </c>
      <c r="AN55" s="456" t="n">
        <v>10</v>
      </c>
      <c r="AO55" s="1965" t="n"/>
      <c r="AP55" s="456" t="n"/>
      <c r="AQ55" s="1965" t="n"/>
      <c r="AR55" s="456" t="n"/>
      <c r="AS55" s="1965" t="inlineStr">
        <is>
          <t>/</t>
        </is>
      </c>
      <c r="AT55" s="1964" t="n">
        <v>10</v>
      </c>
      <c r="AU55" s="1966" t="n"/>
      <c r="AV55" s="1967" t="n"/>
      <c r="AW55" s="1968" t="inlineStr">
        <is>
          <t>/</t>
        </is>
      </c>
      <c r="AX55" s="456" t="n">
        <v>62</v>
      </c>
      <c r="AY55" s="1965" t="inlineStr">
        <is>
          <t>/</t>
        </is>
      </c>
      <c r="AZ55" s="458" t="n">
        <v>10</v>
      </c>
      <c r="BA55" s="1965" t="n"/>
      <c r="BB55" s="1967" t="n"/>
      <c r="BC55" s="1964" t="inlineStr">
        <is>
          <t>/</t>
        </is>
      </c>
      <c r="BD55" s="456" t="n">
        <v>62</v>
      </c>
      <c r="BE55" s="1965" t="inlineStr">
        <is>
          <t>/</t>
        </is>
      </c>
      <c r="BF55" s="456" t="n">
        <v>10</v>
      </c>
      <c r="BG55" s="1965" t="inlineStr">
        <is>
          <t>/</t>
        </is>
      </c>
      <c r="BH55" s="1963" t="n">
        <v>3</v>
      </c>
      <c r="BI55" s="1964" t="n"/>
      <c r="BJ55" s="456" t="n"/>
      <c r="BK55" s="1965" t="n"/>
      <c r="BL55" s="456" t="n"/>
      <c r="BM55" s="1965" t="n"/>
      <c r="BN55" s="1964" t="n"/>
      <c r="BO55" s="1904" t="inlineStr">
        <is>
          <t>УК-1</t>
        </is>
      </c>
      <c r="BP55" s="126" t="n"/>
      <c r="BQ55" s="126" t="n"/>
      <c r="BR55" s="175" t="n"/>
      <c r="BS55" s="1957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</row>
    <row r="56">
      <c r="A56" s="435" t="n"/>
      <c r="B56" s="1901" t="inlineStr">
        <is>
          <t>2.5.2</t>
        </is>
      </c>
      <c r="C56" s="128" t="n"/>
      <c r="D56" s="1958" t="inlineStr">
        <is>
          <t>Иностранный язык *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75" t="n"/>
      <c r="Z56" s="1959" t="inlineStr">
        <is>
          <t>2095/2024</t>
        </is>
      </c>
      <c r="AA56" s="1960" t="inlineStr">
        <is>
          <t>/</t>
        </is>
      </c>
      <c r="AB56" s="395" t="n">
        <v>2</v>
      </c>
      <c r="AC56" s="1961" t="n"/>
      <c r="AD56" s="395" t="n"/>
      <c r="AE56" s="1962" t="inlineStr">
        <is>
          <t>/</t>
        </is>
      </c>
      <c r="AF56" s="1963" t="n">
        <v>142</v>
      </c>
      <c r="AG56" s="1962" t="inlineStr">
        <is>
          <t>/</t>
        </is>
      </c>
      <c r="AH56" s="1963" t="n">
        <v>96</v>
      </c>
      <c r="AI56" s="175" t="n"/>
      <c r="AJ56" s="1964" t="inlineStr">
        <is>
          <t>/</t>
        </is>
      </c>
      <c r="AK56" s="456" t="n">
        <v>26</v>
      </c>
      <c r="AL56" s="128" t="n"/>
      <c r="AM56" s="1965" t="n"/>
      <c r="AN56" s="456" t="n"/>
      <c r="AO56" s="1965" t="n"/>
      <c r="AP56" s="456" t="n"/>
      <c r="AQ56" s="1965" t="inlineStr">
        <is>
          <t>/</t>
        </is>
      </c>
      <c r="AR56" s="456" t="n">
        <v>26</v>
      </c>
      <c r="AS56" s="1965" t="n"/>
      <c r="AT56" s="1964" t="n"/>
      <c r="AU56" s="1966" t="n"/>
      <c r="AV56" s="1967" t="n"/>
      <c r="AW56" s="1968" t="inlineStr">
        <is>
          <t>/</t>
        </is>
      </c>
      <c r="AX56" s="456" t="n">
        <v>70</v>
      </c>
      <c r="AY56" s="1965" t="inlineStr">
        <is>
          <t>/</t>
        </is>
      </c>
      <c r="AZ56" s="458" t="n">
        <v>10</v>
      </c>
      <c r="BA56" s="1965" t="n"/>
      <c r="BB56" s="1967" t="n"/>
      <c r="BC56" s="1964" t="inlineStr">
        <is>
          <t>/</t>
        </is>
      </c>
      <c r="BD56" s="456" t="n">
        <v>72</v>
      </c>
      <c r="BE56" s="1965" t="inlineStr">
        <is>
          <t>/</t>
        </is>
      </c>
      <c r="BF56" s="456" t="n">
        <v>16</v>
      </c>
      <c r="BG56" s="1965" t="inlineStr">
        <is>
          <t>/</t>
        </is>
      </c>
      <c r="BH56" s="1963" t="n">
        <v>4</v>
      </c>
      <c r="BI56" s="1964" t="n"/>
      <c r="BJ56" s="456" t="n"/>
      <c r="BK56" s="1965" t="n"/>
      <c r="BL56" s="456" t="n"/>
      <c r="BM56" s="1965" t="n"/>
      <c r="BN56" s="1964" t="n"/>
      <c r="BO56" s="1904" t="inlineStr">
        <is>
          <t>УК-5</t>
        </is>
      </c>
      <c r="BP56" s="126" t="n"/>
      <c r="BQ56" s="126" t="n"/>
      <c r="BR56" s="175" t="n"/>
      <c r="BS56" s="1957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</row>
    <row r="57">
      <c r="A57" s="435" t="n"/>
      <c r="B57" s="1969" t="inlineStr">
        <is>
          <t>2.5.3</t>
        </is>
      </c>
      <c r="C57" s="1893" t="n"/>
      <c r="D57" s="1970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4" t="n"/>
      <c r="V57" s="194" t="n"/>
      <c r="W57" s="194" t="n"/>
      <c r="X57" s="194" t="n"/>
      <c r="Y57" s="1971" t="n"/>
      <c r="Z57" s="469" t="inlineStr">
        <is>
          <t>2093/2024</t>
        </is>
      </c>
      <c r="AA57" s="1972" t="n"/>
      <c r="AB57" s="1923" t="n"/>
      <c r="AC57" s="1973" t="inlineStr">
        <is>
          <t>/</t>
        </is>
      </c>
      <c r="AD57" s="1923" t="inlineStr">
        <is>
          <t>3д</t>
        </is>
      </c>
      <c r="AE57" s="1974" t="inlineStr">
        <is>
          <t>/</t>
        </is>
      </c>
      <c r="AF57" s="1975" t="n">
        <v>72</v>
      </c>
      <c r="AG57" s="1974" t="inlineStr">
        <is>
          <t>/</t>
        </is>
      </c>
      <c r="AH57" s="1975" t="n">
        <v>50</v>
      </c>
      <c r="AI57" s="1924" t="n"/>
      <c r="AJ57" s="1976" t="inlineStr">
        <is>
          <t>/</t>
        </is>
      </c>
      <c r="AK57" s="1977" t="n">
        <v>14</v>
      </c>
      <c r="AL57" s="1893" t="n"/>
      <c r="AM57" s="1978" t="inlineStr">
        <is>
          <t>/</t>
        </is>
      </c>
      <c r="AN57" s="1979" t="n">
        <v>8</v>
      </c>
      <c r="AO57" s="1978" t="inlineStr">
        <is>
          <t>/</t>
        </is>
      </c>
      <c r="AP57" s="1979" t="n">
        <v>6</v>
      </c>
      <c r="AQ57" s="1978" t="n"/>
      <c r="AR57" s="1979" t="n"/>
      <c r="AS57" s="1978" t="n"/>
      <c r="AT57" s="1976" t="n"/>
      <c r="AU57" s="1980" t="n"/>
      <c r="AV57" s="480" t="n"/>
      <c r="AW57" s="1976" t="n"/>
      <c r="AX57" s="1981" t="n"/>
      <c r="AY57" s="1978" t="n"/>
      <c r="AZ57" s="1981" t="n"/>
      <c r="BA57" s="1978" t="n"/>
      <c r="BB57" s="1982" t="n"/>
      <c r="BC57" s="1983" t="n"/>
      <c r="BD57" s="1981" t="n"/>
      <c r="BE57" s="1984" t="n"/>
      <c r="BF57" s="1981" t="n"/>
      <c r="BG57" s="1984" t="n"/>
      <c r="BH57" s="1982" t="n"/>
      <c r="BI57" s="1976" t="inlineStr">
        <is>
          <t>/</t>
        </is>
      </c>
      <c r="BJ57" s="1979" t="n">
        <v>72</v>
      </c>
      <c r="BK57" s="1978" t="inlineStr">
        <is>
          <t>/</t>
        </is>
      </c>
      <c r="BL57" s="1979" t="n">
        <v>14</v>
      </c>
      <c r="BM57" s="1978" t="inlineStr">
        <is>
          <t>/</t>
        </is>
      </c>
      <c r="BN57" s="1976" t="n">
        <v>2</v>
      </c>
      <c r="BO57" s="1985" t="inlineStr">
        <is>
          <t>УК-6</t>
        </is>
      </c>
      <c r="BP57" s="1832" t="n"/>
      <c r="BQ57" s="1832" t="n"/>
      <c r="BR57" s="1924" t="n"/>
      <c r="BS57" s="1957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</row>
    <row r="58">
      <c r="A58" s="355" t="n"/>
      <c r="B58" s="1986" t="n"/>
      <c r="C58" s="356" t="n"/>
      <c r="D58" s="356" t="n"/>
      <c r="E58" s="356" t="n"/>
      <c r="F58" s="356" t="n"/>
      <c r="G58" s="356" t="n"/>
      <c r="H58" s="356" t="n"/>
      <c r="I58" s="356" t="n"/>
      <c r="J58" s="356" t="n"/>
      <c r="K58" s="356" t="n"/>
      <c r="L58" s="356" t="n"/>
      <c r="M58" s="356" t="n"/>
      <c r="N58" s="356" t="n"/>
      <c r="O58" s="356" t="n"/>
      <c r="P58" s="356" t="n"/>
      <c r="Q58" s="356" t="n"/>
      <c r="R58" s="356" t="n"/>
      <c r="S58" s="356" t="n"/>
      <c r="T58" s="356" t="n"/>
      <c r="U58" s="356" t="n"/>
      <c r="V58" s="356" t="n"/>
      <c r="W58" s="356" t="n"/>
      <c r="X58" s="356" t="n"/>
      <c r="Y58" s="356" t="n"/>
      <c r="Z58" s="356" t="n"/>
      <c r="AA58" s="356" t="n"/>
      <c r="AB58" s="356" t="n"/>
      <c r="AC58" s="356" t="n"/>
      <c r="AD58" s="356" t="n"/>
      <c r="AE58" s="356" t="n"/>
      <c r="AF58" s="356" t="n"/>
      <c r="AG58" s="356" t="n"/>
      <c r="AH58" s="356" t="n"/>
      <c r="AI58" s="356" t="n"/>
      <c r="AJ58" s="356" t="n"/>
      <c r="AK58" s="356" t="n"/>
      <c r="AL58" s="356" t="n"/>
      <c r="AM58" s="356" t="n"/>
      <c r="AN58" s="356" t="n"/>
      <c r="AO58" s="356" t="n"/>
      <c r="AP58" s="356" t="n"/>
      <c r="AQ58" s="356" t="n"/>
      <c r="AR58" s="356" t="n"/>
      <c r="AS58" s="356" t="n"/>
      <c r="AT58" s="356" t="n"/>
      <c r="AU58" s="356" t="n"/>
      <c r="AV58" s="356" t="n"/>
      <c r="AW58" s="356" t="n"/>
      <c r="AX58" s="356" t="n"/>
      <c r="AY58" s="356" t="n"/>
      <c r="AZ58" s="356" t="n"/>
      <c r="BA58" s="356" t="n"/>
      <c r="BB58" s="356" t="n"/>
      <c r="BC58" s="356" t="n"/>
      <c r="BD58" s="356" t="n"/>
      <c r="BE58" s="356" t="n"/>
      <c r="BF58" s="356" t="n"/>
      <c r="BG58" s="356" t="n"/>
      <c r="BH58" s="356" t="n"/>
      <c r="BI58" s="356" t="n"/>
      <c r="BJ58" s="356" t="n"/>
      <c r="BK58" s="356" t="n"/>
      <c r="BL58" s="356" t="n"/>
      <c r="BM58" s="356" t="n"/>
      <c r="BN58" s="356" t="n"/>
      <c r="BO58" s="356" t="n"/>
      <c r="BP58" s="355" t="n"/>
      <c r="BQ58" s="355" t="n"/>
      <c r="BR58" s="355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</row>
    <row r="59">
      <c r="A59" s="92" t="n"/>
      <c r="B59" s="1435" t="inlineStr">
        <is>
          <t>Количество часов учебных занятий</t>
        </is>
      </c>
      <c r="C59" s="123" t="n"/>
      <c r="D59" s="123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3" t="n"/>
      <c r="AD59" s="124" t="n"/>
      <c r="AE59" s="232">
        <f>AE32+AE41</f>
        <v/>
      </c>
      <c r="AF59" s="124" t="n"/>
      <c r="AG59" s="170">
        <f>AG32+AG41</f>
        <v/>
      </c>
      <c r="AH59" s="123" t="n"/>
      <c r="AI59" s="124" t="n"/>
      <c r="AJ59" s="170">
        <f>AJ32+AJ41</f>
        <v/>
      </c>
      <c r="AK59" s="123" t="n"/>
      <c r="AL59" s="124" t="n"/>
      <c r="AM59" s="170">
        <f>AM32+AM41</f>
        <v/>
      </c>
      <c r="AN59" s="124" t="n"/>
      <c r="AO59" s="170">
        <f>AO32+AO41</f>
        <v/>
      </c>
      <c r="AP59" s="124" t="n"/>
      <c r="AQ59" s="170">
        <f>AQ32+AQ41</f>
        <v/>
      </c>
      <c r="AR59" s="124" t="n"/>
      <c r="AS59" s="170">
        <f>AS32+AS41</f>
        <v/>
      </c>
      <c r="AT59" s="124" t="n"/>
      <c r="AU59" s="170">
        <f>AU32+AU41</f>
        <v/>
      </c>
      <c r="AV59" s="124" t="n"/>
      <c r="AW59" s="170">
        <f>AW32+AW41</f>
        <v/>
      </c>
      <c r="AX59" s="124" t="n"/>
      <c r="AY59" s="170">
        <f>AY32+AY41</f>
        <v/>
      </c>
      <c r="AZ59" s="124" t="n"/>
      <c r="BA59" s="170">
        <f>BA32+BA41</f>
        <v/>
      </c>
      <c r="BB59" s="124" t="n"/>
      <c r="BC59" s="170">
        <f>BC32+BC41</f>
        <v/>
      </c>
      <c r="BD59" s="124" t="n"/>
      <c r="BE59" s="170">
        <f>BE32+BE41</f>
        <v/>
      </c>
      <c r="BF59" s="124" t="n"/>
      <c r="BG59" s="170">
        <f>BG32+BG41</f>
        <v/>
      </c>
      <c r="BH59" s="124" t="n"/>
      <c r="BI59" s="170">
        <f>BI32+BI41</f>
        <v/>
      </c>
      <c r="BJ59" s="124" t="n"/>
      <c r="BK59" s="170">
        <f>BK32+BK41</f>
        <v/>
      </c>
      <c r="BL59" s="124" t="n"/>
      <c r="BM59" s="170">
        <f>BM32+BM41</f>
        <v/>
      </c>
      <c r="BN59" s="124" t="n"/>
      <c r="BO59" s="771" t="n"/>
      <c r="BP59" s="101" t="n"/>
      <c r="BQ59" s="101" t="n"/>
      <c r="BR59" s="104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</row>
    <row r="60">
      <c r="A60" s="92" t="n"/>
      <c r="B60" s="1437" t="inlineStr">
        <is>
          <t>Количество часов учебных занятий в неделю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8" t="n"/>
      <c r="AE60" s="888" t="n"/>
      <c r="AF60" s="128" t="n"/>
      <c r="AG60" s="1048" t="n"/>
      <c r="AH60" s="126" t="n"/>
      <c r="AI60" s="128" t="n"/>
      <c r="AJ60" s="1439" t="n"/>
      <c r="AK60" s="126" t="n"/>
      <c r="AL60" s="128" t="n"/>
      <c r="AM60" s="93" t="n"/>
      <c r="AN60" s="128" t="n"/>
      <c r="AO60" s="93" t="n"/>
      <c r="AP60" s="128" t="n"/>
      <c r="AQ60" s="664" t="n">
        <v>0</v>
      </c>
      <c r="AR60" s="128" t="n"/>
      <c r="AS60" s="95" t="n"/>
      <c r="AT60" s="128" t="n"/>
      <c r="AU60" s="181" t="n"/>
      <c r="AV60" s="128" t="n"/>
      <c r="AW60" s="847">
        <f>AY59/AW30</f>
        <v/>
      </c>
      <c r="AX60" s="126" t="n"/>
      <c r="AY60" s="126" t="n"/>
      <c r="AZ60" s="126" t="n"/>
      <c r="BA60" s="126" t="n"/>
      <c r="BB60" s="175" t="n"/>
      <c r="BC60" s="847">
        <f>BE59/BC30</f>
        <v/>
      </c>
      <c r="BD60" s="126" t="n"/>
      <c r="BE60" s="126" t="n"/>
      <c r="BF60" s="126" t="n"/>
      <c r="BG60" s="126" t="n"/>
      <c r="BH60" s="175" t="n"/>
      <c r="BI60" s="847">
        <f>BK59/BI30</f>
        <v/>
      </c>
      <c r="BJ60" s="126" t="n"/>
      <c r="BK60" s="126" t="n"/>
      <c r="BL60" s="126" t="n"/>
      <c r="BM60" s="126" t="n"/>
      <c r="BN60" s="175" t="n"/>
      <c r="BO60" s="112" t="n"/>
      <c r="BP60" s="1" t="n"/>
      <c r="BQ60" s="1" t="n"/>
      <c r="BR60" s="114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</row>
    <row r="61">
      <c r="A61" s="92" t="n"/>
      <c r="B61" s="1437" t="inlineStr">
        <is>
          <t>Количество курсовых проектов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8" t="n"/>
      <c r="AE61" s="888" t="n"/>
      <c r="AF61" s="128" t="n"/>
      <c r="AG61" s="1048" t="n"/>
      <c r="AH61" s="126" t="n"/>
      <c r="AI61" s="128" t="n"/>
      <c r="AJ61" s="1439" t="n"/>
      <c r="AK61" s="126" t="n"/>
      <c r="AL61" s="128" t="n"/>
      <c r="AM61" s="93" t="n"/>
      <c r="AN61" s="128" t="n"/>
      <c r="AO61" s="93" t="n"/>
      <c r="AP61" s="128" t="n"/>
      <c r="AQ61" s="93" t="n"/>
      <c r="AR61" s="128" t="n"/>
      <c r="AS61" s="93" t="n"/>
      <c r="AT61" s="128" t="n"/>
      <c r="AU61" s="181" t="n"/>
      <c r="AV61" s="128" t="n"/>
      <c r="AW61" s="95" t="n"/>
      <c r="AX61" s="128" t="n"/>
      <c r="AY61" s="95" t="n"/>
      <c r="AZ61" s="128" t="n"/>
      <c r="BA61" s="95" t="n"/>
      <c r="BB61" s="128" t="n"/>
      <c r="BC61" s="218" t="n"/>
      <c r="BD61" s="126" t="n"/>
      <c r="BE61" s="126" t="n"/>
      <c r="BF61" s="126" t="n"/>
      <c r="BG61" s="126" t="n"/>
      <c r="BH61" s="175" t="n"/>
      <c r="BI61" s="1422" t="n"/>
      <c r="BJ61" s="126" t="n"/>
      <c r="BK61" s="126" t="n"/>
      <c r="BL61" s="126" t="n"/>
      <c r="BM61" s="126" t="n"/>
      <c r="BN61" s="175" t="n"/>
      <c r="BO61" s="112" t="n"/>
      <c r="BP61" s="1" t="n"/>
      <c r="BQ61" s="1" t="n"/>
      <c r="BR61" s="114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</row>
    <row r="62">
      <c r="A62" s="92" t="n"/>
      <c r="B62" s="1437" t="inlineStr">
        <is>
          <t>Количество курсовых работ</t>
        </is>
      </c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8" t="n"/>
      <c r="AE62" s="888" t="n"/>
      <c r="AF62" s="128" t="n"/>
      <c r="AG62" s="1048" t="n"/>
      <c r="AH62" s="126" t="n"/>
      <c r="AI62" s="128" t="n"/>
      <c r="AJ62" s="1439" t="n"/>
      <c r="AK62" s="126" t="n"/>
      <c r="AL62" s="128" t="n"/>
      <c r="AM62" s="93" t="n"/>
      <c r="AN62" s="128" t="n"/>
      <c r="AO62" s="93" t="n"/>
      <c r="AP62" s="128" t="n"/>
      <c r="AQ62" s="93" t="n"/>
      <c r="AR62" s="128" t="n"/>
      <c r="AS62" s="93" t="n"/>
      <c r="AT62" s="128" t="n"/>
      <c r="AU62" s="181" t="n"/>
      <c r="AV62" s="128" t="n"/>
      <c r="AW62" s="95" t="n"/>
      <c r="AX62" s="128" t="n"/>
      <c r="AY62" s="95" t="n"/>
      <c r="AZ62" s="128" t="n"/>
      <c r="BA62" s="95" t="n"/>
      <c r="BB62" s="128" t="n"/>
      <c r="BC62" s="218" t="n"/>
      <c r="BD62" s="126" t="n"/>
      <c r="BE62" s="126" t="n"/>
      <c r="BF62" s="126" t="n"/>
      <c r="BG62" s="126" t="n"/>
      <c r="BH62" s="175" t="n"/>
      <c r="BI62" s="1422" t="n"/>
      <c r="BJ62" s="126" t="n"/>
      <c r="BK62" s="126" t="n"/>
      <c r="BL62" s="126" t="n"/>
      <c r="BM62" s="126" t="n"/>
      <c r="BN62" s="175" t="n"/>
      <c r="BO62" s="112" t="n"/>
      <c r="BP62" s="1" t="n"/>
      <c r="BQ62" s="1" t="n"/>
      <c r="BR62" s="114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</row>
    <row r="63">
      <c r="A63" s="92" t="n"/>
      <c r="B63" s="1437" t="inlineStr">
        <is>
          <t>Количество экзаменов</t>
        </is>
      </c>
      <c r="C63" s="126" t="n"/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8" t="n"/>
      <c r="AE63" s="187">
        <f>AW63+BC63+BI63</f>
        <v/>
      </c>
      <c r="AF63" s="128" t="n"/>
      <c r="AG63" s="1048" t="n"/>
      <c r="AH63" s="126" t="n"/>
      <c r="AI63" s="128" t="n"/>
      <c r="AJ63" s="1439" t="n"/>
      <c r="AK63" s="126" t="n"/>
      <c r="AL63" s="128" t="n"/>
      <c r="AM63" s="93" t="n"/>
      <c r="AN63" s="128" t="n"/>
      <c r="AO63" s="93" t="n"/>
      <c r="AP63" s="128" t="n"/>
      <c r="AQ63" s="93" t="n"/>
      <c r="AR63" s="128" t="n"/>
      <c r="AS63" s="93" t="n"/>
      <c r="AT63" s="128" t="n"/>
      <c r="AU63" s="181" t="n"/>
      <c r="AV63" s="128" t="n"/>
      <c r="AW63" s="847">
        <f>COUNTIF(AA33:AB53,1)</f>
        <v/>
      </c>
      <c r="AX63" s="126" t="n"/>
      <c r="AY63" s="126" t="n"/>
      <c r="AZ63" s="126" t="n"/>
      <c r="BA63" s="126" t="n"/>
      <c r="BB63" s="175" t="n"/>
      <c r="BC63" s="218">
        <f>COUNTIF(AA33:AB53,2)</f>
        <v/>
      </c>
      <c r="BD63" s="126" t="n"/>
      <c r="BE63" s="126" t="n"/>
      <c r="BF63" s="126" t="n"/>
      <c r="BG63" s="126" t="n"/>
      <c r="BH63" s="175" t="n"/>
      <c r="BI63" s="218">
        <f>COUNTIF(AA33:AB53,3)</f>
        <v/>
      </c>
      <c r="BJ63" s="126" t="n"/>
      <c r="BK63" s="126" t="n"/>
      <c r="BL63" s="126" t="n"/>
      <c r="BM63" s="126" t="n"/>
      <c r="BN63" s="175" t="n"/>
      <c r="BO63" s="112" t="n"/>
      <c r="BP63" s="1" t="n"/>
      <c r="BQ63" s="1" t="n"/>
      <c r="BR63" s="114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</row>
    <row r="64">
      <c r="A64" s="92" t="n"/>
      <c r="B64" s="1987" t="inlineStr">
        <is>
          <t>Количество зачетов</t>
        </is>
      </c>
      <c r="C64" s="1832" t="n"/>
      <c r="D64" s="1832" t="n"/>
      <c r="E64" s="1832" t="n"/>
      <c r="F64" s="1832" t="n"/>
      <c r="G64" s="1832" t="n"/>
      <c r="H64" s="1832" t="n"/>
      <c r="I64" s="1832" t="n"/>
      <c r="J64" s="1832" t="n"/>
      <c r="K64" s="1832" t="n"/>
      <c r="L64" s="1832" t="n"/>
      <c r="M64" s="1832" t="n"/>
      <c r="N64" s="1832" t="n"/>
      <c r="O64" s="1832" t="n"/>
      <c r="P64" s="1832" t="n"/>
      <c r="Q64" s="1832" t="n"/>
      <c r="R64" s="1832" t="n"/>
      <c r="S64" s="1832" t="n"/>
      <c r="T64" s="1832" t="n"/>
      <c r="U64" s="1832" t="n"/>
      <c r="V64" s="1832" t="n"/>
      <c r="W64" s="1832" t="n"/>
      <c r="X64" s="1832" t="n"/>
      <c r="Y64" s="1832" t="n"/>
      <c r="Z64" s="1832" t="n"/>
      <c r="AA64" s="1832" t="n"/>
      <c r="AB64" s="1832" t="n"/>
      <c r="AC64" s="1832" t="n"/>
      <c r="AD64" s="1893" t="n"/>
      <c r="AE64" s="1988">
        <f>AW64+BC64+BI64</f>
        <v/>
      </c>
      <c r="AF64" s="1059" t="n"/>
      <c r="AG64" s="1989" t="n"/>
      <c r="AH64" s="194" t="n"/>
      <c r="AI64" s="1059" t="n"/>
      <c r="AJ64" s="1990" t="n"/>
      <c r="AK64" s="194" t="n"/>
      <c r="AL64" s="1059" t="n"/>
      <c r="AM64" s="1538" t="n"/>
      <c r="AN64" s="1059" t="n"/>
      <c r="AO64" s="1538" t="n"/>
      <c r="AP64" s="1059" t="n"/>
      <c r="AQ64" s="1538" t="n"/>
      <c r="AR64" s="1059" t="n"/>
      <c r="AS64" s="1538" t="n"/>
      <c r="AT64" s="1059" t="n"/>
      <c r="AU64" s="1991" t="n"/>
      <c r="AV64" s="1059" t="n"/>
      <c r="AW64" s="891" t="n">
        <v>4</v>
      </c>
      <c r="AX64" s="202" t="n"/>
      <c r="AY64" s="202" t="n"/>
      <c r="AZ64" s="202" t="n"/>
      <c r="BA64" s="202" t="n"/>
      <c r="BB64" s="203" t="n"/>
      <c r="BC64" s="891" t="n">
        <v>2</v>
      </c>
      <c r="BD64" s="202" t="n"/>
      <c r="BE64" s="202" t="n"/>
      <c r="BF64" s="202" t="n"/>
      <c r="BG64" s="202" t="n"/>
      <c r="BH64" s="203" t="n"/>
      <c r="BI64" s="891" t="n">
        <v>3</v>
      </c>
      <c r="BJ64" s="202" t="n"/>
      <c r="BK64" s="202" t="n"/>
      <c r="BL64" s="202" t="n"/>
      <c r="BM64" s="202" t="n"/>
      <c r="BN64" s="203" t="n"/>
      <c r="BO64" s="606" t="n"/>
      <c r="BP64" s="544" t="n"/>
      <c r="BQ64" s="544" t="n"/>
      <c r="BR64" s="607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</row>
    <row r="65">
      <c r="A65" s="355" t="n"/>
      <c r="B65" s="356" t="n"/>
      <c r="C65" s="356" t="n"/>
      <c r="D65" s="356" t="n"/>
      <c r="E65" s="356" t="n"/>
      <c r="F65" s="356" t="n"/>
      <c r="G65" s="356" t="n"/>
      <c r="H65" s="356" t="n"/>
      <c r="I65" s="356" t="n"/>
      <c r="J65" s="356" t="n"/>
      <c r="K65" s="356" t="n"/>
      <c r="L65" s="356" t="n"/>
      <c r="M65" s="356" t="n"/>
      <c r="N65" s="356" t="n"/>
      <c r="O65" s="356" t="n"/>
      <c r="P65" s="356" t="n"/>
      <c r="Q65" s="356" t="n"/>
      <c r="R65" s="356" t="n"/>
      <c r="S65" s="356" t="n"/>
      <c r="T65" s="356" t="n"/>
      <c r="U65" s="356" t="n"/>
      <c r="V65" s="356" t="n"/>
      <c r="W65" s="356" t="n"/>
      <c r="X65" s="356" t="n"/>
      <c r="Y65" s="356" t="n"/>
      <c r="Z65" s="356" t="n"/>
      <c r="AA65" s="356" t="n"/>
      <c r="AB65" s="356" t="n"/>
      <c r="AC65" s="356" t="n"/>
      <c r="AD65" s="356" t="n"/>
      <c r="AE65" s="356" t="n"/>
      <c r="AF65" s="356" t="n"/>
      <c r="AG65" s="1992" t="n"/>
      <c r="AH65" s="1992" t="n"/>
      <c r="AI65" s="1992" t="n"/>
      <c r="AJ65" s="1992" t="n"/>
      <c r="AK65" s="1992" t="n"/>
      <c r="AL65" s="1992" t="n"/>
      <c r="AM65" s="1992" t="n"/>
      <c r="AN65" s="1992" t="n"/>
      <c r="AO65" s="1992" t="n"/>
      <c r="AP65" s="1992" t="n"/>
      <c r="AQ65" s="1992" t="n"/>
      <c r="AR65" s="1992" t="n"/>
      <c r="AS65" s="1992" t="n"/>
      <c r="AT65" s="1992" t="n"/>
      <c r="AU65" s="356" t="n"/>
      <c r="AV65" s="356" t="n"/>
      <c r="AW65" s="356" t="n"/>
      <c r="AX65" s="356" t="n"/>
      <c r="AY65" s="356" t="n"/>
      <c r="AZ65" s="356" t="n"/>
      <c r="BA65" s="356" t="n"/>
      <c r="BB65" s="356" t="n"/>
      <c r="BC65" s="356" t="n"/>
      <c r="BD65" s="356" t="n"/>
      <c r="BE65" s="356" t="n"/>
      <c r="BF65" s="356" t="n"/>
      <c r="BG65" s="356" t="n"/>
      <c r="BH65" s="356" t="n"/>
      <c r="BI65" s="356" t="n"/>
      <c r="BJ65" s="356" t="n"/>
      <c r="BK65" s="356" t="n"/>
      <c r="BL65" s="356" t="n"/>
      <c r="BM65" s="356" t="n"/>
      <c r="BN65" s="356" t="n"/>
      <c r="BO65" s="356" t="n"/>
      <c r="BP65" s="356" t="n"/>
      <c r="BQ65" s="356" t="n"/>
      <c r="BR65" s="356" t="n"/>
      <c r="BS65" s="356" t="n"/>
      <c r="BT65" s="355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</row>
    <row r="66">
      <c r="A66" s="92" t="n"/>
      <c r="B66" s="505" t="inlineStr">
        <is>
          <t>IV. Производственная практика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8" t="n"/>
      <c r="AF66" s="108" t="n"/>
      <c r="AG66" s="108" t="n"/>
      <c r="AH66" s="109" t="n"/>
      <c r="AI66" s="813" t="inlineStr">
        <is>
          <t>V. Магистерская диссертация</t>
        </is>
      </c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8" t="n"/>
      <c r="AY66" s="108" t="n"/>
      <c r="AZ66" s="108" t="n"/>
      <c r="BA66" s="109" t="n"/>
      <c r="BB66" s="506" t="inlineStr">
        <is>
          <t xml:space="preserve">VI. Итоговая аттестация </t>
        </is>
      </c>
      <c r="BC66" s="108" t="n"/>
      <c r="BD66" s="108" t="n"/>
      <c r="BE66" s="108" t="n"/>
      <c r="BF66" s="108" t="n"/>
      <c r="BG66" s="108" t="n"/>
      <c r="BH66" s="108" t="n"/>
      <c r="BI66" s="108" t="n"/>
      <c r="BJ66" s="108" t="n"/>
      <c r="BK66" s="108" t="n"/>
      <c r="BL66" s="108" t="n"/>
      <c r="BM66" s="108" t="n"/>
      <c r="BN66" s="108" t="n"/>
      <c r="BO66" s="108" t="n"/>
      <c r="BP66" s="108" t="n"/>
      <c r="BQ66" s="108" t="n"/>
      <c r="BR66" s="148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</row>
    <row r="67">
      <c r="A67" s="92" t="n"/>
      <c r="B67" s="120" t="inlineStr">
        <is>
          <t>Название практики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inlineStr">
        <is>
          <t>Семестр</t>
        </is>
      </c>
      <c r="P67" s="108" t="n"/>
      <c r="Q67" s="108" t="n"/>
      <c r="R67" s="108" t="n"/>
      <c r="S67" s="109" t="n"/>
      <c r="T67" s="250" t="inlineStr">
        <is>
          <t>Недель</t>
        </is>
      </c>
      <c r="U67" s="108" t="n"/>
      <c r="V67" s="108" t="n"/>
      <c r="W67" s="108" t="n"/>
      <c r="X67" s="109" t="n"/>
      <c r="Y67" s="250" t="inlineStr">
        <is>
          <t>Зачетных единиц</t>
        </is>
      </c>
      <c r="Z67" s="108" t="n"/>
      <c r="AA67" s="108" t="n"/>
      <c r="AB67" s="108" t="n"/>
      <c r="AC67" s="108" t="n"/>
      <c r="AD67" s="108" t="n"/>
      <c r="AE67" s="108" t="n"/>
      <c r="AF67" s="108" t="n"/>
      <c r="AG67" s="108" t="n"/>
      <c r="AH67" s="109" t="n"/>
      <c r="AI67" s="507" t="inlineStr">
        <is>
          <t>Семестр</t>
        </is>
      </c>
      <c r="AJ67" s="108" t="n"/>
      <c r="AK67" s="108" t="n"/>
      <c r="AL67" s="108" t="n"/>
      <c r="AM67" s="108" t="n"/>
      <c r="AN67" s="108" t="n"/>
      <c r="AO67" s="108" t="n"/>
      <c r="AP67" s="250" t="inlineStr">
        <is>
          <t>Недель</t>
        </is>
      </c>
      <c r="AQ67" s="108" t="n"/>
      <c r="AR67" s="108" t="n"/>
      <c r="AS67" s="109" t="n"/>
      <c r="AT67" s="250" t="inlineStr">
        <is>
          <t>Зачетных единиц</t>
        </is>
      </c>
      <c r="AU67" s="108" t="n"/>
      <c r="AV67" s="108" t="n"/>
      <c r="AW67" s="108" t="n"/>
      <c r="AX67" s="108" t="n"/>
      <c r="AY67" s="108" t="n"/>
      <c r="AZ67" s="108" t="n"/>
      <c r="BA67" s="109" t="n"/>
      <c r="BB67" s="1993" t="inlineStr">
        <is>
          <t>Защита магистерской диссертации</t>
        </is>
      </c>
      <c r="BC67" s="101" t="n"/>
      <c r="BD67" s="101" t="n"/>
      <c r="BE67" s="101" t="n"/>
      <c r="BF67" s="101" t="n"/>
      <c r="BG67" s="101" t="n"/>
      <c r="BH67" s="101" t="n"/>
      <c r="BI67" s="101" t="n"/>
      <c r="BJ67" s="101" t="n"/>
      <c r="BK67" s="101" t="n"/>
      <c r="BL67" s="101" t="n"/>
      <c r="BM67" s="101" t="n"/>
      <c r="BN67" s="101" t="n"/>
      <c r="BO67" s="101" t="n"/>
      <c r="BP67" s="101" t="n"/>
      <c r="BQ67" s="101" t="n"/>
      <c r="BR67" s="104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</row>
    <row r="68">
      <c r="A68" s="92" t="n"/>
      <c r="B68" s="120" t="inlineStr">
        <is>
          <t>Научно-исследовательская</t>
        </is>
      </c>
      <c r="C68" s="108" t="n"/>
      <c r="D68" s="108" t="n"/>
      <c r="E68" s="108" t="n"/>
      <c r="F68" s="108" t="n"/>
      <c r="G68" s="108" t="n"/>
      <c r="H68" s="108" t="n"/>
      <c r="I68" s="108" t="n"/>
      <c r="J68" s="108" t="n"/>
      <c r="K68" s="108" t="n"/>
      <c r="L68" s="108" t="n"/>
      <c r="M68" s="108" t="n"/>
      <c r="N68" s="109" t="n"/>
      <c r="O68" s="250" t="n">
        <v>3</v>
      </c>
      <c r="P68" s="108" t="n"/>
      <c r="Q68" s="108" t="n"/>
      <c r="R68" s="108" t="n"/>
      <c r="S68" s="109" t="n"/>
      <c r="T68" s="250" t="n">
        <v>2</v>
      </c>
      <c r="U68" s="108" t="n"/>
      <c r="V68" s="108" t="n"/>
      <c r="W68" s="108" t="n"/>
      <c r="X68" s="109" t="n"/>
      <c r="Y68" s="250" t="n">
        <v>3</v>
      </c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9" t="n"/>
      <c r="AI68" s="507" t="n">
        <v>3</v>
      </c>
      <c r="AJ68" s="108" t="n"/>
      <c r="AK68" s="108" t="n"/>
      <c r="AL68" s="108" t="n"/>
      <c r="AM68" s="108" t="n"/>
      <c r="AN68" s="108" t="n"/>
      <c r="AO68" s="108" t="n"/>
      <c r="AP68" s="248" t="n">
        <v>8</v>
      </c>
      <c r="AQ68" s="44" t="n"/>
      <c r="AR68" s="44" t="n"/>
      <c r="AS68" s="249" t="n"/>
      <c r="AT68" s="250" t="n">
        <v>12</v>
      </c>
      <c r="AU68" s="108" t="n"/>
      <c r="AV68" s="108" t="n"/>
      <c r="AW68" s="108" t="n"/>
      <c r="AX68" s="108" t="n"/>
      <c r="AY68" s="108" t="n"/>
      <c r="AZ68" s="108" t="n"/>
      <c r="BA68" s="109" t="n"/>
      <c r="BB68" s="1848" t="n"/>
      <c r="BC68" s="544" t="n"/>
      <c r="BD68" s="544" t="n"/>
      <c r="BE68" s="544" t="n"/>
      <c r="BF68" s="544" t="n"/>
      <c r="BG68" s="544" t="n"/>
      <c r="BH68" s="544" t="n"/>
      <c r="BI68" s="544" t="n"/>
      <c r="BJ68" s="544" t="n"/>
      <c r="BK68" s="544" t="n"/>
      <c r="BL68" s="544" t="n"/>
      <c r="BM68" s="544" t="n"/>
      <c r="BN68" s="544" t="n"/>
      <c r="BO68" s="544" t="n"/>
      <c r="BP68" s="544" t="n"/>
      <c r="BQ68" s="544" t="n"/>
      <c r="BR68" s="607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10" t="n"/>
      <c r="BL69" s="10" t="n"/>
      <c r="BM69" s="10" t="n"/>
      <c r="BN69" s="10" t="n"/>
      <c r="BO69" s="10" t="n"/>
      <c r="BP69" s="509" t="n"/>
      <c r="BQ69" s="509" t="n"/>
      <c r="BR69" s="509" t="n"/>
      <c r="BS69" s="10" t="n"/>
      <c r="BT69" s="10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</row>
    <row r="70">
      <c r="A70" s="543" t="inlineStr">
        <is>
          <t>VII. Матрица компетенций</t>
        </is>
      </c>
      <c r="B70" s="544" t="n"/>
      <c r="C70" s="544" t="n"/>
      <c r="D70" s="544" t="n"/>
      <c r="E70" s="544" t="n"/>
      <c r="F70" s="544" t="n"/>
      <c r="G70" s="544" t="n"/>
      <c r="H70" s="544" t="n"/>
      <c r="I70" s="544" t="n"/>
      <c r="J70" s="544" t="n"/>
      <c r="K70" s="544" t="n"/>
      <c r="L70" s="544" t="n"/>
      <c r="M70" s="544" t="n"/>
      <c r="N70" s="544" t="n"/>
      <c r="O70" s="544" t="n"/>
      <c r="P70" s="544" t="n"/>
      <c r="Q70" s="544" t="n"/>
      <c r="R70" s="544" t="n"/>
      <c r="S70" s="544" t="n"/>
      <c r="T70" s="544" t="n"/>
      <c r="U70" s="544" t="n"/>
      <c r="V70" s="544" t="n"/>
      <c r="W70" s="544" t="n"/>
      <c r="X70" s="544" t="n"/>
      <c r="Y70" s="544" t="n"/>
      <c r="Z70" s="544" t="n"/>
      <c r="AA70" s="544" t="n"/>
      <c r="AB70" s="544" t="n"/>
      <c r="AC70" s="544" t="n"/>
      <c r="AD70" s="544" t="n"/>
      <c r="AE70" s="544" t="n"/>
      <c r="AF70" s="544" t="n"/>
      <c r="AG70" s="544" t="n"/>
      <c r="AH70" s="544" t="n"/>
      <c r="AI70" s="544" t="n"/>
      <c r="AJ70" s="544" t="n"/>
      <c r="AK70" s="544" t="n"/>
      <c r="AL70" s="544" t="n"/>
      <c r="AM70" s="544" t="n"/>
      <c r="AN70" s="544" t="n"/>
      <c r="AO70" s="544" t="n"/>
      <c r="AP70" s="544" t="n"/>
      <c r="AQ70" s="544" t="n"/>
      <c r="AR70" s="544" t="n"/>
      <c r="AS70" s="544" t="n"/>
      <c r="AT70" s="544" t="n"/>
      <c r="AU70" s="544" t="n"/>
      <c r="AV70" s="544" t="n"/>
      <c r="AW70" s="544" t="n"/>
      <c r="AX70" s="544" t="n"/>
      <c r="AY70" s="544" t="n"/>
      <c r="AZ70" s="544" t="n"/>
      <c r="BA70" s="544" t="n"/>
      <c r="BB70" s="544" t="n"/>
      <c r="BC70" s="544" t="n"/>
      <c r="BD70" s="544" t="n"/>
      <c r="BE70" s="544" t="n"/>
      <c r="BF70" s="544" t="n"/>
      <c r="BG70" s="544" t="n"/>
      <c r="BH70" s="544" t="n"/>
      <c r="BI70" s="544" t="n"/>
      <c r="BJ70" s="544" t="n"/>
      <c r="BK70" s="544" t="n"/>
      <c r="BL70" s="544" t="n"/>
      <c r="BM70" s="544" t="n"/>
      <c r="BN70" s="544" t="n"/>
      <c r="BO70" s="544" t="n"/>
      <c r="BP70" s="544" t="n"/>
      <c r="BQ70" s="544" t="n"/>
      <c r="BR70" s="41" t="n"/>
      <c r="BS70" s="41" t="n"/>
      <c r="BT70" s="41" t="n"/>
      <c r="BU70" s="41" t="n"/>
      <c r="BV70" s="41" t="n"/>
      <c r="BW70" s="41" t="n"/>
      <c r="BX70" s="41" t="n"/>
      <c r="BY70" s="41" t="n"/>
      <c r="BZ70" s="41" t="n"/>
      <c r="CA70" s="41" t="n"/>
      <c r="CB70" s="41" t="n"/>
      <c r="CC70" s="41" t="n"/>
      <c r="CD70" s="41" t="n"/>
      <c r="CE70" s="41" t="n"/>
      <c r="CF70" s="41" t="n"/>
      <c r="CG70" s="41" t="n"/>
    </row>
    <row r="71">
      <c r="A71" s="512" t="inlineStr">
        <is>
          <t>Код компетенции</t>
        </is>
      </c>
      <c r="B71" s="108" t="n"/>
      <c r="C71" s="108" t="n"/>
      <c r="D71" s="108" t="n"/>
      <c r="E71" s="108" t="n"/>
      <c r="F71" s="108" t="n"/>
      <c r="G71" s="108" t="n"/>
      <c r="H71" s="148" t="n"/>
      <c r="I71" s="511" t="inlineStr">
        <is>
          <t>Наименование компетенции</t>
        </is>
      </c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08" t="n"/>
      <c r="BG71" s="108" t="n"/>
      <c r="BH71" s="108" t="n"/>
      <c r="BI71" s="108" t="n"/>
      <c r="BJ71" s="108" t="n"/>
      <c r="BK71" s="148" t="n"/>
      <c r="BL71" s="1204" t="inlineStr">
        <is>
          <t>Код модуля, учебной дисциплины</t>
        </is>
      </c>
      <c r="BM71" s="123" t="n"/>
      <c r="BN71" s="123" t="n"/>
      <c r="BO71" s="123" t="n"/>
      <c r="BP71" s="123" t="n"/>
      <c r="BQ71" s="123" t="n"/>
      <c r="BR71" s="161" t="n"/>
      <c r="BS71" s="90" t="n"/>
      <c r="BT71" s="90" t="n"/>
      <c r="BU71" s="90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</row>
    <row r="72">
      <c r="A72" s="105" t="inlineStr">
        <is>
          <t>УК-1</t>
        </is>
      </c>
      <c r="B72" s="123" t="n"/>
      <c r="C72" s="123" t="n"/>
      <c r="D72" s="123" t="n"/>
      <c r="E72" s="123" t="n"/>
      <c r="F72" s="123" t="n"/>
      <c r="G72" s="123" t="n"/>
      <c r="H72" s="124" t="n"/>
      <c r="I72" s="781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23" t="n"/>
      <c r="BJ72" s="123" t="n"/>
      <c r="BK72" s="161" t="n"/>
      <c r="BL72" s="217" t="inlineStr">
        <is>
          <t>2.5.1</t>
        </is>
      </c>
      <c r="BM72" s="126" t="n"/>
      <c r="BN72" s="126" t="n"/>
      <c r="BO72" s="126" t="n"/>
      <c r="BP72" s="126" t="n"/>
      <c r="BQ72" s="126" t="n"/>
      <c r="BR72" s="175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</row>
    <row r="73">
      <c r="A73" s="225" t="inlineStr">
        <is>
          <t>УК-2</t>
        </is>
      </c>
      <c r="B73" s="131" t="n"/>
      <c r="C73" s="131" t="n"/>
      <c r="D73" s="131" t="n"/>
      <c r="E73" s="131" t="n"/>
      <c r="F73" s="131" t="n"/>
      <c r="G73" s="131" t="n"/>
      <c r="H73" s="179" t="n"/>
      <c r="I73" s="135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26" t="n"/>
      <c r="BK73" s="175" t="n"/>
      <c r="BL73" s="217" t="inlineStr">
        <is>
          <t>1.3</t>
        </is>
      </c>
      <c r="BM73" s="126" t="n"/>
      <c r="BN73" s="126" t="n"/>
      <c r="BO73" s="126" t="n"/>
      <c r="BP73" s="126" t="n"/>
      <c r="BQ73" s="126" t="n"/>
      <c r="BR73" s="175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</row>
    <row r="74">
      <c r="A74" s="225" t="inlineStr">
        <is>
          <t>УК-3</t>
        </is>
      </c>
      <c r="B74" s="131" t="n"/>
      <c r="C74" s="131" t="n"/>
      <c r="D74" s="131" t="n"/>
      <c r="E74" s="131" t="n"/>
      <c r="F74" s="131" t="n"/>
      <c r="G74" s="131" t="n"/>
      <c r="H74" s="179" t="n"/>
      <c r="I74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75" t="n"/>
      <c r="BL74" s="217" t="inlineStr">
        <is>
          <t>1.1,1.3</t>
        </is>
      </c>
      <c r="BM74" s="126" t="n"/>
      <c r="BN74" s="126" t="n"/>
      <c r="BO74" s="126" t="n"/>
      <c r="BP74" s="126" t="n"/>
      <c r="BQ74" s="126" t="n"/>
      <c r="BR74" s="175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</row>
    <row r="75">
      <c r="A75" s="225" t="inlineStr">
        <is>
          <t>УК-4</t>
        </is>
      </c>
      <c r="B75" s="131" t="n"/>
      <c r="C75" s="131" t="n"/>
      <c r="D75" s="131" t="n"/>
      <c r="E75" s="131" t="n"/>
      <c r="F75" s="131" t="n"/>
      <c r="G75" s="131" t="n"/>
      <c r="H75" s="179" t="n"/>
      <c r="I75" s="1351" t="inlineStr">
        <is>
          <t>Развивать инновационную восприимчивость и способность к инновационной деятельности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75" t="n"/>
      <c r="BL75" s="217" t="inlineStr">
        <is>
          <t>1.2, 1.3</t>
        </is>
      </c>
      <c r="BM75" s="126" t="n"/>
      <c r="BN75" s="126" t="n"/>
      <c r="BO75" s="126" t="n"/>
      <c r="BP75" s="126" t="n"/>
      <c r="BQ75" s="126" t="n"/>
      <c r="BR75" s="175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</row>
    <row r="76">
      <c r="A76" s="225" t="inlineStr">
        <is>
          <t>УК-5</t>
        </is>
      </c>
      <c r="B76" s="131" t="n"/>
      <c r="C76" s="131" t="n"/>
      <c r="D76" s="131" t="n"/>
      <c r="E76" s="131" t="n"/>
      <c r="F76" s="131" t="n"/>
      <c r="G76" s="131" t="n"/>
      <c r="H76" s="179" t="n"/>
      <c r="I76" s="126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26" t="n"/>
      <c r="BK76" s="175" t="n"/>
      <c r="BL76" s="217" t="inlineStr">
        <is>
          <t>2.1, 2.5.2</t>
        </is>
      </c>
      <c r="BM76" s="126" t="n"/>
      <c r="BN76" s="126" t="n"/>
      <c r="BO76" s="126" t="n"/>
      <c r="BP76" s="126" t="n"/>
      <c r="BQ76" s="126" t="n"/>
      <c r="BR76" s="175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</row>
    <row r="77">
      <c r="A77" s="225" t="inlineStr">
        <is>
          <t>УК-6</t>
        </is>
      </c>
      <c r="B77" s="131" t="n"/>
      <c r="C77" s="131" t="n"/>
      <c r="D77" s="131" t="n"/>
      <c r="E77" s="131" t="n"/>
      <c r="F77" s="131" t="n"/>
      <c r="G77" s="131" t="n"/>
      <c r="H77" s="179" t="n"/>
      <c r="I77" s="1351" t="inlineStr">
        <is>
          <t>Решать исследовательские и инновационные задачи на основе применения информационно-коммуникационных технологий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75" t="n"/>
      <c r="BL77" s="217" t="inlineStr">
        <is>
          <t>1.2, 2.5.3</t>
        </is>
      </c>
      <c r="BM77" s="126" t="n"/>
      <c r="BN77" s="126" t="n"/>
      <c r="BO77" s="126" t="n"/>
      <c r="BP77" s="126" t="n"/>
      <c r="BQ77" s="126" t="n"/>
      <c r="BR77" s="175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</row>
    <row r="78">
      <c r="A78" s="182" t="inlineStr">
        <is>
          <t>УПК-1</t>
        </is>
      </c>
      <c r="B78" s="126" t="n"/>
      <c r="C78" s="126" t="n"/>
      <c r="D78" s="126" t="n"/>
      <c r="E78" s="126" t="n"/>
      <c r="F78" s="126" t="n"/>
      <c r="G78" s="126" t="n"/>
      <c r="H78" s="175" t="n"/>
      <c r="I78" s="1853" t="inlineStr">
        <is>
          <t>Применять теорию и методологию экологических наук, ориентироваться в современных экологических проблмах на глобальном, региональном и локальном уровне, понимать тенденции их изменения и возможные последствия для Республики Беларусь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26" t="n"/>
      <c r="BK78" s="175" t="n"/>
      <c r="BL78" s="217" t="inlineStr">
        <is>
          <t>1.1</t>
        </is>
      </c>
      <c r="BM78" s="126" t="n"/>
      <c r="BN78" s="126" t="n"/>
      <c r="BO78" s="126" t="n"/>
      <c r="BP78" s="126" t="n"/>
      <c r="BQ78" s="126" t="n"/>
      <c r="BR78" s="175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</row>
    <row r="79">
      <c r="A79" s="225" t="inlineStr">
        <is>
          <t>УПК-2</t>
        </is>
      </c>
      <c r="B79" s="131" t="n"/>
      <c r="C79" s="131" t="n"/>
      <c r="D79" s="131" t="n"/>
      <c r="E79" s="131" t="n"/>
      <c r="F79" s="131" t="n"/>
      <c r="G79" s="131" t="n"/>
      <c r="H79" s="179" t="n"/>
      <c r="I79" s="1351" t="inlineStr">
        <is>
          <t>Понимать и применять в профессиональной деятельности современные достижения науки и инновационные технологии в области экологии, природопользования и охраны окружающей среды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26" t="n"/>
      <c r="BK79" s="175" t="n"/>
      <c r="BL79" s="217" t="inlineStr">
        <is>
          <t>1.1</t>
        </is>
      </c>
      <c r="BM79" s="126" t="n"/>
      <c r="BN79" s="126" t="n"/>
      <c r="BO79" s="126" t="n"/>
      <c r="BP79" s="126" t="n"/>
      <c r="BQ79" s="126" t="n"/>
      <c r="BR79" s="175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</row>
    <row r="80">
      <c r="A80" s="225" t="inlineStr">
        <is>
          <t>УПК-3</t>
        </is>
      </c>
      <c r="B80" s="131" t="n"/>
      <c r="C80" s="131" t="n"/>
      <c r="D80" s="131" t="n"/>
      <c r="E80" s="131" t="n"/>
      <c r="F80" s="131" t="n"/>
      <c r="G80" s="131" t="n"/>
      <c r="H80" s="179" t="n"/>
      <c r="I80" s="1351" t="inlineStr">
        <is>
          <t>Проводить количественное описание экологических процессов и статистическую обработку данных экологических исследований, обобщать и систематизировать результаты выполненных работ, используя современную вычислительную технику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75" t="n"/>
      <c r="BL80" s="217" t="inlineStr">
        <is>
          <t>1.2.1</t>
        </is>
      </c>
      <c r="BM80" s="126" t="n"/>
      <c r="BN80" s="126" t="n"/>
      <c r="BO80" s="126" t="n"/>
      <c r="BP80" s="126" t="n"/>
      <c r="BQ80" s="126" t="n"/>
      <c r="BR80" s="175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</row>
    <row r="81">
      <c r="A81" s="225" t="inlineStr">
        <is>
          <t>УПК-4</t>
        </is>
      </c>
      <c r="B81" s="131" t="n"/>
      <c r="C81" s="131" t="n"/>
      <c r="D81" s="131" t="n"/>
      <c r="E81" s="131" t="n"/>
      <c r="F81" s="131" t="n"/>
      <c r="G81" s="131" t="n"/>
      <c r="H81" s="179" t="n"/>
      <c r="I81" s="1351" t="inlineStr">
        <is>
          <t xml:space="preserve">Анализировать характеристики исходных фактических экологических материалов, используемых для создания изображений, систематизировать и классифицировать изображения, применять методы получения и обработки пространственных данных, пространственного анализа, визуализации и моделирования 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26" t="n"/>
      <c r="BK81" s="175" t="n"/>
      <c r="BL81" s="217" t="inlineStr">
        <is>
          <t>1.2.2</t>
        </is>
      </c>
      <c r="BM81" s="126" t="n"/>
      <c r="BN81" s="126" t="n"/>
      <c r="BO81" s="126" t="n"/>
      <c r="BP81" s="126" t="n"/>
      <c r="BQ81" s="126" t="n"/>
      <c r="BR81" s="175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</row>
    <row r="82">
      <c r="A82" s="225" t="inlineStr">
        <is>
          <t>СК-1</t>
        </is>
      </c>
      <c r="B82" s="131" t="n"/>
      <c r="C82" s="131" t="n"/>
      <c r="D82" s="131" t="n"/>
      <c r="E82" s="131" t="n"/>
      <c r="F82" s="131" t="n"/>
      <c r="G82" s="131" t="n"/>
      <c r="H82" s="179" t="n"/>
      <c r="I82" s="1351" t="inlineStr">
        <is>
          <t xml:space="preserve">Разрабатывать раздел «Охрана окружающей среды» градостроительных проектов общего и специального планирования, готовить материалы для  экологического доклада по стратегической экологической оценке 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75" t="n"/>
      <c r="BL82" s="217" t="inlineStr">
        <is>
          <t>2.2.1</t>
        </is>
      </c>
      <c r="BM82" s="126" t="n"/>
      <c r="BN82" s="126" t="n"/>
      <c r="BO82" s="126" t="n"/>
      <c r="BP82" s="126" t="n"/>
      <c r="BQ82" s="126" t="n"/>
      <c r="BR82" s="175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</row>
    <row r="83">
      <c r="A83" s="225" t="inlineStr">
        <is>
          <t>СК-2</t>
        </is>
      </c>
      <c r="B83" s="131" t="n"/>
      <c r="C83" s="131" t="n"/>
      <c r="D83" s="131" t="n"/>
      <c r="E83" s="131" t="n"/>
      <c r="F83" s="131" t="n"/>
      <c r="G83" s="131" t="n"/>
      <c r="H83" s="179" t="n"/>
      <c r="I83" s="1351" t="inlineStr">
        <is>
          <t>Разрабатывать  раздел  «Охрана окружающей среды»  архитектурного проекта с обоснованием нормативов допустимого воздействия на окружающую среду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75" t="n"/>
      <c r="BL83" s="217" t="inlineStr">
        <is>
          <t>2.2.2</t>
        </is>
      </c>
      <c r="BM83" s="126" t="n"/>
      <c r="BN83" s="126" t="n"/>
      <c r="BO83" s="126" t="n"/>
      <c r="BP83" s="126" t="n"/>
      <c r="BQ83" s="126" t="n"/>
      <c r="BR83" s="175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</row>
    <row r="84">
      <c r="A84" s="225" t="inlineStr">
        <is>
          <t>СК-3</t>
        </is>
      </c>
      <c r="B84" s="131" t="n"/>
      <c r="C84" s="131" t="n"/>
      <c r="D84" s="131" t="n"/>
      <c r="E84" s="131" t="n"/>
      <c r="F84" s="131" t="n"/>
      <c r="G84" s="131" t="n"/>
      <c r="H84" s="179" t="n"/>
      <c r="I84" s="1351" t="inlineStr">
        <is>
          <t>Разрабатывать программы, планы  и мероприятия в области управления отходами и водными ресурсами на уровне предприятия и территории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75" t="n"/>
      <c r="BL84" s="217" t="inlineStr">
        <is>
          <t>2.3.1</t>
        </is>
      </c>
      <c r="BM84" s="126" t="n"/>
      <c r="BN84" s="126" t="n"/>
      <c r="BO84" s="126" t="n"/>
      <c r="BP84" s="126" t="n"/>
      <c r="BQ84" s="126" t="n"/>
      <c r="BR84" s="175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</row>
    <row r="85">
      <c r="A85" s="225" t="inlineStr">
        <is>
          <t>СК-4</t>
        </is>
      </c>
      <c r="B85" s="131" t="n"/>
      <c r="C85" s="131" t="n"/>
      <c r="D85" s="131" t="n"/>
      <c r="E85" s="131" t="n"/>
      <c r="F85" s="131" t="n"/>
      <c r="G85" s="131" t="n"/>
      <c r="H85" s="179" t="n"/>
      <c r="I85" s="1351" t="inlineStr">
        <is>
          <t xml:space="preserve">Разрабатывать программы, планы  и мероприятия по охране ландшафтов и устойчивому землепользованию 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75" t="n"/>
      <c r="BL85" s="217" t="inlineStr">
        <is>
          <t>2.3.2</t>
        </is>
      </c>
      <c r="BM85" s="126" t="n"/>
      <c r="BN85" s="126" t="n"/>
      <c r="BO85" s="126" t="n"/>
      <c r="BP85" s="126" t="n"/>
      <c r="BQ85" s="126" t="n"/>
      <c r="BR85" s="175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</row>
    <row r="86">
      <c r="A86" s="225" t="inlineStr">
        <is>
          <t>СК-5</t>
        </is>
      </c>
      <c r="B86" s="131" t="n"/>
      <c r="C86" s="131" t="n"/>
      <c r="D86" s="131" t="n"/>
      <c r="E86" s="131" t="n"/>
      <c r="F86" s="131" t="n"/>
      <c r="G86" s="131" t="n"/>
      <c r="H86" s="179" t="n"/>
      <c r="I86" s="1351" t="inlineStr">
        <is>
          <t>Обосновывать и выбирать мероприятия по управлению качеством атмосферного воздуха и предотвращению загрязнения окружающей среды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75" t="n"/>
      <c r="BL86" s="217" t="inlineStr">
        <is>
          <t>2.3.3</t>
        </is>
      </c>
      <c r="BM86" s="126" t="n"/>
      <c r="BN86" s="126" t="n"/>
      <c r="BO86" s="126" t="n"/>
      <c r="BP86" s="126" t="n"/>
      <c r="BQ86" s="126" t="n"/>
      <c r="BR86" s="175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</row>
    <row r="87">
      <c r="A87" s="225" t="inlineStr">
        <is>
          <t>СК-6</t>
        </is>
      </c>
      <c r="B87" s="131" t="n"/>
      <c r="C87" s="131" t="n"/>
      <c r="D87" s="131" t="n"/>
      <c r="E87" s="131" t="n"/>
      <c r="F87" s="131" t="n"/>
      <c r="G87" s="131" t="n"/>
      <c r="H87" s="179" t="n"/>
      <c r="I87" s="1351" t="inlineStr">
        <is>
          <t>Использовать  для решения практических задач в области охраны окружающей среды модели водохозяйственных комплексов и очистных сооружений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26" t="n"/>
      <c r="BK87" s="175" t="n"/>
      <c r="BL87" s="217" t="inlineStr">
        <is>
          <t>2.4.1, 2.4.2</t>
        </is>
      </c>
      <c r="BM87" s="126" t="n"/>
      <c r="BN87" s="126" t="n"/>
      <c r="BO87" s="126" t="n"/>
      <c r="BP87" s="126" t="n"/>
      <c r="BQ87" s="126" t="n"/>
      <c r="BR87" s="175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</row>
    <row r="88">
      <c r="A88" s="227" t="inlineStr">
        <is>
          <t>СК-7</t>
        </is>
      </c>
      <c r="B88" s="202" t="n"/>
      <c r="C88" s="202" t="n"/>
      <c r="D88" s="202" t="n"/>
      <c r="E88" s="202" t="n"/>
      <c r="F88" s="202" t="n"/>
      <c r="G88" s="202" t="n"/>
      <c r="H88" s="144" t="n"/>
      <c r="I88" s="1351" t="inlineStr">
        <is>
          <t xml:space="preserve">Владеть методами контроля качества окружающей среды, обладать навыками работы на современных  приборах, используемых для контроля качества окружающей среды 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75" t="n"/>
      <c r="BL88" s="898" t="inlineStr">
        <is>
          <t>2.4.3</t>
        </is>
      </c>
      <c r="BM88" s="202" t="n"/>
      <c r="BN88" s="202" t="n"/>
      <c r="BO88" s="202" t="n"/>
      <c r="BP88" s="202" t="n"/>
      <c r="BQ88" s="202" t="n"/>
      <c r="BR88" s="203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517" t="n"/>
      <c r="BG89" s="260" t="n"/>
      <c r="BH89" s="260" t="n"/>
      <c r="BI89" s="243" t="n"/>
      <c r="BJ89" s="243" t="n"/>
      <c r="BK89" s="1994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</row>
    <row r="90">
      <c r="A90" s="516" t="n"/>
      <c r="B90" s="1" t="n"/>
      <c r="C90" s="1857" t="n"/>
      <c r="D90" s="24" t="inlineStr">
        <is>
          <t>Учебный план углубленного высшего образования по специальности 7-06-0521-01  "Экология" разработан на основании примерного учебного плана, утвержденного 20.12.2022 Первым заместителем Министра образования Республики Беларусь, регистрационный № 7-06-05-007/пр.</t>
        </is>
      </c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</row>
    <row r="91">
      <c r="A91" s="516" t="n"/>
      <c r="B91" s="1857" t="n"/>
      <c r="C91" s="1857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</row>
    <row r="92">
      <c r="A92" s="296" t="n"/>
      <c r="B92" s="266" t="n"/>
      <c r="C92" s="266" t="n"/>
      <c r="D92" s="266" t="n"/>
      <c r="E92" s="266" t="n"/>
      <c r="F92" s="266" t="n"/>
      <c r="G92" s="266" t="n"/>
      <c r="H92" s="266" t="n"/>
      <c r="I92" s="266" t="n"/>
      <c r="J92" s="266" t="n"/>
      <c r="K92" s="266" t="n"/>
      <c r="L92" s="266" t="n"/>
      <c r="M92" s="266" t="n"/>
      <c r="N92" s="266" t="n"/>
      <c r="O92" s="266" t="n"/>
      <c r="P92" s="266" t="n"/>
      <c r="Q92" s="266" t="n"/>
      <c r="R92" s="266" t="n"/>
      <c r="S92" s="266" t="n"/>
      <c r="T92" s="266" t="n"/>
      <c r="U92" s="266" t="n"/>
      <c r="V92" s="266" t="n"/>
      <c r="W92" s="266" t="n"/>
      <c r="X92" s="266" t="n"/>
      <c r="Y92" s="266" t="n"/>
      <c r="Z92" s="266" t="n"/>
      <c r="AA92" s="266" t="n"/>
      <c r="AB92" s="266" t="n"/>
      <c r="AC92" s="266" t="n"/>
      <c r="AD92" s="266" t="n"/>
      <c r="AE92" s="266" t="n"/>
      <c r="AF92" s="266" t="n"/>
      <c r="AG92" s="266" t="n"/>
      <c r="AH92" s="266" t="n"/>
      <c r="AI92" s="266" t="n"/>
      <c r="AJ92" s="266" t="n"/>
      <c r="AK92" s="266" t="n"/>
      <c r="AL92" s="266" t="n"/>
      <c r="AM92" s="266" t="n"/>
      <c r="AN92" s="266" t="n"/>
      <c r="AO92" s="266" t="n"/>
      <c r="AP92" s="266" t="n"/>
      <c r="AQ92" s="266" t="n"/>
      <c r="AR92" s="266" t="n"/>
      <c r="AS92" s="266" t="n"/>
      <c r="AT92" s="266" t="n"/>
      <c r="AU92" s="266" t="n"/>
      <c r="AV92" s="266" t="n"/>
      <c r="AW92" s="266" t="n"/>
      <c r="AX92" s="266" t="n"/>
      <c r="AY92" s="266" t="n"/>
      <c r="AZ92" s="266" t="n"/>
      <c r="BA92" s="266" t="n"/>
      <c r="BB92" s="266" t="n"/>
      <c r="BC92" s="266" t="n"/>
      <c r="BD92" s="266" t="n"/>
      <c r="BE92" s="266" t="n"/>
      <c r="BF92" s="266" t="n"/>
      <c r="BG92" s="266" t="n"/>
      <c r="BH92" s="266" t="n"/>
      <c r="BI92" s="266" t="n"/>
      <c r="BJ92" s="266" t="n"/>
      <c r="BK92" s="267" t="n"/>
      <c r="BL92" s="267" t="n"/>
      <c r="BM92" s="267" t="n"/>
      <c r="BN92" s="243" t="n"/>
      <c r="BO92" s="243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</row>
    <row r="93">
      <c r="A93" s="247" t="n"/>
      <c r="B93" s="247" t="n"/>
      <c r="C93" s="1564" t="inlineStr">
        <is>
          <t>*</t>
        </is>
      </c>
      <c r="D93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23" t="n"/>
      <c r="BQ93" s="23" t="n"/>
      <c r="BR93" s="23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</row>
    <row r="94">
      <c r="A94" s="1858" t="n"/>
      <c r="B94" s="1858" t="n"/>
      <c r="C94" s="21" t="inlineStr">
        <is>
          <t>*</t>
        </is>
      </c>
      <c r="D9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247" t="n"/>
      <c r="BM94" s="247" t="n"/>
      <c r="BN94" s="247" t="n"/>
      <c r="BO94" s="247" t="n"/>
      <c r="BP94" s="247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</row>
    <row r="95">
      <c r="A95" s="689" t="n"/>
      <c r="B95" s="689" t="n"/>
      <c r="C95" s="21" t="inlineStr">
        <is>
          <t>д</t>
        </is>
      </c>
      <c r="D95" s="23" t="inlineStr">
        <is>
          <t>Дифференцированный зачет.</t>
        </is>
      </c>
      <c r="E95" s="23" t="n"/>
      <c r="F95" s="23" t="n"/>
      <c r="G95" s="23" t="n"/>
      <c r="H95" s="23" t="n"/>
      <c r="I95" s="23" t="n"/>
      <c r="J95" s="23" t="n"/>
      <c r="K95" s="23" t="n"/>
      <c r="L95" s="23" t="n"/>
      <c r="M95" s="23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3" t="n"/>
      <c r="W95" s="23" t="n"/>
      <c r="X95" s="23" t="n"/>
      <c r="Y95" s="23" t="n"/>
      <c r="Z95" s="23" t="n"/>
      <c r="AA95" s="23" t="n"/>
      <c r="AB95" s="23" t="n"/>
      <c r="AC95" s="23" t="n"/>
      <c r="AD95" s="23" t="n"/>
      <c r="AE95" s="23" t="n"/>
      <c r="AF95" s="23" t="n"/>
      <c r="AG95" s="23" t="n"/>
      <c r="AH95" s="23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3" t="n"/>
      <c r="AR95" s="23" t="n"/>
      <c r="AS95" s="23" t="n"/>
      <c r="AT95" s="23" t="n"/>
      <c r="AU95" s="23" t="n"/>
      <c r="AV95" s="23" t="n"/>
      <c r="AW95" s="23" t="n"/>
      <c r="AX95" s="23" t="n"/>
      <c r="AY95" s="23" t="n"/>
      <c r="AZ95" s="23" t="n"/>
      <c r="BA95" s="23" t="n"/>
      <c r="BB95" s="23" t="n"/>
      <c r="BC95" s="23" t="n"/>
      <c r="BD95" s="23" t="n"/>
      <c r="BE95" s="23" t="n"/>
      <c r="BF95" s="23" t="n"/>
      <c r="BG95" s="23" t="n"/>
      <c r="BH95" s="23" t="n"/>
      <c r="BI95" s="23" t="n"/>
      <c r="BJ95" s="23" t="n"/>
      <c r="BK95" s="23" t="n"/>
      <c r="BL95" s="253" t="n"/>
      <c r="BM95" s="253" t="n"/>
      <c r="BN95" s="253" t="n"/>
      <c r="BO95" s="253" t="n"/>
      <c r="BP95" s="253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</row>
    <row r="96">
      <c r="A96" s="243" t="n"/>
      <c r="B96" s="243" t="n"/>
      <c r="C96" s="243" t="n"/>
      <c r="D96" s="243" t="n"/>
      <c r="E96" s="243" t="n"/>
      <c r="F96" s="243" t="n"/>
      <c r="G96" s="243" t="n"/>
      <c r="H96" s="243" t="n"/>
      <c r="I96" s="243" t="n"/>
      <c r="J96" s="243" t="n"/>
      <c r="K96" s="243" t="n"/>
      <c r="L96" s="243" t="n"/>
      <c r="M96" s="243" t="n"/>
      <c r="N96" s="243" t="n"/>
      <c r="O96" s="243" t="n"/>
      <c r="P96" s="243" t="n"/>
      <c r="Q96" s="243" t="n"/>
      <c r="R96" s="243" t="n"/>
      <c r="S96" s="243" t="n"/>
      <c r="T96" s="243" t="n"/>
      <c r="U96" s="243" t="n"/>
      <c r="V96" s="243" t="n"/>
      <c r="W96" s="243" t="n"/>
      <c r="X96" s="243" t="n"/>
      <c r="Y96" s="243" t="n"/>
      <c r="Z96" s="243" t="n"/>
      <c r="AA96" s="243" t="n"/>
      <c r="AB96" s="243" t="n"/>
      <c r="AC96" s="243" t="n"/>
      <c r="AD96" s="243" t="n"/>
      <c r="AE96" s="243" t="n"/>
      <c r="AF96" s="243" t="n"/>
      <c r="AG96" s="243" t="n"/>
      <c r="AH96" s="243" t="n"/>
      <c r="AI96" s="243" t="n"/>
      <c r="AJ96" s="243" t="n"/>
      <c r="AK96" s="243" t="n"/>
      <c r="AL96" s="243" t="n"/>
      <c r="AM96" s="243" t="n"/>
      <c r="AN96" s="243" t="n"/>
      <c r="AO96" s="243" t="n"/>
      <c r="AP96" s="243" t="n"/>
      <c r="AQ96" s="243" t="n"/>
      <c r="AR96" s="243" t="n"/>
      <c r="AS96" s="243" t="n"/>
      <c r="AT96" s="243" t="n"/>
      <c r="AU96" s="243" t="n"/>
      <c r="AV96" s="243" t="n"/>
      <c r="AW96" s="243" t="n"/>
      <c r="AX96" s="243" t="n"/>
      <c r="AY96" s="243" t="n"/>
      <c r="AZ96" s="243" t="n"/>
      <c r="BA96" s="243" t="n"/>
      <c r="BB96" s="243" t="n"/>
      <c r="BC96" s="243" t="n"/>
      <c r="BD96" s="243" t="n"/>
      <c r="BE96" s="243" t="n"/>
      <c r="BF96" s="243" t="n"/>
      <c r="BG96" s="243" t="n"/>
      <c r="BH96" s="243" t="n"/>
      <c r="BI96" s="243" t="n"/>
      <c r="BJ96" s="243" t="n"/>
      <c r="BK96" s="247" t="n"/>
      <c r="BL96" s="247" t="n"/>
      <c r="BM96" s="247" t="n"/>
      <c r="BN96" s="247" t="n"/>
      <c r="BO96" s="247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</row>
    <row r="97">
      <c r="A97" s="1" t="n"/>
      <c r="B97" s="90" t="n"/>
      <c r="C97" s="3" t="inlineStr">
        <is>
          <t>Проректор по учебной работе</t>
        </is>
      </c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272" t="n"/>
      <c r="AD97" s="273" t="n"/>
      <c r="AE97" s="273" t="n"/>
      <c r="AF97" s="273" t="n"/>
      <c r="AG97" s="273" t="n"/>
      <c r="AH97" s="273" t="n"/>
      <c r="AI97" s="273" t="n"/>
      <c r="AJ97" s="272" t="n"/>
      <c r="AK97" s="41" t="n"/>
      <c r="AL97" s="41" t="n"/>
      <c r="AM97" s="41" t="n"/>
      <c r="AN97" s="41" t="n"/>
      <c r="AO97" s="41" t="n"/>
      <c r="AP97" s="3" t="n"/>
      <c r="AQ97" s="41" t="inlineStr">
        <is>
          <t>А.А. Сакович</t>
        </is>
      </c>
      <c r="AR97" s="3" t="n"/>
      <c r="AS97" s="274" t="n"/>
      <c r="AT97" s="274" t="n"/>
      <c r="AU97" s="274" t="n"/>
      <c r="AV97" s="274" t="n"/>
      <c r="AW97" s="3" t="n"/>
      <c r="AX97" s="3" t="n"/>
      <c r="AY97" s="268" t="n"/>
      <c r="AZ97" s="268" t="n"/>
      <c r="BA97" s="268" t="n"/>
      <c r="BB97" s="268" t="n"/>
      <c r="BC97" s="244" t="n"/>
      <c r="BD97" s="90" t="n"/>
      <c r="BE97" s="90" t="n"/>
      <c r="BF97" s="90" t="n"/>
      <c r="BG97" s="90" t="n"/>
      <c r="BH97" s="90" t="n"/>
      <c r="BI97" s="90" t="n"/>
      <c r="BJ97" s="90" t="n"/>
      <c r="BK97" s="90" t="n"/>
      <c r="BL97" s="243" t="n"/>
      <c r="BM97" s="243" t="n"/>
      <c r="BN97" s="243" t="n"/>
      <c r="BO97" s="243" t="n"/>
      <c r="BP97" s="243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</row>
    <row r="98">
      <c r="A98" s="1" t="n"/>
      <c r="B98" s="24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41" t="n"/>
      <c r="AD98" s="3" t="n"/>
      <c r="AE98" s="3" t="n"/>
      <c r="AF98" s="3" t="n"/>
      <c r="AG98" s="3" t="n"/>
      <c r="AH98" s="3" t="n"/>
      <c r="AI98" s="3" t="n"/>
      <c r="AJ98" s="41" t="n"/>
      <c r="AK98" s="41" t="n"/>
      <c r="AL98" s="41" t="n"/>
      <c r="AM98" s="41" t="n"/>
      <c r="AN98" s="41" t="n"/>
      <c r="AO98" s="41" t="n"/>
      <c r="AP98" s="3" t="n"/>
      <c r="AQ98" s="41" t="n"/>
      <c r="AR98" s="3" t="n"/>
      <c r="AS98" s="274" t="n"/>
      <c r="AT98" s="274" t="n"/>
      <c r="AU98" s="274" t="n"/>
      <c r="AV98" s="274" t="n"/>
      <c r="AW98" s="3" t="n"/>
      <c r="AX98" s="3" t="n"/>
      <c r="AY98" s="267" t="n"/>
      <c r="AZ98" s="267" t="n"/>
      <c r="BA98" s="267" t="n"/>
      <c r="BB98" s="275" t="n"/>
      <c r="BC98" s="267" t="n"/>
      <c r="BD98" s="296" t="n"/>
      <c r="BE98" s="296" t="n"/>
      <c r="BF98" s="296" t="n"/>
      <c r="BG98" s="296" t="n"/>
      <c r="BH98" s="296" t="n"/>
      <c r="BI98" s="296" t="n"/>
      <c r="BJ98" s="296" t="n"/>
      <c r="BK98" s="296" t="n"/>
      <c r="BL98" s="90" t="n"/>
      <c r="BM98" s="90" t="n"/>
      <c r="BN98" s="90" t="n"/>
      <c r="BO98" s="90" t="n"/>
      <c r="BP98" s="90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</row>
    <row r="99">
      <c r="A99" s="1" t="n"/>
      <c r="B99" s="243" t="n"/>
      <c r="C99" s="276" t="n"/>
      <c r="D99" s="276" t="n"/>
      <c r="E99" s="276" t="n"/>
      <c r="F99" s="276" t="n"/>
      <c r="G99" s="277" t="inlineStr">
        <is>
          <t>20___</t>
        </is>
      </c>
      <c r="H99" s="278" t="n"/>
      <c r="I99" s="41" t="n"/>
      <c r="J99" s="41" t="n"/>
      <c r="K99" s="279" t="n"/>
      <c r="L99" s="274" t="n"/>
      <c r="M99" s="274" t="n"/>
      <c r="N99" s="274" t="n"/>
      <c r="O99" s="274" t="n"/>
      <c r="P99" s="274" t="n"/>
      <c r="Q99" s="274" t="n"/>
      <c r="R99" s="274" t="n"/>
      <c r="S99" s="274" t="n"/>
      <c r="T99" s="274" t="n"/>
      <c r="U99" s="274" t="n"/>
      <c r="V99" s="274" t="n"/>
      <c r="W99" s="274" t="n"/>
      <c r="X99" s="274" t="n"/>
      <c r="Y99" s="274" t="n"/>
      <c r="Z99" s="274" t="n"/>
      <c r="AA99" s="274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" t="n"/>
      <c r="AZ99" s="4" t="n"/>
      <c r="BA99" s="4" t="n"/>
      <c r="BB99" s="270" t="n"/>
      <c r="BC99" s="267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43" t="n"/>
      <c r="BN99" s="243" t="n"/>
      <c r="BO99" s="243" t="n"/>
      <c r="BP99" s="243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</row>
    <row r="100">
      <c r="A100" s="1" t="n"/>
      <c r="B100" s="243" t="n"/>
      <c r="C100" s="41" t="n"/>
      <c r="D100" s="41" t="n"/>
      <c r="E100" s="41" t="n"/>
      <c r="F100" s="41" t="n"/>
      <c r="G100" s="41" t="n"/>
      <c r="H100" s="41" t="n"/>
      <c r="I100" s="41" t="n"/>
      <c r="J100" s="41" t="n"/>
      <c r="K100" s="41" t="n"/>
      <c r="L100" s="41" t="n"/>
      <c r="M100" s="41" t="n"/>
      <c r="N100" s="41" t="n"/>
      <c r="O100" s="41" t="n"/>
      <c r="P100" s="41" t="n"/>
      <c r="Q100" s="41" t="n"/>
      <c r="R100" s="41" t="n"/>
      <c r="S100" s="41" t="n"/>
      <c r="T100" s="41" t="n"/>
      <c r="U100" s="41" t="n"/>
      <c r="V100" s="41" t="n"/>
      <c r="W100" s="4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" t="n"/>
      <c r="AZ100" s="4" t="n"/>
      <c r="BA100" s="4" t="n"/>
      <c r="BB100" s="270" t="n"/>
      <c r="BC100" s="267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43" t="n"/>
      <c r="BN100" s="243" t="n"/>
      <c r="BO100" s="243" t="n"/>
      <c r="BP100" s="243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</row>
    <row r="101">
      <c r="A101" s="1" t="n"/>
      <c r="B101" s="243" t="n"/>
      <c r="C101" s="274" t="inlineStr">
        <is>
          <t>Декан факультета                                   химической технологии и техники</t>
        </is>
      </c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265" t="n"/>
      <c r="AZ101" s="4" t="n"/>
      <c r="BA101" s="4" t="n"/>
      <c r="BB101" s="270" t="n"/>
      <c r="BC101" s="267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43" t="n"/>
      <c r="BN101" s="243" t="n"/>
      <c r="BO101" s="243" t="n"/>
      <c r="BP101" s="243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</row>
    <row r="102">
      <c r="A102" s="1" t="n"/>
      <c r="B102" s="243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3" t="n"/>
      <c r="X102" s="3" t="n"/>
      <c r="Y102" s="3" t="n"/>
      <c r="Z102" s="3" t="n"/>
      <c r="AA102" s="3" t="n"/>
      <c r="AB102" s="3" t="n"/>
      <c r="AC102" s="276" t="n"/>
      <c r="AD102" s="276" t="n"/>
      <c r="AE102" s="276" t="n"/>
      <c r="AF102" s="276" t="n"/>
      <c r="AG102" s="276" t="n"/>
      <c r="AH102" s="276" t="n"/>
      <c r="AI102" s="280" t="n"/>
      <c r="AJ102" s="280" t="n"/>
      <c r="AK102" s="41" t="n"/>
      <c r="AL102" s="41" t="n"/>
      <c r="AM102" s="41" t="n"/>
      <c r="AN102" s="41" t="n"/>
      <c r="AO102" s="3" t="n"/>
      <c r="AP102" s="41" t="n"/>
      <c r="AQ102" s="41" t="inlineStr">
        <is>
          <t>Ю.А.Климош</t>
        </is>
      </c>
      <c r="AR102" s="274" t="n"/>
      <c r="AS102" s="274" t="n"/>
      <c r="AT102" s="274" t="n"/>
      <c r="AU102" s="274" t="n"/>
      <c r="AV102" s="3" t="n"/>
      <c r="AW102" s="3" t="n"/>
      <c r="AX102" s="41" t="n"/>
      <c r="AY102" s="265" t="n"/>
      <c r="AZ102" s="4" t="n"/>
      <c r="BA102" s="4" t="n"/>
      <c r="BB102" s="270" t="n"/>
      <c r="BC102" s="267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43" t="n"/>
      <c r="BN102" s="243" t="n"/>
      <c r="BO102" s="243" t="n"/>
      <c r="BP102" s="243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</row>
    <row r="103">
      <c r="A103" s="1" t="n"/>
      <c r="B103" s="24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41" t="n"/>
      <c r="AY103" s="4" t="n"/>
      <c r="AZ103" s="4" t="n"/>
      <c r="BA103" s="4" t="n"/>
      <c r="BB103" s="270" t="n"/>
      <c r="BC103" s="267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43" t="n"/>
      <c r="BN103" s="243" t="n"/>
      <c r="BO103" s="243" t="n"/>
      <c r="BP103" s="243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</row>
    <row r="104">
      <c r="A104" s="1" t="n"/>
      <c r="B104" s="243" t="n"/>
      <c r="C104" s="276" t="n"/>
      <c r="D104" s="276" t="n"/>
      <c r="E104" s="276" t="n"/>
      <c r="F104" s="276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3" t="n"/>
      <c r="AC104" s="3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" t="n"/>
      <c r="AZ104" s="4" t="n"/>
      <c r="BA104" s="4" t="n"/>
      <c r="BB104" s="270" t="n"/>
      <c r="BC104" s="267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43" t="n"/>
      <c r="BN104" s="243" t="n"/>
      <c r="BO104" s="243" t="n"/>
      <c r="BP104" s="243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</row>
    <row r="105">
      <c r="A105" s="1" t="n"/>
      <c r="B105" s="243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4" t="n"/>
      <c r="AZ105" s="4" t="n"/>
      <c r="BA105" s="4" t="n"/>
      <c r="BB105" s="270" t="n"/>
      <c r="BC105" s="267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43" t="n"/>
      <c r="BN105" s="243" t="n"/>
      <c r="BO105" s="243" t="n"/>
      <c r="BP105" s="243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</row>
    <row r="106">
      <c r="A106" s="1" t="n"/>
      <c r="B106" s="243" t="n"/>
      <c r="C106" s="3" t="inlineStr">
        <is>
          <t>Декан факультета заочного образования</t>
        </is>
      </c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276" t="n"/>
      <c r="AD106" s="276" t="n"/>
      <c r="AE106" s="276" t="n"/>
      <c r="AF106" s="276" t="n"/>
      <c r="AG106" s="276" t="n"/>
      <c r="AH106" s="276" t="n"/>
      <c r="AI106" s="280" t="n"/>
      <c r="AJ106" s="280" t="n"/>
      <c r="AK106" s="41" t="n"/>
      <c r="AL106" s="41" t="n"/>
      <c r="AM106" s="41" t="n"/>
      <c r="AN106" s="41" t="n"/>
      <c r="AO106" s="3" t="n"/>
      <c r="AP106" s="41" t="n"/>
      <c r="AQ106" s="41" t="inlineStr">
        <is>
          <t>С.А.Прохорчик</t>
        </is>
      </c>
      <c r="AR106" s="274" t="n"/>
      <c r="AS106" s="274" t="n"/>
      <c r="AT106" s="274" t="n"/>
      <c r="AU106" s="274" t="n"/>
      <c r="AV106" s="3" t="n"/>
      <c r="AW106" s="3" t="n"/>
      <c r="AX106" s="3" t="n"/>
      <c r="AY106" s="265" t="n"/>
      <c r="AZ106" s="4" t="n"/>
      <c r="BA106" s="4" t="n"/>
      <c r="BB106" s="270" t="n"/>
      <c r="BC106" s="267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43" t="n"/>
      <c r="BN106" s="243" t="n"/>
      <c r="BO106" s="243" t="n"/>
      <c r="BP106" s="243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</row>
    <row r="107">
      <c r="A107" s="1" t="n"/>
      <c r="B107" s="24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265" t="n"/>
      <c r="AZ107" s="4" t="n"/>
      <c r="BA107" s="265" t="n"/>
      <c r="BB107" s="270" t="n"/>
      <c r="BC107" s="267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43" t="n"/>
      <c r="BN107" s="243" t="n"/>
      <c r="BO107" s="243" t="n"/>
      <c r="BP107" s="243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</row>
    <row r="108">
      <c r="A108" s="90" t="n"/>
      <c r="B108" s="3" t="n"/>
      <c r="C108" s="276" t="n"/>
      <c r="D108" s="276" t="n"/>
      <c r="E108" s="276" t="n"/>
      <c r="F108" s="276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3" t="n"/>
      <c r="AC108" s="3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" t="n"/>
      <c r="AZ108" s="265" t="n"/>
      <c r="BA108" s="270" t="n"/>
      <c r="BB108" s="270" t="n"/>
      <c r="BC108" s="351" t="n"/>
      <c r="BD108" s="351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270" t="n"/>
      <c r="BN108" s="270" t="n"/>
      <c r="BO108" s="270" t="n"/>
      <c r="BP108" s="90" t="n"/>
      <c r="BQ108" s="90" t="n"/>
      <c r="BR108" s="90" t="n"/>
      <c r="BS108" s="90" t="n"/>
      <c r="BT108" s="90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</row>
    <row r="109">
      <c r="A109" s="90" t="n"/>
      <c r="B109" s="274" t="n"/>
      <c r="C109" s="274" t="n"/>
      <c r="D109" s="274" t="n"/>
      <c r="E109" s="274" t="n"/>
      <c r="F109" s="274" t="n"/>
      <c r="G109" s="274" t="n"/>
      <c r="H109" s="274" t="n"/>
      <c r="I109" s="274" t="n"/>
      <c r="J109" s="274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3" t="n"/>
      <c r="W109" s="3" t="n"/>
      <c r="X109" s="3" t="n"/>
      <c r="Y109" s="3" t="n"/>
      <c r="Z109" s="3" t="n"/>
      <c r="AA109" s="3" t="n"/>
      <c r="AB109" s="41" t="n"/>
      <c r="AC109" s="3" t="n"/>
      <c r="AD109" s="3" t="n"/>
      <c r="AE109" s="3" t="n"/>
      <c r="AF109" s="3" t="n"/>
      <c r="AG109" s="3" t="n"/>
      <c r="AH109" s="3" t="n"/>
      <c r="AI109" s="41" t="n"/>
      <c r="AJ109" s="41" t="n"/>
      <c r="AK109" s="41" t="n"/>
      <c r="AL109" s="41" t="n"/>
      <c r="AM109" s="41" t="n"/>
      <c r="AN109" s="41" t="n"/>
      <c r="AO109" s="3" t="n"/>
      <c r="AP109" s="41" t="n"/>
      <c r="AQ109" s="274" t="n"/>
      <c r="AR109" s="274" t="n"/>
      <c r="AS109" s="274" t="n"/>
      <c r="AT109" s="274" t="n"/>
      <c r="AU109" s="3" t="n"/>
      <c r="AV109" s="3" t="n"/>
      <c r="AW109" s="41" t="n"/>
      <c r="AX109" s="265" t="n"/>
      <c r="AY109" s="4" t="n"/>
      <c r="AZ109" s="265" t="n"/>
      <c r="BA109" s="270" t="n"/>
      <c r="BB109" s="270" t="n"/>
      <c r="BC109" s="351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270" t="n"/>
      <c r="BN109" s="270" t="n"/>
      <c r="BO109" s="270" t="n"/>
      <c r="BP109" s="90" t="n"/>
      <c r="BQ109" s="90" t="n"/>
      <c r="BR109" s="90" t="n"/>
      <c r="BS109" s="90" t="n"/>
      <c r="BT109" s="90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</row>
    <row r="110">
      <c r="A110" s="90" t="n"/>
      <c r="B110" s="3" t="n"/>
      <c r="C110" s="274" t="inlineStr">
        <is>
          <t>Заведующий кафедрой промышленной экологии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3" t="n"/>
      <c r="X110" s="3" t="n"/>
      <c r="Y110" s="3" t="n"/>
      <c r="Z110" s="3" t="n"/>
      <c r="AA110" s="3" t="n"/>
      <c r="AB110" s="3" t="n"/>
      <c r="AC110" s="272" t="n"/>
      <c r="AD110" s="273" t="n"/>
      <c r="AE110" s="273" t="n"/>
      <c r="AF110" s="273" t="n"/>
      <c r="AG110" s="273" t="n"/>
      <c r="AH110" s="273" t="n"/>
      <c r="AI110" s="273" t="n"/>
      <c r="AJ110" s="272" t="n"/>
      <c r="AK110" s="41" t="n"/>
      <c r="AL110" s="41" t="n"/>
      <c r="AM110" s="41" t="n"/>
      <c r="AN110" s="41" t="n"/>
      <c r="AO110" s="41" t="n"/>
      <c r="AP110" s="3" t="n"/>
      <c r="AQ110" s="41" t="inlineStr">
        <is>
          <t>А.В.Лихачева</t>
        </is>
      </c>
      <c r="AR110" s="274" t="n"/>
      <c r="AS110" s="274" t="n"/>
      <c r="AT110" s="274" t="n"/>
      <c r="AU110" s="274" t="n"/>
      <c r="AV110" s="3" t="n"/>
      <c r="AW110" s="3" t="n"/>
      <c r="AX110" s="3" t="n"/>
      <c r="AY110" s="4" t="n"/>
      <c r="AZ110" s="265" t="n"/>
      <c r="BA110" s="270" t="n"/>
      <c r="BB110" s="270" t="n"/>
      <c r="BC110" s="351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270" t="n"/>
      <c r="BN110" s="270" t="n"/>
      <c r="BO110" s="270" t="n"/>
      <c r="BP110" s="90" t="n"/>
      <c r="BQ110" s="90" t="n"/>
      <c r="BR110" s="90" t="n"/>
      <c r="BS110" s="90" t="n"/>
      <c r="BT110" s="90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</row>
    <row r="111">
      <c r="A111" s="90" t="n"/>
      <c r="B111" s="3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41" t="n"/>
      <c r="AD111" s="3" t="n"/>
      <c r="AE111" s="3" t="n"/>
      <c r="AF111" s="3" t="n"/>
      <c r="AG111" s="3" t="n"/>
      <c r="AH111" s="3" t="n"/>
      <c r="AI111" s="3" t="n"/>
      <c r="AJ111" s="41" t="n"/>
      <c r="AK111" s="41" t="n"/>
      <c r="AL111" s="41" t="n"/>
      <c r="AM111" s="41" t="n"/>
      <c r="AN111" s="41" t="n"/>
      <c r="AO111" s="41" t="n"/>
      <c r="AP111" s="3" t="n"/>
      <c r="AQ111" s="3" t="n"/>
      <c r="AR111" s="274" t="n"/>
      <c r="AS111" s="274" t="n"/>
      <c r="AT111" s="274" t="n"/>
      <c r="AU111" s="274" t="n"/>
      <c r="AV111" s="3" t="n"/>
      <c r="AW111" s="3" t="n"/>
      <c r="AX111" s="3" t="n"/>
      <c r="AY111" s="4" t="n"/>
      <c r="AZ111" s="265" t="n"/>
      <c r="BA111" s="270" t="n"/>
      <c r="BB111" s="270" t="n"/>
      <c r="BC111" s="351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270" t="n"/>
      <c r="BN111" s="270" t="n"/>
      <c r="BO111" s="270" t="n"/>
      <c r="BP111" s="90" t="n"/>
      <c r="BQ111" s="90" t="n"/>
      <c r="BR111" s="90" t="n"/>
      <c r="BS111" s="90" t="n"/>
      <c r="BT111" s="90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</row>
    <row r="112">
      <c r="A112" s="90" t="n"/>
      <c r="B112" s="41" t="n"/>
      <c r="C112" s="276" t="n"/>
      <c r="D112" s="276" t="n"/>
      <c r="E112" s="276" t="n"/>
      <c r="F112" s="276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" t="n"/>
      <c r="AZ112" s="265" t="n"/>
      <c r="BA112" s="270" t="n"/>
      <c r="BB112" s="270" t="n"/>
      <c r="BC112" s="351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270" t="n"/>
      <c r="BN112" s="270" t="n"/>
      <c r="BO112" s="270" t="n"/>
      <c r="BP112" s="90" t="n"/>
      <c r="BQ112" s="90" t="n"/>
      <c r="BR112" s="90" t="n"/>
      <c r="BS112" s="90" t="n"/>
      <c r="BT112" s="90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</row>
    <row r="113">
      <c r="A113" s="90" t="n"/>
      <c r="B113" s="41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70" t="n"/>
      <c r="BB113" s="270" t="n"/>
      <c r="BC113" s="351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270" t="n"/>
      <c r="BN113" s="270" t="n"/>
      <c r="BO113" s="270" t="n"/>
      <c r="BP113" s="90" t="n"/>
      <c r="BQ113" s="90" t="n"/>
      <c r="BR113" s="90" t="n"/>
      <c r="BS113" s="90" t="n"/>
      <c r="BT113" s="90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</row>
    <row r="114">
      <c r="A114" s="90" t="n"/>
      <c r="B114" s="41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3" t="n"/>
      <c r="AY114" s="91" t="n"/>
      <c r="AZ114" s="244" t="n"/>
      <c r="BA114" s="91" t="n"/>
      <c r="BB114" s="244" t="n"/>
      <c r="BC114" s="244" t="n"/>
      <c r="BD114" s="90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  <c r="BS114" s="90" t="n"/>
      <c r="BT114" s="90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</row>
    <row r="115">
      <c r="A115" s="1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356" t="n"/>
      <c r="BA115" s="356" t="n"/>
      <c r="BB115" s="356" t="n"/>
      <c r="BC115" s="356" t="n"/>
      <c r="BD115" s="356" t="n"/>
      <c r="BE115" s="356" t="n"/>
      <c r="BF115" s="356" t="n"/>
      <c r="BG115" s="356" t="n"/>
      <c r="BH115" s="356" t="n"/>
      <c r="BI115" s="356" t="n"/>
      <c r="BJ115" s="356" t="n"/>
      <c r="BK115" s="356" t="n"/>
      <c r="BL115" s="356" t="n"/>
      <c r="BM115" s="356" t="n"/>
      <c r="BN115" s="356" t="n"/>
      <c r="BO115" s="356" t="n"/>
      <c r="BP115" s="356" t="n"/>
      <c r="BQ115" s="356" t="n"/>
      <c r="BR115" s="356" t="n"/>
      <c r="BS115" s="356" t="n"/>
      <c r="BT115" s="356" t="n"/>
      <c r="BU115" s="356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</row>
    <row r="116">
      <c r="A116" s="1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356" t="n"/>
      <c r="BA116" s="522" t="n"/>
      <c r="BB116" s="522" t="n"/>
      <c r="BC116" s="522" t="n"/>
      <c r="BD116" s="522" t="n"/>
      <c r="BE116" s="522" t="n"/>
      <c r="BF116" s="522" t="n"/>
      <c r="BG116" s="522" t="n"/>
      <c r="BH116" s="522" t="n"/>
      <c r="BI116" s="522" t="n"/>
      <c r="BJ116" s="522" t="n"/>
      <c r="BK116" s="522" t="n"/>
      <c r="BL116" s="522" t="n"/>
      <c r="BM116" s="522" t="n"/>
      <c r="BN116" s="522" t="n"/>
      <c r="BO116" s="522" t="n"/>
      <c r="BP116" s="522" t="n"/>
      <c r="BQ116" s="522" t="n"/>
      <c r="BR116" s="522" t="n"/>
      <c r="BS116" s="522" t="n"/>
      <c r="BT116" s="522" t="n"/>
      <c r="BU116" s="522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</row>
    <row r="117">
      <c r="A117" s="90" t="n"/>
      <c r="B117" s="283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283" t="n"/>
      <c r="AB117" s="283" t="n"/>
      <c r="AC117" s="283" t="n"/>
      <c r="AD117" s="283" t="n"/>
      <c r="AE117" s="283" t="n"/>
      <c r="AF117" s="283" t="n"/>
      <c r="AG117" s="283" t="n"/>
      <c r="AH117" s="283" t="n"/>
      <c r="AI117" s="283" t="n"/>
      <c r="AJ117" s="283" t="n"/>
      <c r="AK117" s="283" t="n"/>
      <c r="AL117" s="283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523" t="n"/>
      <c r="AZ117" s="523" t="n"/>
      <c r="BA117" s="523" t="n"/>
      <c r="BB117" s="523" t="n"/>
      <c r="BC117" s="523" t="n"/>
      <c r="BD117" s="523" t="n"/>
      <c r="BE117" s="523" t="n"/>
      <c r="BF117" s="523" t="n"/>
      <c r="BG117" s="523" t="n"/>
      <c r="BH117" s="523" t="n"/>
      <c r="BI117" s="523" t="n"/>
      <c r="BJ117" s="523" t="n"/>
      <c r="BK117" s="523" t="n"/>
      <c r="BL117" s="523" t="n"/>
      <c r="BM117" s="523" t="n"/>
      <c r="BN117" s="523" t="n"/>
      <c r="BO117" s="523" t="n"/>
      <c r="BP117" s="523" t="n"/>
      <c r="BQ117" s="523" t="n"/>
      <c r="BR117" s="523" t="n"/>
      <c r="BS117" s="523" t="n"/>
      <c r="BT117" s="523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</row>
    <row r="118">
      <c r="A118" s="355" t="n"/>
      <c r="B118" s="356" t="n"/>
      <c r="C118" s="356" t="n"/>
      <c r="D118" s="356" t="n"/>
      <c r="E118" s="356" t="n"/>
      <c r="F118" s="356" t="n"/>
      <c r="G118" s="356" t="n"/>
      <c r="H118" s="356" t="n"/>
      <c r="I118" s="356" t="n"/>
      <c r="J118" s="356" t="n"/>
      <c r="K118" s="356" t="n"/>
      <c r="L118" s="356" t="n"/>
      <c r="M118" s="356" t="n"/>
      <c r="N118" s="356" t="n"/>
      <c r="O118" s="356" t="n"/>
      <c r="P118" s="356" t="n"/>
      <c r="Q118" s="356" t="n"/>
      <c r="R118" s="356" t="n"/>
      <c r="S118" s="356" t="n"/>
      <c r="T118" s="356" t="n"/>
      <c r="U118" s="356" t="n"/>
      <c r="V118" s="356" t="n"/>
      <c r="W118" s="356" t="n"/>
      <c r="X118" s="356" t="n"/>
      <c r="Y118" s="356" t="n"/>
      <c r="Z118" s="356" t="n"/>
      <c r="AA118" s="356" t="n"/>
      <c r="AB118" s="356" t="n"/>
      <c r="AC118" s="356" t="n"/>
      <c r="AD118" s="356" t="n"/>
      <c r="AE118" s="356" t="n"/>
      <c r="AF118" s="356" t="n"/>
      <c r="AG118" s="356" t="n"/>
      <c r="AH118" s="356" t="n"/>
      <c r="AI118" s="356" t="n"/>
      <c r="AJ118" s="356" t="n"/>
      <c r="AK118" s="356" t="n"/>
      <c r="AL118" s="356" t="n"/>
      <c r="AM118" s="356" t="n"/>
      <c r="AN118" s="356" t="n"/>
      <c r="AO118" s="356" t="n"/>
      <c r="AP118" s="356" t="n"/>
      <c r="AQ118" s="356" t="n"/>
      <c r="AR118" s="356" t="n"/>
      <c r="AS118" s="356" t="n"/>
      <c r="AT118" s="356" t="n"/>
      <c r="AU118" s="356" t="n"/>
      <c r="AV118" s="356" t="n"/>
      <c r="AW118" s="356" t="n"/>
      <c r="AX118" s="356" t="n"/>
      <c r="AY118" s="243" t="n"/>
      <c r="AZ118" s="243" t="n"/>
      <c r="BA118" s="243" t="n"/>
      <c r="BB118" s="243" t="n"/>
      <c r="BC118" s="243" t="n"/>
      <c r="BD118" s="243" t="n"/>
      <c r="BE118" s="243" t="n"/>
      <c r="BF118" s="243" t="n"/>
      <c r="BG118" s="243" t="n"/>
      <c r="BH118" s="243" t="n"/>
      <c r="BI118" s="243" t="n"/>
      <c r="BJ118" s="243" t="n"/>
      <c r="BK118" s="243" t="n"/>
      <c r="BL118" s="243" t="n"/>
      <c r="BM118" s="243" t="n"/>
      <c r="BN118" s="243" t="n"/>
      <c r="BO118" s="243" t="n"/>
      <c r="BP118" s="243" t="n"/>
      <c r="BQ118" s="243" t="n"/>
      <c r="BR118" s="243" t="n"/>
      <c r="BS118" s="243" t="n"/>
      <c r="BT118" s="243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</row>
    <row r="119">
      <c r="A119" s="524" t="n"/>
      <c r="B119" s="356" t="n"/>
      <c r="C119" s="356" t="n"/>
      <c r="D119" s="356" t="n"/>
      <c r="E119" s="356" t="n"/>
      <c r="F119" s="356" t="n"/>
      <c r="G119" s="355" t="n"/>
      <c r="H119" s="516" t="n"/>
      <c r="I119" s="516" t="n"/>
      <c r="J119" s="516" t="n"/>
      <c r="K119" s="516" t="n"/>
      <c r="L119" s="516" t="n"/>
      <c r="M119" s="516" t="n"/>
      <c r="N119" s="516" t="n"/>
      <c r="O119" s="516" t="n"/>
      <c r="P119" s="516" t="n"/>
      <c r="Q119" s="516" t="n"/>
      <c r="R119" s="516" t="n"/>
      <c r="S119" s="51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5" t="n"/>
      <c r="AD119" s="355" t="n"/>
      <c r="AE119" s="516" t="n"/>
      <c r="AF119" s="51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5" t="n"/>
      <c r="AQ119" s="355" t="n"/>
      <c r="AR119" s="260" t="n"/>
      <c r="AS119" s="516" t="n"/>
      <c r="AT119" s="356" t="n"/>
      <c r="AU119" s="356" t="n"/>
      <c r="AV119" s="356" t="n"/>
      <c r="AW119" s="356" t="n"/>
      <c r="AX119" s="356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</row>
    <row r="120">
      <c r="A120" s="523" t="n"/>
      <c r="B120" s="525" t="n"/>
      <c r="C120" s="525" t="n"/>
      <c r="D120" s="525" t="n"/>
      <c r="E120" s="525" t="n"/>
      <c r="F120" s="525" t="n"/>
      <c r="G120" s="525" t="n"/>
      <c r="H120" s="525" t="n"/>
      <c r="I120" s="525" t="n"/>
      <c r="J120" s="523" t="n"/>
      <c r="K120" s="523" t="n"/>
      <c r="L120" s="523" t="n"/>
      <c r="M120" s="523" t="n"/>
      <c r="N120" s="523" t="n"/>
      <c r="O120" s="523" t="n"/>
      <c r="P120" s="523" t="n"/>
      <c r="Q120" s="523" t="n"/>
      <c r="R120" s="523" t="n"/>
      <c r="S120" s="523" t="n"/>
      <c r="T120" s="523" t="n"/>
      <c r="U120" s="523" t="n"/>
      <c r="V120" s="523" t="n"/>
      <c r="W120" s="523" t="n"/>
      <c r="X120" s="523" t="n"/>
      <c r="Y120" s="523" t="n"/>
      <c r="Z120" s="523" t="n"/>
      <c r="AA120" s="523" t="n"/>
      <c r="AB120" s="523" t="n"/>
      <c r="AC120" s="523" t="n"/>
      <c r="AD120" s="523" t="n"/>
      <c r="AE120" s="523" t="n"/>
      <c r="AF120" s="523" t="n"/>
      <c r="AG120" s="523" t="n"/>
      <c r="AH120" s="523" t="n"/>
      <c r="AI120" s="523" t="n"/>
      <c r="AJ120" s="523" t="n"/>
      <c r="AK120" s="523" t="n"/>
      <c r="AL120" s="523" t="n"/>
      <c r="AM120" s="523" t="n"/>
      <c r="AN120" s="523" t="n"/>
      <c r="AO120" s="523" t="n"/>
      <c r="AP120" s="523" t="n"/>
      <c r="AQ120" s="523" t="n"/>
      <c r="AR120" s="523" t="n"/>
      <c r="AS120" s="523" t="n"/>
      <c r="AT120" s="523" t="n"/>
      <c r="AU120" s="523" t="n"/>
      <c r="AV120" s="523" t="n"/>
      <c r="AW120" s="523" t="n"/>
      <c r="AX120" s="523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</row>
    <row r="121">
      <c r="A121" s="242" t="n"/>
      <c r="B121" s="242" t="n"/>
      <c r="C121" s="242" t="n"/>
      <c r="D121" s="242" t="n"/>
      <c r="E121" s="242" t="n"/>
      <c r="F121" s="242" t="n"/>
      <c r="G121" s="242" t="n"/>
      <c r="H121" s="242" t="n"/>
      <c r="I121" s="242" t="n"/>
      <c r="J121" s="242" t="n"/>
      <c r="K121" s="242" t="n"/>
      <c r="L121" s="242" t="n"/>
      <c r="M121" s="242" t="n"/>
      <c r="N121" s="242" t="n"/>
      <c r="O121" s="242" t="n"/>
      <c r="P121" s="242" t="n"/>
      <c r="Q121" s="242" t="n"/>
      <c r="R121" s="242" t="n"/>
      <c r="S121" s="242" t="n"/>
      <c r="T121" s="242" t="n"/>
      <c r="U121" s="242" t="n"/>
      <c r="V121" s="242" t="n"/>
      <c r="W121" s="242" t="n"/>
      <c r="X121" s="242" t="n"/>
      <c r="Y121" s="242" t="n"/>
      <c r="Z121" s="242" t="n"/>
      <c r="AA121" s="242" t="n"/>
      <c r="AB121" s="242" t="n"/>
      <c r="AC121" s="242" t="n"/>
      <c r="AD121" s="242" t="n"/>
      <c r="AE121" s="242" t="n"/>
      <c r="AF121" s="242" t="n"/>
      <c r="AG121" s="242" t="n"/>
      <c r="AH121" s="242" t="n"/>
      <c r="AI121" s="242" t="n"/>
      <c r="AJ121" s="242" t="n"/>
      <c r="AK121" s="242" t="n"/>
      <c r="AL121" s="242" t="n"/>
      <c r="AM121" s="242" t="n"/>
      <c r="AN121" s="242" t="n"/>
      <c r="AO121" s="242" t="n"/>
      <c r="AP121" s="242" t="n"/>
      <c r="AQ121" s="242" t="n"/>
      <c r="AR121" s="242" t="n"/>
      <c r="AS121" s="242" t="n"/>
      <c r="AT121" s="242" t="n"/>
      <c r="AU121" s="242" t="n"/>
      <c r="AV121" s="242" t="n"/>
      <c r="AW121" s="242" t="n"/>
      <c r="AX121" s="242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</row>
    <row r="122">
      <c r="A122" s="243" t="n"/>
      <c r="B122" s="243" t="n"/>
      <c r="C122" s="243" t="n"/>
      <c r="D122" s="243" t="n"/>
      <c r="E122" s="243" t="n"/>
      <c r="F122" s="243" t="n"/>
      <c r="G122" s="243" t="n"/>
      <c r="H122" s="243" t="n"/>
      <c r="I122" s="243" t="n"/>
      <c r="J122" s="243" t="n"/>
      <c r="K122" s="243" t="n"/>
      <c r="L122" s="243" t="n"/>
      <c r="M122" s="243" t="n"/>
      <c r="N122" s="243" t="n"/>
      <c r="O122" s="243" t="n"/>
      <c r="P122" s="243" t="n"/>
      <c r="Q122" s="243" t="n"/>
      <c r="R122" s="243" t="n"/>
      <c r="S122" s="243" t="n"/>
      <c r="T122" s="243" t="n"/>
      <c r="U122" s="243" t="n"/>
      <c r="V122" s="243" t="n"/>
      <c r="W122" s="243" t="n"/>
      <c r="X122" s="243" t="n"/>
      <c r="Y122" s="243" t="n"/>
      <c r="Z122" s="243" t="n"/>
      <c r="AA122" s="243" t="n"/>
      <c r="AB122" s="243" t="n"/>
      <c r="AC122" s="243" t="n"/>
      <c r="AD122" s="243" t="n"/>
      <c r="AE122" s="243" t="n"/>
      <c r="AF122" s="243" t="n"/>
      <c r="AG122" s="243" t="n"/>
      <c r="AH122" s="243" t="n"/>
      <c r="AI122" s="243" t="n"/>
      <c r="AJ122" s="243" t="n"/>
      <c r="AK122" s="243" t="n"/>
      <c r="AL122" s="243" t="n"/>
      <c r="AM122" s="243" t="n"/>
      <c r="AN122" s="243" t="n"/>
      <c r="AO122" s="243" t="n"/>
      <c r="AP122" s="243" t="n"/>
      <c r="AQ122" s="243" t="n"/>
      <c r="AR122" s="243" t="n"/>
      <c r="AS122" s="243" t="n"/>
      <c r="AT122" s="243" t="n"/>
      <c r="AU122" s="243" t="n"/>
      <c r="AV122" s="243" t="n"/>
      <c r="AW122" s="243" t="n"/>
      <c r="AX122" s="243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2" t="n"/>
      <c r="BL2" s="3" t="n"/>
      <c r="BM2" s="3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0" t="n"/>
      <c r="BX2" s="10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2" t="n"/>
      <c r="BL3" s="3" t="n"/>
      <c r="BM3" s="3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0" t="n"/>
      <c r="BX3" s="10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10" t="n"/>
      <c r="B4" s="284" t="n"/>
      <c r="C4" s="284" t="n"/>
      <c r="D4" s="284" t="n"/>
      <c r="E4" s="284" t="n"/>
      <c r="F4" s="284" t="inlineStr">
        <is>
          <t>УТВЕРЖДЕНО</t>
        </is>
      </c>
      <c r="G4" s="284" t="n"/>
      <c r="H4" s="284" t="n"/>
      <c r="I4" s="284" t="n"/>
      <c r="J4" s="284" t="n"/>
      <c r="K4" s="1" t="n"/>
      <c r="L4" s="1995" t="n"/>
      <c r="M4" s="1995" t="n"/>
      <c r="N4" s="1995" t="n"/>
      <c r="O4" s="1995" t="n"/>
      <c r="P4" s="1995" t="n"/>
      <c r="Q4" s="1995" t="n"/>
      <c r="R4" s="1995" t="n"/>
      <c r="S4" s="1995" t="n"/>
      <c r="T4" s="1995" t="n"/>
      <c r="U4" s="1995" t="n"/>
      <c r="V4" s="1995" t="n"/>
      <c r="W4" s="13" t="inlineStr">
        <is>
          <t>УЧЕБНЫЙ ПЛАН</t>
        </is>
      </c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995" t="n"/>
      <c r="AS4" s="1995" t="n"/>
      <c r="AT4" s="1995" t="n"/>
      <c r="AU4" s="1995" t="n"/>
      <c r="AV4" s="19" t="n"/>
      <c r="AW4" s="19" t="n"/>
      <c r="AX4" s="18" t="inlineStr">
        <is>
          <t>Степень: Магистр</t>
        </is>
      </c>
      <c r="AY4" s="18" t="n"/>
      <c r="AZ4" s="18" t="n"/>
      <c r="BA4" s="18" t="n"/>
      <c r="BB4" s="18" t="n"/>
      <c r="BC4" s="18" t="n"/>
      <c r="BD4" s="18" t="n"/>
      <c r="BE4" s="18" t="n"/>
      <c r="BF4" s="529" t="n"/>
      <c r="BG4" s="529" t="n"/>
      <c r="BH4" s="529" t="n"/>
      <c r="BI4" s="1" t="n"/>
      <c r="BJ4" s="97" t="n"/>
      <c r="BK4" s="1450" t="n"/>
      <c r="BL4" s="97" t="n"/>
      <c r="BM4" s="97" t="n"/>
      <c r="BN4" s="97" t="n"/>
      <c r="BO4" s="97" t="n"/>
      <c r="BP4" s="783" t="n"/>
      <c r="BQ4" s="783" t="n"/>
      <c r="BR4" s="783" t="n"/>
      <c r="BS4" s="10" t="n"/>
      <c r="BT4" s="10" t="n"/>
      <c r="BU4" s="10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10" t="n"/>
      <c r="B5" s="284" t="n"/>
      <c r="C5" s="284" t="n"/>
      <c r="D5" s="284" t="n"/>
      <c r="E5" s="284" t="n"/>
      <c r="F5" s="284" t="inlineStr">
        <is>
          <t>Ректором БГТУ</t>
        </is>
      </c>
      <c r="G5" s="284" t="n"/>
      <c r="H5" s="284" t="n"/>
      <c r="I5" s="284" t="n"/>
      <c r="J5" s="284" t="n"/>
      <c r="K5" s="31" t="n"/>
      <c r="L5" s="31" t="n"/>
      <c r="M5" s="31" t="n"/>
      <c r="N5" s="31" t="n"/>
      <c r="O5" s="31" t="n"/>
      <c r="P5" s="31" t="n"/>
      <c r="Q5" s="31" t="n"/>
      <c r="R5" s="31" t="n"/>
      <c r="S5" s="31" t="n"/>
      <c r="T5" s="31" t="n"/>
      <c r="U5" s="31" t="n"/>
      <c r="V5" s="31" t="n"/>
      <c r="W5" s="31" t="n"/>
      <c r="X5" s="15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21" t="n"/>
      <c r="AY5" s="21" t="n"/>
      <c r="AZ5" s="21" t="n"/>
      <c r="BA5" s="21" t="n"/>
      <c r="BB5" s="21" t="n"/>
      <c r="BC5" s="21" t="n"/>
      <c r="BD5" s="21" t="n"/>
      <c r="BE5" s="21" t="n"/>
      <c r="BF5" s="529" t="n"/>
      <c r="BG5" s="529" t="n"/>
      <c r="BH5" s="529" t="n"/>
      <c r="BI5" s="1" t="n"/>
      <c r="BJ5" s="94" t="n"/>
      <c r="BK5" s="94" t="n"/>
      <c r="BL5" s="94" t="n"/>
      <c r="BM5" s="94" t="n"/>
      <c r="BN5" s="94" t="n"/>
      <c r="BO5" s="94" t="n"/>
      <c r="BP5" s="94" t="n"/>
      <c r="BQ5" s="94" t="n"/>
      <c r="BR5" s="94" t="n"/>
      <c r="BS5" s="10" t="n"/>
      <c r="BT5" s="10" t="n"/>
      <c r="BU5" s="10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10" t="n"/>
      <c r="B6" s="284" t="n"/>
      <c r="C6" s="284" t="n"/>
      <c r="D6" s="284" t="n"/>
      <c r="E6" s="284" t="n"/>
      <c r="F6" s="284" t="inlineStr">
        <is>
          <t>И.В. Войтовым</t>
        </is>
      </c>
      <c r="G6" s="284" t="n"/>
      <c r="H6" s="284" t="n"/>
      <c r="I6" s="284" t="n"/>
      <c r="J6" s="284" t="n"/>
      <c r="K6" s="31" t="n"/>
      <c r="L6" s="31" t="n"/>
      <c r="M6" s="31" t="n"/>
      <c r="N6" s="31" t="n"/>
      <c r="O6" s="31" t="n"/>
      <c r="P6" s="1" t="n"/>
      <c r="Q6" s="3" t="n"/>
      <c r="R6" s="3" t="n"/>
      <c r="S6" s="3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3" t="n"/>
      <c r="AW6" s="3" t="n"/>
      <c r="AX6" s="23" t="inlineStr">
        <is>
          <t xml:space="preserve">Срок обучения: </t>
        </is>
      </c>
      <c r="AY6" s="23" t="n"/>
      <c r="AZ6" s="23" t="n"/>
      <c r="BA6" s="23" t="n"/>
      <c r="BB6" s="23" t="n"/>
      <c r="BC6" s="23" t="n"/>
      <c r="BD6" s="1" t="n"/>
      <c r="BE6" s="24" t="inlineStr">
        <is>
          <t xml:space="preserve"> 2 года</t>
        </is>
      </c>
      <c r="BF6" s="529" t="n"/>
      <c r="BG6" s="529" t="n"/>
      <c r="BH6" s="529" t="n"/>
      <c r="BI6" s="1" t="n"/>
      <c r="BJ6" s="91" t="n"/>
      <c r="BK6" s="94" t="n"/>
      <c r="BL6" s="91" t="n"/>
      <c r="BM6" s="91" t="n"/>
      <c r="BN6" s="91" t="n"/>
      <c r="BO6" s="91" t="n"/>
      <c r="BP6" s="91" t="n"/>
      <c r="BQ6" s="91" t="n"/>
      <c r="BR6" s="91" t="n"/>
      <c r="BS6" s="10" t="n"/>
      <c r="BT6" s="10" t="n"/>
      <c r="BU6" s="10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5" t="n"/>
      <c r="B7" s="284" t="n"/>
      <c r="C7" s="284" t="n"/>
      <c r="D7" s="284" t="n"/>
      <c r="E7" s="284" t="n"/>
      <c r="F7" s="284" t="inlineStr">
        <is>
          <t>03.05.2023</t>
        </is>
      </c>
      <c r="G7" s="284" t="n"/>
      <c r="H7" s="284" t="n"/>
      <c r="I7" s="284" t="n"/>
      <c r="J7" s="284" t="n"/>
      <c r="K7" s="31" t="n"/>
      <c r="L7" s="31" t="n"/>
      <c r="M7" s="31" t="n"/>
      <c r="N7" s="31" t="n"/>
      <c r="O7" s="31" t="n"/>
      <c r="P7" s="785" t="n"/>
      <c r="Q7" s="785" t="n"/>
      <c r="R7" s="785" t="n"/>
      <c r="S7" s="785" t="n"/>
      <c r="T7" s="19" t="inlineStr">
        <is>
          <t>Специальность:</t>
        </is>
      </c>
      <c r="U7" s="3" t="n"/>
      <c r="V7" s="3" t="n"/>
      <c r="W7" s="3" t="n"/>
      <c r="X7" s="3" t="n"/>
      <c r="Y7" s="10" t="n"/>
      <c r="Z7" s="3" t="n"/>
      <c r="AA7" s="3" t="n"/>
      <c r="AB7" s="20" t="inlineStr">
        <is>
          <t>7-06-0612-01  Программная инженерия</t>
        </is>
      </c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275" t="n"/>
      <c r="AW7" s="275" t="n"/>
      <c r="AX7" s="18" t="inlineStr">
        <is>
          <t xml:space="preserve">Форма получения образования: </t>
        </is>
      </c>
      <c r="AY7" s="18" t="n"/>
      <c r="AZ7" s="18" t="n"/>
      <c r="BA7" s="18" t="n"/>
      <c r="BB7" s="18" t="n"/>
      <c r="BC7" s="18" t="n"/>
      <c r="BD7" s="18" t="n"/>
      <c r="BE7" s="18" t="n"/>
      <c r="BF7" s="30" t="n"/>
      <c r="BG7" s="30" t="n"/>
      <c r="BH7" s="30" t="n"/>
      <c r="BI7" s="1" t="n"/>
      <c r="BJ7" s="97" t="n"/>
      <c r="BK7" s="1450" t="n"/>
      <c r="BL7" s="97" t="n"/>
      <c r="BM7" s="97" t="n"/>
      <c r="BN7" s="97" t="n"/>
      <c r="BO7" s="97" t="n"/>
      <c r="BP7" s="97" t="n"/>
      <c r="BQ7" s="97" t="n"/>
      <c r="BR7" s="97" t="n"/>
      <c r="BS7" s="25" t="n"/>
      <c r="BT7" s="25" t="n"/>
      <c r="BU7" s="25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5" t="n"/>
      <c r="B8" s="284" t="n"/>
      <c r="C8" s="284" t="n"/>
      <c r="D8" s="284" t="n"/>
      <c r="E8" s="284" t="n"/>
      <c r="F8" s="3" t="inlineStr">
        <is>
          <t>Регистрационный № 06-06-055/уч.</t>
        </is>
      </c>
      <c r="G8" s="284" t="n"/>
      <c r="H8" s="284" t="n"/>
      <c r="I8" s="284" t="n"/>
      <c r="J8" s="284" t="n"/>
      <c r="K8" s="31" t="n"/>
      <c r="L8" s="31" t="n"/>
      <c r="M8" s="31" t="n"/>
      <c r="N8" s="31" t="n"/>
      <c r="O8" s="31" t="n"/>
      <c r="P8" s="31" t="n"/>
      <c r="Q8" s="31" t="n"/>
      <c r="R8" s="31" t="n"/>
      <c r="S8" s="31" t="n"/>
      <c r="T8" s="31" t="n"/>
      <c r="U8" s="31" t="n"/>
      <c r="V8" s="31" t="n"/>
      <c r="W8" s="31" t="n"/>
      <c r="X8" s="9" t="n"/>
      <c r="Y8" s="31" t="n"/>
      <c r="Z8" s="31" t="n"/>
      <c r="AA8" s="31" t="n"/>
      <c r="AB8" s="31" t="n"/>
      <c r="AC8" s="31" t="n"/>
      <c r="AD8" s="16" t="n"/>
      <c r="AE8" s="31" t="n"/>
      <c r="AF8" s="295" t="n"/>
      <c r="AG8" s="295" t="n"/>
      <c r="AH8" s="295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37" t="inlineStr">
        <is>
          <t>очная (дневная)</t>
        </is>
      </c>
      <c r="AY8" s="37" t="n"/>
      <c r="AZ8" s="30" t="n"/>
      <c r="BA8" s="30" t="n"/>
      <c r="BB8" s="30" t="n"/>
      <c r="BC8" s="30" t="n"/>
      <c r="BD8" s="30" t="n"/>
      <c r="BE8" s="30" t="n"/>
      <c r="BF8" s="30" t="n"/>
      <c r="BG8" s="30" t="n"/>
      <c r="BH8" s="30" t="n"/>
      <c r="BI8" s="1" t="n"/>
      <c r="BJ8" s="90" t="n"/>
      <c r="BK8" s="6" t="n"/>
      <c r="BL8" s="296" t="n"/>
      <c r="BM8" s="296" t="n"/>
      <c r="BN8" s="297" t="n"/>
      <c r="BO8" s="298" t="n"/>
      <c r="BP8" s="298" t="n"/>
      <c r="BQ8" s="298" t="n"/>
      <c r="BR8" s="298" t="n"/>
      <c r="BS8" s="298" t="n"/>
      <c r="BT8" s="25" t="n"/>
      <c r="BU8" s="25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99" t="n"/>
      <c r="B9" s="19" t="n"/>
      <c r="C9" s="19" t="n"/>
      <c r="D9" s="19" t="n"/>
      <c r="E9" s="19" t="n"/>
      <c r="F9" s="19" t="n"/>
      <c r="G9" s="19" t="n"/>
      <c r="H9" s="19" t="n"/>
      <c r="I9" s="19" t="inlineStr">
        <is>
          <t>I. График образовательного процесса</t>
        </is>
      </c>
      <c r="J9" s="19" t="n"/>
      <c r="K9" s="19" t="n"/>
      <c r="L9" s="19" t="n"/>
      <c r="M9" s="19" t="n"/>
      <c r="N9" s="19" t="n"/>
      <c r="O9" s="19" t="n"/>
      <c r="P9" s="19" t="n"/>
      <c r="Q9" s="19" t="n"/>
      <c r="R9" s="19" t="n"/>
      <c r="S9" s="19" t="n"/>
      <c r="T9" s="19" t="n"/>
      <c r="U9" s="19" t="n"/>
      <c r="V9" s="19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545" t="inlineStr">
        <is>
          <t>II. Сводные данные по бюджету времени (в неделях)</t>
        </is>
      </c>
      <c r="AH9" s="544" t="n"/>
      <c r="AI9" s="544" t="n"/>
      <c r="AJ9" s="544" t="n"/>
      <c r="AK9" s="544" t="n"/>
      <c r="AL9" s="544" t="n"/>
      <c r="AM9" s="544" t="n"/>
      <c r="AN9" s="544" t="n"/>
      <c r="AO9" s="544" t="n"/>
      <c r="AP9" s="544" t="n"/>
      <c r="AQ9" s="544" t="n"/>
      <c r="AR9" s="544" t="n"/>
      <c r="AS9" s="544" t="n"/>
      <c r="AT9" s="544" t="n"/>
      <c r="AU9" s="544" t="n"/>
      <c r="AV9" s="544" t="n"/>
      <c r="AW9" s="544" t="n"/>
      <c r="AX9" s="544" t="n"/>
      <c r="AY9" s="544" t="n"/>
      <c r="AZ9" s="544" t="n"/>
      <c r="BA9" s="544" t="n"/>
      <c r="BB9" s="544" t="n"/>
      <c r="BC9" s="544" t="n"/>
      <c r="BD9" s="544" t="n"/>
      <c r="BE9" s="544" t="n"/>
      <c r="BF9" s="544" t="n"/>
      <c r="BG9" s="544" t="n"/>
      <c r="BH9" s="544" t="n"/>
      <c r="BI9" s="544" t="n"/>
      <c r="BJ9" s="46" t="n"/>
      <c r="BK9" s="20" t="n"/>
      <c r="BL9" s="46" t="n"/>
      <c r="BM9" s="46" t="n"/>
      <c r="BN9" s="46" t="n"/>
      <c r="BO9" s="1" t="n"/>
      <c r="BP9" s="46" t="n"/>
      <c r="BQ9" s="46" t="n"/>
      <c r="BR9" s="46" t="n"/>
      <c r="BS9" s="46" t="n"/>
      <c r="BT9" s="46" t="n"/>
      <c r="BU9" s="46" t="n"/>
      <c r="BV9" s="46" t="n"/>
      <c r="BW9" s="99" t="n"/>
      <c r="BX9" s="99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783" t="n"/>
      <c r="B10" s="1648" t="inlineStr">
        <is>
          <t>КУРСЫ</t>
        </is>
      </c>
      <c r="C10" s="1996" t="inlineStr">
        <is>
          <t>сентябрь</t>
        </is>
      </c>
      <c r="D10" s="1997" t="n"/>
      <c r="E10" s="1997" t="n"/>
      <c r="F10" s="1998" t="n"/>
      <c r="G10" s="1999" t="n"/>
      <c r="H10" s="1996" t="inlineStr">
        <is>
          <t>октябрь</t>
        </is>
      </c>
      <c r="I10" s="1997" t="n"/>
      <c r="J10" s="1998" t="n"/>
      <c r="K10" s="2000" t="n"/>
      <c r="L10" s="1996" t="inlineStr">
        <is>
          <t>ноябрь</t>
        </is>
      </c>
      <c r="M10" s="1997" t="n"/>
      <c r="N10" s="1997" t="n"/>
      <c r="O10" s="1998" t="n"/>
      <c r="P10" s="1996" t="inlineStr">
        <is>
          <t>декабрь</t>
        </is>
      </c>
      <c r="Q10" s="1997" t="n"/>
      <c r="R10" s="1997" t="n"/>
      <c r="S10" s="1998" t="n"/>
      <c r="T10" s="2000" t="n"/>
      <c r="U10" s="1996" t="inlineStr">
        <is>
          <t>январь</t>
        </is>
      </c>
      <c r="V10" s="1997" t="n"/>
      <c r="W10" s="1998" t="n"/>
      <c r="X10" s="2001" t="n"/>
      <c r="Y10" s="1996" t="inlineStr">
        <is>
          <t>февраль</t>
        </is>
      </c>
      <c r="Z10" s="1997" t="n"/>
      <c r="AA10" s="1998" t="n"/>
      <c r="AB10" s="2001" t="n"/>
      <c r="AC10" s="1996" t="inlineStr">
        <is>
          <t>март</t>
        </is>
      </c>
      <c r="AD10" s="1997" t="n"/>
      <c r="AE10" s="1997" t="n"/>
      <c r="AF10" s="1998" t="n"/>
      <c r="AG10" s="2001" t="n"/>
      <c r="AH10" s="1996" t="inlineStr">
        <is>
          <t>апрель</t>
        </is>
      </c>
      <c r="AI10" s="1997" t="n"/>
      <c r="AJ10" s="1998" t="n"/>
      <c r="AK10" s="2001" t="n"/>
      <c r="AL10" s="1996" t="inlineStr">
        <is>
          <t>май</t>
        </is>
      </c>
      <c r="AM10" s="1997" t="n"/>
      <c r="AN10" s="1997" t="n"/>
      <c r="AO10" s="1998" t="n"/>
      <c r="AP10" s="1996" t="inlineStr">
        <is>
          <t>июнь</t>
        </is>
      </c>
      <c r="AQ10" s="1997" t="n"/>
      <c r="AR10" s="1997" t="n"/>
      <c r="AS10" s="1998" t="n"/>
      <c r="AT10" s="1066" t="n"/>
      <c r="AU10" s="552" t="n"/>
      <c r="AV10" s="1996" t="inlineStr">
        <is>
          <t>июль</t>
        </is>
      </c>
      <c r="AW10" s="1997" t="n"/>
      <c r="AX10" s="1998" t="n"/>
      <c r="AY10" s="2002" t="n"/>
      <c r="AZ10" s="2003" t="inlineStr">
        <is>
          <t>август</t>
        </is>
      </c>
      <c r="BA10" s="1997" t="n"/>
      <c r="BB10" s="1997" t="n"/>
      <c r="BC10" s="2004" t="n"/>
      <c r="BD10" s="2005" t="inlineStr">
        <is>
          <t>Теоретическое обучение</t>
        </is>
      </c>
      <c r="BE10" s="2006" t="inlineStr">
        <is>
          <t>Экзаменационные сессии</t>
        </is>
      </c>
      <c r="BF10" s="2006" t="inlineStr">
        <is>
          <t>Производственные практики</t>
        </is>
      </c>
      <c r="BG10" s="2006" t="inlineStr">
        <is>
          <t>Магистерская диссертация</t>
        </is>
      </c>
      <c r="BH10" s="2006" t="inlineStr">
        <is>
          <t>Итоговая аттестация</t>
        </is>
      </c>
      <c r="BI10" s="2007" t="inlineStr">
        <is>
          <t>Каникулы</t>
        </is>
      </c>
      <c r="BJ10" s="2008" t="inlineStr">
        <is>
          <t>Всего</t>
        </is>
      </c>
      <c r="BK10" s="516" t="n"/>
      <c r="BL10" s="1" t="n"/>
      <c r="BM10" s="516" t="n"/>
      <c r="BN10" s="1" t="n"/>
      <c r="BO10" s="516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32" t="n"/>
      <c r="B11" s="2009" t="n"/>
      <c r="C11" s="2010" t="n">
        <v>1</v>
      </c>
      <c r="D11" s="2010" t="n">
        <v>8</v>
      </c>
      <c r="E11" s="2010" t="n">
        <v>15</v>
      </c>
      <c r="F11" s="2010" t="n">
        <v>22</v>
      </c>
      <c r="G11" s="567" t="n">
        <v>29</v>
      </c>
      <c r="H11" s="2010" t="n">
        <v>6</v>
      </c>
      <c r="I11" s="2010" t="n">
        <v>13</v>
      </c>
      <c r="J11" s="2010" t="n">
        <v>20</v>
      </c>
      <c r="K11" s="567" t="n">
        <v>27</v>
      </c>
      <c r="L11" s="2010" t="n">
        <v>3</v>
      </c>
      <c r="M11" s="2010" t="n">
        <v>10</v>
      </c>
      <c r="N11" s="2010" t="n">
        <v>17</v>
      </c>
      <c r="O11" s="2010" t="n">
        <v>24</v>
      </c>
      <c r="P11" s="2010" t="n">
        <v>1</v>
      </c>
      <c r="Q11" s="2010" t="n">
        <v>8</v>
      </c>
      <c r="R11" s="2010" t="n">
        <v>15</v>
      </c>
      <c r="S11" s="2010" t="n">
        <v>22</v>
      </c>
      <c r="T11" s="567" t="n">
        <v>29</v>
      </c>
      <c r="U11" s="2010" t="n">
        <v>5</v>
      </c>
      <c r="V11" s="2010" t="n">
        <v>12</v>
      </c>
      <c r="W11" s="2010" t="n">
        <v>19</v>
      </c>
      <c r="X11" s="567" t="n">
        <v>26</v>
      </c>
      <c r="Y11" s="2010" t="n">
        <v>2</v>
      </c>
      <c r="Z11" s="2010" t="n">
        <v>9</v>
      </c>
      <c r="AA11" s="2010" t="n">
        <v>16</v>
      </c>
      <c r="AB11" s="567" t="n">
        <v>23</v>
      </c>
      <c r="AC11" s="2010" t="n">
        <v>2</v>
      </c>
      <c r="AD11" s="2010" t="n">
        <v>9</v>
      </c>
      <c r="AE11" s="2010" t="n">
        <v>16</v>
      </c>
      <c r="AF11" s="2010" t="n">
        <v>23</v>
      </c>
      <c r="AG11" s="567" t="n">
        <v>30</v>
      </c>
      <c r="AH11" s="2010" t="n">
        <v>6</v>
      </c>
      <c r="AI11" s="2010" t="n">
        <v>13</v>
      </c>
      <c r="AJ11" s="2010" t="n">
        <v>20</v>
      </c>
      <c r="AK11" s="567" t="n">
        <v>27</v>
      </c>
      <c r="AL11" s="2010" t="n">
        <v>4</v>
      </c>
      <c r="AM11" s="2010" t="n">
        <v>11</v>
      </c>
      <c r="AN11" s="2010" t="n">
        <v>18</v>
      </c>
      <c r="AO11" s="2010" t="n">
        <v>25</v>
      </c>
      <c r="AP11" s="2010" t="n">
        <v>1</v>
      </c>
      <c r="AQ11" s="2010" t="n">
        <v>8</v>
      </c>
      <c r="AR11" s="2010" t="n">
        <v>15</v>
      </c>
      <c r="AS11" s="2010" t="n">
        <v>22</v>
      </c>
      <c r="AT11" s="567" t="n">
        <v>29</v>
      </c>
      <c r="AU11" s="139" t="n"/>
      <c r="AV11" s="2010" t="n">
        <v>6</v>
      </c>
      <c r="AW11" s="2010" t="n">
        <v>13</v>
      </c>
      <c r="AX11" s="2010" t="n">
        <v>20</v>
      </c>
      <c r="AY11" s="1220" t="n">
        <v>27</v>
      </c>
      <c r="AZ11" s="2010" t="n">
        <v>3</v>
      </c>
      <c r="BA11" s="2010" t="n">
        <v>10</v>
      </c>
      <c r="BB11" s="2010" t="n">
        <v>17</v>
      </c>
      <c r="BC11" s="798" t="n">
        <v>24</v>
      </c>
      <c r="BD11" s="2009" t="n"/>
      <c r="BE11" s="562" t="n"/>
      <c r="BF11" s="562" t="n"/>
      <c r="BG11" s="562" t="n"/>
      <c r="BH11" s="562" t="n"/>
      <c r="BI11" s="65" t="n"/>
      <c r="BJ11" s="201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32" t="n"/>
      <c r="B12" s="2009" t="n"/>
      <c r="C12" s="2010" t="n">
        <v>7</v>
      </c>
      <c r="D12" s="2010" t="n">
        <v>14</v>
      </c>
      <c r="E12" s="2010" t="n">
        <v>21</v>
      </c>
      <c r="F12" s="2010" t="n">
        <v>28</v>
      </c>
      <c r="G12" s="2010" t="n">
        <v>5</v>
      </c>
      <c r="H12" s="2010" t="n">
        <v>12</v>
      </c>
      <c r="I12" s="2010" t="n">
        <v>19</v>
      </c>
      <c r="J12" s="2010" t="n">
        <v>26</v>
      </c>
      <c r="K12" s="2010" t="n">
        <v>2</v>
      </c>
      <c r="L12" s="2010" t="n">
        <v>9</v>
      </c>
      <c r="M12" s="2010" t="n">
        <v>16</v>
      </c>
      <c r="N12" s="2010" t="n">
        <v>23</v>
      </c>
      <c r="O12" s="2010" t="n">
        <v>30</v>
      </c>
      <c r="P12" s="2010" t="n">
        <v>7</v>
      </c>
      <c r="Q12" s="2010" t="n">
        <v>14</v>
      </c>
      <c r="R12" s="2010" t="n">
        <v>21</v>
      </c>
      <c r="S12" s="2010" t="n">
        <v>28</v>
      </c>
      <c r="T12" s="2010" t="n">
        <v>4</v>
      </c>
      <c r="U12" s="2010" t="n">
        <v>11</v>
      </c>
      <c r="V12" s="2010" t="n">
        <v>18</v>
      </c>
      <c r="W12" s="2010" t="n">
        <v>25</v>
      </c>
      <c r="X12" s="2010" t="n">
        <v>1</v>
      </c>
      <c r="Y12" s="2010" t="n">
        <v>8</v>
      </c>
      <c r="Z12" s="2010" t="n">
        <v>15</v>
      </c>
      <c r="AA12" s="2010" t="n">
        <v>22</v>
      </c>
      <c r="AB12" s="2010" t="n">
        <v>1</v>
      </c>
      <c r="AC12" s="2010" t="n">
        <v>8</v>
      </c>
      <c r="AD12" s="2010" t="n">
        <v>15</v>
      </c>
      <c r="AE12" s="2010" t="n">
        <v>22</v>
      </c>
      <c r="AF12" s="2010" t="n">
        <v>29</v>
      </c>
      <c r="AG12" s="2010" t="n">
        <v>5</v>
      </c>
      <c r="AH12" s="2010" t="n">
        <v>12</v>
      </c>
      <c r="AI12" s="2010" t="n">
        <v>19</v>
      </c>
      <c r="AJ12" s="2010" t="n">
        <v>26</v>
      </c>
      <c r="AK12" s="2010" t="n">
        <v>3</v>
      </c>
      <c r="AL12" s="2010" t="n">
        <v>10</v>
      </c>
      <c r="AM12" s="2010" t="n">
        <v>17</v>
      </c>
      <c r="AN12" s="2010" t="n">
        <v>24</v>
      </c>
      <c r="AO12" s="2010" t="n">
        <v>31</v>
      </c>
      <c r="AP12" s="2010" t="n">
        <v>7</v>
      </c>
      <c r="AQ12" s="2010" t="n">
        <v>14</v>
      </c>
      <c r="AR12" s="2010" t="n">
        <v>21</v>
      </c>
      <c r="AS12" s="2010" t="n">
        <v>28</v>
      </c>
      <c r="AT12" s="797" t="n">
        <v>5</v>
      </c>
      <c r="AU12" s="128" t="n"/>
      <c r="AV12" s="2010" t="n">
        <v>12</v>
      </c>
      <c r="AW12" s="2010" t="n">
        <v>19</v>
      </c>
      <c r="AX12" s="2010" t="n">
        <v>26</v>
      </c>
      <c r="AY12" s="798" t="n">
        <v>2</v>
      </c>
      <c r="AZ12" s="2010" t="n">
        <v>9</v>
      </c>
      <c r="BA12" s="2010" t="n">
        <v>16</v>
      </c>
      <c r="BB12" s="2010" t="n">
        <v>23</v>
      </c>
      <c r="BC12" s="798" t="n">
        <v>31</v>
      </c>
      <c r="BD12" s="2009" t="n"/>
      <c r="BE12" s="562" t="n"/>
      <c r="BF12" s="562" t="n"/>
      <c r="BG12" s="562" t="n"/>
      <c r="BH12" s="562" t="n"/>
      <c r="BI12" s="65" t="n"/>
      <c r="BJ12" s="201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32" t="n"/>
      <c r="B13" s="2012" t="n"/>
      <c r="C13" s="2010" t="n">
        <v>1</v>
      </c>
      <c r="D13" s="2010" t="n">
        <v>2</v>
      </c>
      <c r="E13" s="2010" t="n">
        <v>3</v>
      </c>
      <c r="F13" s="2010" t="n">
        <v>4</v>
      </c>
      <c r="G13" s="2010" t="n">
        <v>5</v>
      </c>
      <c r="H13" s="2010" t="n">
        <v>6</v>
      </c>
      <c r="I13" s="2010" t="n">
        <v>7</v>
      </c>
      <c r="J13" s="2010" t="n">
        <v>8</v>
      </c>
      <c r="K13" s="2010" t="n">
        <v>9</v>
      </c>
      <c r="L13" s="2010" t="n">
        <v>10</v>
      </c>
      <c r="M13" s="2010" t="n">
        <v>11</v>
      </c>
      <c r="N13" s="2010" t="n">
        <v>12</v>
      </c>
      <c r="O13" s="2010" t="n">
        <v>13</v>
      </c>
      <c r="P13" s="2010" t="n">
        <v>14</v>
      </c>
      <c r="Q13" s="2010" t="n">
        <v>15</v>
      </c>
      <c r="R13" s="2010" t="n">
        <v>16</v>
      </c>
      <c r="S13" s="2010" t="n">
        <v>17</v>
      </c>
      <c r="T13" s="2010" t="n">
        <v>18</v>
      </c>
      <c r="U13" s="2010" t="n">
        <v>19</v>
      </c>
      <c r="V13" s="2010" t="n">
        <v>20</v>
      </c>
      <c r="W13" s="2010" t="n">
        <v>21</v>
      </c>
      <c r="X13" s="2010" t="n">
        <v>22</v>
      </c>
      <c r="Y13" s="2010" t="n">
        <v>23</v>
      </c>
      <c r="Z13" s="2010" t="n">
        <v>24</v>
      </c>
      <c r="AA13" s="2010" t="n">
        <v>25</v>
      </c>
      <c r="AB13" s="2010" t="n">
        <v>26</v>
      </c>
      <c r="AC13" s="2010" t="n">
        <v>27</v>
      </c>
      <c r="AD13" s="2010" t="n">
        <v>28</v>
      </c>
      <c r="AE13" s="2010" t="n">
        <v>29</v>
      </c>
      <c r="AF13" s="2010" t="n">
        <v>30</v>
      </c>
      <c r="AG13" s="2010" t="n">
        <v>31</v>
      </c>
      <c r="AH13" s="2010" t="n">
        <v>32</v>
      </c>
      <c r="AI13" s="2010" t="n">
        <v>33</v>
      </c>
      <c r="AJ13" s="2010" t="n">
        <v>34</v>
      </c>
      <c r="AK13" s="2010" t="n">
        <v>35</v>
      </c>
      <c r="AL13" s="2010" t="n">
        <v>36</v>
      </c>
      <c r="AM13" s="2010" t="n">
        <v>37</v>
      </c>
      <c r="AN13" s="2010" t="n">
        <v>38</v>
      </c>
      <c r="AO13" s="2010" t="n">
        <v>39</v>
      </c>
      <c r="AP13" s="2010" t="n">
        <v>40</v>
      </c>
      <c r="AQ13" s="2010" t="n">
        <v>41</v>
      </c>
      <c r="AR13" s="2010" t="n">
        <v>42</v>
      </c>
      <c r="AS13" s="2010" t="n">
        <v>43</v>
      </c>
      <c r="AT13" s="797" t="n">
        <v>44</v>
      </c>
      <c r="AU13" s="128" t="n"/>
      <c r="AV13" s="2010" t="n">
        <v>45</v>
      </c>
      <c r="AW13" s="2010" t="n">
        <v>46</v>
      </c>
      <c r="AX13" s="2010" t="n">
        <v>47</v>
      </c>
      <c r="AY13" s="798" t="n">
        <v>48</v>
      </c>
      <c r="AZ13" s="2010" t="n">
        <v>49</v>
      </c>
      <c r="BA13" s="2010" t="n">
        <v>50</v>
      </c>
      <c r="BB13" s="2010" t="n">
        <v>51</v>
      </c>
      <c r="BC13" s="798" t="n">
        <v>52</v>
      </c>
      <c r="BD13" s="2012" t="n"/>
      <c r="BE13" s="2013" t="n"/>
      <c r="BF13" s="2013" t="n"/>
      <c r="BG13" s="2013" t="n"/>
      <c r="BH13" s="2013" t="n"/>
      <c r="BI13" s="1224" t="n"/>
      <c r="BJ13" s="2014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32" t="n"/>
      <c r="B14" s="2015" t="inlineStr">
        <is>
          <t>I</t>
        </is>
      </c>
      <c r="C14" s="2016" t="n"/>
      <c r="D14" s="2016" t="n"/>
      <c r="E14" s="2016" t="n"/>
      <c r="F14" s="2016" t="n"/>
      <c r="G14" s="2016" t="n"/>
      <c r="H14" s="2016" t="n"/>
      <c r="I14" s="2016" t="n"/>
      <c r="J14" s="2016" t="n"/>
      <c r="K14" s="2016" t="inlineStr">
        <is>
          <t>18</t>
        </is>
      </c>
      <c r="L14" s="2016" t="n"/>
      <c r="M14" s="2016" t="n"/>
      <c r="N14" s="2016" t="n"/>
      <c r="O14" s="2016" t="n"/>
      <c r="P14" s="2016" t="n"/>
      <c r="Q14" s="2016" t="n"/>
      <c r="R14" s="2016" t="n"/>
      <c r="S14" s="2016" t="n"/>
      <c r="T14" s="2016" t="n"/>
      <c r="U14" s="703" t="inlineStr">
        <is>
          <t>:</t>
        </is>
      </c>
      <c r="V14" s="703" t="inlineStr">
        <is>
          <t>:</t>
        </is>
      </c>
      <c r="W14" s="703" t="inlineStr">
        <is>
          <t>:</t>
        </is>
      </c>
      <c r="X14" s="703" t="inlineStr">
        <is>
          <t>=</t>
        </is>
      </c>
      <c r="Y14" s="703" t="inlineStr">
        <is>
          <t>=</t>
        </is>
      </c>
      <c r="Z14" s="2017" t="n"/>
      <c r="AA14" s="2018" t="n"/>
      <c r="AB14" s="2017" t="n"/>
      <c r="AC14" s="2017" t="n"/>
      <c r="AD14" s="2017" t="n"/>
      <c r="AE14" s="2017" t="n"/>
      <c r="AF14" s="2017" t="n"/>
      <c r="AG14" s="2017" t="n"/>
      <c r="AH14" s="2017" t="n"/>
      <c r="AI14" s="2019" t="inlineStr">
        <is>
          <t>18</t>
        </is>
      </c>
      <c r="AJ14" s="2017" t="n"/>
      <c r="AK14" s="2017" t="n"/>
      <c r="AL14" s="2017" t="n"/>
      <c r="AM14" s="2017" t="n"/>
      <c r="AN14" s="2017" t="n"/>
      <c r="AO14" s="703" t="n"/>
      <c r="AP14" s="703" t="n"/>
      <c r="AQ14" s="703" t="n"/>
      <c r="AR14" s="703" t="inlineStr">
        <is>
          <t>:</t>
        </is>
      </c>
      <c r="AS14" s="703" t="inlineStr">
        <is>
          <t>:</t>
        </is>
      </c>
      <c r="AT14" s="804" t="inlineStr">
        <is>
          <t>:</t>
        </is>
      </c>
      <c r="AU14" s="128" t="n"/>
      <c r="AV14" s="703" t="inlineStr">
        <is>
          <t>=</t>
        </is>
      </c>
      <c r="AW14" s="703" t="inlineStr">
        <is>
          <t>=</t>
        </is>
      </c>
      <c r="AX14" s="703" t="inlineStr">
        <is>
          <t>=</t>
        </is>
      </c>
      <c r="AY14" s="636" t="inlineStr">
        <is>
          <t>=</t>
        </is>
      </c>
      <c r="AZ14" s="703" t="inlineStr">
        <is>
          <t>=</t>
        </is>
      </c>
      <c r="BA14" s="703" t="inlineStr">
        <is>
          <t>=</t>
        </is>
      </c>
      <c r="BB14" s="447" t="inlineStr">
        <is>
          <t>=</t>
        </is>
      </c>
      <c r="BC14" s="636" t="inlineStr">
        <is>
          <t>=</t>
        </is>
      </c>
      <c r="BD14" s="2015" t="n">
        <v>36</v>
      </c>
      <c r="BE14" s="703" t="n">
        <v>6</v>
      </c>
      <c r="BF14" s="703" t="n"/>
      <c r="BG14" s="703" t="n"/>
      <c r="BH14" s="703" t="n"/>
      <c r="BI14" s="1226" t="n">
        <v>10</v>
      </c>
      <c r="BJ14" s="2020">
        <f>BD14+BE14+BF14+BG14+BH14+BI14</f>
        <v/>
      </c>
      <c r="BK14" s="1511" t="n"/>
      <c r="BL14" s="1" t="n"/>
      <c r="BM14" s="1511" t="n"/>
      <c r="BN14" s="1" t="n"/>
      <c r="BO14" s="1511" t="n"/>
      <c r="BP14" s="1" t="n"/>
      <c r="BQ14" s="1511" t="n"/>
      <c r="BR14" s="1" t="n"/>
      <c r="BS14" s="151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32" t="n"/>
      <c r="B15" s="1649" t="inlineStr">
        <is>
          <t>II</t>
        </is>
      </c>
      <c r="C15" s="2021" t="n"/>
      <c r="D15" s="2021" t="n"/>
      <c r="E15" s="2021" t="n"/>
      <c r="F15" s="2021" t="n"/>
      <c r="G15" s="2021" t="n"/>
      <c r="H15" s="2021" t="n"/>
      <c r="I15" s="2021" t="n"/>
      <c r="J15" s="2021" t="n">
        <v>17</v>
      </c>
      <c r="K15" s="2021" t="n"/>
      <c r="L15" s="2021" t="n"/>
      <c r="M15" s="2021" t="n"/>
      <c r="N15" s="589" t="n"/>
      <c r="O15" s="589" t="n"/>
      <c r="P15" s="1875" t="n"/>
      <c r="Q15" s="589" t="n"/>
      <c r="R15" s="589" t="n"/>
      <c r="S15" s="1875" t="n"/>
      <c r="T15" s="1875" t="inlineStr">
        <is>
          <t>:</t>
        </is>
      </c>
      <c r="U15" s="1875" t="inlineStr">
        <is>
          <t>:</t>
        </is>
      </c>
      <c r="V15" s="1875" t="inlineStr">
        <is>
          <t>:</t>
        </is>
      </c>
      <c r="W15" s="1875" t="inlineStr">
        <is>
          <t>=</t>
        </is>
      </c>
      <c r="X15" s="1875" t="inlineStr">
        <is>
          <t>=</t>
        </is>
      </c>
      <c r="Y15" s="1875" t="inlineStr">
        <is>
          <t>X</t>
        </is>
      </c>
      <c r="Z15" s="1875" t="inlineStr">
        <is>
          <t>X</t>
        </is>
      </c>
      <c r="AA15" s="1875" t="inlineStr">
        <is>
          <t>X</t>
        </is>
      </c>
      <c r="AB15" s="1875" t="inlineStr">
        <is>
          <t>X</t>
        </is>
      </c>
      <c r="AC15" s="589" t="inlineStr">
        <is>
          <t>/</t>
        </is>
      </c>
      <c r="AD15" s="589" t="inlineStr">
        <is>
          <t>/</t>
        </is>
      </c>
      <c r="AE15" s="589" t="inlineStr">
        <is>
          <t>/</t>
        </is>
      </c>
      <c r="AF15" s="589" t="inlineStr">
        <is>
          <t>/</t>
        </is>
      </c>
      <c r="AG15" s="589" t="inlineStr">
        <is>
          <t>/</t>
        </is>
      </c>
      <c r="AH15" s="589" t="inlineStr">
        <is>
          <t>/</t>
        </is>
      </c>
      <c r="AI15" s="589" t="inlineStr">
        <is>
          <t>/</t>
        </is>
      </c>
      <c r="AJ15" s="589" t="inlineStr">
        <is>
          <t>/</t>
        </is>
      </c>
      <c r="AK15" s="589" t="inlineStr">
        <is>
          <t>/</t>
        </is>
      </c>
      <c r="AL15" s="589" t="inlineStr">
        <is>
          <t>/</t>
        </is>
      </c>
      <c r="AM15" s="589" t="inlineStr">
        <is>
          <t>/</t>
        </is>
      </c>
      <c r="AN15" s="589" t="inlineStr">
        <is>
          <t>/</t>
        </is>
      </c>
      <c r="AO15" s="589" t="inlineStr">
        <is>
          <t>/</t>
        </is>
      </c>
      <c r="AP15" s="589" t="inlineStr">
        <is>
          <t>/</t>
        </is>
      </c>
      <c r="AQ15" s="589" t="inlineStr">
        <is>
          <t>/</t>
        </is>
      </c>
      <c r="AR15" s="589" t="inlineStr">
        <is>
          <t>/</t>
        </is>
      </c>
      <c r="AS15" s="589" t="inlineStr">
        <is>
          <t>//</t>
        </is>
      </c>
      <c r="AT15" s="341" t="inlineStr">
        <is>
          <t>//</t>
        </is>
      </c>
      <c r="AU15" s="2022" t="n"/>
      <c r="AV15" s="588" t="n"/>
      <c r="AW15" s="343" t="n"/>
      <c r="AX15" s="343" t="n"/>
      <c r="AY15" s="343" t="n"/>
      <c r="AZ15" s="343" t="n"/>
      <c r="BA15" s="343" t="n"/>
      <c r="BB15" s="343" t="n"/>
      <c r="BC15" s="343" t="n"/>
      <c r="BD15" s="1649" t="n">
        <v>17</v>
      </c>
      <c r="BE15" s="589" t="n">
        <v>3</v>
      </c>
      <c r="BF15" s="589" t="n">
        <v>4</v>
      </c>
      <c r="BG15" s="589" t="n">
        <v>16</v>
      </c>
      <c r="BH15" s="589" t="n">
        <v>2</v>
      </c>
      <c r="BI15" s="809" t="n">
        <v>2</v>
      </c>
      <c r="BJ15" s="2020">
        <f>BD15+BE15+BF15+BG15+BH15+BI15</f>
        <v/>
      </c>
      <c r="BK15" s="1511" t="n"/>
      <c r="BL15" s="1" t="n"/>
      <c r="BM15" s="1511" t="n"/>
      <c r="BN15" s="1" t="n"/>
      <c r="BO15" s="1511" t="n"/>
      <c r="BP15" s="1" t="n"/>
      <c r="BQ15" s="1511" t="n"/>
      <c r="BR15" s="1" t="n"/>
      <c r="BS15" s="151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32" t="n"/>
      <c r="B16" s="224" t="n"/>
      <c r="C16" s="299" t="n"/>
      <c r="D16" s="299" t="n"/>
      <c r="E16" s="299" t="n"/>
      <c r="F16" s="299" t="n"/>
      <c r="G16" s="299" t="n"/>
      <c r="H16" s="299" t="n"/>
      <c r="I16" s="299" t="n"/>
      <c r="J16" s="299" t="n"/>
      <c r="K16" s="299" t="n"/>
      <c r="L16" s="299" t="n"/>
      <c r="M16" s="299" t="n"/>
      <c r="N16" s="299" t="n"/>
      <c r="O16" s="299" t="n"/>
      <c r="P16" s="299" t="n"/>
      <c r="Q16" s="299" t="n"/>
      <c r="R16" s="299" t="n"/>
      <c r="S16" s="299" t="n"/>
      <c r="T16" s="299" t="n"/>
      <c r="U16" s="299" t="n"/>
      <c r="V16" s="299" t="n"/>
      <c r="W16" s="299" t="n"/>
      <c r="X16" s="299" t="n"/>
      <c r="Y16" s="224" t="n"/>
      <c r="Z16" s="224" t="n"/>
      <c r="AA16" s="243" t="n"/>
      <c r="AB16" s="224" t="n"/>
      <c r="AC16" s="224" t="n"/>
      <c r="AD16" s="224" t="n"/>
      <c r="AE16" s="224" t="n"/>
      <c r="AF16" s="224" t="n"/>
      <c r="AG16" s="224" t="n"/>
      <c r="AH16" s="224" t="n"/>
      <c r="AI16" s="224" t="n"/>
      <c r="AJ16" s="224" t="n"/>
      <c r="AK16" s="224" t="n"/>
      <c r="AL16" s="224" t="n"/>
      <c r="AM16" s="224" t="n"/>
      <c r="AN16" s="224" t="n"/>
      <c r="AO16" s="224" t="n"/>
      <c r="AP16" s="224" t="n"/>
      <c r="AQ16" s="224" t="n"/>
      <c r="AR16" s="224" t="n"/>
      <c r="AS16" s="224" t="n"/>
      <c r="AT16" s="224" t="n"/>
      <c r="AU16" s="224" t="n"/>
      <c r="AV16" s="224" t="n"/>
      <c r="AW16" s="224" t="n"/>
      <c r="AX16" s="224" t="n"/>
      <c r="AY16" s="224" t="n"/>
      <c r="AZ16" s="224" t="n"/>
      <c r="BA16" s="224" t="n"/>
      <c r="BB16" s="224" t="n"/>
      <c r="BC16" s="2023">
        <f>SUM(BB17:BC18)</f>
        <v/>
      </c>
      <c r="BD16" s="1620">
        <f>BD14+BD15</f>
        <v/>
      </c>
      <c r="BE16" s="576">
        <f>BE14+BE15</f>
        <v/>
      </c>
      <c r="BF16" s="1620">
        <f>BF14+BF15</f>
        <v/>
      </c>
      <c r="BG16" s="576">
        <f>BG14+BG15</f>
        <v/>
      </c>
      <c r="BH16" s="576">
        <f>BH14+BH15</f>
        <v/>
      </c>
      <c r="BI16" s="576">
        <f>BI14+BI15</f>
        <v/>
      </c>
      <c r="BJ16" s="576">
        <f>BJ14+BJ15</f>
        <v/>
      </c>
      <c r="BK16" s="1511" t="n"/>
      <c r="BL16" s="1511" t="n"/>
      <c r="BM16" s="1" t="n"/>
      <c r="BN16" s="1511" t="n"/>
      <c r="BO16" s="1" t="n"/>
      <c r="BP16" s="1511" t="n"/>
      <c r="BQ16" s="1" t="n"/>
      <c r="BR16" s="1511" t="n"/>
      <c r="BS16" s="1" t="n"/>
      <c r="BT16" s="32" t="n"/>
      <c r="BU16" s="32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1861" t="n"/>
      <c r="B17" s="266" t="inlineStr">
        <is>
          <t>Обозначения:</t>
        </is>
      </c>
      <c r="C17" s="1861" t="n"/>
      <c r="D17" s="266" t="n"/>
      <c r="E17" s="266" t="n"/>
      <c r="F17" s="266" t="n"/>
      <c r="G17" s="1861" t="n"/>
      <c r="H17" s="961" t="n"/>
      <c r="I17" s="6" t="inlineStr">
        <is>
          <t>−</t>
        </is>
      </c>
      <c r="J17" s="266" t="inlineStr">
        <is>
          <t>теоретическое обучение</t>
        </is>
      </c>
      <c r="K17" s="266" t="n"/>
      <c r="L17" s="266" t="n"/>
      <c r="M17" s="266" t="n"/>
      <c r="N17" s="266" t="n"/>
      <c r="O17" s="266" t="n"/>
      <c r="P17" s="266" t="n"/>
      <c r="Q17" s="266" t="n"/>
      <c r="R17" s="6" t="n"/>
      <c r="S17" s="6" t="n"/>
      <c r="T17" s="1861" t="n"/>
      <c r="U17" s="1861" t="n"/>
      <c r="V17" s="984" t="inlineStr">
        <is>
          <t>Х</t>
        </is>
      </c>
      <c r="W17" s="6" t="inlineStr">
        <is>
          <t>−</t>
        </is>
      </c>
      <c r="X17" s="266" t="inlineStr">
        <is>
          <t>производственная практика</t>
        </is>
      </c>
      <c r="Y17" s="296" t="n"/>
      <c r="Z17" s="296" t="n"/>
      <c r="AA17" s="296" t="n"/>
      <c r="AB17" s="296" t="n"/>
      <c r="AC17" s="296" t="n"/>
      <c r="AD17" s="1861" t="n"/>
      <c r="AE17" s="1861" t="n"/>
      <c r="AF17" s="1861" t="n"/>
      <c r="AG17" s="1861" t="n"/>
      <c r="AH17" s="1861" t="n"/>
      <c r="AI17" s="2024" t="inlineStr">
        <is>
          <t>//</t>
        </is>
      </c>
      <c r="AJ17" s="6" t="inlineStr">
        <is>
          <t>−</t>
        </is>
      </c>
      <c r="AK17" s="266" t="inlineStr">
        <is>
          <t>итоговая аттестация</t>
        </is>
      </c>
      <c r="AL17" s="266" t="n"/>
      <c r="AM17" s="266" t="n"/>
      <c r="AN17" s="266" t="n"/>
      <c r="AO17" s="1861" t="n"/>
      <c r="AP17" s="1861" t="n"/>
      <c r="AQ17" s="1861" t="n"/>
      <c r="AR17" s="1861" t="n"/>
      <c r="AS17" s="1861" t="n"/>
      <c r="AT17" s="266" t="n"/>
      <c r="AU17" s="266" t="n"/>
      <c r="AV17" s="266" t="n"/>
      <c r="AW17" s="266" t="n"/>
      <c r="AX17" s="266" t="n"/>
      <c r="AY17" s="294" t="n"/>
      <c r="AZ17" s="294" t="n"/>
      <c r="BA17" s="294" t="n"/>
      <c r="BB17" s="294" t="n"/>
      <c r="BC17" s="294" t="n"/>
      <c r="BD17" s="294" t="n"/>
      <c r="BE17" s="294" t="n"/>
      <c r="BF17" s="294" t="n"/>
      <c r="BG17" s="294" t="n"/>
      <c r="BH17" s="294" t="n"/>
      <c r="BI17" s="294" t="n"/>
      <c r="BJ17" s="294" t="n"/>
      <c r="BK17" s="2025" t="n"/>
      <c r="BL17" s="294" t="n"/>
      <c r="BM17" s="294" t="n"/>
      <c r="BN17" s="294" t="n"/>
      <c r="BO17" s="294" t="n"/>
      <c r="BP17" s="294" t="n"/>
      <c r="BQ17" s="294" t="n"/>
      <c r="BR17" s="294" t="n"/>
      <c r="BS17" s="294" t="n"/>
      <c r="BT17" s="294" t="n"/>
      <c r="BU17" s="294" t="n"/>
      <c r="BV17" s="294" t="n"/>
      <c r="BW17" s="1861" t="n"/>
      <c r="BX17" s="186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1861" t="n"/>
      <c r="B18" s="266" t="n"/>
      <c r="C18" s="1861" t="n"/>
      <c r="D18" s="266" t="n"/>
      <c r="E18" s="266" t="n"/>
      <c r="F18" s="266" t="n"/>
      <c r="G18" s="266" t="n"/>
      <c r="H18" s="266" t="n"/>
      <c r="I18" s="266" t="n"/>
      <c r="J18" s="266" t="n"/>
      <c r="K18" s="266" t="n"/>
      <c r="L18" s="266" t="n"/>
      <c r="M18" s="266" t="n"/>
      <c r="N18" s="266" t="n"/>
      <c r="O18" s="266" t="n"/>
      <c r="P18" s="266" t="n"/>
      <c r="Q18" s="266" t="n"/>
      <c r="R18" s="266" t="n"/>
      <c r="S18" s="266" t="n"/>
      <c r="T18" s="1861" t="n"/>
      <c r="U18" s="1861" t="n"/>
      <c r="V18" s="266" t="n"/>
      <c r="W18" s="266" t="n"/>
      <c r="X18" s="266" t="n"/>
      <c r="Y18" s="296" t="n"/>
      <c r="Z18" s="296" t="n"/>
      <c r="AA18" s="296" t="n"/>
      <c r="AB18" s="296" t="n"/>
      <c r="AC18" s="296" t="n"/>
      <c r="AD18" s="266" t="n"/>
      <c r="AE18" s="266" t="n"/>
      <c r="AF18" s="1861" t="n"/>
      <c r="AG18" s="1861" t="n"/>
      <c r="AH18" s="1861" t="n"/>
      <c r="AI18" s="266" t="n"/>
      <c r="AJ18" s="266" t="n"/>
      <c r="AK18" s="266" t="n"/>
      <c r="AL18" s="266" t="n"/>
      <c r="AM18" s="266" t="n"/>
      <c r="AN18" s="266" t="n"/>
      <c r="AO18" s="266" t="n"/>
      <c r="AP18" s="266" t="n"/>
      <c r="AQ18" s="1861" t="n"/>
      <c r="AR18" s="1861" t="n"/>
      <c r="AS18" s="1861" t="n"/>
      <c r="AT18" s="266" t="n"/>
      <c r="AU18" s="266" t="n"/>
      <c r="AV18" s="266" t="n"/>
      <c r="AW18" s="266" t="n"/>
      <c r="AX18" s="266" t="n"/>
      <c r="AY18" s="266" t="n"/>
      <c r="AZ18" s="266" t="n"/>
      <c r="BA18" s="266" t="n"/>
      <c r="BB18" s="266" t="n"/>
      <c r="BC18" s="266" t="n"/>
      <c r="BD18" s="266" t="n"/>
      <c r="BE18" s="266" t="n"/>
      <c r="BF18" s="266" t="n"/>
      <c r="BG18" s="266" t="n"/>
      <c r="BH18" s="266" t="n"/>
      <c r="BI18" s="266" t="n"/>
      <c r="BJ18" s="266" t="n"/>
      <c r="BK18" s="6" t="n"/>
      <c r="BL18" s="266" t="n"/>
      <c r="BM18" s="266" t="n"/>
      <c r="BN18" s="266" t="n"/>
      <c r="BO18" s="266" t="n"/>
      <c r="BP18" s="266" t="n"/>
      <c r="BQ18" s="266" t="n"/>
      <c r="BR18" s="266" t="n"/>
      <c r="BS18" s="266" t="n"/>
      <c r="BT18" s="266" t="n"/>
      <c r="BU18" s="266" t="n"/>
      <c r="BV18" s="266" t="n"/>
      <c r="BW18" s="1861" t="n"/>
      <c r="BX18" s="186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1861" t="n"/>
      <c r="B19" s="266" t="n"/>
      <c r="C19" s="266" t="n"/>
      <c r="D19" s="266" t="n"/>
      <c r="E19" s="266" t="n"/>
      <c r="F19" s="266" t="n"/>
      <c r="G19" s="1861" t="n"/>
      <c r="H19" s="984" t="inlineStr">
        <is>
          <t>:</t>
        </is>
      </c>
      <c r="I19" s="6" t="inlineStr">
        <is>
          <t>−</t>
        </is>
      </c>
      <c r="J19" s="266" t="inlineStr">
        <is>
          <t>экзаменационная сессия</t>
        </is>
      </c>
      <c r="K19" s="266" t="n"/>
      <c r="L19" s="266" t="n"/>
      <c r="M19" s="266" t="n"/>
      <c r="N19" s="266" t="n"/>
      <c r="O19" s="266" t="n"/>
      <c r="P19" s="266" t="n"/>
      <c r="Q19" s="266" t="n"/>
      <c r="R19" s="6" t="n"/>
      <c r="S19" s="6" t="n"/>
      <c r="T19" s="1861" t="n"/>
      <c r="U19" s="1861" t="n"/>
      <c r="V19" s="2024" t="inlineStr">
        <is>
          <t>/</t>
        </is>
      </c>
      <c r="W19" s="6" t="inlineStr">
        <is>
          <t>−</t>
        </is>
      </c>
      <c r="X19" s="266" t="inlineStr">
        <is>
          <t>магистерская диссертация</t>
        </is>
      </c>
      <c r="Y19" s="296" t="n"/>
      <c r="Z19" s="296" t="n"/>
      <c r="AA19" s="296" t="n"/>
      <c r="AB19" s="296" t="n"/>
      <c r="AC19" s="296" t="n"/>
      <c r="AD19" s="1861" t="n"/>
      <c r="AE19" s="1861" t="n"/>
      <c r="AF19" s="1861" t="n"/>
      <c r="AG19" s="1861" t="n"/>
      <c r="AH19" s="1861" t="n"/>
      <c r="AI19" s="984" t="inlineStr">
        <is>
          <t>=</t>
        </is>
      </c>
      <c r="AJ19" s="6" t="inlineStr">
        <is>
          <t>−</t>
        </is>
      </c>
      <c r="AK19" s="266" t="inlineStr">
        <is>
          <t>каникулы</t>
        </is>
      </c>
      <c r="AL19" s="294" t="n"/>
      <c r="AM19" s="294" t="n"/>
      <c r="AN19" s="296" t="n"/>
      <c r="AO19" s="296" t="n"/>
      <c r="AP19" s="1861" t="n"/>
      <c r="AQ19" s="1861" t="n"/>
      <c r="AR19" s="1861" t="n"/>
      <c r="AS19" s="1861" t="n"/>
      <c r="AT19" s="266" t="n"/>
      <c r="AU19" s="266" t="n"/>
      <c r="AV19" s="266" t="n"/>
      <c r="AW19" s="266" t="n"/>
      <c r="AX19" s="266" t="n"/>
      <c r="AY19" s="296" t="n"/>
      <c r="AZ19" s="296" t="n"/>
      <c r="BA19" s="296" t="n"/>
      <c r="BB19" s="296" t="n"/>
      <c r="BC19" s="296" t="n"/>
      <c r="BD19" s="296" t="n"/>
      <c r="BE19" s="296" t="n"/>
      <c r="BF19" s="296" t="n"/>
      <c r="BG19" s="296" t="n"/>
      <c r="BH19" s="296" t="n"/>
      <c r="BI19" s="296" t="n"/>
      <c r="BJ19" s="296" t="n"/>
      <c r="BK19" s="6" t="n"/>
      <c r="BL19" s="296" t="n"/>
      <c r="BM19" s="296" t="n"/>
      <c r="BN19" s="296" t="n"/>
      <c r="BO19" s="296" t="n"/>
      <c r="BP19" s="296" t="n"/>
      <c r="BQ19" s="296" t="n"/>
      <c r="BR19" s="296" t="n"/>
      <c r="BS19" s="296" t="n"/>
      <c r="BT19" s="296" t="n"/>
      <c r="BU19" s="296" t="n"/>
      <c r="BV19" s="296" t="n"/>
      <c r="BW19" s="1861" t="n"/>
      <c r="BX19" s="186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355" t="n"/>
      <c r="B20" s="356" t="n"/>
      <c r="C20" s="356" t="n"/>
      <c r="D20" s="356" t="n"/>
      <c r="E20" s="356" t="n"/>
      <c r="F20" s="356" t="n"/>
      <c r="G20" s="356" t="n"/>
      <c r="H20" s="356" t="n"/>
      <c r="I20" s="356" t="n"/>
      <c r="J20" s="356" t="n"/>
      <c r="K20" s="356" t="n"/>
      <c r="L20" s="356" t="n"/>
      <c r="M20" s="356" t="n"/>
      <c r="N20" s="356" t="n"/>
      <c r="O20" s="356" t="n"/>
      <c r="P20" s="356" t="n"/>
      <c r="Q20" s="356" t="n"/>
      <c r="R20" s="356" t="n"/>
      <c r="S20" s="356" t="n"/>
      <c r="T20" s="356" t="n"/>
      <c r="U20" s="356" t="n"/>
      <c r="V20" s="356" t="n"/>
      <c r="W20" s="356" t="n"/>
      <c r="X20" s="356" t="n"/>
      <c r="Y20" s="356" t="n"/>
      <c r="Z20" s="356" t="n"/>
      <c r="AA20" s="356" t="n"/>
      <c r="AB20" s="356" t="n"/>
      <c r="AC20" s="356" t="n"/>
      <c r="AD20" s="356" t="n"/>
      <c r="AE20" s="356" t="n"/>
      <c r="AF20" s="356" t="n"/>
      <c r="AG20" s="356" t="n"/>
      <c r="AH20" s="356" t="n"/>
      <c r="AI20" s="356" t="n"/>
      <c r="AJ20" s="356" t="n"/>
      <c r="AK20" s="356" t="n"/>
      <c r="AL20" s="356" t="n"/>
      <c r="AM20" s="356" t="n"/>
      <c r="AN20" s="356" t="n"/>
      <c r="AO20" s="356" t="n"/>
      <c r="AP20" s="356" t="n"/>
      <c r="AQ20" s="356" t="n"/>
      <c r="AR20" s="356" t="n"/>
      <c r="AS20" s="356" t="n"/>
      <c r="AT20" s="356" t="n"/>
      <c r="AU20" s="356" t="n"/>
      <c r="AV20" s="356" t="n"/>
      <c r="AW20" s="356" t="n"/>
      <c r="AX20" s="356" t="n"/>
      <c r="AY20" s="356" t="n"/>
      <c r="AZ20" s="356" t="n"/>
      <c r="BA20" s="356" t="n"/>
      <c r="BB20" s="356" t="n"/>
      <c r="BC20" s="356" t="n"/>
      <c r="BD20" s="356" t="n"/>
      <c r="BE20" s="356" t="n"/>
      <c r="BF20" s="356" t="n"/>
      <c r="BG20" s="356" t="n"/>
      <c r="BH20" s="356" t="n"/>
      <c r="BI20" s="356" t="n"/>
      <c r="BJ20" s="356" t="n"/>
      <c r="BK20" s="516" t="n"/>
      <c r="BL20" s="356" t="n"/>
      <c r="BM20" s="356" t="n"/>
      <c r="BN20" s="356" t="n"/>
      <c r="BO20" s="356" t="n"/>
      <c r="BP20" s="356" t="n"/>
      <c r="BQ20" s="356" t="n"/>
      <c r="BR20" s="356" t="n"/>
      <c r="BS20" s="356" t="n"/>
      <c r="BT20" s="356" t="n"/>
      <c r="BU20" s="356" t="n"/>
      <c r="BV20" s="356" t="n"/>
      <c r="BW20" s="355" t="n"/>
      <c r="BX20" s="355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6" t="n"/>
      <c r="AD21" s="356" t="n"/>
      <c r="AE21" s="356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6" t="n"/>
      <c r="AV21" s="356" t="n"/>
      <c r="AW21" s="356" t="n"/>
      <c r="AX21" s="356" t="n"/>
      <c r="AY21" s="356" t="n"/>
      <c r="AZ21" s="356" t="n"/>
      <c r="BA21" s="356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516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355" t="n"/>
      <c r="BX21" s="355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5" t="n"/>
      <c r="AD22" s="355" t="n"/>
      <c r="AE22" s="355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5" t="n"/>
      <c r="AV22" s="356" t="n"/>
      <c r="AW22" s="356" t="n"/>
      <c r="AX22" s="356" t="n"/>
      <c r="AY22" s="356" t="n"/>
      <c r="AZ22" s="356" t="n"/>
      <c r="BA22" s="355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51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6" t="n"/>
      <c r="BW22" s="355" t="n"/>
      <c r="BX22" s="355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92" t="n"/>
      <c r="B23" s="2026" t="inlineStr">
        <is>
          <t>III. План образовательного процесса</t>
        </is>
      </c>
      <c r="C23" s="544" t="n"/>
      <c r="D23" s="544" t="n"/>
      <c r="E23" s="544" t="n"/>
      <c r="F23" s="544" t="n"/>
      <c r="G23" s="544" t="n"/>
      <c r="H23" s="544" t="n"/>
      <c r="I23" s="544" t="n"/>
      <c r="J23" s="544" t="n"/>
      <c r="K23" s="544" t="n"/>
      <c r="L23" s="544" t="n"/>
      <c r="M23" s="544" t="n"/>
      <c r="N23" s="544" t="n"/>
      <c r="O23" s="544" t="n"/>
      <c r="P23" s="544" t="n"/>
      <c r="Q23" s="544" t="n"/>
      <c r="R23" s="544" t="n"/>
      <c r="S23" s="544" t="n"/>
      <c r="T23" s="544" t="n"/>
      <c r="U23" s="544" t="n"/>
      <c r="V23" s="544" t="n"/>
      <c r="W23" s="544" t="n"/>
      <c r="X23" s="544" t="n"/>
      <c r="Y23" s="544" t="n"/>
      <c r="Z23" s="544" t="n"/>
      <c r="AA23" s="544" t="n"/>
      <c r="AB23" s="544" t="n"/>
      <c r="AC23" s="544" t="n"/>
      <c r="AD23" s="544" t="n"/>
      <c r="AE23" s="544" t="n"/>
      <c r="AF23" s="544" t="n"/>
      <c r="AG23" s="544" t="n"/>
      <c r="AH23" s="544" t="n"/>
      <c r="AI23" s="544" t="n"/>
      <c r="AJ23" s="544" t="n"/>
      <c r="AK23" s="544" t="n"/>
      <c r="AL23" s="544" t="n"/>
      <c r="AM23" s="544" t="n"/>
      <c r="AN23" s="544" t="n"/>
      <c r="AO23" s="544" t="n"/>
      <c r="AP23" s="544" t="n"/>
      <c r="AQ23" s="544" t="n"/>
      <c r="AR23" s="544" t="n"/>
      <c r="AS23" s="544" t="n"/>
      <c r="AT23" s="544" t="n"/>
      <c r="AU23" s="544" t="n"/>
      <c r="AV23" s="544" t="n"/>
      <c r="AW23" s="544" t="n"/>
      <c r="AX23" s="544" t="n"/>
      <c r="AY23" s="544" t="n"/>
      <c r="AZ23" s="544" t="n"/>
      <c r="BA23" s="544" t="n"/>
      <c r="BB23" s="544" t="n"/>
      <c r="BC23" s="544" t="n"/>
      <c r="BD23" s="544" t="n"/>
      <c r="BE23" s="544" t="n"/>
      <c r="BF23" s="544" t="n"/>
      <c r="BG23" s="544" t="n"/>
      <c r="BH23" s="544" t="n"/>
      <c r="BI23" s="544" t="n"/>
      <c r="BJ23" s="246" t="n"/>
      <c r="BK23" s="14" t="n"/>
      <c r="BL23" s="246" t="n"/>
      <c r="BM23" s="246" t="n"/>
      <c r="BN23" s="246" t="n"/>
      <c r="BO23" s="246" t="n"/>
      <c r="BP23" s="246" t="n"/>
      <c r="BQ23" s="246" t="n"/>
      <c r="BR23" s="246" t="n"/>
      <c r="BS23" s="246" t="n"/>
      <c r="BT23" s="246" t="n"/>
      <c r="BU23" s="246" t="n"/>
      <c r="BV23" s="246" t="n"/>
      <c r="BW23" s="92" t="n"/>
      <c r="BX23" s="92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355" t="n"/>
      <c r="B24" s="2027" t="inlineStr">
        <is>
          <t>№ п/п</t>
        </is>
      </c>
      <c r="C24" s="53" t="n"/>
      <c r="D24" s="2028" t="inlineStr">
        <is>
          <t>Название модуля, учебной дисциплины, курсового проекта (курсовой работы)</t>
        </is>
      </c>
      <c r="E24" s="661" t="n"/>
      <c r="F24" s="661" t="n"/>
      <c r="G24" s="661" t="n"/>
      <c r="H24" s="661" t="n"/>
      <c r="I24" s="661" t="n"/>
      <c r="J24" s="661" t="n"/>
      <c r="K24" s="661" t="n"/>
      <c r="L24" s="661" t="n"/>
      <c r="M24" s="661" t="n"/>
      <c r="N24" s="661" t="n"/>
      <c r="O24" s="661" t="n"/>
      <c r="P24" s="661" t="n"/>
      <c r="Q24" s="661" t="n"/>
      <c r="R24" s="661" t="n"/>
      <c r="S24" s="661" t="n"/>
      <c r="T24" s="661" t="n"/>
      <c r="U24" s="662" t="n"/>
      <c r="V24" s="2029" t="inlineStr">
        <is>
          <t>Экзамены</t>
        </is>
      </c>
      <c r="W24" s="104" t="n"/>
      <c r="X24" s="2029" t="inlineStr">
        <is>
          <t>Зачеты</t>
        </is>
      </c>
      <c r="Y24" s="104" t="n"/>
      <c r="Z24" s="706" t="inlineStr">
        <is>
          <t>Количество академических часов</t>
        </is>
      </c>
      <c r="AA24" s="585" t="n"/>
      <c r="AB24" s="585" t="n"/>
      <c r="AC24" s="585" t="n"/>
      <c r="AD24" s="585" t="n"/>
      <c r="AE24" s="585" t="n"/>
      <c r="AF24" s="585" t="n"/>
      <c r="AG24" s="585" t="n"/>
      <c r="AH24" s="585" t="n"/>
      <c r="AI24" s="585" t="n"/>
      <c r="AJ24" s="585" t="n"/>
      <c r="AK24" s="613" t="n"/>
      <c r="AL24" s="1622" t="inlineStr">
        <is>
          <t>Распределение по курсам и семестрам</t>
        </is>
      </c>
      <c r="AM24" s="585" t="n"/>
      <c r="AN24" s="585" t="n"/>
      <c r="AO24" s="585" t="n"/>
      <c r="AP24" s="585" t="n"/>
      <c r="AQ24" s="585" t="n"/>
      <c r="AR24" s="585" t="n"/>
      <c r="AS24" s="585" t="n"/>
      <c r="AT24" s="585" t="n"/>
      <c r="AU24" s="585" t="n"/>
      <c r="AV24" s="585" t="n"/>
      <c r="AW24" s="585" t="n"/>
      <c r="AX24" s="585" t="n"/>
      <c r="AY24" s="585" t="n"/>
      <c r="AZ24" s="585" t="n"/>
      <c r="BA24" s="585" t="n"/>
      <c r="BB24" s="585" t="n"/>
      <c r="BC24" s="585" t="n"/>
      <c r="BD24" s="585" t="n"/>
      <c r="BE24" s="585" t="n"/>
      <c r="BF24" s="586" t="n"/>
      <c r="BG24" s="2030" t="inlineStr">
        <is>
          <t>Код компетенции</t>
        </is>
      </c>
      <c r="BH24" s="101" t="n"/>
      <c r="BI24" s="101" t="n"/>
      <c r="BJ24" s="104" t="n"/>
      <c r="BK24" s="599" t="inlineStr">
        <is>
          <t>Учебная дисциплина закреплена за кафедрой</t>
        </is>
      </c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355" t="n"/>
      <c r="B25" s="112" t="n"/>
      <c r="C25" s="115" t="n"/>
      <c r="D25" s="56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14" t="n"/>
      <c r="V25" s="112" t="n"/>
      <c r="W25" s="114" t="n"/>
      <c r="X25" s="112" t="n"/>
      <c r="Y25" s="114" t="n"/>
      <c r="Z25" s="2031" t="inlineStr">
        <is>
          <t>Всего</t>
        </is>
      </c>
      <c r="AA25" s="115" t="n"/>
      <c r="AB25" s="1368" t="inlineStr">
        <is>
          <t>Аудиторных</t>
        </is>
      </c>
      <c r="AC25" s="115" t="n"/>
      <c r="AD25" s="2032" t="inlineStr">
        <is>
          <t>Из них</t>
        </is>
      </c>
      <c r="AE25" s="544" t="n"/>
      <c r="AF25" s="544" t="n"/>
      <c r="AG25" s="544" t="n"/>
      <c r="AH25" s="544" t="n"/>
      <c r="AI25" s="544" t="n"/>
      <c r="AJ25" s="544" t="n"/>
      <c r="AK25" s="603" t="n"/>
      <c r="AL25" s="2033" t="inlineStr">
        <is>
          <t>I курс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6" t="n"/>
      <c r="AX25" s="2033" t="inlineStr">
        <is>
          <t>II курс</t>
        </is>
      </c>
      <c r="AY25" s="585" t="n"/>
      <c r="AZ25" s="585" t="n"/>
      <c r="BA25" s="585" t="n"/>
      <c r="BB25" s="585" t="n"/>
      <c r="BC25" s="585" t="n"/>
      <c r="BD25" s="585" t="n"/>
      <c r="BE25" s="585" t="n"/>
      <c r="BF25" s="586" t="n"/>
      <c r="BG25" s="112" t="n"/>
      <c r="BH25" s="1" t="n"/>
      <c r="BI25" s="1" t="n"/>
      <c r="BJ25" s="114" t="n"/>
      <c r="BK25" s="112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355" t="n"/>
      <c r="B26" s="112" t="n"/>
      <c r="C26" s="115" t="n"/>
      <c r="D26" s="56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1" t="n"/>
      <c r="AA26" s="115" t="n"/>
      <c r="AB26" s="116" t="n"/>
      <c r="AC26" s="115" t="n"/>
      <c r="AD26" s="1368" t="inlineStr">
        <is>
          <t>Лекции</t>
        </is>
      </c>
      <c r="AE26" s="115" t="n"/>
      <c r="AF26" s="1368" t="inlineStr">
        <is>
          <t>Лабораторные</t>
        </is>
      </c>
      <c r="AG26" s="115" t="n"/>
      <c r="AH26" s="1368" t="inlineStr">
        <is>
          <t>Практические</t>
        </is>
      </c>
      <c r="AI26" s="115" t="n"/>
      <c r="AJ26" s="1368" t="inlineStr">
        <is>
          <t>Семинарские</t>
        </is>
      </c>
      <c r="AK26" s="115" t="n"/>
      <c r="AL26" s="2034" t="inlineStr">
        <is>
          <t>1 семестр,</t>
        </is>
      </c>
      <c r="AM26" s="123" t="n"/>
      <c r="AN26" s="123" t="n"/>
      <c r="AO26" s="123" t="n"/>
      <c r="AP26" s="123" t="n"/>
      <c r="AQ26" s="2035" t="n"/>
      <c r="AR26" s="2036" t="inlineStr">
        <is>
          <t>2 семестр,</t>
        </is>
      </c>
      <c r="AS26" s="1997" t="n"/>
      <c r="AT26" s="1997" t="n"/>
      <c r="AU26" s="1997" t="n"/>
      <c r="AV26" s="1997" t="n"/>
      <c r="AW26" s="2004" t="n"/>
      <c r="AX26" s="2034" t="inlineStr">
        <is>
          <t>3 семестр,</t>
        </is>
      </c>
      <c r="AY26" s="123" t="n"/>
      <c r="AZ26" s="123" t="n"/>
      <c r="BA26" s="123" t="n"/>
      <c r="BB26" s="123" t="n"/>
      <c r="BC26" s="2035" t="n"/>
      <c r="BD26" s="2037" t="inlineStr">
        <is>
          <t>4 семестр,</t>
        </is>
      </c>
      <c r="BE26" s="123" t="n"/>
      <c r="BF26" s="161" t="n"/>
      <c r="BG26" s="112" t="n"/>
      <c r="BH26" s="1" t="n"/>
      <c r="BI26" s="1" t="n"/>
      <c r="BJ26" s="114" t="n"/>
      <c r="BK26" s="112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355" t="n"/>
      <c r="B27" s="112" t="n"/>
      <c r="C27" s="115" t="n"/>
      <c r="D27" s="56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" t="n"/>
      <c r="AA27" s="115" t="n"/>
      <c r="AB27" s="116" t="n"/>
      <c r="AC27" s="115" t="n"/>
      <c r="AD27" s="116" t="n"/>
      <c r="AE27" s="115" t="n"/>
      <c r="AF27" s="116" t="n"/>
      <c r="AG27" s="115" t="n"/>
      <c r="AH27" s="116" t="n"/>
      <c r="AI27" s="115" t="n"/>
      <c r="AJ27" s="116" t="n"/>
      <c r="AK27" s="115" t="n"/>
      <c r="AL27" s="445" t="n">
        <v>18</v>
      </c>
      <c r="AM27" s="131" t="n"/>
      <c r="AN27" s="2038" t="inlineStr">
        <is>
          <t>недель</t>
        </is>
      </c>
      <c r="AO27" s="131" t="n"/>
      <c r="AP27" s="131" t="n"/>
      <c r="AQ27" s="429" t="n"/>
      <c r="AR27" s="643" t="n">
        <v>18</v>
      </c>
      <c r="AS27" s="126" t="n"/>
      <c r="AT27" s="750" t="inlineStr">
        <is>
          <t>недель</t>
        </is>
      </c>
      <c r="AU27" s="131" t="n"/>
      <c r="AV27" s="131" t="n"/>
      <c r="AW27" s="132" t="n"/>
      <c r="AX27" s="645" t="n">
        <v>17</v>
      </c>
      <c r="AY27" s="126" t="n"/>
      <c r="AZ27" s="2038" t="inlineStr">
        <is>
          <t>недель</t>
        </is>
      </c>
      <c r="BA27" s="131" t="n"/>
      <c r="BB27" s="131" t="n"/>
      <c r="BC27" s="429" t="n"/>
      <c r="BD27" s="646" t="inlineStr">
        <is>
          <t>-</t>
        </is>
      </c>
      <c r="BE27" s="2039" t="inlineStr">
        <is>
          <t>недель</t>
        </is>
      </c>
      <c r="BF27" s="2040" t="n"/>
      <c r="BG27" s="112" t="n"/>
      <c r="BH27" s="1" t="n"/>
      <c r="BI27" s="1" t="n"/>
      <c r="BJ27" s="114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355" t="n"/>
      <c r="B28" s="606" t="n"/>
      <c r="C28" s="609" t="n"/>
      <c r="D28" s="608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607" t="n"/>
      <c r="V28" s="606" t="n"/>
      <c r="W28" s="607" t="n"/>
      <c r="X28" s="606" t="n"/>
      <c r="Y28" s="607" t="n"/>
      <c r="Z28" s="206" t="n"/>
      <c r="AA28" s="139" t="n"/>
      <c r="AB28" s="140" t="n"/>
      <c r="AC28" s="139" t="n"/>
      <c r="AD28" s="140" t="n"/>
      <c r="AE28" s="139" t="n"/>
      <c r="AF28" s="140" t="n"/>
      <c r="AG28" s="139" t="n"/>
      <c r="AH28" s="140" t="n"/>
      <c r="AI28" s="139" t="n"/>
      <c r="AJ28" s="140" t="n"/>
      <c r="AK28" s="139" t="n"/>
      <c r="AL28" s="815" t="inlineStr">
        <is>
          <t>Всего часов</t>
        </is>
      </c>
      <c r="AM28" s="197" t="n"/>
      <c r="AN28" s="816" t="inlineStr">
        <is>
          <t>Ауд. часов</t>
        </is>
      </c>
      <c r="AO28" s="197" t="n"/>
      <c r="AP28" s="816" t="inlineStr">
        <is>
          <t>Зач. единиц</t>
        </is>
      </c>
      <c r="AQ28" s="197" t="n"/>
      <c r="AR28" s="816" t="inlineStr">
        <is>
          <t>Всего часов</t>
        </is>
      </c>
      <c r="AS28" s="197" t="n"/>
      <c r="AT28" s="816" t="inlineStr">
        <is>
          <t>Ауд. часов</t>
        </is>
      </c>
      <c r="AU28" s="197" t="n"/>
      <c r="AV28" s="816" t="inlineStr">
        <is>
          <t>Зач. единиц</t>
        </is>
      </c>
      <c r="AW28" s="197" t="n"/>
      <c r="AX28" s="815" t="inlineStr">
        <is>
          <t>Всего часов</t>
        </is>
      </c>
      <c r="AY28" s="197" t="n"/>
      <c r="AZ28" s="816" t="inlineStr">
        <is>
          <t>Ауд. часов</t>
        </is>
      </c>
      <c r="BA28" s="197" t="n"/>
      <c r="BB28" s="816" t="inlineStr">
        <is>
          <t>Зач. единиц</t>
        </is>
      </c>
      <c r="BC28" s="197" t="n"/>
      <c r="BD28" s="2041" t="inlineStr">
        <is>
          <t>Всего часов</t>
        </is>
      </c>
      <c r="BE28" s="2042" t="inlineStr">
        <is>
          <t>Ауд. часов</t>
        </is>
      </c>
      <c r="BF28" s="2043" t="inlineStr">
        <is>
          <t>Зач. единиц</t>
        </is>
      </c>
      <c r="BG28" s="112" t="n"/>
      <c r="BH28" s="1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355" t="n"/>
      <c r="B29" s="2044" t="n">
        <v>1</v>
      </c>
      <c r="C29" s="613" t="n"/>
      <c r="D29" s="2045" t="inlineStr">
        <is>
          <t>Государственный компонент</t>
        </is>
      </c>
      <c r="E29" s="585" t="n"/>
      <c r="F29" s="585" t="n"/>
      <c r="G29" s="585" t="n"/>
      <c r="H29" s="585" t="n"/>
      <c r="I29" s="585" t="n"/>
      <c r="J29" s="585" t="n"/>
      <c r="K29" s="585" t="n"/>
      <c r="L29" s="585" t="n"/>
      <c r="M29" s="585" t="n"/>
      <c r="N29" s="585" t="n"/>
      <c r="O29" s="585" t="n"/>
      <c r="P29" s="585" t="n"/>
      <c r="Q29" s="585" t="n"/>
      <c r="R29" s="585" t="n"/>
      <c r="S29" s="585" t="n"/>
      <c r="T29" s="585" t="n"/>
      <c r="U29" s="586" t="n"/>
      <c r="V29" s="2046" t="n"/>
      <c r="W29" s="586" t="n"/>
      <c r="X29" s="2046" t="n"/>
      <c r="Y29" s="586" t="n"/>
      <c r="Z29" s="2047">
        <f>Z30+Z34+Z37</f>
        <v/>
      </c>
      <c r="AA29" s="613" t="n"/>
      <c r="AB29" s="2048">
        <f>AB30+AB34+AB37</f>
        <v/>
      </c>
      <c r="AC29" s="613" t="n"/>
      <c r="AD29" s="2048">
        <f>AD30+AD34+AD37</f>
        <v/>
      </c>
      <c r="AE29" s="613" t="n"/>
      <c r="AF29" s="2048">
        <f>AF30+AF34+AF37</f>
        <v/>
      </c>
      <c r="AG29" s="613" t="n"/>
      <c r="AH29" s="2048">
        <f>AH30+AH34+AH37</f>
        <v/>
      </c>
      <c r="AI29" s="613" t="n"/>
      <c r="AJ29" s="2048">
        <f>AJ30+AJ34+AJ37</f>
        <v/>
      </c>
      <c r="AK29" s="613" t="n"/>
      <c r="AL29" s="2049">
        <f>AL30+AL34+AL37</f>
        <v/>
      </c>
      <c r="AM29" s="613" t="n"/>
      <c r="AN29" s="2048">
        <f>AN30+AN34+AN37</f>
        <v/>
      </c>
      <c r="AO29" s="613" t="n"/>
      <c r="AP29" s="2048">
        <f>AP30+AP34+AP37</f>
        <v/>
      </c>
      <c r="AQ29" s="613" t="n"/>
      <c r="AR29" s="2048">
        <f>AR30+AR34+AR37</f>
        <v/>
      </c>
      <c r="AS29" s="613" t="n"/>
      <c r="AT29" s="2048">
        <f>AT30+AT34+AT37</f>
        <v/>
      </c>
      <c r="AU29" s="613" t="n"/>
      <c r="AV29" s="2048">
        <f>AV30+AV34+AV37</f>
        <v/>
      </c>
      <c r="AW29" s="613" t="n"/>
      <c r="AX29" s="2049">
        <f>AX30+AX34+AX37</f>
        <v/>
      </c>
      <c r="AY29" s="613" t="n"/>
      <c r="AZ29" s="2048">
        <f>AZ30+AZ34+AZ37</f>
        <v/>
      </c>
      <c r="BA29" s="613" t="n"/>
      <c r="BB29" s="2048">
        <f>BB30+BB34+BB37</f>
        <v/>
      </c>
      <c r="BC29" s="613" t="n"/>
      <c r="BD29" s="2050">
        <f>BD30+BD34+BD37</f>
        <v/>
      </c>
      <c r="BE29" s="2051">
        <f>BE30+BE34+BE37</f>
        <v/>
      </c>
      <c r="BF29" s="2051">
        <f>BF30+BF34+BF37</f>
        <v/>
      </c>
      <c r="BG29" s="2052" t="n"/>
      <c r="BH29" s="585" t="n"/>
      <c r="BI29" s="585" t="n"/>
      <c r="BJ29" s="586" t="n"/>
      <c r="BK29" s="819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355" t="n"/>
      <c r="B30" s="2053" t="inlineStr">
        <is>
          <t>1.1</t>
        </is>
      </c>
      <c r="C30" s="2035" t="n"/>
      <c r="D30" s="2054" t="inlineStr">
        <is>
          <t xml:space="preserve">Модуль "Управление качеством разработки программного обеспечения" </t>
        </is>
      </c>
      <c r="E30" s="1997" t="n"/>
      <c r="F30" s="1997" t="n"/>
      <c r="G30" s="1997" t="n"/>
      <c r="H30" s="1997" t="n"/>
      <c r="I30" s="1997" t="n"/>
      <c r="J30" s="1997" t="n"/>
      <c r="K30" s="1997" t="n"/>
      <c r="L30" s="1997" t="n"/>
      <c r="M30" s="1997" t="n"/>
      <c r="N30" s="1997" t="n"/>
      <c r="O30" s="1997" t="n"/>
      <c r="P30" s="1997" t="n"/>
      <c r="Q30" s="1997" t="n"/>
      <c r="R30" s="1997" t="n"/>
      <c r="S30" s="1997" t="n"/>
      <c r="T30" s="1997" t="n"/>
      <c r="U30" s="2004" t="n"/>
      <c r="V30" s="1228" t="n"/>
      <c r="W30" s="161" t="n"/>
      <c r="X30" s="1228" t="n"/>
      <c r="Y30" s="161" t="n"/>
      <c r="Z30" s="1289">
        <f>SUM(Z31:AA33)</f>
        <v/>
      </c>
      <c r="AA30" s="139" t="n"/>
      <c r="AB30" s="1287">
        <f>SUM(AB31:AC33)</f>
        <v/>
      </c>
      <c r="AC30" s="139" t="n"/>
      <c r="AD30" s="1287">
        <f>SUM(AD31:AE33)</f>
        <v/>
      </c>
      <c r="AE30" s="139" t="n"/>
      <c r="AF30" s="1287">
        <f>SUM(AF31:AG33)</f>
        <v/>
      </c>
      <c r="AG30" s="139" t="n"/>
      <c r="AH30" s="1287">
        <f>SUM(AH31:AI33)</f>
        <v/>
      </c>
      <c r="AI30" s="139" t="n"/>
      <c r="AJ30" s="1287">
        <f>SUM(AJ31:AK33)</f>
        <v/>
      </c>
      <c r="AK30" s="139" t="n"/>
      <c r="AL30" s="2055">
        <f>SUM(AL31:AM33)</f>
        <v/>
      </c>
      <c r="AM30" s="139" t="n"/>
      <c r="AN30" s="1287">
        <f>SUM(AN31:AO33)</f>
        <v/>
      </c>
      <c r="AO30" s="139" t="n"/>
      <c r="AP30" s="1287">
        <f>SUM(AP31:AQ33)</f>
        <v/>
      </c>
      <c r="AQ30" s="139" t="n"/>
      <c r="AR30" s="1287">
        <f>SUM(AR31:AS33)</f>
        <v/>
      </c>
      <c r="AS30" s="139" t="n"/>
      <c r="AT30" s="1287">
        <f>SUM(AT31:AU33)</f>
        <v/>
      </c>
      <c r="AU30" s="139" t="n"/>
      <c r="AV30" s="1287">
        <f>SUM(AV31:AW33)</f>
        <v/>
      </c>
      <c r="AW30" s="139" t="n"/>
      <c r="AX30" s="2055">
        <f>SUM(AX31:AY33)</f>
        <v/>
      </c>
      <c r="AY30" s="139" t="n"/>
      <c r="AZ30" s="1287">
        <f>SUM(AZ31:BA33)</f>
        <v/>
      </c>
      <c r="BA30" s="139" t="n"/>
      <c r="BB30" s="1287">
        <f>SUM(BB31:BC33)</f>
        <v/>
      </c>
      <c r="BC30" s="139" t="n"/>
      <c r="BD30" s="386">
        <f>SUM(BD31:BD33)</f>
        <v/>
      </c>
      <c r="BE30" s="2056">
        <f>SUM(BE31:BE33)</f>
        <v/>
      </c>
      <c r="BF30" s="2056">
        <f>SUM(BF31:BF33)</f>
        <v/>
      </c>
      <c r="BG30" s="363" t="n"/>
      <c r="BH30" s="123" t="n"/>
      <c r="BI30" s="123" t="n"/>
      <c r="BJ30" s="161" t="n"/>
      <c r="BK30" s="819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355" t="n"/>
      <c r="B31" s="2057" t="inlineStr">
        <is>
          <t>1.1.1</t>
        </is>
      </c>
      <c r="C31" s="429" t="n"/>
      <c r="D31" s="2058" t="inlineStr">
        <is>
          <t>Верификация и аттестация программного обеспечения</t>
        </is>
      </c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2" t="n"/>
      <c r="V31" s="627" t="n">
        <v>1</v>
      </c>
      <c r="W31" s="132" t="n"/>
      <c r="X31" s="627" t="n"/>
      <c r="Y31" s="132" t="n"/>
      <c r="Z31" s="1233" t="n">
        <v>90</v>
      </c>
      <c r="AA31" s="128" t="n"/>
      <c r="AB31" s="961">
        <f>SUM(AD31:AK31)</f>
        <v/>
      </c>
      <c r="AC31" s="128" t="n"/>
      <c r="AD31" s="961" t="n">
        <v>16</v>
      </c>
      <c r="AE31" s="128" t="n"/>
      <c r="AF31" s="961" t="n">
        <v>16</v>
      </c>
      <c r="AG31" s="128" t="n"/>
      <c r="AH31" s="961" t="n"/>
      <c r="AI31" s="128" t="n"/>
      <c r="AJ31" s="961" t="n"/>
      <c r="AK31" s="128" t="n"/>
      <c r="AL31" s="1232">
        <f>Z31</f>
        <v/>
      </c>
      <c r="AM31" s="128" t="n"/>
      <c r="AN31" s="961" t="n">
        <v>32</v>
      </c>
      <c r="AO31" s="128" t="n"/>
      <c r="AP31" s="961" t="n">
        <v>3</v>
      </c>
      <c r="AQ31" s="128" t="n"/>
      <c r="AR31" s="961" t="n"/>
      <c r="AS31" s="128" t="n"/>
      <c r="AT31" s="961" t="n"/>
      <c r="AU31" s="128" t="n"/>
      <c r="AV31" s="961" t="n"/>
      <c r="AW31" s="128" t="n"/>
      <c r="AX31" s="2059" t="n"/>
      <c r="AY31" s="179" t="n"/>
      <c r="AZ31" s="961" t="n"/>
      <c r="BA31" s="128" t="n"/>
      <c r="BB31" s="961" t="n"/>
      <c r="BC31" s="128" t="n"/>
      <c r="BD31" s="2060" t="n"/>
      <c r="BE31" s="2061" t="n"/>
      <c r="BF31" s="2061" t="n"/>
      <c r="BG31" s="627" t="inlineStr">
        <is>
          <t>УПК-1</t>
        </is>
      </c>
      <c r="BH31" s="131" t="n"/>
      <c r="BI31" s="131" t="n"/>
      <c r="BJ31" s="132" t="n"/>
      <c r="BK31" s="819" t="inlineStr">
        <is>
          <t>ПИ</t>
        </is>
      </c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355" t="n"/>
      <c r="B32" s="2057" t="inlineStr">
        <is>
          <t>1.1.2</t>
        </is>
      </c>
      <c r="C32" s="429" t="n"/>
      <c r="D32" s="2058" t="inlineStr">
        <is>
          <t>Управление проектами в сфере информационных технологий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2" t="n"/>
      <c r="V32" s="627" t="n">
        <v>1</v>
      </c>
      <c r="W32" s="132" t="n"/>
      <c r="X32" s="627" t="n"/>
      <c r="Y32" s="132" t="n"/>
      <c r="Z32" s="1233" t="n">
        <v>90</v>
      </c>
      <c r="AA32" s="128" t="n"/>
      <c r="AB32" s="961">
        <f>SUM(AD32:AK32)</f>
        <v/>
      </c>
      <c r="AC32" s="128" t="n"/>
      <c r="AD32" s="961" t="n">
        <v>16</v>
      </c>
      <c r="AE32" s="128" t="n"/>
      <c r="AF32" s="961" t="n"/>
      <c r="AG32" s="128" t="n"/>
      <c r="AH32" s="961" t="n">
        <v>16</v>
      </c>
      <c r="AI32" s="128" t="n"/>
      <c r="AJ32" s="961" t="n"/>
      <c r="AK32" s="128" t="n"/>
      <c r="AL32" s="1232">
        <f>Z32</f>
        <v/>
      </c>
      <c r="AM32" s="128" t="n"/>
      <c r="AN32" s="961" t="n">
        <v>32</v>
      </c>
      <c r="AO32" s="128" t="n"/>
      <c r="AP32" s="961" t="n">
        <v>3</v>
      </c>
      <c r="AQ32" s="128" t="n"/>
      <c r="AR32" s="961" t="n"/>
      <c r="AS32" s="128" t="n"/>
      <c r="AT32" s="961" t="n"/>
      <c r="AU32" s="128" t="n"/>
      <c r="AV32" s="961" t="n"/>
      <c r="AW32" s="128" t="n"/>
      <c r="AX32" s="2059" t="n"/>
      <c r="AY32" s="179" t="n"/>
      <c r="AZ32" s="961" t="n"/>
      <c r="BA32" s="128" t="n"/>
      <c r="BB32" s="961" t="n"/>
      <c r="BC32" s="128" t="n"/>
      <c r="BD32" s="2060" t="n"/>
      <c r="BE32" s="2061" t="n"/>
      <c r="BF32" s="2061" t="n"/>
      <c r="BG32" s="627" t="inlineStr">
        <is>
          <t>УК-4, УПК-2</t>
        </is>
      </c>
      <c r="BH32" s="131" t="n"/>
      <c r="BI32" s="131" t="n"/>
      <c r="BJ32" s="132" t="n"/>
      <c r="BK32" s="819" t="inlineStr">
        <is>
          <t>ПИ</t>
        </is>
      </c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355" t="n"/>
      <c r="B33" s="2057" t="inlineStr">
        <is>
          <t>1.1.3</t>
        </is>
      </c>
      <c r="C33" s="429" t="n"/>
      <c r="D33" s="2058" t="inlineStr">
        <is>
          <t>Педагогика и психология высшего образования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627" t="n"/>
      <c r="W33" s="132" t="n"/>
      <c r="X33" s="627" t="n">
        <v>2</v>
      </c>
      <c r="Y33" s="132" t="n"/>
      <c r="Z33" s="1233">
        <f>AL33+AR33+BD33+AX33</f>
        <v/>
      </c>
      <c r="AA33" s="128" t="n"/>
      <c r="AB33" s="961">
        <f>SUM(AD33:AK33)</f>
        <v/>
      </c>
      <c r="AC33" s="128" t="n"/>
      <c r="AD33" s="961" t="n">
        <v>30</v>
      </c>
      <c r="AE33" s="128" t="n"/>
      <c r="AF33" s="961" t="n"/>
      <c r="AG33" s="128" t="n"/>
      <c r="AH33" s="961" t="n">
        <v>26</v>
      </c>
      <c r="AI33" s="128" t="n"/>
      <c r="AJ33" s="961" t="n"/>
      <c r="AK33" s="128" t="n"/>
      <c r="AL33" s="1232">
        <f>AP33*36</f>
        <v/>
      </c>
      <c r="AM33" s="128" t="n"/>
      <c r="AN33" s="961" t="n"/>
      <c r="AO33" s="128" t="n"/>
      <c r="AP33" s="961" t="n"/>
      <c r="AQ33" s="128" t="n"/>
      <c r="AR33" s="1233">
        <f>AV33*36</f>
        <v/>
      </c>
      <c r="AS33" s="128" t="n"/>
      <c r="AT33" s="961" t="n">
        <v>56</v>
      </c>
      <c r="AU33" s="128" t="n"/>
      <c r="AV33" s="1261" t="n">
        <v>3</v>
      </c>
      <c r="AW33" s="175" t="n"/>
      <c r="AX33" s="2059" t="n"/>
      <c r="AY33" s="179" t="n"/>
      <c r="AZ33" s="961" t="n"/>
      <c r="BA33" s="128" t="n"/>
      <c r="BB33" s="961" t="n"/>
      <c r="BC33" s="128" t="n"/>
      <c r="BD33" s="2060" t="n"/>
      <c r="BE33" s="2061" t="n"/>
      <c r="BF33" s="2061" t="n"/>
      <c r="BG33" s="627" t="inlineStr">
        <is>
          <t>УК-7</t>
        </is>
      </c>
      <c r="BH33" s="131" t="n"/>
      <c r="BI33" s="131" t="n"/>
      <c r="BJ33" s="132" t="n"/>
      <c r="BK33" s="819" t="inlineStr">
        <is>
          <t>ИБиП</t>
        </is>
      </c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355" t="n"/>
      <c r="B34" s="2062" t="inlineStr">
        <is>
          <t>1.2</t>
        </is>
      </c>
      <c r="C34" s="429" t="n"/>
      <c r="D34" s="2063" t="inlineStr">
        <is>
          <t xml:space="preserve">Модуль "Системный анализ и прикладная информатика" 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2064" t="n"/>
      <c r="W34" s="132" t="n"/>
      <c r="X34" s="2064" t="n"/>
      <c r="Y34" s="132" t="n"/>
      <c r="Z34" s="1249">
        <f>SUM(Z35:AA36)</f>
        <v/>
      </c>
      <c r="AA34" s="128" t="n"/>
      <c r="AB34" s="984">
        <f>SUM(AB35:AC36)</f>
        <v/>
      </c>
      <c r="AC34" s="128" t="n"/>
      <c r="AD34" s="984">
        <f>SUM(AD35:AE36)</f>
        <v/>
      </c>
      <c r="AE34" s="128" t="n"/>
      <c r="AF34" s="984">
        <f>SUM(AF35:AG36)</f>
        <v/>
      </c>
      <c r="AG34" s="128" t="n"/>
      <c r="AH34" s="984">
        <f>SUM(AH35:AI36)</f>
        <v/>
      </c>
      <c r="AI34" s="128" t="n"/>
      <c r="AJ34" s="984">
        <f>SUM(AJ35:AK36)</f>
        <v/>
      </c>
      <c r="AK34" s="128" t="n"/>
      <c r="AL34" s="2065">
        <f>SUM(AL35:AM36)</f>
        <v/>
      </c>
      <c r="AM34" s="128" t="n"/>
      <c r="AN34" s="984">
        <f>SUM(AN35:AO36)</f>
        <v/>
      </c>
      <c r="AO34" s="128" t="n"/>
      <c r="AP34" s="984">
        <f>SUM(AP35:AQ36)</f>
        <v/>
      </c>
      <c r="AQ34" s="128" t="n"/>
      <c r="AR34" s="984">
        <f>SUM(AR35:AS36)</f>
        <v/>
      </c>
      <c r="AS34" s="128" t="n"/>
      <c r="AT34" s="984">
        <f>SUM(AT35:AU36)</f>
        <v/>
      </c>
      <c r="AU34" s="128" t="n"/>
      <c r="AV34" s="984">
        <f>SUM(AV35:AW36)</f>
        <v/>
      </c>
      <c r="AW34" s="128" t="n"/>
      <c r="AX34" s="2066">
        <f>SUM(AX35:AY36)</f>
        <v/>
      </c>
      <c r="AY34" s="179" t="n"/>
      <c r="AZ34" s="984">
        <f>SUM(AZ35:BA36)</f>
        <v/>
      </c>
      <c r="BA34" s="128" t="n"/>
      <c r="BB34" s="1249">
        <f>SUM(BB35:BC36)</f>
        <v/>
      </c>
      <c r="BC34" s="128" t="n"/>
      <c r="BD34" s="2067">
        <f>SUM(BD35:BD36)</f>
        <v/>
      </c>
      <c r="BE34" s="2068">
        <f>SUM(BE35:BE36)</f>
        <v/>
      </c>
      <c r="BF34" s="2068">
        <f>SUM(BF35:BF36)</f>
        <v/>
      </c>
      <c r="BG34" s="2064" t="n"/>
      <c r="BH34" s="131" t="n"/>
      <c r="BI34" s="131" t="n"/>
      <c r="BJ34" s="132" t="n"/>
      <c r="BK34" s="819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355" t="n"/>
      <c r="B35" s="2057" t="inlineStr">
        <is>
          <t>1.2.1</t>
        </is>
      </c>
      <c r="C35" s="429" t="n"/>
      <c r="D35" s="2058" t="inlineStr">
        <is>
          <t>Стили и методы программирования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627" t="n">
        <v>3</v>
      </c>
      <c r="W35" s="132" t="n"/>
      <c r="X35" s="627" t="n">
        <v>2</v>
      </c>
      <c r="Y35" s="132" t="n"/>
      <c r="Z35" s="1233">
        <f>AL35+AR35+BD35+AX35</f>
        <v/>
      </c>
      <c r="AA35" s="128" t="n"/>
      <c r="AB35" s="961">
        <f>SUM(AD35:AK35)</f>
        <v/>
      </c>
      <c r="AC35" s="128" t="n"/>
      <c r="AD35" s="961" t="n">
        <v>42</v>
      </c>
      <c r="AE35" s="128" t="n"/>
      <c r="AF35" s="961" t="n">
        <v>56</v>
      </c>
      <c r="AG35" s="128" t="n"/>
      <c r="AH35" s="961" t="n"/>
      <c r="AI35" s="128" t="n"/>
      <c r="AJ35" s="961" t="n"/>
      <c r="AK35" s="128" t="n"/>
      <c r="AL35" s="1232">
        <f>AP35*36</f>
        <v/>
      </c>
      <c r="AM35" s="128" t="n"/>
      <c r="AN35" s="961" t="n"/>
      <c r="AO35" s="128" t="n"/>
      <c r="AP35" s="961" t="n"/>
      <c r="AQ35" s="128" t="n"/>
      <c r="AR35" s="961" t="n">
        <v>120</v>
      </c>
      <c r="AS35" s="128" t="n"/>
      <c r="AT35" s="961" t="n">
        <v>56</v>
      </c>
      <c r="AU35" s="128" t="n"/>
      <c r="AV35" s="961" t="n">
        <v>3</v>
      </c>
      <c r="AW35" s="128" t="n"/>
      <c r="AX35" s="2059">
        <f>BB35*36</f>
        <v/>
      </c>
      <c r="AY35" s="179" t="n"/>
      <c r="AZ35" s="961" t="n">
        <v>42</v>
      </c>
      <c r="BA35" s="128" t="n"/>
      <c r="BB35" s="1233" t="n">
        <v>3</v>
      </c>
      <c r="BC35" s="128" t="n"/>
      <c r="BD35" s="2060">
        <f>BF35*36</f>
        <v/>
      </c>
      <c r="BE35" s="2061" t="n"/>
      <c r="BF35" s="2061" t="n"/>
      <c r="BG35" s="627" t="inlineStr">
        <is>
          <t>УПК-3</t>
        </is>
      </c>
      <c r="BH35" s="131" t="n"/>
      <c r="BI35" s="131" t="n"/>
      <c r="BJ35" s="132" t="n"/>
      <c r="BK35" s="819" t="inlineStr">
        <is>
          <t>ПИ</t>
        </is>
      </c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355" t="n"/>
      <c r="B36" s="2057" t="inlineStr">
        <is>
          <t>1.2.2</t>
        </is>
      </c>
      <c r="C36" s="429" t="n"/>
      <c r="D36" s="2058" t="inlineStr">
        <is>
          <t>Системная инженерия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627" t="n"/>
      <c r="W36" s="132" t="n"/>
      <c r="X36" s="627" t="n">
        <v>3</v>
      </c>
      <c r="Y36" s="132" t="n"/>
      <c r="Z36" s="1233" t="n">
        <v>198</v>
      </c>
      <c r="AA36" s="128" t="n"/>
      <c r="AB36" s="961">
        <f>SUM(AD36:AK36)</f>
        <v/>
      </c>
      <c r="AC36" s="128" t="n"/>
      <c r="AD36" s="961" t="n">
        <v>34</v>
      </c>
      <c r="AE36" s="128" t="n"/>
      <c r="AF36" s="961" t="n">
        <v>34</v>
      </c>
      <c r="AG36" s="128" t="n"/>
      <c r="AH36" s="961" t="n"/>
      <c r="AI36" s="128" t="n"/>
      <c r="AJ36" s="961" t="n"/>
      <c r="AK36" s="128" t="n"/>
      <c r="AL36" s="1232">
        <f>AP36*36</f>
        <v/>
      </c>
      <c r="AM36" s="128" t="n"/>
      <c r="AN36" s="961" t="n"/>
      <c r="AO36" s="128" t="n"/>
      <c r="AP36" s="961" t="n"/>
      <c r="AQ36" s="128" t="n"/>
      <c r="AR36" s="961">
        <f>AV36*36</f>
        <v/>
      </c>
      <c r="AS36" s="128" t="n"/>
      <c r="AT36" s="961" t="n"/>
      <c r="AU36" s="128" t="n"/>
      <c r="AV36" s="961" t="n"/>
      <c r="AW36" s="128" t="n"/>
      <c r="AX36" s="2059" t="n">
        <v>198</v>
      </c>
      <c r="AY36" s="179" t="n"/>
      <c r="AZ36" s="961" t="n">
        <v>68</v>
      </c>
      <c r="BA36" s="128" t="n"/>
      <c r="BB36" s="1233" t="n">
        <v>6</v>
      </c>
      <c r="BC36" s="128" t="n"/>
      <c r="BD36" s="2060">
        <f>BF36*36</f>
        <v/>
      </c>
      <c r="BE36" s="2061" t="n"/>
      <c r="BF36" s="2061" t="n"/>
      <c r="BG36" s="627" t="inlineStr">
        <is>
          <t>УК-8</t>
        </is>
      </c>
      <c r="BH36" s="131" t="n"/>
      <c r="BI36" s="131" t="n"/>
      <c r="BJ36" s="132" t="n"/>
      <c r="BK36" s="819" t="inlineStr">
        <is>
          <t>ПИ</t>
        </is>
      </c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355" t="n"/>
      <c r="B37" s="2069" t="inlineStr">
        <is>
          <t>1.3</t>
        </is>
      </c>
      <c r="C37" s="240" t="n"/>
      <c r="D37" s="2070" t="inlineStr">
        <is>
          <t>Научно-исследовательская работа</t>
        </is>
      </c>
      <c r="E37" s="194" t="n"/>
      <c r="F37" s="194" t="n"/>
      <c r="G37" s="194" t="n"/>
      <c r="H37" s="194" t="n"/>
      <c r="I37" s="194" t="n"/>
      <c r="J37" s="194" t="n"/>
      <c r="K37" s="194" t="n"/>
      <c r="L37" s="194" t="n"/>
      <c r="M37" s="194" t="n"/>
      <c r="N37" s="194" t="n"/>
      <c r="O37" s="194" t="n"/>
      <c r="P37" s="194" t="n"/>
      <c r="Q37" s="194" t="n"/>
      <c r="R37" s="194" t="n"/>
      <c r="S37" s="194" t="n"/>
      <c r="T37" s="194" t="n"/>
      <c r="U37" s="195" t="n"/>
      <c r="V37" s="2071" t="n"/>
      <c r="W37" s="195" t="n"/>
      <c r="X37" s="2071" t="n">
        <v>2.3</v>
      </c>
      <c r="Y37" s="195" t="n"/>
      <c r="Z37" s="2072">
        <f>AR37+AX37</f>
        <v/>
      </c>
      <c r="AA37" s="197" t="n"/>
      <c r="AB37" s="966">
        <f>SUM(AD37:AK37)</f>
        <v/>
      </c>
      <c r="AC37" s="197" t="n"/>
      <c r="AD37" s="966" t="n"/>
      <c r="AE37" s="197" t="n"/>
      <c r="AF37" s="966" t="n"/>
      <c r="AG37" s="197" t="n"/>
      <c r="AH37" s="966" t="n"/>
      <c r="AI37" s="197" t="n"/>
      <c r="AJ37" s="966" t="n"/>
      <c r="AK37" s="197" t="n"/>
      <c r="AL37" s="1627">
        <f>AP37*36</f>
        <v/>
      </c>
      <c r="AM37" s="197" t="n"/>
      <c r="AN37" s="966">
        <f>$AB37</f>
        <v/>
      </c>
      <c r="AO37" s="197" t="n"/>
      <c r="AP37" s="966" t="n"/>
      <c r="AQ37" s="197" t="n"/>
      <c r="AR37" s="2073" t="n">
        <v>198</v>
      </c>
      <c r="AS37" s="197" t="n"/>
      <c r="AT37" s="966" t="n"/>
      <c r="AU37" s="197" t="n"/>
      <c r="AV37" s="2073" t="n">
        <v>6</v>
      </c>
      <c r="AW37" s="197" t="n"/>
      <c r="AX37" s="2074" t="n">
        <v>198</v>
      </c>
      <c r="AY37" s="197" t="n"/>
      <c r="AZ37" s="2073" t="n"/>
      <c r="BA37" s="197" t="n"/>
      <c r="BB37" s="2072" t="n">
        <v>6</v>
      </c>
      <c r="BC37" s="197" t="n"/>
      <c r="BD37" s="2075">
        <f>BF37*36</f>
        <v/>
      </c>
      <c r="BE37" s="2042" t="n"/>
      <c r="BF37" s="2042" t="n"/>
      <c r="BG37" s="2071" t="inlineStr">
        <is>
          <t>УК-1,4, 5,6</t>
        </is>
      </c>
      <c r="BH37" s="194" t="n"/>
      <c r="BI37" s="194" t="n"/>
      <c r="BJ37" s="195" t="n"/>
      <c r="BK37" s="819" t="inlineStr">
        <is>
          <t>ПИ</t>
        </is>
      </c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355" t="n"/>
      <c r="B38" s="2044" t="n">
        <v>2</v>
      </c>
      <c r="C38" s="613" t="n"/>
      <c r="D38" s="2045" t="inlineStr">
        <is>
          <t>Компонент учреждения образования</t>
        </is>
      </c>
      <c r="E38" s="585" t="n"/>
      <c r="F38" s="585" t="n"/>
      <c r="G38" s="585" t="n"/>
      <c r="H38" s="585" t="n"/>
      <c r="I38" s="585" t="n"/>
      <c r="J38" s="585" t="n"/>
      <c r="K38" s="585" t="n"/>
      <c r="L38" s="585" t="n"/>
      <c r="M38" s="585" t="n"/>
      <c r="N38" s="585" t="n"/>
      <c r="O38" s="585" t="n"/>
      <c r="P38" s="585" t="n"/>
      <c r="Q38" s="585" t="n"/>
      <c r="R38" s="585" t="n"/>
      <c r="S38" s="585" t="n"/>
      <c r="T38" s="585" t="n"/>
      <c r="U38" s="586" t="n"/>
      <c r="V38" s="2046" t="n"/>
      <c r="W38" s="586" t="n"/>
      <c r="X38" s="2046" t="n"/>
      <c r="Y38" s="586" t="n"/>
      <c r="Z38" s="2047">
        <f>Z39+Z40+Z44+Z49</f>
        <v/>
      </c>
      <c r="AA38" s="613" t="n"/>
      <c r="AB38" s="2047">
        <f>AB39+AB40+AB44+AB49</f>
        <v/>
      </c>
      <c r="AC38" s="613" t="n"/>
      <c r="AD38" s="2047">
        <f>AD39+AD40+AD44+AD49</f>
        <v/>
      </c>
      <c r="AE38" s="613" t="n"/>
      <c r="AF38" s="2047">
        <f>AF39+AF40+AF44+AF49</f>
        <v/>
      </c>
      <c r="AG38" s="613" t="n"/>
      <c r="AH38" s="2047">
        <f>AH39+AH40+AH44+AH49</f>
        <v/>
      </c>
      <c r="AI38" s="613" t="n"/>
      <c r="AJ38" s="2047">
        <f>AJ39+AJ40+AJ44+AJ49</f>
        <v/>
      </c>
      <c r="AK38" s="613" t="n"/>
      <c r="AL38" s="2047">
        <f>AL40+AL44+AL49+AL39</f>
        <v/>
      </c>
      <c r="AM38" s="613" t="n"/>
      <c r="AN38" s="2047">
        <f>AN40+AN44+AN49+AN39</f>
        <v/>
      </c>
      <c r="AO38" s="613" t="n"/>
      <c r="AP38" s="2047">
        <f>AP40+AP44+AP49+AP39</f>
        <v/>
      </c>
      <c r="AQ38" s="613" t="n"/>
      <c r="AR38" s="2047">
        <f>AR40+AR44+AR49+AR39</f>
        <v/>
      </c>
      <c r="AS38" s="613" t="n"/>
      <c r="AT38" s="2047">
        <f>AT40+AT44+AT49+AT39</f>
        <v/>
      </c>
      <c r="AU38" s="613" t="n"/>
      <c r="AV38" s="2048">
        <f>AV40+AV44+AV49+AV39</f>
        <v/>
      </c>
      <c r="AW38" s="613" t="n"/>
      <c r="AX38" s="2047">
        <f>AX40+AX44+AX49+AX39</f>
        <v/>
      </c>
      <c r="AY38" s="613" t="n"/>
      <c r="AZ38" s="2047">
        <f>AZ40+AZ44+AZ49+AZ39</f>
        <v/>
      </c>
      <c r="BA38" s="613" t="n"/>
      <c r="BB38" s="2047">
        <f>BB40+BB44+BB49+BB39</f>
        <v/>
      </c>
      <c r="BC38" s="613" t="n"/>
      <c r="BD38" s="2050">
        <f>SUM(BD39:BD57)</f>
        <v/>
      </c>
      <c r="BE38" s="2051" t="n"/>
      <c r="BF38" s="2051">
        <f>SUM(BF39:BF57)</f>
        <v/>
      </c>
      <c r="BG38" s="2046" t="n"/>
      <c r="BH38" s="585" t="n"/>
      <c r="BI38" s="585" t="n"/>
      <c r="BJ38" s="586" t="n"/>
      <c r="BK38" s="819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355" t="n"/>
      <c r="B39" s="2053" t="inlineStr">
        <is>
          <t>2.1</t>
        </is>
      </c>
      <c r="C39" s="2035" t="n"/>
      <c r="D39" s="2054" t="inlineStr">
        <is>
          <t>Иностранный язык для делового и профессионального общения</t>
        </is>
      </c>
      <c r="E39" s="1997" t="n"/>
      <c r="F39" s="1997" t="n"/>
      <c r="G39" s="1997" t="n"/>
      <c r="H39" s="1997" t="n"/>
      <c r="I39" s="1997" t="n"/>
      <c r="J39" s="1997" t="n"/>
      <c r="K39" s="1997" t="n"/>
      <c r="L39" s="1997" t="n"/>
      <c r="M39" s="1997" t="n"/>
      <c r="N39" s="1997" t="n"/>
      <c r="O39" s="1997" t="n"/>
      <c r="P39" s="1997" t="n"/>
      <c r="Q39" s="1997" t="n"/>
      <c r="R39" s="1997" t="n"/>
      <c r="S39" s="1997" t="n"/>
      <c r="T39" s="1997" t="n"/>
      <c r="U39" s="2004" t="n"/>
      <c r="V39" s="1290" t="n">
        <v>2</v>
      </c>
      <c r="W39" s="161" t="n"/>
      <c r="X39" s="1290" t="n">
        <v>1</v>
      </c>
      <c r="Y39" s="161" t="n"/>
      <c r="Z39" s="1289">
        <f>AL39+AR39+BD39</f>
        <v/>
      </c>
      <c r="AA39" s="139" t="n"/>
      <c r="AB39" s="1287" t="n">
        <v>108</v>
      </c>
      <c r="AC39" s="139" t="n"/>
      <c r="AD39" s="1287" t="n"/>
      <c r="AE39" s="139" t="n"/>
      <c r="AF39" s="1287" t="n"/>
      <c r="AG39" s="139" t="n"/>
      <c r="AH39" s="1287" t="n">
        <v>108</v>
      </c>
      <c r="AI39" s="139" t="n"/>
      <c r="AJ39" s="1287" t="n"/>
      <c r="AK39" s="139" t="n"/>
      <c r="AL39" s="2055">
        <f>AP39*36</f>
        <v/>
      </c>
      <c r="AM39" s="139" t="n"/>
      <c r="AN39" s="1287" t="n">
        <v>48</v>
      </c>
      <c r="AO39" s="139" t="n"/>
      <c r="AP39" s="1287" t="n">
        <v>3</v>
      </c>
      <c r="AQ39" s="139" t="n"/>
      <c r="AR39" s="1287">
        <f>AV39*36</f>
        <v/>
      </c>
      <c r="AS39" s="139" t="n"/>
      <c r="AT39" s="1287" t="n">
        <v>60</v>
      </c>
      <c r="AU39" s="139" t="n"/>
      <c r="AV39" s="1287" t="n">
        <v>4</v>
      </c>
      <c r="AW39" s="139" t="n"/>
      <c r="AX39" s="2076">
        <f>BB39*36</f>
        <v/>
      </c>
      <c r="AY39" s="139" t="n"/>
      <c r="AZ39" s="2077" t="n"/>
      <c r="BA39" s="139" t="n"/>
      <c r="BB39" s="2078" t="n"/>
      <c r="BC39" s="139" t="n"/>
      <c r="BD39" s="2079">
        <f>BF39*36</f>
        <v/>
      </c>
      <c r="BE39" s="2080" t="n"/>
      <c r="BF39" s="2080" t="n"/>
      <c r="BG39" s="1290" t="inlineStr">
        <is>
          <t>УК-3</t>
        </is>
      </c>
      <c r="BH39" s="123" t="n"/>
      <c r="BI39" s="123" t="n"/>
      <c r="BJ39" s="161" t="n"/>
      <c r="BK39" s="819" t="inlineStr">
        <is>
          <t>МКиТП</t>
        </is>
      </c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355" t="n"/>
      <c r="B40" s="2062" t="inlineStr">
        <is>
          <t>2.2</t>
        </is>
      </c>
      <c r="C40" s="429" t="n"/>
      <c r="D40" s="2063" t="inlineStr">
        <is>
          <t>Модуль "Технологии программирования"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2" t="n"/>
      <c r="V40" s="2064" t="n"/>
      <c r="W40" s="132" t="n"/>
      <c r="X40" s="2064" t="n"/>
      <c r="Y40" s="132" t="n"/>
      <c r="Z40" s="1249">
        <f>SUM(Z41:AA43)</f>
        <v/>
      </c>
      <c r="AA40" s="128" t="n"/>
      <c r="AB40" s="984">
        <f>SUM(AB41:AC43)</f>
        <v/>
      </c>
      <c r="AC40" s="128" t="n"/>
      <c r="AD40" s="984">
        <f>SUM(AD41:AE43)</f>
        <v/>
      </c>
      <c r="AE40" s="128" t="n"/>
      <c r="AF40" s="984">
        <f>SUM(AF41:AG43)</f>
        <v/>
      </c>
      <c r="AG40" s="128" t="n"/>
      <c r="AH40" s="984">
        <f>SUM(AH41:AI43)</f>
        <v/>
      </c>
      <c r="AI40" s="128" t="n"/>
      <c r="AJ40" s="984">
        <f>SUM(AJ41:AK43)</f>
        <v/>
      </c>
      <c r="AK40" s="128" t="n"/>
      <c r="AL40" s="2065">
        <f>SUM(AL41:AM43)</f>
        <v/>
      </c>
      <c r="AM40" s="128" t="n"/>
      <c r="AN40" s="984">
        <f>SUM(AN41:AO43)</f>
        <v/>
      </c>
      <c r="AO40" s="128" t="n"/>
      <c r="AP40" s="984">
        <f>SUM(AP41:AQ43)</f>
        <v/>
      </c>
      <c r="AQ40" s="128" t="n"/>
      <c r="AR40" s="984">
        <f>SUM(AR41:AS43)</f>
        <v/>
      </c>
      <c r="AS40" s="128" t="n"/>
      <c r="AT40" s="984">
        <f>SUM(AT41:AU43)</f>
        <v/>
      </c>
      <c r="AU40" s="128" t="n"/>
      <c r="AV40" s="984">
        <f>SUM(AV41:AW43)</f>
        <v/>
      </c>
      <c r="AW40" s="128" t="n"/>
      <c r="AX40" s="2066">
        <f>SUM(AX41:AY43)</f>
        <v/>
      </c>
      <c r="AY40" s="179" t="n"/>
      <c r="AZ40" s="984">
        <f>SUM(AZ41:BA43)</f>
        <v/>
      </c>
      <c r="BA40" s="128" t="n"/>
      <c r="BB40" s="1249">
        <f>SUM(BB41:BC43)</f>
        <v/>
      </c>
      <c r="BC40" s="128" t="n"/>
      <c r="BD40" s="2067">
        <f>SUM(BD41:BD43)</f>
        <v/>
      </c>
      <c r="BE40" s="2068">
        <f>SUM(BE41:BE43)</f>
        <v/>
      </c>
      <c r="BF40" s="2068" t="n"/>
      <c r="BG40" s="2064" t="n"/>
      <c r="BH40" s="131" t="n"/>
      <c r="BI40" s="131" t="n"/>
      <c r="BJ40" s="132" t="n"/>
      <c r="BK40" s="819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355" t="n"/>
      <c r="B41" s="2057" t="inlineStr">
        <is>
          <t>2.2.1</t>
        </is>
      </c>
      <c r="C41" s="429" t="n"/>
      <c r="D41" s="2058" t="inlineStr">
        <is>
          <t>Функциональное программирование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2" t="n"/>
      <c r="V41" s="627" t="n"/>
      <c r="W41" s="132" t="n"/>
      <c r="X41" s="627" t="n">
        <v>1</v>
      </c>
      <c r="Y41" s="132" t="n"/>
      <c r="Z41" s="1233">
        <f>AL41+AR41+BD41</f>
        <v/>
      </c>
      <c r="AA41" s="128" t="n"/>
      <c r="AB41" s="961">
        <f>SUM(AD41:AK41)</f>
        <v/>
      </c>
      <c r="AC41" s="128" t="n"/>
      <c r="AD41" s="961" t="n">
        <v>36</v>
      </c>
      <c r="AE41" s="128" t="n"/>
      <c r="AF41" s="961" t="n">
        <v>36</v>
      </c>
      <c r="AG41" s="128" t="n"/>
      <c r="AH41" s="961" t="n"/>
      <c r="AI41" s="128" t="n"/>
      <c r="AJ41" s="961" t="n"/>
      <c r="AK41" s="128" t="n"/>
      <c r="AL41" s="1232">
        <f>AP41*36</f>
        <v/>
      </c>
      <c r="AM41" s="128" t="n"/>
      <c r="AN41" s="961" t="n">
        <v>72</v>
      </c>
      <c r="AO41" s="128" t="n"/>
      <c r="AP41" s="961" t="n">
        <v>6</v>
      </c>
      <c r="AQ41" s="128" t="n"/>
      <c r="AR41" s="961">
        <f>AV41*36</f>
        <v/>
      </c>
      <c r="AS41" s="128" t="n"/>
      <c r="AT41" s="961" t="n"/>
      <c r="AU41" s="128" t="n"/>
      <c r="AV41" s="961" t="n"/>
      <c r="AW41" s="128" t="n"/>
      <c r="AX41" s="2059">
        <f>BB41*36</f>
        <v/>
      </c>
      <c r="AY41" s="179" t="n"/>
      <c r="AZ41" s="961" t="n"/>
      <c r="BA41" s="128" t="n"/>
      <c r="BB41" s="1233" t="n"/>
      <c r="BC41" s="128" t="n"/>
      <c r="BD41" s="2060">
        <f>BF41*36</f>
        <v/>
      </c>
      <c r="BE41" s="2061" t="n"/>
      <c r="BF41" s="2061" t="n"/>
      <c r="BG41" s="627" t="inlineStr">
        <is>
          <t>СК-1</t>
        </is>
      </c>
      <c r="BH41" s="131" t="n"/>
      <c r="BI41" s="131" t="n"/>
      <c r="BJ41" s="132" t="n"/>
      <c r="BK41" s="819" t="inlineStr">
        <is>
          <t>ПИ</t>
        </is>
      </c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355" t="n"/>
      <c r="B42" s="2057" t="inlineStr">
        <is>
          <t>2.2.2</t>
        </is>
      </c>
      <c r="C42" s="429" t="n"/>
      <c r="D42" s="2058" t="inlineStr">
        <is>
          <t>Параллельное и многопоточное программирование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2" t="n"/>
      <c r="V42" s="627" t="n">
        <v>2</v>
      </c>
      <c r="W42" s="132" t="n"/>
      <c r="X42" s="627" t="n"/>
      <c r="Y42" s="132" t="n"/>
      <c r="Z42" s="1233">
        <f>AL42+AR42+BD42</f>
        <v/>
      </c>
      <c r="AA42" s="128" t="n"/>
      <c r="AB42" s="961">
        <f>SUM(AD42:AK42)</f>
        <v/>
      </c>
      <c r="AC42" s="128" t="n"/>
      <c r="AD42" s="961" t="n">
        <v>24</v>
      </c>
      <c r="AE42" s="128" t="n"/>
      <c r="AF42" s="961" t="n">
        <v>26</v>
      </c>
      <c r="AG42" s="128" t="n"/>
      <c r="AH42" s="961" t="n"/>
      <c r="AI42" s="128" t="n"/>
      <c r="AJ42" s="961" t="n"/>
      <c r="AK42" s="128" t="n"/>
      <c r="AL42" s="1232">
        <f>AP42*36</f>
        <v/>
      </c>
      <c r="AM42" s="128" t="n"/>
      <c r="AN42" s="961" t="n"/>
      <c r="AO42" s="128" t="n"/>
      <c r="AP42" s="961" t="n"/>
      <c r="AQ42" s="128" t="n"/>
      <c r="AR42" s="961">
        <f>AV42*36</f>
        <v/>
      </c>
      <c r="AS42" s="128" t="n"/>
      <c r="AT42" s="961">
        <f>AB42</f>
        <v/>
      </c>
      <c r="AU42" s="128" t="n"/>
      <c r="AV42" s="961" t="n">
        <v>5</v>
      </c>
      <c r="AW42" s="128" t="n"/>
      <c r="AX42" s="2059">
        <f>BB42*36</f>
        <v/>
      </c>
      <c r="AY42" s="179" t="n"/>
      <c r="AZ42" s="961" t="n"/>
      <c r="BA42" s="128" t="n"/>
      <c r="BB42" s="1233" t="n"/>
      <c r="BC42" s="128" t="n"/>
      <c r="BD42" s="2060">
        <f>BF42*36</f>
        <v/>
      </c>
      <c r="BE42" s="2061" t="n"/>
      <c r="BF42" s="2061" t="n"/>
      <c r="BG42" s="627" t="inlineStr">
        <is>
          <t>СК-2</t>
        </is>
      </c>
      <c r="BH42" s="131" t="n"/>
      <c r="BI42" s="131" t="n"/>
      <c r="BJ42" s="132" t="n"/>
      <c r="BK42" s="819" t="inlineStr">
        <is>
          <t>ПИ</t>
        </is>
      </c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2057" t="inlineStr">
        <is>
          <t>2.2.3</t>
        </is>
      </c>
      <c r="C43" s="429" t="n"/>
      <c r="D43" s="2058" t="inlineStr">
        <is>
          <t>Технологии разработки VR/AR/MR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627" t="n"/>
      <c r="W43" s="132" t="n"/>
      <c r="X43" s="627" t="n">
        <v>2</v>
      </c>
      <c r="Y43" s="132" t="n"/>
      <c r="Z43" s="1233">
        <f>AL43+AR43+BD43</f>
        <v/>
      </c>
      <c r="AA43" s="128" t="n"/>
      <c r="AB43" s="961">
        <f>SUM(AD43:AK43)</f>
        <v/>
      </c>
      <c r="AC43" s="128" t="n"/>
      <c r="AD43" s="961" t="n">
        <v>24</v>
      </c>
      <c r="AE43" s="128" t="n"/>
      <c r="AF43" s="961" t="n">
        <v>24</v>
      </c>
      <c r="AG43" s="128" t="n"/>
      <c r="AH43" s="961" t="n"/>
      <c r="AI43" s="128" t="n"/>
      <c r="AJ43" s="961" t="n"/>
      <c r="AK43" s="128" t="n"/>
      <c r="AL43" s="1232">
        <f>AP43*36</f>
        <v/>
      </c>
      <c r="AM43" s="128" t="n"/>
      <c r="AN43" s="961" t="n"/>
      <c r="AO43" s="128" t="n"/>
      <c r="AP43" s="961" t="n"/>
      <c r="AQ43" s="128" t="n"/>
      <c r="AR43" s="961">
        <f>AV43*36</f>
        <v/>
      </c>
      <c r="AS43" s="128" t="n"/>
      <c r="AT43" s="961" t="n">
        <v>48</v>
      </c>
      <c r="AU43" s="128" t="n"/>
      <c r="AV43" s="961" t="n">
        <v>3</v>
      </c>
      <c r="AW43" s="128" t="n"/>
      <c r="AX43" s="2059">
        <f>BB43*36</f>
        <v/>
      </c>
      <c r="AY43" s="179" t="n"/>
      <c r="AZ43" s="961" t="n"/>
      <c r="BA43" s="128" t="n"/>
      <c r="BB43" s="1233" t="n"/>
      <c r="BC43" s="128" t="n"/>
      <c r="BD43" s="2060">
        <f>BF43*36</f>
        <v/>
      </c>
      <c r="BE43" s="2061" t="n"/>
      <c r="BF43" s="2061" t="n"/>
      <c r="BG43" s="627" t="inlineStr">
        <is>
          <t>СК-3</t>
        </is>
      </c>
      <c r="BH43" s="131" t="n"/>
      <c r="BI43" s="131" t="n"/>
      <c r="BJ43" s="132" t="n"/>
      <c r="BK43" s="819" t="inlineStr">
        <is>
          <t>ПИ</t>
        </is>
      </c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2062" t="inlineStr">
        <is>
          <t>2.3</t>
        </is>
      </c>
      <c r="C44" s="429" t="n"/>
      <c r="D44" s="2063" t="inlineStr">
        <is>
          <t>Модуль "Обработка и управление данными"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064" t="n"/>
      <c r="W44" s="132" t="n"/>
      <c r="X44" s="2064" t="n"/>
      <c r="Y44" s="132" t="n"/>
      <c r="Z44" s="1249">
        <f>SUM(Z45:AA48)</f>
        <v/>
      </c>
      <c r="AA44" s="128" t="n"/>
      <c r="AB44" s="984">
        <f>SUM(AB45:AC48)</f>
        <v/>
      </c>
      <c r="AC44" s="128" t="n"/>
      <c r="AD44" s="984">
        <f>SUM(AD45:AE48)</f>
        <v/>
      </c>
      <c r="AE44" s="128" t="n"/>
      <c r="AF44" s="984">
        <f>SUM(AF45:AG48)</f>
        <v/>
      </c>
      <c r="AG44" s="128" t="n"/>
      <c r="AH44" s="984">
        <f>SUM(AH45:AI48)</f>
        <v/>
      </c>
      <c r="AI44" s="128" t="n"/>
      <c r="AJ44" s="984">
        <f>SUM(AJ45:AK48)</f>
        <v/>
      </c>
      <c r="AK44" s="128" t="n"/>
      <c r="AL44" s="2065">
        <f>SUM(AL45:AM48)</f>
        <v/>
      </c>
      <c r="AM44" s="128" t="n"/>
      <c r="AN44" s="984">
        <f>SUM(AN45:AO48)</f>
        <v/>
      </c>
      <c r="AO44" s="128" t="n"/>
      <c r="AP44" s="984">
        <f>SUM(AP45:AQ48)</f>
        <v/>
      </c>
      <c r="AQ44" s="128" t="n"/>
      <c r="AR44" s="984">
        <f>SUM(AR45:AS48)</f>
        <v/>
      </c>
      <c r="AS44" s="128" t="n"/>
      <c r="AT44" s="984">
        <f>SUM(AT45:AU48)</f>
        <v/>
      </c>
      <c r="AU44" s="128" t="n"/>
      <c r="AV44" s="984">
        <f>SUM(AV45:AW48)</f>
        <v/>
      </c>
      <c r="AW44" s="128" t="n"/>
      <c r="AX44" s="2066">
        <f>SUM(AX45:AY48)</f>
        <v/>
      </c>
      <c r="AY44" s="179" t="n"/>
      <c r="AZ44" s="984">
        <f>SUM(AZ45:BA48)</f>
        <v/>
      </c>
      <c r="BA44" s="128" t="n"/>
      <c r="BB44" s="1249">
        <f>SUM(BB45:BC48)</f>
        <v/>
      </c>
      <c r="BC44" s="128" t="n"/>
      <c r="BD44" s="2067">
        <f>SUM(BD45:BD48)</f>
        <v/>
      </c>
      <c r="BE44" s="2068">
        <f>SUM(BE45:BE48)</f>
        <v/>
      </c>
      <c r="BF44" s="2068" t="n"/>
      <c r="BG44" s="2064" t="n"/>
      <c r="BH44" s="131" t="n"/>
      <c r="BI44" s="131" t="n"/>
      <c r="BJ44" s="132" t="n"/>
      <c r="BK44" s="819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057" t="inlineStr">
        <is>
          <t>2.3.1</t>
        </is>
      </c>
      <c r="C45" s="429" t="n"/>
      <c r="D45" s="2058" t="inlineStr">
        <is>
          <t>Методы обработки, преобразования и анализа данных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627" t="n">
        <v>2</v>
      </c>
      <c r="W45" s="132" t="n"/>
      <c r="X45" s="627" t="n">
        <v>1</v>
      </c>
      <c r="Y45" s="132" t="n"/>
      <c r="Z45" s="1233">
        <f>AL45+AR45+BD45</f>
        <v/>
      </c>
      <c r="AA45" s="128" t="n"/>
      <c r="AB45" s="961">
        <f>SUM(AD45:AK45)</f>
        <v/>
      </c>
      <c r="AC45" s="128" t="n"/>
      <c r="AD45" s="961" t="n">
        <v>48</v>
      </c>
      <c r="AE45" s="128" t="n"/>
      <c r="AF45" s="961" t="n">
        <v>66</v>
      </c>
      <c r="AG45" s="128" t="n"/>
      <c r="AH45" s="961" t="n"/>
      <c r="AI45" s="128" t="n"/>
      <c r="AJ45" s="961" t="n"/>
      <c r="AK45" s="128" t="n"/>
      <c r="AL45" s="1232" t="n">
        <v>210</v>
      </c>
      <c r="AM45" s="128" t="n"/>
      <c r="AN45" s="961" t="n">
        <v>66</v>
      </c>
      <c r="AO45" s="128" t="n"/>
      <c r="AP45" s="961" t="n">
        <v>6</v>
      </c>
      <c r="AQ45" s="128" t="n"/>
      <c r="AR45" s="961">
        <f>AV45*36</f>
        <v/>
      </c>
      <c r="AS45" s="128" t="n"/>
      <c r="AT45" s="961" t="n">
        <v>48</v>
      </c>
      <c r="AU45" s="128" t="n"/>
      <c r="AV45" s="961" t="n">
        <v>3</v>
      </c>
      <c r="AW45" s="128" t="n"/>
      <c r="AX45" s="2059">
        <f>BB45*36</f>
        <v/>
      </c>
      <c r="AY45" s="179" t="n"/>
      <c r="AZ45" s="961" t="n"/>
      <c r="BA45" s="128" t="n"/>
      <c r="BB45" s="1233" t="n"/>
      <c r="BC45" s="128" t="n"/>
      <c r="BD45" s="2060">
        <f>BF45*36</f>
        <v/>
      </c>
      <c r="BE45" s="2061" t="n"/>
      <c r="BF45" s="2061" t="n"/>
      <c r="BG45" s="627" t="inlineStr">
        <is>
          <t>СК-4</t>
        </is>
      </c>
      <c r="BH45" s="131" t="n"/>
      <c r="BI45" s="131" t="n"/>
      <c r="BJ45" s="132" t="n"/>
      <c r="BK45" s="819" t="inlineStr">
        <is>
          <t>ПИ</t>
        </is>
      </c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057" t="inlineStr">
        <is>
          <t>2.3.2</t>
        </is>
      </c>
      <c r="C46" s="429" t="n"/>
      <c r="D46" s="2058" t="inlineStr">
        <is>
          <t>Защита программного обеспечения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627" t="n"/>
      <c r="W46" s="132" t="n"/>
      <c r="X46" s="627" t="n">
        <v>1</v>
      </c>
      <c r="Y46" s="132" t="n"/>
      <c r="Z46" s="1233" t="n">
        <v>120</v>
      </c>
      <c r="AA46" s="128" t="n"/>
      <c r="AB46" s="961">
        <f>SUM(AD46:AK46)</f>
        <v/>
      </c>
      <c r="AC46" s="128" t="n"/>
      <c r="AD46" s="961" t="n">
        <v>20</v>
      </c>
      <c r="AE46" s="128" t="n"/>
      <c r="AF46" s="961" t="n">
        <v>30</v>
      </c>
      <c r="AG46" s="128" t="n"/>
      <c r="AH46" s="961" t="n"/>
      <c r="AI46" s="128" t="n"/>
      <c r="AJ46" s="961" t="n"/>
      <c r="AK46" s="128" t="n"/>
      <c r="AL46" s="1232" t="n">
        <v>120</v>
      </c>
      <c r="AM46" s="128" t="n"/>
      <c r="AN46" s="961">
        <f>AB46</f>
        <v/>
      </c>
      <c r="AO46" s="128" t="n"/>
      <c r="AP46" s="961" t="n">
        <v>3</v>
      </c>
      <c r="AQ46" s="128" t="n"/>
      <c r="AR46" s="961">
        <f>AV46*36</f>
        <v/>
      </c>
      <c r="AS46" s="128" t="n"/>
      <c r="AT46" s="961" t="n"/>
      <c r="AU46" s="128" t="n"/>
      <c r="AV46" s="961" t="n"/>
      <c r="AW46" s="128" t="n"/>
      <c r="AX46" s="2059" t="n"/>
      <c r="AY46" s="179" t="n"/>
      <c r="AZ46" s="961" t="n"/>
      <c r="BA46" s="128" t="n"/>
      <c r="BB46" s="1233" t="n"/>
      <c r="BC46" s="128" t="n"/>
      <c r="BD46" s="2060" t="n"/>
      <c r="BE46" s="2061" t="n"/>
      <c r="BF46" s="2061" t="n"/>
      <c r="BG46" s="627" t="inlineStr">
        <is>
          <t>СК-11</t>
        </is>
      </c>
      <c r="BH46" s="131" t="n"/>
      <c r="BI46" s="131" t="n"/>
      <c r="BJ46" s="132" t="n"/>
      <c r="BK46" s="819" t="inlineStr">
        <is>
          <t>ПИ</t>
        </is>
      </c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2057" t="inlineStr">
        <is>
          <t>2.3.3</t>
        </is>
      </c>
      <c r="C47" s="429" t="n"/>
      <c r="D47" s="2058" t="inlineStr">
        <is>
          <t>Интеллектуальный анализ и большие данные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627" t="n">
        <v>3</v>
      </c>
      <c r="W47" s="132" t="n"/>
      <c r="X47" s="627" t="n"/>
      <c r="Y47" s="132" t="n"/>
      <c r="Z47" s="1233">
        <f>AL47+AR47+BD47+AX47</f>
        <v/>
      </c>
      <c r="AA47" s="128" t="n"/>
      <c r="AB47" s="961">
        <f>SUM(AD47:AK47)</f>
        <v/>
      </c>
      <c r="AC47" s="128" t="n"/>
      <c r="AD47" s="961" t="n">
        <v>36</v>
      </c>
      <c r="AE47" s="128" t="n"/>
      <c r="AF47" s="961" t="n">
        <v>50</v>
      </c>
      <c r="AG47" s="128" t="n"/>
      <c r="AH47" s="961" t="n"/>
      <c r="AI47" s="128" t="n"/>
      <c r="AJ47" s="961" t="n"/>
      <c r="AK47" s="128" t="n"/>
      <c r="AL47" s="1232">
        <f>AP47*36</f>
        <v/>
      </c>
      <c r="AM47" s="128" t="n"/>
      <c r="AN47" s="961" t="n"/>
      <c r="AO47" s="128" t="n"/>
      <c r="AP47" s="961" t="n"/>
      <c r="AQ47" s="128" t="n"/>
      <c r="AR47" s="961">
        <f>AV47*36</f>
        <v/>
      </c>
      <c r="AS47" s="128" t="n"/>
      <c r="AT47" s="961" t="n"/>
      <c r="AU47" s="128" t="n"/>
      <c r="AV47" s="961" t="n"/>
      <c r="AW47" s="128" t="n"/>
      <c r="AX47" s="2059" t="n">
        <v>210</v>
      </c>
      <c r="AY47" s="179" t="n"/>
      <c r="AZ47" s="961">
        <f>AB47</f>
        <v/>
      </c>
      <c r="BA47" s="128" t="n"/>
      <c r="BB47" s="1233" t="n">
        <v>6</v>
      </c>
      <c r="BC47" s="128" t="n"/>
      <c r="BD47" s="2060" t="n"/>
      <c r="BE47" s="2061" t="n"/>
      <c r="BF47" s="2061" t="n"/>
      <c r="BG47" s="627" t="inlineStr">
        <is>
          <t>СК-5</t>
        </is>
      </c>
      <c r="BH47" s="131" t="n"/>
      <c r="BI47" s="131" t="n"/>
      <c r="BJ47" s="132" t="n"/>
      <c r="BK47" s="819" t="inlineStr">
        <is>
          <t>ИСиТ</t>
        </is>
      </c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057" t="inlineStr">
        <is>
          <t>2.3.4</t>
        </is>
      </c>
      <c r="C48" s="429" t="n"/>
      <c r="D48" s="2058" t="inlineStr">
        <is>
          <t>Технологии облачных вычислений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627" t="n">
        <v>3</v>
      </c>
      <c r="W48" s="132" t="n"/>
      <c r="X48" s="627" t="n"/>
      <c r="Y48" s="132" t="n"/>
      <c r="Z48" s="1233">
        <f>AL48+AR48+BD48+AX48</f>
        <v/>
      </c>
      <c r="AA48" s="128" t="n"/>
      <c r="AB48" s="961">
        <f>SUM(AD48:AK48)</f>
        <v/>
      </c>
      <c r="AC48" s="128" t="n"/>
      <c r="AD48" s="961" t="n">
        <v>26</v>
      </c>
      <c r="AE48" s="128" t="n"/>
      <c r="AF48" s="961" t="n">
        <v>32</v>
      </c>
      <c r="AG48" s="128" t="n"/>
      <c r="AH48" s="961" t="n"/>
      <c r="AI48" s="128" t="n"/>
      <c r="AJ48" s="961" t="n"/>
      <c r="AK48" s="128" t="n"/>
      <c r="AL48" s="1232">
        <f>AP48*36</f>
        <v/>
      </c>
      <c r="AM48" s="128" t="n"/>
      <c r="AN48" s="961" t="n"/>
      <c r="AO48" s="128" t="n"/>
      <c r="AP48" s="961" t="n"/>
      <c r="AQ48" s="128" t="n"/>
      <c r="AR48" s="961" t="n"/>
      <c r="AS48" s="128" t="n"/>
      <c r="AT48" s="961" t="n"/>
      <c r="AU48" s="128" t="n"/>
      <c r="AV48" s="961" t="n"/>
      <c r="AW48" s="128" t="n"/>
      <c r="AX48" s="2059">
        <f>BB48*36</f>
        <v/>
      </c>
      <c r="AY48" s="179" t="n"/>
      <c r="AZ48" s="961">
        <f>AB48</f>
        <v/>
      </c>
      <c r="BA48" s="128" t="n"/>
      <c r="BB48" s="1233" t="n">
        <v>3</v>
      </c>
      <c r="BC48" s="128" t="n"/>
      <c r="BD48" s="2060">
        <f>BF48*36</f>
        <v/>
      </c>
      <c r="BE48" s="2061" t="n"/>
      <c r="BF48" s="2061" t="n"/>
      <c r="BG48" s="627" t="inlineStr">
        <is>
          <t>СК-6</t>
        </is>
      </c>
      <c r="BH48" s="131" t="n"/>
      <c r="BI48" s="131" t="n"/>
      <c r="BJ48" s="132" t="n"/>
      <c r="BK48" s="819" t="inlineStr">
        <is>
          <t>ПИ</t>
        </is>
      </c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062" t="inlineStr">
        <is>
          <t>2.4</t>
        </is>
      </c>
      <c r="C49" s="429" t="n"/>
      <c r="D49" s="2063" t="inlineStr">
        <is>
          <t>Модуль  "Проектирование  и анализ  информационных систем"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2064" t="n"/>
      <c r="W49" s="132" t="n"/>
      <c r="X49" s="2064" t="n"/>
      <c r="Y49" s="132" t="n"/>
      <c r="Z49" s="1249">
        <f>SUM(Z50:AA53)</f>
        <v/>
      </c>
      <c r="AA49" s="128" t="n"/>
      <c r="AB49" s="984">
        <f>SUM(AB50:AC53)</f>
        <v/>
      </c>
      <c r="AC49" s="128" t="n"/>
      <c r="AD49" s="984">
        <f>SUM(AD50:AE53)</f>
        <v/>
      </c>
      <c r="AE49" s="128" t="n"/>
      <c r="AF49" s="984">
        <f>SUM(AF50:AG53)</f>
        <v/>
      </c>
      <c r="AG49" s="128" t="n"/>
      <c r="AH49" s="984">
        <f>SUM(AH50:AI53)</f>
        <v/>
      </c>
      <c r="AI49" s="128" t="n"/>
      <c r="AJ49" s="984">
        <f>SUM(AJ50:AK51)</f>
        <v/>
      </c>
      <c r="AK49" s="128" t="n"/>
      <c r="AL49" s="2065">
        <f>SUM(AL50:AM51)</f>
        <v/>
      </c>
      <c r="AM49" s="128" t="n"/>
      <c r="AN49" s="984">
        <f>SUM(AN50:AO51)</f>
        <v/>
      </c>
      <c r="AO49" s="128" t="n"/>
      <c r="AP49" s="984">
        <f>SUM(AP50:AQ51)</f>
        <v/>
      </c>
      <c r="AQ49" s="128" t="n"/>
      <c r="AR49" s="984">
        <f>SUM(AR50:AS51)</f>
        <v/>
      </c>
      <c r="AS49" s="128" t="n"/>
      <c r="AT49" s="984">
        <f>SUM(AT50:AU51)</f>
        <v/>
      </c>
      <c r="AU49" s="128" t="n"/>
      <c r="AV49" s="984">
        <f>SUM(AV50:AW51)</f>
        <v/>
      </c>
      <c r="AW49" s="128" t="n"/>
      <c r="AX49" s="2066">
        <f>SUM(AX50:AY53)</f>
        <v/>
      </c>
      <c r="AY49" s="179" t="n"/>
      <c r="AZ49" s="984">
        <f>SUM(AZ50:BA53)</f>
        <v/>
      </c>
      <c r="BA49" s="128" t="n"/>
      <c r="BB49" s="1249">
        <f>SUM(BB50:BC53)</f>
        <v/>
      </c>
      <c r="BC49" s="128" t="n"/>
      <c r="BD49" s="2067">
        <f>SUM(BD50:BD51)</f>
        <v/>
      </c>
      <c r="BE49" s="2068">
        <f>SUM(BE50:BE51)</f>
        <v/>
      </c>
      <c r="BF49" s="2068">
        <f>SUM(BF50:BF51)</f>
        <v/>
      </c>
      <c r="BG49" s="2064" t="n"/>
      <c r="BH49" s="131" t="n"/>
      <c r="BI49" s="131" t="n"/>
      <c r="BJ49" s="132" t="n"/>
      <c r="BK49" s="819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057" t="inlineStr">
        <is>
          <t>2.4.1</t>
        </is>
      </c>
      <c r="C50" s="429" t="n"/>
      <c r="D50" s="2058" t="inlineStr">
        <is>
          <t>Математическое и имитационное моделирование информационных систем и процессов / Модели и методы поддержки принятия решений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627" t="n">
        <v>1</v>
      </c>
      <c r="W50" s="132" t="n"/>
      <c r="X50" s="627" t="n"/>
      <c r="Y50" s="132" t="n"/>
      <c r="Z50" s="1232">
        <f>AL50+AR50+BD50</f>
        <v/>
      </c>
      <c r="AA50" s="128" t="n"/>
      <c r="AB50" s="961">
        <f>SUM(AD50:AK50)</f>
        <v/>
      </c>
      <c r="AC50" s="128" t="n"/>
      <c r="AD50" s="961" t="n">
        <v>36</v>
      </c>
      <c r="AE50" s="128" t="n"/>
      <c r="AF50" s="961" t="n">
        <v>36</v>
      </c>
      <c r="AG50" s="128" t="n"/>
      <c r="AH50" s="961" t="n"/>
      <c r="AI50" s="128" t="n"/>
      <c r="AJ50" s="1261" t="n"/>
      <c r="AK50" s="175" t="n"/>
      <c r="AL50" s="1232">
        <f>AP50*36</f>
        <v/>
      </c>
      <c r="AM50" s="128" t="n"/>
      <c r="AN50" s="961" t="n">
        <v>72</v>
      </c>
      <c r="AO50" s="128" t="n"/>
      <c r="AP50" s="961" t="n">
        <v>6</v>
      </c>
      <c r="AQ50" s="128" t="n"/>
      <c r="AR50" s="961">
        <f>AV50*36</f>
        <v/>
      </c>
      <c r="AS50" s="128" t="n"/>
      <c r="AT50" s="961" t="n"/>
      <c r="AU50" s="128" t="n"/>
      <c r="AV50" s="1261" t="n"/>
      <c r="AW50" s="175" t="n"/>
      <c r="AX50" s="1232">
        <f>BB50*36</f>
        <v/>
      </c>
      <c r="AY50" s="128" t="n"/>
      <c r="AZ50" s="961" t="n"/>
      <c r="BA50" s="128" t="n"/>
      <c r="BB50" s="2081" t="n"/>
      <c r="BC50" s="429" t="n"/>
      <c r="BD50" s="2060">
        <f>BF50*36</f>
        <v/>
      </c>
      <c r="BE50" s="2061" t="n"/>
      <c r="BF50" s="2061" t="n"/>
      <c r="BG50" s="627" t="inlineStr">
        <is>
          <t>СК-7/ УК5,6, СК-12</t>
        </is>
      </c>
      <c r="BH50" s="131" t="n"/>
      <c r="BI50" s="131" t="n"/>
      <c r="BJ50" s="132" t="n"/>
      <c r="BK50" s="819" t="inlineStr">
        <is>
          <t>ИСиТ</t>
        </is>
      </c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057" t="inlineStr">
        <is>
          <t>2.4.2</t>
        </is>
      </c>
      <c r="C51" s="429" t="n"/>
      <c r="D51" s="2058" t="inlineStr">
        <is>
          <t>Квантовые вычисления/ Неклассические логики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627" t="n"/>
      <c r="W51" s="132" t="n"/>
      <c r="X51" s="627" t="n">
        <v>2</v>
      </c>
      <c r="Y51" s="132" t="n"/>
      <c r="Z51" s="1233" t="n">
        <v>120</v>
      </c>
      <c r="AA51" s="128" t="n"/>
      <c r="AB51" s="961">
        <f>SUM(AD51:AK51)</f>
        <v/>
      </c>
      <c r="AC51" s="128" t="n"/>
      <c r="AD51" s="961" t="n">
        <v>24</v>
      </c>
      <c r="AE51" s="128" t="n"/>
      <c r="AF51" s="961" t="n">
        <v>32</v>
      </c>
      <c r="AG51" s="128" t="n"/>
      <c r="AH51" s="961" t="n"/>
      <c r="AI51" s="128" t="n"/>
      <c r="AJ51" s="961" t="n"/>
      <c r="AK51" s="128" t="n"/>
      <c r="AL51" s="1232">
        <f>AP51*36</f>
        <v/>
      </c>
      <c r="AM51" s="128" t="n"/>
      <c r="AN51" s="961" t="n"/>
      <c r="AO51" s="128" t="n"/>
      <c r="AP51" s="961" t="n"/>
      <c r="AQ51" s="128" t="n"/>
      <c r="AR51" s="961">
        <f>Z51</f>
        <v/>
      </c>
      <c r="AS51" s="128" t="n"/>
      <c r="AT51" s="961">
        <f>AB51</f>
        <v/>
      </c>
      <c r="AU51" s="128" t="n"/>
      <c r="AV51" s="961" t="n">
        <v>3</v>
      </c>
      <c r="AW51" s="128" t="n"/>
      <c r="AX51" s="2059">
        <f>BB51*36</f>
        <v/>
      </c>
      <c r="AY51" s="179" t="n"/>
      <c r="AZ51" s="961" t="n"/>
      <c r="BA51" s="128" t="n"/>
      <c r="BB51" s="1233" t="n"/>
      <c r="BC51" s="128" t="n"/>
      <c r="BD51" s="2060">
        <f>BF51*36</f>
        <v/>
      </c>
      <c r="BE51" s="2061" t="n"/>
      <c r="BF51" s="2061" t="n"/>
      <c r="BG51" s="627" t="inlineStr">
        <is>
          <t>СК-8 / СК-13</t>
        </is>
      </c>
      <c r="BH51" s="131" t="n"/>
      <c r="BI51" s="131" t="n"/>
      <c r="BJ51" s="132" t="n"/>
      <c r="BK51" s="819" t="inlineStr">
        <is>
          <t>ПИ/   ИСиТ</t>
        </is>
      </c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2057" t="inlineStr">
        <is>
          <t>2.4.3</t>
        </is>
      </c>
      <c r="C52" s="429" t="n"/>
      <c r="D52" s="2058" t="inlineStr">
        <is>
          <t>Проектирование и анализ архитектур программного обеспечения / Программирование микросервисов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627" t="n"/>
      <c r="W52" s="132" t="n"/>
      <c r="X52" s="627" t="n">
        <v>3</v>
      </c>
      <c r="Y52" s="132" t="n"/>
      <c r="Z52" s="1233">
        <f>AL52+AR52+BD52+AX52</f>
        <v/>
      </c>
      <c r="AA52" s="128" t="n"/>
      <c r="AB52" s="961">
        <f>SUM(AD52:AK52)</f>
        <v/>
      </c>
      <c r="AC52" s="128" t="n"/>
      <c r="AD52" s="961" t="n">
        <v>36</v>
      </c>
      <c r="AE52" s="128" t="n"/>
      <c r="AF52" s="961" t="n">
        <v>36</v>
      </c>
      <c r="AG52" s="128" t="n"/>
      <c r="AH52" s="961" t="n"/>
      <c r="AI52" s="128" t="n"/>
      <c r="AJ52" s="961" t="n"/>
      <c r="AK52" s="128" t="n"/>
      <c r="AL52" s="1232">
        <f>AP52*36</f>
        <v/>
      </c>
      <c r="AM52" s="128" t="n"/>
      <c r="AN52" s="961" t="n"/>
      <c r="AO52" s="128" t="n"/>
      <c r="AP52" s="961" t="n"/>
      <c r="AQ52" s="128" t="n"/>
      <c r="AR52" s="961">
        <f>AV52*36</f>
        <v/>
      </c>
      <c r="AS52" s="128" t="n"/>
      <c r="AT52" s="961" t="n"/>
      <c r="AU52" s="128" t="n"/>
      <c r="AV52" s="961" t="n"/>
      <c r="AW52" s="128" t="n"/>
      <c r="AX52" s="2059">
        <f>BB52*36</f>
        <v/>
      </c>
      <c r="AY52" s="179" t="n"/>
      <c r="AZ52" s="961">
        <f>AB52</f>
        <v/>
      </c>
      <c r="BA52" s="128" t="n"/>
      <c r="BB52" s="1233" t="n">
        <v>3</v>
      </c>
      <c r="BC52" s="128" t="n"/>
      <c r="BD52" s="2060">
        <f>BF52*36</f>
        <v/>
      </c>
      <c r="BE52" s="2061" t="n"/>
      <c r="BF52" s="2061" t="n"/>
      <c r="BG52" s="627" t="inlineStr">
        <is>
          <t>СК-9 / СК-14</t>
        </is>
      </c>
      <c r="BH52" s="131" t="n"/>
      <c r="BI52" s="131" t="n"/>
      <c r="BJ52" s="132" t="n"/>
      <c r="BK52" s="819" t="inlineStr">
        <is>
          <t>ПИ</t>
        </is>
      </c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057" t="inlineStr">
        <is>
          <t>2.4.4</t>
        </is>
      </c>
      <c r="C53" s="429" t="n"/>
      <c r="D53" s="2058" t="inlineStr">
        <is>
          <t>Информационная бизнес-аналитика/                                 ERP-системы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627" t="n"/>
      <c r="W53" s="132" t="n"/>
      <c r="X53" s="627" t="n">
        <v>3</v>
      </c>
      <c r="Y53" s="132" t="n"/>
      <c r="Z53" s="1233">
        <f>AL53+AR53+BD53+AX53</f>
        <v/>
      </c>
      <c r="AA53" s="128" t="n"/>
      <c r="AB53" s="961">
        <f>SUM(AD53:AK53)</f>
        <v/>
      </c>
      <c r="AC53" s="128" t="n"/>
      <c r="AD53" s="961" t="n">
        <v>22</v>
      </c>
      <c r="AE53" s="128" t="n"/>
      <c r="AF53" s="961" t="n"/>
      <c r="AG53" s="128" t="n"/>
      <c r="AH53" s="961" t="n">
        <v>22</v>
      </c>
      <c r="AI53" s="128" t="n"/>
      <c r="AJ53" s="961" t="n"/>
      <c r="AK53" s="128" t="n"/>
      <c r="AL53" s="1232">
        <f>AP53*36</f>
        <v/>
      </c>
      <c r="AM53" s="128" t="n"/>
      <c r="AN53" s="961" t="n"/>
      <c r="AO53" s="128" t="n"/>
      <c r="AP53" s="961" t="n"/>
      <c r="AQ53" s="128" t="n"/>
      <c r="AR53" s="961">
        <f>AV53*36</f>
        <v/>
      </c>
      <c r="AS53" s="128" t="n"/>
      <c r="AT53" s="961" t="n"/>
      <c r="AU53" s="128" t="n"/>
      <c r="AV53" s="961" t="n"/>
      <c r="AW53" s="128" t="n"/>
      <c r="AX53" s="2059">
        <f>BB53*36</f>
        <v/>
      </c>
      <c r="AY53" s="179" t="n"/>
      <c r="AZ53" s="961" t="n">
        <v>44</v>
      </c>
      <c r="BA53" s="128" t="n"/>
      <c r="BB53" s="1233" t="n">
        <v>3</v>
      </c>
      <c r="BC53" s="128" t="n"/>
      <c r="BD53" s="2060" t="n"/>
      <c r="BE53" s="2061" t="n"/>
      <c r="BF53" s="2061" t="n"/>
      <c r="BG53" s="627" t="inlineStr">
        <is>
          <t>СК-10 /СК-15</t>
        </is>
      </c>
      <c r="BH53" s="131" t="n"/>
      <c r="BI53" s="131" t="n"/>
      <c r="BJ53" s="132" t="n"/>
      <c r="BK53" s="819" t="inlineStr">
        <is>
          <t>ПИ</t>
        </is>
      </c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062" t="inlineStr">
        <is>
          <t>2.5</t>
        </is>
      </c>
      <c r="C54" s="429" t="n"/>
      <c r="D54" s="2082" t="inlineStr">
        <is>
          <t>Дополнительные виды обучения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75" t="n"/>
      <c r="V54" s="1675" t="n"/>
      <c r="W54" s="132" t="n"/>
      <c r="X54" s="1675" t="n"/>
      <c r="Y54" s="132" t="n"/>
      <c r="Z54" s="848" t="inlineStr">
        <is>
          <t>/</t>
        </is>
      </c>
      <c r="AA54" s="1310">
        <f>SUM(AA55:AA57)</f>
        <v/>
      </c>
      <c r="AB54" s="850" t="inlineStr">
        <is>
          <t>/</t>
        </is>
      </c>
      <c r="AC54" s="854">
        <f>SUM(AC55:AC57)</f>
        <v/>
      </c>
      <c r="AD54" s="850" t="inlineStr">
        <is>
          <t>/</t>
        </is>
      </c>
      <c r="AE54" s="854">
        <f>SUM(AE55:AE57)</f>
        <v/>
      </c>
      <c r="AF54" s="850" t="inlineStr">
        <is>
          <t>/</t>
        </is>
      </c>
      <c r="AG54" s="854">
        <f>SUM(AG55:AG57)</f>
        <v/>
      </c>
      <c r="AH54" s="850" t="inlineStr">
        <is>
          <t>/</t>
        </is>
      </c>
      <c r="AI54" s="854">
        <f>SUM(AI55:AI57)</f>
        <v/>
      </c>
      <c r="AJ54" s="850" t="inlineStr">
        <is>
          <t>/</t>
        </is>
      </c>
      <c r="AK54" s="848">
        <f>SUM(AK55:AK57)</f>
        <v/>
      </c>
      <c r="AL54" s="853" t="inlineStr">
        <is>
          <t>/</t>
        </is>
      </c>
      <c r="AM54" s="1310">
        <f>SUM(AM55:AM57)</f>
        <v/>
      </c>
      <c r="AN54" s="850" t="inlineStr">
        <is>
          <t>/</t>
        </is>
      </c>
      <c r="AO54" s="1310">
        <f>SUM(AO55:AO57)</f>
        <v/>
      </c>
      <c r="AP54" s="850" t="inlineStr">
        <is>
          <t>/</t>
        </is>
      </c>
      <c r="AQ54" s="854">
        <f>SUM(AQ55:AQ57)</f>
        <v/>
      </c>
      <c r="AR54" s="850" t="inlineStr">
        <is>
          <t>/</t>
        </is>
      </c>
      <c r="AS54" s="1310">
        <f>SUM(AS55:AS57)</f>
        <v/>
      </c>
      <c r="AT54" s="850" t="inlineStr">
        <is>
          <t>/</t>
        </is>
      </c>
      <c r="AU54" s="854">
        <f>SUM(AU55:AU57)</f>
        <v/>
      </c>
      <c r="AV54" s="850" t="inlineStr">
        <is>
          <t>/</t>
        </is>
      </c>
      <c r="AW54" s="1311">
        <f>SUM(AW55:AW57)</f>
        <v/>
      </c>
      <c r="AX54" s="856" t="n"/>
      <c r="AY54" s="128" t="n"/>
      <c r="AZ54" s="857" t="n"/>
      <c r="BA54" s="128" t="n"/>
      <c r="BB54" s="857" t="n"/>
      <c r="BC54" s="128" t="n"/>
      <c r="BD54" s="2083" t="n"/>
      <c r="BE54" s="2061" t="n"/>
      <c r="BF54" s="2061" t="n"/>
      <c r="BG54" s="627" t="n"/>
      <c r="BH54" s="131" t="n"/>
      <c r="BI54" s="131" t="n"/>
      <c r="BJ54" s="132" t="n"/>
      <c r="BK54" s="819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2057" t="inlineStr">
        <is>
          <t>2.5.1</t>
        </is>
      </c>
      <c r="C55" s="429" t="n"/>
      <c r="D55" s="1255" t="inlineStr">
        <is>
          <t>Философия и методология науки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75" t="n"/>
      <c r="V55" s="2084" t="inlineStr">
        <is>
          <t>/</t>
        </is>
      </c>
      <c r="W55" s="2085" t="n">
        <v>2</v>
      </c>
      <c r="X55" s="1675" t="n"/>
      <c r="Y55" s="132" t="n"/>
      <c r="Z55" s="861" t="inlineStr">
        <is>
          <t>/</t>
        </is>
      </c>
      <c r="AA55" s="1308">
        <f>AM55+AS55</f>
        <v/>
      </c>
      <c r="AB55" s="862" t="inlineStr">
        <is>
          <t>/</t>
        </is>
      </c>
      <c r="AC55" s="1308">
        <f>AE55+AG55+AI55+AK55</f>
        <v/>
      </c>
      <c r="AD55" s="862" t="inlineStr">
        <is>
          <t>/</t>
        </is>
      </c>
      <c r="AE55" s="1308" t="n">
        <v>40</v>
      </c>
      <c r="AF55" s="862" t="n"/>
      <c r="AG55" s="1308" t="n"/>
      <c r="AH55" s="862" t="n"/>
      <c r="AI55" s="1308" t="n"/>
      <c r="AJ55" s="862" t="inlineStr">
        <is>
          <t>/</t>
        </is>
      </c>
      <c r="AK55" s="861" t="n">
        <v>32</v>
      </c>
      <c r="AL55" s="867" t="inlineStr">
        <is>
          <t>/</t>
        </is>
      </c>
      <c r="AM55" s="1308" t="n">
        <v>48</v>
      </c>
      <c r="AN55" s="862" t="inlineStr">
        <is>
          <t>/</t>
        </is>
      </c>
      <c r="AO55" s="1308" t="n">
        <v>32</v>
      </c>
      <c r="AP55" s="862" t="n"/>
      <c r="AQ55" s="1308" t="n"/>
      <c r="AR55" s="862" t="inlineStr">
        <is>
          <t>/</t>
        </is>
      </c>
      <c r="AS55" s="1308" t="n">
        <v>76</v>
      </c>
      <c r="AT55" s="862" t="inlineStr">
        <is>
          <t>/</t>
        </is>
      </c>
      <c r="AU55" s="1308" t="n">
        <v>40</v>
      </c>
      <c r="AV55" s="862" t="inlineStr">
        <is>
          <t>/</t>
        </is>
      </c>
      <c r="AW55" s="1316" t="n">
        <v>3</v>
      </c>
      <c r="AX55" s="856" t="n"/>
      <c r="AY55" s="128" t="n"/>
      <c r="AZ55" s="857" t="n"/>
      <c r="BA55" s="128" t="n"/>
      <c r="BB55" s="857" t="n"/>
      <c r="BC55" s="128" t="n"/>
      <c r="BD55" s="2083" t="n"/>
      <c r="BE55" s="2061" t="n"/>
      <c r="BF55" s="2061" t="n"/>
      <c r="BG55" s="627" t="inlineStr">
        <is>
          <t>УК-1</t>
        </is>
      </c>
      <c r="BH55" s="131" t="n"/>
      <c r="BI55" s="131" t="n"/>
      <c r="BJ55" s="132" t="n"/>
      <c r="BK55" s="819" t="inlineStr">
        <is>
          <t>ФиП</t>
        </is>
      </c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057" t="inlineStr">
        <is>
          <t>2.5.2</t>
        </is>
      </c>
      <c r="C56" s="429" t="n"/>
      <c r="D56" s="1255" t="inlineStr">
        <is>
          <t>Иностранный язык *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75" t="n"/>
      <c r="V56" s="2084" t="inlineStr">
        <is>
          <t>/</t>
        </is>
      </c>
      <c r="W56" s="2085" t="n">
        <v>2</v>
      </c>
      <c r="X56" s="1675" t="n"/>
      <c r="Y56" s="132" t="n"/>
      <c r="Z56" s="861" t="inlineStr">
        <is>
          <t>/</t>
        </is>
      </c>
      <c r="AA56" s="1308">
        <f>AM56+AS56</f>
        <v/>
      </c>
      <c r="AB56" s="862" t="inlineStr">
        <is>
          <t>/</t>
        </is>
      </c>
      <c r="AC56" s="1308">
        <f>AE56+AG56+AI56+AK56</f>
        <v/>
      </c>
      <c r="AD56" s="862" t="n"/>
      <c r="AE56" s="1308" t="n"/>
      <c r="AF56" s="862" t="n"/>
      <c r="AG56" s="1308" t="n"/>
      <c r="AH56" s="862" t="inlineStr">
        <is>
          <t>/</t>
        </is>
      </c>
      <c r="AI56" s="1308" t="n">
        <v>96</v>
      </c>
      <c r="AJ56" s="862" t="n"/>
      <c r="AK56" s="861" t="n"/>
      <c r="AL56" s="867" t="inlineStr">
        <is>
          <t>/</t>
        </is>
      </c>
      <c r="AM56" s="1308" t="n">
        <v>70</v>
      </c>
      <c r="AN56" s="862" t="inlineStr">
        <is>
          <t>/</t>
        </is>
      </c>
      <c r="AO56" s="1308" t="n">
        <v>48</v>
      </c>
      <c r="AP56" s="862" t="n"/>
      <c r="AQ56" s="1308" t="n"/>
      <c r="AR56" s="862" t="inlineStr">
        <is>
          <t>/</t>
        </is>
      </c>
      <c r="AS56" s="1308" t="n">
        <v>72</v>
      </c>
      <c r="AT56" s="862" t="inlineStr">
        <is>
          <t>/</t>
        </is>
      </c>
      <c r="AU56" s="1308" t="n">
        <v>48</v>
      </c>
      <c r="AV56" s="862" t="inlineStr">
        <is>
          <t>/</t>
        </is>
      </c>
      <c r="AW56" s="1316" t="n">
        <v>4</v>
      </c>
      <c r="AX56" s="856" t="n"/>
      <c r="AY56" s="128" t="n"/>
      <c r="AZ56" s="857" t="n"/>
      <c r="BA56" s="128" t="n"/>
      <c r="BB56" s="857" t="n"/>
      <c r="BC56" s="128" t="n"/>
      <c r="BD56" s="2083" t="n"/>
      <c r="BE56" s="2061" t="n"/>
      <c r="BF56" s="2061" t="n"/>
      <c r="BG56" s="627" t="inlineStr">
        <is>
          <t>УК-3</t>
        </is>
      </c>
      <c r="BH56" s="131" t="n"/>
      <c r="BI56" s="131" t="n"/>
      <c r="BJ56" s="132" t="n"/>
      <c r="BK56" s="819" t="inlineStr">
        <is>
          <t>МКиТП</t>
        </is>
      </c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086" t="inlineStr">
        <is>
          <t>2.5.3</t>
        </is>
      </c>
      <c r="C57" s="240" t="n"/>
      <c r="D57" s="2087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5" t="n"/>
      <c r="V57" s="2088" t="n"/>
      <c r="W57" s="881" t="n"/>
      <c r="X57" s="2088" t="inlineStr">
        <is>
          <t>/</t>
        </is>
      </c>
      <c r="Y57" s="881" t="inlineStr">
        <is>
          <t>1д</t>
        </is>
      </c>
      <c r="Z57" s="873" t="inlineStr">
        <is>
          <t>/</t>
        </is>
      </c>
      <c r="AA57" s="875">
        <f>AM57</f>
        <v/>
      </c>
      <c r="AB57" s="874" t="inlineStr">
        <is>
          <t>/</t>
        </is>
      </c>
      <c r="AC57" s="875">
        <f>AE57+AG57+AI57+AK57</f>
        <v/>
      </c>
      <c r="AD57" s="874" t="inlineStr">
        <is>
          <t>/</t>
        </is>
      </c>
      <c r="AE57" s="875" t="n">
        <v>26</v>
      </c>
      <c r="AF57" s="874" t="inlineStr">
        <is>
          <t>/</t>
        </is>
      </c>
      <c r="AG57" s="875" t="n">
        <v>24</v>
      </c>
      <c r="AH57" s="874" t="n"/>
      <c r="AI57" s="875" t="n"/>
      <c r="AJ57" s="874" t="n"/>
      <c r="AK57" s="873" t="n"/>
      <c r="AL57" s="879" t="inlineStr">
        <is>
          <t>/</t>
        </is>
      </c>
      <c r="AM57" s="875">
        <f>AQ57*36</f>
        <v/>
      </c>
      <c r="AN57" s="874" t="inlineStr">
        <is>
          <t>/</t>
        </is>
      </c>
      <c r="AO57" s="875">
        <f>AC57</f>
        <v/>
      </c>
      <c r="AP57" s="874" t="inlineStr">
        <is>
          <t>/</t>
        </is>
      </c>
      <c r="AQ57" s="875" t="n">
        <v>2</v>
      </c>
      <c r="AR57" s="874" t="n"/>
      <c r="AS57" s="875" t="n"/>
      <c r="AT57" s="874" t="n"/>
      <c r="AU57" s="875" t="n"/>
      <c r="AV57" s="874" t="n"/>
      <c r="AW57" s="1323" t="n"/>
      <c r="AX57" s="2089" t="n"/>
      <c r="AY57" s="240" t="n"/>
      <c r="AZ57" s="2090" t="n"/>
      <c r="BA57" s="240" t="n"/>
      <c r="BB57" s="2090" t="n"/>
      <c r="BC57" s="240" t="n"/>
      <c r="BD57" s="2041" t="n"/>
      <c r="BE57" s="2042" t="n"/>
      <c r="BF57" s="2042" t="n"/>
      <c r="BG57" s="2071" t="inlineStr">
        <is>
          <t>УК-2</t>
        </is>
      </c>
      <c r="BH57" s="194" t="n"/>
      <c r="BI57" s="194" t="n"/>
      <c r="BJ57" s="195" t="n"/>
      <c r="BK57" s="819" t="inlineStr">
        <is>
          <t>ИСиТ</t>
        </is>
      </c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1986" t="n"/>
      <c r="C58" s="356" t="n"/>
      <c r="D58" s="356" t="n"/>
      <c r="E58" s="356" t="n"/>
      <c r="F58" s="356" t="n"/>
      <c r="G58" s="356" t="n"/>
      <c r="H58" s="356" t="n"/>
      <c r="I58" s="356" t="n"/>
      <c r="J58" s="356" t="n"/>
      <c r="K58" s="356" t="n"/>
      <c r="L58" s="356" t="n"/>
      <c r="M58" s="356" t="n"/>
      <c r="N58" s="356" t="n"/>
      <c r="O58" s="356" t="n"/>
      <c r="P58" s="356" t="n"/>
      <c r="Q58" s="356" t="n"/>
      <c r="R58" s="356" t="n"/>
      <c r="S58" s="356" t="n"/>
      <c r="T58" s="356" t="n"/>
      <c r="U58" s="356" t="n"/>
      <c r="V58" s="356" t="n"/>
      <c r="W58" s="356" t="n"/>
      <c r="X58" s="356" t="n"/>
      <c r="Y58" s="356" t="n"/>
      <c r="Z58" s="356" t="n"/>
      <c r="AA58" s="356" t="n"/>
      <c r="AB58" s="356" t="n"/>
      <c r="AC58" s="356" t="n"/>
      <c r="AD58" s="356" t="n"/>
      <c r="AE58" s="356" t="n"/>
      <c r="AF58" s="356" t="n"/>
      <c r="AG58" s="356" t="n"/>
      <c r="AH58" s="356" t="n"/>
      <c r="AI58" s="356" t="n"/>
      <c r="AJ58" s="356" t="n"/>
      <c r="AK58" s="356" t="n"/>
      <c r="AL58" s="356" t="n"/>
      <c r="AM58" s="356" t="n"/>
      <c r="AN58" s="356" t="n"/>
      <c r="AO58" s="356" t="n"/>
      <c r="AP58" s="356" t="n"/>
      <c r="AQ58" s="356" t="n"/>
      <c r="AR58" s="356" t="n"/>
      <c r="AS58" s="356" t="n"/>
      <c r="AT58" s="356" t="n"/>
      <c r="AU58" s="356" t="n"/>
      <c r="AV58" s="356" t="n"/>
      <c r="AW58" s="356" t="n"/>
      <c r="AX58" s="356" t="n"/>
      <c r="AY58" s="356" t="n"/>
      <c r="AZ58" s="356" t="n"/>
      <c r="BA58" s="356" t="n"/>
      <c r="BB58" s="356" t="n"/>
      <c r="BC58" s="356" t="n"/>
      <c r="BD58" s="356" t="n"/>
      <c r="BE58" s="356" t="n"/>
      <c r="BF58" s="356" t="n"/>
      <c r="BG58" s="356" t="n"/>
      <c r="BH58" s="356" t="n"/>
      <c r="BI58" s="356" t="n"/>
      <c r="BJ58" s="356" t="n"/>
      <c r="BK58" s="516" t="n"/>
      <c r="BL58" s="356" t="n"/>
      <c r="BM58" s="356" t="n"/>
      <c r="BN58" s="356" t="n"/>
      <c r="BO58" s="356" t="n"/>
      <c r="BP58" s="356" t="n"/>
      <c r="BQ58" s="355" t="n"/>
      <c r="BR58" s="355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2091" t="inlineStr">
        <is>
          <t>Количество часов учебных занятий</t>
        </is>
      </c>
      <c r="C59" s="386" t="n"/>
      <c r="D59" s="386" t="n"/>
      <c r="E59" s="386" t="n"/>
      <c r="F59" s="386" t="n"/>
      <c r="G59" s="386" t="n"/>
      <c r="H59" s="386" t="n"/>
      <c r="I59" s="386" t="n"/>
      <c r="J59" s="386" t="n"/>
      <c r="K59" s="386" t="n"/>
      <c r="L59" s="386" t="n"/>
      <c r="M59" s="386" t="n"/>
      <c r="N59" s="386" t="n"/>
      <c r="O59" s="386" t="n"/>
      <c r="P59" s="386" t="n"/>
      <c r="Q59" s="386" t="n"/>
      <c r="R59" s="386" t="n"/>
      <c r="S59" s="386" t="n"/>
      <c r="T59" s="386" t="n"/>
      <c r="U59" s="386" t="n"/>
      <c r="V59" s="386" t="n"/>
      <c r="W59" s="386" t="n"/>
      <c r="X59" s="386" t="n"/>
      <c r="Y59" s="2092" t="n"/>
      <c r="Z59" s="981">
        <f>Z29+Z38</f>
        <v/>
      </c>
      <c r="AA59" s="124" t="n"/>
      <c r="AB59" s="981">
        <f>AB29+AB38</f>
        <v/>
      </c>
      <c r="AC59" s="124" t="n"/>
      <c r="AD59" s="981">
        <f>AD29+AD38</f>
        <v/>
      </c>
      <c r="AE59" s="124" t="n"/>
      <c r="AF59" s="981">
        <f>AF29+AF38</f>
        <v/>
      </c>
      <c r="AG59" s="124" t="n"/>
      <c r="AH59" s="981">
        <f>AH29+AH38</f>
        <v/>
      </c>
      <c r="AI59" s="124" t="n"/>
      <c r="AJ59" s="981">
        <f>AJ29+AJ38</f>
        <v/>
      </c>
      <c r="AK59" s="124" t="n"/>
      <c r="AL59" s="981">
        <f>AL29+AL38</f>
        <v/>
      </c>
      <c r="AM59" s="124" t="n"/>
      <c r="AN59" s="981">
        <f>AN29+AN38</f>
        <v/>
      </c>
      <c r="AO59" s="124" t="n"/>
      <c r="AP59" s="981">
        <f>AP29+AP38</f>
        <v/>
      </c>
      <c r="AQ59" s="124" t="n"/>
      <c r="AR59" s="981">
        <f>AR29+AR38</f>
        <v/>
      </c>
      <c r="AS59" s="124" t="n"/>
      <c r="AT59" s="981">
        <f>AT29+AT38</f>
        <v/>
      </c>
      <c r="AU59" s="124" t="n"/>
      <c r="AV59" s="981">
        <f>AV29+AV38</f>
        <v/>
      </c>
      <c r="AW59" s="124" t="n"/>
      <c r="AX59" s="981">
        <f>AX29+AX38</f>
        <v/>
      </c>
      <c r="AY59" s="124" t="n"/>
      <c r="AZ59" s="981">
        <f>AZ29+AZ38</f>
        <v/>
      </c>
      <c r="BA59" s="124" t="n"/>
      <c r="BB59" s="981">
        <f>BB29+BB38</f>
        <v/>
      </c>
      <c r="BC59" s="124" t="n"/>
      <c r="BD59" s="2093">
        <f>BD29+BD38</f>
        <v/>
      </c>
      <c r="BE59" s="2094" t="n"/>
      <c r="BF59" s="2056">
        <f>BE29+BE38</f>
        <v/>
      </c>
      <c r="BG59" s="2095">
        <f>AV60+#REF!</f>
        <v/>
      </c>
      <c r="BH59" s="101" t="n"/>
      <c r="BI59" s="101" t="n"/>
      <c r="BJ59" s="104" t="n"/>
      <c r="BK59" s="516" t="n"/>
      <c r="BL59" s="355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355" t="n"/>
      <c r="B60" s="2096" t="inlineStr">
        <is>
          <t>Количество часов учебных занятий в неделю</t>
        </is>
      </c>
      <c r="C60" s="2067" t="n"/>
      <c r="D60" s="2067" t="n"/>
      <c r="E60" s="2067" t="n"/>
      <c r="F60" s="2067" t="n"/>
      <c r="G60" s="2067" t="n"/>
      <c r="H60" s="2067" t="n"/>
      <c r="I60" s="2067" t="n"/>
      <c r="J60" s="2067" t="n"/>
      <c r="K60" s="2067" t="n"/>
      <c r="L60" s="2067" t="n"/>
      <c r="M60" s="2067" t="n"/>
      <c r="N60" s="2067" t="n"/>
      <c r="O60" s="2067" t="n"/>
      <c r="P60" s="2067" t="n"/>
      <c r="Q60" s="2067" t="n"/>
      <c r="R60" s="2067" t="n"/>
      <c r="S60" s="2067" t="n"/>
      <c r="T60" s="2067" t="n"/>
      <c r="U60" s="2067" t="n"/>
      <c r="V60" s="2067" t="n"/>
      <c r="W60" s="2067" t="n"/>
      <c r="X60" s="2067" t="n"/>
      <c r="Y60" s="2097" t="n"/>
      <c r="Z60" s="2098">
        <f>AL59+AR59+BD59</f>
        <v/>
      </c>
      <c r="AA60" s="128" t="n"/>
      <c r="AB60" s="2098">
        <f>AN59+AT59+BF59</f>
        <v/>
      </c>
      <c r="AC60" s="128" t="n"/>
      <c r="AD60" s="961" t="n"/>
      <c r="AE60" s="128" t="n"/>
      <c r="AF60" s="961" t="n"/>
      <c r="AG60" s="128" t="n"/>
      <c r="AH60" s="961" t="n"/>
      <c r="AI60" s="128" t="n"/>
      <c r="AJ60" s="961" t="n"/>
      <c r="AK60" s="128" t="n"/>
      <c r="AL60" s="2098">
        <f>AL59/(AL27+2)</f>
        <v/>
      </c>
      <c r="AM60" s="128" t="n"/>
      <c r="AN60" s="1256">
        <f>AN59/AL27</f>
        <v/>
      </c>
      <c r="AO60" s="128" t="n"/>
      <c r="AP60" s="961" t="n"/>
      <c r="AQ60" s="128" t="n"/>
      <c r="AR60" s="2098">
        <f>AR59/(AR27+2)</f>
        <v/>
      </c>
      <c r="AS60" s="128" t="n"/>
      <c r="AT60" s="1256">
        <f>AT59/AR27</f>
        <v/>
      </c>
      <c r="AU60" s="128" t="n"/>
      <c r="AV60" s="2099">
        <f>AP59+AV59+V68</f>
        <v/>
      </c>
      <c r="AW60" s="128" t="n"/>
      <c r="AX60" s="2098">
        <f>AX59/(AX27+2)</f>
        <v/>
      </c>
      <c r="AY60" s="128" t="n"/>
      <c r="AZ60" s="1256">
        <f>AZ59/AX27</f>
        <v/>
      </c>
      <c r="BA60" s="128" t="n"/>
      <c r="BB60" s="2099">
        <f>AV59+BB59+AC68</f>
        <v/>
      </c>
      <c r="BC60" s="128" t="n"/>
      <c r="BD60" s="2100">
        <f>BD59/(BD27+2)</f>
        <v/>
      </c>
      <c r="BE60" s="2101" t="n"/>
      <c r="BF60" s="2102" t="n"/>
      <c r="BG60" s="112" t="n"/>
      <c r="BH60" s="1" t="n"/>
      <c r="BI60" s="1" t="n"/>
      <c r="BJ60" s="114" t="n"/>
      <c r="BK60" s="516" t="n"/>
      <c r="BL60" s="355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355" t="n"/>
      <c r="B61" s="2096" t="inlineStr">
        <is>
          <t>Количество курсовых проектов</t>
        </is>
      </c>
      <c r="C61" s="2067" t="n"/>
      <c r="D61" s="2067" t="n"/>
      <c r="E61" s="2067" t="n"/>
      <c r="F61" s="2067" t="n"/>
      <c r="G61" s="2067" t="n"/>
      <c r="H61" s="2067" t="n"/>
      <c r="I61" s="2067" t="n"/>
      <c r="J61" s="2067" t="n"/>
      <c r="K61" s="2067" t="n"/>
      <c r="L61" s="2067" t="n"/>
      <c r="M61" s="2067" t="n"/>
      <c r="N61" s="2067" t="n"/>
      <c r="O61" s="2067" t="n"/>
      <c r="P61" s="2067" t="n"/>
      <c r="Q61" s="2067" t="n"/>
      <c r="R61" s="2067" t="n"/>
      <c r="S61" s="2067" t="n"/>
      <c r="T61" s="2067" t="n"/>
      <c r="U61" s="2067" t="n"/>
      <c r="V61" s="2067" t="n"/>
      <c r="W61" s="2067" t="n"/>
      <c r="X61" s="2067" t="n"/>
      <c r="Y61" s="2097" t="n"/>
      <c r="Z61" s="984" t="n"/>
      <c r="AA61" s="128" t="n"/>
      <c r="AB61" s="961" t="n"/>
      <c r="AC61" s="128" t="n"/>
      <c r="AD61" s="961" t="n"/>
      <c r="AE61" s="128" t="n"/>
      <c r="AF61" s="961" t="n"/>
      <c r="AG61" s="128" t="n"/>
      <c r="AH61" s="961" t="n"/>
      <c r="AI61" s="128" t="n"/>
      <c r="AJ61" s="961" t="n"/>
      <c r="AK61" s="128" t="n"/>
      <c r="AL61" s="961" t="n"/>
      <c r="AM61" s="128" t="n"/>
      <c r="AN61" s="961" t="n"/>
      <c r="AO61" s="128" t="n"/>
      <c r="AP61" s="961" t="n"/>
      <c r="AQ61" s="128" t="n"/>
      <c r="AR61" s="961" t="n"/>
      <c r="AS61" s="128" t="n"/>
      <c r="AT61" s="961" t="n"/>
      <c r="AU61" s="128" t="n"/>
      <c r="AV61" s="961" t="n"/>
      <c r="AW61" s="128" t="n"/>
      <c r="AX61" s="961" t="n"/>
      <c r="AY61" s="128" t="n"/>
      <c r="AZ61" s="961" t="n"/>
      <c r="BA61" s="128" t="n"/>
      <c r="BB61" s="961" t="n"/>
      <c r="BC61" s="128" t="n"/>
      <c r="BD61" s="2103" t="n"/>
      <c r="BE61" s="2104" t="n"/>
      <c r="BF61" s="2105" t="n"/>
      <c r="BG61" s="112" t="n"/>
      <c r="BH61" s="1" t="n"/>
      <c r="BI61" s="1" t="n"/>
      <c r="BJ61" s="114" t="n"/>
      <c r="BK61" s="516" t="n"/>
      <c r="BL61" s="355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355" t="n"/>
      <c r="B62" s="2096" t="inlineStr">
        <is>
          <t>Количество курсовых работ</t>
        </is>
      </c>
      <c r="C62" s="2067" t="n"/>
      <c r="D62" s="2067" t="n"/>
      <c r="E62" s="2067" t="n"/>
      <c r="F62" s="2067" t="n"/>
      <c r="G62" s="2067" t="n"/>
      <c r="H62" s="2067" t="n"/>
      <c r="I62" s="2067" t="n"/>
      <c r="J62" s="2067" t="n"/>
      <c r="K62" s="2067" t="n"/>
      <c r="L62" s="2067" t="n"/>
      <c r="M62" s="2067" t="n"/>
      <c r="N62" s="2067" t="n"/>
      <c r="O62" s="2067" t="n"/>
      <c r="P62" s="2067" t="n"/>
      <c r="Q62" s="2067" t="n"/>
      <c r="R62" s="2067" t="n"/>
      <c r="S62" s="2067" t="n"/>
      <c r="T62" s="2067" t="n"/>
      <c r="U62" s="2067" t="n"/>
      <c r="V62" s="2067" t="n"/>
      <c r="W62" s="2067" t="n"/>
      <c r="X62" s="2067" t="n"/>
      <c r="Y62" s="2097" t="n"/>
      <c r="Z62" s="984" t="n"/>
      <c r="AA62" s="128" t="n"/>
      <c r="AB62" s="961" t="n"/>
      <c r="AC62" s="128" t="n"/>
      <c r="AD62" s="961" t="n"/>
      <c r="AE62" s="128" t="n"/>
      <c r="AF62" s="961" t="n"/>
      <c r="AG62" s="128" t="n"/>
      <c r="AH62" s="961" t="n"/>
      <c r="AI62" s="128" t="n"/>
      <c r="AJ62" s="961" t="n"/>
      <c r="AK62" s="128" t="n"/>
      <c r="AL62" s="961" t="n"/>
      <c r="AM62" s="128" t="n"/>
      <c r="AN62" s="961" t="n"/>
      <c r="AO62" s="128" t="n"/>
      <c r="AP62" s="961" t="n"/>
      <c r="AQ62" s="128" t="n"/>
      <c r="AR62" s="961" t="n"/>
      <c r="AS62" s="128" t="n"/>
      <c r="AT62" s="961" t="n"/>
      <c r="AU62" s="128" t="n"/>
      <c r="AV62" s="961" t="n"/>
      <c r="AW62" s="128" t="n"/>
      <c r="AX62" s="961" t="n"/>
      <c r="AY62" s="128" t="n"/>
      <c r="AZ62" s="961" t="n"/>
      <c r="BA62" s="128" t="n"/>
      <c r="BB62" s="961" t="n"/>
      <c r="BC62" s="128" t="n"/>
      <c r="BD62" s="2103" t="n"/>
      <c r="BE62" s="2104" t="n"/>
      <c r="BF62" s="2105" t="n"/>
      <c r="BG62" s="112" t="n"/>
      <c r="BH62" s="1" t="n"/>
      <c r="BI62" s="1" t="n"/>
      <c r="BJ62" s="114" t="n"/>
      <c r="BK62" s="516" t="n"/>
      <c r="BL62" s="355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355" t="n"/>
      <c r="B63" s="2096" t="inlineStr">
        <is>
          <t>Количество экзаменов</t>
        </is>
      </c>
      <c r="C63" s="2067" t="n"/>
      <c r="D63" s="2067" t="n"/>
      <c r="E63" s="2067" t="n"/>
      <c r="F63" s="2067" t="n"/>
      <c r="G63" s="2067" t="n"/>
      <c r="H63" s="2067" t="n"/>
      <c r="I63" s="2067" t="n"/>
      <c r="J63" s="2067" t="n"/>
      <c r="K63" s="2067" t="n"/>
      <c r="L63" s="2067" t="n"/>
      <c r="M63" s="2067" t="n"/>
      <c r="N63" s="2067" t="n"/>
      <c r="O63" s="2067" t="n"/>
      <c r="P63" s="2067" t="n"/>
      <c r="Q63" s="2067" t="n"/>
      <c r="R63" s="2067" t="n"/>
      <c r="S63" s="2067" t="n"/>
      <c r="T63" s="2067" t="n"/>
      <c r="U63" s="2067" t="n"/>
      <c r="V63" s="2067" t="n"/>
      <c r="W63" s="2067" t="n"/>
      <c r="X63" s="2067" t="n"/>
      <c r="Y63" s="2097" t="n"/>
      <c r="Z63" s="984">
        <f>AN63+AT63+AZ63</f>
        <v/>
      </c>
      <c r="AA63" s="128" t="n"/>
      <c r="AB63" s="961" t="n"/>
      <c r="AC63" s="128" t="n"/>
      <c r="AD63" s="961" t="n"/>
      <c r="AE63" s="128" t="n"/>
      <c r="AF63" s="961" t="n"/>
      <c r="AG63" s="128" t="n"/>
      <c r="AH63" s="961" t="n"/>
      <c r="AI63" s="128" t="n"/>
      <c r="AJ63" s="961" t="n"/>
      <c r="AK63" s="128" t="n"/>
      <c r="AL63" s="961" t="n"/>
      <c r="AM63" s="128" t="n"/>
      <c r="AN63" s="984">
        <f>COUNTIF($V$30:$W$54,1)</f>
        <v/>
      </c>
      <c r="AO63" s="128" t="n"/>
      <c r="AP63" s="984" t="n"/>
      <c r="AQ63" s="128" t="n"/>
      <c r="AR63" s="984" t="n"/>
      <c r="AS63" s="128" t="n"/>
      <c r="AT63" s="984">
        <f>COUNTIF($V$30:$W$54,2)</f>
        <v/>
      </c>
      <c r="AU63" s="128" t="n"/>
      <c r="AV63" s="984" t="n"/>
      <c r="AW63" s="128" t="n"/>
      <c r="AX63" s="984" t="n"/>
      <c r="AY63" s="128" t="n"/>
      <c r="AZ63" s="1878">
        <f>COUNTIF($V$30:$W$54,2)</f>
        <v/>
      </c>
      <c r="BA63" s="179" t="n"/>
      <c r="BB63" s="961" t="n"/>
      <c r="BC63" s="128" t="n"/>
      <c r="BD63" s="2103" t="n"/>
      <c r="BE63" s="2104" t="n"/>
      <c r="BF63" s="2105" t="n"/>
      <c r="BG63" s="112" t="n"/>
      <c r="BH63" s="1" t="n"/>
      <c r="BI63" s="1" t="n"/>
      <c r="BJ63" s="114" t="n"/>
      <c r="BK63" s="516" t="n"/>
      <c r="BL63" s="355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</row>
    <row r="64">
      <c r="A64" s="355" t="n"/>
      <c r="B64" s="2106" t="inlineStr">
        <is>
          <t>Количество зачетов</t>
        </is>
      </c>
      <c r="C64" s="2107" t="n"/>
      <c r="D64" s="2107" t="n"/>
      <c r="E64" s="2107" t="n"/>
      <c r="F64" s="2107" t="n"/>
      <c r="G64" s="2107" t="n"/>
      <c r="H64" s="2107" t="n"/>
      <c r="I64" s="2107" t="n"/>
      <c r="J64" s="2107" t="n"/>
      <c r="K64" s="2107" t="n"/>
      <c r="L64" s="2107" t="n"/>
      <c r="M64" s="2107" t="n"/>
      <c r="N64" s="2107" t="n"/>
      <c r="O64" s="2107" t="n"/>
      <c r="P64" s="2107" t="n"/>
      <c r="Q64" s="2107" t="n"/>
      <c r="R64" s="2107" t="n"/>
      <c r="S64" s="2107" t="n"/>
      <c r="T64" s="2107" t="n"/>
      <c r="U64" s="2107" t="n"/>
      <c r="V64" s="2107" t="n"/>
      <c r="W64" s="2107" t="n"/>
      <c r="X64" s="2107" t="n"/>
      <c r="Y64" s="2108" t="n"/>
      <c r="Z64" s="2109">
        <f>AN64+AT64+AZ64</f>
        <v/>
      </c>
      <c r="AA64" s="1059" t="n"/>
      <c r="AB64" s="2110" t="n"/>
      <c r="AC64" s="144" t="n"/>
      <c r="AD64" s="2110" t="n"/>
      <c r="AE64" s="144" t="n"/>
      <c r="AF64" s="2110" t="n"/>
      <c r="AG64" s="144" t="n"/>
      <c r="AH64" s="2110" t="n"/>
      <c r="AI64" s="144" t="n"/>
      <c r="AJ64" s="2110" t="n"/>
      <c r="AK64" s="144" t="n"/>
      <c r="AL64" s="2110" t="n"/>
      <c r="AM64" s="144" t="n"/>
      <c r="AN64" s="984">
        <f>COUNTIF($X$30:$Y$54,1)</f>
        <v/>
      </c>
      <c r="AO64" s="128" t="n"/>
      <c r="AP64" s="973" t="n"/>
      <c r="AQ64" s="144" t="n"/>
      <c r="AR64" s="973" t="n"/>
      <c r="AS64" s="144" t="n"/>
      <c r="AT64" s="2109" t="n">
        <v>5</v>
      </c>
      <c r="AU64" s="1059" t="n"/>
      <c r="AV64" s="2109" t="n"/>
      <c r="AW64" s="1059" t="n"/>
      <c r="AX64" s="2109" t="n"/>
      <c r="AY64" s="1059" t="n"/>
      <c r="AZ64" s="2109" t="n">
        <v>4</v>
      </c>
      <c r="BA64" s="1059" t="n"/>
      <c r="BB64" s="2111" t="n"/>
      <c r="BC64" s="1059" t="n"/>
      <c r="BD64" s="2112" t="n"/>
      <c r="BE64" s="2113" t="n"/>
      <c r="BF64" s="2042" t="n"/>
      <c r="BG64" s="606" t="n"/>
      <c r="BH64" s="544" t="n"/>
      <c r="BI64" s="544" t="n"/>
      <c r="BJ64" s="607" t="n"/>
      <c r="BK64" s="516" t="n"/>
      <c r="BL64" s="355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</row>
    <row r="65">
      <c r="A65" s="355" t="n"/>
      <c r="B65" s="356" t="n"/>
      <c r="C65" s="356" t="n"/>
      <c r="D65" s="356" t="n"/>
      <c r="E65" s="356" t="n"/>
      <c r="F65" s="356" t="n"/>
      <c r="G65" s="356" t="n"/>
      <c r="H65" s="356" t="n"/>
      <c r="I65" s="356" t="n"/>
      <c r="J65" s="356" t="n"/>
      <c r="K65" s="356" t="n"/>
      <c r="L65" s="356" t="n"/>
      <c r="M65" s="356" t="n"/>
      <c r="N65" s="356" t="n"/>
      <c r="O65" s="356" t="n"/>
      <c r="P65" s="356" t="n"/>
      <c r="Q65" s="356" t="n"/>
      <c r="R65" s="356" t="n"/>
      <c r="S65" s="356" t="n"/>
      <c r="T65" s="356" t="n"/>
      <c r="U65" s="356" t="n"/>
      <c r="V65" s="356" t="n"/>
      <c r="W65" s="356" t="n"/>
      <c r="X65" s="356" t="n"/>
      <c r="Y65" s="356" t="n"/>
      <c r="Z65" s="356" t="n"/>
      <c r="AA65" s="356" t="n"/>
      <c r="AB65" s="356" t="n"/>
      <c r="AC65" s="356" t="n"/>
      <c r="AD65" s="356" t="n"/>
      <c r="AE65" s="356" t="n"/>
      <c r="AF65" s="356" t="n"/>
      <c r="AG65" s="356" t="n"/>
      <c r="AH65" s="356" t="n"/>
      <c r="AI65" s="356" t="n"/>
      <c r="AJ65" s="2114" t="n"/>
      <c r="AK65" s="2114" t="n"/>
      <c r="AL65" s="2114" t="n"/>
      <c r="AM65" s="2114" t="n"/>
      <c r="AN65" s="2114" t="n"/>
      <c r="AO65" s="2114" t="n"/>
      <c r="AP65" s="2114" t="n"/>
      <c r="AQ65" s="2114" t="n"/>
      <c r="AR65" s="2114" t="n"/>
      <c r="AS65" s="2114" t="n"/>
      <c r="AT65" s="2114" t="n"/>
      <c r="AU65" s="2114" t="n"/>
      <c r="AV65" s="2114" t="n"/>
      <c r="AW65" s="2114" t="n"/>
      <c r="AX65" s="356" t="n"/>
      <c r="AY65" s="356" t="n"/>
      <c r="AZ65" s="356" t="n"/>
      <c r="BA65" s="356" t="n"/>
      <c r="BB65" s="356" t="n"/>
      <c r="BC65" s="356" t="n"/>
      <c r="BD65" s="356" t="n"/>
      <c r="BE65" s="356" t="n"/>
      <c r="BF65" s="356" t="n"/>
      <c r="BG65" s="356" t="n"/>
      <c r="BH65" s="356" t="n"/>
      <c r="BI65" s="356" t="n"/>
      <c r="BJ65" s="356" t="n"/>
      <c r="BK65" s="516" t="n"/>
      <c r="BL65" s="356" t="n"/>
      <c r="BM65" s="356" t="n"/>
      <c r="BN65" s="356" t="n"/>
      <c r="BO65" s="356" t="n"/>
      <c r="BP65" s="356" t="n"/>
      <c r="BQ65" s="356" t="n"/>
      <c r="BR65" s="356" t="n"/>
      <c r="BS65" s="356" t="n"/>
      <c r="BT65" s="356" t="n"/>
      <c r="BU65" s="356" t="n"/>
      <c r="BV65" s="355" t="n"/>
      <c r="BW65" s="355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1861" t="n"/>
      <c r="B66" s="1621" t="inlineStr">
        <is>
          <t>IV. Производственная практика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585" t="n"/>
      <c r="M66" s="585" t="n"/>
      <c r="N66" s="585" t="n"/>
      <c r="O66" s="585" t="n"/>
      <c r="P66" s="585" t="n"/>
      <c r="Q66" s="585" t="n"/>
      <c r="R66" s="585" t="n"/>
      <c r="S66" s="585" t="n"/>
      <c r="T66" s="585" t="n"/>
      <c r="U66" s="585" t="n"/>
      <c r="V66" s="585" t="n"/>
      <c r="W66" s="585" t="n"/>
      <c r="X66" s="585" t="n"/>
      <c r="Y66" s="585" t="n"/>
      <c r="Z66" s="585" t="n"/>
      <c r="AA66" s="613" t="n"/>
      <c r="AB66" s="2115" t="inlineStr">
        <is>
          <t>V. Магистерская диссертация</t>
        </is>
      </c>
      <c r="AC66" s="585" t="n"/>
      <c r="AD66" s="585" t="n"/>
      <c r="AE66" s="585" t="n"/>
      <c r="AF66" s="585" t="n"/>
      <c r="AG66" s="585" t="n"/>
      <c r="AH66" s="585" t="n"/>
      <c r="AI66" s="585" t="n"/>
      <c r="AJ66" s="585" t="n"/>
      <c r="AK66" s="585" t="n"/>
      <c r="AL66" s="585" t="n"/>
      <c r="AM66" s="585" t="n"/>
      <c r="AN66" s="585" t="n"/>
      <c r="AO66" s="585" t="n"/>
      <c r="AP66" s="585" t="n"/>
      <c r="AQ66" s="585" t="n"/>
      <c r="AR66" s="585" t="n"/>
      <c r="AS66" s="613" t="n"/>
      <c r="AT66" s="1622" t="inlineStr">
        <is>
          <t xml:space="preserve">VI. Итоговая аттестация </t>
        </is>
      </c>
      <c r="AU66" s="585" t="n"/>
      <c r="AV66" s="585" t="n"/>
      <c r="AW66" s="585" t="n"/>
      <c r="AX66" s="585" t="n"/>
      <c r="AY66" s="585" t="n"/>
      <c r="AZ66" s="585" t="n"/>
      <c r="BA66" s="585" t="n"/>
      <c r="BB66" s="585" t="n"/>
      <c r="BC66" s="585" t="n"/>
      <c r="BD66" s="585" t="n"/>
      <c r="BE66" s="585" t="n"/>
      <c r="BF66" s="585" t="n"/>
      <c r="BG66" s="585" t="n"/>
      <c r="BH66" s="585" t="n"/>
      <c r="BI66" s="585" t="n"/>
      <c r="BJ66" s="586" t="n"/>
      <c r="BK66" s="6" t="n"/>
      <c r="BL66" s="186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1861" t="n"/>
      <c r="B67" s="2116" t="inlineStr">
        <is>
          <t>Название практики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585" t="n"/>
      <c r="M67" s="585" t="n"/>
      <c r="N67" s="613" t="n"/>
      <c r="O67" s="2117" t="inlineStr">
        <is>
          <t>Семестр</t>
        </is>
      </c>
      <c r="P67" s="585" t="n"/>
      <c r="Q67" s="585" t="n"/>
      <c r="R67" s="613" t="n"/>
      <c r="S67" s="2117" t="inlineStr">
        <is>
          <t>Недель</t>
        </is>
      </c>
      <c r="T67" s="585" t="n"/>
      <c r="U67" s="613" t="n"/>
      <c r="V67" s="2117" t="inlineStr">
        <is>
          <t>Зачетных единиц</t>
        </is>
      </c>
      <c r="W67" s="585" t="n"/>
      <c r="X67" s="585" t="n"/>
      <c r="Y67" s="585" t="n"/>
      <c r="Z67" s="585" t="n"/>
      <c r="AA67" s="613" t="n"/>
      <c r="AB67" s="2117" t="inlineStr">
        <is>
          <t>Семестр</t>
        </is>
      </c>
      <c r="AC67" s="585" t="n"/>
      <c r="AD67" s="585" t="n"/>
      <c r="AE67" s="585" t="n"/>
      <c r="AF67" s="613" t="n"/>
      <c r="AG67" s="2117" t="inlineStr">
        <is>
          <t>Недель</t>
        </is>
      </c>
      <c r="AH67" s="585" t="n"/>
      <c r="AI67" s="585" t="n"/>
      <c r="AJ67" s="585" t="n"/>
      <c r="AK67" s="585" t="n"/>
      <c r="AL67" s="613" t="n"/>
      <c r="AM67" s="2117" t="inlineStr">
        <is>
          <t>Зачетных единиц</t>
        </is>
      </c>
      <c r="AN67" s="585" t="n"/>
      <c r="AO67" s="585" t="n"/>
      <c r="AP67" s="585" t="n"/>
      <c r="AQ67" s="585" t="n"/>
      <c r="AR67" s="585" t="n"/>
      <c r="AS67" s="613" t="n"/>
      <c r="AT67" s="2118" t="inlineStr">
        <is>
          <t>Защита магистерской диссертации</t>
        </is>
      </c>
      <c r="AU67" s="661" t="n"/>
      <c r="AV67" s="661" t="n"/>
      <c r="AW67" s="661" t="n"/>
      <c r="AX67" s="661" t="n"/>
      <c r="AY67" s="661" t="n"/>
      <c r="AZ67" s="661" t="n"/>
      <c r="BA67" s="661" t="n"/>
      <c r="BB67" s="661" t="n"/>
      <c r="BC67" s="661" t="n"/>
      <c r="BD67" s="661" t="n"/>
      <c r="BE67" s="661" t="n"/>
      <c r="BF67" s="661" t="n"/>
      <c r="BG67" s="661" t="n"/>
      <c r="BH67" s="661" t="n"/>
      <c r="BI67" s="661" t="n"/>
      <c r="BJ67" s="662" t="n"/>
      <c r="BK67" s="6" t="n"/>
      <c r="BL67" s="186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1861" t="n"/>
      <c r="B68" s="2116" t="inlineStr">
        <is>
          <t>Педагогическая</t>
        </is>
      </c>
      <c r="C68" s="585" t="n"/>
      <c r="D68" s="585" t="n"/>
      <c r="E68" s="585" t="n"/>
      <c r="F68" s="585" t="n"/>
      <c r="G68" s="585" t="n"/>
      <c r="H68" s="585" t="n"/>
      <c r="I68" s="585" t="n"/>
      <c r="J68" s="585" t="n"/>
      <c r="K68" s="585" t="n"/>
      <c r="L68" s="585" t="n"/>
      <c r="M68" s="585" t="n"/>
      <c r="N68" s="613" t="n"/>
      <c r="O68" s="2117" t="n">
        <v>4</v>
      </c>
      <c r="P68" s="585" t="n"/>
      <c r="Q68" s="585" t="n"/>
      <c r="R68" s="613" t="n"/>
      <c r="S68" s="2117" t="n">
        <v>4</v>
      </c>
      <c r="T68" s="585" t="n"/>
      <c r="U68" s="613" t="n"/>
      <c r="V68" s="2117">
        <f>S68*54/36</f>
        <v/>
      </c>
      <c r="W68" s="585" t="n"/>
      <c r="X68" s="585" t="n"/>
      <c r="Y68" s="585" t="n"/>
      <c r="Z68" s="585" t="n"/>
      <c r="AA68" s="613" t="n"/>
      <c r="AB68" s="2117" t="n">
        <v>4</v>
      </c>
      <c r="AC68" s="585" t="n"/>
      <c r="AD68" s="585" t="n"/>
      <c r="AE68" s="585" t="n"/>
      <c r="AF68" s="613" t="n"/>
      <c r="AG68" s="2117" t="n">
        <v>16</v>
      </c>
      <c r="AH68" s="585" t="n"/>
      <c r="AI68" s="585" t="n"/>
      <c r="AJ68" s="585" t="n"/>
      <c r="AK68" s="585" t="n"/>
      <c r="AL68" s="613" t="n"/>
      <c r="AM68" s="2117" t="n">
        <v>24</v>
      </c>
      <c r="AN68" s="585" t="n"/>
      <c r="AO68" s="585" t="n"/>
      <c r="AP68" s="585" t="n"/>
      <c r="AQ68" s="585" t="n"/>
      <c r="AR68" s="585" t="n"/>
      <c r="AS68" s="613" t="n"/>
      <c r="AT68" s="608" t="n"/>
      <c r="AU68" s="544" t="n"/>
      <c r="AV68" s="544" t="n"/>
      <c r="AW68" s="544" t="n"/>
      <c r="AX68" s="544" t="n"/>
      <c r="AY68" s="544" t="n"/>
      <c r="AZ68" s="544" t="n"/>
      <c r="BA68" s="544" t="n"/>
      <c r="BB68" s="544" t="n"/>
      <c r="BC68" s="544" t="n"/>
      <c r="BD68" s="544" t="n"/>
      <c r="BE68" s="544" t="n"/>
      <c r="BF68" s="544" t="n"/>
      <c r="BG68" s="544" t="n"/>
      <c r="BH68" s="544" t="n"/>
      <c r="BI68" s="544" t="n"/>
      <c r="BJ68" s="607" t="n"/>
      <c r="BK68" s="6" t="n"/>
      <c r="BL68" s="186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2119" t="n"/>
      <c r="BL69" s="10" t="n"/>
      <c r="BM69" s="10" t="n"/>
      <c r="BN69" s="509" t="n"/>
      <c r="BO69" s="509" t="n"/>
      <c r="BP69" s="509" t="n"/>
      <c r="BQ69" s="10" t="n"/>
      <c r="BR69" s="10" t="n"/>
      <c r="BS69" s="10" t="n"/>
      <c r="BT69" s="10" t="n"/>
      <c r="BU69" s="10" t="n"/>
      <c r="BV69" s="10" t="n"/>
      <c r="BW69" s="10" t="n"/>
      <c r="BX69" s="10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2" t="n"/>
      <c r="B70" s="543" t="inlineStr">
        <is>
          <t>VII. Матрица компетенций</t>
        </is>
      </c>
      <c r="C70" s="544" t="n"/>
      <c r="D70" s="544" t="n"/>
      <c r="E70" s="544" t="n"/>
      <c r="F70" s="544" t="n"/>
      <c r="G70" s="544" t="n"/>
      <c r="H70" s="544" t="n"/>
      <c r="I70" s="544" t="n"/>
      <c r="J70" s="544" t="n"/>
      <c r="K70" s="544" t="n"/>
      <c r="L70" s="544" t="n"/>
      <c r="M70" s="544" t="n"/>
      <c r="N70" s="544" t="n"/>
      <c r="O70" s="544" t="n"/>
      <c r="P70" s="544" t="n"/>
      <c r="Q70" s="544" t="n"/>
      <c r="R70" s="544" t="n"/>
      <c r="S70" s="544" t="n"/>
      <c r="T70" s="544" t="n"/>
      <c r="U70" s="544" t="n"/>
      <c r="V70" s="544" t="n"/>
      <c r="W70" s="544" t="n"/>
      <c r="X70" s="544" t="n"/>
      <c r="Y70" s="544" t="n"/>
      <c r="Z70" s="544" t="n"/>
      <c r="AA70" s="544" t="n"/>
      <c r="AB70" s="544" t="n"/>
      <c r="AC70" s="544" t="n"/>
      <c r="AD70" s="544" t="n"/>
      <c r="AE70" s="544" t="n"/>
      <c r="AF70" s="544" t="n"/>
      <c r="AG70" s="544" t="n"/>
      <c r="AH70" s="544" t="n"/>
      <c r="AI70" s="544" t="n"/>
      <c r="AJ70" s="544" t="n"/>
      <c r="AK70" s="544" t="n"/>
      <c r="AL70" s="544" t="n"/>
      <c r="AM70" s="544" t="n"/>
      <c r="AN70" s="544" t="n"/>
      <c r="AO70" s="544" t="n"/>
      <c r="AP70" s="544" t="n"/>
      <c r="AQ70" s="544" t="n"/>
      <c r="AR70" s="544" t="n"/>
      <c r="AS70" s="544" t="n"/>
      <c r="AT70" s="544" t="n"/>
      <c r="AU70" s="544" t="n"/>
      <c r="AV70" s="544" t="n"/>
      <c r="AW70" s="544" t="n"/>
      <c r="AX70" s="544" t="n"/>
      <c r="AY70" s="544" t="n"/>
      <c r="AZ70" s="544" t="n"/>
      <c r="BA70" s="544" t="n"/>
      <c r="BB70" s="544" t="n"/>
      <c r="BC70" s="544" t="n"/>
      <c r="BD70" s="544" t="n"/>
      <c r="BE70" s="544" t="n"/>
      <c r="BF70" s="544" t="n"/>
      <c r="BG70" s="544" t="n"/>
      <c r="BH70" s="544" t="n"/>
      <c r="BI70" s="544" t="n"/>
      <c r="BJ70" s="19" t="n"/>
      <c r="BK70" s="20" t="n"/>
      <c r="BL70" s="19" t="n"/>
      <c r="BM70" s="19" t="n"/>
      <c r="BN70" s="19" t="n"/>
      <c r="BO70" s="19" t="n"/>
      <c r="BP70" s="19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90" t="n"/>
      <c r="B71" s="677" t="inlineStr">
        <is>
          <t>Код компетенции</t>
        </is>
      </c>
      <c r="C71" s="585" t="n"/>
      <c r="D71" s="585" t="n"/>
      <c r="E71" s="585" t="n"/>
      <c r="F71" s="586" t="n"/>
      <c r="G71" s="678" t="inlineStr">
        <is>
          <t>Наименование компетенции</t>
        </is>
      </c>
      <c r="H71" s="585" t="n"/>
      <c r="I71" s="585" t="n"/>
      <c r="J71" s="585" t="n"/>
      <c r="K71" s="585" t="n"/>
      <c r="L71" s="585" t="n"/>
      <c r="M71" s="585" t="n"/>
      <c r="N71" s="585" t="n"/>
      <c r="O71" s="585" t="n"/>
      <c r="P71" s="585" t="n"/>
      <c r="Q71" s="585" t="n"/>
      <c r="R71" s="585" t="n"/>
      <c r="S71" s="585" t="n"/>
      <c r="T71" s="585" t="n"/>
      <c r="U71" s="585" t="n"/>
      <c r="V71" s="585" t="n"/>
      <c r="W71" s="585" t="n"/>
      <c r="X71" s="585" t="n"/>
      <c r="Y71" s="585" t="n"/>
      <c r="Z71" s="585" t="n"/>
      <c r="AA71" s="585" t="n"/>
      <c r="AB71" s="585" t="n"/>
      <c r="AC71" s="585" t="n"/>
      <c r="AD71" s="585" t="n"/>
      <c r="AE71" s="585" t="n"/>
      <c r="AF71" s="585" t="n"/>
      <c r="AG71" s="585" t="n"/>
      <c r="AH71" s="585" t="n"/>
      <c r="AI71" s="585" t="n"/>
      <c r="AJ71" s="585" t="n"/>
      <c r="AK71" s="585" t="n"/>
      <c r="AL71" s="585" t="n"/>
      <c r="AM71" s="585" t="n"/>
      <c r="AN71" s="585" t="n"/>
      <c r="AO71" s="585" t="n"/>
      <c r="AP71" s="585" t="n"/>
      <c r="AQ71" s="585" t="n"/>
      <c r="AR71" s="585" t="n"/>
      <c r="AS71" s="585" t="n"/>
      <c r="AT71" s="585" t="n"/>
      <c r="AU71" s="585" t="n"/>
      <c r="AV71" s="585" t="n"/>
      <c r="AW71" s="585" t="n"/>
      <c r="AX71" s="585" t="n"/>
      <c r="AY71" s="585" t="n"/>
      <c r="AZ71" s="585" t="n"/>
      <c r="BA71" s="585" t="n"/>
      <c r="BB71" s="585" t="n"/>
      <c r="BC71" s="585" t="n"/>
      <c r="BD71" s="585" t="n"/>
      <c r="BE71" s="677" t="inlineStr">
        <is>
          <t>Код модуля, учебной дисциплины</t>
        </is>
      </c>
      <c r="BF71" s="585" t="n"/>
      <c r="BG71" s="585" t="n"/>
      <c r="BH71" s="585" t="n"/>
      <c r="BI71" s="585" t="n"/>
      <c r="BJ71" s="586" t="n"/>
      <c r="BK71" s="94" t="n"/>
      <c r="BL71" s="90" t="n"/>
      <c r="BM71" s="90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</row>
    <row r="72">
      <c r="A72" s="90" t="n"/>
      <c r="B72" s="513" t="inlineStr">
        <is>
          <t>УК-1</t>
        </is>
      </c>
      <c r="C72" s="206" t="n"/>
      <c r="D72" s="206" t="n"/>
      <c r="E72" s="206" t="n"/>
      <c r="F72" s="207" t="n"/>
      <c r="G72" s="67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72" s="123" t="n"/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680" t="inlineStr">
        <is>
          <t>1.3,  2.5.1</t>
        </is>
      </c>
      <c r="BF72" s="123" t="n"/>
      <c r="BG72" s="123" t="n"/>
      <c r="BH72" s="123" t="n"/>
      <c r="BI72" s="123" t="n"/>
      <c r="BJ72" s="161" t="n"/>
      <c r="BK72" s="94" t="n"/>
      <c r="BL72" s="90" t="n"/>
      <c r="BM72" s="90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0" t="n"/>
      <c r="B73" s="261" t="inlineStr">
        <is>
          <t>УК-2</t>
        </is>
      </c>
      <c r="C73" s="131" t="n"/>
      <c r="D73" s="131" t="n"/>
      <c r="E73" s="131" t="n"/>
      <c r="F73" s="132" t="n"/>
      <c r="G73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73" s="131" t="n"/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2" t="n"/>
      <c r="BE73" s="262" t="inlineStr">
        <is>
          <t>2.5.3</t>
        </is>
      </c>
      <c r="BF73" s="131" t="n"/>
      <c r="BG73" s="131" t="n"/>
      <c r="BH73" s="131" t="n"/>
      <c r="BI73" s="131" t="n"/>
      <c r="BJ73" s="132" t="n"/>
      <c r="BK73" s="94" t="n"/>
      <c r="BL73" s="90" t="n"/>
      <c r="BM73" s="90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90" t="n"/>
      <c r="B74" s="261" t="inlineStr">
        <is>
          <t>УК-3</t>
        </is>
      </c>
      <c r="C74" s="131" t="n"/>
      <c r="D74" s="131" t="n"/>
      <c r="E74" s="131" t="n"/>
      <c r="F74" s="132" t="n"/>
      <c r="G74" s="68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74" s="131" t="n"/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262" t="inlineStr">
        <is>
          <t>2.1, 2.5.2</t>
        </is>
      </c>
      <c r="BF74" s="131" t="n"/>
      <c r="BG74" s="131" t="n"/>
      <c r="BH74" s="131" t="n"/>
      <c r="BI74" s="131" t="n"/>
      <c r="BJ74" s="132" t="n"/>
      <c r="BK74" s="94" t="n"/>
      <c r="BL74" s="90" t="n"/>
      <c r="BM74" s="90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90" t="n"/>
      <c r="B75" s="261" t="inlineStr">
        <is>
          <t>УК-4</t>
        </is>
      </c>
      <c r="C75" s="131" t="n"/>
      <c r="D75" s="131" t="n"/>
      <c r="E75" s="131" t="n"/>
      <c r="F75" s="132" t="n"/>
      <c r="G75" s="68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75" s="131" t="n"/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261" t="inlineStr">
        <is>
          <t>1.1.2, 1.3</t>
        </is>
      </c>
      <c r="BF75" s="131" t="n"/>
      <c r="BG75" s="131" t="n"/>
      <c r="BH75" s="131" t="n"/>
      <c r="BI75" s="131" t="n"/>
      <c r="BJ75" s="132" t="n"/>
      <c r="BK75" s="94" t="n"/>
      <c r="BL75" s="90" t="n"/>
      <c r="BM75" s="90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</row>
    <row r="76">
      <c r="A76" s="90" t="n"/>
      <c r="B76" s="261" t="inlineStr">
        <is>
          <t>УК-5</t>
        </is>
      </c>
      <c r="C76" s="131" t="n"/>
      <c r="D76" s="131" t="n"/>
      <c r="E76" s="131" t="n"/>
      <c r="F76" s="132" t="n"/>
      <c r="G76" s="681" t="inlineStr">
        <is>
          <t>Развивать инновационную восприимчивость и способность к инновационной деятельности</t>
        </is>
      </c>
      <c r="H76" s="131" t="n"/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262" t="inlineStr">
        <is>
          <t>1.3, 2.4.1</t>
        </is>
      </c>
      <c r="BF76" s="131" t="n"/>
      <c r="BG76" s="131" t="n"/>
      <c r="BH76" s="131" t="n"/>
      <c r="BI76" s="131" t="n"/>
      <c r="BJ76" s="132" t="n"/>
      <c r="BK76" s="94" t="n"/>
      <c r="BL76" s="90" t="n"/>
      <c r="BM76" s="90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0" t="n"/>
      <c r="B77" s="261" t="inlineStr">
        <is>
          <t>УК-6</t>
        </is>
      </c>
      <c r="C77" s="131" t="n"/>
      <c r="D77" s="131" t="n"/>
      <c r="E77" s="131" t="n"/>
      <c r="F77" s="132" t="n"/>
      <c r="G77" s="6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77" s="131" t="n"/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262" t="inlineStr">
        <is>
          <t>1.3, 2.4.1</t>
        </is>
      </c>
      <c r="BF77" s="131" t="n"/>
      <c r="BG77" s="131" t="n"/>
      <c r="BH77" s="131" t="n"/>
      <c r="BI77" s="131" t="n"/>
      <c r="BJ77" s="132" t="n"/>
      <c r="BK77" s="94" t="n"/>
      <c r="BL77" s="90" t="n"/>
      <c r="BM77" s="90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90" t="n"/>
      <c r="B78" s="261" t="inlineStr">
        <is>
          <t>УК-7</t>
        </is>
      </c>
      <c r="C78" s="131" t="n"/>
      <c r="D78" s="131" t="n"/>
      <c r="E78" s="131" t="n"/>
      <c r="F78" s="132" t="n"/>
      <c r="G78" s="68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262" t="inlineStr">
        <is>
          <t>1.1.3</t>
        </is>
      </c>
      <c r="BF78" s="131" t="n"/>
      <c r="BG78" s="131" t="n"/>
      <c r="BH78" s="131" t="n"/>
      <c r="BI78" s="131" t="n"/>
      <c r="BJ78" s="132" t="n"/>
      <c r="BK78" s="94" t="n"/>
      <c r="BL78" s="90" t="n"/>
      <c r="BM78" s="90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514" t="n"/>
      <c r="B79" s="261" t="inlineStr">
        <is>
          <t>УК-8</t>
        </is>
      </c>
      <c r="C79" s="131" t="n"/>
      <c r="D79" s="131" t="n"/>
      <c r="E79" s="131" t="n"/>
      <c r="F79" s="132" t="n"/>
      <c r="G79" s="681" t="inlineStr">
        <is>
          <t xml:space="preserve">Применять методы поиска решения на основе анализа сложных причинно-следственных связей при проектировании вычислительных, информационных систем
</t>
        </is>
      </c>
      <c r="H79" s="131" t="n"/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262" t="inlineStr">
        <is>
          <t>1.2.2</t>
        </is>
      </c>
      <c r="BF79" s="131" t="n"/>
      <c r="BG79" s="131" t="n"/>
      <c r="BH79" s="131" t="n"/>
      <c r="BI79" s="131" t="n"/>
      <c r="BJ79" s="132" t="n"/>
      <c r="BK79" s="2120" t="n"/>
      <c r="BL79" s="514" t="n"/>
      <c r="BM79" s="514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514" t="n"/>
      <c r="B80" s="261" t="inlineStr">
        <is>
          <t>УПК-1</t>
        </is>
      </c>
      <c r="C80" s="131" t="n"/>
      <c r="D80" s="131" t="n"/>
      <c r="E80" s="131" t="n"/>
      <c r="F80" s="132" t="n"/>
      <c r="G80" s="681" t="inlineStr">
        <is>
          <t>Применять передовые методы оценки качества программного обеспечения, модели управления качеством для организации процессов обеспечения высокого качества программных продуктов в рамках индустриальной разработки программных систем</t>
        </is>
      </c>
      <c r="H80" s="131" t="n"/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262" t="inlineStr">
        <is>
          <t>1.1.1</t>
        </is>
      </c>
      <c r="BF80" s="131" t="n"/>
      <c r="BG80" s="131" t="n"/>
      <c r="BH80" s="131" t="n"/>
      <c r="BI80" s="131" t="n"/>
      <c r="BJ80" s="132" t="n"/>
      <c r="BK80" s="2120" t="n"/>
      <c r="BL80" s="514" t="n"/>
      <c r="BM80" s="514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515" t="n"/>
      <c r="B81" s="261" t="inlineStr">
        <is>
          <t>УПК-2</t>
        </is>
      </c>
      <c r="C81" s="131" t="n"/>
      <c r="D81" s="131" t="n"/>
      <c r="E81" s="131" t="n"/>
      <c r="F81" s="132" t="n"/>
      <c r="G81" s="681" t="inlineStr">
        <is>
          <t>Управлять группами (командами) сотрудников, проектами и сетями с учетом выбранной методологии и технологии разработки программного обеспечения</t>
        </is>
      </c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262" t="inlineStr">
        <is>
          <t>1.1.2</t>
        </is>
      </c>
      <c r="BF81" s="131" t="n"/>
      <c r="BG81" s="131" t="n"/>
      <c r="BH81" s="131" t="n"/>
      <c r="BI81" s="131" t="n"/>
      <c r="BJ81" s="132" t="n"/>
      <c r="BK81" s="2121" t="n"/>
      <c r="BL81" s="515" t="n"/>
      <c r="BM81" s="515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515" t="n"/>
      <c r="B82" s="261" t="inlineStr">
        <is>
          <t>УПК-3</t>
        </is>
      </c>
      <c r="C82" s="131" t="n"/>
      <c r="D82" s="131" t="n"/>
      <c r="E82" s="131" t="n"/>
      <c r="F82" s="132" t="n"/>
      <c r="G82" s="681" t="inlineStr">
        <is>
          <t>Использовать современные методологии проектирования и анализа моделей требований к программному обеспечению и методы управления
организационными процессами жизненного цикла программного обеспечения</t>
        </is>
      </c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262" t="inlineStr">
        <is>
          <t>1.2.1</t>
        </is>
      </c>
      <c r="BF82" s="131" t="n"/>
      <c r="BG82" s="131" t="n"/>
      <c r="BH82" s="131" t="n"/>
      <c r="BI82" s="131" t="n"/>
      <c r="BJ82" s="132" t="n"/>
      <c r="BK82" s="2121" t="n"/>
      <c r="BL82" s="515" t="n"/>
      <c r="BM82" s="515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514" t="n"/>
      <c r="B83" s="261" t="inlineStr">
        <is>
          <t>СК-1</t>
        </is>
      </c>
      <c r="C83" s="131" t="n"/>
      <c r="D83" s="131" t="n"/>
      <c r="E83" s="131" t="n"/>
      <c r="F83" s="132" t="n"/>
      <c r="G83" s="681" t="inlineStr">
        <is>
          <t>Обладать навыками разработки программного обеспечения с применением парадигмы функционального программирования</t>
        </is>
      </c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262" t="inlineStr">
        <is>
          <t>2.2.1</t>
        </is>
      </c>
      <c r="BF83" s="131" t="n"/>
      <c r="BG83" s="131" t="n"/>
      <c r="BH83" s="131" t="n"/>
      <c r="BI83" s="131" t="n"/>
      <c r="BJ83" s="132" t="n"/>
      <c r="BK83" s="2120" t="n"/>
      <c r="BL83" s="514" t="n"/>
      <c r="BM83" s="514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514" t="n"/>
      <c r="B84" s="261" t="inlineStr">
        <is>
          <t>СК-2</t>
        </is>
      </c>
      <c r="C84" s="131" t="n"/>
      <c r="D84" s="131" t="n"/>
      <c r="E84" s="131" t="n"/>
      <c r="F84" s="132" t="n"/>
      <c r="G84" s="681" t="inlineStr">
        <is>
          <t>Разрабатывать распределенные и многопоточные приложения для многопроцессорных систем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62" t="inlineStr">
        <is>
          <t>2.2.2</t>
        </is>
      </c>
      <c r="BF84" s="131" t="n"/>
      <c r="BG84" s="131" t="n"/>
      <c r="BH84" s="131" t="n"/>
      <c r="BI84" s="131" t="n"/>
      <c r="BJ84" s="132" t="n"/>
      <c r="BK84" s="2120" t="n"/>
      <c r="BL84" s="514" t="n"/>
      <c r="BM84" s="514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514" t="n"/>
      <c r="B85" s="261" t="inlineStr">
        <is>
          <t>СК-3</t>
        </is>
      </c>
      <c r="C85" s="131" t="n"/>
      <c r="D85" s="131" t="n"/>
      <c r="E85" s="131" t="n"/>
      <c r="F85" s="132" t="n"/>
      <c r="G85" s="681" t="inlineStr">
        <is>
          <t>Использовать методы построения информационных систем на основе технологий дополненной, виртуальной и смешанной реальности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62" t="inlineStr">
        <is>
          <t>2.2.3</t>
        </is>
      </c>
      <c r="BF85" s="131" t="n"/>
      <c r="BG85" s="131" t="n"/>
      <c r="BH85" s="131" t="n"/>
      <c r="BI85" s="131" t="n"/>
      <c r="BJ85" s="132" t="n"/>
      <c r="BK85" s="2120" t="n"/>
      <c r="BL85" s="514" t="n"/>
      <c r="BM85" s="514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515" t="n"/>
      <c r="B86" s="261" t="inlineStr">
        <is>
          <t>СК-4</t>
        </is>
      </c>
      <c r="C86" s="131" t="n"/>
      <c r="D86" s="131" t="n"/>
      <c r="E86" s="131" t="n"/>
      <c r="F86" s="132" t="n"/>
      <c r="G86" s="681" t="inlineStr">
        <is>
          <t xml:space="preserve">Владеть навыками обработки и преобразования информации,  использовать методы анализа данных для решения научно-технических и информационных задач  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262" t="inlineStr">
        <is>
          <t>2.3.1</t>
        </is>
      </c>
      <c r="BF86" s="131" t="n"/>
      <c r="BG86" s="131" t="n"/>
      <c r="BH86" s="131" t="n"/>
      <c r="BI86" s="131" t="n"/>
      <c r="BJ86" s="132" t="n"/>
      <c r="BK86" s="2121" t="n"/>
      <c r="BL86" s="515" t="n"/>
      <c r="BM86" s="515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515" t="n"/>
      <c r="B87" s="261" t="inlineStr">
        <is>
          <t>СК-5</t>
        </is>
      </c>
      <c r="C87" s="131" t="n"/>
      <c r="D87" s="131" t="n"/>
      <c r="E87" s="131" t="n"/>
      <c r="F87" s="132" t="n"/>
      <c r="G87" s="681" t="inlineStr">
        <is>
          <t>Владеть базовыми  методами в области интеллектуальной обработки данных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262" t="inlineStr">
        <is>
          <t>2.3.3</t>
        </is>
      </c>
      <c r="BF87" s="131" t="n"/>
      <c r="BG87" s="131" t="n"/>
      <c r="BH87" s="131" t="n"/>
      <c r="BI87" s="131" t="n"/>
      <c r="BJ87" s="132" t="n"/>
      <c r="BK87" s="2121" t="n"/>
      <c r="BL87" s="515" t="n"/>
      <c r="BM87" s="515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515" t="n"/>
      <c r="B88" s="261" t="inlineStr">
        <is>
          <t>СК-6</t>
        </is>
      </c>
      <c r="C88" s="131" t="n"/>
      <c r="D88" s="131" t="n"/>
      <c r="E88" s="131" t="n"/>
      <c r="F88" s="132" t="n"/>
      <c r="G88" s="681" t="inlineStr">
        <is>
          <t>Использовать инновационные технологии для безопасной распределенной обработки данных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262" t="inlineStr">
        <is>
          <t>2.3.4</t>
        </is>
      </c>
      <c r="BF88" s="131" t="n"/>
      <c r="BG88" s="131" t="n"/>
      <c r="BH88" s="131" t="n"/>
      <c r="BI88" s="131" t="n"/>
      <c r="BJ88" s="132" t="n"/>
      <c r="BK88" s="2121" t="n"/>
      <c r="BL88" s="515" t="n"/>
      <c r="BM88" s="515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514" t="n"/>
      <c r="B89" s="261" t="inlineStr">
        <is>
          <t>СК-7</t>
        </is>
      </c>
      <c r="C89" s="131" t="n"/>
      <c r="D89" s="131" t="n"/>
      <c r="E89" s="131" t="n"/>
      <c r="F89" s="132" t="n"/>
      <c r="G89" s="681" t="inlineStr">
        <is>
          <t>Проектировать и разрабатывать математические и имитационные модели  информационных систем и процессов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262" t="inlineStr">
        <is>
          <t>2.4.1</t>
        </is>
      </c>
      <c r="BF89" s="131" t="n"/>
      <c r="BG89" s="131" t="n"/>
      <c r="BH89" s="131" t="n"/>
      <c r="BI89" s="131" t="n"/>
      <c r="BJ89" s="132" t="n"/>
      <c r="BK89" s="2120" t="n"/>
      <c r="BL89" s="514" t="n"/>
      <c r="BM89" s="514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4" t="n"/>
      <c r="B90" s="261" t="inlineStr">
        <is>
          <t>СК-8</t>
        </is>
      </c>
      <c r="C90" s="131" t="n"/>
      <c r="D90" s="131" t="n"/>
      <c r="E90" s="131" t="n"/>
      <c r="F90" s="132" t="n"/>
      <c r="G90" s="681" t="inlineStr">
        <is>
          <t>Использовать  математическую модель квантовых вычислений и структур  для анализа и разработки квантовых алгоритмов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262" t="inlineStr">
        <is>
          <t>2.4.2</t>
        </is>
      </c>
      <c r="BF90" s="131" t="n"/>
      <c r="BG90" s="131" t="n"/>
      <c r="BH90" s="131" t="n"/>
      <c r="BI90" s="131" t="n"/>
      <c r="BJ90" s="132" t="n"/>
      <c r="BK90" s="2120" t="n"/>
      <c r="BL90" s="514" t="n"/>
      <c r="BM90" s="514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4" t="n"/>
      <c r="B91" s="261" t="inlineStr">
        <is>
          <t>СК-9</t>
        </is>
      </c>
      <c r="C91" s="131" t="n"/>
      <c r="D91" s="131" t="n"/>
      <c r="E91" s="131" t="n"/>
      <c r="F91" s="132" t="n"/>
      <c r="G91" s="681" t="inlineStr">
        <is>
          <t>Владеть навыками проектирования и уметь анализировать  архитектуру программного обеспечения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262" t="inlineStr">
        <is>
          <t>2.4.3</t>
        </is>
      </c>
      <c r="BF91" s="131" t="n"/>
      <c r="BG91" s="131" t="n"/>
      <c r="BH91" s="131" t="n"/>
      <c r="BI91" s="131" t="n"/>
      <c r="BJ91" s="132" t="n"/>
      <c r="BK91" s="2120" t="n"/>
      <c r="BL91" s="514" t="n"/>
      <c r="BM91" s="514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514" t="n"/>
      <c r="B92" s="261" t="inlineStr">
        <is>
          <t>СК-10</t>
        </is>
      </c>
      <c r="C92" s="131" t="n"/>
      <c r="D92" s="131" t="n"/>
      <c r="E92" s="131" t="n"/>
      <c r="F92" s="132" t="n"/>
      <c r="G92" s="681" t="inlineStr">
        <is>
          <t>Использовать методологические, технологические и инструментальные средства, направленные на поддержку принятия решений в сфере управления эффективностью бизнеса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262" t="inlineStr">
        <is>
          <t>2.4.4</t>
        </is>
      </c>
      <c r="BF92" s="131" t="n"/>
      <c r="BG92" s="131" t="n"/>
      <c r="BH92" s="131" t="n"/>
      <c r="BI92" s="131" t="n"/>
      <c r="BJ92" s="132" t="n"/>
      <c r="BK92" s="2120" t="n"/>
      <c r="BL92" s="514" t="n"/>
      <c r="BM92" s="514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514" t="n"/>
      <c r="B93" s="1559" t="inlineStr">
        <is>
          <t>СК-11</t>
        </is>
      </c>
      <c r="C93" s="411" t="n"/>
      <c r="D93" s="411" t="n"/>
      <c r="E93" s="411" t="n"/>
      <c r="F93" s="1143" t="n"/>
      <c r="G93" s="2122" t="inlineStr">
        <is>
          <t>Использовать инновационные технологии для обеспечения безопасности программного обеспечения</t>
        </is>
      </c>
      <c r="H93" s="411" t="n"/>
      <c r="I93" s="411" t="n"/>
      <c r="J93" s="411" t="n"/>
      <c r="K93" s="411" t="n"/>
      <c r="L93" s="411" t="n"/>
      <c r="M93" s="411" t="n"/>
      <c r="N93" s="411" t="n"/>
      <c r="O93" s="411" t="n"/>
      <c r="P93" s="411" t="n"/>
      <c r="Q93" s="411" t="n"/>
      <c r="R93" s="411" t="n"/>
      <c r="S93" s="411" t="n"/>
      <c r="T93" s="411" t="n"/>
      <c r="U93" s="411" t="n"/>
      <c r="V93" s="411" t="n"/>
      <c r="W93" s="411" t="n"/>
      <c r="X93" s="411" t="n"/>
      <c r="Y93" s="411" t="n"/>
      <c r="Z93" s="411" t="n"/>
      <c r="AA93" s="411" t="n"/>
      <c r="AB93" s="411" t="n"/>
      <c r="AC93" s="411" t="n"/>
      <c r="AD93" s="411" t="n"/>
      <c r="AE93" s="411" t="n"/>
      <c r="AF93" s="411" t="n"/>
      <c r="AG93" s="411" t="n"/>
      <c r="AH93" s="411" t="n"/>
      <c r="AI93" s="411" t="n"/>
      <c r="AJ93" s="411" t="n"/>
      <c r="AK93" s="411" t="n"/>
      <c r="AL93" s="411" t="n"/>
      <c r="AM93" s="411" t="n"/>
      <c r="AN93" s="411" t="n"/>
      <c r="AO93" s="411" t="n"/>
      <c r="AP93" s="411" t="n"/>
      <c r="AQ93" s="411" t="n"/>
      <c r="AR93" s="411" t="n"/>
      <c r="AS93" s="411" t="n"/>
      <c r="AT93" s="411" t="n"/>
      <c r="AU93" s="411" t="n"/>
      <c r="AV93" s="411" t="n"/>
      <c r="AW93" s="411" t="n"/>
      <c r="AX93" s="411" t="n"/>
      <c r="AY93" s="411" t="n"/>
      <c r="AZ93" s="411" t="n"/>
      <c r="BA93" s="411" t="n"/>
      <c r="BB93" s="411" t="n"/>
      <c r="BC93" s="411" t="n"/>
      <c r="BD93" s="411" t="n"/>
      <c r="BE93" s="1560" t="inlineStr">
        <is>
          <t>2.3.2</t>
        </is>
      </c>
      <c r="BF93" s="411" t="n"/>
      <c r="BG93" s="411" t="n"/>
      <c r="BH93" s="411" t="n"/>
      <c r="BI93" s="411" t="n"/>
      <c r="BJ93" s="1143" t="n"/>
      <c r="BK93" s="2120" t="n"/>
      <c r="BL93" s="514" t="n"/>
      <c r="BM93" s="514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514" t="n"/>
      <c r="B94" s="225" t="inlineStr">
        <is>
          <t>СК-12</t>
        </is>
      </c>
      <c r="C94" s="131" t="n"/>
      <c r="D94" s="131" t="n"/>
      <c r="E94" s="131" t="n"/>
      <c r="F94" s="179" t="n"/>
      <c r="G94" s="1188" t="inlineStr">
        <is>
          <t>Применять перспективные методы системного анализа и принятия решений для исследования функциональных задач на основе мировых тенденций развития системного анализа, управления и информационных технологий высокого качества программных продуктов в рамках индустриальной разработки программных систем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79" t="n"/>
      <c r="BE94" s="623" t="inlineStr">
        <is>
          <t>2.4.1</t>
        </is>
      </c>
      <c r="BF94" s="131" t="n"/>
      <c r="BG94" s="131" t="n"/>
      <c r="BH94" s="131" t="n"/>
      <c r="BI94" s="131" t="n"/>
      <c r="BJ94" s="179" t="n"/>
      <c r="BK94" s="2120" t="n"/>
      <c r="BL94" s="514" t="n"/>
      <c r="BM94" s="514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514" t="n"/>
      <c r="B95" s="225" t="inlineStr">
        <is>
          <t>СК-13</t>
        </is>
      </c>
      <c r="C95" s="131" t="n"/>
      <c r="D95" s="131" t="n"/>
      <c r="E95" s="131" t="n"/>
      <c r="F95" s="179" t="n"/>
      <c r="G95" s="1188" t="inlineStr">
        <is>
          <t xml:space="preserve">Анализировать сложные причинно-следственные связи при принятии решений в системах на основе неклассических логик </t>
        </is>
      </c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79" t="n"/>
      <c r="BE95" s="623" t="inlineStr">
        <is>
          <t>2.4.2</t>
        </is>
      </c>
      <c r="BF95" s="131" t="n"/>
      <c r="BG95" s="131" t="n"/>
      <c r="BH95" s="131" t="n"/>
      <c r="BI95" s="131" t="n"/>
      <c r="BJ95" s="179" t="n"/>
      <c r="BK95" s="2120" t="n"/>
      <c r="BL95" s="514" t="n"/>
      <c r="BM95" s="514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514" t="n"/>
      <c r="B96" s="225" t="inlineStr">
        <is>
          <t>СК-14</t>
        </is>
      </c>
      <c r="C96" s="131" t="n"/>
      <c r="D96" s="131" t="n"/>
      <c r="E96" s="131" t="n"/>
      <c r="F96" s="179" t="n"/>
      <c r="G96" s="1188" t="inlineStr">
        <is>
          <t>Владеть навыками проектирования, разработки, отладки и тестирования программного обеспечения микросервисной архитектуры</t>
        </is>
      </c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79" t="n"/>
      <c r="BE96" s="623" t="inlineStr">
        <is>
          <t>2.4.3</t>
        </is>
      </c>
      <c r="BF96" s="131" t="n"/>
      <c r="BG96" s="131" t="n"/>
      <c r="BH96" s="131" t="n"/>
      <c r="BI96" s="131" t="n"/>
      <c r="BJ96" s="179" t="n"/>
      <c r="BK96" s="2120" t="n"/>
      <c r="BL96" s="514" t="n"/>
      <c r="BM96" s="514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514" t="n"/>
      <c r="B97" s="1855" t="inlineStr">
        <is>
          <t>СК-15</t>
        </is>
      </c>
      <c r="C97" s="194" t="n"/>
      <c r="D97" s="194" t="n"/>
      <c r="E97" s="194" t="n"/>
      <c r="F97" s="1059" t="n"/>
      <c r="G97" s="2123" t="inlineStr">
        <is>
          <t>Знать и уметь использовать технологии передачи, хранения, обработки и анализа данных, применяемых в современных системах управления предприятием</t>
        </is>
      </c>
      <c r="H97" s="1700" t="n"/>
      <c r="I97" s="1700" t="n"/>
      <c r="J97" s="1700" t="n"/>
      <c r="K97" s="1700" t="n"/>
      <c r="L97" s="1700" t="n"/>
      <c r="M97" s="1700" t="n"/>
      <c r="N97" s="1700" t="n"/>
      <c r="O97" s="1700" t="n"/>
      <c r="P97" s="1700" t="n"/>
      <c r="Q97" s="1700" t="n"/>
      <c r="R97" s="1700" t="n"/>
      <c r="S97" s="1700" t="n"/>
      <c r="T97" s="1700" t="n"/>
      <c r="U97" s="1700" t="n"/>
      <c r="V97" s="1700" t="n"/>
      <c r="W97" s="1700" t="n"/>
      <c r="X97" s="1700" t="n"/>
      <c r="Y97" s="1700" t="n"/>
      <c r="Z97" s="1700" t="n"/>
      <c r="AA97" s="1700" t="n"/>
      <c r="AB97" s="1700" t="n"/>
      <c r="AC97" s="1700" t="n"/>
      <c r="AD97" s="1700" t="n"/>
      <c r="AE97" s="1700" t="n"/>
      <c r="AF97" s="1700" t="n"/>
      <c r="AG97" s="1700" t="n"/>
      <c r="AH97" s="1700" t="n"/>
      <c r="AI97" s="1700" t="n"/>
      <c r="AJ97" s="1700" t="n"/>
      <c r="AK97" s="1700" t="n"/>
      <c r="AL97" s="1700" t="n"/>
      <c r="AM97" s="1700" t="n"/>
      <c r="AN97" s="1700" t="n"/>
      <c r="AO97" s="1700" t="n"/>
      <c r="AP97" s="1700" t="n"/>
      <c r="AQ97" s="1700" t="n"/>
      <c r="AR97" s="1700" t="n"/>
      <c r="AS97" s="1700" t="n"/>
      <c r="AT97" s="1700" t="n"/>
      <c r="AU97" s="1700" t="n"/>
      <c r="AV97" s="1700" t="n"/>
      <c r="AW97" s="1700" t="n"/>
      <c r="AX97" s="1700" t="n"/>
      <c r="AY97" s="1700" t="n"/>
      <c r="AZ97" s="1700" t="n"/>
      <c r="BA97" s="1700" t="n"/>
      <c r="BB97" s="1700" t="n"/>
      <c r="BC97" s="1700" t="n"/>
      <c r="BD97" s="2124" t="n"/>
      <c r="BE97" s="2125" t="inlineStr">
        <is>
          <t>2.4.4</t>
        </is>
      </c>
      <c r="BF97" s="194" t="n"/>
      <c r="BG97" s="194" t="n"/>
      <c r="BH97" s="194" t="n"/>
      <c r="BI97" s="194" t="n"/>
      <c r="BJ97" s="1059" t="n"/>
      <c r="BK97" s="2120" t="n"/>
      <c r="BL97" s="514" t="n"/>
      <c r="BM97" s="514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514" t="n"/>
      <c r="B98" s="94" t="n"/>
      <c r="C98" s="94" t="n"/>
      <c r="D98" s="94" t="n"/>
      <c r="E98" s="94" t="n"/>
      <c r="F98" s="94" t="n"/>
      <c r="G98" s="244" t="n"/>
      <c r="H98" s="244" t="n"/>
      <c r="I98" s="244" t="n"/>
      <c r="J98" s="244" t="n"/>
      <c r="K98" s="244" t="n"/>
      <c r="L98" s="244" t="n"/>
      <c r="M98" s="244" t="n"/>
      <c r="N98" s="244" t="n"/>
      <c r="O98" s="244" t="n"/>
      <c r="P98" s="244" t="n"/>
      <c r="Q98" s="244" t="n"/>
      <c r="R98" s="244" t="n"/>
      <c r="S98" s="244" t="n"/>
      <c r="T98" s="244" t="n"/>
      <c r="U98" s="244" t="n"/>
      <c r="V98" s="244" t="n"/>
      <c r="W98" s="244" t="n"/>
      <c r="X98" s="244" t="n"/>
      <c r="Y98" s="244" t="n"/>
      <c r="Z98" s="244" t="n"/>
      <c r="AA98" s="244" t="n"/>
      <c r="AB98" s="244" t="n"/>
      <c r="AC98" s="244" t="n"/>
      <c r="AD98" s="244" t="n"/>
      <c r="AE98" s="244" t="n"/>
      <c r="AF98" s="244" t="n"/>
      <c r="AG98" s="244" t="n"/>
      <c r="AH98" s="244" t="n"/>
      <c r="AI98" s="244" t="n"/>
      <c r="AJ98" s="244" t="n"/>
      <c r="AK98" s="244" t="n"/>
      <c r="AL98" s="244" t="n"/>
      <c r="AM98" s="244" t="n"/>
      <c r="AN98" s="244" t="n"/>
      <c r="AO98" s="244" t="n"/>
      <c r="AP98" s="244" t="n"/>
      <c r="AQ98" s="244" t="n"/>
      <c r="AR98" s="244" t="n"/>
      <c r="AS98" s="244" t="n"/>
      <c r="AT98" s="244" t="n"/>
      <c r="AU98" s="244" t="n"/>
      <c r="AV98" s="244" t="n"/>
      <c r="AW98" s="244" t="n"/>
      <c r="AX98" s="244" t="n"/>
      <c r="AY98" s="244" t="n"/>
      <c r="AZ98" s="244" t="n"/>
      <c r="BA98" s="244" t="n"/>
      <c r="BB98" s="244" t="n"/>
      <c r="BC98" s="244" t="n"/>
      <c r="BD98" s="244" t="n"/>
      <c r="BE98" s="1450" t="n"/>
      <c r="BF98" s="1450" t="n"/>
      <c r="BG98" s="1450" t="n"/>
      <c r="BH98" s="1450" t="n"/>
      <c r="BI98" s="1450" t="n"/>
      <c r="BJ98" s="1450" t="n"/>
      <c r="BK98" s="2120" t="n"/>
      <c r="BL98" s="514" t="n"/>
      <c r="BM98" s="514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</row>
    <row r="99">
      <c r="A99" s="90" t="n"/>
      <c r="B99" s="90" t="n"/>
      <c r="C99" s="24" t="inlineStr">
        <is>
          <t xml:space="preserve">Учебный план углубленного высшего образования по специальности 7-06-0612-01  "Программная инженерия"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7-06-06-008/пр. </t>
        </is>
      </c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3" t="n"/>
      <c r="BK99" s="2" t="n"/>
      <c r="BL99" s="3" t="n"/>
      <c r="BM99" s="3" t="n"/>
      <c r="BN99" s="3" t="n"/>
      <c r="BO99" s="3" t="n"/>
      <c r="BP99" s="3" t="n"/>
      <c r="BQ99" s="244" t="n"/>
      <c r="BR99" s="244" t="n"/>
      <c r="BS99" s="244" t="n"/>
      <c r="BT99" s="1452" t="n"/>
      <c r="BU99" s="1452" t="n"/>
      <c r="BV99" s="90" t="n"/>
      <c r="BW99" s="90" t="n"/>
      <c r="BX99" s="90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</row>
    <row r="100">
      <c r="A100" s="90" t="n"/>
      <c r="B100" s="90" t="n"/>
      <c r="C100" s="518" t="n"/>
      <c r="D100" s="90" t="n"/>
      <c r="E100" s="90" t="n"/>
      <c r="F100" s="90" t="n"/>
      <c r="G100" s="90" t="n"/>
      <c r="H100" s="90" t="n"/>
      <c r="I100" s="90" t="n"/>
      <c r="J100" s="90" t="n"/>
      <c r="K100" s="90" t="n"/>
      <c r="L100" s="90" t="n"/>
      <c r="M100" s="90" t="n"/>
      <c r="N100" s="90" t="n"/>
      <c r="O100" s="90" t="n"/>
      <c r="P100" s="90" t="n"/>
      <c r="Q100" s="90" t="n"/>
      <c r="R100" s="90" t="n"/>
      <c r="S100" s="90" t="n"/>
      <c r="T100" s="90" t="n"/>
      <c r="U100" s="90" t="n"/>
      <c r="V100" s="90" t="n"/>
      <c r="W100" s="90" t="n"/>
      <c r="X100" s="90" t="n"/>
      <c r="Y100" s="90" t="n"/>
      <c r="Z100" s="90" t="n"/>
      <c r="AA100" s="90" t="n"/>
      <c r="AB100" s="90" t="n"/>
      <c r="AC100" s="90" t="n"/>
      <c r="AD100" s="90" t="n"/>
      <c r="AE100" s="90" t="n"/>
      <c r="AF100" s="90" t="n"/>
      <c r="AG100" s="90" t="n"/>
      <c r="AH100" s="90" t="n"/>
      <c r="AI100" s="90" t="n"/>
      <c r="AJ100" s="90" t="n"/>
      <c r="AK100" s="90" t="n"/>
      <c r="AL100" s="90" t="n"/>
      <c r="AM100" s="90" t="n"/>
      <c r="AN100" s="90" t="n"/>
      <c r="AO100" s="90" t="n"/>
      <c r="AP100" s="90" t="n"/>
      <c r="AQ100" s="90" t="n"/>
      <c r="AR100" s="90" t="n"/>
      <c r="AS100" s="90" t="n"/>
      <c r="AT100" s="90" t="n"/>
      <c r="AU100" s="90" t="n"/>
      <c r="AV100" s="90" t="n"/>
      <c r="AW100" s="90" t="n"/>
      <c r="AX100" s="90" t="n"/>
      <c r="AY100" s="90" t="n"/>
      <c r="AZ100" s="90" t="n"/>
      <c r="BA100" s="90" t="n"/>
      <c r="BB100" s="90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4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90" t="n"/>
      <c r="BU100" s="90" t="n"/>
      <c r="BV100" s="90" t="n"/>
      <c r="BW100" s="90" t="n"/>
      <c r="BX100" s="90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</row>
    <row r="101">
      <c r="A101" s="90" t="n"/>
      <c r="B101" s="688" t="n"/>
      <c r="C101" s="278" t="inlineStr">
        <is>
          <t>*</t>
        </is>
      </c>
      <c r="D101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  <c r="AB101" s="1" t="n"/>
      <c r="AC101" s="1" t="n"/>
      <c r="AD101" s="1" t="n"/>
      <c r="AE101" s="1" t="n"/>
      <c r="AF101" s="1" t="n"/>
      <c r="AG101" s="1" t="n"/>
      <c r="AH101" s="1" t="n"/>
      <c r="AI101" s="1" t="n"/>
      <c r="AJ101" s="1" t="n"/>
      <c r="AK101" s="1" t="n"/>
      <c r="AL101" s="1" t="n"/>
      <c r="AM101" s="1" t="n"/>
      <c r="AN101" s="1" t="n"/>
      <c r="AO101" s="1" t="n"/>
      <c r="AP101" s="1" t="n"/>
      <c r="AQ101" s="1" t="n"/>
      <c r="AR101" s="1" t="n"/>
      <c r="AS101" s="1" t="n"/>
      <c r="AT101" s="1" t="n"/>
      <c r="AU101" s="1" t="n"/>
      <c r="AV101" s="1" t="n"/>
      <c r="AW101" s="1" t="n"/>
      <c r="AX101" s="1" t="n"/>
      <c r="AY101" s="1" t="n"/>
      <c r="AZ101" s="1" t="n"/>
      <c r="BA101" s="1" t="n"/>
      <c r="BB101" s="1" t="n"/>
      <c r="BC101" s="1" t="n"/>
      <c r="BD101" s="1" t="n"/>
      <c r="BE101" s="1" t="n"/>
      <c r="BF101" s="1" t="n"/>
      <c r="BG101" s="1" t="n"/>
      <c r="BH101" s="1" t="n"/>
      <c r="BI101" s="1" t="n"/>
      <c r="BJ101" s="23" t="n"/>
      <c r="BK101" s="21" t="n"/>
      <c r="BL101" s="23" t="n"/>
      <c r="BM101" s="23" t="n"/>
      <c r="BN101" s="23" t="n"/>
      <c r="BO101" s="23" t="n"/>
      <c r="BP101" s="23" t="n"/>
      <c r="BQ101" s="90" t="n"/>
      <c r="BR101" s="90" t="n"/>
      <c r="BS101" s="90" t="n"/>
      <c r="BT101" s="90" t="n"/>
      <c r="BU101" s="90" t="n"/>
      <c r="BV101" s="90" t="n"/>
      <c r="BW101" s="90" t="n"/>
      <c r="BX101" s="90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</row>
    <row r="102">
      <c r="A102" s="247" t="n"/>
      <c r="B102" s="689" t="n"/>
      <c r="C102" s="278" t="n"/>
      <c r="D102" s="29" t="n"/>
      <c r="E102" s="29" t="n"/>
      <c r="F102" s="29" t="n"/>
      <c r="G102" s="29" t="n"/>
      <c r="H102" s="29" t="n"/>
      <c r="I102" s="29" t="n"/>
      <c r="J102" s="29" t="n"/>
      <c r="K102" s="29" t="n"/>
      <c r="L102" s="29" t="n"/>
      <c r="M102" s="29" t="n"/>
      <c r="N102" s="29" t="n"/>
      <c r="O102" s="29" t="n"/>
      <c r="P102" s="29" t="n"/>
      <c r="Q102" s="29" t="n"/>
      <c r="R102" s="29" t="n"/>
      <c r="S102" s="29" t="n"/>
      <c r="T102" s="29" t="n"/>
      <c r="U102" s="29" t="n"/>
      <c r="V102" s="29" t="n"/>
      <c r="W102" s="29" t="n"/>
      <c r="X102" s="29" t="n"/>
      <c r="Y102" s="29" t="n"/>
      <c r="Z102" s="29" t="n"/>
      <c r="AA102" s="29" t="n"/>
      <c r="AB102" s="29" t="n"/>
      <c r="AC102" s="29" t="n"/>
      <c r="AD102" s="29" t="n"/>
      <c r="AE102" s="29" t="n"/>
      <c r="AF102" s="29" t="n"/>
      <c r="AG102" s="29" t="n"/>
      <c r="AH102" s="29" t="n"/>
      <c r="AI102" s="29" t="n"/>
      <c r="AJ102" s="29" t="n"/>
      <c r="AK102" s="29" t="n"/>
      <c r="AL102" s="29" t="n"/>
      <c r="AM102" s="29" t="n"/>
      <c r="AN102" s="29" t="n"/>
      <c r="AO102" s="29" t="n"/>
      <c r="AP102" s="29" t="n"/>
      <c r="AQ102" s="29" t="n"/>
      <c r="AR102" s="29" t="n"/>
      <c r="AS102" s="29" t="n"/>
      <c r="AT102" s="29" t="n"/>
      <c r="AU102" s="29" t="n"/>
      <c r="AV102" s="29" t="n"/>
      <c r="AW102" s="29" t="n"/>
      <c r="AX102" s="29" t="n"/>
      <c r="AY102" s="29" t="n"/>
      <c r="AZ102" s="29" t="n"/>
      <c r="BA102" s="29" t="n"/>
      <c r="BB102" s="29" t="n"/>
      <c r="BC102" s="29" t="n"/>
      <c r="BD102" s="29" t="n"/>
      <c r="BE102" s="29" t="n"/>
      <c r="BF102" s="29" t="n"/>
      <c r="BG102" s="29" t="n"/>
      <c r="BH102" s="29" t="n"/>
      <c r="BI102" s="29" t="n"/>
      <c r="BJ102" s="29" t="n"/>
      <c r="BK102" s="21" t="n"/>
      <c r="BL102" s="29" t="n"/>
      <c r="BM102" s="29" t="n"/>
      <c r="BN102" s="29" t="n"/>
      <c r="BO102" s="29" t="n"/>
      <c r="BP102" s="29" t="n"/>
      <c r="BQ102" s="247" t="n"/>
      <c r="BR102" s="247" t="n"/>
      <c r="BS102" s="247" t="n"/>
      <c r="BT102" s="247" t="n"/>
      <c r="BU102" s="247" t="n"/>
      <c r="BV102" s="247" t="n"/>
      <c r="BW102" s="247" t="n"/>
      <c r="BX102" s="247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</row>
    <row r="103">
      <c r="A103" s="90" t="n"/>
      <c r="B103" s="688" t="n"/>
      <c r="C103" s="278" t="inlineStr">
        <is>
          <t>д</t>
        </is>
      </c>
      <c r="D103" s="29" t="inlineStr">
        <is>
          <t>Дифференцированный зачет.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690" t="n"/>
      <c r="AB103" s="690" t="n"/>
      <c r="AC103" s="690" t="n"/>
      <c r="AD103" s="690" t="n"/>
      <c r="AE103" s="690" t="n"/>
      <c r="AF103" s="690" t="n"/>
      <c r="AG103" s="690" t="n"/>
      <c r="AH103" s="690" t="n"/>
      <c r="AI103" s="690" t="n"/>
      <c r="AJ103" s="690" t="n"/>
      <c r="AK103" s="690" t="n"/>
      <c r="AL103" s="690" t="n"/>
      <c r="AM103" s="690" t="n"/>
      <c r="AN103" s="690" t="n"/>
      <c r="AO103" s="690" t="n"/>
      <c r="AP103" s="690" t="n"/>
      <c r="AQ103" s="690" t="n"/>
      <c r="AR103" s="690" t="n"/>
      <c r="AS103" s="690" t="n"/>
      <c r="AT103" s="690" t="n"/>
      <c r="AU103" s="690" t="n"/>
      <c r="AV103" s="690" t="n"/>
      <c r="AW103" s="690" t="n"/>
      <c r="AX103" s="690" t="n"/>
      <c r="AY103" s="690" t="n"/>
      <c r="AZ103" s="690" t="n"/>
      <c r="BA103" s="690" t="n"/>
      <c r="BB103" s="690" t="n"/>
      <c r="BC103" s="690" t="n"/>
      <c r="BD103" s="690" t="n"/>
      <c r="BE103" s="690" t="n"/>
      <c r="BF103" s="690" t="n"/>
      <c r="BG103" s="690" t="n"/>
      <c r="BH103" s="690" t="n"/>
      <c r="BI103" s="690" t="n"/>
      <c r="BJ103" s="690" t="n"/>
      <c r="BK103" s="21" t="n"/>
      <c r="BL103" s="690" t="n"/>
      <c r="BM103" s="690" t="n"/>
      <c r="BN103" s="690" t="n"/>
      <c r="BO103" s="690" t="n"/>
      <c r="BP103" s="690" t="n"/>
      <c r="BQ103" s="90" t="n"/>
      <c r="BR103" s="90" t="n"/>
      <c r="BS103" s="90" t="n"/>
      <c r="BT103" s="90" t="n"/>
      <c r="BU103" s="90" t="n"/>
      <c r="BV103" s="90" t="n"/>
      <c r="BW103" s="90" t="n"/>
      <c r="BX103" s="90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</row>
    <row r="104">
      <c r="A104" s="243" t="n"/>
      <c r="B104" s="243" t="n"/>
      <c r="C104" s="243" t="n"/>
      <c r="D104" s="243" t="n"/>
      <c r="E104" s="243" t="n"/>
      <c r="F104" s="243" t="n"/>
      <c r="G104" s="243" t="n"/>
      <c r="H104" s="243" t="n"/>
      <c r="I104" s="243" t="n"/>
      <c r="J104" s="243" t="n"/>
      <c r="K104" s="243" t="n"/>
      <c r="L104" s="243" t="n"/>
      <c r="M104" s="243" t="n"/>
      <c r="N104" s="243" t="n"/>
      <c r="O104" s="243" t="n"/>
      <c r="P104" s="243" t="n"/>
      <c r="Q104" s="243" t="n"/>
      <c r="R104" s="243" t="n"/>
      <c r="S104" s="243" t="n"/>
      <c r="T104" s="243" t="n"/>
      <c r="U104" s="243" t="n"/>
      <c r="V104" s="243" t="n"/>
      <c r="W104" s="243" t="n"/>
      <c r="X104" s="243" t="n"/>
      <c r="Y104" s="243" t="n"/>
      <c r="Z104" s="243" t="n"/>
      <c r="AA104" s="243" t="n"/>
      <c r="AB104" s="243" t="n"/>
      <c r="AC104" s="243" t="n"/>
      <c r="AD104" s="243" t="n"/>
      <c r="AE104" s="243" t="n"/>
      <c r="AF104" s="243" t="n"/>
      <c r="AG104" s="243" t="n"/>
      <c r="AH104" s="243" t="n"/>
      <c r="AI104" s="243" t="n"/>
      <c r="AJ104" s="243" t="n"/>
      <c r="AK104" s="243" t="n"/>
      <c r="AL104" s="243" t="n"/>
      <c r="AM104" s="243" t="n"/>
      <c r="AN104" s="243" t="n"/>
      <c r="AO104" s="243" t="n"/>
      <c r="AP104" s="243" t="n"/>
      <c r="AQ104" s="243" t="n"/>
      <c r="AR104" s="243" t="n"/>
      <c r="AS104" s="243" t="n"/>
      <c r="AT104" s="243" t="n"/>
      <c r="AU104" s="243" t="n"/>
      <c r="AV104" s="243" t="n"/>
      <c r="AW104" s="243" t="n"/>
      <c r="AX104" s="243" t="n"/>
      <c r="AY104" s="243" t="n"/>
      <c r="AZ104" s="243" t="n"/>
      <c r="BA104" s="243" t="n"/>
      <c r="BB104" s="243" t="n"/>
      <c r="BC104" s="243" t="n"/>
      <c r="BD104" s="243" t="n"/>
      <c r="BE104" s="243" t="n"/>
      <c r="BF104" s="243" t="n"/>
      <c r="BG104" s="243" t="n"/>
      <c r="BH104" s="243" t="n"/>
      <c r="BI104" s="243" t="n"/>
      <c r="BJ104" s="243" t="n"/>
      <c r="BK104" s="516" t="n"/>
      <c r="BL104" s="243" t="n"/>
      <c r="BM104" s="243" t="n"/>
      <c r="BN104" s="243" t="n"/>
      <c r="BO104" s="243" t="n"/>
      <c r="BP104" s="243" t="n"/>
      <c r="BQ104" s="243" t="n"/>
      <c r="BR104" s="243" t="n"/>
      <c r="BS104" s="243" t="n"/>
      <c r="BT104" s="243" t="n"/>
      <c r="BU104" s="243" t="n"/>
      <c r="BV104" s="243" t="n"/>
      <c r="BW104" s="243" t="n"/>
      <c r="BX104" s="243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</row>
    <row r="105">
      <c r="A105" s="244" t="n"/>
      <c r="B105" s="244" t="n"/>
      <c r="C105" s="244" t="n"/>
      <c r="D105" s="3" t="inlineStr">
        <is>
          <t>Проректор по учебной работе</t>
        </is>
      </c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272" t="n"/>
      <c r="AB105" s="273" t="n"/>
      <c r="AC105" s="273" t="n"/>
      <c r="AD105" s="273" t="n"/>
      <c r="AE105" s="273" t="n"/>
      <c r="AF105" s="273" t="n"/>
      <c r="AG105" s="273" t="n"/>
      <c r="AH105" s="272" t="n"/>
      <c r="AI105" s="41" t="n"/>
      <c r="AJ105" s="41" t="n"/>
      <c r="AK105" s="41" t="n"/>
      <c r="AL105" s="41" t="n"/>
      <c r="AM105" s="41" t="n"/>
      <c r="AN105" s="3" t="n"/>
      <c r="AO105" s="41" t="inlineStr">
        <is>
          <t>А.А. Сакович</t>
        </is>
      </c>
      <c r="AP105" s="3" t="n"/>
      <c r="AQ105" s="274" t="n"/>
      <c r="AR105" s="274" t="n"/>
      <c r="AS105" s="274" t="n"/>
      <c r="AT105" s="274" t="n"/>
      <c r="AU105" s="3" t="n"/>
      <c r="AV105" s="3" t="n"/>
      <c r="AW105" s="3" t="n"/>
      <c r="AX105" s="244" t="n"/>
      <c r="AY105" s="244" t="n"/>
      <c r="AZ105" s="244" t="n"/>
      <c r="BA105" s="244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94" t="n"/>
      <c r="BL105" s="244" t="n"/>
      <c r="BM105" s="244" t="n"/>
      <c r="BN105" s="244" t="n"/>
      <c r="BO105" s="244" t="n"/>
      <c r="BP105" s="244" t="n"/>
      <c r="BQ105" s="244" t="n"/>
      <c r="BR105" s="244" t="n"/>
      <c r="BS105" s="244" t="n"/>
      <c r="BT105" s="244" t="n"/>
      <c r="BU105" s="244" t="n"/>
      <c r="BV105" s="244" t="n"/>
      <c r="BW105" s="244" t="n"/>
      <c r="BX105" s="244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</row>
    <row r="106">
      <c r="A106" s="244" t="n"/>
      <c r="B106" s="244" t="n"/>
      <c r="C106" s="244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41" t="n"/>
      <c r="AB106" s="3" t="n"/>
      <c r="AC106" s="3" t="n"/>
      <c r="AD106" s="3" t="n"/>
      <c r="AE106" s="3" t="n"/>
      <c r="AF106" s="3" t="n"/>
      <c r="AG106" s="3" t="n"/>
      <c r="AH106" s="41" t="n"/>
      <c r="AI106" s="41" t="n"/>
      <c r="AJ106" s="41" t="n"/>
      <c r="AK106" s="41" t="n"/>
      <c r="AL106" s="41" t="n"/>
      <c r="AM106" s="41" t="n"/>
      <c r="AN106" s="3" t="n"/>
      <c r="AO106" s="41" t="n"/>
      <c r="AP106" s="3" t="n"/>
      <c r="AQ106" s="274" t="n"/>
      <c r="AR106" s="274" t="n"/>
      <c r="AS106" s="274" t="n"/>
      <c r="AT106" s="274" t="n"/>
      <c r="AU106" s="3" t="n"/>
      <c r="AV106" s="3" t="n"/>
      <c r="AW106" s="3" t="n"/>
      <c r="AX106" s="244" t="n"/>
      <c r="AY106" s="244" t="n"/>
      <c r="AZ106" s="244" t="n"/>
      <c r="BA106" s="244" t="n"/>
      <c r="BB106" s="244" t="n"/>
      <c r="BC106" s="244" t="n"/>
      <c r="BD106" s="244" t="n"/>
      <c r="BE106" s="244" t="n"/>
      <c r="BF106" s="244" t="n"/>
      <c r="BG106" s="244" t="n"/>
      <c r="BH106" s="244" t="n"/>
      <c r="BI106" s="244" t="n"/>
      <c r="BJ106" s="244" t="n"/>
      <c r="BK106" s="94" t="n"/>
      <c r="BL106" s="244" t="n"/>
      <c r="BM106" s="244" t="n"/>
      <c r="BN106" s="244" t="n"/>
      <c r="BO106" s="244" t="n"/>
      <c r="BP106" s="244" t="n"/>
      <c r="BQ106" s="244" t="n"/>
      <c r="BR106" s="244" t="n"/>
      <c r="BS106" s="244" t="n"/>
      <c r="BT106" s="244" t="n"/>
      <c r="BU106" s="244" t="n"/>
      <c r="BV106" s="244" t="n"/>
      <c r="BW106" s="244" t="n"/>
      <c r="BX106" s="244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</row>
    <row r="107">
      <c r="A107" s="90" t="n"/>
      <c r="B107" s="90" t="n"/>
      <c r="C107" s="90" t="n"/>
      <c r="D107" s="273" t="n"/>
      <c r="E107" s="273" t="n"/>
      <c r="F107" s="273" t="n"/>
      <c r="G107" s="2126" t="n"/>
      <c r="H107" s="282" t="inlineStr">
        <is>
          <t>20 ____</t>
        </is>
      </c>
      <c r="I107" s="41" t="n"/>
      <c r="J107" s="279" t="n"/>
      <c r="K107" s="274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90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4" t="n"/>
      <c r="BL107" s="90" t="n"/>
      <c r="BM107" s="90" t="n"/>
      <c r="BN107" s="244" t="n"/>
      <c r="BO107" s="244" t="n"/>
      <c r="BP107" s="90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90" t="n"/>
      <c r="BZ107" s="90" t="n"/>
      <c r="CA107" s="90" t="n"/>
      <c r="CB107" s="90" t="n"/>
      <c r="CC107" s="90" t="n"/>
      <c r="CD107" s="1" t="n"/>
      <c r="CE107" s="1" t="n"/>
      <c r="CF107" s="1" t="n"/>
      <c r="CG107" s="1" t="n"/>
      <c r="CH107" s="1" t="n"/>
      <c r="CI107" s="1" t="n"/>
    </row>
    <row r="108">
      <c r="A108" s="90" t="n"/>
      <c r="B108" s="90" t="n"/>
      <c r="C108" s="90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90" t="n"/>
      <c r="AY108" s="90" t="n"/>
      <c r="AZ108" s="90" t="n"/>
      <c r="BA108" s="90" t="n"/>
      <c r="BB108" s="90" t="n"/>
      <c r="BC108" s="90" t="n"/>
      <c r="BD108" s="90" t="n"/>
      <c r="BE108" s="90" t="n"/>
      <c r="BF108" s="90" t="n"/>
      <c r="BG108" s="90" t="n"/>
      <c r="BH108" s="90" t="n"/>
      <c r="BI108" s="90" t="n"/>
      <c r="BJ108" s="90" t="n"/>
      <c r="BK108" s="94" t="n"/>
      <c r="BL108" s="244" t="n"/>
      <c r="BM108" s="91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  <c r="CB108" s="90" t="n"/>
      <c r="CC108" s="90" t="n"/>
      <c r="CD108" s="1" t="n"/>
      <c r="CE108" s="1" t="n"/>
      <c r="CF108" s="1" t="n"/>
      <c r="CG108" s="1" t="n"/>
      <c r="CH108" s="1" t="n"/>
      <c r="CI108" s="1" t="n"/>
    </row>
    <row r="109">
      <c r="A109" s="244" t="n"/>
      <c r="B109" s="244" t="n"/>
      <c r="C109" s="244" t="n"/>
      <c r="D109" s="274" t="inlineStr">
        <is>
          <t xml:space="preserve">Декан факультета информационных технологий 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3" t="n"/>
      <c r="V109" s="3" t="n"/>
      <c r="W109" s="3" t="n"/>
      <c r="X109" s="3" t="n"/>
      <c r="Y109" s="3" t="n"/>
      <c r="Z109" s="3" t="n"/>
      <c r="AA109" s="276" t="n"/>
      <c r="AB109" s="276" t="n"/>
      <c r="AC109" s="276" t="n"/>
      <c r="AD109" s="276" t="n"/>
      <c r="AE109" s="276" t="n"/>
      <c r="AF109" s="276" t="n"/>
      <c r="AG109" s="280" t="n"/>
      <c r="AH109" s="280" t="n"/>
      <c r="AI109" s="41" t="n"/>
      <c r="AJ109" s="41" t="n"/>
      <c r="AK109" s="41" t="n"/>
      <c r="AL109" s="41" t="n"/>
      <c r="AM109" s="3" t="n"/>
      <c r="AN109" s="41" t="n"/>
      <c r="AO109" s="41" t="inlineStr">
        <is>
          <t>Д.В.Шиман</t>
        </is>
      </c>
      <c r="AP109" s="274" t="n"/>
      <c r="AQ109" s="274" t="n"/>
      <c r="AR109" s="274" t="n"/>
      <c r="AS109" s="274" t="n"/>
      <c r="AT109" s="3" t="n"/>
      <c r="AU109" s="3" t="n"/>
      <c r="AV109" s="3" t="n"/>
      <c r="AW109" s="3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94" t="n"/>
      <c r="BL109" s="244" t="n"/>
      <c r="BM109" s="244" t="n"/>
      <c r="BN109" s="244" t="n"/>
      <c r="BO109" s="244" t="n"/>
      <c r="BP109" s="244" t="n"/>
      <c r="BQ109" s="244" t="n"/>
      <c r="BR109" s="244" t="n"/>
      <c r="BS109" s="244" t="n"/>
      <c r="BT109" s="244" t="n"/>
      <c r="BU109" s="244" t="n"/>
      <c r="BV109" s="244" t="n"/>
      <c r="BW109" s="244" t="n"/>
      <c r="BX109" s="244" t="n"/>
      <c r="BY109" s="244" t="n"/>
      <c r="BZ109" s="244" t="n"/>
      <c r="CA109" s="244" t="n"/>
      <c r="CB109" s="244" t="n"/>
      <c r="CC109" s="244" t="n"/>
      <c r="CD109" s="1" t="n"/>
      <c r="CE109" s="1" t="n"/>
      <c r="CF109" s="1" t="n"/>
      <c r="CG109" s="1" t="n"/>
      <c r="CH109" s="1" t="n"/>
      <c r="CI109" s="1" t="n"/>
    </row>
    <row r="110">
      <c r="A110" s="244" t="n"/>
      <c r="B110" s="244" t="n"/>
      <c r="C110" s="244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94" t="n"/>
      <c r="AY110" s="94" t="n"/>
      <c r="AZ110" s="94" t="n"/>
      <c r="BA110" s="94" t="n"/>
      <c r="BB110" s="94" t="n"/>
      <c r="BC110" s="94" t="n"/>
      <c r="BD110" s="94" t="n"/>
      <c r="BE110" s="244" t="n"/>
      <c r="BF110" s="244" t="n"/>
      <c r="BG110" s="244" t="n"/>
      <c r="BH110" s="244" t="n"/>
      <c r="BI110" s="244" t="n"/>
      <c r="BJ110" s="244" t="n"/>
      <c r="BK110" s="94" t="n"/>
      <c r="BL110" s="244" t="n"/>
      <c r="BM110" s="244" t="n"/>
      <c r="BN110" s="244" t="n"/>
      <c r="BO110" s="244" t="n"/>
      <c r="BP110" s="244" t="n"/>
      <c r="BQ110" s="244" t="n"/>
      <c r="BR110" s="244" t="n"/>
      <c r="BS110" s="244" t="n"/>
      <c r="BT110" s="244" t="n"/>
      <c r="BU110" s="244" t="n"/>
      <c r="BV110" s="244" t="n"/>
      <c r="BW110" s="244" t="n"/>
      <c r="BX110" s="244" t="n"/>
      <c r="BY110" s="244" t="n"/>
      <c r="BZ110" s="244" t="n"/>
      <c r="CA110" s="244" t="n"/>
      <c r="CB110" s="244" t="n"/>
      <c r="CC110" s="244" t="n"/>
      <c r="CD110" s="1" t="n"/>
      <c r="CE110" s="1" t="n"/>
      <c r="CF110" s="1" t="n"/>
      <c r="CG110" s="1" t="n"/>
      <c r="CH110" s="1" t="n"/>
      <c r="CI110" s="1" t="n"/>
    </row>
    <row r="111">
      <c r="A111" s="90" t="n"/>
      <c r="B111" s="90" t="n"/>
      <c r="C111" s="90" t="n"/>
      <c r="D111" s="273" t="n"/>
      <c r="E111" s="273" t="n"/>
      <c r="F111" s="273" t="n"/>
      <c r="G111" s="2126" t="n"/>
      <c r="H111" s="282" t="inlineStr">
        <is>
          <t>20 ____</t>
        </is>
      </c>
      <c r="I111" s="41" t="n"/>
      <c r="J111" s="279" t="n"/>
      <c r="K111" s="274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3" t="n"/>
      <c r="AA111" s="3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90" t="n"/>
      <c r="AY111" s="90" t="n"/>
      <c r="AZ111" s="90" t="n"/>
      <c r="BA111" s="90" t="n"/>
      <c r="BB111" s="90" t="n"/>
      <c r="BC111" s="90" t="n"/>
      <c r="BD111" s="90" t="n"/>
      <c r="BE111" s="691" t="n"/>
      <c r="BF111" s="91" t="n"/>
      <c r="BG111" s="91" t="n"/>
      <c r="BH111" s="91" t="n"/>
      <c r="BI111" s="91" t="n"/>
      <c r="BJ111" s="91" t="n"/>
      <c r="BK111" s="94" t="n"/>
      <c r="BL111" s="244" t="n"/>
      <c r="BM111" s="91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90" t="n"/>
      <c r="CB111" s="90" t="n"/>
      <c r="CC111" s="90" t="n"/>
      <c r="CD111" s="1" t="n"/>
      <c r="CE111" s="1" t="n"/>
      <c r="CF111" s="1" t="n"/>
      <c r="CG111" s="1" t="n"/>
      <c r="CH111" s="1" t="n"/>
      <c r="CI111" s="1" t="n"/>
    </row>
    <row r="112">
      <c r="A112" s="90" t="n"/>
      <c r="B112" s="90" t="n"/>
      <c r="C112" s="90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3" t="n"/>
      <c r="AX112" s="244" t="n"/>
      <c r="AY112" s="244" t="n"/>
      <c r="AZ112" s="244" t="n"/>
      <c r="BA112" s="97" t="n"/>
      <c r="BB112" s="519" t="n"/>
      <c r="BC112" s="90" t="n"/>
      <c r="BD112" s="90" t="n"/>
      <c r="BE112" s="691" t="n"/>
      <c r="BF112" s="91" t="n"/>
      <c r="BG112" s="91" t="n"/>
      <c r="BH112" s="91" t="n"/>
      <c r="BI112" s="91" t="n"/>
      <c r="BJ112" s="91" t="n"/>
      <c r="BK112" s="94" t="n"/>
      <c r="BL112" s="244" t="n"/>
      <c r="BM112" s="91" t="n"/>
      <c r="BN112" s="244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90" t="n"/>
      <c r="CB112" s="90" t="n"/>
      <c r="CC112" s="90" t="n"/>
      <c r="CD112" s="1" t="n"/>
      <c r="CE112" s="1" t="n"/>
      <c r="CF112" s="1" t="n"/>
      <c r="CG112" s="1" t="n"/>
      <c r="CH112" s="1" t="n"/>
      <c r="CI112" s="1" t="n"/>
    </row>
    <row r="113">
      <c r="A113" s="244" t="n"/>
      <c r="B113" s="244" t="n"/>
      <c r="C113" s="244" t="n"/>
      <c r="D113" s="274" t="inlineStr">
        <is>
          <t>Заведующий кафедрой программной инженерии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272" t="n"/>
      <c r="AB113" s="273" t="n"/>
      <c r="AC113" s="273" t="n"/>
      <c r="AD113" s="273" t="n"/>
      <c r="AE113" s="273" t="n"/>
      <c r="AF113" s="273" t="n"/>
      <c r="AG113" s="273" t="n"/>
      <c r="AH113" s="272" t="n"/>
      <c r="AI113" s="41" t="n"/>
      <c r="AJ113" s="41" t="n"/>
      <c r="AK113" s="41" t="n"/>
      <c r="AL113" s="41" t="n"/>
      <c r="AM113" s="41" t="n"/>
      <c r="AN113" s="3" t="n"/>
      <c r="AO113" s="41" t="inlineStr">
        <is>
          <t>Н.В.Пацей</t>
        </is>
      </c>
      <c r="AP113" s="274" t="n"/>
      <c r="AQ113" s="274" t="n"/>
      <c r="AR113" s="274" t="n"/>
      <c r="AS113" s="274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97" t="n"/>
      <c r="BC113" s="244" t="n"/>
      <c r="BD113" s="244" t="n"/>
      <c r="BE113" s="244" t="n"/>
      <c r="BF113" s="91" t="n"/>
      <c r="BG113" s="91" t="n"/>
      <c r="BH113" s="91" t="n"/>
      <c r="BI113" s="91" t="n"/>
      <c r="BJ113" s="91" t="n"/>
      <c r="BK113" s="94" t="n"/>
      <c r="BL113" s="244" t="n"/>
      <c r="BM113" s="91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1" t="n"/>
      <c r="CE113" s="1" t="n"/>
      <c r="CF113" s="1" t="n"/>
      <c r="CG113" s="1" t="n"/>
      <c r="CH113" s="1" t="n"/>
      <c r="CI113" s="1" t="n"/>
    </row>
    <row r="114">
      <c r="A114" s="244" t="n"/>
      <c r="B114" s="244" t="n"/>
      <c r="C114" s="244" t="n"/>
      <c r="D114" s="3" t="n"/>
      <c r="E114" s="2" t="n"/>
      <c r="F114" s="2" t="n"/>
      <c r="G114" s="2" t="n"/>
      <c r="H114" s="2" t="n"/>
      <c r="I114" s="2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41" t="n"/>
      <c r="AB114" s="3" t="n"/>
      <c r="AC114" s="3" t="n"/>
      <c r="AD114" s="3" t="n"/>
      <c r="AE114" s="3" t="n"/>
      <c r="AF114" s="3" t="n"/>
      <c r="AG114" s="3" t="n"/>
      <c r="AH114" s="41" t="n"/>
      <c r="AI114" s="41" t="n"/>
      <c r="AJ114" s="41" t="n"/>
      <c r="AK114" s="41" t="n"/>
      <c r="AL114" s="41" t="n"/>
      <c r="AM114" s="41" t="n"/>
      <c r="AN114" s="3" t="n"/>
      <c r="AO114" s="3" t="n"/>
      <c r="AP114" s="274" t="n"/>
      <c r="AQ114" s="274" t="n"/>
      <c r="AR114" s="274" t="n"/>
      <c r="AS114" s="274" t="n"/>
      <c r="AT114" s="3" t="n"/>
      <c r="AU114" s="3" t="n"/>
      <c r="AV114" s="3" t="n"/>
      <c r="AW114" s="3" t="n"/>
      <c r="AX114" s="244" t="n"/>
      <c r="AY114" s="244" t="n"/>
      <c r="AZ114" s="244" t="n"/>
      <c r="BA114" s="244" t="n"/>
      <c r="BB114" s="97" t="n"/>
      <c r="BC114" s="244" t="n"/>
      <c r="BD114" s="244" t="n"/>
      <c r="BE114" s="244" t="n"/>
      <c r="BF114" s="91" t="n"/>
      <c r="BG114" s="91" t="n"/>
      <c r="BH114" s="91" t="n"/>
      <c r="BI114" s="91" t="n"/>
      <c r="BJ114" s="91" t="n"/>
      <c r="BK114" s="94" t="n"/>
      <c r="BL114" s="244" t="n"/>
      <c r="BM114" s="91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1" t="n"/>
      <c r="CE114" s="1" t="n"/>
      <c r="CF114" s="1" t="n"/>
      <c r="CG114" s="1" t="n"/>
      <c r="CH114" s="1" t="n"/>
      <c r="CI114" s="1" t="n"/>
    </row>
    <row r="115">
      <c r="A115" s="90" t="n"/>
      <c r="B115" s="90" t="n"/>
      <c r="C115" s="90" t="n"/>
      <c r="D115" s="273" t="n"/>
      <c r="E115" s="273" t="n"/>
      <c r="F115" s="273" t="n"/>
      <c r="G115" s="2126" t="n"/>
      <c r="H115" s="282" t="inlineStr">
        <is>
          <t>20 ____</t>
        </is>
      </c>
      <c r="I115" s="41" t="n"/>
      <c r="J115" s="279" t="n"/>
      <c r="K115" s="274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3" t="n"/>
      <c r="AX115" s="244" t="n"/>
      <c r="AY115" s="244" t="n"/>
      <c r="AZ115" s="244" t="n"/>
      <c r="BA115" s="97" t="n"/>
      <c r="BB115" s="519" t="n"/>
      <c r="BC115" s="90" t="n"/>
      <c r="BD115" s="90" t="n"/>
      <c r="BE115" s="691" t="n"/>
      <c r="BF115" s="91" t="n"/>
      <c r="BG115" s="91" t="n"/>
      <c r="BH115" s="91" t="n"/>
      <c r="BI115" s="91" t="n"/>
      <c r="BJ115" s="91" t="n"/>
      <c r="BK115" s="94" t="n"/>
      <c r="BL115" s="244" t="n"/>
      <c r="BM115" s="91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90" t="n"/>
      <c r="CB115" s="90" t="n"/>
      <c r="CC115" s="90" t="n"/>
      <c r="CD115" s="1" t="n"/>
      <c r="CE115" s="1" t="n"/>
      <c r="CF115" s="1" t="n"/>
      <c r="CG115" s="1" t="n"/>
      <c r="CH115" s="1" t="n"/>
      <c r="CI115" s="1" t="n"/>
    </row>
    <row r="116">
      <c r="A116" s="90" t="n"/>
      <c r="B116" s="90" t="n"/>
      <c r="C116" s="90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3" t="n"/>
      <c r="AX116" s="244" t="n"/>
      <c r="AY116" s="244" t="n"/>
      <c r="AZ116" s="244" t="n"/>
      <c r="BA116" s="97" t="n"/>
      <c r="BB116" s="519" t="n"/>
      <c r="BC116" s="90" t="n"/>
      <c r="BD116" s="90" t="n"/>
      <c r="BE116" s="691" t="n"/>
      <c r="BF116" s="91" t="n"/>
      <c r="BG116" s="91" t="n"/>
      <c r="BH116" s="91" t="n"/>
      <c r="BI116" s="91" t="n"/>
      <c r="BJ116" s="91" t="n"/>
      <c r="BK116" s="94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90" t="n"/>
      <c r="CC116" s="90" t="n"/>
      <c r="CD116" s="1" t="n"/>
      <c r="CE116" s="1" t="n"/>
      <c r="CF116" s="1" t="n"/>
      <c r="CG116" s="1" t="n"/>
      <c r="CH116" s="1" t="n"/>
      <c r="CI116" s="1" t="n"/>
    </row>
    <row r="117">
      <c r="A117" s="90" t="n"/>
      <c r="B117" s="90" t="n"/>
      <c r="C117" s="90" t="n"/>
      <c r="D117" s="281" t="inlineStr">
        <is>
          <t>Рекомендован к утверждению научно-методическим советом БГТУ</t>
        </is>
      </c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0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94" t="n"/>
      <c r="BL117" s="90" t="n"/>
      <c r="BM117" s="90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90" t="n"/>
      <c r="CC117" s="90" t="n"/>
      <c r="CD117" s="1" t="n"/>
      <c r="CE117" s="1" t="n"/>
      <c r="CF117" s="1" t="n"/>
      <c r="CG117" s="1" t="n"/>
      <c r="CH117" s="1" t="n"/>
      <c r="CI117" s="1" t="n"/>
    </row>
    <row r="118">
      <c r="A118" s="90" t="n"/>
      <c r="B118" s="90" t="n"/>
      <c r="C118" s="90" t="n"/>
      <c r="D118" s="282" t="inlineStr">
        <is>
          <t>Протокол № 6 от 28.04.2023</t>
        </is>
      </c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90" t="n"/>
      <c r="AY118" s="90" t="n"/>
      <c r="AZ118" s="90" t="n"/>
      <c r="BA118" s="90" t="n"/>
      <c r="BB118" s="97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94" t="n"/>
      <c r="BL118" s="244" t="n"/>
      <c r="BM118" s="244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  <c r="CB118" s="90" t="n"/>
      <c r="CC118" s="90" t="n"/>
      <c r="CD118" s="1" t="n"/>
      <c r="CE118" s="1" t="n"/>
      <c r="CF118" s="1" t="n"/>
      <c r="CG118" s="1" t="n"/>
      <c r="CH118" s="1" t="n"/>
      <c r="CI118" s="1" t="n"/>
    </row>
    <row r="119">
      <c r="A119" s="283" t="n"/>
      <c r="B119" s="283" t="n"/>
      <c r="C119" s="283" t="n"/>
      <c r="D119" s="283" t="n"/>
      <c r="E119" s="283" t="n"/>
      <c r="F119" s="283" t="n"/>
      <c r="G119" s="283" t="n"/>
      <c r="H119" s="283" t="n"/>
      <c r="I119" s="283" t="n"/>
      <c r="J119" s="283" t="n"/>
      <c r="K119" s="283" t="n"/>
      <c r="L119" s="283" t="n"/>
      <c r="M119" s="283" t="n"/>
      <c r="N119" s="283" t="n"/>
      <c r="O119" s="283" t="n"/>
      <c r="P119" s="283" t="n"/>
      <c r="Q119" s="283" t="n"/>
      <c r="R119" s="283" t="n"/>
      <c r="S119" s="283" t="n"/>
      <c r="T119" s="283" t="n"/>
      <c r="U119" s="283" t="n"/>
      <c r="V119" s="283" t="n"/>
      <c r="W119" s="283" t="n"/>
      <c r="X119" s="283" t="n"/>
      <c r="Y119" s="283" t="n"/>
      <c r="Z119" s="283" t="n"/>
      <c r="AA119" s="283" t="n"/>
      <c r="AB119" s="283" t="n"/>
      <c r="AC119" s="283" t="n"/>
      <c r="AD119" s="283" t="n"/>
      <c r="AE119" s="283" t="n"/>
      <c r="AF119" s="283" t="n"/>
      <c r="AG119" s="283" t="n"/>
      <c r="AH119" s="283" t="n"/>
      <c r="AI119" s="283" t="n"/>
      <c r="AJ119" s="283" t="n"/>
      <c r="AK119" s="283" t="n"/>
      <c r="AL119" s="283" t="n"/>
      <c r="AM119" s="283" t="n"/>
      <c r="AN119" s="283" t="n"/>
      <c r="AO119" s="283" t="n"/>
      <c r="AP119" s="283" t="n"/>
      <c r="AQ119" s="283" t="n"/>
      <c r="AR119" s="283" t="n"/>
      <c r="AS119" s="283" t="n"/>
      <c r="AT119" s="283" t="n"/>
      <c r="AU119" s="283" t="n"/>
      <c r="AV119" s="283" t="n"/>
      <c r="AW119" s="283" t="n"/>
      <c r="AX119" s="283" t="n"/>
      <c r="AY119" s="283" t="n"/>
      <c r="AZ119" s="283" t="n"/>
      <c r="BA119" s="283" t="n"/>
      <c r="BB119" s="283" t="n"/>
      <c r="BC119" s="283" t="n"/>
      <c r="BD119" s="283" t="n"/>
      <c r="BE119" s="283" t="n"/>
      <c r="BF119" s="283" t="n"/>
      <c r="BG119" s="283" t="n"/>
      <c r="BH119" s="283" t="n"/>
      <c r="BI119" s="283" t="n"/>
      <c r="BJ119" s="283" t="n"/>
      <c r="BK119" s="271" t="n"/>
      <c r="BL119" s="283" t="n"/>
      <c r="BM119" s="283" t="n"/>
      <c r="BN119" s="283" t="n"/>
      <c r="BO119" s="283" t="n"/>
      <c r="BP119" s="283" t="n"/>
      <c r="BQ119" s="283" t="n"/>
      <c r="BR119" s="283" t="n"/>
      <c r="BS119" s="283" t="n"/>
      <c r="BT119" s="283" t="n"/>
      <c r="BU119" s="283" t="n"/>
      <c r="BV119" s="283" t="n"/>
      <c r="BW119" s="283" t="n"/>
      <c r="BX119" s="283" t="n"/>
      <c r="BY119" s="283" t="n"/>
      <c r="BZ119" s="283" t="n"/>
      <c r="CA119" s="283" t="n"/>
      <c r="CB119" s="283" t="n"/>
      <c r="CC119" s="283" t="n"/>
      <c r="CD119" s="283" t="n"/>
      <c r="CE119" s="283" t="n"/>
      <c r="CF119" s="283" t="n"/>
      <c r="CG119" s="283" t="n"/>
      <c r="CH119" s="283" t="n"/>
      <c r="CI119" s="283" t="n"/>
    </row>
    <row r="120">
      <c r="A120" s="355" t="n"/>
      <c r="B120" s="356" t="n"/>
      <c r="C120" s="356" t="n"/>
      <c r="D120" s="356" t="n"/>
      <c r="E120" s="356" t="n"/>
      <c r="F120" s="356" t="n"/>
      <c r="G120" s="356" t="n"/>
      <c r="H120" s="356" t="n"/>
      <c r="I120" s="356" t="n"/>
      <c r="J120" s="356" t="n"/>
      <c r="K120" s="356" t="n"/>
      <c r="L120" s="356" t="n"/>
      <c r="M120" s="356" t="n"/>
      <c r="N120" s="356" t="n"/>
      <c r="O120" s="356" t="n"/>
      <c r="P120" s="356" t="n"/>
      <c r="Q120" s="356" t="n"/>
      <c r="R120" s="356" t="n"/>
      <c r="S120" s="356" t="n"/>
      <c r="T120" s="356" t="n"/>
      <c r="U120" s="356" t="n"/>
      <c r="V120" s="356" t="n"/>
      <c r="W120" s="356" t="n"/>
      <c r="X120" s="356" t="n"/>
      <c r="Y120" s="356" t="n"/>
      <c r="Z120" s="356" t="n"/>
      <c r="AA120" s="356" t="n"/>
      <c r="AB120" s="356" t="n"/>
      <c r="AC120" s="356" t="n"/>
      <c r="AD120" s="356" t="n"/>
      <c r="AE120" s="356" t="n"/>
      <c r="AF120" s="356" t="n"/>
      <c r="AG120" s="356" t="n"/>
      <c r="AH120" s="356" t="n"/>
      <c r="AI120" s="356" t="n"/>
      <c r="AJ120" s="356" t="n"/>
      <c r="AK120" s="356" t="n"/>
      <c r="AL120" s="356" t="n"/>
      <c r="AM120" s="356" t="n"/>
      <c r="AN120" s="356" t="n"/>
      <c r="AO120" s="356" t="n"/>
      <c r="AP120" s="356" t="n"/>
      <c r="AQ120" s="356" t="n"/>
      <c r="AR120" s="356" t="n"/>
      <c r="AS120" s="356" t="n"/>
      <c r="AT120" s="356" t="n"/>
      <c r="AU120" s="356" t="n"/>
      <c r="AV120" s="356" t="n"/>
      <c r="AW120" s="356" t="n"/>
      <c r="AX120" s="356" t="n"/>
      <c r="AY120" s="356" t="n"/>
      <c r="AZ120" s="356" t="n"/>
      <c r="BA120" s="356" t="n"/>
      <c r="BB120" s="356" t="n"/>
      <c r="BC120" s="356" t="n"/>
      <c r="BD120" s="356" t="n"/>
      <c r="BE120" s="356" t="n"/>
      <c r="BF120" s="356" t="n"/>
      <c r="BG120" s="356" t="n"/>
      <c r="BH120" s="356" t="n"/>
      <c r="BI120" s="356" t="n"/>
      <c r="BJ120" s="356" t="n"/>
      <c r="BK120" s="516" t="n"/>
      <c r="BL120" s="356" t="n"/>
      <c r="BM120" s="356" t="n"/>
      <c r="BN120" s="356" t="n"/>
      <c r="BO120" s="356" t="n"/>
      <c r="BP120" s="356" t="n"/>
      <c r="BQ120" s="356" t="n"/>
      <c r="BR120" s="356" t="n"/>
      <c r="BS120" s="356" t="n"/>
      <c r="BT120" s="356" t="n"/>
      <c r="BU120" s="356" t="n"/>
      <c r="BV120" s="356" t="n"/>
      <c r="BW120" s="356" t="n"/>
      <c r="BX120" s="356" t="n"/>
      <c r="BY120" s="356" t="n"/>
      <c r="BZ120" s="356" t="n"/>
      <c r="CA120" s="356" t="n"/>
      <c r="CB120" s="356" t="n"/>
      <c r="CC120" s="356" t="n"/>
      <c r="CD120" s="1" t="n"/>
      <c r="CE120" s="1" t="n"/>
      <c r="CF120" s="1" t="n"/>
      <c r="CG120" s="1" t="n"/>
      <c r="CH120" s="1" t="n"/>
      <c r="CI120" s="1" t="n"/>
    </row>
    <row r="121">
      <c r="A121" s="524" t="n"/>
      <c r="B121" s="1174" t="n"/>
      <c r="C121" s="1174" t="n"/>
      <c r="D121" s="1174" t="n"/>
      <c r="E121" s="1174" t="n"/>
      <c r="F121" s="1174" t="n"/>
      <c r="G121" s="1175" t="n"/>
      <c r="H121" s="1176" t="n"/>
      <c r="I121" s="1176" t="n"/>
      <c r="J121" s="1176" t="n"/>
      <c r="K121" s="1176" t="n"/>
      <c r="L121" s="1176" t="n"/>
      <c r="M121" s="1176" t="n"/>
      <c r="N121" s="1176" t="n"/>
      <c r="O121" s="1176" t="n"/>
      <c r="P121" s="1176" t="n"/>
      <c r="Q121" s="1176" t="n"/>
      <c r="R121" s="1176" t="n"/>
      <c r="S121" s="1176" t="n"/>
      <c r="T121" s="1174" t="n"/>
      <c r="U121" s="1174" t="n"/>
      <c r="V121" s="1174" t="n"/>
      <c r="W121" s="1174" t="n"/>
      <c r="X121" s="1174" t="n"/>
      <c r="Y121" s="1174" t="n"/>
      <c r="Z121" s="1174" t="n"/>
      <c r="AA121" s="1174" t="n"/>
      <c r="AB121" s="1175" t="n"/>
      <c r="AC121" s="1175" t="n"/>
      <c r="AD121" s="1176" t="n"/>
      <c r="AE121" s="1176" t="n"/>
      <c r="AF121" s="1174" t="n"/>
      <c r="AG121" s="1174" t="n"/>
      <c r="AH121" s="1174" t="n"/>
      <c r="AI121" s="1174" t="n"/>
      <c r="AJ121" s="1174" t="n"/>
      <c r="AK121" s="1174" t="n"/>
      <c r="AL121" s="1174" t="n"/>
      <c r="AM121" s="1174" t="n"/>
      <c r="AN121" s="1174" t="n"/>
      <c r="AO121" s="1175" t="n"/>
      <c r="AP121" s="504" t="n"/>
      <c r="AQ121" s="899" t="n"/>
      <c r="AR121" s="271" t="n"/>
      <c r="AS121" s="265" t="n"/>
      <c r="AT121" s="265" t="n"/>
      <c r="AU121" s="265" t="n"/>
      <c r="AV121" s="265" t="n"/>
      <c r="AW121" s="265" t="n"/>
      <c r="AX121" s="356" t="n"/>
      <c r="AY121" s="522" t="n"/>
      <c r="AZ121" s="522" t="n"/>
      <c r="BA121" s="522" t="n"/>
      <c r="BB121" s="522" t="n"/>
      <c r="BC121" s="522" t="n"/>
      <c r="BD121" s="522" t="n"/>
      <c r="BE121" s="522" t="n"/>
      <c r="BF121" s="522" t="n"/>
      <c r="BG121" s="522" t="n"/>
      <c r="BH121" s="522" t="n"/>
      <c r="BI121" s="522" t="n"/>
      <c r="BJ121" s="522" t="n"/>
      <c r="BK121" s="260" t="n"/>
      <c r="BL121" s="522" t="n"/>
      <c r="BM121" s="522" t="n"/>
      <c r="BN121" s="522" t="n"/>
      <c r="BO121" s="522" t="n"/>
      <c r="BP121" s="522" t="n"/>
      <c r="BQ121" s="522" t="n"/>
      <c r="BR121" s="522" t="n"/>
      <c r="BS121" s="522" t="n"/>
      <c r="BT121" s="522" t="n"/>
      <c r="BU121" s="522" t="n"/>
      <c r="BV121" s="522" t="n"/>
      <c r="BW121" s="524" t="n"/>
      <c r="BX121" s="524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</row>
    <row r="122">
      <c r="A122" s="146" t="n"/>
      <c r="B122" s="692" t="n"/>
      <c r="C122" s="692" t="n"/>
      <c r="D122" s="692" t="n"/>
      <c r="E122" s="692" t="n"/>
      <c r="F122" s="692" t="n"/>
      <c r="G122" s="692" t="n"/>
      <c r="H122" s="692" t="n"/>
      <c r="I122" s="692" t="n"/>
      <c r="J122" s="692" t="n"/>
      <c r="K122" s="692" t="n"/>
      <c r="L122" s="692" t="n"/>
      <c r="M122" s="692" t="n"/>
      <c r="N122" s="692" t="n"/>
      <c r="O122" s="692" t="n"/>
      <c r="P122" s="692" t="n"/>
      <c r="Q122" s="692" t="n"/>
      <c r="R122" s="692" t="n"/>
      <c r="S122" s="692" t="n"/>
      <c r="T122" s="692" t="n"/>
      <c r="U122" s="692" t="n"/>
      <c r="V122" s="692" t="n"/>
      <c r="W122" s="692" t="n"/>
      <c r="X122" s="692" t="n"/>
      <c r="Y122" s="692" t="n"/>
      <c r="Z122" s="692" t="n"/>
      <c r="AA122" s="692" t="n"/>
      <c r="AB122" s="692" t="n"/>
      <c r="AC122" s="692" t="n"/>
      <c r="AD122" s="692" t="n"/>
      <c r="AE122" s="692" t="n"/>
      <c r="AF122" s="692" t="n"/>
      <c r="AG122" s="692" t="n"/>
      <c r="AH122" s="692" t="n"/>
      <c r="AI122" s="692" t="n"/>
      <c r="AJ122" s="692" t="n"/>
      <c r="AK122" s="692" t="n"/>
      <c r="AL122" s="692" t="n"/>
      <c r="AM122" s="692" t="n"/>
      <c r="AN122" s="692" t="n"/>
      <c r="AO122" s="692" t="n"/>
      <c r="AP122" s="283" t="n"/>
      <c r="AQ122" s="283" t="n"/>
      <c r="AR122" s="283" t="n"/>
      <c r="AS122" s="283" t="n"/>
      <c r="AT122" s="283" t="n"/>
      <c r="AU122" s="283" t="n"/>
      <c r="AV122" s="283" t="n"/>
      <c r="AW122" s="283" t="n"/>
      <c r="AX122" s="243" t="n"/>
      <c r="AY122" s="243" t="n"/>
      <c r="AZ122" s="243" t="n"/>
      <c r="BA122" s="243" t="n"/>
      <c r="BB122" s="243" t="n"/>
      <c r="BC122" s="243" t="n"/>
      <c r="BD122" s="243" t="n"/>
      <c r="BE122" s="243" t="n"/>
      <c r="BF122" s="243" t="n"/>
      <c r="BG122" s="243" t="n"/>
      <c r="BH122" s="243" t="n"/>
      <c r="BI122" s="243" t="n"/>
      <c r="BJ122" s="243" t="n"/>
      <c r="BK122" s="516" t="n"/>
      <c r="BL122" s="243" t="n"/>
      <c r="BM122" s="243" t="n"/>
      <c r="BN122" s="243" t="n"/>
      <c r="BO122" s="243" t="n"/>
      <c r="BP122" s="243" t="n"/>
      <c r="BQ122" s="243" t="n"/>
      <c r="BR122" s="243" t="n"/>
      <c r="BS122" s="243" t="n"/>
      <c r="BT122" s="243" t="n"/>
      <c r="BU122" s="243" t="n"/>
      <c r="BV122" s="243" t="n"/>
      <c r="BW122" s="146" t="n"/>
      <c r="BX122" s="146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</row>
    <row r="123">
      <c r="A123" s="242" t="n"/>
      <c r="B123" s="1174" t="n"/>
      <c r="C123" s="692" t="n"/>
      <c r="D123" s="692" t="n"/>
      <c r="E123" s="692" t="n"/>
      <c r="F123" s="692" t="n"/>
      <c r="G123" s="692" t="n"/>
      <c r="H123" s="692" t="n"/>
      <c r="I123" s="692" t="n"/>
      <c r="J123" s="692" t="n"/>
      <c r="K123" s="692" t="n"/>
      <c r="L123" s="692" t="n"/>
      <c r="M123" s="692" t="n"/>
      <c r="N123" s="692" t="n"/>
      <c r="O123" s="692" t="n"/>
      <c r="P123" s="692" t="n"/>
      <c r="Q123" s="692" t="n"/>
      <c r="R123" s="692" t="n"/>
      <c r="S123" s="692" t="n"/>
      <c r="T123" s="692" t="n"/>
      <c r="U123" s="692" t="n"/>
      <c r="V123" s="692" t="n"/>
      <c r="W123" s="692" t="n"/>
      <c r="X123" s="692" t="n"/>
      <c r="Y123" s="692" t="n"/>
      <c r="Z123" s="692" t="n"/>
      <c r="AA123" s="692" t="n"/>
      <c r="AB123" s="692" t="n"/>
      <c r="AC123" s="692" t="n"/>
      <c r="AD123" s="692" t="n"/>
      <c r="AE123" s="692" t="n"/>
      <c r="AF123" s="692" t="n"/>
      <c r="AG123" s="692" t="n"/>
      <c r="AH123" s="692" t="n"/>
      <c r="AI123" s="692" t="n"/>
      <c r="AJ123" s="692" t="n"/>
      <c r="AK123" s="692" t="n"/>
      <c r="AL123" s="692" t="n"/>
      <c r="AM123" s="692" t="n"/>
      <c r="AN123" s="692" t="n"/>
      <c r="AO123" s="692" t="n"/>
      <c r="AP123" s="693" t="n"/>
      <c r="AQ123" s="693" t="n"/>
      <c r="AR123" s="693" t="n"/>
      <c r="AS123" s="693" t="n"/>
      <c r="AT123" s="693" t="n"/>
      <c r="AU123" s="693" t="n"/>
      <c r="AV123" s="693" t="n"/>
      <c r="AW123" s="693" t="n"/>
      <c r="AX123" s="242" t="n"/>
      <c r="AY123" s="242" t="n"/>
      <c r="AZ123" s="242" t="n"/>
      <c r="BA123" s="242" t="n"/>
      <c r="BB123" s="242" t="n"/>
      <c r="BC123" s="242" t="n"/>
      <c r="BD123" s="242" t="n"/>
      <c r="BE123" s="242" t="n"/>
      <c r="BF123" s="242" t="n"/>
      <c r="BG123" s="242" t="n"/>
      <c r="BH123" s="242" t="n"/>
      <c r="BI123" s="242" t="n"/>
      <c r="BJ123" s="242" t="n"/>
      <c r="BK123" s="2127" t="n"/>
      <c r="BL123" s="242" t="n"/>
      <c r="BM123" s="242" t="n"/>
      <c r="BN123" s="242" t="n"/>
      <c r="BO123" s="242" t="n"/>
      <c r="BP123" s="242" t="n"/>
      <c r="BQ123" s="242" t="n"/>
      <c r="BR123" s="242" t="n"/>
      <c r="BS123" s="242" t="n"/>
      <c r="BT123" s="242" t="n"/>
      <c r="BU123" s="242" t="n"/>
      <c r="BV123" s="242" t="n"/>
      <c r="BW123" s="242" t="n"/>
      <c r="BX123" s="242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</row>
    <row r="124">
      <c r="A124" s="243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692" t="n"/>
      <c r="AE124" s="692" t="n"/>
      <c r="AF124" s="692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283" t="n"/>
      <c r="AQ124" s="283" t="n"/>
      <c r="AR124" s="283" t="n"/>
      <c r="AS124" s="283" t="n"/>
      <c r="AT124" s="283" t="n"/>
      <c r="AU124" s="283" t="n"/>
      <c r="AV124" s="283" t="n"/>
      <c r="AW124" s="283" t="n"/>
      <c r="AX124" s="243" t="n"/>
      <c r="AY124" s="243" t="n"/>
      <c r="AZ124" s="243" t="n"/>
      <c r="BA124" s="243" t="n"/>
      <c r="BB124" s="243" t="n"/>
      <c r="BC124" s="243" t="n"/>
      <c r="BD124" s="243" t="n"/>
      <c r="BE124" s="243" t="n"/>
      <c r="BF124" s="243" t="n"/>
      <c r="BG124" s="243" t="n"/>
      <c r="BH124" s="243" t="n"/>
      <c r="BI124" s="243" t="n"/>
      <c r="BJ124" s="243" t="n"/>
      <c r="BK124" s="516" t="n"/>
      <c r="BL124" s="243" t="n"/>
      <c r="BM124" s="243" t="n"/>
      <c r="BN124" s="243" t="n"/>
      <c r="BO124" s="243" t="n"/>
      <c r="BP124" s="243" t="n"/>
      <c r="BQ124" s="243" t="n"/>
      <c r="BR124" s="243" t="n"/>
      <c r="BS124" s="243" t="n"/>
      <c r="BT124" s="243" t="n"/>
      <c r="BU124" s="243" t="n"/>
      <c r="BV124" s="243" t="n"/>
      <c r="BW124" s="243" t="n"/>
      <c r="BX124" s="243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</row>
    <row r="125">
      <c r="A125" s="1" t="n"/>
      <c r="B125" s="692" t="n"/>
      <c r="C125" s="692" t="n"/>
      <c r="D125" s="692" t="n"/>
      <c r="E125" s="692" t="n"/>
      <c r="F125" s="692" t="n"/>
      <c r="G125" s="692" t="n"/>
      <c r="H125" s="692" t="n"/>
      <c r="I125" s="692" t="n"/>
      <c r="J125" s="692" t="n"/>
      <c r="K125" s="692" t="n"/>
      <c r="L125" s="692" t="n"/>
      <c r="M125" s="692" t="n"/>
      <c r="N125" s="692" t="n"/>
      <c r="O125" s="692" t="n"/>
      <c r="P125" s="692" t="n"/>
      <c r="Q125" s="692" t="n"/>
      <c r="R125" s="692" t="n"/>
      <c r="S125" s="692" t="n"/>
      <c r="T125" s="692" t="n"/>
      <c r="U125" s="692" t="n"/>
      <c r="V125" s="692" t="n"/>
      <c r="W125" s="692" t="n"/>
      <c r="X125" s="692" t="n"/>
      <c r="Y125" s="692" t="n"/>
      <c r="Z125" s="692" t="n"/>
      <c r="AA125" s="692" t="n"/>
      <c r="AB125" s="692" t="n"/>
      <c r="AC125" s="692" t="n"/>
      <c r="AD125" s="692" t="n"/>
      <c r="AE125" s="692" t="n"/>
      <c r="AF125" s="692" t="n"/>
      <c r="AG125" s="692" t="n"/>
      <c r="AH125" s="692" t="n"/>
      <c r="AI125" s="692" t="n"/>
      <c r="AJ125" s="692" t="n"/>
      <c r="AK125" s="692" t="n"/>
      <c r="AL125" s="692" t="n"/>
      <c r="AM125" s="692" t="n"/>
      <c r="AN125" s="692" t="n"/>
      <c r="AO125" s="692" t="n"/>
      <c r="AP125" s="693" t="n"/>
      <c r="AQ125" s="693" t="n"/>
      <c r="AR125" s="693" t="n"/>
      <c r="AS125" s="693" t="n"/>
      <c r="AT125" s="693" t="n"/>
      <c r="AU125" s="693" t="n"/>
      <c r="AV125" s="693" t="n"/>
      <c r="AW125" s="693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</row>
    <row r="126">
      <c r="A126" s="1" t="n"/>
      <c r="B126" s="692" t="n"/>
      <c r="C126" s="692" t="n"/>
      <c r="D126" s="692" t="n"/>
      <c r="E126" s="692" t="n"/>
      <c r="F126" s="692" t="n"/>
      <c r="G126" s="692" t="n"/>
      <c r="H126" s="692" t="n"/>
      <c r="I126" s="692" t="n"/>
      <c r="J126" s="692" t="n"/>
      <c r="K126" s="692" t="n"/>
      <c r="L126" s="692" t="n"/>
      <c r="M126" s="692" t="n"/>
      <c r="N126" s="692" t="n"/>
      <c r="O126" s="692" t="n"/>
      <c r="P126" s="692" t="n"/>
      <c r="Q126" s="692" t="n"/>
      <c r="R126" s="692" t="n"/>
      <c r="S126" s="692" t="n"/>
      <c r="T126" s="692" t="n"/>
      <c r="U126" s="692" t="n"/>
      <c r="V126" s="692" t="n"/>
      <c r="W126" s="692" t="n"/>
      <c r="X126" s="692" t="n"/>
      <c r="Y126" s="692" t="n"/>
      <c r="Z126" s="692" t="n"/>
      <c r="AA126" s="692" t="n"/>
      <c r="AB126" s="692" t="n"/>
      <c r="AC126" s="692" t="n"/>
      <c r="AD126" s="692" t="n"/>
      <c r="AE126" s="692" t="n"/>
      <c r="AF126" s="692" t="n"/>
      <c r="AG126" s="692" t="n"/>
      <c r="AH126" s="692" t="n"/>
      <c r="AI126" s="692" t="n"/>
      <c r="AJ126" s="692" t="n"/>
      <c r="AK126" s="692" t="n"/>
      <c r="AL126" s="692" t="n"/>
      <c r="AM126" s="692" t="n"/>
      <c r="AN126" s="692" t="n"/>
      <c r="AO126" s="692" t="n"/>
      <c r="AP126" s="693" t="n"/>
      <c r="AQ126" s="693" t="n"/>
      <c r="AR126" s="693" t="n"/>
      <c r="AS126" s="693" t="n"/>
      <c r="AT126" s="693" t="n"/>
      <c r="AU126" s="693" t="n"/>
      <c r="AV126" s="693" t="n"/>
      <c r="AW126" s="693" t="n"/>
      <c r="AX126" s="1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K1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4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4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</row>
    <row r="3">
      <c r="A3" s="2128" t="n"/>
      <c r="B3" s="1" t="n"/>
      <c r="C3" s="1" t="n"/>
      <c r="D3" s="1" t="n"/>
      <c r="E3" s="1" t="n"/>
      <c r="F3" s="284" t="inlineStr">
        <is>
          <t>УТВЕРЖДЕНО</t>
        </is>
      </c>
      <c r="G3" s="284" t="n"/>
      <c r="H3" s="277" t="n"/>
      <c r="I3" s="277" t="n"/>
      <c r="J3" s="277" t="n"/>
      <c r="K3" s="277" t="n"/>
      <c r="L3" s="277" t="n"/>
      <c r="M3" s="277" t="n"/>
      <c r="N3" s="277" t="n"/>
      <c r="O3" s="277" t="n"/>
      <c r="P3" s="284" t="n"/>
      <c r="Q3" s="1052" t="n"/>
      <c r="R3" s="1052" t="n"/>
      <c r="S3" s="13" t="n"/>
      <c r="T3" s="13" t="n"/>
      <c r="U3" s="13" t="n"/>
      <c r="V3" s="13" t="n"/>
      <c r="W3" s="1052" t="n"/>
      <c r="X3" s="1052" t="n"/>
      <c r="Y3" s="1052" t="n"/>
      <c r="Z3" s="1052" t="n"/>
      <c r="AA3" s="1052" t="n"/>
      <c r="AB3" s="13" t="inlineStr">
        <is>
          <t>УЧЕБНЫЙ ПЛАН</t>
        </is>
      </c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052" t="n"/>
      <c r="AS3" s="1052" t="n"/>
      <c r="AT3" s="1052" t="n"/>
      <c r="AU3" s="1052" t="n"/>
      <c r="AV3" s="1052" t="n"/>
      <c r="AW3" s="1052" t="n"/>
      <c r="AX3" s="1052" t="n"/>
      <c r="AY3" s="1052" t="n"/>
      <c r="AZ3" s="1052" t="n"/>
      <c r="BA3" s="1052" t="n"/>
      <c r="BB3" s="18" t="inlineStr">
        <is>
          <t>Степень: Магистр</t>
        </is>
      </c>
      <c r="BC3" s="18" t="n"/>
      <c r="BD3" s="18" t="n"/>
      <c r="BE3" s="18" t="n"/>
      <c r="BF3" s="18" t="n"/>
      <c r="BG3" s="18" t="n"/>
      <c r="BH3" s="18" t="n"/>
      <c r="BI3" s="18" t="n"/>
      <c r="BJ3" s="18" t="n"/>
      <c r="BK3" s="18" t="n"/>
      <c r="BL3" s="18" t="n"/>
      <c r="BM3" s="18" t="n"/>
      <c r="BN3" s="18" t="n"/>
      <c r="BO3" s="289" t="n"/>
      <c r="BP3" s="289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</row>
    <row r="4">
      <c r="A4" s="2128" t="n"/>
      <c r="B4" s="1" t="n"/>
      <c r="C4" s="1" t="n"/>
      <c r="D4" s="1" t="n"/>
      <c r="E4" s="1" t="n"/>
      <c r="F4" s="284" t="inlineStr">
        <is>
          <t>Ректором БГТУ</t>
        </is>
      </c>
      <c r="G4" s="284" t="n"/>
      <c r="H4" s="277" t="n"/>
      <c r="I4" s="277" t="n"/>
      <c r="J4" s="277" t="n"/>
      <c r="K4" s="277" t="n"/>
      <c r="L4" s="277" t="n"/>
      <c r="M4" s="277" t="n"/>
      <c r="N4" s="277" t="n"/>
      <c r="O4" s="277" t="n"/>
      <c r="P4" s="284" t="n"/>
      <c r="Q4" s="31" t="n"/>
      <c r="R4" s="31" t="n"/>
      <c r="S4" s="1510" t="n"/>
      <c r="T4" s="1510" t="n"/>
      <c r="U4" s="1510" t="n"/>
      <c r="V4" s="1510" t="n"/>
      <c r="W4" s="31" t="n"/>
      <c r="X4" s="31" t="n"/>
      <c r="Y4" s="31" t="n"/>
      <c r="Z4" s="31" t="n"/>
      <c r="AA4" s="15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8" t="n"/>
      <c r="BA4" s="8" t="n"/>
      <c r="BB4" s="21" t="n"/>
      <c r="BC4" s="21" t="n"/>
      <c r="BD4" s="21" t="n"/>
      <c r="BE4" s="21" t="n"/>
      <c r="BF4" s="21" t="n"/>
      <c r="BG4" s="21" t="n"/>
      <c r="BH4" s="21" t="n"/>
      <c r="BI4" s="21" t="n"/>
      <c r="BJ4" s="21" t="n"/>
      <c r="BK4" s="21" t="n"/>
      <c r="BL4" s="21" t="n"/>
      <c r="BM4" s="21" t="n"/>
      <c r="BN4" s="21" t="n"/>
      <c r="BO4" s="21" t="n"/>
      <c r="BP4" s="2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</row>
    <row r="5">
      <c r="A5" s="2128" t="n"/>
      <c r="B5" s="1" t="n"/>
      <c r="C5" s="1" t="n"/>
      <c r="D5" s="1" t="n"/>
      <c r="E5" s="1" t="n"/>
      <c r="F5" s="284" t="inlineStr">
        <is>
          <t>И.В. Войтовым</t>
        </is>
      </c>
      <c r="G5" s="284" t="n"/>
      <c r="H5" s="277" t="n"/>
      <c r="I5" s="277" t="n"/>
      <c r="J5" s="277" t="n"/>
      <c r="K5" s="277" t="n"/>
      <c r="L5" s="277" t="n"/>
      <c r="M5" s="277" t="n"/>
      <c r="N5" s="277" t="n"/>
      <c r="O5" s="277" t="n"/>
      <c r="P5" s="284" t="n"/>
      <c r="Q5" s="1" t="n"/>
      <c r="R5" s="1" t="n"/>
      <c r="S5" s="1" t="n"/>
      <c r="T5" s="1" t="n"/>
      <c r="U5" s="534" t="n"/>
      <c r="V5" s="535" t="inlineStr">
        <is>
          <t>Специальность:</t>
        </is>
      </c>
      <c r="W5" s="535" t="n"/>
      <c r="X5" s="535" t="n"/>
      <c r="Y5" s="535" t="n"/>
      <c r="Z5" s="535" t="n"/>
      <c r="AA5" s="535" t="n"/>
      <c r="AB5" s="536" t="n"/>
      <c r="AC5" s="535" t="n"/>
      <c r="AD5" s="537" t="inlineStr">
        <is>
          <t>7-06-0612-01  Программная инженерия</t>
        </is>
      </c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535" t="n"/>
      <c r="AZ5" s="535" t="n"/>
      <c r="BA5" s="534" t="n"/>
      <c r="BB5" s="1563" t="inlineStr">
        <is>
          <t xml:space="preserve">Срок обучения: </t>
        </is>
      </c>
      <c r="BC5" s="1563" t="n"/>
      <c r="BD5" s="1563" t="n"/>
      <c r="BE5" s="1563" t="n"/>
      <c r="BF5" s="1563" t="n"/>
      <c r="BG5" s="1563" t="n"/>
      <c r="BH5" s="901" t="inlineStr">
        <is>
          <t>2,5 года</t>
        </is>
      </c>
      <c r="BI5" s="901" t="n"/>
      <c r="BJ5" s="901" t="n"/>
      <c r="BK5" s="901" t="n"/>
      <c r="BL5" s="901" t="n"/>
      <c r="BM5" s="901" t="n"/>
      <c r="BN5" s="901" t="n"/>
      <c r="BO5" s="901" t="n"/>
      <c r="BP5" s="90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</row>
    <row r="6">
      <c r="A6" s="2129" t="n"/>
      <c r="B6" s="1" t="n"/>
      <c r="C6" s="1" t="n"/>
      <c r="D6" s="1" t="n"/>
      <c r="E6" s="1" t="n"/>
      <c r="F6" s="1" t="n"/>
      <c r="G6" s="284" t="n"/>
      <c r="H6" s="277" t="n"/>
      <c r="I6" s="277" t="n"/>
      <c r="J6" s="277" t="n"/>
      <c r="K6" s="277" t="n"/>
      <c r="L6" s="277" t="n"/>
      <c r="M6" s="277" t="n"/>
      <c r="N6" s="277" t="n"/>
      <c r="O6" s="277" t="n"/>
      <c r="P6" s="284" t="n"/>
      <c r="Q6" s="1" t="n"/>
      <c r="R6" s="1" t="n"/>
      <c r="S6" s="1" t="n"/>
      <c r="T6" s="534" t="n"/>
      <c r="U6" s="534" t="n"/>
      <c r="V6" s="534" t="n"/>
      <c r="W6" s="534" t="n"/>
      <c r="X6" s="534" t="n"/>
      <c r="Y6" s="534" t="n"/>
      <c r="Z6" s="534" t="n"/>
      <c r="AA6" s="534" t="n"/>
      <c r="AB6" s="534" t="n"/>
      <c r="AC6" s="534" t="n"/>
      <c r="AD6" s="535" t="n"/>
      <c r="AE6" s="535" t="n"/>
      <c r="AF6" s="535" t="n"/>
      <c r="AG6" s="535" t="n"/>
      <c r="AH6" s="535" t="n"/>
      <c r="AI6" s="535" t="n"/>
      <c r="AJ6" s="535" t="n"/>
      <c r="AK6" s="535" t="n"/>
      <c r="AL6" s="535" t="n"/>
      <c r="AM6" s="535" t="n"/>
      <c r="AN6" s="535" t="n"/>
      <c r="AO6" s="535" t="n"/>
      <c r="AP6" s="535" t="n"/>
      <c r="AQ6" s="535" t="n"/>
      <c r="AR6" s="535" t="n"/>
      <c r="AS6" s="535" t="n"/>
      <c r="AT6" s="535" t="n"/>
      <c r="AU6" s="535" t="n"/>
      <c r="AV6" s="535" t="n"/>
      <c r="AW6" s="535" t="n"/>
      <c r="AX6" s="535" t="n"/>
      <c r="AY6" s="535" t="n"/>
      <c r="AZ6" s="535" t="n"/>
      <c r="BA6" s="2130" t="n"/>
      <c r="BB6" s="29" t="n"/>
      <c r="BC6" s="29" t="n"/>
      <c r="BD6" s="29" t="n"/>
      <c r="BE6" s="29" t="n"/>
      <c r="BF6" s="29" t="n"/>
      <c r="BG6" s="29" t="n"/>
      <c r="BH6" s="29" t="n"/>
      <c r="BI6" s="29" t="n"/>
      <c r="BJ6" s="30" t="n"/>
      <c r="BK6" s="24" t="n"/>
      <c r="BL6" s="29" t="n"/>
      <c r="BM6" s="30" t="n"/>
      <c r="BN6" s="29" t="n"/>
      <c r="BO6" s="29" t="n"/>
      <c r="BP6" s="29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</row>
    <row r="7">
      <c r="A7" s="2129" t="n"/>
      <c r="B7" s="1" t="n"/>
      <c r="C7" s="1" t="n"/>
      <c r="D7" s="1" t="n"/>
      <c r="E7" s="1" t="n"/>
      <c r="F7" s="284" t="inlineStr">
        <is>
          <t>03.05.2023</t>
        </is>
      </c>
      <c r="G7" s="284" t="n"/>
      <c r="H7" s="277" t="n"/>
      <c r="I7" s="277" t="n"/>
      <c r="J7" s="277" t="n"/>
      <c r="K7" s="277" t="n"/>
      <c r="L7" s="277" t="n"/>
      <c r="M7" s="277" t="n"/>
      <c r="N7" s="277" t="n"/>
      <c r="O7" s="277" t="n"/>
      <c r="P7" s="284" t="n"/>
      <c r="Q7" s="1" t="n"/>
      <c r="R7" s="1" t="n"/>
      <c r="S7" s="1" t="n"/>
      <c r="T7" s="534" t="n"/>
      <c r="U7" s="534" t="n"/>
      <c r="V7" s="534" t="n"/>
      <c r="W7" s="534" t="n"/>
      <c r="X7" s="534" t="n"/>
      <c r="Y7" s="534" t="n"/>
      <c r="Z7" s="534" t="n"/>
      <c r="AA7" s="534" t="n"/>
      <c r="AB7" s="534" t="n"/>
      <c r="AC7" s="534" t="n"/>
      <c r="AD7" s="534" t="n"/>
      <c r="AE7" s="534" t="n"/>
      <c r="AF7" s="534" t="n"/>
      <c r="AG7" s="534" t="n"/>
      <c r="AH7" s="534" t="n"/>
      <c r="AI7" s="534" t="n"/>
      <c r="AJ7" s="534" t="n"/>
      <c r="AK7" s="534" t="n"/>
      <c r="AL7" s="534" t="n"/>
      <c r="AM7" s="534" t="n"/>
      <c r="AN7" s="534" t="n"/>
      <c r="AO7" s="534" t="n"/>
      <c r="AP7" s="534" t="n"/>
      <c r="AQ7" s="534" t="n"/>
      <c r="AR7" s="534" t="n"/>
      <c r="AS7" s="534" t="n"/>
      <c r="AT7" s="534" t="n"/>
      <c r="AU7" s="534" t="n"/>
      <c r="AV7" s="279" t="n"/>
      <c r="AW7" s="279" t="n"/>
      <c r="AX7" s="279" t="n"/>
      <c r="AY7" s="279" t="n"/>
      <c r="AZ7" s="279" t="n"/>
      <c r="BA7" s="279" t="n"/>
      <c r="BB7" s="18" t="inlineStr">
        <is>
          <t xml:space="preserve">Форма получения образования: заочная </t>
        </is>
      </c>
      <c r="BC7" s="18" t="n"/>
      <c r="BD7" s="18" t="n"/>
      <c r="BE7" s="18" t="n"/>
      <c r="BF7" s="18" t="n"/>
      <c r="BG7" s="18" t="n"/>
      <c r="BH7" s="18" t="n"/>
      <c r="BI7" s="18" t="n"/>
      <c r="BJ7" s="18" t="n"/>
      <c r="BK7" s="18" t="n"/>
      <c r="BL7" s="18" t="n"/>
      <c r="BM7" s="18" t="n"/>
      <c r="BN7" s="18" t="n"/>
      <c r="BO7" s="18" t="n"/>
      <c r="BP7" s="18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</row>
    <row r="8">
      <c r="A8" s="2129" t="n"/>
      <c r="B8" s="1" t="n"/>
      <c r="C8" s="1" t="n"/>
      <c r="D8" s="1" t="n"/>
      <c r="E8" s="1" t="n"/>
      <c r="F8" s="3" t="inlineStr">
        <is>
          <t>Регистрационный № 06-06-056/уч.</t>
        </is>
      </c>
      <c r="G8" s="277" t="n"/>
      <c r="H8" s="277" t="n"/>
      <c r="I8" s="277" t="n"/>
      <c r="J8" s="277" t="n"/>
      <c r="K8" s="277" t="n"/>
      <c r="L8" s="277" t="n"/>
      <c r="M8" s="277" t="n"/>
      <c r="N8" s="277" t="n"/>
      <c r="O8" s="277" t="n"/>
      <c r="P8" s="284" t="n"/>
      <c r="Q8" s="31" t="n"/>
      <c r="R8" s="31" t="n"/>
      <c r="S8" s="1510" t="n"/>
      <c r="T8" s="1510" t="n"/>
      <c r="U8" s="1510" t="n"/>
      <c r="V8" s="1510" t="n"/>
      <c r="W8" s="31" t="n"/>
      <c r="X8" s="31" t="n"/>
      <c r="Y8" s="31" t="n"/>
      <c r="Z8" s="31" t="n"/>
      <c r="AA8" s="9" t="n"/>
      <c r="AB8" s="31" t="n"/>
      <c r="AC8" s="31" t="n"/>
      <c r="AD8" s="31" t="n"/>
      <c r="AE8" s="31" t="n"/>
      <c r="AF8" s="31" t="n"/>
      <c r="AG8" s="16" t="n"/>
      <c r="AH8" s="31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295" t="n"/>
      <c r="AY8" s="295" t="n"/>
      <c r="AZ8" s="295" t="n"/>
      <c r="BA8" s="295" t="n"/>
      <c r="BB8" s="295" t="n"/>
      <c r="BC8" s="37" t="n"/>
      <c r="BD8" s="30" t="n"/>
      <c r="BE8" s="30" t="n"/>
      <c r="BF8" s="30" t="n"/>
      <c r="BG8" s="30" t="n"/>
      <c r="BH8" s="30" t="n"/>
      <c r="BI8" s="30" t="n"/>
      <c r="BJ8" s="30" t="n"/>
      <c r="BK8" s="30" t="n"/>
      <c r="BL8" s="30" t="n"/>
      <c r="BM8" s="30" t="n"/>
      <c r="BN8" s="2131" t="n"/>
      <c r="BO8" s="2132" t="n"/>
      <c r="BP8" s="2132" t="n"/>
      <c r="BQ8" s="2132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</row>
    <row r="9">
      <c r="A9" s="953" t="n"/>
      <c r="B9" s="299" t="n"/>
      <c r="C9" s="299" t="n"/>
      <c r="D9" s="299" t="n"/>
      <c r="E9" s="299" t="n"/>
      <c r="F9" s="299" t="n"/>
      <c r="G9" s="299" t="n"/>
      <c r="H9" s="299" t="n"/>
      <c r="I9" s="299" t="n"/>
      <c r="J9" s="299" t="n"/>
      <c r="K9" s="299" t="n"/>
      <c r="L9" s="299" t="n"/>
      <c r="M9" s="299" t="n"/>
      <c r="N9" s="299" t="n"/>
      <c r="O9" s="299" t="n"/>
      <c r="P9" s="299" t="n"/>
      <c r="Q9" s="299" t="n"/>
      <c r="R9" s="299" t="n"/>
      <c r="S9" s="1511" t="n"/>
      <c r="T9" s="1511" t="n"/>
      <c r="U9" s="1511" t="n"/>
      <c r="V9" s="1511" t="n"/>
      <c r="W9" s="299" t="n"/>
      <c r="X9" s="299" t="n"/>
      <c r="Y9" s="224" t="n"/>
      <c r="Z9" s="224" t="n"/>
      <c r="AA9" s="243" t="n"/>
      <c r="AB9" s="224" t="n"/>
      <c r="AC9" s="224" t="n"/>
      <c r="AD9" s="224" t="n"/>
      <c r="AE9" s="224" t="n"/>
      <c r="AF9" s="224" t="n"/>
      <c r="AG9" s="224" t="n"/>
      <c r="AH9" s="224" t="n"/>
      <c r="AI9" s="224" t="n"/>
      <c r="AJ9" s="224" t="n"/>
      <c r="AK9" s="224" t="n"/>
      <c r="AL9" s="224" t="n"/>
      <c r="AM9" s="224" t="n"/>
      <c r="AN9" s="224" t="n"/>
      <c r="AO9" s="224" t="n"/>
      <c r="AP9" s="224" t="n"/>
      <c r="AQ9" s="224" t="n"/>
      <c r="AR9" s="224" t="n"/>
      <c r="AS9" s="224" t="n"/>
      <c r="AT9" s="224" t="n"/>
      <c r="AU9" s="224" t="n"/>
      <c r="AV9" s="224" t="n"/>
      <c r="AW9" s="224" t="n"/>
      <c r="AX9" s="224" t="n"/>
      <c r="AY9" s="224" t="n"/>
      <c r="AZ9" s="224" t="n"/>
      <c r="BA9" s="224" t="n"/>
      <c r="BB9" s="224" t="n"/>
      <c r="BC9" s="224" t="n"/>
      <c r="BD9" s="224" t="n"/>
      <c r="BE9" s="224" t="n"/>
      <c r="BF9" s="224" t="n"/>
      <c r="BG9" s="224" t="n"/>
      <c r="BH9" s="224" t="n"/>
      <c r="BI9" s="224" t="n"/>
      <c r="BJ9" s="224" t="n"/>
      <c r="BK9" s="224" t="n"/>
      <c r="BL9" s="224" t="n"/>
      <c r="BM9" s="224" t="n"/>
      <c r="BN9" s="224" t="n"/>
      <c r="BO9" s="224" t="n"/>
      <c r="BP9" s="224" t="n"/>
      <c r="BQ9" s="224" t="n"/>
      <c r="BR9" s="224" t="n"/>
      <c r="BS9" s="224" t="n"/>
      <c r="BT9" s="224" t="n"/>
      <c r="BU9" s="224" t="n"/>
      <c r="BV9" s="224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</row>
    <row r="10">
      <c r="A10" s="1" t="n"/>
      <c r="B10" s="1" t="n"/>
      <c r="C10" s="20" t="n"/>
      <c r="D10" s="20" t="n"/>
      <c r="E10" s="19" t="n"/>
      <c r="F10" s="19" t="n"/>
      <c r="G10" s="19" t="n"/>
      <c r="H10" s="19" t="n"/>
      <c r="I10" s="19" t="n"/>
      <c r="J10" s="19" t="inlineStr">
        <is>
          <t>I. График образовательного процесса</t>
        </is>
      </c>
      <c r="K10" s="19" t="n"/>
      <c r="L10" s="19" t="n"/>
      <c r="M10" s="19" t="n"/>
      <c r="N10" s="19" t="n"/>
      <c r="O10" s="19" t="n"/>
      <c r="P10" s="19" t="n"/>
      <c r="Q10" s="19" t="n"/>
      <c r="R10" s="19" t="n"/>
      <c r="S10" s="19" t="n"/>
      <c r="T10" s="19" t="n"/>
      <c r="U10" s="20" t="n"/>
      <c r="V10" s="20" t="n"/>
      <c r="W10" s="20" t="n"/>
      <c r="X10" s="20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19" t="n"/>
      <c r="AL10" s="19" t="n"/>
      <c r="AM10" s="42" t="n"/>
      <c r="AN10" s="42" t="n"/>
      <c r="AO10" s="42" t="n"/>
      <c r="AP10" s="42" t="n"/>
      <c r="AQ10" s="42" t="n"/>
      <c r="AR10" s="42" t="n"/>
      <c r="AS10" s="42" t="n"/>
      <c r="AT10" s="42" t="n"/>
      <c r="AU10" s="46" t="n"/>
      <c r="AV10" s="41" t="n"/>
      <c r="AW10" s="41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n"/>
      <c r="BO10" s="46" t="n"/>
      <c r="BP10" s="46" t="inlineStr">
        <is>
          <t>II. Сводные данные по бюджету времени (в неделях)</t>
        </is>
      </c>
      <c r="BQ10" s="46" t="n"/>
      <c r="BR10" s="46" t="n"/>
      <c r="BS10" s="46" t="n"/>
      <c r="BT10" s="46" t="n"/>
      <c r="BU10" s="46" t="n"/>
      <c r="BV10" s="46" t="n"/>
      <c r="BW10" s="46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</row>
    <row r="11">
      <c r="A11" s="1" t="n"/>
      <c r="B11" s="1" t="n"/>
      <c r="C11" s="1" t="n"/>
      <c r="D11" s="2133" t="inlineStr">
        <is>
          <t>КУРСЫ</t>
        </is>
      </c>
      <c r="E11" s="2134" t="n"/>
      <c r="F11" s="912" t="inlineStr">
        <is>
          <t>сентябрь</t>
        </is>
      </c>
      <c r="G11" s="50" t="n"/>
      <c r="H11" s="50" t="n"/>
      <c r="I11" s="51" t="n"/>
      <c r="J11" s="547" t="n"/>
      <c r="K11" s="49" t="inlineStr">
        <is>
          <t>октябрь</t>
        </is>
      </c>
      <c r="L11" s="50" t="n"/>
      <c r="M11" s="51" t="n"/>
      <c r="N11" s="549" t="n"/>
      <c r="O11" s="49" t="inlineStr">
        <is>
          <t>ноябрь</t>
        </is>
      </c>
      <c r="P11" s="50" t="n"/>
      <c r="Q11" s="50" t="n"/>
      <c r="R11" s="51" t="n"/>
      <c r="S11" s="49" t="inlineStr">
        <is>
          <t>декабрь</t>
        </is>
      </c>
      <c r="T11" s="50" t="n"/>
      <c r="U11" s="50" t="n"/>
      <c r="V11" s="51" t="n"/>
      <c r="W11" s="547" t="n"/>
      <c r="X11" s="49" t="inlineStr">
        <is>
          <t>январь</t>
        </is>
      </c>
      <c r="Y11" s="50" t="n"/>
      <c r="Z11" s="51" t="n"/>
      <c r="AA11" s="547" t="n"/>
      <c r="AB11" s="695" t="n"/>
      <c r="AC11" s="49" t="inlineStr">
        <is>
          <t>февраль</t>
        </is>
      </c>
      <c r="AD11" s="50" t="n"/>
      <c r="AE11" s="51" t="n"/>
      <c r="AF11" s="550" t="n"/>
      <c r="AG11" s="49" t="inlineStr">
        <is>
          <t>март</t>
        </is>
      </c>
      <c r="AH11" s="50" t="n"/>
      <c r="AI11" s="50" t="n"/>
      <c r="AJ11" s="51" t="n"/>
      <c r="AK11" s="550" t="n"/>
      <c r="AL11" s="49" t="inlineStr">
        <is>
          <t>апрель</t>
        </is>
      </c>
      <c r="AM11" s="50" t="n"/>
      <c r="AN11" s="51" t="n"/>
      <c r="AO11" s="550" t="n"/>
      <c r="AP11" s="49" t="inlineStr">
        <is>
          <t>май</t>
        </is>
      </c>
      <c r="AQ11" s="50" t="n"/>
      <c r="AR11" s="50" t="n"/>
      <c r="AS11" s="51" t="n"/>
      <c r="AT11" s="49" t="inlineStr">
        <is>
          <t>июнь</t>
        </is>
      </c>
      <c r="AU11" s="50" t="n"/>
      <c r="AV11" s="50" t="n"/>
      <c r="AW11" s="51" t="n"/>
      <c r="AX11" s="2135" t="n"/>
      <c r="AY11" s="49" t="inlineStr">
        <is>
          <t>июль</t>
        </is>
      </c>
      <c r="AZ11" s="50" t="n"/>
      <c r="BA11" s="51" t="n"/>
      <c r="BB11" s="549" t="n"/>
      <c r="BC11" s="49" t="inlineStr">
        <is>
          <t>август</t>
        </is>
      </c>
      <c r="BD11" s="50" t="n"/>
      <c r="BE11" s="50" t="n"/>
      <c r="BF11" s="51" t="n"/>
      <c r="BG11" s="696" t="inlineStr">
        <is>
          <t>Самостоятельная работа по изучению дисциплин учебного плана</t>
        </is>
      </c>
      <c r="BH11" s="53" t="n"/>
      <c r="BI11" s="697" t="inlineStr">
        <is>
          <t>Установочная сессия</t>
        </is>
      </c>
      <c r="BJ11" s="552" t="n"/>
      <c r="BK11" s="699" t="inlineStr">
        <is>
          <t>Лабораторно-экзаменационная сессия</t>
        </is>
      </c>
      <c r="BL11" s="695" t="n"/>
      <c r="BM11" s="2136" t="inlineStr">
        <is>
          <t>Производственные практики</t>
        </is>
      </c>
      <c r="BN11" s="661" t="n"/>
      <c r="BO11" s="699" t="inlineStr">
        <is>
          <t>Магистерская диссертация</t>
        </is>
      </c>
      <c r="BP11" s="695" t="n"/>
      <c r="BQ11" s="699" t="inlineStr">
        <is>
          <t>Итоговая аттестация</t>
        </is>
      </c>
      <c r="BR11" s="695" t="n"/>
      <c r="BS11" s="2137" t="inlineStr">
        <is>
          <t>Всего</t>
        </is>
      </c>
      <c r="BT11" s="53" t="n"/>
      <c r="BU11" s="32" t="n"/>
      <c r="BV11" s="32" t="n"/>
      <c r="BW11" s="32" t="n"/>
      <c r="BX11" s="32" t="n"/>
      <c r="BY11" s="32" t="n"/>
      <c r="BZ11" s="32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</row>
    <row r="12">
      <c r="A12" s="1" t="n"/>
      <c r="B12" s="1" t="n"/>
      <c r="C12" s="1" t="n"/>
      <c r="D12" s="2138" t="n"/>
      <c r="E12" s="1148" t="n"/>
      <c r="F12" s="916" t="n">
        <v>1</v>
      </c>
      <c r="G12" s="309" t="n">
        <v>8</v>
      </c>
      <c r="H12" s="309" t="n">
        <v>15</v>
      </c>
      <c r="I12" s="309" t="n">
        <v>22</v>
      </c>
      <c r="J12" s="310" t="n">
        <v>29</v>
      </c>
      <c r="K12" s="309" t="n">
        <v>6</v>
      </c>
      <c r="L12" s="309" t="n">
        <v>13</v>
      </c>
      <c r="M12" s="309" t="n">
        <v>20</v>
      </c>
      <c r="N12" s="311" t="n">
        <v>27</v>
      </c>
      <c r="O12" s="309" t="n">
        <v>3</v>
      </c>
      <c r="P12" s="309" t="n">
        <v>10</v>
      </c>
      <c r="Q12" s="309" t="n">
        <v>17</v>
      </c>
      <c r="R12" s="309" t="n">
        <v>24</v>
      </c>
      <c r="S12" s="309" t="n">
        <v>1</v>
      </c>
      <c r="T12" s="309" t="n">
        <v>8</v>
      </c>
      <c r="U12" s="309" t="n">
        <v>15</v>
      </c>
      <c r="V12" s="309" t="n">
        <v>22</v>
      </c>
      <c r="W12" s="311" t="n">
        <v>29</v>
      </c>
      <c r="X12" s="309" t="n">
        <v>5</v>
      </c>
      <c r="Y12" s="309" t="n">
        <v>12</v>
      </c>
      <c r="Z12" s="309" t="n">
        <v>19</v>
      </c>
      <c r="AA12" s="311" t="n">
        <v>26</v>
      </c>
      <c r="AB12" s="141" t="n"/>
      <c r="AC12" s="309" t="n">
        <v>2</v>
      </c>
      <c r="AD12" s="309" t="n">
        <v>9</v>
      </c>
      <c r="AE12" s="309" t="n">
        <v>16</v>
      </c>
      <c r="AF12" s="310" t="n">
        <v>23</v>
      </c>
      <c r="AG12" s="309" t="n">
        <v>2</v>
      </c>
      <c r="AH12" s="309" t="n">
        <v>9</v>
      </c>
      <c r="AI12" s="309" t="n">
        <v>16</v>
      </c>
      <c r="AJ12" s="309" t="n">
        <v>23</v>
      </c>
      <c r="AK12" s="310" t="n">
        <v>30</v>
      </c>
      <c r="AL12" s="309" t="n">
        <v>6</v>
      </c>
      <c r="AM12" s="309" t="n">
        <v>13</v>
      </c>
      <c r="AN12" s="309" t="n">
        <v>20</v>
      </c>
      <c r="AO12" s="310" t="n">
        <v>27</v>
      </c>
      <c r="AP12" s="309" t="n">
        <v>4</v>
      </c>
      <c r="AQ12" s="309" t="n">
        <v>11</v>
      </c>
      <c r="AR12" s="309" t="n">
        <v>18</v>
      </c>
      <c r="AS12" s="309" t="n">
        <v>25</v>
      </c>
      <c r="AT12" s="309" t="n">
        <v>1</v>
      </c>
      <c r="AU12" s="309" t="n">
        <v>8</v>
      </c>
      <c r="AV12" s="309" t="n">
        <v>15</v>
      </c>
      <c r="AW12" s="309" t="n">
        <v>22</v>
      </c>
      <c r="AX12" s="917" t="n">
        <v>29</v>
      </c>
      <c r="AY12" s="309" t="n">
        <v>6</v>
      </c>
      <c r="AZ12" s="309" t="n">
        <v>13</v>
      </c>
      <c r="BA12" s="309" t="n">
        <v>20</v>
      </c>
      <c r="BB12" s="311" t="n">
        <v>27</v>
      </c>
      <c r="BC12" s="313" t="n">
        <v>3</v>
      </c>
      <c r="BD12" s="313" t="n">
        <v>10</v>
      </c>
      <c r="BE12" s="313" t="n">
        <v>17</v>
      </c>
      <c r="BF12" s="314" t="n">
        <v>24</v>
      </c>
      <c r="BG12" s="112" t="n"/>
      <c r="BH12" s="115" t="n"/>
      <c r="BI12" s="561" t="n"/>
      <c r="BJ12" s="115" t="n"/>
      <c r="BK12" s="561" t="n"/>
      <c r="BL12" s="701" t="n"/>
      <c r="BM12" s="561" t="n"/>
      <c r="BN12" s="1" t="n"/>
      <c r="BO12" s="561" t="n"/>
      <c r="BP12" s="701" t="n"/>
      <c r="BQ12" s="561" t="n"/>
      <c r="BR12" s="701" t="n"/>
      <c r="BS12" s="112" t="n"/>
      <c r="BT12" s="115" t="n"/>
      <c r="BU12" s="32" t="n"/>
      <c r="BV12" s="32" t="n"/>
      <c r="BW12" s="32" t="n"/>
      <c r="BX12" s="32" t="n"/>
      <c r="BY12" s="32" t="n"/>
      <c r="BZ12" s="32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</row>
    <row r="13">
      <c r="A13" s="1" t="n"/>
      <c r="B13" s="1" t="n"/>
      <c r="C13" s="1" t="n"/>
      <c r="D13" s="2138" t="n"/>
      <c r="E13" s="1148" t="n"/>
      <c r="F13" s="918" t="n">
        <v>7</v>
      </c>
      <c r="G13" s="316" t="n">
        <v>14</v>
      </c>
      <c r="H13" s="316" t="n">
        <v>21</v>
      </c>
      <c r="I13" s="316" t="n">
        <v>28</v>
      </c>
      <c r="J13" s="316" t="n">
        <v>5</v>
      </c>
      <c r="K13" s="316" t="n">
        <v>12</v>
      </c>
      <c r="L13" s="316" t="n">
        <v>19</v>
      </c>
      <c r="M13" s="316" t="n">
        <v>26</v>
      </c>
      <c r="N13" s="316" t="n">
        <v>2</v>
      </c>
      <c r="O13" s="316" t="n">
        <v>9</v>
      </c>
      <c r="P13" s="316" t="n">
        <v>16</v>
      </c>
      <c r="Q13" s="316" t="n">
        <v>23</v>
      </c>
      <c r="R13" s="316" t="n">
        <v>30</v>
      </c>
      <c r="S13" s="316" t="n">
        <v>7</v>
      </c>
      <c r="T13" s="316" t="n">
        <v>14</v>
      </c>
      <c r="U13" s="316" t="n">
        <v>21</v>
      </c>
      <c r="V13" s="316" t="n">
        <v>28</v>
      </c>
      <c r="W13" s="316" t="n">
        <v>4</v>
      </c>
      <c r="X13" s="316" t="n">
        <v>11</v>
      </c>
      <c r="Y13" s="316" t="n">
        <v>18</v>
      </c>
      <c r="Z13" s="316" t="n">
        <v>25</v>
      </c>
      <c r="AA13" s="316" t="n">
        <v>1</v>
      </c>
      <c r="AB13" s="317" t="n"/>
      <c r="AC13" s="316" t="n">
        <v>8</v>
      </c>
      <c r="AD13" s="316" t="n">
        <v>15</v>
      </c>
      <c r="AE13" s="316" t="n">
        <v>22</v>
      </c>
      <c r="AF13" s="316" t="n">
        <v>1</v>
      </c>
      <c r="AG13" s="316" t="n">
        <v>8</v>
      </c>
      <c r="AH13" s="316" t="n">
        <v>15</v>
      </c>
      <c r="AI13" s="316" t="n">
        <v>22</v>
      </c>
      <c r="AJ13" s="316" t="n">
        <v>29</v>
      </c>
      <c r="AK13" s="316" t="n">
        <v>5</v>
      </c>
      <c r="AL13" s="316" t="n">
        <v>12</v>
      </c>
      <c r="AM13" s="316" t="n">
        <v>19</v>
      </c>
      <c r="AN13" s="316" t="n">
        <v>26</v>
      </c>
      <c r="AO13" s="316" t="n">
        <v>3</v>
      </c>
      <c r="AP13" s="316" t="n">
        <v>10</v>
      </c>
      <c r="AQ13" s="316" t="n">
        <v>17</v>
      </c>
      <c r="AR13" s="316" t="n">
        <v>24</v>
      </c>
      <c r="AS13" s="316" t="n">
        <v>31</v>
      </c>
      <c r="AT13" s="316" t="n">
        <v>7</v>
      </c>
      <c r="AU13" s="316" t="n">
        <v>14</v>
      </c>
      <c r="AV13" s="316" t="n">
        <v>21</v>
      </c>
      <c r="AW13" s="316" t="n">
        <v>28</v>
      </c>
      <c r="AX13" s="919" t="n">
        <v>5</v>
      </c>
      <c r="AY13" s="316" t="n">
        <v>12</v>
      </c>
      <c r="AZ13" s="316" t="n">
        <v>19</v>
      </c>
      <c r="BA13" s="316" t="n">
        <v>26</v>
      </c>
      <c r="BB13" s="316" t="n">
        <v>2</v>
      </c>
      <c r="BC13" s="310" t="n">
        <v>9</v>
      </c>
      <c r="BD13" s="310" t="n">
        <v>16</v>
      </c>
      <c r="BE13" s="310" t="n">
        <v>23</v>
      </c>
      <c r="BF13" s="319" t="n">
        <v>31</v>
      </c>
      <c r="BG13" s="112" t="n"/>
      <c r="BH13" s="115" t="n"/>
      <c r="BI13" s="561" t="n"/>
      <c r="BJ13" s="115" t="n"/>
      <c r="BK13" s="561" t="n"/>
      <c r="BL13" s="701" t="n"/>
      <c r="BM13" s="561" t="n"/>
      <c r="BN13" s="1" t="n"/>
      <c r="BO13" s="561" t="n"/>
      <c r="BP13" s="701" t="n"/>
      <c r="BQ13" s="561" t="n"/>
      <c r="BR13" s="701" t="n"/>
      <c r="BS13" s="112" t="n"/>
      <c r="BT13" s="115" t="n"/>
      <c r="BU13" s="32" t="n"/>
      <c r="BV13" s="32" t="n"/>
      <c r="BW13" s="32" t="n"/>
      <c r="BX13" s="32" t="n"/>
      <c r="BY13" s="32" t="n"/>
      <c r="BZ13" s="32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</row>
    <row r="14">
      <c r="A14" s="1" t="n"/>
      <c r="B14" s="1" t="n"/>
      <c r="C14" s="1" t="n"/>
      <c r="D14" s="2139" t="n"/>
      <c r="E14" s="2140" t="n"/>
      <c r="F14" s="2141" t="n">
        <v>1</v>
      </c>
      <c r="G14" s="322" t="n">
        <v>2</v>
      </c>
      <c r="H14" s="322" t="n">
        <v>3</v>
      </c>
      <c r="I14" s="322" t="n">
        <v>4</v>
      </c>
      <c r="J14" s="322" t="n">
        <v>5</v>
      </c>
      <c r="K14" s="322" t="n">
        <v>6</v>
      </c>
      <c r="L14" s="322" t="n">
        <v>7</v>
      </c>
      <c r="M14" s="322" t="n">
        <v>8</v>
      </c>
      <c r="N14" s="322" t="n">
        <v>9</v>
      </c>
      <c r="O14" s="322" t="n">
        <v>10</v>
      </c>
      <c r="P14" s="322" t="n">
        <v>11</v>
      </c>
      <c r="Q14" s="322" t="n">
        <v>12</v>
      </c>
      <c r="R14" s="322" t="n">
        <v>13</v>
      </c>
      <c r="S14" s="322" t="n">
        <v>14</v>
      </c>
      <c r="T14" s="322" t="n">
        <v>15</v>
      </c>
      <c r="U14" s="322" t="n">
        <v>16</v>
      </c>
      <c r="V14" s="322" t="n">
        <v>17</v>
      </c>
      <c r="W14" s="322" t="n">
        <v>18</v>
      </c>
      <c r="X14" s="322" t="n">
        <v>19</v>
      </c>
      <c r="Y14" s="322" t="n">
        <v>20</v>
      </c>
      <c r="Z14" s="322" t="n">
        <v>21</v>
      </c>
      <c r="AA14" s="322" t="n">
        <v>22</v>
      </c>
      <c r="AB14" s="70" t="n"/>
      <c r="AC14" s="322" t="n">
        <v>23</v>
      </c>
      <c r="AD14" s="322" t="n">
        <v>24</v>
      </c>
      <c r="AE14" s="322" t="n">
        <v>25</v>
      </c>
      <c r="AF14" s="322" t="n">
        <v>26</v>
      </c>
      <c r="AG14" s="322" t="n">
        <v>27</v>
      </c>
      <c r="AH14" s="322" t="n">
        <v>28</v>
      </c>
      <c r="AI14" s="322" t="n">
        <v>29</v>
      </c>
      <c r="AJ14" s="322" t="n">
        <v>30</v>
      </c>
      <c r="AK14" s="322" t="n">
        <v>31</v>
      </c>
      <c r="AL14" s="322" t="n">
        <v>32</v>
      </c>
      <c r="AM14" s="322" t="n">
        <v>33</v>
      </c>
      <c r="AN14" s="322" t="n">
        <v>34</v>
      </c>
      <c r="AO14" s="322" t="n">
        <v>35</v>
      </c>
      <c r="AP14" s="322" t="n">
        <v>36</v>
      </c>
      <c r="AQ14" s="322" t="n">
        <v>37</v>
      </c>
      <c r="AR14" s="322" t="n">
        <v>38</v>
      </c>
      <c r="AS14" s="322" t="n">
        <v>39</v>
      </c>
      <c r="AT14" s="322" t="n">
        <v>40</v>
      </c>
      <c r="AU14" s="322" t="n">
        <v>41</v>
      </c>
      <c r="AV14" s="322" t="n">
        <v>42</v>
      </c>
      <c r="AW14" s="322" t="n">
        <v>43</v>
      </c>
      <c r="AX14" s="2142" t="n">
        <v>44</v>
      </c>
      <c r="AY14" s="322" t="n">
        <v>45</v>
      </c>
      <c r="AZ14" s="322" t="n">
        <v>46</v>
      </c>
      <c r="BA14" s="322" t="n">
        <v>47</v>
      </c>
      <c r="BB14" s="322" t="n">
        <v>48</v>
      </c>
      <c r="BC14" s="322" t="n">
        <v>49</v>
      </c>
      <c r="BD14" s="322" t="n">
        <v>50</v>
      </c>
      <c r="BE14" s="322" t="n">
        <v>51</v>
      </c>
      <c r="BF14" s="324" t="n">
        <v>52</v>
      </c>
      <c r="BG14" s="606" t="n"/>
      <c r="BH14" s="609" t="n"/>
      <c r="BI14" s="608" t="n"/>
      <c r="BJ14" s="609" t="n"/>
      <c r="BK14" s="608" t="n"/>
      <c r="BL14" s="603" t="n"/>
      <c r="BM14" s="608" t="n"/>
      <c r="BN14" s="544" t="n"/>
      <c r="BO14" s="608" t="n"/>
      <c r="BP14" s="603" t="n"/>
      <c r="BQ14" s="608" t="n"/>
      <c r="BR14" s="603" t="n"/>
      <c r="BS14" s="606" t="n"/>
      <c r="BT14" s="609" t="n"/>
      <c r="BU14" s="32" t="n"/>
      <c r="BV14" s="32" t="n"/>
      <c r="BW14" s="32" t="n"/>
      <c r="BX14" s="32" t="n"/>
      <c r="BY14" s="32" t="n"/>
      <c r="BZ14" s="32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</row>
    <row r="15">
      <c r="A15" s="1" t="n"/>
      <c r="B15" s="1" t="n"/>
      <c r="C15" s="1" t="n"/>
      <c r="D15" s="924" t="inlineStr">
        <is>
          <t>I</t>
        </is>
      </c>
      <c r="E15" s="161" t="n"/>
      <c r="F15" s="925" t="n"/>
      <c r="G15" s="328" t="inlineStr">
        <is>
          <t>+</t>
        </is>
      </c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7" t="n"/>
      <c r="T15" s="327" t="n"/>
      <c r="U15" s="327" t="n"/>
      <c r="V15" s="327" t="n"/>
      <c r="W15" s="328" t="n"/>
      <c r="X15" s="329" t="n"/>
      <c r="Y15" s="329" t="inlineStr">
        <is>
          <t>:</t>
        </is>
      </c>
      <c r="Z15" s="329" t="inlineStr">
        <is>
          <t>:</t>
        </is>
      </c>
      <c r="AA15" s="2143" t="n"/>
      <c r="AB15" s="1998" t="n"/>
      <c r="AC15" s="329" t="n"/>
      <c r="AD15" s="332" t="n"/>
      <c r="AE15" s="333" t="n"/>
      <c r="AF15" s="332" t="n"/>
      <c r="AG15" s="332" t="n"/>
      <c r="AH15" s="332" t="n"/>
      <c r="AI15" s="332" t="n"/>
      <c r="AJ15" s="332" t="n"/>
      <c r="AK15" s="332" t="n"/>
      <c r="AL15" s="332" t="n"/>
      <c r="AM15" s="332" t="n"/>
      <c r="AN15" s="332" t="n"/>
      <c r="AO15" s="332" t="n"/>
      <c r="AP15" s="328" t="n"/>
      <c r="AQ15" s="328" t="n"/>
      <c r="AR15" s="328" t="n"/>
      <c r="AS15" s="329" t="n"/>
      <c r="AT15" s="329" t="inlineStr">
        <is>
          <t>:</t>
        </is>
      </c>
      <c r="AU15" s="329" t="inlineStr">
        <is>
          <t>:</t>
        </is>
      </c>
      <c r="AV15" s="1" t="n"/>
      <c r="AW15" s="329" t="n"/>
      <c r="AX15" s="2144" t="n"/>
      <c r="AY15" s="329" t="n"/>
      <c r="AZ15" s="329" t="n"/>
      <c r="BA15" s="329" t="n"/>
      <c r="BB15" s="329" t="n"/>
      <c r="BC15" s="329" t="n"/>
      <c r="BD15" s="329" t="n"/>
      <c r="BE15" s="329" t="n"/>
      <c r="BF15" s="329" t="n"/>
      <c r="BG15" s="2145" t="n">
        <v>47</v>
      </c>
      <c r="BH15" s="1998" t="n"/>
      <c r="BI15" s="329" t="n">
        <v>1</v>
      </c>
      <c r="BJ15" s="139" t="n"/>
      <c r="BK15" s="2143" t="n">
        <v>4</v>
      </c>
      <c r="BL15" s="1998" t="n"/>
      <c r="BM15" s="2143" t="n"/>
      <c r="BN15" s="1998" t="n"/>
      <c r="BO15" s="2143" t="n"/>
      <c r="BP15" s="1998" t="n"/>
      <c r="BQ15" s="2143" t="n"/>
      <c r="BR15" s="1998" t="n"/>
      <c r="BS15" s="1648">
        <f>BG15+BI15+BK15+BM15+BO15+BQ15</f>
        <v/>
      </c>
      <c r="BT15" s="1998" t="n"/>
      <c r="BU15" s="88" t="n"/>
      <c r="BV15" s="1" t="n"/>
      <c r="BW15" s="88" t="n"/>
      <c r="BX15" s="1" t="n"/>
      <c r="BY15" s="88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</row>
    <row r="16">
      <c r="A16" s="1" t="n"/>
      <c r="B16" s="1" t="n"/>
      <c r="C16" s="1" t="n"/>
      <c r="D16" s="1685" t="inlineStr">
        <is>
          <t>II</t>
        </is>
      </c>
      <c r="E16" s="132" t="n"/>
      <c r="F16" s="2146" t="n"/>
      <c r="G16" s="2016" t="n"/>
      <c r="H16" s="2016" t="n"/>
      <c r="I16" s="2016" t="n"/>
      <c r="J16" s="2016" t="n"/>
      <c r="K16" s="2016" t="n"/>
      <c r="L16" s="703" t="inlineStr">
        <is>
          <t>Х</t>
        </is>
      </c>
      <c r="M16" s="703" t="inlineStr">
        <is>
          <t>Х</t>
        </is>
      </c>
      <c r="N16" s="703" t="inlineStr">
        <is>
          <t>Х</t>
        </is>
      </c>
      <c r="O16" s="703" t="inlineStr">
        <is>
          <t>Х</t>
        </is>
      </c>
      <c r="P16" s="329" t="inlineStr">
        <is>
          <t>:</t>
        </is>
      </c>
      <c r="Q16" s="329" t="inlineStr">
        <is>
          <t>:</t>
        </is>
      </c>
      <c r="R16" s="2016" t="n"/>
      <c r="S16" s="2016" t="n"/>
      <c r="T16" s="2016" t="n"/>
      <c r="U16" s="2016" t="n"/>
      <c r="V16" s="2016" t="n"/>
      <c r="W16" s="2019" t="n"/>
      <c r="X16" s="703" t="n"/>
      <c r="Y16" s="703" t="n"/>
      <c r="Z16" s="2147" t="n"/>
      <c r="AA16" s="2147" t="n"/>
      <c r="AB16" s="179" t="n"/>
      <c r="AC16" s="703" t="n"/>
      <c r="AD16" s="2017" t="n"/>
      <c r="AE16" s="2148" t="n"/>
      <c r="AF16" s="2017" t="n"/>
      <c r="AG16" s="2017" t="n"/>
      <c r="AH16" s="2017" t="n"/>
      <c r="AI16" s="2017" t="n"/>
      <c r="AJ16" s="2017" t="n"/>
      <c r="AK16" s="2017" t="n"/>
      <c r="AL16" s="2017" t="n"/>
      <c r="AM16" s="329" t="inlineStr">
        <is>
          <t>:</t>
        </is>
      </c>
      <c r="AN16" s="329" t="inlineStr">
        <is>
          <t>:</t>
        </is>
      </c>
      <c r="AO16" s="2017" t="n"/>
      <c r="AP16" s="2017" t="n"/>
      <c r="AQ16" s="2017" t="n"/>
      <c r="AR16" s="2017" t="n"/>
      <c r="AS16" s="703" t="n"/>
      <c r="AT16" s="703" t="n"/>
      <c r="AU16" s="703" t="n"/>
      <c r="AV16" s="703" t="n"/>
      <c r="AW16" s="703" t="n"/>
      <c r="AX16" s="2149" t="n"/>
      <c r="AY16" s="703" t="n"/>
      <c r="AZ16" s="703" t="n"/>
      <c r="BA16" s="703" t="n"/>
      <c r="BB16" s="703" t="n"/>
      <c r="BC16" s="703" t="n"/>
      <c r="BD16" s="703" t="n"/>
      <c r="BE16" s="703" t="n"/>
      <c r="BF16" s="703" t="n"/>
      <c r="BG16" s="448" t="n">
        <v>44</v>
      </c>
      <c r="BH16" s="179" t="n"/>
      <c r="BI16" s="703" t="n"/>
      <c r="BJ16" s="179" t="n"/>
      <c r="BK16" s="703" t="n">
        <v>4</v>
      </c>
      <c r="BL16" s="179" t="n"/>
      <c r="BM16" s="703" t="n">
        <v>4</v>
      </c>
      <c r="BN16" s="179" t="n"/>
      <c r="BO16" s="704" t="n"/>
      <c r="BP16" s="705" t="n"/>
      <c r="BQ16" s="447" t="n"/>
      <c r="BR16" s="131" t="n"/>
      <c r="BS16" s="1648">
        <f>BG16+BI16+BK16+BM16+BO16+BQ16</f>
        <v/>
      </c>
      <c r="BT16" s="1998" t="n"/>
      <c r="BU16" s="88" t="n"/>
      <c r="BV16" s="88" t="n"/>
      <c r="BW16" s="88" t="n"/>
      <c r="BX16" s="88" t="n"/>
      <c r="BY16" s="88" t="n"/>
      <c r="BZ16" s="88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</row>
    <row r="17">
      <c r="A17" s="1" t="n"/>
      <c r="B17" s="1" t="n"/>
      <c r="C17" s="1" t="n"/>
      <c r="D17" s="2020" t="inlineStr">
        <is>
          <t>III</t>
        </is>
      </c>
      <c r="E17" s="195" t="n"/>
      <c r="F17" s="2150" t="n"/>
      <c r="G17" s="589" t="n"/>
      <c r="H17" s="589" t="inlineStr">
        <is>
          <t>:</t>
        </is>
      </c>
      <c r="I17" s="589" t="inlineStr">
        <is>
          <t>:</t>
        </is>
      </c>
      <c r="J17" s="1577" t="inlineStr">
        <is>
          <t>/</t>
        </is>
      </c>
      <c r="K17" s="1577" t="inlineStr">
        <is>
          <t>/</t>
        </is>
      </c>
      <c r="L17" s="2151" t="inlineStr">
        <is>
          <t>/</t>
        </is>
      </c>
      <c r="M17" s="2151" t="inlineStr">
        <is>
          <t>/</t>
        </is>
      </c>
      <c r="N17" s="2151" t="inlineStr">
        <is>
          <t>/</t>
        </is>
      </c>
      <c r="O17" s="2151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inlineStr">
        <is>
          <t>/</t>
        </is>
      </c>
      <c r="W17" s="1875" t="inlineStr">
        <is>
          <t>/</t>
        </is>
      </c>
      <c r="X17" s="1875" t="inlineStr">
        <is>
          <t>/</t>
        </is>
      </c>
      <c r="Y17" s="1875" t="inlineStr">
        <is>
          <t>/</t>
        </is>
      </c>
      <c r="Z17" s="2152" t="inlineStr">
        <is>
          <t>//</t>
        </is>
      </c>
      <c r="AA17" s="2153" t="inlineStr">
        <is>
          <t>//</t>
        </is>
      </c>
      <c r="AB17" s="2154" t="n"/>
      <c r="AC17" s="2155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194" t="n"/>
      <c r="BE17" s="194" t="n"/>
      <c r="BF17" s="240" t="n"/>
      <c r="BG17" s="2150" t="n">
        <v>2</v>
      </c>
      <c r="BH17" s="2124" t="n"/>
      <c r="BI17" s="1577" t="n"/>
      <c r="BJ17" s="603" t="n"/>
      <c r="BK17" s="589" t="n">
        <v>2</v>
      </c>
      <c r="BL17" s="1059" t="n"/>
      <c r="BM17" s="589" t="n"/>
      <c r="BN17" s="1059" t="n"/>
      <c r="BO17" s="2156" t="n">
        <v>16</v>
      </c>
      <c r="BP17" s="2157" t="n"/>
      <c r="BQ17" s="589" t="n">
        <v>2</v>
      </c>
      <c r="BR17" s="1059" t="n"/>
      <c r="BS17" s="706">
        <f>BG17+BI17+BK17+BM17+BO17+BQ17</f>
        <v/>
      </c>
      <c r="BT17" s="613" t="n"/>
      <c r="BU17" s="88" t="n"/>
      <c r="BV17" s="1" t="n"/>
      <c r="BW17" s="88" t="n"/>
      <c r="BX17" s="1" t="n"/>
      <c r="BY17" s="88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</row>
    <row r="18">
      <c r="A18" s="1" t="n"/>
      <c r="B18" s="1" t="n"/>
      <c r="C18" s="1" t="n"/>
      <c r="D18" s="75" t="n"/>
      <c r="E18" s="75" t="n"/>
      <c r="F18" s="88" t="n"/>
      <c r="G18" s="88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88" t="n"/>
      <c r="Y18" s="88" t="n"/>
      <c r="Z18" s="88" t="n"/>
      <c r="AA18" s="88" t="n"/>
      <c r="AB18" s="347" t="n"/>
      <c r="AC18" s="347" t="n"/>
      <c r="AD18" s="346" t="n"/>
      <c r="AE18" s="346" t="n"/>
      <c r="AF18" s="75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346" t="n"/>
      <c r="BF18" s="346" t="n"/>
      <c r="BG18" s="1579">
        <f>BG15+BG16+BG17</f>
        <v/>
      </c>
      <c r="BH18" s="603" t="n"/>
      <c r="BI18" s="1579">
        <f>BI15+BI16+BI17</f>
        <v/>
      </c>
      <c r="BJ18" s="603" t="n"/>
      <c r="BK18" s="1579">
        <f>BK15+BK16+BK17</f>
        <v/>
      </c>
      <c r="BL18" s="603" t="n"/>
      <c r="BM18" s="1579">
        <f>BM15+BM16+BM17</f>
        <v/>
      </c>
      <c r="BN18" s="603" t="n"/>
      <c r="BO18" s="1579">
        <f>BO15+BO16+BO17</f>
        <v/>
      </c>
      <c r="BP18" s="603" t="n"/>
      <c r="BQ18" s="1579">
        <f>BQ15+BQ16+BQ17</f>
        <v/>
      </c>
      <c r="BR18" s="603" t="n"/>
      <c r="BS18" s="706">
        <f>BS15+BS16+BS17</f>
        <v/>
      </c>
      <c r="BT18" s="613" t="n"/>
      <c r="BU18" s="88" t="n"/>
      <c r="BV18" s="1" t="n"/>
      <c r="BW18" s="88" t="n"/>
      <c r="BX18" s="1" t="n"/>
      <c r="BY18" s="88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</row>
    <row r="19">
      <c r="A19" s="1" t="n"/>
      <c r="B19" s="1" t="n"/>
      <c r="C19" s="92" t="n"/>
      <c r="D19" s="244" t="inlineStr">
        <is>
          <t>Обозначения:</t>
        </is>
      </c>
      <c r="E19" s="244" t="n"/>
      <c r="F19" s="244" t="n"/>
      <c r="G19" s="244" t="n"/>
      <c r="H19" s="244" t="n"/>
      <c r="I19" s="244" t="n"/>
      <c r="J19" s="244" t="n"/>
      <c r="K19" s="244" t="n"/>
      <c r="L19" s="691" t="n"/>
      <c r="M19" s="691" t="n"/>
      <c r="N19" s="350" t="n"/>
      <c r="O19" s="94" t="inlineStr">
        <is>
          <t>−</t>
        </is>
      </c>
      <c r="P19" s="351" t="inlineStr">
        <is>
          <t>самостоятельная работа по изучению дисциплин учебного плана</t>
        </is>
      </c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351" t="n"/>
      <c r="AF19" s="351" t="n"/>
      <c r="AG19" s="1" t="n"/>
      <c r="AH19" s="352" t="inlineStr">
        <is>
          <t>Х</t>
        </is>
      </c>
      <c r="AI19" s="94" t="inlineStr">
        <is>
          <t>−</t>
        </is>
      </c>
      <c r="AJ19" s="91" t="inlineStr">
        <is>
          <t>производственная практика</t>
        </is>
      </c>
      <c r="AK19" s="90" t="n"/>
      <c r="AL19" s="90" t="n"/>
      <c r="AM19" s="90" t="n"/>
      <c r="AN19" s="90" t="n"/>
      <c r="AO19" s="90" t="n"/>
      <c r="AP19" s="92" t="n"/>
      <c r="AQ19" s="92" t="n"/>
      <c r="AR19" s="1" t="n"/>
      <c r="AS19" s="1" t="n"/>
      <c r="AT19" s="1" t="n"/>
      <c r="AU19" s="1" t="n"/>
      <c r="AV19" s="353" t="inlineStr">
        <is>
          <t>//</t>
        </is>
      </c>
      <c r="AW19" s="94" t="inlineStr">
        <is>
          <t>−</t>
        </is>
      </c>
      <c r="AX19" s="91" t="inlineStr">
        <is>
          <t>итоговая аттестация</t>
        </is>
      </c>
      <c r="AY19" s="91" t="n"/>
      <c r="AZ19" s="91" t="n"/>
      <c r="BA19" s="91" t="n"/>
      <c r="BB19" s="91" t="n"/>
      <c r="BC19" s="91" t="n"/>
      <c r="BD19" s="92" t="n"/>
      <c r="BE19" s="92" t="n"/>
      <c r="BF19" s="92" t="n"/>
      <c r="BG19" s="91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97" t="n"/>
      <c r="BZ19" s="97" t="n"/>
      <c r="CA19" s="97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</row>
    <row r="20">
      <c r="A20" s="1" t="n"/>
      <c r="B20" s="1" t="n"/>
      <c r="C20" s="92" t="n"/>
      <c r="D20" s="98" t="n"/>
      <c r="E20" s="91" t="n"/>
      <c r="F20" s="91" t="n"/>
      <c r="G20" s="91" t="n"/>
      <c r="H20" s="92" t="n"/>
      <c r="I20" s="1" t="n"/>
      <c r="J20" s="1" t="n"/>
      <c r="K20" s="1" t="n"/>
      <c r="L20" s="691" t="n"/>
      <c r="M20" s="691" t="n"/>
      <c r="N20" s="94" t="n"/>
      <c r="O20" s="94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4" t="n"/>
      <c r="AH20" s="94" t="n"/>
      <c r="AI20" s="91" t="n"/>
      <c r="AJ20" s="90" t="n"/>
      <c r="AK20" s="90" t="n"/>
      <c r="AL20" s="90" t="n"/>
      <c r="AM20" s="90" t="n"/>
      <c r="AN20" s="90" t="n"/>
      <c r="AO20" s="92" t="n"/>
      <c r="AP20" s="92" t="n"/>
      <c r="AQ20" s="1" t="n"/>
      <c r="AR20" s="1" t="n"/>
      <c r="AS20" s="1" t="n"/>
      <c r="AT20" s="354" t="n"/>
      <c r="AU20" s="94" t="n"/>
      <c r="AV20" s="91" t="n"/>
      <c r="AW20" s="91" t="n"/>
      <c r="AX20" s="91" t="n"/>
      <c r="AY20" s="91" t="n"/>
      <c r="AZ20" s="91" t="n"/>
      <c r="BA20" s="91" t="n"/>
      <c r="BB20" s="92" t="n"/>
      <c r="BC20" s="92" t="n"/>
      <c r="BD20" s="92" t="n"/>
      <c r="BE20" s="91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97" t="n"/>
      <c r="BY20" s="97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</row>
    <row r="21">
      <c r="A21" s="1" t="n"/>
      <c r="B21" s="1" t="n"/>
      <c r="C21" s="92" t="n"/>
      <c r="D21" s="91" t="n"/>
      <c r="E21" s="91" t="n"/>
      <c r="F21" s="91" t="n"/>
      <c r="G21" s="91" t="n"/>
      <c r="H21" s="1" t="n"/>
      <c r="I21" s="1" t="n"/>
      <c r="J21" s="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8" t="n"/>
      <c r="U21" s="98" t="n"/>
      <c r="V21" s="98" t="n"/>
      <c r="W21" s="98" t="n"/>
      <c r="X21" s="1" t="n"/>
      <c r="Y21" s="1" t="n"/>
      <c r="Z21" s="1" t="n"/>
      <c r="AA21" s="1" t="n"/>
      <c r="AB21" s="1" t="n"/>
      <c r="AC21" s="1" t="n"/>
      <c r="AD21" s="1" t="n"/>
      <c r="AE21" s="91" t="n"/>
      <c r="AF21" s="91" t="n"/>
      <c r="AG21" s="91" t="n"/>
      <c r="AH21" s="91" t="n"/>
      <c r="AI21" s="90" t="n"/>
      <c r="AJ21" s="90" t="n"/>
      <c r="AK21" s="90" t="n"/>
      <c r="AL21" s="90" t="n"/>
      <c r="AM21" s="90" t="n"/>
      <c r="AN21" s="91" t="n"/>
      <c r="AO21" s="91" t="n"/>
      <c r="AP21" s="1" t="n"/>
      <c r="AQ21" s="1" t="n"/>
      <c r="AR21" s="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2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1" t="n"/>
      <c r="BX21" s="9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</row>
    <row r="22">
      <c r="A22" s="1" t="n"/>
      <c r="B22" s="1" t="n"/>
      <c r="C22" s="94" t="n"/>
      <c r="D22" s="91" t="n"/>
      <c r="E22" s="91" t="n"/>
      <c r="F22" s="351" t="n"/>
      <c r="G22" s="1" t="n"/>
      <c r="H22" s="1" t="n"/>
      <c r="I22" s="1" t="n"/>
      <c r="J22" s="1" t="n"/>
      <c r="K22" s="1" t="n"/>
      <c r="L22" s="691" t="n"/>
      <c r="M22" s="691" t="n"/>
      <c r="N22" s="352" t="inlineStr">
        <is>
          <t>:</t>
        </is>
      </c>
      <c r="O22" s="94" t="inlineStr">
        <is>
          <t>−</t>
        </is>
      </c>
      <c r="P22" s="2158" t="inlineStr">
        <is>
          <t>лабораторно-экзаменационная сессия (ЛЭС)</t>
        </is>
      </c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353" t="inlineStr">
        <is>
          <t>/</t>
        </is>
      </c>
      <c r="AI22" s="94" t="inlineStr">
        <is>
          <t>−</t>
        </is>
      </c>
      <c r="AJ22" s="91" t="inlineStr">
        <is>
          <t>магистерская диссертация</t>
        </is>
      </c>
      <c r="AK22" s="90" t="n"/>
      <c r="AL22" s="90" t="n"/>
      <c r="AM22" s="90" t="n"/>
      <c r="AN22" s="90" t="n"/>
      <c r="AO22" s="90" t="n"/>
      <c r="AP22" s="92" t="n"/>
      <c r="AQ22" s="92" t="n"/>
      <c r="AR22" s="1" t="n"/>
      <c r="AS22" s="1" t="n"/>
      <c r="AT22" s="1" t="n"/>
      <c r="AU22" s="1" t="n"/>
      <c r="AV22" s="352" t="inlineStr">
        <is>
          <t>+</t>
        </is>
      </c>
      <c r="AW22" s="94" t="inlineStr">
        <is>
          <t>−</t>
        </is>
      </c>
      <c r="AX22" s="91" t="inlineStr">
        <is>
          <t>установочная сессия (УС)</t>
        </is>
      </c>
      <c r="AY22" s="97" t="n"/>
      <c r="AZ22" s="97" t="n"/>
      <c r="BA22" s="97" t="n"/>
      <c r="BB22" s="92" t="n"/>
      <c r="BC22" s="90" t="n"/>
      <c r="BD22" s="90" t="n"/>
      <c r="BE22" s="92" t="n"/>
      <c r="BF22" s="92" t="n"/>
      <c r="BG22" s="91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90" t="n"/>
      <c r="BZ22" s="90" t="n"/>
      <c r="CA22" s="90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</row>
    <row r="23">
      <c r="A23" s="1" t="n"/>
      <c r="B23" s="1" t="n"/>
      <c r="C23" s="94" t="n"/>
      <c r="D23" s="91" t="n"/>
      <c r="E23" s="91" t="n"/>
      <c r="F23" s="351" t="n"/>
      <c r="G23" s="1" t="n"/>
      <c r="H23" s="1" t="n"/>
      <c r="I23" s="1" t="n"/>
      <c r="J23" s="1" t="n"/>
      <c r="K23" s="1" t="n"/>
      <c r="L23" s="691" t="n"/>
      <c r="M23" s="691" t="n"/>
      <c r="N23" s="14" t="n"/>
      <c r="O23" s="94" t="n"/>
      <c r="P23" s="2158" t="n"/>
      <c r="Q23" s="2158" t="n"/>
      <c r="R23" s="2158" t="n"/>
      <c r="S23" s="2158" t="n"/>
      <c r="T23" s="2158" t="n"/>
      <c r="U23" s="2158" t="n"/>
      <c r="V23" s="2158" t="n"/>
      <c r="W23" s="2158" t="n"/>
      <c r="X23" s="2158" t="n"/>
      <c r="Y23" s="2158" t="n"/>
      <c r="Z23" s="2158" t="n"/>
      <c r="AA23" s="2158" t="n"/>
      <c r="AB23" s="2158" t="n"/>
      <c r="AC23" s="2158" t="n"/>
      <c r="AD23" s="2158" t="n"/>
      <c r="AE23" s="2158" t="n"/>
      <c r="AF23" s="2158" t="n"/>
      <c r="AG23" s="1" t="n"/>
      <c r="AH23" s="354" t="n"/>
      <c r="AI23" s="94" t="n"/>
      <c r="AJ23" s="91" t="n"/>
      <c r="AK23" s="90" t="n"/>
      <c r="AL23" s="90" t="n"/>
      <c r="AM23" s="90" t="n"/>
      <c r="AN23" s="90" t="n"/>
      <c r="AO23" s="90" t="n"/>
      <c r="AP23" s="92" t="n"/>
      <c r="AQ23" s="92" t="n"/>
      <c r="AR23" s="1" t="n"/>
      <c r="AS23" s="1" t="n"/>
      <c r="AT23" s="1" t="n"/>
      <c r="AU23" s="1" t="n"/>
      <c r="AV23" s="14" t="n"/>
      <c r="AW23" s="94" t="n"/>
      <c r="AX23" s="91" t="n"/>
      <c r="AY23" s="97" t="n"/>
      <c r="AZ23" s="97" t="n"/>
      <c r="BA23" s="97" t="n"/>
      <c r="BB23" s="92" t="n"/>
      <c r="BC23" s="90" t="n"/>
      <c r="BD23" s="90" t="n"/>
      <c r="BE23" s="92" t="n"/>
      <c r="BF23" s="92" t="n"/>
      <c r="BG23" s="91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  <c r="BX23" s="90" t="n"/>
      <c r="BY23" s="90" t="n"/>
      <c r="BZ23" s="90" t="n"/>
      <c r="CA23" s="90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</row>
    <row r="24">
      <c r="A24" s="282" t="n"/>
      <c r="B24" s="94" t="n"/>
      <c r="C24" s="91" t="n"/>
      <c r="D24" s="91" t="n"/>
      <c r="E24" s="91" t="n"/>
      <c r="F24" s="91" t="n"/>
      <c r="G24" s="91" t="n"/>
      <c r="H24" s="91" t="n"/>
      <c r="I24" s="691" t="n"/>
      <c r="J24" s="691" t="n"/>
      <c r="K24" s="691" t="n"/>
      <c r="L24" s="691" t="n"/>
      <c r="M24" s="691" t="n"/>
      <c r="N24" s="691" t="n"/>
      <c r="O24" s="351" t="n"/>
      <c r="P24" s="351" t="n"/>
      <c r="Q24" s="351" t="n"/>
      <c r="R24" s="351" t="n"/>
      <c r="S24" s="351" t="n"/>
      <c r="T24" s="2159" t="inlineStr">
        <is>
          <t>III. План образовательного процесса</t>
        </is>
      </c>
      <c r="U24" s="544" t="n"/>
      <c r="V24" s="544" t="n"/>
      <c r="W24" s="544" t="n"/>
      <c r="X24" s="544" t="n"/>
      <c r="Y24" s="544" t="n"/>
      <c r="Z24" s="544" t="n"/>
      <c r="AA24" s="544" t="n"/>
      <c r="AB24" s="544" t="n"/>
      <c r="AC24" s="544" t="n"/>
      <c r="AD24" s="544" t="n"/>
      <c r="AE24" s="544" t="n"/>
      <c r="AF24" s="544" t="n"/>
      <c r="AG24" s="544" t="n"/>
      <c r="AH24" s="544" t="n"/>
      <c r="AI24" s="544" t="n"/>
      <c r="AJ24" s="544" t="n"/>
      <c r="AK24" s="544" t="n"/>
      <c r="AL24" s="544" t="n"/>
      <c r="AM24" s="544" t="n"/>
      <c r="AN24" s="544" t="n"/>
      <c r="AO24" s="544" t="n"/>
      <c r="AP24" s="544" t="n"/>
      <c r="AQ24" s="544" t="n"/>
      <c r="AR24" s="544" t="n"/>
      <c r="AS24" s="544" t="n"/>
      <c r="AT24" s="544" t="n"/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544" t="n"/>
      <c r="BH24" s="544" t="n"/>
      <c r="BI24" s="544" t="n"/>
      <c r="BJ24" s="19" t="n"/>
      <c r="BK24" s="19" t="n"/>
      <c r="BL24" s="19" t="n"/>
      <c r="BM24" s="19" t="n"/>
      <c r="BN24" s="19" t="n"/>
      <c r="BO24" s="19" t="n"/>
      <c r="BP24" s="19" t="n"/>
      <c r="BQ24" s="19" t="n"/>
      <c r="BR24" s="19" t="n"/>
      <c r="BS24" s="19" t="n"/>
      <c r="BT24" s="19" t="n"/>
      <c r="BU24" s="19" t="n"/>
      <c r="BV24" s="19" t="n"/>
      <c r="BW24" s="282" t="n"/>
      <c r="BX24" s="282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</row>
    <row r="25">
      <c r="A25" s="1" t="n"/>
      <c r="B25" s="2160" t="inlineStr">
        <is>
          <t>№ п/п</t>
        </is>
      </c>
      <c r="C25" s="53" t="n"/>
      <c r="D25" s="1063" t="inlineStr">
        <is>
          <t>Название модуля, учебной дисциплины, курсового проекта (курсовой работы)</t>
        </is>
      </c>
      <c r="E25" s="661" t="n"/>
      <c r="F25" s="661" t="n"/>
      <c r="G25" s="661" t="n"/>
      <c r="H25" s="661" t="n"/>
      <c r="I25" s="661" t="n"/>
      <c r="J25" s="661" t="n"/>
      <c r="K25" s="661" t="n"/>
      <c r="L25" s="661" t="n"/>
      <c r="M25" s="661" t="n"/>
      <c r="N25" s="661" t="n"/>
      <c r="O25" s="661" t="n"/>
      <c r="P25" s="661" t="n"/>
      <c r="Q25" s="661" t="n"/>
      <c r="R25" s="661" t="n"/>
      <c r="S25" s="661" t="n"/>
      <c r="T25" s="661" t="n"/>
      <c r="U25" s="662" t="n"/>
      <c r="V25" s="1463" t="inlineStr">
        <is>
          <t>Экзамены</t>
        </is>
      </c>
      <c r="W25" s="104" t="n"/>
      <c r="X25" s="1463" t="inlineStr">
        <is>
          <t>Зачеты</t>
        </is>
      </c>
      <c r="Y25" s="104" t="n"/>
      <c r="Z25" s="1525" t="inlineStr">
        <is>
          <t>Количество академических часов</t>
        </is>
      </c>
      <c r="AA25" s="585" t="n"/>
      <c r="AB25" s="585" t="n"/>
      <c r="AC25" s="585" t="n"/>
      <c r="AD25" s="585" t="n"/>
      <c r="AE25" s="585" t="n"/>
      <c r="AF25" s="585" t="n"/>
      <c r="AG25" s="585" t="n"/>
      <c r="AH25" s="585" t="n"/>
      <c r="AI25" s="585" t="n"/>
      <c r="AJ25" s="585" t="n"/>
      <c r="AK25" s="585" t="n"/>
      <c r="AL25" s="585" t="n"/>
      <c r="AM25" s="585" t="n"/>
      <c r="AN25" s="707" t="inlineStr">
        <is>
          <t>Распределение по курсам и УС, ЛЭС</t>
        </is>
      </c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5" t="n"/>
      <c r="BF25" s="585" t="n"/>
      <c r="BG25" s="585" t="n"/>
      <c r="BH25" s="585" t="n"/>
      <c r="BI25" s="585" t="n"/>
      <c r="BJ25" s="585" t="n"/>
      <c r="BK25" s="585" t="n"/>
      <c r="BL25" s="585" t="n"/>
      <c r="BM25" s="585" t="n"/>
      <c r="BN25" s="585" t="n"/>
      <c r="BO25" s="585" t="n"/>
      <c r="BP25" s="585" t="n"/>
      <c r="BQ25" s="585" t="n"/>
      <c r="BR25" s="585" t="n"/>
      <c r="BS25" s="586" t="n"/>
      <c r="BT25" s="1065" t="inlineStr">
        <is>
          <t>Код компетенции</t>
        </is>
      </c>
      <c r="BU25" s="101" t="n"/>
      <c r="BV25" s="101" t="n"/>
      <c r="BW25" s="104" t="n"/>
      <c r="BX25" s="1" t="n"/>
      <c r="BY25" s="355" t="n"/>
      <c r="BZ25" s="355" t="n"/>
      <c r="CA25" s="355" t="n"/>
      <c r="CB25" s="355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</row>
    <row r="26">
      <c r="A26" s="1" t="n"/>
      <c r="B26" s="112" t="n"/>
      <c r="C26" s="115" t="n"/>
      <c r="D26" s="56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708" t="inlineStr">
        <is>
          <t>Всего</t>
        </is>
      </c>
      <c r="AA26" s="53" t="n"/>
      <c r="AB26" s="2161" t="inlineStr">
        <is>
          <t xml:space="preserve">Аудиторных: дневная форма получения образования </t>
        </is>
      </c>
      <c r="AC26" s="552" t="n"/>
      <c r="AD26" s="2162" t="inlineStr">
        <is>
          <t xml:space="preserve">Аудиторных: заочная форма получения образования </t>
        </is>
      </c>
      <c r="AE26" s="661" t="n"/>
      <c r="AF26" s="1527" t="inlineStr">
        <is>
          <t>Из них</t>
        </is>
      </c>
      <c r="AG26" s="585" t="n"/>
      <c r="AH26" s="585" t="n"/>
      <c r="AI26" s="585" t="n"/>
      <c r="AJ26" s="585" t="n"/>
      <c r="AK26" s="585" t="n"/>
      <c r="AL26" s="585" t="n"/>
      <c r="AM26" s="585" t="n"/>
      <c r="AN26" s="1580" t="inlineStr">
        <is>
          <t>I курс</t>
        </is>
      </c>
      <c r="AO26" s="585" t="n"/>
      <c r="AP26" s="585" t="n"/>
      <c r="AQ26" s="585" t="n"/>
      <c r="AR26" s="585" t="n"/>
      <c r="AS26" s="585" t="n"/>
      <c r="AT26" s="585" t="n"/>
      <c r="AU26" s="585" t="n"/>
      <c r="AV26" s="585" t="n"/>
      <c r="AW26" s="585" t="n"/>
      <c r="AX26" s="585" t="n"/>
      <c r="AY26" s="585" t="n"/>
      <c r="AZ26" s="585" t="n"/>
      <c r="BA26" s="585" t="n"/>
      <c r="BB26" s="707" t="inlineStr">
        <is>
          <t>II курс</t>
        </is>
      </c>
      <c r="BC26" s="585" t="n"/>
      <c r="BD26" s="585" t="n"/>
      <c r="BE26" s="585" t="n"/>
      <c r="BF26" s="585" t="n"/>
      <c r="BG26" s="585" t="n"/>
      <c r="BH26" s="585" t="n"/>
      <c r="BI26" s="585" t="n"/>
      <c r="BJ26" s="585" t="n"/>
      <c r="BK26" s="585" t="n"/>
      <c r="BL26" s="585" t="n"/>
      <c r="BM26" s="586" t="n"/>
      <c r="BN26" s="2163" t="inlineStr">
        <is>
          <t>III курс</t>
        </is>
      </c>
      <c r="BO26" s="585" t="n"/>
      <c r="BP26" s="585" t="n"/>
      <c r="BQ26" s="585" t="n"/>
      <c r="BR26" s="585" t="n"/>
      <c r="BS26" s="586" t="n"/>
      <c r="BT26" s="112" t="n"/>
      <c r="BU26" s="1" t="n"/>
      <c r="BV26" s="1" t="n"/>
      <c r="BW26" s="114" t="n"/>
      <c r="BX26" s="1" t="n"/>
      <c r="BY26" s="355" t="n"/>
      <c r="BZ26" s="355" t="n"/>
      <c r="CA26" s="355" t="n"/>
      <c r="CB26" s="355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</row>
    <row r="27">
      <c r="A27" s="1" t="n"/>
      <c r="B27" s="112" t="n"/>
      <c r="C27" s="115" t="n"/>
      <c r="D27" s="56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12" t="n"/>
      <c r="AA27" s="115" t="n"/>
      <c r="AB27" s="561" t="n"/>
      <c r="AC27" s="115" t="n"/>
      <c r="AD27" s="561" t="n"/>
      <c r="AE27" s="1" t="n"/>
      <c r="AF27" s="604" t="inlineStr">
        <is>
          <t>Лекции</t>
        </is>
      </c>
      <c r="AG27" s="552" t="n"/>
      <c r="AH27" s="604" t="inlineStr">
        <is>
          <t>Лабораторные</t>
        </is>
      </c>
      <c r="AI27" s="552" t="n"/>
      <c r="AJ27" s="604" t="inlineStr">
        <is>
          <t>Практические</t>
        </is>
      </c>
      <c r="AK27" s="552" t="n"/>
      <c r="AL27" s="1549" t="inlineStr">
        <is>
          <t>Семинарские</t>
        </is>
      </c>
      <c r="AM27" s="661" t="n"/>
      <c r="AN27" s="1465" t="inlineStr">
        <is>
          <t>УС     1 нед.</t>
        </is>
      </c>
      <c r="AO27" s="104" t="n"/>
      <c r="AP27" s="2164" t="inlineStr">
        <is>
          <t>1 ЛЭС,</t>
        </is>
      </c>
      <c r="AQ27" s="123" t="n"/>
      <c r="AR27" s="123" t="n"/>
      <c r="AS27" s="123" t="n"/>
      <c r="AT27" s="123" t="n"/>
      <c r="AU27" s="2035" t="n"/>
      <c r="AV27" s="2003" t="inlineStr">
        <is>
          <t>2 ЛЭС,</t>
        </is>
      </c>
      <c r="AW27" s="1997" t="n"/>
      <c r="AX27" s="1997" t="n"/>
      <c r="AY27" s="1997" t="n"/>
      <c r="AZ27" s="1997" t="n"/>
      <c r="BA27" s="2004" t="n"/>
      <c r="BB27" s="2165" t="inlineStr">
        <is>
          <t>3 ЛЭС,</t>
        </is>
      </c>
      <c r="BC27" s="123" t="n"/>
      <c r="BD27" s="123" t="n"/>
      <c r="BE27" s="123" t="n"/>
      <c r="BF27" s="123" t="n"/>
      <c r="BG27" s="2035" t="n"/>
      <c r="BH27" s="2166" t="inlineStr">
        <is>
          <t>4 ЛЭС,</t>
        </is>
      </c>
      <c r="BI27" s="1997" t="n"/>
      <c r="BJ27" s="1997" t="n"/>
      <c r="BK27" s="1997" t="n"/>
      <c r="BL27" s="1997" t="n"/>
      <c r="BM27" s="2004" t="n"/>
      <c r="BN27" s="2167" t="inlineStr">
        <is>
          <t>5 ЛЭС,</t>
        </is>
      </c>
      <c r="BO27" s="123" t="n"/>
      <c r="BP27" s="123" t="n"/>
      <c r="BQ27" s="123" t="n"/>
      <c r="BR27" s="123" t="n"/>
      <c r="BS27" s="161" t="n"/>
      <c r="BT27" s="112" t="n"/>
      <c r="BU27" s="1" t="n"/>
      <c r="BV27" s="1" t="n"/>
      <c r="BW27" s="114" t="n"/>
      <c r="BX27" s="1" t="n"/>
      <c r="BY27" s="355" t="n"/>
      <c r="BZ27" s="355" t="n"/>
      <c r="CA27" s="355" t="n"/>
      <c r="CB27" s="355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</row>
    <row r="28">
      <c r="A28" s="1" t="n"/>
      <c r="B28" s="112" t="n"/>
      <c r="C28" s="115" t="n"/>
      <c r="D28" s="56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14" t="n"/>
      <c r="V28" s="112" t="n"/>
      <c r="W28" s="114" t="n"/>
      <c r="X28" s="112" t="n"/>
      <c r="Y28" s="114" t="n"/>
      <c r="Z28" s="112" t="n"/>
      <c r="AA28" s="115" t="n"/>
      <c r="AB28" s="561" t="n"/>
      <c r="AC28" s="115" t="n"/>
      <c r="AD28" s="561" t="n"/>
      <c r="AE28" s="1" t="n"/>
      <c r="AF28" s="561" t="n"/>
      <c r="AG28" s="115" t="n"/>
      <c r="AH28" s="561" t="n"/>
      <c r="AI28" s="115" t="n"/>
      <c r="AJ28" s="561" t="n"/>
      <c r="AK28" s="115" t="n"/>
      <c r="AL28" s="561" t="n"/>
      <c r="AM28" s="1" t="n"/>
      <c r="AN28" s="112" t="n"/>
      <c r="AO28" s="114" t="n"/>
      <c r="AP28" s="367" t="n">
        <v>2</v>
      </c>
      <c r="AQ28" s="131" t="n"/>
      <c r="AR28" s="180" t="inlineStr">
        <is>
          <t>недели</t>
        </is>
      </c>
      <c r="AS28" s="131" t="n"/>
      <c r="AT28" s="131" t="n"/>
      <c r="AU28" s="179" t="n"/>
      <c r="AV28" s="725" t="n">
        <v>2</v>
      </c>
      <c r="AW28" s="131" t="n"/>
      <c r="AX28" s="130" t="inlineStr">
        <is>
          <t>недели</t>
        </is>
      </c>
      <c r="AY28" s="131" t="n"/>
      <c r="AZ28" s="131" t="n"/>
      <c r="BA28" s="132" t="n"/>
      <c r="BB28" s="366" t="n">
        <v>2</v>
      </c>
      <c r="BC28" s="131" t="n"/>
      <c r="BD28" s="180" t="inlineStr">
        <is>
          <t>недели</t>
        </is>
      </c>
      <c r="BE28" s="131" t="n"/>
      <c r="BF28" s="131" t="n"/>
      <c r="BG28" s="179" t="n"/>
      <c r="BH28" s="725" t="n">
        <v>2</v>
      </c>
      <c r="BI28" s="131" t="n"/>
      <c r="BJ28" s="2168" t="inlineStr">
        <is>
          <t>недели</t>
        </is>
      </c>
      <c r="BK28" s="131" t="n"/>
      <c r="BL28" s="131" t="n"/>
      <c r="BM28" s="132" t="n"/>
      <c r="BN28" s="367" t="n">
        <v>2</v>
      </c>
      <c r="BO28" s="131" t="n"/>
      <c r="BP28" s="2168" t="inlineStr">
        <is>
          <t>недели</t>
        </is>
      </c>
      <c r="BQ28" s="131" t="n"/>
      <c r="BR28" s="131" t="n"/>
      <c r="BS28" s="132" t="n"/>
      <c r="BT28" s="112" t="n"/>
      <c r="BU28" s="1" t="n"/>
      <c r="BV28" s="1" t="n"/>
      <c r="BW28" s="114" t="n"/>
      <c r="BX28" s="1" t="n"/>
      <c r="BY28" s="355" t="n"/>
      <c r="BZ28" s="355" t="n"/>
      <c r="CA28" s="355" t="n"/>
      <c r="CB28" s="355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</row>
    <row r="29">
      <c r="A29" s="1" t="n"/>
      <c r="B29" s="112" t="n"/>
      <c r="C29" s="115" t="n"/>
      <c r="D29" s="56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14" t="n"/>
      <c r="V29" s="112" t="n"/>
      <c r="W29" s="114" t="n"/>
      <c r="X29" s="112" t="n"/>
      <c r="Y29" s="114" t="n"/>
      <c r="Z29" s="606" t="n"/>
      <c r="AA29" s="609" t="n"/>
      <c r="AB29" s="608" t="n"/>
      <c r="AC29" s="609" t="n"/>
      <c r="AD29" s="608" t="n"/>
      <c r="AE29" s="544" t="n"/>
      <c r="AF29" s="608" t="n"/>
      <c r="AG29" s="609" t="n"/>
      <c r="AH29" s="608" t="n"/>
      <c r="AI29" s="609" t="n"/>
      <c r="AJ29" s="608" t="n"/>
      <c r="AK29" s="609" t="n"/>
      <c r="AL29" s="608" t="n"/>
      <c r="AM29" s="544" t="n"/>
      <c r="AN29" s="1067" t="inlineStr">
        <is>
          <t>Ауд. часов</t>
        </is>
      </c>
      <c r="AO29" s="197" t="n"/>
      <c r="AP29" s="1467" t="inlineStr">
        <is>
          <t>Всего часов</t>
        </is>
      </c>
      <c r="AQ29" s="197" t="n"/>
      <c r="AR29" s="1068" t="inlineStr">
        <is>
          <t>Ауд. часов</t>
        </is>
      </c>
      <c r="AS29" s="197" t="n"/>
      <c r="AT29" s="1068" t="inlineStr">
        <is>
          <t>Зач. единиц</t>
        </is>
      </c>
      <c r="AU29" s="197" t="n"/>
      <c r="AV29" s="1068" t="inlineStr">
        <is>
          <t>Всего часов</t>
        </is>
      </c>
      <c r="AW29" s="197" t="n"/>
      <c r="AX29" s="1068" t="inlineStr">
        <is>
          <t>Ауд. часов</t>
        </is>
      </c>
      <c r="AY29" s="197" t="n"/>
      <c r="AZ29" s="1068" t="inlineStr">
        <is>
          <t>Зач. единиц</t>
        </is>
      </c>
      <c r="BA29" s="197" t="n"/>
      <c r="BB29" s="1067" t="inlineStr">
        <is>
          <t>Всего часов</t>
        </is>
      </c>
      <c r="BC29" s="197" t="n"/>
      <c r="BD29" s="1068" t="inlineStr">
        <is>
          <t>Ауд. часов</t>
        </is>
      </c>
      <c r="BE29" s="197" t="n"/>
      <c r="BF29" s="1068" t="inlineStr">
        <is>
          <t>Зач. единиц</t>
        </is>
      </c>
      <c r="BG29" s="197" t="n"/>
      <c r="BH29" s="1068" t="inlineStr">
        <is>
          <t>Всего часов</t>
        </is>
      </c>
      <c r="BI29" s="197" t="n"/>
      <c r="BJ29" s="1068" t="inlineStr">
        <is>
          <t>Ауд. часов</t>
        </is>
      </c>
      <c r="BK29" s="197" t="n"/>
      <c r="BL29" s="1068" t="inlineStr">
        <is>
          <t>Зач. единиц</t>
        </is>
      </c>
      <c r="BM29" s="197" t="n"/>
      <c r="BN29" s="1467" t="inlineStr">
        <is>
          <t>Всего часов</t>
        </is>
      </c>
      <c r="BO29" s="197" t="n"/>
      <c r="BP29" s="1068" t="inlineStr">
        <is>
          <t>Ауд. часов</t>
        </is>
      </c>
      <c r="BQ29" s="197" t="n"/>
      <c r="BR29" s="1068" t="inlineStr">
        <is>
          <t>Зач. единиц</t>
        </is>
      </c>
      <c r="BS29" s="197" t="n"/>
      <c r="BT29" s="112" t="n"/>
      <c r="BU29" s="1" t="n"/>
      <c r="BV29" s="1" t="n"/>
      <c r="BW29" s="114" t="n"/>
      <c r="BX29" s="1" t="n"/>
      <c r="BY29" s="355" t="n"/>
      <c r="BZ29" s="355" t="n"/>
      <c r="CA29" s="355" t="n"/>
      <c r="CB29" s="355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</row>
    <row r="30">
      <c r="A30" s="355" t="n"/>
      <c r="B30" s="612" t="n">
        <v>1</v>
      </c>
      <c r="C30" s="613" t="n"/>
      <c r="D30" s="2169" t="inlineStr">
        <is>
          <t>Государственный компонент</t>
        </is>
      </c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5" t="n"/>
      <c r="T30" s="585" t="n"/>
      <c r="U30" s="586" t="n"/>
      <c r="V30" s="615" t="n"/>
      <c r="W30" s="586" t="n"/>
      <c r="X30" s="615" t="n"/>
      <c r="Y30" s="586" t="n"/>
      <c r="Z30" s="2049" t="n">
        <v>1110</v>
      </c>
      <c r="AA30" s="613" t="n"/>
      <c r="AB30" s="617" t="n">
        <v>286</v>
      </c>
      <c r="AC30" s="613" t="n"/>
      <c r="AD30" s="616">
        <f>AD31+AD35+AD38</f>
        <v/>
      </c>
      <c r="AE30" s="613" t="n"/>
      <c r="AF30" s="616">
        <f>AF31+AF35+AF38</f>
        <v/>
      </c>
      <c r="AG30" s="613" t="n"/>
      <c r="AH30" s="616">
        <f>AH31+AH35+AH38</f>
        <v/>
      </c>
      <c r="AI30" s="613" t="n"/>
      <c r="AJ30" s="616">
        <f>AJ31+AJ35+AJ38</f>
        <v/>
      </c>
      <c r="AK30" s="613" t="n"/>
      <c r="AL30" s="616">
        <f>AL31+AL35+AL38</f>
        <v/>
      </c>
      <c r="AM30" s="613" t="n"/>
      <c r="AN30" s="612">
        <f>AN31+AN35+AN38</f>
        <v/>
      </c>
      <c r="AO30" s="613" t="n"/>
      <c r="AP30" s="616">
        <f>AP31+AP35+AP38</f>
        <v/>
      </c>
      <c r="AQ30" s="613" t="n"/>
      <c r="AR30" s="616">
        <f>AR31+AR35+AR38</f>
        <v/>
      </c>
      <c r="AS30" s="613" t="n"/>
      <c r="AT30" s="616">
        <f>AT31+AT35+AT38</f>
        <v/>
      </c>
      <c r="AU30" s="613" t="n"/>
      <c r="AV30" s="616">
        <f>AV31+AV35+AV38</f>
        <v/>
      </c>
      <c r="AW30" s="613" t="n"/>
      <c r="AX30" s="616">
        <f>AX31+AX35+AX38</f>
        <v/>
      </c>
      <c r="AY30" s="613" t="n"/>
      <c r="AZ30" s="616">
        <f>AZ31+AZ35+AZ38</f>
        <v/>
      </c>
      <c r="BA30" s="613" t="n"/>
      <c r="BB30" s="612">
        <f>BB31+BB35+BB38</f>
        <v/>
      </c>
      <c r="BC30" s="613" t="n"/>
      <c r="BD30" s="616">
        <f>BD31+BD35+BD38</f>
        <v/>
      </c>
      <c r="BE30" s="613" t="n"/>
      <c r="BF30" s="616">
        <f>BF31+BF35+BF38</f>
        <v/>
      </c>
      <c r="BG30" s="613" t="n"/>
      <c r="BH30" s="616">
        <f>BH31+BH35+BH38</f>
        <v/>
      </c>
      <c r="BI30" s="613" t="n"/>
      <c r="BJ30" s="616">
        <f>BJ31+BJ35+BJ38</f>
        <v/>
      </c>
      <c r="BK30" s="613" t="n"/>
      <c r="BL30" s="616">
        <f>BL31+BL35+BL38</f>
        <v/>
      </c>
      <c r="BM30" s="613" t="n"/>
      <c r="BN30" s="616">
        <f>BN31+BN35+BN38</f>
        <v/>
      </c>
      <c r="BO30" s="613" t="n"/>
      <c r="BP30" s="616">
        <f>BP31+BP35+BP38</f>
        <v/>
      </c>
      <c r="BQ30" s="613" t="n"/>
      <c r="BR30" s="616">
        <f>BR31+BR35+BR38</f>
        <v/>
      </c>
      <c r="BS30" s="613" t="n"/>
      <c r="BT30" s="615" t="n"/>
      <c r="BU30" s="585" t="n"/>
      <c r="BV30" s="585" t="n"/>
      <c r="BW30" s="586" t="n"/>
      <c r="BX30" s="355" t="n"/>
      <c r="BY30" s="355" t="n"/>
      <c r="BZ30" s="355" t="n"/>
      <c r="CA30" s="355" t="n"/>
      <c r="CB30" s="355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</row>
    <row r="31">
      <c r="A31" s="355" t="n"/>
      <c r="B31" s="619" t="inlineStr">
        <is>
          <t>1.1</t>
        </is>
      </c>
      <c r="C31" s="139" t="n"/>
      <c r="D31" s="2054" t="inlineStr">
        <is>
          <t xml:space="preserve">Модуль "Управление качеством разработки программного обеспечения" </t>
        </is>
      </c>
      <c r="E31" s="1997" t="n"/>
      <c r="F31" s="1997" t="n"/>
      <c r="G31" s="1997" t="n"/>
      <c r="H31" s="1997" t="n"/>
      <c r="I31" s="1997" t="n"/>
      <c r="J31" s="1997" t="n"/>
      <c r="K31" s="1997" t="n"/>
      <c r="L31" s="1997" t="n"/>
      <c r="M31" s="1997" t="n"/>
      <c r="N31" s="1997" t="n"/>
      <c r="O31" s="1997" t="n"/>
      <c r="P31" s="1997" t="n"/>
      <c r="Q31" s="1997" t="n"/>
      <c r="R31" s="1997" t="n"/>
      <c r="S31" s="1997" t="n"/>
      <c r="T31" s="1997" t="n"/>
      <c r="U31" s="2004" t="n"/>
      <c r="V31" s="387" t="n"/>
      <c r="W31" s="161" t="n"/>
      <c r="X31" s="2170" t="n"/>
      <c r="Y31" s="161" t="n"/>
      <c r="Z31" s="2171" t="n">
        <v>288</v>
      </c>
      <c r="AA31" s="2035" t="n"/>
      <c r="AB31" s="2172" t="n">
        <v>120</v>
      </c>
      <c r="AC31" s="1998" t="n"/>
      <c r="AD31" s="212">
        <f>AD32+AD33+AD34</f>
        <v/>
      </c>
      <c r="AE31" s="139" t="n"/>
      <c r="AF31" s="212">
        <f>AF32+AF33+AF34</f>
        <v/>
      </c>
      <c r="AG31" s="139" t="n"/>
      <c r="AH31" s="212">
        <f>AH32+AH33+AH34</f>
        <v/>
      </c>
      <c r="AI31" s="139" t="n"/>
      <c r="AJ31" s="212">
        <f>AJ32+AJ33+AJ34</f>
        <v/>
      </c>
      <c r="AK31" s="139" t="n"/>
      <c r="AL31" s="212">
        <f>AL32+AL33+AL34</f>
        <v/>
      </c>
      <c r="AM31" s="139" t="n"/>
      <c r="AN31" s="213">
        <f>AN32+AN33+AN34</f>
        <v/>
      </c>
      <c r="AO31" s="139" t="n"/>
      <c r="AP31" s="211">
        <f>AP32+AP33+AP34</f>
        <v/>
      </c>
      <c r="AQ31" s="139" t="n"/>
      <c r="AR31" s="212">
        <f>AR32+AR33+AR34</f>
        <v/>
      </c>
      <c r="AS31" s="139" t="n"/>
      <c r="AT31" s="212">
        <f>AT32+AT33+AT34</f>
        <v/>
      </c>
      <c r="AU31" s="139" t="n"/>
      <c r="AV31" s="212">
        <f>AV32+AV33+AV34</f>
        <v/>
      </c>
      <c r="AW31" s="139" t="n"/>
      <c r="AX31" s="212">
        <f>AX32+AX33+AX34</f>
        <v/>
      </c>
      <c r="AY31" s="139" t="n"/>
      <c r="AZ31" s="212">
        <f>AZ32+AZ33+AZ34</f>
        <v/>
      </c>
      <c r="BA31" s="139" t="n"/>
      <c r="BB31" s="213">
        <f>BB32+BB33+BB34</f>
        <v/>
      </c>
      <c r="BC31" s="139" t="n"/>
      <c r="BD31" s="212">
        <f>BD32+BD33+BD34</f>
        <v/>
      </c>
      <c r="BE31" s="139" t="n"/>
      <c r="BF31" s="212">
        <f>BF32+BF33+BF34</f>
        <v/>
      </c>
      <c r="BG31" s="139" t="n"/>
      <c r="BH31" s="212">
        <f>BH32+BH33+BH34</f>
        <v/>
      </c>
      <c r="BI31" s="139" t="n"/>
      <c r="BJ31" s="212">
        <f>BJ32+BJ33+BJ34</f>
        <v/>
      </c>
      <c r="BK31" s="139" t="n"/>
      <c r="BL31" s="212">
        <f>BL32+BL33+BL34</f>
        <v/>
      </c>
      <c r="BM31" s="139" t="n"/>
      <c r="BN31" s="211">
        <f>BN32+BN33+BN34</f>
        <v/>
      </c>
      <c r="BO31" s="139" t="n"/>
      <c r="BP31" s="212">
        <f>BP32+BP33+BP34</f>
        <v/>
      </c>
      <c r="BQ31" s="139" t="n"/>
      <c r="BR31" s="212">
        <f>BR32+BR33+BR34</f>
        <v/>
      </c>
      <c r="BS31" s="139" t="n"/>
      <c r="BT31" s="2173" t="n"/>
      <c r="BU31" s="123" t="n"/>
      <c r="BV31" s="123" t="n"/>
      <c r="BW31" s="161" t="n"/>
      <c r="BX31" s="355" t="n"/>
      <c r="BY31" s="355" t="n"/>
      <c r="BZ31" s="355" t="n"/>
      <c r="CA31" s="355" t="n"/>
      <c r="CB31" s="355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</row>
    <row r="32">
      <c r="A32" s="355" t="n"/>
      <c r="B32" s="1080" t="inlineStr">
        <is>
          <t>1.1.1</t>
        </is>
      </c>
      <c r="C32" s="179" t="n"/>
      <c r="D32" s="2058" t="inlineStr">
        <is>
          <t>Верификация и аттестация программного обеспечения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2" t="n"/>
      <c r="V32" s="261" t="n">
        <v>1</v>
      </c>
      <c r="W32" s="132" t="n"/>
      <c r="X32" s="261" t="n"/>
      <c r="Y32" s="132" t="n"/>
      <c r="Z32" s="724" t="n">
        <v>90</v>
      </c>
      <c r="AA32" s="179" t="n"/>
      <c r="AB32" s="350" t="n">
        <v>32</v>
      </c>
      <c r="AC32" s="179" t="n"/>
      <c r="AD32" s="180">
        <f>AF32+AH32+AJ32+AL32</f>
        <v/>
      </c>
      <c r="AE32" s="179" t="n"/>
      <c r="AF32" s="180" t="n">
        <v>4</v>
      </c>
      <c r="AG32" s="179" t="n"/>
      <c r="AH32" s="180" t="n">
        <v>6</v>
      </c>
      <c r="AI32" s="179" t="n"/>
      <c r="AJ32" s="180" t="n"/>
      <c r="AK32" s="179" t="n"/>
      <c r="AL32" s="725" t="n"/>
      <c r="AM32" s="131" t="n"/>
      <c r="AN32" s="225" t="n"/>
      <c r="AO32" s="179" t="n"/>
      <c r="AP32" s="180">
        <f>Z32</f>
        <v/>
      </c>
      <c r="AQ32" s="179" t="n"/>
      <c r="AR32" s="180">
        <f>AD32</f>
        <v/>
      </c>
      <c r="AS32" s="179" t="n"/>
      <c r="AT32" s="180" t="n">
        <v>3</v>
      </c>
      <c r="AU32" s="179" t="n"/>
      <c r="AV32" s="180" t="n"/>
      <c r="AW32" s="179" t="n"/>
      <c r="AX32" s="180" t="n"/>
      <c r="AY32" s="179" t="n"/>
      <c r="AZ32" s="350" t="n"/>
      <c r="BA32" s="179" t="n"/>
      <c r="BB32" s="225" t="n"/>
      <c r="BC32" s="179" t="n"/>
      <c r="BD32" s="180" t="n"/>
      <c r="BE32" s="179" t="n"/>
      <c r="BF32" s="180" t="n"/>
      <c r="BG32" s="179" t="n"/>
      <c r="BH32" s="350" t="n"/>
      <c r="BI32" s="179" t="n"/>
      <c r="BJ32" s="350" t="n"/>
      <c r="BK32" s="179" t="n"/>
      <c r="BL32" s="350" t="n"/>
      <c r="BM32" s="179" t="n"/>
      <c r="BN32" s="180" t="n"/>
      <c r="BO32" s="179" t="n"/>
      <c r="BP32" s="350" t="n"/>
      <c r="BQ32" s="179" t="n"/>
      <c r="BR32" s="350" t="n"/>
      <c r="BS32" s="179" t="n"/>
      <c r="BT32" s="627" t="inlineStr">
        <is>
          <t>УПК-1</t>
        </is>
      </c>
      <c r="BU32" s="131" t="n"/>
      <c r="BV32" s="131" t="n"/>
      <c r="BW32" s="132" t="n"/>
      <c r="BX32" s="355" t="n"/>
      <c r="BY32" s="355" t="n"/>
      <c r="BZ32" s="355" t="n"/>
      <c r="CA32" s="355" t="n"/>
      <c r="CB32" s="355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</row>
    <row r="33">
      <c r="A33" s="1" t="n"/>
      <c r="B33" s="1080" t="inlineStr">
        <is>
          <t>1.1.2</t>
        </is>
      </c>
      <c r="C33" s="179" t="n"/>
      <c r="D33" s="2058" t="inlineStr">
        <is>
          <t>Управление проектами в сфере информационных технологий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261" t="n">
        <v>1</v>
      </c>
      <c r="W33" s="132" t="n"/>
      <c r="X33" s="261" t="n"/>
      <c r="Y33" s="132" t="n"/>
      <c r="Z33" s="724" t="n">
        <v>90</v>
      </c>
      <c r="AA33" s="179" t="n"/>
      <c r="AB33" s="350" t="n">
        <v>32</v>
      </c>
      <c r="AC33" s="179" t="n"/>
      <c r="AD33" s="180">
        <f>AF33+AH33+AJ33+AL33</f>
        <v/>
      </c>
      <c r="AE33" s="179" t="n"/>
      <c r="AF33" s="350" t="n">
        <v>4</v>
      </c>
      <c r="AG33" s="179" t="n"/>
      <c r="AH33" s="350" t="n"/>
      <c r="AI33" s="179" t="n"/>
      <c r="AJ33" s="350" t="n">
        <v>6</v>
      </c>
      <c r="AK33" s="179" t="n"/>
      <c r="AL33" s="725" t="n"/>
      <c r="AM33" s="131" t="n"/>
      <c r="AN33" s="225" t="n"/>
      <c r="AO33" s="179" t="n"/>
      <c r="AP33" s="180">
        <f>Z33</f>
        <v/>
      </c>
      <c r="AQ33" s="179" t="n"/>
      <c r="AR33" s="350">
        <f>AD33</f>
        <v/>
      </c>
      <c r="AS33" s="179" t="n"/>
      <c r="AT33" s="350" t="n">
        <v>3</v>
      </c>
      <c r="AU33" s="179" t="n"/>
      <c r="AV33" s="350" t="n"/>
      <c r="AW33" s="179" t="n"/>
      <c r="AX33" s="350" t="n"/>
      <c r="AY33" s="179" t="n"/>
      <c r="AZ33" s="350" t="n"/>
      <c r="BA33" s="179" t="n"/>
      <c r="BB33" s="225" t="n"/>
      <c r="BC33" s="179" t="n"/>
      <c r="BD33" s="350" t="n"/>
      <c r="BE33" s="179" t="n"/>
      <c r="BF33" s="350" t="n"/>
      <c r="BG33" s="179" t="n"/>
      <c r="BH33" s="350" t="n"/>
      <c r="BI33" s="179" t="n"/>
      <c r="BJ33" s="350" t="n"/>
      <c r="BK33" s="179" t="n"/>
      <c r="BL33" s="350" t="n"/>
      <c r="BM33" s="179" t="n"/>
      <c r="BN33" s="180" t="n"/>
      <c r="BO33" s="179" t="n"/>
      <c r="BP33" s="350" t="n"/>
      <c r="BQ33" s="179" t="n"/>
      <c r="BR33" s="350" t="n"/>
      <c r="BS33" s="179" t="n"/>
      <c r="BT33" s="627" t="inlineStr">
        <is>
          <t>УК-4, УПК-2</t>
        </is>
      </c>
      <c r="BU33" s="131" t="n"/>
      <c r="BV33" s="131" t="n"/>
      <c r="BW33" s="132" t="n"/>
      <c r="BX33" s="1" t="n"/>
      <c r="BY33" s="92" t="n"/>
      <c r="BZ33" s="92" t="n"/>
      <c r="CA33" s="92" t="n"/>
      <c r="CB33" s="92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</row>
    <row r="34">
      <c r="A34" s="1" t="n"/>
      <c r="B34" s="1080" t="inlineStr">
        <is>
          <t>1.1.3</t>
        </is>
      </c>
      <c r="C34" s="179" t="n"/>
      <c r="D34" s="2058" t="inlineStr">
        <is>
          <t>Педагогика и психология высшего образования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261" t="n"/>
      <c r="W34" s="132" t="n"/>
      <c r="X34" s="261" t="n">
        <v>4</v>
      </c>
      <c r="Y34" s="132" t="n"/>
      <c r="Z34" s="724" t="n">
        <v>108</v>
      </c>
      <c r="AA34" s="179" t="n"/>
      <c r="AB34" s="350" t="n">
        <v>56</v>
      </c>
      <c r="AC34" s="179" t="n"/>
      <c r="AD34" s="180">
        <f>AF34+AH34+AJ34+AL34</f>
        <v/>
      </c>
      <c r="AE34" s="179" t="n"/>
      <c r="AF34" s="350" t="n">
        <v>10</v>
      </c>
      <c r="AG34" s="179" t="n"/>
      <c r="AH34" s="350" t="n"/>
      <c r="AI34" s="179" t="n"/>
      <c r="AJ34" s="350" t="n">
        <v>4</v>
      </c>
      <c r="AK34" s="179" t="n"/>
      <c r="AL34" s="725" t="n"/>
      <c r="AM34" s="131" t="n"/>
      <c r="AN34" s="225" t="n"/>
      <c r="AO34" s="179" t="n"/>
      <c r="AP34" s="180" t="n"/>
      <c r="AQ34" s="179" t="n"/>
      <c r="AR34" s="350" t="n"/>
      <c r="AS34" s="179" t="n"/>
      <c r="AT34" s="350" t="n"/>
      <c r="AU34" s="179" t="n"/>
      <c r="AV34" s="180" t="n"/>
      <c r="AW34" s="179" t="n"/>
      <c r="AX34" s="350" t="n"/>
      <c r="AY34" s="179" t="n"/>
      <c r="AZ34" s="729" t="n"/>
      <c r="BA34" s="132" t="n"/>
      <c r="BB34" s="225" t="n"/>
      <c r="BC34" s="179" t="n"/>
      <c r="BD34" s="350" t="n"/>
      <c r="BE34" s="179" t="n"/>
      <c r="BF34" s="350" t="n"/>
      <c r="BG34" s="179" t="n"/>
      <c r="BH34" s="350">
        <f>Z34</f>
        <v/>
      </c>
      <c r="BI34" s="179" t="n"/>
      <c r="BJ34" s="350">
        <f>AD34</f>
        <v/>
      </c>
      <c r="BK34" s="179" t="n"/>
      <c r="BL34" s="350" t="n">
        <v>3</v>
      </c>
      <c r="BM34" s="179" t="n"/>
      <c r="BN34" s="180" t="n"/>
      <c r="BO34" s="179" t="n"/>
      <c r="BP34" s="350" t="n"/>
      <c r="BQ34" s="179" t="n"/>
      <c r="BR34" s="350" t="n"/>
      <c r="BS34" s="179" t="n"/>
      <c r="BT34" s="627" t="inlineStr">
        <is>
          <t>УК-7</t>
        </is>
      </c>
      <c r="BU34" s="131" t="n"/>
      <c r="BV34" s="131" t="n"/>
      <c r="BW34" s="132" t="n"/>
      <c r="BX34" s="1" t="n"/>
      <c r="BY34" s="92" t="n"/>
      <c r="BZ34" s="92" t="n"/>
      <c r="CA34" s="92" t="n"/>
      <c r="CB34" s="92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</row>
    <row r="35">
      <c r="A35" s="355" t="n"/>
      <c r="B35" s="1093" t="inlineStr">
        <is>
          <t>1.2</t>
        </is>
      </c>
      <c r="C35" s="179" t="n"/>
      <c r="D35" s="2063" t="inlineStr">
        <is>
          <t xml:space="preserve">Модуль "Системный анализ и прикладная информатика" 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405" t="n"/>
      <c r="W35" s="132" t="n"/>
      <c r="X35" s="405" t="n"/>
      <c r="Y35" s="132" t="n"/>
      <c r="Z35" s="407" t="n">
        <v>426</v>
      </c>
      <c r="AA35" s="179" t="n"/>
      <c r="AB35" s="352" t="n">
        <v>166</v>
      </c>
      <c r="AC35" s="179" t="n"/>
      <c r="AD35" s="186">
        <f>AD36+AD37</f>
        <v/>
      </c>
      <c r="AE35" s="179" t="n"/>
      <c r="AF35" s="186">
        <f>AF36+AF37</f>
        <v/>
      </c>
      <c r="AG35" s="179" t="n"/>
      <c r="AH35" s="186">
        <f>AH36+AH37</f>
        <v/>
      </c>
      <c r="AI35" s="179" t="n"/>
      <c r="AJ35" s="186">
        <f>AJ36+AJ37</f>
        <v/>
      </c>
      <c r="AK35" s="179" t="n"/>
      <c r="AL35" s="186">
        <f>AL36+AL37</f>
        <v/>
      </c>
      <c r="AM35" s="179" t="n"/>
      <c r="AN35" s="222">
        <f>AN36+AN37</f>
        <v/>
      </c>
      <c r="AO35" s="179" t="n"/>
      <c r="AP35" s="186">
        <f>AP36+AP37</f>
        <v/>
      </c>
      <c r="AQ35" s="179" t="n"/>
      <c r="AR35" s="186">
        <f>AR36+AR37</f>
        <v/>
      </c>
      <c r="AS35" s="179" t="n"/>
      <c r="AT35" s="186">
        <f>AT36+AT37</f>
        <v/>
      </c>
      <c r="AU35" s="179" t="n"/>
      <c r="AV35" s="186">
        <f>AV36+AV37</f>
        <v/>
      </c>
      <c r="AW35" s="179" t="n"/>
      <c r="AX35" s="186">
        <f>AX36+AX37</f>
        <v/>
      </c>
      <c r="AY35" s="179" t="n"/>
      <c r="AZ35" s="186">
        <f>AZ36+AZ37</f>
        <v/>
      </c>
      <c r="BA35" s="179" t="n"/>
      <c r="BB35" s="222">
        <f>BB36+BB37</f>
        <v/>
      </c>
      <c r="BC35" s="179" t="n"/>
      <c r="BD35" s="186">
        <f>BD36+BD37</f>
        <v/>
      </c>
      <c r="BE35" s="179" t="n"/>
      <c r="BF35" s="186">
        <f>BF36+BF37</f>
        <v/>
      </c>
      <c r="BG35" s="179" t="n"/>
      <c r="BH35" s="186">
        <f>BH36+BH37</f>
        <v/>
      </c>
      <c r="BI35" s="179" t="n"/>
      <c r="BJ35" s="186">
        <f>BJ36+BJ37</f>
        <v/>
      </c>
      <c r="BK35" s="179" t="n"/>
      <c r="BL35" s="186">
        <f>BL36+BL37</f>
        <v/>
      </c>
      <c r="BM35" s="179" t="n"/>
      <c r="BN35" s="186">
        <f>BN36+BN37</f>
        <v/>
      </c>
      <c r="BO35" s="179" t="n"/>
      <c r="BP35" s="186">
        <f>BP36+BP37</f>
        <v/>
      </c>
      <c r="BQ35" s="179" t="n"/>
      <c r="BR35" s="186">
        <f>BR36+BR37</f>
        <v/>
      </c>
      <c r="BS35" s="179" t="n"/>
      <c r="BT35" s="2064" t="n"/>
      <c r="BU35" s="131" t="n"/>
      <c r="BV35" s="131" t="n"/>
      <c r="BW35" s="132" t="n"/>
      <c r="BX35" s="355" t="n"/>
      <c r="BY35" s="355" t="n"/>
      <c r="BZ35" s="355" t="n"/>
      <c r="CA35" s="355" t="n"/>
      <c r="CB35" s="355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</row>
    <row r="36">
      <c r="A36" s="355" t="n"/>
      <c r="B36" s="1080" t="inlineStr">
        <is>
          <t>1.2.1</t>
        </is>
      </c>
      <c r="C36" s="179" t="n"/>
      <c r="D36" s="2058" t="inlineStr">
        <is>
          <t>Стили и методы программирования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261" t="n">
        <v>3</v>
      </c>
      <c r="W36" s="132" t="n"/>
      <c r="X36" s="261" t="n">
        <v>2</v>
      </c>
      <c r="Y36" s="132" t="n"/>
      <c r="Z36" s="724" t="n">
        <v>228</v>
      </c>
      <c r="AA36" s="179" t="n"/>
      <c r="AB36" s="350" t="n">
        <v>98</v>
      </c>
      <c r="AC36" s="179" t="n"/>
      <c r="AD36" s="180">
        <f>AF36+AH36+AJ36+AL36</f>
        <v/>
      </c>
      <c r="AE36" s="179" t="n"/>
      <c r="AF36" s="350" t="n">
        <v>10</v>
      </c>
      <c r="AG36" s="179" t="n"/>
      <c r="AH36" s="350" t="n">
        <v>16</v>
      </c>
      <c r="AI36" s="179" t="n"/>
      <c r="AJ36" s="350" t="n"/>
      <c r="AK36" s="179" t="n"/>
      <c r="AL36" s="725" t="n"/>
      <c r="AM36" s="131" t="n"/>
      <c r="AN36" s="225" t="n"/>
      <c r="AO36" s="179" t="n"/>
      <c r="AP36" s="180" t="n"/>
      <c r="AQ36" s="179" t="n"/>
      <c r="AR36" s="350" t="n"/>
      <c r="AS36" s="179" t="n"/>
      <c r="AT36" s="350" t="n"/>
      <c r="AU36" s="179" t="n"/>
      <c r="AV36" s="350" t="n">
        <v>120</v>
      </c>
      <c r="AW36" s="179" t="n"/>
      <c r="AX36" s="350" t="n">
        <v>16</v>
      </c>
      <c r="AY36" s="179" t="n"/>
      <c r="AZ36" s="350" t="n">
        <v>3</v>
      </c>
      <c r="BA36" s="179" t="n"/>
      <c r="BB36" s="225" t="n">
        <v>108</v>
      </c>
      <c r="BC36" s="179" t="n"/>
      <c r="BD36" s="350" t="n">
        <v>10</v>
      </c>
      <c r="BE36" s="179" t="n"/>
      <c r="BF36" s="180" t="n">
        <v>3</v>
      </c>
      <c r="BG36" s="179" t="n"/>
      <c r="BH36" s="350" t="n"/>
      <c r="BI36" s="179" t="n"/>
      <c r="BJ36" s="350" t="n"/>
      <c r="BK36" s="179" t="n"/>
      <c r="BL36" s="350" t="n"/>
      <c r="BM36" s="179" t="n"/>
      <c r="BN36" s="180" t="n"/>
      <c r="BO36" s="179" t="n"/>
      <c r="BP36" s="350" t="n"/>
      <c r="BQ36" s="179" t="n"/>
      <c r="BR36" s="350" t="n"/>
      <c r="BS36" s="179" t="n"/>
      <c r="BT36" s="627" t="inlineStr">
        <is>
          <t>УПК-3</t>
        </is>
      </c>
      <c r="BU36" s="131" t="n"/>
      <c r="BV36" s="131" t="n"/>
      <c r="BW36" s="132" t="n"/>
      <c r="BX36" s="355" t="n"/>
      <c r="BY36" s="355" t="n"/>
      <c r="BZ36" s="355" t="n"/>
      <c r="CA36" s="355" t="n"/>
      <c r="CB36" s="355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</row>
    <row r="37">
      <c r="A37" s="355" t="n"/>
      <c r="B37" s="1080" t="inlineStr">
        <is>
          <t>1.2.2</t>
        </is>
      </c>
      <c r="C37" s="179" t="n"/>
      <c r="D37" s="2058" t="inlineStr">
        <is>
          <t>Системная инженерия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2" t="n"/>
      <c r="V37" s="261" t="n"/>
      <c r="W37" s="132" t="n"/>
      <c r="X37" s="261" t="n">
        <v>3</v>
      </c>
      <c r="Y37" s="132" t="n"/>
      <c r="Z37" s="724" t="n">
        <v>198</v>
      </c>
      <c r="AA37" s="179" t="n"/>
      <c r="AB37" s="350" t="n">
        <v>68</v>
      </c>
      <c r="AC37" s="179" t="n"/>
      <c r="AD37" s="180">
        <f>AF37+AH37+AJ37+AL37</f>
        <v/>
      </c>
      <c r="AE37" s="179" t="n"/>
      <c r="AF37" s="350" t="n">
        <v>8</v>
      </c>
      <c r="AG37" s="179" t="n"/>
      <c r="AH37" s="350" t="n">
        <v>10</v>
      </c>
      <c r="AI37" s="179" t="n"/>
      <c r="AJ37" s="350" t="n"/>
      <c r="AK37" s="179" t="n"/>
      <c r="AL37" s="725" t="n"/>
      <c r="AM37" s="131" t="n"/>
      <c r="AN37" s="225" t="n"/>
      <c r="AO37" s="179" t="n"/>
      <c r="AP37" s="180" t="n"/>
      <c r="AQ37" s="179" t="n"/>
      <c r="AR37" s="350" t="n"/>
      <c r="AS37" s="179" t="n"/>
      <c r="AT37" s="350" t="n"/>
      <c r="AU37" s="179" t="n"/>
      <c r="AV37" s="350" t="n"/>
      <c r="AW37" s="179" t="n"/>
      <c r="AX37" s="350" t="n"/>
      <c r="AY37" s="179" t="n"/>
      <c r="AZ37" s="350" t="n"/>
      <c r="BA37" s="179" t="n"/>
      <c r="BB37" s="225">
        <f>Z37</f>
        <v/>
      </c>
      <c r="BC37" s="179" t="n"/>
      <c r="BD37" s="350">
        <f>AD37</f>
        <v/>
      </c>
      <c r="BE37" s="179" t="n"/>
      <c r="BF37" s="180" t="n">
        <v>6</v>
      </c>
      <c r="BG37" s="179" t="n"/>
      <c r="BH37" s="350" t="n"/>
      <c r="BI37" s="179" t="n"/>
      <c r="BJ37" s="350" t="n"/>
      <c r="BK37" s="179" t="n"/>
      <c r="BL37" s="350" t="n"/>
      <c r="BM37" s="179" t="n"/>
      <c r="BN37" s="180" t="n"/>
      <c r="BO37" s="179" t="n"/>
      <c r="BP37" s="350" t="n"/>
      <c r="BQ37" s="179" t="n"/>
      <c r="BR37" s="350" t="n"/>
      <c r="BS37" s="179" t="n"/>
      <c r="BT37" s="627" t="inlineStr">
        <is>
          <t>УК-8</t>
        </is>
      </c>
      <c r="BU37" s="131" t="n"/>
      <c r="BV37" s="131" t="n"/>
      <c r="BW37" s="132" t="n"/>
      <c r="BX37" s="355" t="n"/>
      <c r="BY37" s="355" t="n"/>
      <c r="BZ37" s="355" t="n"/>
      <c r="CA37" s="355" t="n"/>
      <c r="CB37" s="355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</row>
    <row r="38">
      <c r="A38" s="355" t="n"/>
      <c r="B38" s="2174" t="inlineStr">
        <is>
          <t>1.3</t>
        </is>
      </c>
      <c r="C38" s="2175" t="n"/>
      <c r="D38" s="2176" t="inlineStr">
        <is>
          <t>Научно-исследовательская работа</t>
        </is>
      </c>
      <c r="E38" s="191" t="n"/>
      <c r="F38" s="191" t="n"/>
      <c r="G38" s="191" t="n"/>
      <c r="H38" s="191" t="n"/>
      <c r="I38" s="191" t="n"/>
      <c r="J38" s="191" t="n"/>
      <c r="K38" s="191" t="n"/>
      <c r="L38" s="191" t="n"/>
      <c r="M38" s="191" t="n"/>
      <c r="N38" s="191" t="n"/>
      <c r="O38" s="191" t="n"/>
      <c r="P38" s="191" t="n"/>
      <c r="Q38" s="191" t="n"/>
      <c r="R38" s="191" t="n"/>
      <c r="S38" s="191" t="n"/>
      <c r="T38" s="191" t="n"/>
      <c r="U38" s="2177" t="n"/>
      <c r="V38" s="1559" t="n"/>
      <c r="W38" s="1143" t="n"/>
      <c r="X38" s="2178" t="inlineStr">
        <is>
          <t>2,3,4,5</t>
        </is>
      </c>
      <c r="Y38" s="1143" t="n"/>
      <c r="Z38" s="2179" t="n">
        <v>396</v>
      </c>
      <c r="AA38" s="2175" t="n"/>
      <c r="AB38" s="626" t="n">
        <v>0</v>
      </c>
      <c r="AC38" s="197" t="n"/>
      <c r="AD38" s="200">
        <f>AF38+AH38+AJ38+AL38</f>
        <v/>
      </c>
      <c r="AE38" s="197" t="n"/>
      <c r="AF38" s="198" t="n"/>
      <c r="AG38" s="197" t="n"/>
      <c r="AH38" s="198" t="n"/>
      <c r="AI38" s="197" t="n"/>
      <c r="AJ38" s="198" t="n"/>
      <c r="AK38" s="197" t="n"/>
      <c r="AL38" s="1478" t="n"/>
      <c r="AM38" s="191" t="n"/>
      <c r="AN38" s="196" t="n"/>
      <c r="AO38" s="197" t="n"/>
      <c r="AP38" s="200" t="n"/>
      <c r="AQ38" s="197" t="n"/>
      <c r="AR38" s="198" t="n"/>
      <c r="AS38" s="197" t="n"/>
      <c r="AT38" s="198" t="n"/>
      <c r="AU38" s="197" t="n"/>
      <c r="AV38" s="626" t="n">
        <v>100</v>
      </c>
      <c r="AW38" s="197" t="n"/>
      <c r="AX38" s="626" t="n"/>
      <c r="AY38" s="197" t="n"/>
      <c r="AZ38" s="626" t="n">
        <v>3</v>
      </c>
      <c r="BA38" s="197" t="n"/>
      <c r="BB38" s="625" t="n">
        <v>100</v>
      </c>
      <c r="BC38" s="197" t="n"/>
      <c r="BD38" s="626" t="n"/>
      <c r="BE38" s="197" t="n"/>
      <c r="BF38" s="630" t="n">
        <v>3</v>
      </c>
      <c r="BG38" s="197" t="n"/>
      <c r="BH38" s="626" t="n">
        <v>100</v>
      </c>
      <c r="BI38" s="197" t="n"/>
      <c r="BJ38" s="626" t="n"/>
      <c r="BK38" s="197" t="n"/>
      <c r="BL38" s="626" t="n">
        <v>3</v>
      </c>
      <c r="BM38" s="197" t="n"/>
      <c r="BN38" s="630" t="n">
        <v>96</v>
      </c>
      <c r="BO38" s="197" t="n"/>
      <c r="BP38" s="626" t="n"/>
      <c r="BQ38" s="197" t="n"/>
      <c r="BR38" s="626" t="n">
        <v>3</v>
      </c>
      <c r="BS38" s="197" t="n"/>
      <c r="BT38" s="2180" t="inlineStr">
        <is>
          <t>УК-1,4, 5,6</t>
        </is>
      </c>
      <c r="BU38" s="411" t="n"/>
      <c r="BV38" s="411" t="n"/>
      <c r="BW38" s="1143" t="n"/>
      <c r="BX38" s="355" t="n"/>
      <c r="BY38" s="355" t="n"/>
      <c r="BZ38" s="355" t="n"/>
      <c r="CA38" s="355" t="n"/>
      <c r="CB38" s="355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</row>
    <row r="39">
      <c r="A39" s="355" t="n"/>
      <c r="B39" s="612" t="n">
        <v>2</v>
      </c>
      <c r="C39" s="613" t="n"/>
      <c r="D39" s="2045" t="inlineStr">
        <is>
          <t>Компонент учреждения образования</t>
        </is>
      </c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6" t="n"/>
      <c r="V39" s="615" t="n"/>
      <c r="W39" s="586" t="n"/>
      <c r="X39" s="615" t="n"/>
      <c r="Y39" s="586" t="n"/>
      <c r="Z39" s="2049" t="n">
        <v>2064</v>
      </c>
      <c r="AA39" s="613" t="n"/>
      <c r="AB39" s="617">
        <f>AB40+AB41+AB45+AB50</f>
        <v/>
      </c>
      <c r="AC39" s="613" t="n"/>
      <c r="AD39" s="617">
        <f>AD40+AD41+AD45+AD50</f>
        <v/>
      </c>
      <c r="AE39" s="613" t="n"/>
      <c r="AF39" s="617">
        <f>AF40+AF41+AF45+AF50</f>
        <v/>
      </c>
      <c r="AG39" s="613" t="n"/>
      <c r="AH39" s="617">
        <f>AH40+AH41+AH45+AH50</f>
        <v/>
      </c>
      <c r="AI39" s="613" t="n"/>
      <c r="AJ39" s="617">
        <f>AJ40+AJ41+AJ45+AJ50</f>
        <v/>
      </c>
      <c r="AK39" s="613" t="n"/>
      <c r="AL39" s="616">
        <f>AL40+AL41+AL45+AL50</f>
        <v/>
      </c>
      <c r="AM39" s="613" t="n"/>
      <c r="AN39" s="612">
        <f>AN40+AN41+AN45+AN50</f>
        <v/>
      </c>
      <c r="AO39" s="613" t="n"/>
      <c r="AP39" s="616">
        <f>AP40+AP41+AP45+AP50</f>
        <v/>
      </c>
      <c r="AQ39" s="613" t="n"/>
      <c r="AR39" s="616">
        <f>AR40+AR41+AR45+AR50</f>
        <v/>
      </c>
      <c r="AS39" s="613" t="n"/>
      <c r="AT39" s="616">
        <f>AT40+AT41+AT45+AT50</f>
        <v/>
      </c>
      <c r="AU39" s="613" t="n"/>
      <c r="AV39" s="616">
        <f>AV40+AV41+AV45+AV50</f>
        <v/>
      </c>
      <c r="AW39" s="613" t="n"/>
      <c r="AX39" s="616">
        <f>AX40+AX41+AX45+AX50</f>
        <v/>
      </c>
      <c r="AY39" s="613" t="n"/>
      <c r="AZ39" s="616">
        <f>AZ40+AZ41+AZ45+AZ50</f>
        <v/>
      </c>
      <c r="BA39" s="613" t="n"/>
      <c r="BB39" s="612">
        <f>BB40+BB41+BB45+BB50</f>
        <v/>
      </c>
      <c r="BC39" s="613" t="n"/>
      <c r="BD39" s="616">
        <f>BD40+BD41+BD45+BD50</f>
        <v/>
      </c>
      <c r="BE39" s="613" t="n"/>
      <c r="BF39" s="616">
        <f>BF40+BF41+BF45+BF50</f>
        <v/>
      </c>
      <c r="BG39" s="613" t="n"/>
      <c r="BH39" s="616">
        <f>BH40+BH41+BH45+BH50</f>
        <v/>
      </c>
      <c r="BI39" s="613" t="n"/>
      <c r="BJ39" s="616">
        <f>BJ40+BJ41+BJ45+BJ50</f>
        <v/>
      </c>
      <c r="BK39" s="613" t="n"/>
      <c r="BL39" s="616">
        <f>BL40+BL41+BL45+BL50</f>
        <v/>
      </c>
      <c r="BM39" s="613" t="n"/>
      <c r="BN39" s="616">
        <f>BN40+BN41+BN45+BN50</f>
        <v/>
      </c>
      <c r="BO39" s="613" t="n"/>
      <c r="BP39" s="616">
        <f>BP40+BP41+BP45+BP50</f>
        <v/>
      </c>
      <c r="BQ39" s="613" t="n"/>
      <c r="BR39" s="616">
        <f>BR40+BR41+BR45+BR50</f>
        <v/>
      </c>
      <c r="BS39" s="613" t="n"/>
      <c r="BT39" s="2046" t="n"/>
      <c r="BU39" s="585" t="n"/>
      <c r="BV39" s="585" t="n"/>
      <c r="BW39" s="586" t="n"/>
      <c r="BX39" s="355" t="n"/>
      <c r="BY39" s="355" t="n"/>
      <c r="BZ39" s="355" t="n"/>
      <c r="CA39" s="355" t="n"/>
      <c r="CB39" s="355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</row>
    <row r="40">
      <c r="A40" s="355" t="n"/>
      <c r="B40" s="619" t="inlineStr">
        <is>
          <t>2.1</t>
        </is>
      </c>
      <c r="C40" s="139" t="n"/>
      <c r="D40" s="2181" t="inlineStr">
        <is>
          <t>Иностранный язык для делового и профессионального общения</t>
        </is>
      </c>
      <c r="E40" s="206" t="n"/>
      <c r="F40" s="206" t="n"/>
      <c r="G40" s="206" t="n"/>
      <c r="H40" s="206" t="n"/>
      <c r="I40" s="206" t="n"/>
      <c r="J40" s="206" t="n"/>
      <c r="K40" s="206" t="n"/>
      <c r="L40" s="206" t="n"/>
      <c r="M40" s="206" t="n"/>
      <c r="N40" s="206" t="n"/>
      <c r="O40" s="206" t="n"/>
      <c r="P40" s="206" t="n"/>
      <c r="Q40" s="206" t="n"/>
      <c r="R40" s="206" t="n"/>
      <c r="S40" s="206" t="n"/>
      <c r="T40" s="206" t="n"/>
      <c r="U40" s="207" t="n"/>
      <c r="V40" s="513" t="n">
        <v>2</v>
      </c>
      <c r="W40" s="207" t="n"/>
      <c r="X40" s="513" t="n">
        <v>1</v>
      </c>
      <c r="Y40" s="207" t="n"/>
      <c r="Z40" s="213" t="n">
        <v>252</v>
      </c>
      <c r="AA40" s="139" t="n"/>
      <c r="AB40" s="212" t="n">
        <v>108</v>
      </c>
      <c r="AC40" s="139" t="n"/>
      <c r="AD40" s="211" t="n">
        <v>30</v>
      </c>
      <c r="AE40" s="139" t="n"/>
      <c r="AF40" s="212" t="n"/>
      <c r="AG40" s="139" t="n"/>
      <c r="AH40" s="212" t="n"/>
      <c r="AI40" s="139" t="n"/>
      <c r="AJ40" s="212" t="n">
        <v>30</v>
      </c>
      <c r="AK40" s="139" t="n"/>
      <c r="AL40" s="1487" t="n"/>
      <c r="AM40" s="206" t="n"/>
      <c r="AN40" s="213" t="n"/>
      <c r="AO40" s="139" t="n"/>
      <c r="AP40" s="211" t="n">
        <v>108</v>
      </c>
      <c r="AQ40" s="139" t="n"/>
      <c r="AR40" s="212" t="n">
        <v>14</v>
      </c>
      <c r="AS40" s="139" t="n"/>
      <c r="AT40" s="212" t="n">
        <v>3</v>
      </c>
      <c r="AU40" s="139" t="n"/>
      <c r="AV40" s="212" t="n">
        <v>144</v>
      </c>
      <c r="AW40" s="139" t="n"/>
      <c r="AX40" s="212" t="n">
        <v>16</v>
      </c>
      <c r="AY40" s="139" t="n"/>
      <c r="AZ40" s="212" t="n">
        <v>4</v>
      </c>
      <c r="BA40" s="139" t="n"/>
      <c r="BB40" s="2182" t="n"/>
      <c r="BC40" s="139" t="n"/>
      <c r="BD40" s="1118" t="n"/>
      <c r="BE40" s="139" t="n"/>
      <c r="BF40" s="1631" t="n"/>
      <c r="BG40" s="139" t="n"/>
      <c r="BH40" s="1118" t="n"/>
      <c r="BI40" s="139" t="n"/>
      <c r="BJ40" s="1118" t="n"/>
      <c r="BK40" s="139" t="n"/>
      <c r="BL40" s="1118" t="n"/>
      <c r="BM40" s="139" t="n"/>
      <c r="BN40" s="1631" t="n"/>
      <c r="BO40" s="139" t="n"/>
      <c r="BP40" s="1118" t="n"/>
      <c r="BQ40" s="139" t="n"/>
      <c r="BR40" s="1118" t="n"/>
      <c r="BS40" s="139" t="n"/>
      <c r="BT40" s="2183" t="inlineStr">
        <is>
          <t>УК-3</t>
        </is>
      </c>
      <c r="BU40" s="206" t="n"/>
      <c r="BV40" s="206" t="n"/>
      <c r="BW40" s="207" t="n"/>
      <c r="BX40" s="355" t="n"/>
      <c r="BY40" s="355" t="n"/>
      <c r="BZ40" s="355" t="n"/>
      <c r="CA40" s="355" t="n"/>
      <c r="CB40" s="355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</row>
    <row r="41">
      <c r="A41" s="355" t="n"/>
      <c r="B41" s="1093" t="inlineStr">
        <is>
          <t>2.2</t>
        </is>
      </c>
      <c r="C41" s="179" t="n"/>
      <c r="D41" s="2063" t="inlineStr">
        <is>
          <t>Модуль "Технологии программирования"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2" t="n"/>
      <c r="V41" s="405" t="n"/>
      <c r="W41" s="132" t="n"/>
      <c r="X41" s="405" t="n"/>
      <c r="Y41" s="132" t="n"/>
      <c r="Z41" s="407" t="n">
        <v>504</v>
      </c>
      <c r="AA41" s="179" t="n"/>
      <c r="AB41" s="352" t="n">
        <v>170</v>
      </c>
      <c r="AC41" s="179" t="n"/>
      <c r="AD41" s="186">
        <f>AD42+AD43+AD44</f>
        <v/>
      </c>
      <c r="AE41" s="179" t="n"/>
      <c r="AF41" s="186">
        <f>AF42+AF43+AF44</f>
        <v/>
      </c>
      <c r="AG41" s="179" t="n"/>
      <c r="AH41" s="186">
        <f>AH42+AH43+AH44</f>
        <v/>
      </c>
      <c r="AI41" s="179" t="n"/>
      <c r="AJ41" s="186">
        <f>AJ42+AJ43+AJ44</f>
        <v/>
      </c>
      <c r="AK41" s="179" t="n"/>
      <c r="AL41" s="186">
        <f>AL42+AL43+AL44</f>
        <v/>
      </c>
      <c r="AM41" s="179" t="n"/>
      <c r="AN41" s="222">
        <f>AN42+AN43+AN44</f>
        <v/>
      </c>
      <c r="AO41" s="179" t="n"/>
      <c r="AP41" s="186">
        <f>AP42+AP43+AP44</f>
        <v/>
      </c>
      <c r="AQ41" s="179" t="n"/>
      <c r="AR41" s="186">
        <f>AR42+AR43+AR44</f>
        <v/>
      </c>
      <c r="AS41" s="179" t="n"/>
      <c r="AT41" s="186">
        <f>AT42+AT43+AT44</f>
        <v/>
      </c>
      <c r="AU41" s="179" t="n"/>
      <c r="AV41" s="186">
        <f>AV42+AV43+AV44</f>
        <v/>
      </c>
      <c r="AW41" s="179" t="n"/>
      <c r="AX41" s="186">
        <f>AX42+AX43+AX44</f>
        <v/>
      </c>
      <c r="AY41" s="179" t="n"/>
      <c r="AZ41" s="186">
        <f>AZ42+AZ43+AZ44</f>
        <v/>
      </c>
      <c r="BA41" s="179" t="n"/>
      <c r="BB41" s="222">
        <f>BB42+BB43+BB44</f>
        <v/>
      </c>
      <c r="BC41" s="179" t="n"/>
      <c r="BD41" s="186">
        <f>BD42+BD43+BD44</f>
        <v/>
      </c>
      <c r="BE41" s="179" t="n"/>
      <c r="BF41" s="186">
        <f>BF42+BF43+BF44</f>
        <v/>
      </c>
      <c r="BG41" s="179" t="n"/>
      <c r="BH41" s="186">
        <f>BH42+BH43+BH44</f>
        <v/>
      </c>
      <c r="BI41" s="179" t="n"/>
      <c r="BJ41" s="186">
        <f>BJ42+BJ43+BJ44</f>
        <v/>
      </c>
      <c r="BK41" s="179" t="n"/>
      <c r="BL41" s="186">
        <f>BL42+BL43+BL44</f>
        <v/>
      </c>
      <c r="BM41" s="179" t="n"/>
      <c r="BN41" s="186">
        <f>BN42+BN43+BN44</f>
        <v/>
      </c>
      <c r="BO41" s="179" t="n"/>
      <c r="BP41" s="186">
        <f>BP42+BP43+BP44</f>
        <v/>
      </c>
      <c r="BQ41" s="179" t="n"/>
      <c r="BR41" s="186">
        <f>BR42+BR43+BR44</f>
        <v/>
      </c>
      <c r="BS41" s="179" t="n"/>
      <c r="BT41" s="2064" t="n"/>
      <c r="BU41" s="131" t="n"/>
      <c r="BV41" s="131" t="n"/>
      <c r="BW41" s="132" t="n"/>
      <c r="BX41" s="355" t="n"/>
      <c r="BY41" s="2184" t="n"/>
      <c r="BZ41" s="1" t="n"/>
      <c r="CA41" s="1" t="n"/>
      <c r="CB41" s="355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</row>
    <row r="42">
      <c r="A42" s="355" t="n"/>
      <c r="B42" s="1080" t="inlineStr">
        <is>
          <t>2.2.1</t>
        </is>
      </c>
      <c r="C42" s="179" t="n"/>
      <c r="D42" s="2058" t="inlineStr">
        <is>
          <t>Функциональное программирование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2" t="n"/>
      <c r="V42" s="261" t="n"/>
      <c r="W42" s="132" t="n"/>
      <c r="X42" s="261" t="n">
        <v>3</v>
      </c>
      <c r="Y42" s="132" t="n"/>
      <c r="Z42" s="724" t="n">
        <v>216</v>
      </c>
      <c r="AA42" s="179" t="n"/>
      <c r="AB42" s="350" t="n">
        <v>72</v>
      </c>
      <c r="AC42" s="179" t="n"/>
      <c r="AD42" s="180">
        <f>AF42+AH42+AJ42+AL42</f>
        <v/>
      </c>
      <c r="AE42" s="179" t="n"/>
      <c r="AF42" s="350" t="n">
        <v>8</v>
      </c>
      <c r="AG42" s="179" t="n"/>
      <c r="AH42" s="350" t="n">
        <v>10</v>
      </c>
      <c r="AI42" s="179" t="n"/>
      <c r="AJ42" s="350" t="n"/>
      <c r="AK42" s="179" t="n"/>
      <c r="AL42" s="725" t="n"/>
      <c r="AM42" s="131" t="n"/>
      <c r="AN42" s="225" t="n"/>
      <c r="AO42" s="179" t="n"/>
      <c r="AP42" s="180" t="n"/>
      <c r="AQ42" s="179" t="n"/>
      <c r="AR42" s="350" t="n"/>
      <c r="AS42" s="179" t="n"/>
      <c r="AT42" s="350" t="n"/>
      <c r="AU42" s="179" t="n"/>
      <c r="AV42" s="350" t="n"/>
      <c r="AW42" s="179" t="n"/>
      <c r="AX42" s="350" t="n"/>
      <c r="AY42" s="179" t="n"/>
      <c r="AZ42" s="350" t="n"/>
      <c r="BA42" s="179" t="n"/>
      <c r="BB42" s="225">
        <f>Z42</f>
        <v/>
      </c>
      <c r="BC42" s="179" t="n"/>
      <c r="BD42" s="350">
        <f>AD42</f>
        <v/>
      </c>
      <c r="BE42" s="179" t="n"/>
      <c r="BF42" s="180" t="n">
        <v>6</v>
      </c>
      <c r="BG42" s="179" t="n"/>
      <c r="BH42" s="350" t="n"/>
      <c r="BI42" s="179" t="n"/>
      <c r="BJ42" s="350" t="n"/>
      <c r="BK42" s="179" t="n"/>
      <c r="BL42" s="350" t="n"/>
      <c r="BM42" s="179" t="n"/>
      <c r="BN42" s="180" t="n"/>
      <c r="BO42" s="179" t="n"/>
      <c r="BP42" s="350" t="n"/>
      <c r="BQ42" s="179" t="n"/>
      <c r="BR42" s="350" t="n"/>
      <c r="BS42" s="179" t="n"/>
      <c r="BT42" s="627" t="inlineStr">
        <is>
          <t>СК-1</t>
        </is>
      </c>
      <c r="BU42" s="131" t="n"/>
      <c r="BV42" s="131" t="n"/>
      <c r="BW42" s="132" t="n"/>
      <c r="BX42" s="355" t="n"/>
      <c r="BY42" s="2184" t="n"/>
      <c r="BZ42" s="1" t="n"/>
      <c r="CA42" s="1" t="n"/>
      <c r="CB42" s="355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</row>
    <row r="43">
      <c r="A43" s="355" t="n"/>
      <c r="B43" s="1080" t="inlineStr">
        <is>
          <t>2.2.2</t>
        </is>
      </c>
      <c r="C43" s="179" t="n"/>
      <c r="D43" s="2058" t="inlineStr">
        <is>
          <t>Параллельное и многопоточное программирование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261" t="n">
        <v>4</v>
      </c>
      <c r="W43" s="132" t="n"/>
      <c r="X43" s="261" t="n"/>
      <c r="Y43" s="132" t="n"/>
      <c r="Z43" s="724" t="n">
        <v>180</v>
      </c>
      <c r="AA43" s="179" t="n"/>
      <c r="AB43" s="350" t="n">
        <v>50</v>
      </c>
      <c r="AC43" s="179" t="n"/>
      <c r="AD43" s="180">
        <f>AF43+AH43+AJ43+AL43</f>
        <v/>
      </c>
      <c r="AE43" s="179" t="n"/>
      <c r="AF43" s="350" t="n">
        <v>8</v>
      </c>
      <c r="AG43" s="179" t="n"/>
      <c r="AH43" s="350" t="n">
        <v>6</v>
      </c>
      <c r="AI43" s="179" t="n"/>
      <c r="AJ43" s="350" t="n"/>
      <c r="AK43" s="179" t="n"/>
      <c r="AL43" s="725" t="n"/>
      <c r="AM43" s="131" t="n"/>
      <c r="AN43" s="225" t="n"/>
      <c r="AO43" s="179" t="n"/>
      <c r="AP43" s="180" t="n"/>
      <c r="AQ43" s="179" t="n"/>
      <c r="AR43" s="350" t="n"/>
      <c r="AS43" s="179" t="n"/>
      <c r="AT43" s="350" t="n"/>
      <c r="AU43" s="179" t="n"/>
      <c r="AV43" s="350" t="n"/>
      <c r="AW43" s="179" t="n"/>
      <c r="AX43" s="350" t="n"/>
      <c r="AY43" s="179" t="n"/>
      <c r="AZ43" s="350" t="n"/>
      <c r="BA43" s="179" t="n"/>
      <c r="BB43" s="225" t="n"/>
      <c r="BC43" s="179" t="n"/>
      <c r="BD43" s="350" t="n"/>
      <c r="BE43" s="179" t="n"/>
      <c r="BF43" s="180" t="n"/>
      <c r="BG43" s="179" t="n"/>
      <c r="BH43" s="350">
        <f>Z43</f>
        <v/>
      </c>
      <c r="BI43" s="179" t="n"/>
      <c r="BJ43" s="350">
        <f>AD43</f>
        <v/>
      </c>
      <c r="BK43" s="179" t="n"/>
      <c r="BL43" s="350" t="n">
        <v>5</v>
      </c>
      <c r="BM43" s="179" t="n"/>
      <c r="BN43" s="180" t="n"/>
      <c r="BO43" s="179" t="n"/>
      <c r="BP43" s="350" t="n"/>
      <c r="BQ43" s="179" t="n"/>
      <c r="BR43" s="350" t="n"/>
      <c r="BS43" s="179" t="n"/>
      <c r="BT43" s="627" t="inlineStr">
        <is>
          <t>СК-2</t>
        </is>
      </c>
      <c r="BU43" s="131" t="n"/>
      <c r="BV43" s="131" t="n"/>
      <c r="BW43" s="132" t="n"/>
      <c r="BX43" s="355" t="n"/>
      <c r="BY43" s="2184" t="n"/>
      <c r="BZ43" s="1" t="n"/>
      <c r="CA43" s="1" t="n"/>
      <c r="CB43" s="355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</row>
    <row r="44">
      <c r="A44" s="355" t="n"/>
      <c r="B44" s="1080" t="inlineStr">
        <is>
          <t>2.2.3</t>
        </is>
      </c>
      <c r="C44" s="179" t="n"/>
      <c r="D44" s="2058" t="inlineStr">
        <is>
          <t>Технологии разработки VR/AR/MR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61" t="n"/>
      <c r="W44" s="132" t="n"/>
      <c r="X44" s="261" t="n">
        <v>2</v>
      </c>
      <c r="Y44" s="132" t="n"/>
      <c r="Z44" s="724" t="n">
        <v>108</v>
      </c>
      <c r="AA44" s="179" t="n"/>
      <c r="AB44" s="350" t="n">
        <v>48</v>
      </c>
      <c r="AC44" s="179" t="n"/>
      <c r="AD44" s="180">
        <f>AF44+AH44+AJ44+AL44</f>
        <v/>
      </c>
      <c r="AE44" s="179" t="n"/>
      <c r="AF44" s="350" t="n">
        <v>6</v>
      </c>
      <c r="AG44" s="179" t="n"/>
      <c r="AH44" s="350" t="n">
        <v>6</v>
      </c>
      <c r="AI44" s="179" t="n"/>
      <c r="AJ44" s="350" t="n"/>
      <c r="AK44" s="179" t="n"/>
      <c r="AL44" s="725" t="n"/>
      <c r="AM44" s="131" t="n"/>
      <c r="AN44" s="225" t="n"/>
      <c r="AO44" s="179" t="n"/>
      <c r="AP44" s="180" t="n"/>
      <c r="AQ44" s="179" t="n"/>
      <c r="AR44" s="350" t="n"/>
      <c r="AS44" s="179" t="n"/>
      <c r="AT44" s="350" t="n"/>
      <c r="AU44" s="179" t="n"/>
      <c r="AV44" s="350">
        <f>Z44</f>
        <v/>
      </c>
      <c r="AW44" s="179" t="n"/>
      <c r="AX44" s="350">
        <f>AD44</f>
        <v/>
      </c>
      <c r="AY44" s="179" t="n"/>
      <c r="AZ44" s="350" t="n">
        <v>3</v>
      </c>
      <c r="BA44" s="179" t="n"/>
      <c r="BB44" s="225" t="n"/>
      <c r="BC44" s="179" t="n"/>
      <c r="BD44" s="350" t="n"/>
      <c r="BE44" s="179" t="n"/>
      <c r="BF44" s="180" t="n"/>
      <c r="BG44" s="179" t="n"/>
      <c r="BH44" s="350" t="n"/>
      <c r="BI44" s="179" t="n"/>
      <c r="BJ44" s="350" t="n"/>
      <c r="BK44" s="179" t="n"/>
      <c r="BL44" s="350" t="n"/>
      <c r="BM44" s="179" t="n"/>
      <c r="BN44" s="180" t="n"/>
      <c r="BO44" s="179" t="n"/>
      <c r="BP44" s="350" t="n"/>
      <c r="BQ44" s="179" t="n"/>
      <c r="BR44" s="350" t="n"/>
      <c r="BS44" s="179" t="n"/>
      <c r="BT44" s="627" t="inlineStr">
        <is>
          <t>СК-3</t>
        </is>
      </c>
      <c r="BU44" s="131" t="n"/>
      <c r="BV44" s="131" t="n"/>
      <c r="BW44" s="132" t="n"/>
      <c r="BX44" s="355" t="n"/>
      <c r="BY44" s="2184" t="n"/>
      <c r="BZ44" s="1" t="n"/>
      <c r="CA44" s="1" t="n"/>
      <c r="CB44" s="355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</row>
    <row r="45">
      <c r="A45" s="355" t="n"/>
      <c r="B45" s="1093" t="inlineStr">
        <is>
          <t>2.3</t>
        </is>
      </c>
      <c r="C45" s="179" t="n"/>
      <c r="D45" s="2063" t="inlineStr">
        <is>
          <t>Модуль "Обработка и управление данными"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261" t="n"/>
      <c r="W45" s="132" t="n"/>
      <c r="X45" s="261" t="n"/>
      <c r="Y45" s="132" t="n"/>
      <c r="Z45" s="407" t="n">
        <v>756</v>
      </c>
      <c r="AA45" s="179" t="n"/>
      <c r="AB45" s="352" t="n">
        <v>308</v>
      </c>
      <c r="AC45" s="179" t="n"/>
      <c r="AD45" s="186">
        <f>AD46+AD47+AD48+AD49</f>
        <v/>
      </c>
      <c r="AE45" s="179" t="n"/>
      <c r="AF45" s="186">
        <f>AF46+AF47+AF48+AF49</f>
        <v/>
      </c>
      <c r="AG45" s="179" t="n"/>
      <c r="AH45" s="186">
        <f>AH46+AH47+AH48+AH49</f>
        <v/>
      </c>
      <c r="AI45" s="179" t="n"/>
      <c r="AJ45" s="186">
        <f>AJ46+AJ47+AJ48+AJ49</f>
        <v/>
      </c>
      <c r="AK45" s="179" t="n"/>
      <c r="AL45" s="186">
        <f>AL46+AL47+AL48+AL49</f>
        <v/>
      </c>
      <c r="AM45" s="179" t="n"/>
      <c r="AN45" s="222">
        <f>AN46+AN47+AN48+AN49</f>
        <v/>
      </c>
      <c r="AO45" s="179" t="n"/>
      <c r="AP45" s="186">
        <f>AP46+AP47+AP48+AP49</f>
        <v/>
      </c>
      <c r="AQ45" s="179" t="n"/>
      <c r="AR45" s="186">
        <f>AR46+AR47+AR48+AR49</f>
        <v/>
      </c>
      <c r="AS45" s="179" t="n"/>
      <c r="AT45" s="186">
        <f>AT46+AT47+AT48+AT49</f>
        <v/>
      </c>
      <c r="AU45" s="179" t="n"/>
      <c r="AV45" s="186">
        <f>AV46+AV47+AV48+AV49</f>
        <v/>
      </c>
      <c r="AW45" s="179" t="n"/>
      <c r="AX45" s="186">
        <f>AX46+AX47+AX48+AX49</f>
        <v/>
      </c>
      <c r="AY45" s="179" t="n"/>
      <c r="AZ45" s="186">
        <f>AZ46+AZ47+AZ48+AZ49</f>
        <v/>
      </c>
      <c r="BA45" s="179" t="n"/>
      <c r="BB45" s="222">
        <f>BB46+BB47+BB48+BB49</f>
        <v/>
      </c>
      <c r="BC45" s="179" t="n"/>
      <c r="BD45" s="186">
        <f>BD46+BD47+BD48+BD49</f>
        <v/>
      </c>
      <c r="BE45" s="179" t="n"/>
      <c r="BF45" s="186">
        <f>BF46+BF47+BF48+BF49</f>
        <v/>
      </c>
      <c r="BG45" s="179" t="n"/>
      <c r="BH45" s="186">
        <f>BH46+BH47+BH48+BH49</f>
        <v/>
      </c>
      <c r="BI45" s="179" t="n"/>
      <c r="BJ45" s="186">
        <f>BJ46+BJ47+BJ48+BJ49</f>
        <v/>
      </c>
      <c r="BK45" s="179" t="n"/>
      <c r="BL45" s="186">
        <f>BL46+BL47+BL48+BL49</f>
        <v/>
      </c>
      <c r="BM45" s="179" t="n"/>
      <c r="BN45" s="186">
        <f>BN46+BN47+BN48+BN49</f>
        <v/>
      </c>
      <c r="BO45" s="179" t="n"/>
      <c r="BP45" s="186">
        <f>BP46+BP47+BP48+BP49</f>
        <v/>
      </c>
      <c r="BQ45" s="179" t="n"/>
      <c r="BR45" s="186">
        <f>BR46+BR47+BR48+BR49</f>
        <v/>
      </c>
      <c r="BS45" s="179" t="n"/>
      <c r="BT45" s="2064" t="n"/>
      <c r="BU45" s="131" t="n"/>
      <c r="BV45" s="131" t="n"/>
      <c r="BW45" s="132" t="n"/>
      <c r="BX45" s="355" t="n"/>
      <c r="BY45" s="2184" t="n"/>
      <c r="BZ45" s="1" t="n"/>
      <c r="CA45" s="1" t="n"/>
      <c r="CB45" s="355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</row>
    <row r="46">
      <c r="A46" s="355" t="n"/>
      <c r="B46" s="1080" t="inlineStr">
        <is>
          <t>2.3.1</t>
        </is>
      </c>
      <c r="C46" s="179" t="n"/>
      <c r="D46" s="2058" t="inlineStr">
        <is>
          <t>Методы обработки, преобразования и анализа данных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261" t="n">
        <v>2</v>
      </c>
      <c r="W46" s="132" t="n"/>
      <c r="X46" s="261" t="n">
        <v>1</v>
      </c>
      <c r="Y46" s="132" t="n"/>
      <c r="Z46" s="724" t="n">
        <v>318</v>
      </c>
      <c r="AA46" s="179" t="n"/>
      <c r="AB46" s="350" t="n">
        <v>114</v>
      </c>
      <c r="AC46" s="179" t="n"/>
      <c r="AD46" s="180">
        <f>AF46+AH46+AJ46+AL46</f>
        <v/>
      </c>
      <c r="AE46" s="179" t="n"/>
      <c r="AF46" s="350" t="n">
        <v>14</v>
      </c>
      <c r="AG46" s="179" t="n"/>
      <c r="AH46" s="350" t="n">
        <v>16</v>
      </c>
      <c r="AI46" s="179" t="n"/>
      <c r="AJ46" s="350" t="n"/>
      <c r="AK46" s="179" t="n"/>
      <c r="AL46" s="725" t="n"/>
      <c r="AM46" s="131" t="n"/>
      <c r="AN46" s="261" t="n"/>
      <c r="AO46" s="132" t="n"/>
      <c r="AP46" s="180" t="n">
        <v>210</v>
      </c>
      <c r="AQ46" s="179" t="n"/>
      <c r="AR46" s="350" t="n">
        <v>16</v>
      </c>
      <c r="AS46" s="179" t="n"/>
      <c r="AT46" s="350" t="n">
        <v>6</v>
      </c>
      <c r="AU46" s="179" t="n"/>
      <c r="AV46" s="350" t="n">
        <v>108</v>
      </c>
      <c r="AW46" s="179" t="n"/>
      <c r="AX46" s="350" t="n">
        <v>14</v>
      </c>
      <c r="AY46" s="179" t="n"/>
      <c r="AZ46" s="729" t="n">
        <v>3</v>
      </c>
      <c r="BA46" s="132" t="n"/>
      <c r="BB46" s="724" t="n"/>
      <c r="BC46" s="179" t="n"/>
      <c r="BD46" s="350" t="n"/>
      <c r="BE46" s="179" t="n"/>
      <c r="BF46" s="350" t="n"/>
      <c r="BG46" s="179" t="n"/>
      <c r="BH46" s="350" t="n"/>
      <c r="BI46" s="179" t="n"/>
      <c r="BJ46" s="350" t="n"/>
      <c r="BK46" s="179" t="n"/>
      <c r="BL46" s="350" t="n"/>
      <c r="BM46" s="179" t="n"/>
      <c r="BN46" s="180" t="n"/>
      <c r="BO46" s="179" t="n"/>
      <c r="BP46" s="350" t="n"/>
      <c r="BQ46" s="179" t="n"/>
      <c r="BR46" s="350" t="n"/>
      <c r="BS46" s="179" t="n"/>
      <c r="BT46" s="627" t="inlineStr">
        <is>
          <t>СК-4</t>
        </is>
      </c>
      <c r="BU46" s="131" t="n"/>
      <c r="BV46" s="131" t="n"/>
      <c r="BW46" s="132" t="n"/>
      <c r="BX46" s="355" t="n"/>
      <c r="BY46" s="2184" t="n"/>
      <c r="BZ46" s="1" t="n"/>
      <c r="CA46" s="1" t="n"/>
      <c r="CB46" s="355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</row>
    <row r="47">
      <c r="A47" s="355" t="n"/>
      <c r="B47" s="1080" t="inlineStr">
        <is>
          <t>2.3.2</t>
        </is>
      </c>
      <c r="C47" s="179" t="n"/>
      <c r="D47" s="2058" t="inlineStr">
        <is>
          <t>Защита программного обеспечения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405" t="n"/>
      <c r="W47" s="132" t="n"/>
      <c r="X47" s="261" t="n">
        <v>3</v>
      </c>
      <c r="Y47" s="132" t="n"/>
      <c r="Z47" s="724" t="n">
        <v>120</v>
      </c>
      <c r="AA47" s="179" t="n"/>
      <c r="AB47" s="350" t="n">
        <v>50</v>
      </c>
      <c r="AC47" s="179" t="n"/>
      <c r="AD47" s="180">
        <f>AF47+AH47+AJ47+AL47</f>
        <v/>
      </c>
      <c r="AE47" s="179" t="n"/>
      <c r="AF47" s="350" t="n">
        <v>6</v>
      </c>
      <c r="AG47" s="179" t="n"/>
      <c r="AH47" s="350" t="n">
        <v>6</v>
      </c>
      <c r="AI47" s="179" t="n"/>
      <c r="AJ47" s="350" t="n"/>
      <c r="AK47" s="179" t="n"/>
      <c r="AL47" s="725" t="n"/>
      <c r="AM47" s="131" t="n"/>
      <c r="AN47" s="225" t="n"/>
      <c r="AO47" s="179" t="n"/>
      <c r="AP47" s="180" t="n"/>
      <c r="AQ47" s="179" t="n"/>
      <c r="AR47" s="350" t="n"/>
      <c r="AS47" s="179" t="n"/>
      <c r="AT47" s="350" t="n"/>
      <c r="AU47" s="179" t="n"/>
      <c r="AV47" s="350" t="n"/>
      <c r="AW47" s="179" t="n"/>
      <c r="AX47" s="350" t="n"/>
      <c r="AY47" s="179" t="n"/>
      <c r="AZ47" s="350" t="n"/>
      <c r="BA47" s="179" t="n"/>
      <c r="BB47" s="225">
        <f>Z47</f>
        <v/>
      </c>
      <c r="BC47" s="179" t="n"/>
      <c r="BD47" s="350">
        <f>AD47</f>
        <v/>
      </c>
      <c r="BE47" s="179" t="n"/>
      <c r="BF47" s="180" t="n">
        <v>3</v>
      </c>
      <c r="BG47" s="179" t="n"/>
      <c r="BH47" s="350" t="n"/>
      <c r="BI47" s="179" t="n"/>
      <c r="BJ47" s="350" t="n"/>
      <c r="BK47" s="179" t="n"/>
      <c r="BL47" s="350" t="n"/>
      <c r="BM47" s="179" t="n"/>
      <c r="BN47" s="180" t="n"/>
      <c r="BO47" s="179" t="n"/>
      <c r="BP47" s="350" t="n"/>
      <c r="BQ47" s="179" t="n"/>
      <c r="BR47" s="350" t="n"/>
      <c r="BS47" s="179" t="n"/>
      <c r="BT47" s="627" t="inlineStr">
        <is>
          <t>СК-11</t>
        </is>
      </c>
      <c r="BU47" s="131" t="n"/>
      <c r="BV47" s="131" t="n"/>
      <c r="BW47" s="132" t="n"/>
      <c r="BX47" s="355" t="n"/>
      <c r="BY47" s="2184" t="n"/>
      <c r="BZ47" s="1" t="n"/>
      <c r="CA47" s="1" t="n"/>
      <c r="CB47" s="355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</row>
    <row r="48">
      <c r="A48" s="355" t="n"/>
      <c r="B48" s="1080" t="inlineStr">
        <is>
          <t>2.3.3</t>
        </is>
      </c>
      <c r="C48" s="179" t="n"/>
      <c r="D48" s="2058" t="inlineStr">
        <is>
          <t>Интеллектуальный анализ и большие данные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261" t="n">
        <v>4</v>
      </c>
      <c r="W48" s="132" t="n"/>
      <c r="X48" s="261" t="n"/>
      <c r="Y48" s="132" t="n"/>
      <c r="Z48" s="724" t="n">
        <v>210</v>
      </c>
      <c r="AA48" s="179" t="n"/>
      <c r="AB48" s="350" t="n">
        <v>86</v>
      </c>
      <c r="AC48" s="179" t="n"/>
      <c r="AD48" s="180">
        <f>AF48+AH48+AJ48+AL48</f>
        <v/>
      </c>
      <c r="AE48" s="179" t="n"/>
      <c r="AF48" s="350" t="n">
        <v>10</v>
      </c>
      <c r="AG48" s="179" t="n"/>
      <c r="AH48" s="350" t="n">
        <v>12</v>
      </c>
      <c r="AI48" s="179" t="n"/>
      <c r="AJ48" s="350" t="n"/>
      <c r="AK48" s="179" t="n"/>
      <c r="AL48" s="725" t="n"/>
      <c r="AM48" s="131" t="n"/>
      <c r="AN48" s="261" t="n"/>
      <c r="AO48" s="132" t="n"/>
      <c r="AP48" s="180" t="n"/>
      <c r="AQ48" s="179" t="n"/>
      <c r="AR48" s="350" t="n"/>
      <c r="AS48" s="179" t="n"/>
      <c r="AT48" s="350" t="n"/>
      <c r="AU48" s="179" t="n"/>
      <c r="AV48" s="350" t="n"/>
      <c r="AW48" s="179" t="n"/>
      <c r="AX48" s="350" t="n"/>
      <c r="AY48" s="179" t="n"/>
      <c r="AZ48" s="729" t="n"/>
      <c r="BA48" s="132" t="n"/>
      <c r="BB48" s="724" t="n"/>
      <c r="BC48" s="179" t="n"/>
      <c r="BD48" s="350" t="n"/>
      <c r="BE48" s="179" t="n"/>
      <c r="BF48" s="180" t="n"/>
      <c r="BG48" s="179" t="n"/>
      <c r="BH48" s="350">
        <f>Z48</f>
        <v/>
      </c>
      <c r="BI48" s="179" t="n"/>
      <c r="BJ48" s="350">
        <f>AD48</f>
        <v/>
      </c>
      <c r="BK48" s="179" t="n"/>
      <c r="BL48" s="350" t="n">
        <v>6</v>
      </c>
      <c r="BM48" s="179" t="n"/>
      <c r="BN48" s="180" t="n"/>
      <c r="BO48" s="179" t="n"/>
      <c r="BP48" s="350" t="n"/>
      <c r="BQ48" s="179" t="n"/>
      <c r="BR48" s="350" t="n"/>
      <c r="BS48" s="179" t="n"/>
      <c r="BT48" s="627" t="inlineStr">
        <is>
          <t>СК-5</t>
        </is>
      </c>
      <c r="BU48" s="131" t="n"/>
      <c r="BV48" s="131" t="n"/>
      <c r="BW48" s="132" t="n"/>
      <c r="BX48" s="355" t="n"/>
      <c r="BY48" s="2184" t="n"/>
      <c r="BZ48" s="1" t="n"/>
      <c r="CA48" s="1" t="n"/>
      <c r="CB48" s="355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</row>
    <row r="49">
      <c r="A49" s="355" t="n"/>
      <c r="B49" s="1080" t="inlineStr">
        <is>
          <t>2.3.4</t>
        </is>
      </c>
      <c r="C49" s="179" t="n"/>
      <c r="D49" s="2058" t="inlineStr">
        <is>
          <t>Технологии облачных вычислений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261" t="n">
        <v>5</v>
      </c>
      <c r="W49" s="132" t="n"/>
      <c r="X49" s="261" t="n"/>
      <c r="Y49" s="132" t="n"/>
      <c r="Z49" s="724" t="n">
        <v>108</v>
      </c>
      <c r="AA49" s="179" t="n"/>
      <c r="AB49" s="350" t="n">
        <v>58</v>
      </c>
      <c r="AC49" s="179" t="n"/>
      <c r="AD49" s="180">
        <f>AF49+AH49+AJ49+AL49</f>
        <v/>
      </c>
      <c r="AE49" s="179" t="n"/>
      <c r="AF49" s="350" t="n">
        <v>8</v>
      </c>
      <c r="AG49" s="179" t="n"/>
      <c r="AH49" s="350" t="n">
        <v>8</v>
      </c>
      <c r="AI49" s="179" t="n"/>
      <c r="AJ49" s="350" t="n"/>
      <c r="AK49" s="179" t="n"/>
      <c r="AL49" s="725" t="n"/>
      <c r="AM49" s="131" t="n"/>
      <c r="AN49" s="225" t="n"/>
      <c r="AO49" s="179" t="n"/>
      <c r="AP49" s="180" t="n"/>
      <c r="AQ49" s="179" t="n"/>
      <c r="AR49" s="350" t="n"/>
      <c r="AS49" s="179" t="n"/>
      <c r="AT49" s="350" t="n"/>
      <c r="AU49" s="179" t="n"/>
      <c r="AV49" s="350" t="n"/>
      <c r="AW49" s="179" t="n"/>
      <c r="AX49" s="350" t="n"/>
      <c r="AY49" s="179" t="n"/>
      <c r="AZ49" s="350" t="n"/>
      <c r="BA49" s="179" t="n"/>
      <c r="BB49" s="225" t="n"/>
      <c r="BC49" s="179" t="n"/>
      <c r="BD49" s="350" t="n"/>
      <c r="BE49" s="179" t="n"/>
      <c r="BF49" s="180" t="n"/>
      <c r="BG49" s="179" t="n"/>
      <c r="BH49" s="350" t="n"/>
      <c r="BI49" s="179" t="n"/>
      <c r="BJ49" s="350" t="n"/>
      <c r="BK49" s="179" t="n"/>
      <c r="BL49" s="350" t="n"/>
      <c r="BM49" s="179" t="n"/>
      <c r="BN49" s="180">
        <f>Z49</f>
        <v/>
      </c>
      <c r="BO49" s="179" t="n"/>
      <c r="BP49" s="350">
        <f>AD49</f>
        <v/>
      </c>
      <c r="BQ49" s="179" t="n"/>
      <c r="BR49" s="350" t="n">
        <v>3</v>
      </c>
      <c r="BS49" s="179" t="n"/>
      <c r="BT49" s="627" t="inlineStr">
        <is>
          <t>СК-6</t>
        </is>
      </c>
      <c r="BU49" s="131" t="n"/>
      <c r="BV49" s="131" t="n"/>
      <c r="BW49" s="132" t="n"/>
      <c r="BX49" s="355" t="n"/>
      <c r="BY49" s="2184" t="n"/>
      <c r="BZ49" s="1" t="n"/>
      <c r="CA49" s="1" t="n"/>
      <c r="CB49" s="355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</row>
    <row r="50">
      <c r="A50" s="355" t="n"/>
      <c r="B50" s="1093" t="inlineStr">
        <is>
          <t>2.4</t>
        </is>
      </c>
      <c r="C50" s="179" t="n"/>
      <c r="D50" s="2063" t="inlineStr">
        <is>
          <t>Модуль  "Проектирование  и анализ  информационных систем"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261" t="n"/>
      <c r="W50" s="132" t="n"/>
      <c r="X50" s="261" t="n"/>
      <c r="Y50" s="132" t="n"/>
      <c r="Z50" s="407" t="n">
        <v>552</v>
      </c>
      <c r="AA50" s="179" t="n"/>
      <c r="AB50" s="352">
        <f>AB51+AB52+AB53+AB54</f>
        <v/>
      </c>
      <c r="AC50" s="179" t="n"/>
      <c r="AD50" s="186">
        <f>AD51+AD52+AD53+AD54</f>
        <v/>
      </c>
      <c r="AE50" s="179" t="n"/>
      <c r="AF50" s="186">
        <f>AF51+AF52+AF53+AF54</f>
        <v/>
      </c>
      <c r="AG50" s="179" t="n"/>
      <c r="AH50" s="186">
        <f>AH51+AH52+AH53+AH54</f>
        <v/>
      </c>
      <c r="AI50" s="179" t="n"/>
      <c r="AJ50" s="186">
        <f>AJ51+AJ52+AJ53+AJ54</f>
        <v/>
      </c>
      <c r="AK50" s="179" t="n"/>
      <c r="AL50" s="186">
        <f>AL51+AL52+AL53+AL54</f>
        <v/>
      </c>
      <c r="AM50" s="179" t="n"/>
      <c r="AN50" s="222">
        <f>AN51+AN52+AN53+AN54</f>
        <v/>
      </c>
      <c r="AO50" s="179" t="n"/>
      <c r="AP50" s="186">
        <f>AP51+AP52+AP53+AP54</f>
        <v/>
      </c>
      <c r="AQ50" s="179" t="n"/>
      <c r="AR50" s="186">
        <f>AR51+AR52+AR53+AR54</f>
        <v/>
      </c>
      <c r="AS50" s="179" t="n"/>
      <c r="AT50" s="186">
        <f>AT51+AT52+AT53+AT54</f>
        <v/>
      </c>
      <c r="AU50" s="179" t="n"/>
      <c r="AV50" s="186">
        <f>AV51+AV52+AV53+AV54</f>
        <v/>
      </c>
      <c r="AW50" s="179" t="n"/>
      <c r="AX50" s="186">
        <f>AX51+AX52+AX53+AX54</f>
        <v/>
      </c>
      <c r="AY50" s="179" t="n"/>
      <c r="AZ50" s="186">
        <f>AZ51+AZ52+AZ53+AZ54</f>
        <v/>
      </c>
      <c r="BA50" s="179" t="n"/>
      <c r="BB50" s="222">
        <f>BB51+BB52+BB53+BB54</f>
        <v/>
      </c>
      <c r="BC50" s="179" t="n"/>
      <c r="BD50" s="186">
        <f>BD51+BD52+BD53+BD54</f>
        <v/>
      </c>
      <c r="BE50" s="179" t="n"/>
      <c r="BF50" s="186">
        <f>BF51+BF52+BF53+BF54</f>
        <v/>
      </c>
      <c r="BG50" s="179" t="n"/>
      <c r="BH50" s="186">
        <f>BH51+BH52+BH53+BH54</f>
        <v/>
      </c>
      <c r="BI50" s="179" t="n"/>
      <c r="BJ50" s="186">
        <f>BJ51+BJ52+BJ53+BJ54</f>
        <v/>
      </c>
      <c r="BK50" s="179" t="n"/>
      <c r="BL50" s="186">
        <f>BL51+BL52+BL53+BL54</f>
        <v/>
      </c>
      <c r="BM50" s="179" t="n"/>
      <c r="BN50" s="186">
        <f>BN51+BN52+BN53+BN54</f>
        <v/>
      </c>
      <c r="BO50" s="179" t="n"/>
      <c r="BP50" s="186">
        <f>BP51+BP52+BP53+BP54</f>
        <v/>
      </c>
      <c r="BQ50" s="179" t="n"/>
      <c r="BR50" s="186">
        <f>BR51+BR52+BR53+BR54</f>
        <v/>
      </c>
      <c r="BS50" s="179" t="n"/>
      <c r="BT50" s="2064" t="n"/>
      <c r="BU50" s="131" t="n"/>
      <c r="BV50" s="131" t="n"/>
      <c r="BW50" s="132" t="n"/>
      <c r="BX50" s="355" t="n"/>
      <c r="BY50" s="2184" t="n"/>
      <c r="BZ50" s="1" t="n"/>
      <c r="CA50" s="1" t="n"/>
      <c r="CB50" s="355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</row>
    <row r="51">
      <c r="A51" s="355" t="n"/>
      <c r="B51" s="1080" t="inlineStr">
        <is>
          <t>2.4.1</t>
        </is>
      </c>
      <c r="C51" s="179" t="n"/>
      <c r="D51" s="2058" t="inlineStr">
        <is>
          <t>Математическое и имитационное моделирование информационных систем и процессов / Модели и методы поддержки принятия решений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261" t="n">
        <v>1</v>
      </c>
      <c r="W51" s="132" t="n"/>
      <c r="X51" s="261" t="n"/>
      <c r="Y51" s="132" t="n"/>
      <c r="Z51" s="724" t="n">
        <v>216</v>
      </c>
      <c r="AA51" s="179" t="n"/>
      <c r="AB51" s="350" t="n">
        <v>72</v>
      </c>
      <c r="AC51" s="179" t="n"/>
      <c r="AD51" s="180">
        <f>AF51+AH51+AJ51+AL51</f>
        <v/>
      </c>
      <c r="AE51" s="179" t="n"/>
      <c r="AF51" s="350" t="n">
        <v>8</v>
      </c>
      <c r="AG51" s="179" t="n"/>
      <c r="AH51" s="350" t="n">
        <v>10</v>
      </c>
      <c r="AI51" s="179" t="n"/>
      <c r="AJ51" s="350" t="n"/>
      <c r="AK51" s="179" t="n"/>
      <c r="AL51" s="725" t="n"/>
      <c r="AM51" s="131" t="n"/>
      <c r="AN51" s="261" t="n"/>
      <c r="AO51" s="132" t="n"/>
      <c r="AP51" s="180">
        <f>Z51</f>
        <v/>
      </c>
      <c r="AQ51" s="179" t="n"/>
      <c r="AR51" s="180">
        <f>AD51</f>
        <v/>
      </c>
      <c r="AS51" s="179" t="n"/>
      <c r="AT51" s="180" t="n">
        <v>6</v>
      </c>
      <c r="AU51" s="179" t="n"/>
      <c r="AV51" s="180" t="n"/>
      <c r="AW51" s="179" t="n"/>
      <c r="AX51" s="180" t="n"/>
      <c r="AY51" s="179" t="n"/>
      <c r="AZ51" s="180" t="n"/>
      <c r="BA51" s="179" t="n"/>
      <c r="BB51" s="225" t="n"/>
      <c r="BC51" s="179" t="n"/>
      <c r="BD51" s="180" t="n"/>
      <c r="BE51" s="179" t="n"/>
      <c r="BF51" s="180" t="n"/>
      <c r="BG51" s="179" t="n"/>
      <c r="BH51" s="180" t="n"/>
      <c r="BI51" s="179" t="n"/>
      <c r="BJ51" s="180" t="n"/>
      <c r="BK51" s="179" t="n"/>
      <c r="BL51" s="180" t="n"/>
      <c r="BM51" s="179" t="n"/>
      <c r="BN51" s="180" t="n"/>
      <c r="BO51" s="179" t="n"/>
      <c r="BP51" s="180" t="n"/>
      <c r="BQ51" s="179" t="n"/>
      <c r="BR51" s="180" t="n"/>
      <c r="BS51" s="179" t="n"/>
      <c r="BT51" s="746" t="inlineStr">
        <is>
          <t>СК-7/ УК5,6, СК-12</t>
        </is>
      </c>
      <c r="BU51" s="131" t="n"/>
      <c r="BV51" s="131" t="n"/>
      <c r="BW51" s="132" t="n"/>
      <c r="BX51" s="355" t="n"/>
      <c r="BY51" s="2184" t="n"/>
      <c r="BZ51" s="2184" t="n"/>
      <c r="CA51" s="2184" t="n"/>
      <c r="CB51" s="355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</row>
    <row r="52">
      <c r="A52" s="355" t="n"/>
      <c r="B52" s="1080" t="inlineStr">
        <is>
          <t>2.4.2</t>
        </is>
      </c>
      <c r="C52" s="179" t="n"/>
      <c r="D52" s="2058" t="inlineStr">
        <is>
          <t>Квантовые вычисления/ Неклассические логики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405" t="n"/>
      <c r="W52" s="132" t="n"/>
      <c r="X52" s="261" t="n">
        <v>4</v>
      </c>
      <c r="Y52" s="132" t="n"/>
      <c r="Z52" s="724" t="n">
        <v>120</v>
      </c>
      <c r="AA52" s="179" t="n"/>
      <c r="AB52" s="350" t="n">
        <v>56</v>
      </c>
      <c r="AC52" s="179" t="n"/>
      <c r="AD52" s="180">
        <f>AF52+AH52+AJ52+AL52</f>
        <v/>
      </c>
      <c r="AE52" s="179" t="n"/>
      <c r="AF52" s="350" t="n">
        <v>8</v>
      </c>
      <c r="AG52" s="179" t="n"/>
      <c r="AH52" s="350" t="n">
        <v>6</v>
      </c>
      <c r="AI52" s="179" t="n"/>
      <c r="AJ52" s="350" t="n"/>
      <c r="AK52" s="179" t="n"/>
      <c r="AL52" s="725" t="n"/>
      <c r="AM52" s="131" t="n"/>
      <c r="AN52" s="225" t="n"/>
      <c r="AO52" s="179" t="n"/>
      <c r="AP52" s="180" t="n"/>
      <c r="AQ52" s="179" t="n"/>
      <c r="AR52" s="350" t="n"/>
      <c r="AS52" s="179" t="n"/>
      <c r="AT52" s="350" t="n"/>
      <c r="AU52" s="179" t="n"/>
      <c r="AV52" s="350" t="n"/>
      <c r="AW52" s="179" t="n"/>
      <c r="AX52" s="350" t="n"/>
      <c r="AY52" s="179" t="n"/>
      <c r="AZ52" s="350" t="n"/>
      <c r="BA52" s="179" t="n"/>
      <c r="BB52" s="225" t="n"/>
      <c r="BC52" s="179" t="n"/>
      <c r="BD52" s="350" t="n"/>
      <c r="BE52" s="179" t="n"/>
      <c r="BF52" s="350" t="n"/>
      <c r="BG52" s="179" t="n"/>
      <c r="BH52" s="350">
        <f>Z52</f>
        <v/>
      </c>
      <c r="BI52" s="179" t="n"/>
      <c r="BJ52" s="350">
        <f>AD52</f>
        <v/>
      </c>
      <c r="BK52" s="179" t="n"/>
      <c r="BL52" s="350" t="n">
        <v>3</v>
      </c>
      <c r="BM52" s="179" t="n"/>
      <c r="BN52" s="180" t="n"/>
      <c r="BO52" s="179" t="n"/>
      <c r="BP52" s="350" t="n"/>
      <c r="BQ52" s="179" t="n"/>
      <c r="BR52" s="350" t="n"/>
      <c r="BS52" s="179" t="n"/>
      <c r="BT52" s="746" t="inlineStr">
        <is>
          <t>СК-8 / СК-13</t>
        </is>
      </c>
      <c r="BU52" s="131" t="n"/>
      <c r="BV52" s="131" t="n"/>
      <c r="BW52" s="132" t="n"/>
      <c r="BX52" s="355" t="n"/>
      <c r="BY52" s="2184" t="n"/>
      <c r="BZ52" s="2184" t="n"/>
      <c r="CA52" s="2184" t="n"/>
      <c r="CB52" s="355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</row>
    <row r="53">
      <c r="A53" s="355" t="n"/>
      <c r="B53" s="1080" t="inlineStr">
        <is>
          <t>2.4.3</t>
        </is>
      </c>
      <c r="C53" s="179" t="n"/>
      <c r="D53" s="2058" t="inlineStr">
        <is>
          <t>Проектирование и анализ архитектур программного обеспечения / Программирование микросервисов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261" t="n"/>
      <c r="W53" s="132" t="n"/>
      <c r="X53" s="261" t="n">
        <v>5</v>
      </c>
      <c r="Y53" s="132" t="n"/>
      <c r="Z53" s="724" t="n">
        <v>108</v>
      </c>
      <c r="AA53" s="179" t="n"/>
      <c r="AB53" s="350" t="n">
        <v>72</v>
      </c>
      <c r="AC53" s="179" t="n"/>
      <c r="AD53" s="180">
        <f>AF53+AH53+AJ53+AL53</f>
        <v/>
      </c>
      <c r="AE53" s="179" t="n"/>
      <c r="AF53" s="350" t="n">
        <v>8</v>
      </c>
      <c r="AG53" s="179" t="n"/>
      <c r="AH53" s="350" t="n">
        <v>10</v>
      </c>
      <c r="AI53" s="179" t="n"/>
      <c r="AJ53" s="350" t="n"/>
      <c r="AK53" s="179" t="n"/>
      <c r="AL53" s="725" t="n"/>
      <c r="AM53" s="131" t="n"/>
      <c r="AN53" s="225" t="n"/>
      <c r="AO53" s="179" t="n"/>
      <c r="AP53" s="180" t="n"/>
      <c r="AQ53" s="179" t="n"/>
      <c r="AR53" s="350" t="n"/>
      <c r="AS53" s="179" t="n"/>
      <c r="AT53" s="350" t="n"/>
      <c r="AU53" s="179" t="n"/>
      <c r="AV53" s="350" t="n"/>
      <c r="AW53" s="179" t="n"/>
      <c r="AX53" s="350" t="n"/>
      <c r="AY53" s="179" t="n"/>
      <c r="AZ53" s="350" t="n"/>
      <c r="BA53" s="179" t="n"/>
      <c r="BB53" s="225" t="n"/>
      <c r="BC53" s="179" t="n"/>
      <c r="BD53" s="350" t="n"/>
      <c r="BE53" s="179" t="n"/>
      <c r="BF53" s="180" t="n"/>
      <c r="BG53" s="179" t="n"/>
      <c r="BH53" s="350" t="n"/>
      <c r="BI53" s="179" t="n"/>
      <c r="BJ53" s="350" t="n"/>
      <c r="BK53" s="179" t="n"/>
      <c r="BL53" s="350" t="n"/>
      <c r="BM53" s="179" t="n"/>
      <c r="BN53" s="180">
        <f>Z53</f>
        <v/>
      </c>
      <c r="BO53" s="179" t="n"/>
      <c r="BP53" s="350">
        <f>AD53</f>
        <v/>
      </c>
      <c r="BQ53" s="179" t="n"/>
      <c r="BR53" s="350" t="n">
        <v>3</v>
      </c>
      <c r="BS53" s="179" t="n"/>
      <c r="BT53" s="746" t="inlineStr">
        <is>
          <t>СК-9 / СК-14</t>
        </is>
      </c>
      <c r="BU53" s="131" t="n"/>
      <c r="BV53" s="131" t="n"/>
      <c r="BW53" s="132" t="n"/>
      <c r="BX53" s="355" t="n"/>
      <c r="BY53" s="2184" t="n"/>
      <c r="BZ53" s="2184" t="n"/>
      <c r="CA53" s="2184" t="n"/>
      <c r="CB53" s="355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</row>
    <row r="54">
      <c r="A54" s="355" t="n"/>
      <c r="B54" s="1080" t="inlineStr">
        <is>
          <t>2.4.4</t>
        </is>
      </c>
      <c r="C54" s="179" t="n"/>
      <c r="D54" s="2058" t="inlineStr">
        <is>
          <t>Информационная бизнес-аналитика/                                  ERP-системы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2" t="n"/>
      <c r="V54" s="261" t="n"/>
      <c r="W54" s="132" t="n"/>
      <c r="X54" s="261" t="n">
        <v>5</v>
      </c>
      <c r="Y54" s="132" t="n"/>
      <c r="Z54" s="724" t="n">
        <v>108</v>
      </c>
      <c r="AA54" s="179" t="n"/>
      <c r="AB54" s="350" t="n">
        <v>44</v>
      </c>
      <c r="AC54" s="179" t="n"/>
      <c r="AD54" s="180">
        <f>AF54+AH54+AJ54+AL54</f>
        <v/>
      </c>
      <c r="AE54" s="179" t="n"/>
      <c r="AF54" s="350" t="n">
        <v>4</v>
      </c>
      <c r="AG54" s="179" t="n"/>
      <c r="AH54" s="350" t="n"/>
      <c r="AI54" s="179" t="n"/>
      <c r="AJ54" s="350" t="n">
        <v>6</v>
      </c>
      <c r="AK54" s="179" t="n"/>
      <c r="AL54" s="725" t="n"/>
      <c r="AM54" s="131" t="n"/>
      <c r="AN54" s="225" t="n"/>
      <c r="AO54" s="179" t="n"/>
      <c r="AP54" s="180" t="n"/>
      <c r="AQ54" s="179" t="n"/>
      <c r="AR54" s="350" t="n"/>
      <c r="AS54" s="179" t="n"/>
      <c r="AT54" s="350" t="n"/>
      <c r="AU54" s="179" t="n"/>
      <c r="AV54" s="350" t="n"/>
      <c r="AW54" s="179" t="n"/>
      <c r="AX54" s="350" t="n"/>
      <c r="AY54" s="179" t="n"/>
      <c r="AZ54" s="350" t="n"/>
      <c r="BA54" s="179" t="n"/>
      <c r="BB54" s="225" t="n"/>
      <c r="BC54" s="179" t="n"/>
      <c r="BD54" s="350" t="n"/>
      <c r="BE54" s="179" t="n"/>
      <c r="BF54" s="180" t="n"/>
      <c r="BG54" s="179" t="n"/>
      <c r="BH54" s="350" t="n"/>
      <c r="BI54" s="179" t="n"/>
      <c r="BJ54" s="350" t="n"/>
      <c r="BK54" s="179" t="n"/>
      <c r="BL54" s="350" t="n"/>
      <c r="BM54" s="179" t="n"/>
      <c r="BN54" s="180">
        <f>Z54</f>
        <v/>
      </c>
      <c r="BO54" s="179" t="n"/>
      <c r="BP54" s="350">
        <f>AD54</f>
        <v/>
      </c>
      <c r="BQ54" s="179" t="n"/>
      <c r="BR54" s="350" t="n">
        <v>3</v>
      </c>
      <c r="BS54" s="179" t="n"/>
      <c r="BT54" s="746" t="inlineStr">
        <is>
          <t>СК-10 /СК-15</t>
        </is>
      </c>
      <c r="BU54" s="131" t="n"/>
      <c r="BV54" s="131" t="n"/>
      <c r="BW54" s="132" t="n"/>
      <c r="BX54" s="355" t="n"/>
      <c r="BY54" s="2184" t="n"/>
      <c r="BZ54" s="2184" t="n"/>
      <c r="CA54" s="2184" t="n"/>
      <c r="CB54" s="355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</row>
    <row r="55">
      <c r="A55" s="355" t="n"/>
      <c r="B55" s="1093" t="inlineStr">
        <is>
          <t>2.5</t>
        </is>
      </c>
      <c r="C55" s="179" t="n"/>
      <c r="D55" s="2185" t="inlineStr">
        <is>
          <t>Дополнительные виды обучения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2" t="n"/>
      <c r="V55" s="261" t="n"/>
      <c r="W55" s="132" t="n"/>
      <c r="X55" s="261" t="n"/>
      <c r="Y55" s="132" t="n"/>
      <c r="Z55" s="437" t="inlineStr">
        <is>
          <t>/</t>
        </is>
      </c>
      <c r="AA55" s="1634">
        <f>SUM(AA56:AA58)</f>
        <v/>
      </c>
      <c r="AB55" s="2186" t="inlineStr">
        <is>
          <t>/</t>
        </is>
      </c>
      <c r="AC55" s="2187" t="n">
        <v>218</v>
      </c>
      <c r="AD55" s="2188" t="inlineStr">
        <is>
          <t>/</t>
        </is>
      </c>
      <c r="AE55" s="2187">
        <f>AE56+AE57+AE58</f>
        <v/>
      </c>
      <c r="AF55" s="2189" t="inlineStr">
        <is>
          <t>/</t>
        </is>
      </c>
      <c r="AG55" s="2190">
        <f>AG56+AG57+AG58</f>
        <v/>
      </c>
      <c r="AH55" s="2191" t="inlineStr">
        <is>
          <t>/</t>
        </is>
      </c>
      <c r="AI55" s="2192">
        <f>AI56+AI57+AI58</f>
        <v/>
      </c>
      <c r="AJ55" s="2191" t="inlineStr">
        <is>
          <t>/</t>
        </is>
      </c>
      <c r="AK55" s="2190">
        <f>AK56+AK57+AK58</f>
        <v/>
      </c>
      <c r="AL55" s="2193" t="inlineStr">
        <is>
          <t>/</t>
        </is>
      </c>
      <c r="AM55" s="2194" t="n">
        <v>10</v>
      </c>
      <c r="AN55" s="2195" t="n"/>
      <c r="AO55" s="2196" t="n"/>
      <c r="AP55" s="2188" t="inlineStr">
        <is>
          <t>/</t>
        </is>
      </c>
      <c r="AQ55" s="2197">
        <f>AQ56+AQ57</f>
        <v/>
      </c>
      <c r="AR55" s="2198" t="inlineStr">
        <is>
          <t>/</t>
        </is>
      </c>
      <c r="AS55" s="2187">
        <f>AS56+AS57</f>
        <v/>
      </c>
      <c r="AT55" s="2147" t="n"/>
      <c r="AU55" s="179" t="n"/>
      <c r="AV55" s="2198" t="inlineStr">
        <is>
          <t>/</t>
        </is>
      </c>
      <c r="AW55" s="2197">
        <f>AW56+AW57</f>
        <v/>
      </c>
      <c r="AX55" s="2198" t="inlineStr">
        <is>
          <t>/</t>
        </is>
      </c>
      <c r="AY55" s="2190">
        <f>AY56+AY57</f>
        <v/>
      </c>
      <c r="AZ55" s="2198" t="inlineStr">
        <is>
          <t>/</t>
        </is>
      </c>
      <c r="BA55" s="2199" t="n">
        <v>7</v>
      </c>
      <c r="BB55" s="2200" t="inlineStr">
        <is>
          <t>/</t>
        </is>
      </c>
      <c r="BC55" s="2190" t="n">
        <v>72</v>
      </c>
      <c r="BD55" s="2198" t="inlineStr">
        <is>
          <t>/</t>
        </is>
      </c>
      <c r="BE55" s="2190" t="n">
        <v>14</v>
      </c>
      <c r="BF55" s="2198" t="inlineStr">
        <is>
          <t>/</t>
        </is>
      </c>
      <c r="BG55" s="2190" t="n">
        <v>2</v>
      </c>
      <c r="BH55" s="350" t="n"/>
      <c r="BI55" s="179" t="n"/>
      <c r="BJ55" s="350" t="n"/>
      <c r="BK55" s="179" t="n"/>
      <c r="BL55" s="350" t="n"/>
      <c r="BM55" s="179" t="n"/>
      <c r="BN55" s="180" t="n"/>
      <c r="BO55" s="179" t="n"/>
      <c r="BP55" s="350" t="n"/>
      <c r="BQ55" s="179" t="n"/>
      <c r="BR55" s="350" t="n"/>
      <c r="BS55" s="179" t="n"/>
      <c r="BT55" s="261" t="n"/>
      <c r="BU55" s="131" t="n"/>
      <c r="BV55" s="131" t="n"/>
      <c r="BW55" s="132" t="n"/>
      <c r="BX55" s="355" t="n"/>
      <c r="BY55" s="355" t="n"/>
      <c r="BZ55" s="355" t="n"/>
      <c r="CA55" s="355" t="n"/>
      <c r="CB55" s="355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</row>
    <row r="56">
      <c r="A56" s="355" t="n"/>
      <c r="B56" s="1080" t="inlineStr">
        <is>
          <t>2.5.1</t>
        </is>
      </c>
      <c r="C56" s="179" t="n"/>
      <c r="D56" s="1662" t="inlineStr">
        <is>
          <t>Философия и методология науки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2" t="n"/>
      <c r="V56" s="640" t="inlineStr">
        <is>
          <t>/</t>
        </is>
      </c>
      <c r="W56" s="1200" t="n">
        <v>2</v>
      </c>
      <c r="X56" s="261" t="n"/>
      <c r="Y56" s="132" t="n"/>
      <c r="Z56" s="445" t="inlineStr">
        <is>
          <t>/</t>
        </is>
      </c>
      <c r="AA56" s="2201">
        <f>AQ56+AW56</f>
        <v/>
      </c>
      <c r="AB56" s="1135" t="inlineStr">
        <is>
          <t>/</t>
        </is>
      </c>
      <c r="AC56" s="2202" t="n">
        <v>72</v>
      </c>
      <c r="AD56" s="2189" t="inlineStr">
        <is>
          <t>/</t>
        </is>
      </c>
      <c r="AE56" s="2203" t="n">
        <v>20</v>
      </c>
      <c r="AF56" s="2189" t="inlineStr">
        <is>
          <t>/</t>
        </is>
      </c>
      <c r="AG56" s="2204" t="n">
        <v>10</v>
      </c>
      <c r="AH56" s="2191" t="n"/>
      <c r="AI56" s="2205" t="n"/>
      <c r="AJ56" s="2191" t="n"/>
      <c r="AK56" s="2204" t="n"/>
      <c r="AL56" s="2193" t="inlineStr">
        <is>
          <t>/</t>
        </is>
      </c>
      <c r="AM56" s="2206" t="n">
        <v>10</v>
      </c>
      <c r="AN56" s="2207" t="n"/>
      <c r="AO56" s="2208" t="n"/>
      <c r="AP56" s="2188" t="inlineStr">
        <is>
          <t>/</t>
        </is>
      </c>
      <c r="AQ56" s="2204" t="n">
        <v>62</v>
      </c>
      <c r="AR56" s="2193" t="inlineStr">
        <is>
          <t>/</t>
        </is>
      </c>
      <c r="AS56" s="2203" t="n">
        <v>10</v>
      </c>
      <c r="AT56" s="2209" t="n"/>
      <c r="AU56" s="179" t="n"/>
      <c r="AV56" s="2193" t="inlineStr">
        <is>
          <t>/</t>
        </is>
      </c>
      <c r="AW56" s="2204" t="n">
        <v>62</v>
      </c>
      <c r="AX56" s="2193" t="inlineStr">
        <is>
          <t>/</t>
        </is>
      </c>
      <c r="AY56" s="2204" t="n">
        <v>10</v>
      </c>
      <c r="AZ56" s="2193" t="inlineStr">
        <is>
          <t>/</t>
        </is>
      </c>
      <c r="BA56" s="2210" t="n">
        <v>3</v>
      </c>
      <c r="BB56" s="2200" t="n"/>
      <c r="BC56" s="2204" t="n"/>
      <c r="BD56" s="2193" t="n"/>
      <c r="BE56" s="2204" t="n"/>
      <c r="BF56" s="2193" t="n"/>
      <c r="BG56" s="2204" t="n"/>
      <c r="BH56" s="350" t="n"/>
      <c r="BI56" s="179" t="n"/>
      <c r="BJ56" s="350" t="n"/>
      <c r="BK56" s="179" t="n"/>
      <c r="BL56" s="350" t="n"/>
      <c r="BM56" s="179" t="n"/>
      <c r="BN56" s="180" t="n"/>
      <c r="BO56" s="179" t="n"/>
      <c r="BP56" s="350" t="n"/>
      <c r="BQ56" s="179" t="n"/>
      <c r="BR56" s="350" t="n"/>
      <c r="BS56" s="179" t="n"/>
      <c r="BT56" s="261" t="inlineStr">
        <is>
          <t>УК-1</t>
        </is>
      </c>
      <c r="BU56" s="131" t="n"/>
      <c r="BV56" s="131" t="n"/>
      <c r="BW56" s="132" t="n"/>
      <c r="BX56" s="355" t="n"/>
      <c r="BY56" s="355" t="n"/>
      <c r="BZ56" s="355" t="n"/>
      <c r="CA56" s="355" t="n"/>
      <c r="CB56" s="355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</row>
    <row r="57">
      <c r="A57" s="355" t="n"/>
      <c r="B57" s="1080" t="inlineStr">
        <is>
          <t>2.5.2</t>
        </is>
      </c>
      <c r="C57" s="179" t="n"/>
      <c r="D57" s="1662" t="inlineStr">
        <is>
          <t>Иностранный язык *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2" t="n"/>
      <c r="V57" s="640" t="inlineStr">
        <is>
          <t>/</t>
        </is>
      </c>
      <c r="W57" s="1200" t="n">
        <v>2</v>
      </c>
      <c r="X57" s="261" t="n"/>
      <c r="Y57" s="132" t="n"/>
      <c r="Z57" s="445" t="inlineStr">
        <is>
          <t>/</t>
        </is>
      </c>
      <c r="AA57" s="2201">
        <f>AQ57+AW57</f>
        <v/>
      </c>
      <c r="AB57" s="1135" t="inlineStr">
        <is>
          <t>/</t>
        </is>
      </c>
      <c r="AC57" s="2202" t="n">
        <v>96</v>
      </c>
      <c r="AD57" s="2189" t="inlineStr">
        <is>
          <t>/</t>
        </is>
      </c>
      <c r="AE57" s="2203" t="n">
        <v>26</v>
      </c>
      <c r="AF57" s="2189" t="n"/>
      <c r="AG57" s="2205" t="n"/>
      <c r="AH57" s="2191" t="n"/>
      <c r="AI57" s="2205" t="n"/>
      <c r="AJ57" s="2191" t="inlineStr">
        <is>
          <t>/</t>
        </is>
      </c>
      <c r="AK57" s="2204" t="n">
        <v>26</v>
      </c>
      <c r="AL57" s="2193" t="n"/>
      <c r="AM57" s="2206" t="n"/>
      <c r="AN57" s="2207" t="n"/>
      <c r="AO57" s="2208" t="n"/>
      <c r="AP57" s="2188" t="inlineStr">
        <is>
          <t>/</t>
        </is>
      </c>
      <c r="AQ57" s="2204" t="n">
        <v>70</v>
      </c>
      <c r="AR57" s="2193" t="inlineStr">
        <is>
          <t>/</t>
        </is>
      </c>
      <c r="AS57" s="2203" t="n">
        <v>10</v>
      </c>
      <c r="AT57" s="2209" t="n"/>
      <c r="AU57" s="179" t="n"/>
      <c r="AV57" s="2193" t="inlineStr">
        <is>
          <t>/</t>
        </is>
      </c>
      <c r="AW57" s="2204" t="n">
        <v>72</v>
      </c>
      <c r="AX57" s="2193" t="inlineStr">
        <is>
          <t>/</t>
        </is>
      </c>
      <c r="AY57" s="2204" t="n">
        <v>16</v>
      </c>
      <c r="AZ57" s="2193" t="inlineStr">
        <is>
          <t>/</t>
        </is>
      </c>
      <c r="BA57" s="2210" t="n">
        <v>4</v>
      </c>
      <c r="BB57" s="2200" t="n"/>
      <c r="BC57" s="2204" t="n"/>
      <c r="BD57" s="2193" t="n"/>
      <c r="BE57" s="2204" t="n"/>
      <c r="BF57" s="2193" t="n"/>
      <c r="BG57" s="2204" t="n"/>
      <c r="BH57" s="350" t="n"/>
      <c r="BI57" s="179" t="n"/>
      <c r="BJ57" s="350" t="n"/>
      <c r="BK57" s="179" t="n"/>
      <c r="BL57" s="350" t="n"/>
      <c r="BM57" s="179" t="n"/>
      <c r="BN57" s="180" t="n"/>
      <c r="BO57" s="179" t="n"/>
      <c r="BP57" s="350" t="n"/>
      <c r="BQ57" s="179" t="n"/>
      <c r="BR57" s="350" t="n"/>
      <c r="BS57" s="179" t="n"/>
      <c r="BT57" s="261" t="inlineStr">
        <is>
          <t>УК-3</t>
        </is>
      </c>
      <c r="BU57" s="131" t="n"/>
      <c r="BV57" s="131" t="n"/>
      <c r="BW57" s="132" t="n"/>
      <c r="BX57" s="355" t="n"/>
      <c r="BY57" s="355" t="n"/>
      <c r="BZ57" s="355" t="n"/>
      <c r="CA57" s="355" t="n"/>
      <c r="CB57" s="355" t="n"/>
      <c r="CC57" s="355" t="n"/>
      <c r="CD57" s="355" t="n"/>
      <c r="CE57" s="355" t="n"/>
      <c r="CF57" s="1" t="n"/>
      <c r="CG57" s="1" t="n"/>
      <c r="CH57" s="1" t="n"/>
      <c r="CI57" s="1" t="n"/>
      <c r="CJ57" s="1" t="n"/>
      <c r="CK57" s="1" t="n"/>
    </row>
    <row r="58">
      <c r="A58" s="355" t="n"/>
      <c r="B58" s="1136" t="inlineStr">
        <is>
          <t>2.5.3</t>
        </is>
      </c>
      <c r="C58" s="240" t="n"/>
      <c r="D58" s="2211" t="inlineStr">
        <is>
          <t>Основы информационных технологий  *</t>
        </is>
      </c>
      <c r="E58" s="194" t="n"/>
      <c r="F58" s="194" t="n"/>
      <c r="G58" s="194" t="n"/>
      <c r="H58" s="194" t="n"/>
      <c r="I58" s="194" t="n"/>
      <c r="J58" s="194" t="n"/>
      <c r="K58" s="194" t="n"/>
      <c r="L58" s="194" t="n"/>
      <c r="M58" s="194" t="n"/>
      <c r="N58" s="194" t="n"/>
      <c r="O58" s="194" t="n"/>
      <c r="P58" s="194" t="n"/>
      <c r="Q58" s="194" t="n"/>
      <c r="R58" s="194" t="n"/>
      <c r="S58" s="194" t="n"/>
      <c r="T58" s="194" t="n"/>
      <c r="U58" s="195" t="n"/>
      <c r="V58" s="760" t="n"/>
      <c r="W58" s="761" t="n"/>
      <c r="X58" s="263" t="inlineStr">
        <is>
          <t>/ 3д</t>
        </is>
      </c>
      <c r="Y58" s="195" t="n"/>
      <c r="Z58" s="763" t="inlineStr">
        <is>
          <t>/</t>
        </is>
      </c>
      <c r="AA58" s="2212" t="n">
        <v>72</v>
      </c>
      <c r="AB58" s="2213" t="inlineStr">
        <is>
          <t>/</t>
        </is>
      </c>
      <c r="AC58" s="2214" t="n">
        <v>50</v>
      </c>
      <c r="AD58" s="2215" t="inlineStr">
        <is>
          <t>/</t>
        </is>
      </c>
      <c r="AE58" s="2216" t="n">
        <v>14</v>
      </c>
      <c r="AF58" s="2215" t="inlineStr">
        <is>
          <t>/</t>
        </is>
      </c>
      <c r="AG58" s="2217" t="n">
        <v>8</v>
      </c>
      <c r="AH58" s="2218" t="inlineStr">
        <is>
          <t>/</t>
        </is>
      </c>
      <c r="AI58" s="2217" t="n">
        <v>6</v>
      </c>
      <c r="AJ58" s="2218" t="n"/>
      <c r="AK58" s="2217" t="n"/>
      <c r="AL58" s="2218" t="n"/>
      <c r="AM58" s="2215" t="n"/>
      <c r="AN58" s="2219" t="n"/>
      <c r="AO58" s="2220" t="n"/>
      <c r="AP58" s="2215" t="n"/>
      <c r="AQ58" s="2216" t="n"/>
      <c r="AR58" s="2221" t="n"/>
      <c r="AS58" s="2216" t="n"/>
      <c r="AT58" s="2222" t="n"/>
      <c r="AU58" s="240" t="n"/>
      <c r="AV58" s="2223" t="n"/>
      <c r="AW58" s="2216" t="n"/>
      <c r="AX58" s="2223" t="n"/>
      <c r="AY58" s="2216" t="n"/>
      <c r="AZ58" s="2223" t="n"/>
      <c r="BA58" s="2224" t="n"/>
      <c r="BB58" s="2225" t="inlineStr">
        <is>
          <t>/</t>
        </is>
      </c>
      <c r="BC58" s="2226" t="n">
        <v>72</v>
      </c>
      <c r="BD58" s="2221" t="inlineStr">
        <is>
          <t>/</t>
        </is>
      </c>
      <c r="BE58" s="2226" t="n">
        <v>14</v>
      </c>
      <c r="BF58" s="2221" t="inlineStr">
        <is>
          <t>/</t>
        </is>
      </c>
      <c r="BG58" s="2226" t="n">
        <v>2</v>
      </c>
      <c r="BH58" s="1538" t="n"/>
      <c r="BI58" s="1059" t="n"/>
      <c r="BJ58" s="1538" t="n"/>
      <c r="BK58" s="1059" t="n"/>
      <c r="BL58" s="1538" t="n"/>
      <c r="BM58" s="1059" t="n"/>
      <c r="BN58" s="2227" t="n"/>
      <c r="BO58" s="2124" t="n"/>
      <c r="BP58" s="1538" t="n"/>
      <c r="BQ58" s="1059" t="n"/>
      <c r="BR58" s="1538" t="n"/>
      <c r="BS58" s="1059" t="n"/>
      <c r="BT58" s="263" t="inlineStr">
        <is>
          <t>УК-2</t>
        </is>
      </c>
      <c r="BU58" s="194" t="n"/>
      <c r="BV58" s="194" t="n"/>
      <c r="BW58" s="195" t="n"/>
      <c r="BX58" s="356" t="n"/>
      <c r="BY58" s="356" t="n"/>
      <c r="BZ58" s="356" t="n"/>
      <c r="CA58" s="356" t="n"/>
      <c r="CB58" s="356" t="n"/>
      <c r="CC58" s="356" t="n"/>
      <c r="CD58" s="355" t="n"/>
      <c r="CE58" s="355" t="n"/>
      <c r="CF58" s="1" t="n"/>
      <c r="CG58" s="1" t="n"/>
      <c r="CH58" s="1" t="n"/>
      <c r="CI58" s="1" t="n"/>
      <c r="CJ58" s="1" t="n"/>
      <c r="CK58" s="1" t="n"/>
    </row>
    <row r="59">
      <c r="A59" s="92" t="n"/>
      <c r="B59" s="1986" t="n"/>
      <c r="C59" s="356" t="n"/>
      <c r="D59" s="356" t="n"/>
      <c r="E59" s="356" t="n"/>
      <c r="F59" s="356" t="n"/>
      <c r="G59" s="356" t="n"/>
      <c r="H59" s="356" t="n"/>
      <c r="I59" s="356" t="n"/>
      <c r="J59" s="356" t="n"/>
      <c r="K59" s="356" t="n"/>
      <c r="L59" s="356" t="n"/>
      <c r="M59" s="356" t="n"/>
      <c r="N59" s="356" t="n"/>
      <c r="O59" s="356" t="n"/>
      <c r="P59" s="356" t="n"/>
      <c r="Q59" s="356" t="n"/>
      <c r="R59" s="356" t="n"/>
      <c r="S59" s="356" t="n"/>
      <c r="T59" s="356" t="n"/>
      <c r="U59" s="356" t="n"/>
      <c r="V59" s="356" t="n"/>
      <c r="W59" s="356" t="n"/>
      <c r="X59" s="356" t="n"/>
      <c r="Y59" s="356" t="n"/>
      <c r="Z59" s="356" t="n"/>
      <c r="AA59" s="356" t="n"/>
      <c r="AB59" s="356" t="n"/>
      <c r="AC59" s="356" t="n"/>
      <c r="AD59" s="356" t="n"/>
      <c r="AE59" s="356" t="n"/>
      <c r="AF59" s="356" t="n"/>
      <c r="AG59" s="356" t="n"/>
      <c r="AH59" s="356" t="n"/>
      <c r="AI59" s="356" t="n"/>
      <c r="AJ59" s="356" t="n"/>
      <c r="AK59" s="356" t="n"/>
      <c r="AL59" s="356" t="n"/>
      <c r="AM59" s="356" t="n"/>
      <c r="AN59" s="356" t="n"/>
      <c r="AO59" s="356" t="n"/>
      <c r="AP59" s="356" t="n"/>
      <c r="AQ59" s="356" t="n"/>
      <c r="AR59" s="356" t="n"/>
      <c r="AS59" s="356" t="n"/>
      <c r="AT59" s="356" t="n"/>
      <c r="AU59" s="356" t="n"/>
      <c r="AV59" s="356" t="n"/>
      <c r="AW59" s="356" t="n"/>
      <c r="AX59" s="356" t="n"/>
      <c r="AY59" s="356" t="n"/>
      <c r="AZ59" s="356" t="n"/>
      <c r="BA59" s="356" t="n"/>
      <c r="BB59" s="356" t="n"/>
      <c r="BC59" s="356" t="n"/>
      <c r="BD59" s="356" t="n"/>
      <c r="BE59" s="356" t="n"/>
      <c r="BF59" s="356" t="n"/>
      <c r="BG59" s="356" t="n"/>
      <c r="BH59" s="356" t="n"/>
      <c r="BI59" s="356" t="n"/>
      <c r="BJ59" s="356" t="n"/>
      <c r="BK59" s="356" t="n"/>
      <c r="BL59" s="356" t="n"/>
      <c r="BM59" s="356" t="n"/>
      <c r="BN59" s="356" t="n"/>
      <c r="BO59" s="356" t="n"/>
      <c r="BP59" s="356" t="n"/>
      <c r="BQ59" s="356" t="n"/>
      <c r="BR59" s="356" t="n"/>
      <c r="BS59" s="356" t="n"/>
      <c r="BT59" s="356" t="n"/>
      <c r="BU59" s="356" t="n"/>
      <c r="BV59" s="92" t="n"/>
      <c r="BW59" s="92" t="n"/>
      <c r="BX59" s="92" t="n"/>
      <c r="BY59" s="92" t="n"/>
      <c r="BZ59" s="92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</row>
    <row r="60">
      <c r="A60" s="92" t="n"/>
      <c r="B60" s="658" t="inlineStr">
        <is>
          <t>Количество часов учебных занятий</t>
        </is>
      </c>
      <c r="C60" s="490" t="n"/>
      <c r="D60" s="490" t="n"/>
      <c r="E60" s="490" t="n"/>
      <c r="F60" s="490" t="n"/>
      <c r="G60" s="490" t="n"/>
      <c r="H60" s="490" t="n"/>
      <c r="I60" s="490" t="n"/>
      <c r="J60" s="490" t="n"/>
      <c r="K60" s="490" t="n"/>
      <c r="L60" s="490" t="n"/>
      <c r="M60" s="490" t="n"/>
      <c r="N60" s="490" t="n"/>
      <c r="O60" s="490" t="n"/>
      <c r="P60" s="490" t="n"/>
      <c r="Q60" s="490" t="n"/>
      <c r="R60" s="490" t="n"/>
      <c r="S60" s="490" t="n"/>
      <c r="T60" s="490" t="n"/>
      <c r="U60" s="490" t="n"/>
      <c r="V60" s="490" t="n"/>
      <c r="W60" s="490" t="n"/>
      <c r="X60" s="490" t="n"/>
      <c r="Y60" s="2228" t="n"/>
      <c r="Z60" s="2229">
        <f>Z30+Z39</f>
        <v/>
      </c>
      <c r="AA60" s="1998" t="n"/>
      <c r="AB60" s="2229">
        <f>AB30+AB39</f>
        <v/>
      </c>
      <c r="AC60" s="1998" t="n"/>
      <c r="AD60" s="2172">
        <f>AD30+AD39</f>
        <v/>
      </c>
      <c r="AE60" s="1998" t="n"/>
      <c r="AF60" s="2172">
        <f>AF30+AF39</f>
        <v/>
      </c>
      <c r="AG60" s="1998" t="n"/>
      <c r="AH60" s="2172">
        <f>AH30+AH39</f>
        <v/>
      </c>
      <c r="AI60" s="1998" t="n"/>
      <c r="AJ60" s="2172">
        <f>AJ30+AJ39</f>
        <v/>
      </c>
      <c r="AK60" s="1998" t="n"/>
      <c r="AL60" s="2172" t="n"/>
      <c r="AM60" s="1998" t="n"/>
      <c r="AN60" s="2172">
        <f>AN30+AN39</f>
        <v/>
      </c>
      <c r="AO60" s="1998" t="n"/>
      <c r="AP60" s="2172">
        <f>AP30+AP39</f>
        <v/>
      </c>
      <c r="AQ60" s="1998" t="n"/>
      <c r="AR60" s="2172">
        <f>AR30+AR39</f>
        <v/>
      </c>
      <c r="AS60" s="1998" t="n"/>
      <c r="AT60" s="2172">
        <f>AT30+AT39</f>
        <v/>
      </c>
      <c r="AU60" s="1998" t="n"/>
      <c r="AV60" s="2172">
        <f>AV30+AV39</f>
        <v/>
      </c>
      <c r="AW60" s="1998" t="n"/>
      <c r="AX60" s="2172">
        <f>AX30+AX39</f>
        <v/>
      </c>
      <c r="AY60" s="1998" t="n"/>
      <c r="AZ60" s="2172">
        <f>AZ30+AZ39</f>
        <v/>
      </c>
      <c r="BA60" s="1998" t="n"/>
      <c r="BB60" s="2172">
        <f>BB30+BB39</f>
        <v/>
      </c>
      <c r="BC60" s="1998" t="n"/>
      <c r="BD60" s="2172">
        <f>BD30+BD39</f>
        <v/>
      </c>
      <c r="BE60" s="1998" t="n"/>
      <c r="BF60" s="2172">
        <f>BF30+BF39</f>
        <v/>
      </c>
      <c r="BG60" s="1998" t="n"/>
      <c r="BH60" s="2172">
        <f>BH30+BH39</f>
        <v/>
      </c>
      <c r="BI60" s="1998" t="n"/>
      <c r="BJ60" s="2172">
        <f>BJ30+BJ39</f>
        <v/>
      </c>
      <c r="BK60" s="1998" t="n"/>
      <c r="BL60" s="2172">
        <f>BL30+BL39</f>
        <v/>
      </c>
      <c r="BM60" s="1998" t="n"/>
      <c r="BN60" s="2172">
        <f>BN30+BN39</f>
        <v/>
      </c>
      <c r="BO60" s="1998" t="n"/>
      <c r="BP60" s="2172">
        <f>BP30+BP39</f>
        <v/>
      </c>
      <c r="BQ60" s="1998" t="n"/>
      <c r="BR60" s="2172">
        <f>BR30+BR39</f>
        <v/>
      </c>
      <c r="BS60" s="1998" t="n"/>
      <c r="BT60" s="743" t="n"/>
      <c r="BU60" s="123" t="n"/>
      <c r="BV60" s="123" t="n"/>
      <c r="BW60" s="161" t="n"/>
      <c r="BX60" s="92" t="n"/>
      <c r="BY60" s="92" t="n"/>
      <c r="BZ60" s="92" t="n"/>
      <c r="CA60" s="92" t="n"/>
      <c r="CB60" s="92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</row>
    <row r="61">
      <c r="A61" s="2230" t="n"/>
      <c r="B61" s="493" t="inlineStr">
        <is>
          <t>Количество часов учебных занятий в неделю</t>
        </is>
      </c>
      <c r="C61" s="404" t="n"/>
      <c r="D61" s="404" t="n"/>
      <c r="E61" s="404" t="n"/>
      <c r="F61" s="404" t="n"/>
      <c r="G61" s="404" t="n"/>
      <c r="H61" s="404" t="n"/>
      <c r="I61" s="404" t="n"/>
      <c r="J61" s="404" t="n"/>
      <c r="K61" s="404" t="n"/>
      <c r="L61" s="404" t="n"/>
      <c r="M61" s="404" t="n"/>
      <c r="N61" s="404" t="n"/>
      <c r="O61" s="404" t="n"/>
      <c r="P61" s="404" t="n"/>
      <c r="Q61" s="404" t="n"/>
      <c r="R61" s="404" t="n"/>
      <c r="S61" s="404" t="n"/>
      <c r="T61" s="404" t="n"/>
      <c r="U61" s="404" t="n"/>
      <c r="V61" s="404" t="n"/>
      <c r="W61" s="404" t="n"/>
      <c r="X61" s="404" t="n"/>
      <c r="Y61" s="663" t="n"/>
      <c r="Z61" s="2231">
        <f>AP60+AV60+BH60</f>
        <v/>
      </c>
      <c r="AA61" s="179" t="n"/>
      <c r="AB61" s="2231">
        <f>AR60+AX60+BJ60</f>
        <v/>
      </c>
      <c r="AC61" s="179" t="n"/>
      <c r="AD61" s="352" t="n"/>
      <c r="AE61" s="179" t="n"/>
      <c r="AF61" s="352" t="n"/>
      <c r="AG61" s="179" t="n"/>
      <c r="AH61" s="352" t="n"/>
      <c r="AI61" s="179" t="n"/>
      <c r="AJ61" s="352" t="n"/>
      <c r="AK61" s="179" t="n"/>
      <c r="AL61" s="352" t="n"/>
      <c r="AM61" s="179" t="n"/>
      <c r="AN61" s="352" t="n"/>
      <c r="AO61" s="179" t="n"/>
      <c r="AP61" s="236">
        <f>AR60/AP28</f>
        <v/>
      </c>
      <c r="AQ61" s="131" t="n"/>
      <c r="AR61" s="131" t="n"/>
      <c r="AS61" s="131" t="n"/>
      <c r="AT61" s="131" t="n"/>
      <c r="AU61" s="179" t="n"/>
      <c r="AV61" s="236">
        <f>AX60/AV28</f>
        <v/>
      </c>
      <c r="AW61" s="131" t="n"/>
      <c r="AX61" s="131" t="n"/>
      <c r="AY61" s="131" t="n"/>
      <c r="AZ61" s="131" t="n"/>
      <c r="BA61" s="179" t="n"/>
      <c r="BB61" s="236">
        <f>BD60/BB28</f>
        <v/>
      </c>
      <c r="BC61" s="131" t="n"/>
      <c r="BD61" s="131" t="n"/>
      <c r="BE61" s="131" t="n"/>
      <c r="BF61" s="131" t="n"/>
      <c r="BG61" s="179" t="n"/>
      <c r="BH61" s="236">
        <f>BJ60/BH28</f>
        <v/>
      </c>
      <c r="BI61" s="131" t="n"/>
      <c r="BJ61" s="131" t="n"/>
      <c r="BK61" s="131" t="n"/>
      <c r="BL61" s="131" t="n"/>
      <c r="BM61" s="179" t="n"/>
      <c r="BN61" s="236">
        <f>BP60/BN28</f>
        <v/>
      </c>
      <c r="BO61" s="131" t="n"/>
      <c r="BP61" s="131" t="n"/>
      <c r="BQ61" s="131" t="n"/>
      <c r="BR61" s="131" t="n"/>
      <c r="BS61" s="179" t="n"/>
      <c r="BT61" s="2232">
        <f>AZ61+#REF!</f>
        <v/>
      </c>
      <c r="BU61" s="131" t="n"/>
      <c r="BV61" s="131" t="n"/>
      <c r="BW61" s="132" t="n"/>
      <c r="BX61" s="2230" t="n"/>
      <c r="BY61" s="2230" t="n"/>
      <c r="BZ61" s="2230" t="n"/>
      <c r="CA61" s="2230" t="n"/>
      <c r="CB61" s="2230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</row>
    <row r="62">
      <c r="A62" s="2230" t="n"/>
      <c r="B62" s="493" t="inlineStr">
        <is>
          <t>Количество курсовых проектов</t>
        </is>
      </c>
      <c r="C62" s="404" t="n"/>
      <c r="D62" s="404" t="n"/>
      <c r="E62" s="404" t="n"/>
      <c r="F62" s="404" t="n"/>
      <c r="G62" s="404" t="n"/>
      <c r="H62" s="404" t="n"/>
      <c r="I62" s="404" t="n"/>
      <c r="J62" s="404" t="n"/>
      <c r="K62" s="404" t="n"/>
      <c r="L62" s="404" t="n"/>
      <c r="M62" s="404" t="n"/>
      <c r="N62" s="404" t="n"/>
      <c r="O62" s="404" t="n"/>
      <c r="P62" s="404" t="n"/>
      <c r="Q62" s="404" t="n"/>
      <c r="R62" s="404" t="n"/>
      <c r="S62" s="404" t="n"/>
      <c r="T62" s="404" t="n"/>
      <c r="U62" s="404" t="n"/>
      <c r="V62" s="404" t="n"/>
      <c r="W62" s="404" t="n"/>
      <c r="X62" s="404" t="n"/>
      <c r="Y62" s="663" t="n"/>
      <c r="Z62" s="352">
        <f>AP62+AV62+BB62</f>
        <v/>
      </c>
      <c r="AA62" s="179" t="n"/>
      <c r="AB62" s="352" t="n"/>
      <c r="AC62" s="179" t="n"/>
      <c r="AD62" s="352" t="n"/>
      <c r="AE62" s="179" t="n"/>
      <c r="AF62" s="352" t="n"/>
      <c r="AG62" s="179" t="n"/>
      <c r="AH62" s="352" t="n"/>
      <c r="AI62" s="179" t="n"/>
      <c r="AJ62" s="352" t="n"/>
      <c r="AK62" s="179" t="n"/>
      <c r="AL62" s="352" t="n"/>
      <c r="AM62" s="179" t="n"/>
      <c r="AN62" s="352" t="n"/>
      <c r="AO62" s="179" t="n"/>
      <c r="AP62" s="495" t="n"/>
      <c r="AQ62" s="131" t="n"/>
      <c r="AR62" s="131" t="n"/>
      <c r="AS62" s="131" t="n"/>
      <c r="AT62" s="131" t="n"/>
      <c r="AU62" s="179" t="n"/>
      <c r="AV62" s="352" t="n"/>
      <c r="AW62" s="131" t="n"/>
      <c r="AX62" s="131" t="n"/>
      <c r="AY62" s="131" t="n"/>
      <c r="AZ62" s="131" t="n"/>
      <c r="BA62" s="179" t="n"/>
      <c r="BB62" s="352" t="n"/>
      <c r="BC62" s="131" t="n"/>
      <c r="BD62" s="131" t="n"/>
      <c r="BE62" s="131" t="n"/>
      <c r="BF62" s="131" t="n"/>
      <c r="BG62" s="179" t="n"/>
      <c r="BH62" s="352" t="n"/>
      <c r="BI62" s="131" t="n"/>
      <c r="BJ62" s="131" t="n"/>
      <c r="BK62" s="131" t="n"/>
      <c r="BL62" s="131" t="n"/>
      <c r="BM62" s="179" t="n"/>
      <c r="BN62" s="352" t="n"/>
      <c r="BO62" s="131" t="n"/>
      <c r="BP62" s="131" t="n"/>
      <c r="BQ62" s="131" t="n"/>
      <c r="BR62" s="131" t="n"/>
      <c r="BS62" s="179" t="n"/>
      <c r="BT62" s="403" t="n"/>
      <c r="BU62" s="131" t="n"/>
      <c r="BV62" s="131" t="n"/>
      <c r="BW62" s="132" t="n"/>
      <c r="BX62" s="2230" t="n"/>
      <c r="BY62" s="2230" t="n"/>
      <c r="BZ62" s="2230" t="n"/>
      <c r="CA62" s="2230" t="n"/>
      <c r="CB62" s="2230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</row>
    <row r="63">
      <c r="A63" s="2230" t="n"/>
      <c r="B63" s="493" t="inlineStr">
        <is>
          <t>Количество курсовых работ</t>
        </is>
      </c>
      <c r="C63" s="404" t="n"/>
      <c r="D63" s="404" t="n"/>
      <c r="E63" s="404" t="n"/>
      <c r="F63" s="404" t="n"/>
      <c r="G63" s="404" t="n"/>
      <c r="H63" s="404" t="n"/>
      <c r="I63" s="404" t="n"/>
      <c r="J63" s="404" t="n"/>
      <c r="K63" s="404" t="n"/>
      <c r="L63" s="404" t="n"/>
      <c r="M63" s="404" t="n"/>
      <c r="N63" s="404" t="n"/>
      <c r="O63" s="404" t="n"/>
      <c r="P63" s="404" t="n"/>
      <c r="Q63" s="404" t="n"/>
      <c r="R63" s="404" t="n"/>
      <c r="S63" s="404" t="n"/>
      <c r="T63" s="404" t="n"/>
      <c r="U63" s="404" t="n"/>
      <c r="V63" s="404" t="n"/>
      <c r="W63" s="404" t="n"/>
      <c r="X63" s="404" t="n"/>
      <c r="Y63" s="663" t="n"/>
      <c r="Z63" s="352">
        <f>AP63+AV63+BB63+BH63+BN63</f>
        <v/>
      </c>
      <c r="AA63" s="179" t="n"/>
      <c r="AB63" s="352" t="n"/>
      <c r="AC63" s="179" t="n"/>
      <c r="AD63" s="352" t="n"/>
      <c r="AE63" s="179" t="n"/>
      <c r="AF63" s="352" t="n"/>
      <c r="AG63" s="179" t="n"/>
      <c r="AH63" s="352" t="n"/>
      <c r="AI63" s="179" t="n"/>
      <c r="AJ63" s="352" t="n"/>
      <c r="AK63" s="179" t="n"/>
      <c r="AL63" s="352" t="n"/>
      <c r="AM63" s="179" t="n"/>
      <c r="AN63" s="352" t="n"/>
      <c r="AO63" s="179" t="n"/>
      <c r="AP63" s="352" t="n"/>
      <c r="AQ63" s="131" t="n"/>
      <c r="AR63" s="131" t="n"/>
      <c r="AS63" s="131" t="n"/>
      <c r="AT63" s="131" t="n"/>
      <c r="AU63" s="179" t="n"/>
      <c r="AV63" s="352" t="n"/>
      <c r="AW63" s="131" t="n"/>
      <c r="AX63" s="131" t="n"/>
      <c r="AY63" s="131" t="n"/>
      <c r="AZ63" s="131" t="n"/>
      <c r="BA63" s="179" t="n"/>
      <c r="BB63" s="352" t="n"/>
      <c r="BC63" s="131" t="n"/>
      <c r="BD63" s="131" t="n"/>
      <c r="BE63" s="131" t="n"/>
      <c r="BF63" s="131" t="n"/>
      <c r="BG63" s="179" t="n"/>
      <c r="BH63" s="352" t="n"/>
      <c r="BI63" s="131" t="n"/>
      <c r="BJ63" s="131" t="n"/>
      <c r="BK63" s="131" t="n"/>
      <c r="BL63" s="131" t="n"/>
      <c r="BM63" s="179" t="n"/>
      <c r="BN63" s="352" t="n"/>
      <c r="BO63" s="131" t="n"/>
      <c r="BP63" s="131" t="n"/>
      <c r="BQ63" s="131" t="n"/>
      <c r="BR63" s="131" t="n"/>
      <c r="BS63" s="179" t="n"/>
      <c r="BT63" s="403" t="n"/>
      <c r="BU63" s="131" t="n"/>
      <c r="BV63" s="131" t="n"/>
      <c r="BW63" s="132" t="n"/>
      <c r="BX63" s="2230" t="n"/>
      <c r="BY63" s="2230" t="n"/>
      <c r="BZ63" s="2230" t="n"/>
      <c r="CA63" s="2230" t="n"/>
      <c r="CB63" s="2230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</row>
    <row r="64">
      <c r="A64" s="2230" t="n"/>
      <c r="B64" s="493" t="inlineStr">
        <is>
          <t>Количество экзаменов</t>
        </is>
      </c>
      <c r="C64" s="404" t="n"/>
      <c r="D64" s="404" t="n"/>
      <c r="E64" s="404" t="n"/>
      <c r="F64" s="404" t="n"/>
      <c r="G64" s="404" t="n"/>
      <c r="H64" s="404" t="n"/>
      <c r="I64" s="404" t="n"/>
      <c r="J64" s="404" t="n"/>
      <c r="K64" s="404" t="n"/>
      <c r="L64" s="404" t="n"/>
      <c r="M64" s="404" t="n"/>
      <c r="N64" s="404" t="n"/>
      <c r="O64" s="404" t="n"/>
      <c r="P64" s="404" t="n"/>
      <c r="Q64" s="404" t="n"/>
      <c r="R64" s="404" t="n"/>
      <c r="S64" s="404" t="n"/>
      <c r="T64" s="404" t="n"/>
      <c r="U64" s="404" t="n"/>
      <c r="V64" s="404" t="n"/>
      <c r="W64" s="404" t="n"/>
      <c r="X64" s="404" t="n"/>
      <c r="Y64" s="663" t="n"/>
      <c r="Z64" s="352">
        <f>AP64+AV64+BB64+BH64+BN64</f>
        <v/>
      </c>
      <c r="AA64" s="179" t="n"/>
      <c r="AB64" s="352" t="n"/>
      <c r="AC64" s="179" t="n"/>
      <c r="AD64" s="352" t="n"/>
      <c r="AE64" s="179" t="n"/>
      <c r="AF64" s="352" t="n"/>
      <c r="AG64" s="179" t="n"/>
      <c r="AH64" s="352" t="n"/>
      <c r="AI64" s="179" t="n"/>
      <c r="AJ64" s="352" t="n"/>
      <c r="AK64" s="179" t="n"/>
      <c r="AL64" s="352" t="n"/>
      <c r="AM64" s="179" t="n"/>
      <c r="AN64" s="352" t="n"/>
      <c r="AO64" s="179" t="n"/>
      <c r="AP64" s="352">
        <f>COUNTIF($V$24:$W$54,1)</f>
        <v/>
      </c>
      <c r="AQ64" s="131" t="n"/>
      <c r="AR64" s="131" t="n"/>
      <c r="AS64" s="131" t="n"/>
      <c r="AT64" s="131" t="n"/>
      <c r="AU64" s="179" t="n"/>
      <c r="AV64" s="352">
        <f>COUNTIF($V$24:$W$54,2)</f>
        <v/>
      </c>
      <c r="AW64" s="131" t="n"/>
      <c r="AX64" s="131" t="n"/>
      <c r="AY64" s="131" t="n"/>
      <c r="AZ64" s="131" t="n"/>
      <c r="BA64" s="179" t="n"/>
      <c r="BB64" s="352">
        <f>COUNTIF(V31:W54,3)</f>
        <v/>
      </c>
      <c r="BC64" s="131" t="n"/>
      <c r="BD64" s="131" t="n"/>
      <c r="BE64" s="131" t="n"/>
      <c r="BF64" s="131" t="n"/>
      <c r="BG64" s="179" t="n"/>
      <c r="BH64" s="352">
        <f>COUNTIF(V31:W54,4)</f>
        <v/>
      </c>
      <c r="BI64" s="131" t="n"/>
      <c r="BJ64" s="131" t="n"/>
      <c r="BK64" s="131" t="n"/>
      <c r="BL64" s="131" t="n"/>
      <c r="BM64" s="179" t="n"/>
      <c r="BN64" s="352">
        <f>COUNTIF(V31:W54,5)</f>
        <v/>
      </c>
      <c r="BO64" s="131" t="n"/>
      <c r="BP64" s="131" t="n"/>
      <c r="BQ64" s="131" t="n"/>
      <c r="BR64" s="131" t="n"/>
      <c r="BS64" s="179" t="n"/>
      <c r="BT64" s="403" t="n"/>
      <c r="BU64" s="131" t="n"/>
      <c r="BV64" s="131" t="n"/>
      <c r="BW64" s="132" t="n"/>
      <c r="BX64" s="2230" t="n"/>
      <c r="BY64" s="2230" t="n"/>
      <c r="BZ64" s="2230" t="n"/>
      <c r="CA64" s="2230" t="n"/>
      <c r="CB64" s="2230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</row>
    <row r="65">
      <c r="A65" s="953" t="n"/>
      <c r="B65" s="497" t="inlineStr">
        <is>
          <t>Количество зачетов</t>
        </is>
      </c>
      <c r="C65" s="498" t="n"/>
      <c r="D65" s="498" t="n"/>
      <c r="E65" s="498" t="n"/>
      <c r="F65" s="498" t="n"/>
      <c r="G65" s="498" t="n"/>
      <c r="H65" s="498" t="n"/>
      <c r="I65" s="498" t="n"/>
      <c r="J65" s="498" t="n"/>
      <c r="K65" s="498" t="n"/>
      <c r="L65" s="498" t="n"/>
      <c r="M65" s="498" t="n"/>
      <c r="N65" s="498" t="n"/>
      <c r="O65" s="498" t="n"/>
      <c r="P65" s="498" t="n"/>
      <c r="Q65" s="498" t="n"/>
      <c r="R65" s="498" t="n"/>
      <c r="S65" s="498" t="n"/>
      <c r="T65" s="498" t="n"/>
      <c r="U65" s="498" t="n"/>
      <c r="V65" s="498" t="n"/>
      <c r="W65" s="498" t="n"/>
      <c r="X65" s="498" t="n"/>
      <c r="Y65" s="2233" t="n"/>
      <c r="Z65" s="1988">
        <f>AP65+AV65+BB65+BH65+BN65</f>
        <v/>
      </c>
      <c r="AA65" s="1059" t="n"/>
      <c r="AB65" s="1988" t="n"/>
      <c r="AC65" s="1059" t="n"/>
      <c r="AD65" s="1988" t="n"/>
      <c r="AE65" s="1059" t="n"/>
      <c r="AF65" s="1988" t="n"/>
      <c r="AG65" s="1059" t="n"/>
      <c r="AH65" s="1988" t="n"/>
      <c r="AI65" s="1059" t="n"/>
      <c r="AJ65" s="631" t="n"/>
      <c r="AK65" s="240" t="n"/>
      <c r="AL65" s="631" t="n"/>
      <c r="AM65" s="240" t="n"/>
      <c r="AN65" s="1988" t="n"/>
      <c r="AO65" s="1059" t="n"/>
      <c r="AP65" s="631">
        <f>COUNTIF($X$32:$Y$54,1)</f>
        <v/>
      </c>
      <c r="AQ65" s="194" t="n"/>
      <c r="AR65" s="194" t="n"/>
      <c r="AS65" s="194" t="n"/>
      <c r="AT65" s="194" t="n"/>
      <c r="AU65" s="240" t="n"/>
      <c r="AV65" s="631" t="n">
        <v>3</v>
      </c>
      <c r="AW65" s="194" t="n"/>
      <c r="AX65" s="194" t="n"/>
      <c r="AY65" s="194" t="n"/>
      <c r="AZ65" s="194" t="n"/>
      <c r="BA65" s="240" t="n"/>
      <c r="BB65" s="631" t="n">
        <v>4</v>
      </c>
      <c r="BC65" s="194" t="n"/>
      <c r="BD65" s="194" t="n"/>
      <c r="BE65" s="194" t="n"/>
      <c r="BF65" s="194" t="n"/>
      <c r="BG65" s="240" t="n"/>
      <c r="BH65" s="631" t="n">
        <v>4</v>
      </c>
      <c r="BI65" s="194" t="n"/>
      <c r="BJ65" s="194" t="n"/>
      <c r="BK65" s="194" t="n"/>
      <c r="BL65" s="194" t="n"/>
      <c r="BM65" s="240" t="n"/>
      <c r="BN65" s="631" t="n">
        <v>3</v>
      </c>
      <c r="BO65" s="194" t="n"/>
      <c r="BP65" s="194" t="n"/>
      <c r="BQ65" s="194" t="n"/>
      <c r="BR65" s="194" t="n"/>
      <c r="BS65" s="240" t="n"/>
      <c r="BT65" s="739" t="n"/>
      <c r="BU65" s="194" t="n"/>
      <c r="BV65" s="194" t="n"/>
      <c r="BW65" s="195" t="n"/>
      <c r="BX65" s="299" t="n"/>
      <c r="BY65" s="299" t="n"/>
      <c r="BZ65" s="299" t="n"/>
      <c r="CA65" s="299" t="n"/>
      <c r="CB65" s="299" t="n"/>
      <c r="CC65" s="299" t="n"/>
      <c r="CD65" s="299" t="n"/>
      <c r="CE65" s="299" t="n"/>
      <c r="CF65" s="299" t="n"/>
      <c r="CG65" s="299" t="n"/>
      <c r="CH65" s="299" t="n"/>
      <c r="CI65" s="953" t="n"/>
      <c r="CJ65" s="953" t="n"/>
      <c r="CK65" s="1" t="n"/>
    </row>
    <row r="66">
      <c r="A66" s="92" t="n"/>
      <c r="B66" s="356" t="n"/>
      <c r="C66" s="356" t="n"/>
      <c r="D66" s="356" t="n"/>
      <c r="E66" s="356" t="n"/>
      <c r="F66" s="356" t="n"/>
      <c r="G66" s="356" t="n"/>
      <c r="H66" s="356" t="n"/>
      <c r="I66" s="356" t="n"/>
      <c r="J66" s="356" t="n"/>
      <c r="K66" s="356" t="n"/>
      <c r="L66" s="356" t="n"/>
      <c r="M66" s="356" t="n"/>
      <c r="N66" s="356" t="n"/>
      <c r="O66" s="356" t="n"/>
      <c r="P66" s="356" t="n"/>
      <c r="Q66" s="356" t="n"/>
      <c r="R66" s="356" t="n"/>
      <c r="S66" s="356" t="n"/>
      <c r="T66" s="356" t="n"/>
      <c r="U66" s="356" t="n"/>
      <c r="V66" s="356" t="n"/>
      <c r="W66" s="356" t="n"/>
      <c r="X66" s="356" t="n"/>
      <c r="Y66" s="356" t="n"/>
      <c r="Z66" s="356" t="n"/>
      <c r="AA66" s="356" t="n"/>
      <c r="AB66" s="356" t="n"/>
      <c r="AC66" s="356" t="n"/>
      <c r="AD66" s="356" t="n"/>
      <c r="AE66" s="356" t="n"/>
      <c r="AF66" s="356" t="n"/>
      <c r="AG66" s="356" t="n"/>
      <c r="AH66" s="356" t="n"/>
      <c r="AI66" s="356" t="n"/>
      <c r="AJ66" s="2234" t="n"/>
      <c r="AK66" s="2234" t="n"/>
      <c r="AL66" s="2234" t="n"/>
      <c r="AM66" s="2234" t="n"/>
      <c r="AN66" s="2234" t="n"/>
      <c r="AO66" s="2234" t="n"/>
      <c r="AP66" s="2234" t="n"/>
      <c r="AQ66" s="2234" t="n"/>
      <c r="AR66" s="2234" t="n"/>
      <c r="AS66" s="2234" t="n"/>
      <c r="AT66" s="2234" t="n"/>
      <c r="AU66" s="2234" t="n"/>
      <c r="AV66" s="2234" t="n"/>
      <c r="AW66" s="2234" t="n"/>
      <c r="AX66" s="356" t="n"/>
      <c r="AY66" s="356" t="n"/>
      <c r="AZ66" s="356" t="n"/>
      <c r="BA66" s="356" t="n"/>
      <c r="BB66" s="356" t="n"/>
      <c r="BC66" s="356" t="n"/>
      <c r="BD66" s="356" t="n"/>
      <c r="BE66" s="356" t="n"/>
      <c r="BF66" s="356" t="n"/>
      <c r="BG66" s="356" t="n"/>
      <c r="BH66" s="356" t="n"/>
      <c r="BI66" s="356" t="n"/>
      <c r="BJ66" s="356" t="n"/>
      <c r="BK66" s="92" t="n"/>
      <c r="BL66" s="92" t="n"/>
      <c r="BM66" s="92" t="n"/>
      <c r="BN66" s="92" t="n"/>
      <c r="BO66" s="92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</row>
    <row r="67">
      <c r="A67" s="92" t="n"/>
      <c r="B67" s="669" t="inlineStr">
        <is>
          <t>IV. Производственная практика</t>
        </is>
      </c>
      <c r="C67" s="585" t="n"/>
      <c r="D67" s="585" t="n"/>
      <c r="E67" s="585" t="n"/>
      <c r="F67" s="585" t="n"/>
      <c r="G67" s="585" t="n"/>
      <c r="H67" s="585" t="n"/>
      <c r="I67" s="585" t="n"/>
      <c r="J67" s="585" t="n"/>
      <c r="K67" s="585" t="n"/>
      <c r="L67" s="585" t="n"/>
      <c r="M67" s="585" t="n"/>
      <c r="N67" s="585" t="n"/>
      <c r="O67" s="585" t="n"/>
      <c r="P67" s="585" t="n"/>
      <c r="Q67" s="585" t="n"/>
      <c r="R67" s="585" t="n"/>
      <c r="S67" s="585" t="n"/>
      <c r="T67" s="585" t="n"/>
      <c r="U67" s="585" t="n"/>
      <c r="V67" s="585" t="n"/>
      <c r="W67" s="585" t="n"/>
      <c r="X67" s="585" t="n"/>
      <c r="Y67" s="585" t="n"/>
      <c r="Z67" s="585" t="n"/>
      <c r="AA67" s="585" t="n"/>
      <c r="AB67" s="585" t="n"/>
      <c r="AC67" s="585" t="n"/>
      <c r="AD67" s="585" t="n"/>
      <c r="AE67" s="585" t="n"/>
      <c r="AF67" s="585" t="n"/>
      <c r="AG67" s="585" t="n"/>
      <c r="AH67" s="585" t="n"/>
      <c r="AI67" s="613" t="n"/>
      <c r="AJ67" s="670" t="inlineStr">
        <is>
          <t>V. Магистерская диссертация</t>
        </is>
      </c>
      <c r="AK67" s="585" t="n"/>
      <c r="AL67" s="585" t="n"/>
      <c r="AM67" s="585" t="n"/>
      <c r="AN67" s="585" t="n"/>
      <c r="AO67" s="585" t="n"/>
      <c r="AP67" s="585" t="n"/>
      <c r="AQ67" s="585" t="n"/>
      <c r="AR67" s="585" t="n"/>
      <c r="AS67" s="585" t="n"/>
      <c r="AT67" s="585" t="n"/>
      <c r="AU67" s="585" t="n"/>
      <c r="AV67" s="585" t="n"/>
      <c r="AW67" s="585" t="n"/>
      <c r="AX67" s="585" t="n"/>
      <c r="AY67" s="585" t="n"/>
      <c r="AZ67" s="585" t="n"/>
      <c r="BA67" s="585" t="n"/>
      <c r="BB67" s="585" t="n"/>
      <c r="BC67" s="585" t="n"/>
      <c r="BD67" s="613" t="n"/>
      <c r="BE67" s="671" t="inlineStr">
        <is>
          <t xml:space="preserve">VI. Итоговая аттестация </t>
        </is>
      </c>
      <c r="BF67" s="585" t="n"/>
      <c r="BG67" s="585" t="n"/>
      <c r="BH67" s="585" t="n"/>
      <c r="BI67" s="585" t="n"/>
      <c r="BJ67" s="585" t="n"/>
      <c r="BK67" s="585" t="n"/>
      <c r="BL67" s="585" t="n"/>
      <c r="BM67" s="585" t="n"/>
      <c r="BN67" s="585" t="n"/>
      <c r="BO67" s="585" t="n"/>
      <c r="BP67" s="585" t="n"/>
      <c r="BQ67" s="585" t="n"/>
      <c r="BR67" s="585" t="n"/>
      <c r="BS67" s="585" t="n"/>
      <c r="BT67" s="585" t="n"/>
      <c r="BU67" s="585" t="n"/>
      <c r="BV67" s="585" t="n"/>
      <c r="BW67" s="586" t="n"/>
      <c r="BX67" s="92" t="n"/>
      <c r="BY67" s="92" t="n"/>
      <c r="BZ67" s="92" t="n"/>
      <c r="CA67" s="92" t="n"/>
      <c r="CB67" s="92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</row>
    <row r="68">
      <c r="A68" s="92" t="n"/>
      <c r="B68" s="672" t="inlineStr">
        <is>
          <t>Название практики</t>
        </is>
      </c>
      <c r="C68" s="585" t="n"/>
      <c r="D68" s="585" t="n"/>
      <c r="E68" s="585" t="n"/>
      <c r="F68" s="585" t="n"/>
      <c r="G68" s="585" t="n"/>
      <c r="H68" s="585" t="n"/>
      <c r="I68" s="585" t="n"/>
      <c r="J68" s="585" t="n"/>
      <c r="K68" s="585" t="n"/>
      <c r="L68" s="585" t="n"/>
      <c r="M68" s="585" t="n"/>
      <c r="N68" s="585" t="n"/>
      <c r="O68" s="585" t="n"/>
      <c r="P68" s="613" t="n"/>
      <c r="Q68" s="673" t="inlineStr">
        <is>
          <t>Семестр</t>
        </is>
      </c>
      <c r="R68" s="585" t="n"/>
      <c r="S68" s="585" t="n"/>
      <c r="T68" s="585" t="n"/>
      <c r="U68" s="585" t="n"/>
      <c r="V68" s="613" t="n"/>
      <c r="W68" s="673" t="inlineStr">
        <is>
          <t>Недель</t>
        </is>
      </c>
      <c r="X68" s="585" t="n"/>
      <c r="Y68" s="585" t="n"/>
      <c r="Z68" s="585" t="n"/>
      <c r="AA68" s="585" t="n"/>
      <c r="AB68" s="613" t="n"/>
      <c r="AC68" s="673" t="inlineStr">
        <is>
          <t>Зачетных единиц</t>
        </is>
      </c>
      <c r="AD68" s="585" t="n"/>
      <c r="AE68" s="585" t="n"/>
      <c r="AF68" s="585" t="n"/>
      <c r="AG68" s="585" t="n"/>
      <c r="AH68" s="585" t="n"/>
      <c r="AI68" s="613" t="n"/>
      <c r="AJ68" s="673" t="inlineStr">
        <is>
          <t>Семестр</t>
        </is>
      </c>
      <c r="AK68" s="585" t="n"/>
      <c r="AL68" s="585" t="n"/>
      <c r="AM68" s="585" t="n"/>
      <c r="AN68" s="585" t="n"/>
      <c r="AO68" s="613" t="n"/>
      <c r="AP68" s="673" t="inlineStr">
        <is>
          <t>Недель</t>
        </is>
      </c>
      <c r="AQ68" s="585" t="n"/>
      <c r="AR68" s="585" t="n"/>
      <c r="AS68" s="585" t="n"/>
      <c r="AT68" s="585" t="n"/>
      <c r="AU68" s="585" t="n"/>
      <c r="AV68" s="613" t="n"/>
      <c r="AW68" s="673" t="inlineStr">
        <is>
          <t>Зачетных единиц</t>
        </is>
      </c>
      <c r="AX68" s="585" t="n"/>
      <c r="AY68" s="585" t="n"/>
      <c r="AZ68" s="585" t="n"/>
      <c r="BA68" s="585" t="n"/>
      <c r="BB68" s="585" t="n"/>
      <c r="BC68" s="585" t="n"/>
      <c r="BD68" s="613" t="n"/>
      <c r="BE68" s="675" t="inlineStr">
        <is>
          <t>Защита магистерской диссертации</t>
        </is>
      </c>
      <c r="BF68" s="661" t="n"/>
      <c r="BG68" s="661" t="n"/>
      <c r="BH68" s="661" t="n"/>
      <c r="BI68" s="661" t="n"/>
      <c r="BJ68" s="661" t="n"/>
      <c r="BK68" s="661" t="n"/>
      <c r="BL68" s="661" t="n"/>
      <c r="BM68" s="661" t="n"/>
      <c r="BN68" s="661" t="n"/>
      <c r="BO68" s="661" t="n"/>
      <c r="BP68" s="661" t="n"/>
      <c r="BQ68" s="661" t="n"/>
      <c r="BR68" s="661" t="n"/>
      <c r="BS68" s="661" t="n"/>
      <c r="BT68" s="661" t="n"/>
      <c r="BU68" s="661" t="n"/>
      <c r="BV68" s="661" t="n"/>
      <c r="BW68" s="662" t="n"/>
      <c r="BX68" s="92" t="n"/>
      <c r="BY68" s="92" t="n"/>
      <c r="BZ68" s="92" t="n"/>
      <c r="CA68" s="92" t="n"/>
      <c r="CB68" s="92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</row>
    <row r="69">
      <c r="A69" s="10" t="n"/>
      <c r="B69" s="672" t="inlineStr">
        <is>
          <t>Педагогическая</t>
        </is>
      </c>
      <c r="C69" s="585" t="n"/>
      <c r="D69" s="585" t="n"/>
      <c r="E69" s="585" t="n"/>
      <c r="F69" s="585" t="n"/>
      <c r="G69" s="585" t="n"/>
      <c r="H69" s="585" t="n"/>
      <c r="I69" s="585" t="n"/>
      <c r="J69" s="585" t="n"/>
      <c r="K69" s="585" t="n"/>
      <c r="L69" s="585" t="n"/>
      <c r="M69" s="585" t="n"/>
      <c r="N69" s="585" t="n"/>
      <c r="O69" s="585" t="n"/>
      <c r="P69" s="613" t="n"/>
      <c r="Q69" s="673" t="n">
        <v>3</v>
      </c>
      <c r="R69" s="585" t="n"/>
      <c r="S69" s="585" t="n"/>
      <c r="T69" s="585" t="n"/>
      <c r="U69" s="585" t="n"/>
      <c r="V69" s="613" t="n"/>
      <c r="W69" s="673" t="n">
        <v>4</v>
      </c>
      <c r="X69" s="585" t="n"/>
      <c r="Y69" s="585" t="n"/>
      <c r="Z69" s="585" t="n"/>
      <c r="AA69" s="585" t="n"/>
      <c r="AB69" s="613" t="n"/>
      <c r="AC69" s="673">
        <f>W69*54/36</f>
        <v/>
      </c>
      <c r="AD69" s="585" t="n"/>
      <c r="AE69" s="585" t="n"/>
      <c r="AF69" s="585" t="n"/>
      <c r="AG69" s="585" t="n"/>
      <c r="AH69" s="585" t="n"/>
      <c r="AI69" s="613" t="n"/>
      <c r="AJ69" s="673" t="n">
        <v>5</v>
      </c>
      <c r="AK69" s="585" t="n"/>
      <c r="AL69" s="585" t="n"/>
      <c r="AM69" s="585" t="n"/>
      <c r="AN69" s="585" t="n"/>
      <c r="AO69" s="613" t="n"/>
      <c r="AP69" s="673" t="n">
        <v>16</v>
      </c>
      <c r="AQ69" s="585" t="n"/>
      <c r="AR69" s="585" t="n"/>
      <c r="AS69" s="585" t="n"/>
      <c r="AT69" s="585" t="n"/>
      <c r="AU69" s="585" t="n"/>
      <c r="AV69" s="613" t="n"/>
      <c r="AW69" s="673" t="n">
        <v>24</v>
      </c>
      <c r="AX69" s="585" t="n"/>
      <c r="AY69" s="585" t="n"/>
      <c r="AZ69" s="585" t="n"/>
      <c r="BA69" s="585" t="n"/>
      <c r="BB69" s="585" t="n"/>
      <c r="BC69" s="585" t="n"/>
      <c r="BD69" s="613" t="n"/>
      <c r="BE69" s="608" t="n"/>
      <c r="BF69" s="544" t="n"/>
      <c r="BG69" s="544" t="n"/>
      <c r="BH69" s="544" t="n"/>
      <c r="BI69" s="544" t="n"/>
      <c r="BJ69" s="544" t="n"/>
      <c r="BK69" s="544" t="n"/>
      <c r="BL69" s="544" t="n"/>
      <c r="BM69" s="544" t="n"/>
      <c r="BN69" s="544" t="n"/>
      <c r="BO69" s="544" t="n"/>
      <c r="BP69" s="544" t="n"/>
      <c r="BQ69" s="544" t="n"/>
      <c r="BR69" s="544" t="n"/>
      <c r="BS69" s="544" t="n"/>
      <c r="BT69" s="544" t="n"/>
      <c r="BU69" s="544" t="n"/>
      <c r="BV69" s="544" t="n"/>
      <c r="BW69" s="607" t="n"/>
      <c r="BX69" s="10" t="n"/>
      <c r="BY69" s="10" t="n"/>
      <c r="BZ69" s="10" t="n"/>
      <c r="CA69" s="509" t="n"/>
      <c r="CB69" s="509" t="n"/>
      <c r="CC69" s="509" t="n"/>
      <c r="CD69" s="10" t="n"/>
      <c r="CE69" s="10" t="n"/>
      <c r="CF69" s="10" t="n"/>
      <c r="CG69" s="10" t="n"/>
      <c r="CH69" s="10" t="n"/>
      <c r="CI69" s="10" t="n"/>
      <c r="CJ69" s="10" t="n"/>
      <c r="CK69" s="10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/>
      <c r="AM71" s="1" t="n"/>
      <c r="AN71" s="1" t="n"/>
      <c r="AO71" s="1" t="n"/>
      <c r="AP71" s="1" t="n"/>
      <c r="AQ71" s="1" t="n"/>
      <c r="AR71" s="1" t="n"/>
      <c r="AS71" s="1" t="n"/>
      <c r="AT71" s="1" t="n"/>
      <c r="AU71" s="1" t="n"/>
      <c r="AV71" s="1" t="n"/>
      <c r="AW71" s="1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" t="n"/>
      <c r="BI71" s="1" t="n"/>
      <c r="BJ71" s="1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/>
      <c r="AM72" s="1" t="n"/>
      <c r="AN72" s="1" t="n"/>
      <c r="AO72" s="1" t="n"/>
      <c r="AP72" s="1" t="n"/>
      <c r="AQ72" s="1" t="n"/>
      <c r="AR72" s="1" t="n"/>
      <c r="AS72" s="1" t="n"/>
      <c r="AT72" s="1" t="n"/>
      <c r="AU72" s="1" t="n"/>
      <c r="AV72" s="1" t="n"/>
      <c r="AW72" s="1" t="n"/>
      <c r="AX72" s="1" t="n"/>
      <c r="AY72" s="1" t="n"/>
      <c r="AZ72" s="1" t="n"/>
      <c r="BA72" s="1" t="n"/>
      <c r="BB72" s="1" t="n"/>
      <c r="BC72" s="1" t="n"/>
      <c r="BD72" s="1" t="n"/>
      <c r="BE72" s="1" t="n"/>
      <c r="BF72" s="1" t="n"/>
      <c r="BG72" s="1" t="n"/>
      <c r="BH72" s="1" t="n"/>
      <c r="BI72" s="1" t="n"/>
      <c r="BJ72" s="1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/>
      <c r="AM73" s="1" t="n"/>
      <c r="AN73" s="1" t="n"/>
      <c r="AO73" s="1" t="n"/>
      <c r="AP73" s="1" t="n"/>
      <c r="AQ73" s="1" t="n"/>
      <c r="AR73" s="1" t="n"/>
      <c r="AS73" s="1" t="n"/>
      <c r="AT73" s="1" t="n"/>
      <c r="AU73" s="1" t="n"/>
      <c r="AV73" s="1" t="n"/>
      <c r="AW73" s="1" t="n"/>
      <c r="AX73" s="1" t="n"/>
      <c r="AY73" s="1" t="n"/>
      <c r="AZ73" s="1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</row>
    <row r="74">
      <c r="A74" s="2" t="n"/>
      <c r="B74" s="543" t="inlineStr">
        <is>
          <t>VII. Матрица компетенций</t>
        </is>
      </c>
      <c r="C74" s="544" t="n"/>
      <c r="D74" s="544" t="n"/>
      <c r="E74" s="544" t="n"/>
      <c r="F74" s="544" t="n"/>
      <c r="G74" s="544" t="n"/>
      <c r="H74" s="544" t="n"/>
      <c r="I74" s="544" t="n"/>
      <c r="J74" s="544" t="n"/>
      <c r="K74" s="544" t="n"/>
      <c r="L74" s="544" t="n"/>
      <c r="M74" s="544" t="n"/>
      <c r="N74" s="544" t="n"/>
      <c r="O74" s="544" t="n"/>
      <c r="P74" s="544" t="n"/>
      <c r="Q74" s="544" t="n"/>
      <c r="R74" s="544" t="n"/>
      <c r="S74" s="544" t="n"/>
      <c r="T74" s="544" t="n"/>
      <c r="U74" s="544" t="n"/>
      <c r="V74" s="544" t="n"/>
      <c r="W74" s="544" t="n"/>
      <c r="X74" s="544" t="n"/>
      <c r="Y74" s="544" t="n"/>
      <c r="Z74" s="544" t="n"/>
      <c r="AA74" s="544" t="n"/>
      <c r="AB74" s="544" t="n"/>
      <c r="AC74" s="544" t="n"/>
      <c r="AD74" s="544" t="n"/>
      <c r="AE74" s="544" t="n"/>
      <c r="AF74" s="544" t="n"/>
      <c r="AG74" s="544" t="n"/>
      <c r="AH74" s="544" t="n"/>
      <c r="AI74" s="544" t="n"/>
      <c r="AJ74" s="544" t="n"/>
      <c r="AK74" s="544" t="n"/>
      <c r="AL74" s="544" t="n"/>
      <c r="AM74" s="544" t="n"/>
      <c r="AN74" s="544" t="n"/>
      <c r="AO74" s="544" t="n"/>
      <c r="AP74" s="544" t="n"/>
      <c r="AQ74" s="544" t="n"/>
      <c r="AR74" s="544" t="n"/>
      <c r="AS74" s="544" t="n"/>
      <c r="AT74" s="544" t="n"/>
      <c r="AU74" s="544" t="n"/>
      <c r="AV74" s="544" t="n"/>
      <c r="AW74" s="544" t="n"/>
      <c r="AX74" s="544" t="n"/>
      <c r="AY74" s="544" t="n"/>
      <c r="AZ74" s="544" t="n"/>
      <c r="BA74" s="544" t="n"/>
      <c r="BB74" s="544" t="n"/>
      <c r="BC74" s="544" t="n"/>
      <c r="BD74" s="544" t="n"/>
      <c r="BE74" s="544" t="n"/>
      <c r="BF74" s="544" t="n"/>
      <c r="BG74" s="544" t="n"/>
      <c r="BH74" s="544" t="n"/>
      <c r="BI74" s="544" t="n"/>
      <c r="BJ74" s="544" t="n"/>
      <c r="BK74" s="544" t="n"/>
      <c r="BL74" s="544" t="n"/>
      <c r="BM74" s="544" t="n"/>
      <c r="BN74" s="544" t="n"/>
      <c r="BO74" s="544" t="n"/>
      <c r="BP74" s="544" t="n"/>
      <c r="BQ74" s="544" t="n"/>
      <c r="BR74" s="544" t="n"/>
      <c r="BS74" s="544" t="n"/>
      <c r="BT74" s="544" t="n"/>
      <c r="BU74" s="544" t="n"/>
      <c r="BV74" s="544" t="n"/>
      <c r="BW74" s="544" t="n"/>
      <c r="BX74" s="2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</row>
    <row r="75">
      <c r="A75" s="90" t="n"/>
      <c r="B75" s="2235" t="inlineStr">
        <is>
          <t>Код компетенции</t>
        </is>
      </c>
      <c r="C75" s="585" t="n"/>
      <c r="D75" s="585" t="n"/>
      <c r="E75" s="585" t="n"/>
      <c r="F75" s="585" t="n"/>
      <c r="G75" s="613" t="n"/>
      <c r="H75" s="2236" t="inlineStr">
        <is>
          <t>Наименование компетенции</t>
        </is>
      </c>
      <c r="I75" s="585" t="n"/>
      <c r="J75" s="585" t="n"/>
      <c r="K75" s="585" t="n"/>
      <c r="L75" s="585" t="n"/>
      <c r="M75" s="585" t="n"/>
      <c r="N75" s="585" t="n"/>
      <c r="O75" s="585" t="n"/>
      <c r="P75" s="585" t="n"/>
      <c r="Q75" s="585" t="n"/>
      <c r="R75" s="585" t="n"/>
      <c r="S75" s="585" t="n"/>
      <c r="T75" s="585" t="n"/>
      <c r="U75" s="585" t="n"/>
      <c r="V75" s="585" t="n"/>
      <c r="W75" s="585" t="n"/>
      <c r="X75" s="585" t="n"/>
      <c r="Y75" s="585" t="n"/>
      <c r="Z75" s="585" t="n"/>
      <c r="AA75" s="585" t="n"/>
      <c r="AB75" s="585" t="n"/>
      <c r="AC75" s="585" t="n"/>
      <c r="AD75" s="585" t="n"/>
      <c r="AE75" s="585" t="n"/>
      <c r="AF75" s="585" t="n"/>
      <c r="AG75" s="585" t="n"/>
      <c r="AH75" s="585" t="n"/>
      <c r="AI75" s="585" t="n"/>
      <c r="AJ75" s="585" t="n"/>
      <c r="AK75" s="585" t="n"/>
      <c r="AL75" s="585" t="n"/>
      <c r="AM75" s="585" t="n"/>
      <c r="AN75" s="585" t="n"/>
      <c r="AO75" s="585" t="n"/>
      <c r="AP75" s="585" t="n"/>
      <c r="AQ75" s="585" t="n"/>
      <c r="AR75" s="585" t="n"/>
      <c r="AS75" s="585" t="n"/>
      <c r="AT75" s="585" t="n"/>
      <c r="AU75" s="585" t="n"/>
      <c r="AV75" s="585" t="n"/>
      <c r="AW75" s="585" t="n"/>
      <c r="AX75" s="585" t="n"/>
      <c r="AY75" s="585" t="n"/>
      <c r="AZ75" s="585" t="n"/>
      <c r="BA75" s="585" t="n"/>
      <c r="BB75" s="585" t="n"/>
      <c r="BC75" s="585" t="n"/>
      <c r="BD75" s="585" t="n"/>
      <c r="BE75" s="585" t="n"/>
      <c r="BF75" s="585" t="n"/>
      <c r="BG75" s="585" t="n"/>
      <c r="BH75" s="585" t="n"/>
      <c r="BI75" s="585" t="n"/>
      <c r="BJ75" s="585" t="n"/>
      <c r="BK75" s="585" t="n"/>
      <c r="BL75" s="585" t="n"/>
      <c r="BM75" s="585" t="n"/>
      <c r="BN75" s="585" t="n"/>
      <c r="BO75" s="585" t="n"/>
      <c r="BP75" s="585" t="n"/>
      <c r="BQ75" s="586" t="n"/>
      <c r="BR75" s="677" t="inlineStr">
        <is>
          <t>Код модуля, учебной дисциплины</t>
        </is>
      </c>
      <c r="BS75" s="585" t="n"/>
      <c r="BT75" s="585" t="n"/>
      <c r="BU75" s="585" t="n"/>
      <c r="BV75" s="585" t="n"/>
      <c r="BW75" s="586" t="n"/>
      <c r="BX75" s="90" t="n"/>
      <c r="BY75" s="90" t="n"/>
      <c r="BZ75" s="90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</row>
    <row r="76">
      <c r="A76" s="90" t="n"/>
      <c r="B76" s="365" t="inlineStr">
        <is>
          <t>УК-1</t>
        </is>
      </c>
      <c r="C76" s="206" t="n"/>
      <c r="D76" s="206" t="n"/>
      <c r="E76" s="206" t="n"/>
      <c r="F76" s="206" t="n"/>
      <c r="G76" s="139" t="n"/>
      <c r="H76" s="2237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6" s="206" t="n"/>
      <c r="J76" s="206" t="n"/>
      <c r="K76" s="206" t="n"/>
      <c r="L76" s="206" t="n"/>
      <c r="M76" s="206" t="n"/>
      <c r="N76" s="206" t="n"/>
      <c r="O76" s="206" t="n"/>
      <c r="P76" s="206" t="n"/>
      <c r="Q76" s="206" t="n"/>
      <c r="R76" s="206" t="n"/>
      <c r="S76" s="206" t="n"/>
      <c r="T76" s="206" t="n"/>
      <c r="U76" s="206" t="n"/>
      <c r="V76" s="206" t="n"/>
      <c r="W76" s="206" t="n"/>
      <c r="X76" s="206" t="n"/>
      <c r="Y76" s="206" t="n"/>
      <c r="Z76" s="206" t="n"/>
      <c r="AA76" s="206" t="n"/>
      <c r="AB76" s="206" t="n"/>
      <c r="AC76" s="206" t="n"/>
      <c r="AD76" s="206" t="n"/>
      <c r="AE76" s="206" t="n"/>
      <c r="AF76" s="206" t="n"/>
      <c r="AG76" s="206" t="n"/>
      <c r="AH76" s="206" t="n"/>
      <c r="AI76" s="206" t="n"/>
      <c r="AJ76" s="206" t="n"/>
      <c r="AK76" s="206" t="n"/>
      <c r="AL76" s="206" t="n"/>
      <c r="AM76" s="206" t="n"/>
      <c r="AN76" s="206" t="n"/>
      <c r="AO76" s="206" t="n"/>
      <c r="AP76" s="206" t="n"/>
      <c r="AQ76" s="206" t="n"/>
      <c r="AR76" s="206" t="n"/>
      <c r="AS76" s="206" t="n"/>
      <c r="AT76" s="206" t="n"/>
      <c r="AU76" s="206" t="n"/>
      <c r="AV76" s="206" t="n"/>
      <c r="AW76" s="206" t="n"/>
      <c r="AX76" s="206" t="n"/>
      <c r="AY76" s="206" t="n"/>
      <c r="AZ76" s="206" t="n"/>
      <c r="BA76" s="206" t="n"/>
      <c r="BB76" s="206" t="n"/>
      <c r="BC76" s="206" t="n"/>
      <c r="BD76" s="206" t="n"/>
      <c r="BE76" s="206" t="n"/>
      <c r="BF76" s="206" t="n"/>
      <c r="BG76" s="206" t="n"/>
      <c r="BH76" s="206" t="n"/>
      <c r="BI76" s="206" t="n"/>
      <c r="BJ76" s="206" t="n"/>
      <c r="BK76" s="206" t="n"/>
      <c r="BL76" s="206" t="n"/>
      <c r="BM76" s="206" t="n"/>
      <c r="BN76" s="206" t="n"/>
      <c r="BO76" s="206" t="n"/>
      <c r="BP76" s="206" t="n"/>
      <c r="BQ76" s="139" t="n"/>
      <c r="BR76" s="2238" t="inlineStr">
        <is>
          <t>1.3,  2.5.1</t>
        </is>
      </c>
      <c r="BS76" s="206" t="n"/>
      <c r="BT76" s="206" t="n"/>
      <c r="BU76" s="206" t="n"/>
      <c r="BV76" s="206" t="n"/>
      <c r="BW76" s="207" t="n"/>
      <c r="BX76" s="90" t="n"/>
      <c r="BY76" s="90" t="n"/>
      <c r="BZ76" s="90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</row>
    <row r="77">
      <c r="A77" s="90" t="n"/>
      <c r="B77" s="724" t="inlineStr">
        <is>
          <t>УК-2</t>
        </is>
      </c>
      <c r="C77" s="131" t="n"/>
      <c r="D77" s="131" t="n"/>
      <c r="E77" s="131" t="n"/>
      <c r="F77" s="131" t="n"/>
      <c r="G77" s="179" t="n"/>
      <c r="H77" s="118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1" t="n"/>
      <c r="BK77" s="131" t="n"/>
      <c r="BL77" s="131" t="n"/>
      <c r="BM77" s="131" t="n"/>
      <c r="BN77" s="131" t="n"/>
      <c r="BO77" s="131" t="n"/>
      <c r="BP77" s="131" t="n"/>
      <c r="BQ77" s="179" t="n"/>
      <c r="BR77" s="2239" t="inlineStr">
        <is>
          <t>2.5.3</t>
        </is>
      </c>
      <c r="BS77" s="131" t="n"/>
      <c r="BT77" s="131" t="n"/>
      <c r="BU77" s="131" t="n"/>
      <c r="BV77" s="131" t="n"/>
      <c r="BW77" s="132" t="n"/>
      <c r="BX77" s="90" t="n"/>
      <c r="BY77" s="90" t="n"/>
      <c r="BZ77" s="90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</row>
    <row r="78">
      <c r="A78" s="90" t="n"/>
      <c r="B78" s="724" t="inlineStr">
        <is>
          <t>УК-3</t>
        </is>
      </c>
      <c r="C78" s="131" t="n"/>
      <c r="D78" s="131" t="n"/>
      <c r="E78" s="131" t="n"/>
      <c r="F78" s="131" t="n"/>
      <c r="G78" s="179" t="n"/>
      <c r="H78" s="1188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1" t="n"/>
      <c r="BK78" s="131" t="n"/>
      <c r="BL78" s="131" t="n"/>
      <c r="BM78" s="131" t="n"/>
      <c r="BN78" s="131" t="n"/>
      <c r="BO78" s="131" t="n"/>
      <c r="BP78" s="131" t="n"/>
      <c r="BQ78" s="179" t="n"/>
      <c r="BR78" s="2239" t="inlineStr">
        <is>
          <t>2.1, 2.5.2</t>
        </is>
      </c>
      <c r="BS78" s="131" t="n"/>
      <c r="BT78" s="131" t="n"/>
      <c r="BU78" s="131" t="n"/>
      <c r="BV78" s="131" t="n"/>
      <c r="BW78" s="132" t="n"/>
      <c r="BX78" s="90" t="n"/>
      <c r="BY78" s="90" t="n"/>
      <c r="BZ78" s="90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</row>
    <row r="79">
      <c r="A79" s="90" t="n"/>
      <c r="B79" s="724" t="inlineStr">
        <is>
          <t>УК-4</t>
        </is>
      </c>
      <c r="C79" s="131" t="n"/>
      <c r="D79" s="131" t="n"/>
      <c r="E79" s="131" t="n"/>
      <c r="F79" s="131" t="n"/>
      <c r="G79" s="179" t="n"/>
      <c r="H79" s="118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1" t="n"/>
      <c r="BK79" s="131" t="n"/>
      <c r="BL79" s="131" t="n"/>
      <c r="BM79" s="131" t="n"/>
      <c r="BN79" s="131" t="n"/>
      <c r="BO79" s="131" t="n"/>
      <c r="BP79" s="131" t="n"/>
      <c r="BQ79" s="179" t="n"/>
      <c r="BR79" s="729" t="inlineStr">
        <is>
          <t>1.1.2, 1.3</t>
        </is>
      </c>
      <c r="BS79" s="131" t="n"/>
      <c r="BT79" s="131" t="n"/>
      <c r="BU79" s="131" t="n"/>
      <c r="BV79" s="131" t="n"/>
      <c r="BW79" s="132" t="n"/>
      <c r="BX79" s="90" t="n"/>
      <c r="BY79" s="90" t="n"/>
      <c r="BZ79" s="90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</row>
    <row r="80">
      <c r="A80" s="90" t="n"/>
      <c r="B80" s="724" t="inlineStr">
        <is>
          <t>УК-5</t>
        </is>
      </c>
      <c r="C80" s="131" t="n"/>
      <c r="D80" s="131" t="n"/>
      <c r="E80" s="131" t="n"/>
      <c r="F80" s="131" t="n"/>
      <c r="G80" s="179" t="n"/>
      <c r="H80" s="1188" t="inlineStr">
        <is>
          <t>Развивать инновационную восприимчивость и способность к инновационной деятельности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1" t="n"/>
      <c r="BL80" s="131" t="n"/>
      <c r="BM80" s="131" t="n"/>
      <c r="BN80" s="131" t="n"/>
      <c r="BO80" s="131" t="n"/>
      <c r="BP80" s="131" t="n"/>
      <c r="BQ80" s="179" t="n"/>
      <c r="BR80" s="2239" t="inlineStr">
        <is>
          <t>1.3, 2.4.1</t>
        </is>
      </c>
      <c r="BS80" s="131" t="n"/>
      <c r="BT80" s="131" t="n"/>
      <c r="BU80" s="131" t="n"/>
      <c r="BV80" s="131" t="n"/>
      <c r="BW80" s="132" t="n"/>
      <c r="BX80" s="90" t="n"/>
      <c r="BY80" s="90" t="n"/>
      <c r="BZ80" s="90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</row>
    <row r="81">
      <c r="A81" s="90" t="n"/>
      <c r="B81" s="724" t="inlineStr">
        <is>
          <t>УК-6</t>
        </is>
      </c>
      <c r="C81" s="131" t="n"/>
      <c r="D81" s="131" t="n"/>
      <c r="E81" s="131" t="n"/>
      <c r="F81" s="131" t="n"/>
      <c r="G81" s="179" t="n"/>
      <c r="H81" s="1188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1" t="n"/>
      <c r="BL81" s="131" t="n"/>
      <c r="BM81" s="131" t="n"/>
      <c r="BN81" s="131" t="n"/>
      <c r="BO81" s="131" t="n"/>
      <c r="BP81" s="131" t="n"/>
      <c r="BQ81" s="179" t="n"/>
      <c r="BR81" s="2239" t="inlineStr">
        <is>
          <t>1.3, 2.4.1</t>
        </is>
      </c>
      <c r="BS81" s="131" t="n"/>
      <c r="BT81" s="131" t="n"/>
      <c r="BU81" s="131" t="n"/>
      <c r="BV81" s="131" t="n"/>
      <c r="BW81" s="132" t="n"/>
      <c r="BX81" s="90" t="n"/>
      <c r="BY81" s="90" t="n"/>
      <c r="BZ81" s="90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</row>
    <row r="82">
      <c r="A82" s="90" t="n"/>
      <c r="B82" s="724" t="inlineStr">
        <is>
          <t>УК-7</t>
        </is>
      </c>
      <c r="C82" s="131" t="n"/>
      <c r="D82" s="131" t="n"/>
      <c r="E82" s="131" t="n"/>
      <c r="F82" s="131" t="n"/>
      <c r="G82" s="179" t="n"/>
      <c r="H82" s="1188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1" t="n"/>
      <c r="BL82" s="131" t="n"/>
      <c r="BM82" s="131" t="n"/>
      <c r="BN82" s="131" t="n"/>
      <c r="BO82" s="131" t="n"/>
      <c r="BP82" s="131" t="n"/>
      <c r="BQ82" s="179" t="n"/>
      <c r="BR82" s="2239" t="inlineStr">
        <is>
          <t>1.1.3</t>
        </is>
      </c>
      <c r="BS82" s="131" t="n"/>
      <c r="BT82" s="131" t="n"/>
      <c r="BU82" s="131" t="n"/>
      <c r="BV82" s="131" t="n"/>
      <c r="BW82" s="132" t="n"/>
      <c r="BX82" s="90" t="n"/>
      <c r="BY82" s="90" t="n"/>
      <c r="BZ82" s="90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</row>
    <row r="83">
      <c r="A83" s="514" t="n"/>
      <c r="B83" s="724" t="inlineStr">
        <is>
          <t>УК-8</t>
        </is>
      </c>
      <c r="C83" s="131" t="n"/>
      <c r="D83" s="131" t="n"/>
      <c r="E83" s="131" t="n"/>
      <c r="F83" s="131" t="n"/>
      <c r="G83" s="179" t="n"/>
      <c r="H83" s="1188" t="inlineStr">
        <is>
          <t xml:space="preserve">Применять методы поиска решения на основе анализа сложных причинно-следственных связей при проектировании вычислительных, информационных систем
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1" t="n"/>
      <c r="BN83" s="131" t="n"/>
      <c r="BO83" s="131" t="n"/>
      <c r="BP83" s="131" t="n"/>
      <c r="BQ83" s="179" t="n"/>
      <c r="BR83" s="2239" t="inlineStr">
        <is>
          <t>1.2.2</t>
        </is>
      </c>
      <c r="BS83" s="131" t="n"/>
      <c r="BT83" s="131" t="n"/>
      <c r="BU83" s="131" t="n"/>
      <c r="BV83" s="131" t="n"/>
      <c r="BW83" s="132" t="n"/>
      <c r="BX83" s="514" t="n"/>
      <c r="BY83" s="514" t="n"/>
      <c r="BZ83" s="514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</row>
    <row r="84">
      <c r="A84" s="514" t="n"/>
      <c r="B84" s="724" t="inlineStr">
        <is>
          <t>УПК-1</t>
        </is>
      </c>
      <c r="C84" s="131" t="n"/>
      <c r="D84" s="131" t="n"/>
      <c r="E84" s="131" t="n"/>
      <c r="F84" s="131" t="n"/>
      <c r="G84" s="179" t="n"/>
      <c r="H84" s="1188" t="inlineStr">
        <is>
          <t>Применять передовые методы оценки качества программного обеспечения, модели управления качеством для организации процессов обеспечения высокого качества программных продуктов в рамках индустриальной разработки программных систем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1" t="n"/>
      <c r="BN84" s="131" t="n"/>
      <c r="BO84" s="131" t="n"/>
      <c r="BP84" s="131" t="n"/>
      <c r="BQ84" s="179" t="n"/>
      <c r="BR84" s="2239" t="inlineStr">
        <is>
          <t>1.1.1</t>
        </is>
      </c>
      <c r="BS84" s="131" t="n"/>
      <c r="BT84" s="131" t="n"/>
      <c r="BU84" s="131" t="n"/>
      <c r="BV84" s="131" t="n"/>
      <c r="BW84" s="132" t="n"/>
      <c r="BX84" s="514" t="n"/>
      <c r="BY84" s="514" t="n"/>
      <c r="BZ84" s="514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</row>
    <row r="85">
      <c r="A85" s="515" t="n"/>
      <c r="B85" s="724" t="inlineStr">
        <is>
          <t>УПК-2</t>
        </is>
      </c>
      <c r="C85" s="131" t="n"/>
      <c r="D85" s="131" t="n"/>
      <c r="E85" s="131" t="n"/>
      <c r="F85" s="131" t="n"/>
      <c r="G85" s="179" t="n"/>
      <c r="H85" s="1188" t="inlineStr">
        <is>
          <t>Управлять группами (командами) сотрудников, проектами и сетями с учетом выбранной методологии и технологии разработки программного обеспечения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31" t="n"/>
      <c r="BL85" s="131" t="n"/>
      <c r="BM85" s="131" t="n"/>
      <c r="BN85" s="131" t="n"/>
      <c r="BO85" s="131" t="n"/>
      <c r="BP85" s="131" t="n"/>
      <c r="BQ85" s="179" t="n"/>
      <c r="BR85" s="2239" t="inlineStr">
        <is>
          <t>1.1.2</t>
        </is>
      </c>
      <c r="BS85" s="131" t="n"/>
      <c r="BT85" s="131" t="n"/>
      <c r="BU85" s="131" t="n"/>
      <c r="BV85" s="131" t="n"/>
      <c r="BW85" s="132" t="n"/>
      <c r="BX85" s="515" t="n"/>
      <c r="BY85" s="515" t="n"/>
      <c r="BZ85" s="515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</row>
    <row r="86">
      <c r="A86" s="515" t="n"/>
      <c r="B86" s="724" t="inlineStr">
        <is>
          <t>УПК-3</t>
        </is>
      </c>
      <c r="C86" s="131" t="n"/>
      <c r="D86" s="131" t="n"/>
      <c r="E86" s="131" t="n"/>
      <c r="F86" s="131" t="n"/>
      <c r="G86" s="179" t="n"/>
      <c r="H86" s="1188" t="inlineStr">
        <is>
          <t>Использовать современные методологии проектирования и анализа моделей требований к программному обеспечению и методы управления
организационными процессами жизненного цикла программного обеспечения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131" t="n"/>
      <c r="BP86" s="131" t="n"/>
      <c r="BQ86" s="179" t="n"/>
      <c r="BR86" s="2239" t="inlineStr">
        <is>
          <t>1.2.1</t>
        </is>
      </c>
      <c r="BS86" s="131" t="n"/>
      <c r="BT86" s="131" t="n"/>
      <c r="BU86" s="131" t="n"/>
      <c r="BV86" s="131" t="n"/>
      <c r="BW86" s="132" t="n"/>
      <c r="BX86" s="515" t="n"/>
      <c r="BY86" s="515" t="n"/>
      <c r="BZ86" s="515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</row>
    <row r="87">
      <c r="A87" s="514" t="n"/>
      <c r="B87" s="724" t="inlineStr">
        <is>
          <t>СК-1</t>
        </is>
      </c>
      <c r="C87" s="131" t="n"/>
      <c r="D87" s="131" t="n"/>
      <c r="E87" s="131" t="n"/>
      <c r="F87" s="131" t="n"/>
      <c r="G87" s="179" t="n"/>
      <c r="H87" s="1188" t="inlineStr">
        <is>
          <t>Обладать навыками разработки программного обеспечения с применением парадигмы функционального программирования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131" t="n"/>
      <c r="BP87" s="131" t="n"/>
      <c r="BQ87" s="179" t="n"/>
      <c r="BR87" s="2239" t="inlineStr">
        <is>
          <t>2.2.1</t>
        </is>
      </c>
      <c r="BS87" s="131" t="n"/>
      <c r="BT87" s="131" t="n"/>
      <c r="BU87" s="131" t="n"/>
      <c r="BV87" s="131" t="n"/>
      <c r="BW87" s="132" t="n"/>
      <c r="BX87" s="514" t="n"/>
      <c r="BY87" s="514" t="n"/>
      <c r="BZ87" s="514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</row>
    <row r="88">
      <c r="A88" s="514" t="n"/>
      <c r="B88" s="724" t="inlineStr">
        <is>
          <t>СК-2</t>
        </is>
      </c>
      <c r="C88" s="131" t="n"/>
      <c r="D88" s="131" t="n"/>
      <c r="E88" s="131" t="n"/>
      <c r="F88" s="131" t="n"/>
      <c r="G88" s="179" t="n"/>
      <c r="H88" s="1188" t="inlineStr">
        <is>
          <t>Разрабатывать распределенные и многопоточные приложения для многопроцессорных систем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131" t="n"/>
      <c r="BP88" s="131" t="n"/>
      <c r="BQ88" s="179" t="n"/>
      <c r="BR88" s="2239" t="inlineStr">
        <is>
          <t>2.2.2</t>
        </is>
      </c>
      <c r="BS88" s="131" t="n"/>
      <c r="BT88" s="131" t="n"/>
      <c r="BU88" s="131" t="n"/>
      <c r="BV88" s="131" t="n"/>
      <c r="BW88" s="132" t="n"/>
      <c r="BX88" s="514" t="n"/>
      <c r="BY88" s="514" t="n"/>
      <c r="BZ88" s="514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</row>
    <row r="89">
      <c r="A89" s="514" t="n"/>
      <c r="B89" s="724" t="inlineStr">
        <is>
          <t>СК-3</t>
        </is>
      </c>
      <c r="C89" s="131" t="n"/>
      <c r="D89" s="131" t="n"/>
      <c r="E89" s="131" t="n"/>
      <c r="F89" s="131" t="n"/>
      <c r="G89" s="179" t="n"/>
      <c r="H89" s="1188" t="inlineStr">
        <is>
          <t>Использовать методы построения информационных систем на основе технологий дополненной, виртуальной и смешанной реальности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131" t="n"/>
      <c r="BP89" s="131" t="n"/>
      <c r="BQ89" s="179" t="n"/>
      <c r="BR89" s="2239" t="inlineStr">
        <is>
          <t>2.2.3</t>
        </is>
      </c>
      <c r="BS89" s="131" t="n"/>
      <c r="BT89" s="131" t="n"/>
      <c r="BU89" s="131" t="n"/>
      <c r="BV89" s="131" t="n"/>
      <c r="BW89" s="132" t="n"/>
      <c r="BX89" s="514" t="n"/>
      <c r="BY89" s="514" t="n"/>
      <c r="BZ89" s="514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</row>
    <row r="90">
      <c r="A90" s="515" t="n"/>
      <c r="B90" s="724" t="inlineStr">
        <is>
          <t>СК-4</t>
        </is>
      </c>
      <c r="C90" s="131" t="n"/>
      <c r="D90" s="131" t="n"/>
      <c r="E90" s="131" t="n"/>
      <c r="F90" s="131" t="n"/>
      <c r="G90" s="179" t="n"/>
      <c r="H90" s="1188" t="inlineStr">
        <is>
          <t xml:space="preserve">Владеть навыками обработки и преобразования информации,  использовать методы анализа данных для решения научно-технических и информационных задач  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131" t="n"/>
      <c r="BP90" s="131" t="n"/>
      <c r="BQ90" s="179" t="n"/>
      <c r="BR90" s="2239" t="inlineStr">
        <is>
          <t>2.3.1</t>
        </is>
      </c>
      <c r="BS90" s="131" t="n"/>
      <c r="BT90" s="131" t="n"/>
      <c r="BU90" s="131" t="n"/>
      <c r="BV90" s="131" t="n"/>
      <c r="BW90" s="132" t="n"/>
      <c r="BX90" s="515" t="n"/>
      <c r="BY90" s="515" t="n"/>
      <c r="BZ90" s="515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</row>
    <row r="91">
      <c r="A91" s="515" t="n"/>
      <c r="B91" s="724" t="inlineStr">
        <is>
          <t>СК-5</t>
        </is>
      </c>
      <c r="C91" s="131" t="n"/>
      <c r="D91" s="131" t="n"/>
      <c r="E91" s="131" t="n"/>
      <c r="F91" s="131" t="n"/>
      <c r="G91" s="179" t="n"/>
      <c r="H91" s="1188" t="inlineStr">
        <is>
          <t>Владеть базовыми  методами в области интеллектуальной обработки данных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131" t="n"/>
      <c r="BP91" s="131" t="n"/>
      <c r="BQ91" s="179" t="n"/>
      <c r="BR91" s="2239" t="inlineStr">
        <is>
          <t>2.3.3</t>
        </is>
      </c>
      <c r="BS91" s="131" t="n"/>
      <c r="BT91" s="131" t="n"/>
      <c r="BU91" s="131" t="n"/>
      <c r="BV91" s="131" t="n"/>
      <c r="BW91" s="132" t="n"/>
      <c r="BX91" s="515" t="n"/>
      <c r="BY91" s="515" t="n"/>
      <c r="BZ91" s="515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</row>
    <row r="92">
      <c r="A92" s="515" t="n"/>
      <c r="B92" s="724" t="inlineStr">
        <is>
          <t>СК-6</t>
        </is>
      </c>
      <c r="C92" s="131" t="n"/>
      <c r="D92" s="131" t="n"/>
      <c r="E92" s="131" t="n"/>
      <c r="F92" s="131" t="n"/>
      <c r="G92" s="179" t="n"/>
      <c r="H92" s="1188" t="inlineStr">
        <is>
          <t>Использовать инновационные технологии для безопасной распределенной обработки данных</t>
        </is>
      </c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131" t="n"/>
      <c r="BP92" s="131" t="n"/>
      <c r="BQ92" s="179" t="n"/>
      <c r="BR92" s="2239" t="inlineStr">
        <is>
          <t>2.3.4</t>
        </is>
      </c>
      <c r="BS92" s="131" t="n"/>
      <c r="BT92" s="131" t="n"/>
      <c r="BU92" s="131" t="n"/>
      <c r="BV92" s="131" t="n"/>
      <c r="BW92" s="132" t="n"/>
      <c r="BX92" s="515" t="n"/>
      <c r="BY92" s="515" t="n"/>
      <c r="BZ92" s="515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</row>
    <row r="93">
      <c r="A93" s="514" t="n"/>
      <c r="B93" s="724" t="inlineStr">
        <is>
          <t>СК-7</t>
        </is>
      </c>
      <c r="C93" s="131" t="n"/>
      <c r="D93" s="131" t="n"/>
      <c r="E93" s="131" t="n"/>
      <c r="F93" s="131" t="n"/>
      <c r="G93" s="179" t="n"/>
      <c r="H93" s="1188" t="inlineStr">
        <is>
          <t>Проектировать и разрабатывать математические и имитационные модели  информационных систем и процессов</t>
        </is>
      </c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131" t="n"/>
      <c r="BP93" s="131" t="n"/>
      <c r="BQ93" s="179" t="n"/>
      <c r="BR93" s="2239" t="inlineStr">
        <is>
          <t>2.4.1</t>
        </is>
      </c>
      <c r="BS93" s="131" t="n"/>
      <c r="BT93" s="131" t="n"/>
      <c r="BU93" s="131" t="n"/>
      <c r="BV93" s="131" t="n"/>
      <c r="BW93" s="132" t="n"/>
      <c r="BX93" s="514" t="n"/>
      <c r="BY93" s="514" t="n"/>
      <c r="BZ93" s="514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</row>
    <row r="94">
      <c r="A94" s="514" t="n"/>
      <c r="B94" s="724" t="inlineStr">
        <is>
          <t>СК-8</t>
        </is>
      </c>
      <c r="C94" s="131" t="n"/>
      <c r="D94" s="131" t="n"/>
      <c r="E94" s="131" t="n"/>
      <c r="F94" s="131" t="n"/>
      <c r="G94" s="179" t="n"/>
      <c r="H94" s="1188" t="inlineStr">
        <is>
          <t>Использовать  математическую модель квантовых вычислений и структур  для анализа и разработки квантовых алгоритмов</t>
        </is>
      </c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131" t="n"/>
      <c r="BP94" s="131" t="n"/>
      <c r="BQ94" s="179" t="n"/>
      <c r="BR94" s="2239" t="inlineStr">
        <is>
          <t>2.4.2</t>
        </is>
      </c>
      <c r="BS94" s="131" t="n"/>
      <c r="BT94" s="131" t="n"/>
      <c r="BU94" s="131" t="n"/>
      <c r="BV94" s="131" t="n"/>
      <c r="BW94" s="132" t="n"/>
      <c r="BX94" s="514" t="n"/>
      <c r="BY94" s="514" t="n"/>
      <c r="BZ94" s="514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</row>
    <row r="95">
      <c r="A95" s="514" t="n"/>
      <c r="B95" s="724" t="inlineStr">
        <is>
          <t>СК-9</t>
        </is>
      </c>
      <c r="C95" s="131" t="n"/>
      <c r="D95" s="131" t="n"/>
      <c r="E95" s="131" t="n"/>
      <c r="F95" s="131" t="n"/>
      <c r="G95" s="179" t="n"/>
      <c r="H95" s="1188" t="inlineStr">
        <is>
          <t>Владеть навыками проектирования и уметь анализировать  архитектуру программного обеспечения</t>
        </is>
      </c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131" t="n"/>
      <c r="BP95" s="131" t="n"/>
      <c r="BQ95" s="179" t="n"/>
      <c r="BR95" s="2239" t="inlineStr">
        <is>
          <t>2.4.3</t>
        </is>
      </c>
      <c r="BS95" s="131" t="n"/>
      <c r="BT95" s="131" t="n"/>
      <c r="BU95" s="131" t="n"/>
      <c r="BV95" s="131" t="n"/>
      <c r="BW95" s="132" t="n"/>
      <c r="BX95" s="514" t="n"/>
      <c r="BY95" s="514" t="n"/>
      <c r="BZ95" s="514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</row>
    <row r="96">
      <c r="A96" s="514" t="n"/>
      <c r="B96" s="724" t="inlineStr">
        <is>
          <t>СК-10</t>
        </is>
      </c>
      <c r="C96" s="131" t="n"/>
      <c r="D96" s="131" t="n"/>
      <c r="E96" s="131" t="n"/>
      <c r="F96" s="131" t="n"/>
      <c r="G96" s="179" t="n"/>
      <c r="H96" s="1188" t="inlineStr">
        <is>
          <t>Использовать методологические, технологические и инструментальные средства, направленные на поддержку принятия решений в сфере управления эффективностью бизнеса</t>
        </is>
      </c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131" t="n"/>
      <c r="BP96" s="131" t="n"/>
      <c r="BQ96" s="179" t="n"/>
      <c r="BR96" s="2239" t="inlineStr">
        <is>
          <t>2.4.4</t>
        </is>
      </c>
      <c r="BS96" s="131" t="n"/>
      <c r="BT96" s="131" t="n"/>
      <c r="BU96" s="131" t="n"/>
      <c r="BV96" s="131" t="n"/>
      <c r="BW96" s="132" t="n"/>
      <c r="BX96" s="514" t="n"/>
      <c r="BY96" s="514" t="n"/>
      <c r="BZ96" s="514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</row>
    <row r="97">
      <c r="A97" s="514" t="n"/>
      <c r="B97" s="724" t="inlineStr">
        <is>
          <t>СК-11</t>
        </is>
      </c>
      <c r="C97" s="131" t="n"/>
      <c r="D97" s="131" t="n"/>
      <c r="E97" s="131" t="n"/>
      <c r="F97" s="131" t="n"/>
      <c r="G97" s="179" t="n"/>
      <c r="H97" s="1188" t="inlineStr">
        <is>
          <t>Использовать инновационные технологии для обеспечения безопасности программного обеспечения</t>
        </is>
      </c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31" t="n"/>
      <c r="BL97" s="131" t="n"/>
      <c r="BM97" s="131" t="n"/>
      <c r="BN97" s="131" t="n"/>
      <c r="BO97" s="131" t="n"/>
      <c r="BP97" s="131" t="n"/>
      <c r="BQ97" s="179" t="n"/>
      <c r="BR97" s="2240" t="inlineStr">
        <is>
          <t>2.3.2</t>
        </is>
      </c>
      <c r="BS97" s="191" t="n"/>
      <c r="BT97" s="191" t="n"/>
      <c r="BU97" s="191" t="n"/>
      <c r="BV97" s="191" t="n"/>
      <c r="BW97" s="2177" t="n"/>
      <c r="BX97" s="514" t="n"/>
      <c r="BY97" s="514" t="n"/>
      <c r="BZ97" s="514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</row>
    <row r="98">
      <c r="A98" s="514" t="n"/>
      <c r="B98" s="724" t="inlineStr">
        <is>
          <t>СК-12</t>
        </is>
      </c>
      <c r="C98" s="131" t="n"/>
      <c r="D98" s="131" t="n"/>
      <c r="E98" s="131" t="n"/>
      <c r="F98" s="131" t="n"/>
      <c r="G98" s="179" t="n"/>
      <c r="H98" s="1188" t="inlineStr">
        <is>
          <t xml:space="preserve">Применять перспективные методы системного анализа и принятия решений для исследования функциональных задач на основе мировых тенденций развития системного анализа, управления и информационных технологий высокого качества программных продуктов в рамках индустриальной разработки программных систем </t>
        </is>
      </c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31" t="n"/>
      <c r="BL98" s="131" t="n"/>
      <c r="BM98" s="131" t="n"/>
      <c r="BN98" s="131" t="n"/>
      <c r="BO98" s="131" t="n"/>
      <c r="BP98" s="131" t="n"/>
      <c r="BQ98" s="179" t="n"/>
      <c r="BR98" s="2241" t="inlineStr">
        <is>
          <t>2.4.1</t>
        </is>
      </c>
      <c r="BS98" s="131" t="n"/>
      <c r="BT98" s="131" t="n"/>
      <c r="BU98" s="131" t="n"/>
      <c r="BV98" s="131" t="n"/>
      <c r="BW98" s="179" t="n"/>
      <c r="BX98" s="514" t="n"/>
      <c r="BY98" s="514" t="n"/>
      <c r="BZ98" s="514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</row>
    <row r="99">
      <c r="A99" s="514" t="n"/>
      <c r="B99" s="724" t="inlineStr">
        <is>
          <t>СК-13</t>
        </is>
      </c>
      <c r="C99" s="131" t="n"/>
      <c r="D99" s="131" t="n"/>
      <c r="E99" s="131" t="n"/>
      <c r="F99" s="131" t="n"/>
      <c r="G99" s="179" t="n"/>
      <c r="H99" s="1188" t="inlineStr">
        <is>
          <t xml:space="preserve">Анализировать сложные причинно-следственные связи при принятии решений в системах на основе неклассических логик </t>
        </is>
      </c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31" t="n"/>
      <c r="BL99" s="131" t="n"/>
      <c r="BM99" s="131" t="n"/>
      <c r="BN99" s="131" t="n"/>
      <c r="BO99" s="131" t="n"/>
      <c r="BP99" s="131" t="n"/>
      <c r="BQ99" s="179" t="n"/>
      <c r="BR99" s="2241" t="inlineStr">
        <is>
          <t>2.4.2</t>
        </is>
      </c>
      <c r="BS99" s="131" t="n"/>
      <c r="BT99" s="131" t="n"/>
      <c r="BU99" s="131" t="n"/>
      <c r="BV99" s="131" t="n"/>
      <c r="BW99" s="179" t="n"/>
      <c r="BX99" s="514" t="n"/>
      <c r="BY99" s="514" t="n"/>
      <c r="BZ99" s="514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</row>
    <row r="100">
      <c r="A100" s="514" t="n"/>
      <c r="B100" s="724" t="inlineStr">
        <is>
          <t>СК-14</t>
        </is>
      </c>
      <c r="C100" s="131" t="n"/>
      <c r="D100" s="131" t="n"/>
      <c r="E100" s="131" t="n"/>
      <c r="F100" s="131" t="n"/>
      <c r="G100" s="179" t="n"/>
      <c r="H100" s="1188" t="inlineStr">
        <is>
          <t>Владеть навыками проектирования, разработки, отладки и тестирования программного обеспечения микросервисной архитектуры</t>
        </is>
      </c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1" t="n"/>
      <c r="BG100" s="131" t="n"/>
      <c r="BH100" s="131" t="n"/>
      <c r="BI100" s="131" t="n"/>
      <c r="BJ100" s="131" t="n"/>
      <c r="BK100" s="131" t="n"/>
      <c r="BL100" s="131" t="n"/>
      <c r="BM100" s="131" t="n"/>
      <c r="BN100" s="131" t="n"/>
      <c r="BO100" s="131" t="n"/>
      <c r="BP100" s="131" t="n"/>
      <c r="BQ100" s="179" t="n"/>
      <c r="BR100" s="2241" t="inlineStr">
        <is>
          <t>2.4.3</t>
        </is>
      </c>
      <c r="BS100" s="131" t="n"/>
      <c r="BT100" s="131" t="n"/>
      <c r="BU100" s="131" t="n"/>
      <c r="BV100" s="131" t="n"/>
      <c r="BW100" s="179" t="n"/>
      <c r="BX100" s="514" t="n"/>
      <c r="BY100" s="514" t="n"/>
      <c r="BZ100" s="514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</row>
    <row r="101">
      <c r="A101" s="514" t="n"/>
      <c r="B101" s="1537" t="inlineStr">
        <is>
          <t>СК-15</t>
        </is>
      </c>
      <c r="C101" s="194" t="n"/>
      <c r="D101" s="194" t="n"/>
      <c r="E101" s="194" t="n"/>
      <c r="F101" s="194" t="n"/>
      <c r="G101" s="240" t="n"/>
      <c r="H101" s="2242" t="inlineStr">
        <is>
          <t>Знать и уметь использовать технологии передачи, хранения, обработки и анализа данных, применяемых в современных системах управления предприятием</t>
        </is>
      </c>
      <c r="I101" s="194" t="n"/>
      <c r="J101" s="194" t="n"/>
      <c r="K101" s="194" t="n"/>
      <c r="L101" s="194" t="n"/>
      <c r="M101" s="194" t="n"/>
      <c r="N101" s="194" t="n"/>
      <c r="O101" s="194" t="n"/>
      <c r="P101" s="194" t="n"/>
      <c r="Q101" s="194" t="n"/>
      <c r="R101" s="194" t="n"/>
      <c r="S101" s="194" t="n"/>
      <c r="T101" s="194" t="n"/>
      <c r="U101" s="194" t="n"/>
      <c r="V101" s="194" t="n"/>
      <c r="W101" s="194" t="n"/>
      <c r="X101" s="194" t="n"/>
      <c r="Y101" s="194" t="n"/>
      <c r="Z101" s="194" t="n"/>
      <c r="AA101" s="194" t="n"/>
      <c r="AB101" s="194" t="n"/>
      <c r="AC101" s="194" t="n"/>
      <c r="AD101" s="194" t="n"/>
      <c r="AE101" s="194" t="n"/>
      <c r="AF101" s="194" t="n"/>
      <c r="AG101" s="194" t="n"/>
      <c r="AH101" s="194" t="n"/>
      <c r="AI101" s="194" t="n"/>
      <c r="AJ101" s="194" t="n"/>
      <c r="AK101" s="194" t="n"/>
      <c r="AL101" s="194" t="n"/>
      <c r="AM101" s="194" t="n"/>
      <c r="AN101" s="194" t="n"/>
      <c r="AO101" s="194" t="n"/>
      <c r="AP101" s="194" t="n"/>
      <c r="AQ101" s="194" t="n"/>
      <c r="AR101" s="194" t="n"/>
      <c r="AS101" s="194" t="n"/>
      <c r="AT101" s="194" t="n"/>
      <c r="AU101" s="194" t="n"/>
      <c r="AV101" s="194" t="n"/>
      <c r="AW101" s="194" t="n"/>
      <c r="AX101" s="194" t="n"/>
      <c r="AY101" s="194" t="n"/>
      <c r="AZ101" s="194" t="n"/>
      <c r="BA101" s="194" t="n"/>
      <c r="BB101" s="194" t="n"/>
      <c r="BC101" s="194" t="n"/>
      <c r="BD101" s="194" t="n"/>
      <c r="BE101" s="194" t="n"/>
      <c r="BF101" s="194" t="n"/>
      <c r="BG101" s="194" t="n"/>
      <c r="BH101" s="194" t="n"/>
      <c r="BI101" s="194" t="n"/>
      <c r="BJ101" s="194" t="n"/>
      <c r="BK101" s="194" t="n"/>
      <c r="BL101" s="194" t="n"/>
      <c r="BM101" s="194" t="n"/>
      <c r="BN101" s="194" t="n"/>
      <c r="BO101" s="194" t="n"/>
      <c r="BP101" s="194" t="n"/>
      <c r="BQ101" s="240" t="n"/>
      <c r="BR101" s="2243" t="inlineStr">
        <is>
          <t>2.4.4</t>
        </is>
      </c>
      <c r="BS101" s="194" t="n"/>
      <c r="BT101" s="194" t="n"/>
      <c r="BU101" s="194" t="n"/>
      <c r="BV101" s="194" t="n"/>
      <c r="BW101" s="1059" t="n"/>
      <c r="BX101" s="514" t="n"/>
      <c r="BY101" s="514" t="n"/>
      <c r="BZ101" s="514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</row>
    <row r="102">
      <c r="A102" s="514" t="n"/>
      <c r="B102" s="94" t="n"/>
      <c r="C102" s="94" t="n"/>
      <c r="D102" s="94" t="n"/>
      <c r="E102" s="94" t="n"/>
      <c r="F102" s="94" t="n"/>
      <c r="G102" s="244" t="n"/>
      <c r="H102" s="244" t="n"/>
      <c r="I102" s="244" t="n"/>
      <c r="J102" s="244" t="n"/>
      <c r="K102" s="244" t="n"/>
      <c r="L102" s="244" t="n"/>
      <c r="M102" s="244" t="n"/>
      <c r="N102" s="244" t="n"/>
      <c r="O102" s="244" t="n"/>
      <c r="P102" s="244" t="n"/>
      <c r="Q102" s="244" t="n"/>
      <c r="R102" s="244" t="n"/>
      <c r="S102" s="244" t="n"/>
      <c r="T102" s="244" t="n"/>
      <c r="U102" s="244" t="n"/>
      <c r="V102" s="244" t="n"/>
      <c r="W102" s="244" t="n"/>
      <c r="X102" s="244" t="n"/>
      <c r="Y102" s="244" t="n"/>
      <c r="Z102" s="244" t="n"/>
      <c r="AA102" s="244" t="n"/>
      <c r="AB102" s="244" t="n"/>
      <c r="AC102" s="244" t="n"/>
      <c r="AD102" s="244" t="n"/>
      <c r="AE102" s="244" t="n"/>
      <c r="AF102" s="244" t="n"/>
      <c r="AG102" s="244" t="n"/>
      <c r="AH102" s="244" t="n"/>
      <c r="AI102" s="244" t="n"/>
      <c r="AJ102" s="244" t="n"/>
      <c r="AK102" s="244" t="n"/>
      <c r="AL102" s="244" t="n"/>
      <c r="AM102" s="244" t="n"/>
      <c r="AN102" s="244" t="n"/>
      <c r="AO102" s="244" t="n"/>
      <c r="AP102" s="244" t="n"/>
      <c r="AQ102" s="244" t="n"/>
      <c r="AR102" s="244" t="n"/>
      <c r="AS102" s="244" t="n"/>
      <c r="AT102" s="244" t="n"/>
      <c r="AU102" s="244" t="n"/>
      <c r="AV102" s="244" t="n"/>
      <c r="AW102" s="244" t="n"/>
      <c r="AX102" s="244" t="n"/>
      <c r="AY102" s="244" t="n"/>
      <c r="AZ102" s="244" t="n"/>
      <c r="BA102" s="244" t="n"/>
      <c r="BB102" s="244" t="n"/>
      <c r="BC102" s="244" t="n"/>
      <c r="BD102" s="244" t="n"/>
      <c r="BE102" s="1450" t="n"/>
      <c r="BF102" s="1450" t="n"/>
      <c r="BG102" s="1450" t="n"/>
      <c r="BH102" s="1450" t="n"/>
      <c r="BI102" s="1450" t="n"/>
      <c r="BJ102" s="1450" t="n"/>
      <c r="BK102" s="514" t="n"/>
      <c r="BL102" s="514" t="n"/>
      <c r="BM102" s="514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</row>
    <row r="103">
      <c r="A103" s="90" t="n"/>
      <c r="B103" s="90" t="n"/>
      <c r="C103" s="24" t="inlineStr">
        <is>
          <t xml:space="preserve">Учебный план углубленного высшего образования по специальности 7-06-0612-01  "Программная инженерия"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7-06-06-008/пр. 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  <c r="AZ103" s="1" t="n"/>
      <c r="BA103" s="1" t="n"/>
      <c r="BB103" s="1" t="n"/>
      <c r="BC103" s="1" t="n"/>
      <c r="BD103" s="1" t="n"/>
      <c r="BE103" s="1" t="n"/>
      <c r="BF103" s="1" t="n"/>
      <c r="BG103" s="1" t="n"/>
      <c r="BH103" s="1" t="n"/>
      <c r="BI103" s="1" t="n"/>
      <c r="BJ103" s="1" t="n"/>
      <c r="BK103" s="1" t="n"/>
      <c r="BL103" s="1" t="n"/>
      <c r="BM103" s="1" t="n"/>
      <c r="BN103" s="1" t="n"/>
      <c r="BO103" s="1" t="n"/>
      <c r="BP103" s="1" t="n"/>
      <c r="BQ103" s="1" t="n"/>
      <c r="BR103" s="1" t="n"/>
      <c r="BS103" s="1" t="n"/>
      <c r="BT103" s="1" t="n"/>
      <c r="BU103" s="244" t="n"/>
      <c r="BV103" s="90" t="n"/>
      <c r="BW103" s="90" t="n"/>
      <c r="BX103" s="90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</row>
    <row r="104">
      <c r="A104" s="90" t="n"/>
      <c r="B104" s="90" t="n"/>
      <c r="C104" s="518" t="n"/>
      <c r="D104" s="90" t="n"/>
      <c r="E104" s="90" t="n"/>
      <c r="F104" s="90" t="n"/>
      <c r="G104" s="90" t="n"/>
      <c r="H104" s="90" t="n"/>
      <c r="I104" s="90" t="n"/>
      <c r="J104" s="90" t="n"/>
      <c r="K104" s="90" t="n"/>
      <c r="L104" s="90" t="n"/>
      <c r="M104" s="90" t="n"/>
      <c r="N104" s="90" t="n"/>
      <c r="O104" s="90" t="n"/>
      <c r="P104" s="90" t="n"/>
      <c r="Q104" s="90" t="n"/>
      <c r="R104" s="90" t="n"/>
      <c r="S104" s="90" t="n"/>
      <c r="T104" s="90" t="n"/>
      <c r="U104" s="90" t="n"/>
      <c r="V104" s="90" t="n"/>
      <c r="W104" s="90" t="n"/>
      <c r="X104" s="90" t="n"/>
      <c r="Y104" s="90" t="n"/>
      <c r="Z104" s="90" t="n"/>
      <c r="AA104" s="90" t="n"/>
      <c r="AB104" s="90" t="n"/>
      <c r="AC104" s="90" t="n"/>
      <c r="AD104" s="90" t="n"/>
      <c r="AE104" s="90" t="n"/>
      <c r="AF104" s="90" t="n"/>
      <c r="AG104" s="90" t="n"/>
      <c r="AH104" s="90" t="n"/>
      <c r="AI104" s="90" t="n"/>
      <c r="AJ104" s="90" t="n"/>
      <c r="AK104" s="90" t="n"/>
      <c r="AL104" s="90" t="n"/>
      <c r="AM104" s="90" t="n"/>
      <c r="AN104" s="90" t="n"/>
      <c r="AO104" s="90" t="n"/>
      <c r="AP104" s="90" t="n"/>
      <c r="AQ104" s="90" t="n"/>
      <c r="AR104" s="90" t="n"/>
      <c r="AS104" s="90" t="n"/>
      <c r="AT104" s="90" t="n"/>
      <c r="AU104" s="90" t="n"/>
      <c r="AV104" s="90" t="n"/>
      <c r="AW104" s="90" t="n"/>
      <c r="AX104" s="90" t="n"/>
      <c r="AY104" s="90" t="n"/>
      <c r="AZ104" s="90" t="n"/>
      <c r="BA104" s="90" t="n"/>
      <c r="BB104" s="9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90" t="n"/>
      <c r="BP104" s="90" t="n"/>
      <c r="BQ104" s="90" t="n"/>
      <c r="BR104" s="90" t="n"/>
      <c r="BS104" s="90" t="n"/>
      <c r="BT104" s="90" t="n"/>
      <c r="BU104" s="90" t="n"/>
      <c r="BV104" s="90" t="n"/>
      <c r="BW104" s="90" t="n"/>
      <c r="BX104" s="90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</row>
    <row r="105">
      <c r="A105" s="90" t="n"/>
      <c r="B105" s="688" t="n"/>
      <c r="C105" s="278" t="inlineStr">
        <is>
          <t>*</t>
        </is>
      </c>
      <c r="D10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  <c r="AZ105" s="1" t="n"/>
      <c r="BA105" s="1" t="n"/>
      <c r="BB105" s="1" t="n"/>
      <c r="BC105" s="1" t="n"/>
      <c r="BD105" s="1" t="n"/>
      <c r="BE105" s="1" t="n"/>
      <c r="BF105" s="1" t="n"/>
      <c r="BG105" s="1" t="n"/>
      <c r="BH105" s="1" t="n"/>
      <c r="BI105" s="1" t="n"/>
      <c r="BJ105" s="23" t="n"/>
      <c r="BK105" s="23" t="n"/>
      <c r="BL105" s="23" t="n"/>
      <c r="BM105" s="23" t="n"/>
      <c r="BN105" s="23" t="n"/>
      <c r="BO105" s="23" t="n"/>
      <c r="BP105" s="23" t="n"/>
      <c r="BQ105" s="90" t="n"/>
      <c r="BR105" s="90" t="n"/>
      <c r="BS105" s="90" t="n"/>
      <c r="BT105" s="90" t="n"/>
      <c r="BU105" s="90" t="n"/>
      <c r="BV105" s="90" t="n"/>
      <c r="BW105" s="90" t="n"/>
      <c r="BX105" s="90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</row>
    <row r="106">
      <c r="A106" s="247" t="n"/>
      <c r="B106" s="689" t="n"/>
      <c r="C106" s="278" t="n"/>
      <c r="D106" s="29" t="n"/>
      <c r="E106" s="29" t="n"/>
      <c r="F106" s="29" t="n"/>
      <c r="G106" s="29" t="n"/>
      <c r="H106" s="29" t="n"/>
      <c r="I106" s="29" t="n"/>
      <c r="J106" s="29" t="n"/>
      <c r="K106" s="29" t="n"/>
      <c r="L106" s="29" t="n"/>
      <c r="M106" s="29" t="n"/>
      <c r="N106" s="29" t="n"/>
      <c r="O106" s="29" t="n"/>
      <c r="P106" s="29" t="n"/>
      <c r="Q106" s="29" t="n"/>
      <c r="R106" s="29" t="n"/>
      <c r="S106" s="29" t="n"/>
      <c r="T106" s="29" t="n"/>
      <c r="U106" s="29" t="n"/>
      <c r="V106" s="29" t="n"/>
      <c r="W106" s="29" t="n"/>
      <c r="X106" s="29" t="n"/>
      <c r="Y106" s="29" t="n"/>
      <c r="Z106" s="29" t="n"/>
      <c r="AA106" s="29" t="n"/>
      <c r="AB106" s="29" t="n"/>
      <c r="AC106" s="29" t="n"/>
      <c r="AD106" s="29" t="n"/>
      <c r="AE106" s="29" t="n"/>
      <c r="AF106" s="29" t="n"/>
      <c r="AG106" s="29" t="n"/>
      <c r="AH106" s="29" t="n"/>
      <c r="AI106" s="29" t="n"/>
      <c r="AJ106" s="29" t="n"/>
      <c r="AK106" s="29" t="n"/>
      <c r="AL106" s="29" t="n"/>
      <c r="AM106" s="29" t="n"/>
      <c r="AN106" s="29" t="n"/>
      <c r="AO106" s="29" t="n"/>
      <c r="AP106" s="29" t="n"/>
      <c r="AQ106" s="29" t="n"/>
      <c r="AR106" s="29" t="n"/>
      <c r="AS106" s="29" t="n"/>
      <c r="AT106" s="29" t="n"/>
      <c r="AU106" s="29" t="n"/>
      <c r="AV106" s="29" t="n"/>
      <c r="AW106" s="29" t="n"/>
      <c r="AX106" s="29" t="n"/>
      <c r="AY106" s="29" t="n"/>
      <c r="AZ106" s="29" t="n"/>
      <c r="BA106" s="29" t="n"/>
      <c r="BB106" s="29" t="n"/>
      <c r="BC106" s="29" t="n"/>
      <c r="BD106" s="29" t="n"/>
      <c r="BE106" s="29" t="n"/>
      <c r="BF106" s="29" t="n"/>
      <c r="BG106" s="29" t="n"/>
      <c r="BH106" s="29" t="n"/>
      <c r="BI106" s="29" t="n"/>
      <c r="BJ106" s="29" t="n"/>
      <c r="BK106" s="29" t="n"/>
      <c r="BL106" s="29" t="n"/>
      <c r="BM106" s="29" t="n"/>
      <c r="BN106" s="29" t="n"/>
      <c r="BO106" s="29" t="n"/>
      <c r="BP106" s="29" t="n"/>
      <c r="BQ106" s="247" t="n"/>
      <c r="BR106" s="247" t="n"/>
      <c r="BS106" s="247" t="n"/>
      <c r="BT106" s="247" t="n"/>
      <c r="BU106" s="247" t="n"/>
      <c r="BV106" s="247" t="n"/>
      <c r="BW106" s="247" t="n"/>
      <c r="BX106" s="247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</row>
    <row r="107">
      <c r="A107" s="90" t="n"/>
      <c r="B107" s="688" t="n"/>
      <c r="C107" s="278" t="inlineStr">
        <is>
          <t>д</t>
        </is>
      </c>
      <c r="D107" s="29" t="inlineStr">
        <is>
          <t>Дифференцированный зачет.</t>
        </is>
      </c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690" t="n"/>
      <c r="AB107" s="690" t="n"/>
      <c r="AC107" s="690" t="n"/>
      <c r="AD107" s="690" t="n"/>
      <c r="AE107" s="690" t="n"/>
      <c r="AF107" s="690" t="n"/>
      <c r="AG107" s="690" t="n"/>
      <c r="AH107" s="690" t="n"/>
      <c r="AI107" s="690" t="n"/>
      <c r="AJ107" s="690" t="n"/>
      <c r="AK107" s="690" t="n"/>
      <c r="AL107" s="690" t="n"/>
      <c r="AM107" s="690" t="n"/>
      <c r="AN107" s="690" t="n"/>
      <c r="AO107" s="690" t="n"/>
      <c r="AP107" s="690" t="n"/>
      <c r="AQ107" s="690" t="n"/>
      <c r="AR107" s="690" t="n"/>
      <c r="AS107" s="690" t="n"/>
      <c r="AT107" s="690" t="n"/>
      <c r="AU107" s="690" t="n"/>
      <c r="AV107" s="690" t="n"/>
      <c r="AW107" s="690" t="n"/>
      <c r="AX107" s="690" t="n"/>
      <c r="AY107" s="690" t="n"/>
      <c r="AZ107" s="690" t="n"/>
      <c r="BA107" s="690" t="n"/>
      <c r="BB107" s="690" t="n"/>
      <c r="BC107" s="690" t="n"/>
      <c r="BD107" s="690" t="n"/>
      <c r="BE107" s="690" t="n"/>
      <c r="BF107" s="690" t="n"/>
      <c r="BG107" s="690" t="n"/>
      <c r="BH107" s="690" t="n"/>
      <c r="BI107" s="690" t="n"/>
      <c r="BJ107" s="690" t="n"/>
      <c r="BK107" s="690" t="n"/>
      <c r="BL107" s="690" t="n"/>
      <c r="BM107" s="690" t="n"/>
      <c r="BN107" s="690" t="n"/>
      <c r="BO107" s="690" t="n"/>
      <c r="BP107" s="690" t="n"/>
      <c r="BQ107" s="90" t="n"/>
      <c r="BR107" s="90" t="n"/>
      <c r="BS107" s="90" t="n"/>
      <c r="BT107" s="90" t="n"/>
      <c r="BU107" s="90" t="n"/>
      <c r="BV107" s="90" t="n"/>
      <c r="BW107" s="90" t="n"/>
      <c r="BX107" s="90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</row>
    <row r="108">
      <c r="A108" s="243" t="n"/>
      <c r="B108" s="243" t="n"/>
      <c r="C108" s="243" t="n"/>
      <c r="D108" s="243" t="n"/>
      <c r="E108" s="243" t="n"/>
      <c r="F108" s="243" t="n"/>
      <c r="G108" s="243" t="n"/>
      <c r="H108" s="243" t="n"/>
      <c r="I108" s="243" t="n"/>
      <c r="J108" s="243" t="n"/>
      <c r="K108" s="243" t="n"/>
      <c r="L108" s="243" t="n"/>
      <c r="M108" s="243" t="n"/>
      <c r="N108" s="243" t="n"/>
      <c r="O108" s="243" t="n"/>
      <c r="P108" s="243" t="n"/>
      <c r="Q108" s="243" t="n"/>
      <c r="R108" s="243" t="n"/>
      <c r="S108" s="243" t="n"/>
      <c r="T108" s="243" t="n"/>
      <c r="U108" s="243" t="n"/>
      <c r="V108" s="243" t="n"/>
      <c r="W108" s="243" t="n"/>
      <c r="X108" s="243" t="n"/>
      <c r="Y108" s="243" t="n"/>
      <c r="Z108" s="243" t="n"/>
      <c r="AA108" s="243" t="n"/>
      <c r="AB108" s="243" t="n"/>
      <c r="AC108" s="243" t="n"/>
      <c r="AD108" s="243" t="n"/>
      <c r="AE108" s="243" t="n"/>
      <c r="AF108" s="243" t="n"/>
      <c r="AG108" s="243" t="n"/>
      <c r="AH108" s="243" t="n"/>
      <c r="AI108" s="243" t="n"/>
      <c r="AJ108" s="243" t="n"/>
      <c r="AK108" s="243" t="n"/>
      <c r="AL108" s="243" t="n"/>
      <c r="AM108" s="243" t="n"/>
      <c r="AN108" s="243" t="n"/>
      <c r="AO108" s="243" t="n"/>
      <c r="AP108" s="243" t="n"/>
      <c r="AQ108" s="243" t="n"/>
      <c r="AR108" s="243" t="n"/>
      <c r="AS108" s="243" t="n"/>
      <c r="AT108" s="243" t="n"/>
      <c r="AU108" s="243" t="n"/>
      <c r="AV108" s="243" t="n"/>
      <c r="AW108" s="243" t="n"/>
      <c r="AX108" s="243" t="n"/>
      <c r="AY108" s="243" t="n"/>
      <c r="AZ108" s="243" t="n"/>
      <c r="BA108" s="243" t="n"/>
      <c r="BB108" s="243" t="n"/>
      <c r="BC108" s="243" t="n"/>
      <c r="BD108" s="243" t="n"/>
      <c r="BE108" s="243" t="n"/>
      <c r="BF108" s="243" t="n"/>
      <c r="BG108" s="243" t="n"/>
      <c r="BH108" s="243" t="n"/>
      <c r="BI108" s="243" t="n"/>
      <c r="BJ108" s="243" t="n"/>
      <c r="BK108" s="243" t="n"/>
      <c r="BL108" s="243" t="n"/>
      <c r="BM108" s="243" t="n"/>
      <c r="BN108" s="243" t="n"/>
      <c r="BO108" s="243" t="n"/>
      <c r="BP108" s="243" t="n"/>
      <c r="BQ108" s="243" t="n"/>
      <c r="BR108" s="243" t="n"/>
      <c r="BS108" s="243" t="n"/>
      <c r="BT108" s="243" t="n"/>
      <c r="BU108" s="243" t="n"/>
      <c r="BV108" s="243" t="n"/>
      <c r="BW108" s="243" t="n"/>
      <c r="BX108" s="243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</row>
    <row r="109">
      <c r="A109" s="244" t="n"/>
      <c r="B109" s="244" t="n"/>
      <c r="C109" s="244" t="n"/>
      <c r="D109" s="41" t="inlineStr">
        <is>
          <t>Проректор по учебной работе</t>
        </is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272" t="n"/>
      <c r="AB109" s="273" t="n"/>
      <c r="AC109" s="273" t="n"/>
      <c r="AD109" s="273" t="n"/>
      <c r="AE109" s="273" t="n"/>
      <c r="AF109" s="273" t="n"/>
      <c r="AG109" s="273" t="n"/>
      <c r="AH109" s="272" t="n"/>
      <c r="AI109" s="41" t="n"/>
      <c r="AJ109" s="41" t="n"/>
      <c r="AK109" s="41" t="n"/>
      <c r="AL109" s="41" t="n"/>
      <c r="AM109" s="41" t="n"/>
      <c r="AN109" s="3" t="n"/>
      <c r="AO109" s="41" t="inlineStr">
        <is>
          <t>А.А. Сакович</t>
        </is>
      </c>
      <c r="AP109" s="3" t="n"/>
      <c r="AQ109" s="274" t="n"/>
      <c r="AR109" s="274" t="n"/>
      <c r="AS109" s="274" t="n"/>
      <c r="AT109" s="274" t="n"/>
      <c r="AU109" s="3" t="n"/>
      <c r="AV109" s="3" t="n"/>
      <c r="AW109" s="3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244" t="n"/>
      <c r="BS109" s="244" t="n"/>
      <c r="BT109" s="244" t="n"/>
      <c r="BU109" s="244" t="n"/>
      <c r="BV109" s="244" t="n"/>
      <c r="BW109" s="244" t="n"/>
      <c r="BX109" s="244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</row>
    <row r="110">
      <c r="A110" s="244" t="n"/>
      <c r="B110" s="244" t="n"/>
      <c r="C110" s="244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41" t="n"/>
      <c r="AB110" s="3" t="n"/>
      <c r="AC110" s="3" t="n"/>
      <c r="AD110" s="3" t="n"/>
      <c r="AE110" s="3" t="n"/>
      <c r="AF110" s="3" t="n"/>
      <c r="AG110" s="3" t="n"/>
      <c r="AH110" s="41" t="n"/>
      <c r="AI110" s="41" t="n"/>
      <c r="AJ110" s="41" t="n"/>
      <c r="AK110" s="41" t="n"/>
      <c r="AL110" s="41" t="n"/>
      <c r="AM110" s="41" t="n"/>
      <c r="AN110" s="3" t="n"/>
      <c r="AO110" s="41" t="n"/>
      <c r="AP110" s="3" t="n"/>
      <c r="AQ110" s="274" t="n"/>
      <c r="AR110" s="274" t="n"/>
      <c r="AS110" s="274" t="n"/>
      <c r="AT110" s="274" t="n"/>
      <c r="AU110" s="3" t="n"/>
      <c r="AV110" s="3" t="n"/>
      <c r="AW110" s="3" t="n"/>
      <c r="AX110" s="244" t="n"/>
      <c r="AY110" s="244" t="n"/>
      <c r="AZ110" s="244" t="n"/>
      <c r="BA110" s="244" t="n"/>
      <c r="BB110" s="244" t="n"/>
      <c r="BC110" s="244" t="n"/>
      <c r="BD110" s="244" t="n"/>
      <c r="BE110" s="244" t="n"/>
      <c r="BF110" s="244" t="n"/>
      <c r="BG110" s="244" t="n"/>
      <c r="BH110" s="244" t="n"/>
      <c r="BI110" s="244" t="n"/>
      <c r="BJ110" s="244" t="n"/>
      <c r="BK110" s="244" t="n"/>
      <c r="BL110" s="244" t="n"/>
      <c r="BM110" s="244" t="n"/>
      <c r="BN110" s="244" t="n"/>
      <c r="BO110" s="244" t="n"/>
      <c r="BP110" s="244" t="n"/>
      <c r="BQ110" s="244" t="n"/>
      <c r="BR110" s="244" t="n"/>
      <c r="BS110" s="244" t="n"/>
      <c r="BT110" s="244" t="n"/>
      <c r="BU110" s="244" t="n"/>
      <c r="BV110" s="244" t="n"/>
      <c r="BW110" s="244" t="n"/>
      <c r="BX110" s="244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</row>
    <row r="111">
      <c r="A111" s="90" t="n"/>
      <c r="B111" s="90" t="n"/>
      <c r="C111" s="90" t="n"/>
      <c r="D111" s="273" t="n"/>
      <c r="E111" s="273" t="n"/>
      <c r="F111" s="273" t="n"/>
      <c r="G111" s="2126" t="n"/>
      <c r="H111" s="282" t="inlineStr">
        <is>
          <t>20 ____</t>
        </is>
      </c>
      <c r="I111" s="41" t="n"/>
      <c r="J111" s="279" t="n"/>
      <c r="K111" s="274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90" t="n"/>
      <c r="AY111" s="90" t="n"/>
      <c r="AZ111" s="90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244" t="n"/>
      <c r="BO111" s="244" t="n"/>
      <c r="BP111" s="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90" t="n"/>
      <c r="BZ111" s="90" t="n"/>
      <c r="CA111" s="90" t="n"/>
      <c r="CB111" s="90" t="n"/>
      <c r="CC111" s="90" t="n"/>
      <c r="CD111" s="1" t="n"/>
      <c r="CE111" s="1" t="n"/>
      <c r="CF111" s="1" t="n"/>
      <c r="CG111" s="1" t="n"/>
      <c r="CH111" s="1" t="n"/>
      <c r="CI111" s="1" t="n"/>
      <c r="CJ111" s="1" t="n"/>
      <c r="CK111" s="1" t="n"/>
    </row>
    <row r="112">
      <c r="A112" s="90" t="n"/>
      <c r="B112" s="90" t="n"/>
      <c r="C112" s="90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90" t="n"/>
      <c r="AY112" s="90" t="n"/>
      <c r="AZ112" s="90" t="n"/>
      <c r="BA112" s="90" t="n"/>
      <c r="BB112" s="90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244" t="n"/>
      <c r="BM112" s="91" t="n"/>
      <c r="BN112" s="244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90" t="n"/>
      <c r="CB112" s="90" t="n"/>
      <c r="CC112" s="90" t="n"/>
      <c r="CD112" s="1" t="n"/>
      <c r="CE112" s="1" t="n"/>
      <c r="CF112" s="1" t="n"/>
      <c r="CG112" s="1" t="n"/>
      <c r="CH112" s="1" t="n"/>
      <c r="CI112" s="1" t="n"/>
      <c r="CJ112" s="1" t="n"/>
      <c r="CK112" s="1" t="n"/>
    </row>
    <row r="113">
      <c r="A113" s="244" t="n"/>
      <c r="B113" s="244" t="n"/>
      <c r="C113" s="244" t="n"/>
      <c r="D113" s="282" t="inlineStr">
        <is>
          <t xml:space="preserve">Декан факультета информационных технологий 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3" t="n"/>
      <c r="V113" s="3" t="n"/>
      <c r="W113" s="3" t="n"/>
      <c r="X113" s="3" t="n"/>
      <c r="Y113" s="3" t="n"/>
      <c r="Z113" s="3" t="n"/>
      <c r="AA113" s="276" t="n"/>
      <c r="AB113" s="276" t="n"/>
      <c r="AC113" s="276" t="n"/>
      <c r="AD113" s="276" t="n"/>
      <c r="AE113" s="276" t="n"/>
      <c r="AF113" s="276" t="n"/>
      <c r="AG113" s="280" t="n"/>
      <c r="AH113" s="280" t="n"/>
      <c r="AI113" s="41" t="n"/>
      <c r="AJ113" s="41" t="n"/>
      <c r="AK113" s="41" t="n"/>
      <c r="AL113" s="41" t="n"/>
      <c r="AM113" s="3" t="n"/>
      <c r="AN113" s="41" t="n"/>
      <c r="AO113" s="41" t="inlineStr">
        <is>
          <t>Д.В.Шиман</t>
        </is>
      </c>
      <c r="AP113" s="274" t="n"/>
      <c r="AQ113" s="274" t="n"/>
      <c r="AR113" s="274" t="n"/>
      <c r="AS113" s="274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1" t="n"/>
      <c r="CE113" s="1" t="n"/>
      <c r="CF113" s="1" t="n"/>
      <c r="CG113" s="1" t="n"/>
      <c r="CH113" s="1" t="n"/>
      <c r="CI113" s="1" t="n"/>
      <c r="CJ113" s="1" t="n"/>
      <c r="CK113" s="1" t="n"/>
    </row>
    <row r="114">
      <c r="A114" s="244" t="n"/>
      <c r="B114" s="244" t="n"/>
      <c r="C114" s="244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94" t="n"/>
      <c r="AY114" s="94" t="n"/>
      <c r="AZ114" s="94" t="n"/>
      <c r="BA114" s="94" t="n"/>
      <c r="BB114" s="94" t="n"/>
      <c r="BC114" s="94" t="n"/>
      <c r="BD114" s="94" t="n"/>
      <c r="BE114" s="244" t="n"/>
      <c r="BF114" s="244" t="n"/>
      <c r="BG114" s="244" t="n"/>
      <c r="BH114" s="244" t="n"/>
      <c r="BI114" s="244" t="n"/>
      <c r="BJ114" s="244" t="n"/>
      <c r="BK114" s="244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1" t="n"/>
      <c r="CE114" s="1" t="n"/>
      <c r="CF114" s="1" t="n"/>
      <c r="CG114" s="1" t="n"/>
      <c r="CH114" s="1" t="n"/>
      <c r="CI114" s="1" t="n"/>
      <c r="CJ114" s="1" t="n"/>
      <c r="CK114" s="1" t="n"/>
    </row>
    <row r="115">
      <c r="A115" s="90" t="n"/>
      <c r="B115" s="90" t="n"/>
      <c r="C115" s="90" t="n"/>
      <c r="D115" s="273" t="n"/>
      <c r="E115" s="273" t="n"/>
      <c r="F115" s="273" t="n"/>
      <c r="G115" s="2126" t="n"/>
      <c r="H115" s="282" t="inlineStr">
        <is>
          <t>20 ____</t>
        </is>
      </c>
      <c r="I115" s="41" t="n"/>
      <c r="J115" s="279" t="n"/>
      <c r="K115" s="274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3" t="n"/>
      <c r="AA115" s="3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90" t="n"/>
      <c r="AY115" s="90" t="n"/>
      <c r="AZ115" s="90" t="n"/>
      <c r="BA115" s="90" t="n"/>
      <c r="BB115" s="90" t="n"/>
      <c r="BC115" s="90" t="n"/>
      <c r="BD115" s="90" t="n"/>
      <c r="BE115" s="691" t="n"/>
      <c r="BF115" s="91" t="n"/>
      <c r="BG115" s="91" t="n"/>
      <c r="BH115" s="91" t="n"/>
      <c r="BI115" s="91" t="n"/>
      <c r="BJ115" s="91" t="n"/>
      <c r="BK115" s="91" t="n"/>
      <c r="BL115" s="244" t="n"/>
      <c r="BM115" s="91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90" t="n"/>
      <c r="CA115" s="90" t="n"/>
      <c r="CB115" s="90" t="n"/>
      <c r="CC115" s="90" t="n"/>
      <c r="CD115" s="1" t="n"/>
      <c r="CE115" s="1" t="n"/>
      <c r="CF115" s="1" t="n"/>
      <c r="CG115" s="1" t="n"/>
      <c r="CH115" s="1" t="n"/>
      <c r="CI115" s="1" t="n"/>
      <c r="CJ115" s="1" t="n"/>
      <c r="CK115" s="1" t="n"/>
    </row>
    <row r="116">
      <c r="A116" s="90" t="n"/>
      <c r="B116" s="90" t="n"/>
      <c r="C116" s="90" t="n"/>
      <c r="D116" s="3" t="n"/>
      <c r="E116" s="3" t="n"/>
      <c r="F116" s="3" t="n"/>
      <c r="G116" s="90" t="n"/>
      <c r="H116" s="282" t="n"/>
      <c r="I116" s="41" t="n"/>
      <c r="J116" s="279" t="n"/>
      <c r="K116" s="274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3" t="n"/>
      <c r="AA116" s="3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0" t="n"/>
      <c r="BC116" s="90" t="n"/>
      <c r="BD116" s="90" t="n"/>
      <c r="BE116" s="691" t="n"/>
      <c r="BF116" s="91" t="n"/>
      <c r="BG116" s="91" t="n"/>
      <c r="BH116" s="91" t="n"/>
      <c r="BI116" s="91" t="n"/>
      <c r="BJ116" s="91" t="n"/>
      <c r="BK116" s="91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90" t="n"/>
      <c r="CC116" s="90" t="n"/>
      <c r="CD116" s="1" t="n"/>
      <c r="CE116" s="1" t="n"/>
      <c r="CF116" s="1" t="n"/>
      <c r="CG116" s="1" t="n"/>
      <c r="CH116" s="1" t="n"/>
      <c r="CI116" s="1" t="n"/>
      <c r="CJ116" s="1" t="n"/>
      <c r="CK116" s="1" t="n"/>
    </row>
    <row r="117">
      <c r="A117" s="90" t="n"/>
      <c r="B117" s="90" t="n"/>
      <c r="C117" s="90" t="n"/>
      <c r="D117" s="41" t="inlineStr">
        <is>
          <t>Декан факультета заочного образования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276" t="n"/>
      <c r="AB117" s="276" t="n"/>
      <c r="AC117" s="276" t="n"/>
      <c r="AD117" s="276" t="n"/>
      <c r="AE117" s="276" t="n"/>
      <c r="AF117" s="276" t="n"/>
      <c r="AG117" s="280" t="n"/>
      <c r="AH117" s="280" t="n"/>
      <c r="AI117" s="41" t="n"/>
      <c r="AJ117" s="41" t="n"/>
      <c r="AK117" s="41" t="n"/>
      <c r="AL117" s="41" t="n"/>
      <c r="AM117" s="3" t="n"/>
      <c r="AN117" s="41" t="n"/>
      <c r="AO117" s="41" t="inlineStr">
        <is>
          <t>С.А.Прохорчик</t>
        </is>
      </c>
      <c r="AP117" s="274" t="n"/>
      <c r="AQ117" s="274" t="n"/>
      <c r="AR117" s="274" t="n"/>
      <c r="AS117" s="274" t="n"/>
      <c r="AT117" s="3" t="n"/>
      <c r="AU117" s="3" t="n"/>
      <c r="AV117" s="90" t="n"/>
      <c r="AW117" s="90" t="n"/>
      <c r="AX117" s="90" t="n"/>
      <c r="AY117" s="90" t="n"/>
      <c r="AZ117" s="90" t="n"/>
      <c r="BA117" s="90" t="n"/>
      <c r="BB117" s="90" t="n"/>
      <c r="BC117" s="691" t="n"/>
      <c r="BD117" s="91" t="n"/>
      <c r="BE117" s="91" t="n"/>
      <c r="BF117" s="91" t="n"/>
      <c r="BG117" s="91" t="n"/>
      <c r="BH117" s="91" t="n"/>
      <c r="BI117" s="91" t="n"/>
      <c r="BJ117" s="244" t="n"/>
      <c r="BK117" s="91" t="n"/>
      <c r="BL117" s="244" t="n"/>
      <c r="BM117" s="244" t="n"/>
      <c r="BN117" s="90" t="n"/>
      <c r="BO117" s="90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</row>
    <row r="118">
      <c r="A118" s="90" t="n"/>
      <c r="B118" s="90" t="n"/>
      <c r="C118" s="90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90" t="n"/>
      <c r="AY118" s="90" t="n"/>
      <c r="AZ118" s="90" t="n"/>
      <c r="BA118" s="90" t="n"/>
      <c r="BB118" s="90" t="n"/>
      <c r="BC118" s="90" t="n"/>
      <c r="BD118" s="90" t="n"/>
      <c r="BE118" s="691" t="n"/>
      <c r="BF118" s="91" t="n"/>
      <c r="BG118" s="91" t="n"/>
      <c r="BH118" s="91" t="n"/>
      <c r="BI118" s="91" t="n"/>
      <c r="BJ118" s="91" t="n"/>
      <c r="BK118" s="91" t="n"/>
      <c r="BL118" s="244" t="n"/>
      <c r="BM118" s="91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  <c r="CB118" s="90" t="n"/>
      <c r="CC118" s="90" t="n"/>
      <c r="CD118" s="1" t="n"/>
      <c r="CE118" s="1" t="n"/>
      <c r="CF118" s="1" t="n"/>
      <c r="CG118" s="1" t="n"/>
      <c r="CH118" s="1" t="n"/>
      <c r="CI118" s="1" t="n"/>
      <c r="CJ118" s="1" t="n"/>
      <c r="CK118" s="1" t="n"/>
    </row>
    <row r="119">
      <c r="A119" s="90" t="n"/>
      <c r="B119" s="90" t="n"/>
      <c r="C119" s="90" t="n"/>
      <c r="D119" s="276" t="n"/>
      <c r="E119" s="276" t="n"/>
      <c r="F119" s="276" t="n"/>
      <c r="G119" s="276" t="n"/>
      <c r="H119" s="277" t="inlineStr">
        <is>
          <t>20___</t>
        </is>
      </c>
      <c r="I119" s="278" t="n"/>
      <c r="J119" s="41" t="n"/>
      <c r="K119" s="41" t="n"/>
      <c r="L119" s="279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274" t="n"/>
      <c r="AB119" s="3" t="n"/>
      <c r="AC119" s="3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90" t="n"/>
      <c r="AY119" s="90" t="n"/>
      <c r="AZ119" s="90" t="n"/>
      <c r="BA119" s="90" t="n"/>
      <c r="BB119" s="90" t="n"/>
      <c r="BC119" s="90" t="n"/>
      <c r="BD119" s="90" t="n"/>
      <c r="BE119" s="691" t="n"/>
      <c r="BF119" s="91" t="n"/>
      <c r="BG119" s="91" t="n"/>
      <c r="BH119" s="91" t="n"/>
      <c r="BI119" s="91" t="n"/>
      <c r="BJ119" s="91" t="n"/>
      <c r="BK119" s="91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90" t="n"/>
      <c r="CB119" s="90" t="n"/>
      <c r="CC119" s="90" t="n"/>
      <c r="CD119" s="1" t="n"/>
      <c r="CE119" s="1" t="n"/>
      <c r="CF119" s="1" t="n"/>
      <c r="CG119" s="1" t="n"/>
      <c r="CH119" s="1" t="n"/>
      <c r="CI119" s="1" t="n"/>
      <c r="CJ119" s="1" t="n"/>
      <c r="CK119" s="1" t="n"/>
    </row>
    <row r="120">
      <c r="A120" s="90" t="n"/>
      <c r="B120" s="90" t="n"/>
      <c r="C120" s="90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3" t="n"/>
      <c r="AX120" s="244" t="n"/>
      <c r="AY120" s="244" t="n"/>
      <c r="AZ120" s="244" t="n"/>
      <c r="BA120" s="97" t="n"/>
      <c r="BB120" s="519" t="n"/>
      <c r="BC120" s="90" t="n"/>
      <c r="BD120" s="90" t="n"/>
      <c r="BE120" s="691" t="n"/>
      <c r="BF120" s="91" t="n"/>
      <c r="BG120" s="91" t="n"/>
      <c r="BH120" s="91" t="n"/>
      <c r="BI120" s="91" t="n"/>
      <c r="BJ120" s="91" t="n"/>
      <c r="BK120" s="91" t="n"/>
      <c r="BL120" s="244" t="n"/>
      <c r="BM120" s="91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90" t="n"/>
      <c r="CB120" s="90" t="n"/>
      <c r="CC120" s="90" t="n"/>
      <c r="CD120" s="1" t="n"/>
      <c r="CE120" s="1" t="n"/>
      <c r="CF120" s="1" t="n"/>
      <c r="CG120" s="1" t="n"/>
      <c r="CH120" s="1" t="n"/>
      <c r="CI120" s="1" t="n"/>
      <c r="CJ120" s="1" t="n"/>
      <c r="CK120" s="1" t="n"/>
    </row>
    <row r="121">
      <c r="A121" s="244" t="n"/>
      <c r="B121" s="244" t="n"/>
      <c r="C121" s="244" t="n"/>
      <c r="D121" s="282" t="inlineStr">
        <is>
          <t>Заведующий кафедрой программной инженерии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272" t="n"/>
      <c r="AB121" s="273" t="n"/>
      <c r="AC121" s="273" t="n"/>
      <c r="AD121" s="273" t="n"/>
      <c r="AE121" s="273" t="n"/>
      <c r="AF121" s="273" t="n"/>
      <c r="AG121" s="273" t="n"/>
      <c r="AH121" s="272" t="n"/>
      <c r="AI121" s="41" t="n"/>
      <c r="AJ121" s="41" t="n"/>
      <c r="AK121" s="41" t="n"/>
      <c r="AL121" s="41" t="n"/>
      <c r="AM121" s="41" t="n"/>
      <c r="AN121" s="3" t="n"/>
      <c r="AO121" s="41" t="inlineStr">
        <is>
          <t>Н.В.Пацей</t>
        </is>
      </c>
      <c r="AP121" s="274" t="n"/>
      <c r="AQ121" s="274" t="n"/>
      <c r="AR121" s="274" t="n"/>
      <c r="AS121" s="274" t="n"/>
      <c r="AT121" s="3" t="n"/>
      <c r="AU121" s="3" t="n"/>
      <c r="AV121" s="3" t="n"/>
      <c r="AW121" s="3" t="n"/>
      <c r="AX121" s="244" t="n"/>
      <c r="AY121" s="244" t="n"/>
      <c r="AZ121" s="244" t="n"/>
      <c r="BA121" s="244" t="n"/>
      <c r="BB121" s="97" t="n"/>
      <c r="BC121" s="244" t="n"/>
      <c r="BD121" s="244" t="n"/>
      <c r="BE121" s="244" t="n"/>
      <c r="BF121" s="91" t="n"/>
      <c r="BG121" s="91" t="n"/>
      <c r="BH121" s="91" t="n"/>
      <c r="BI121" s="91" t="n"/>
      <c r="BJ121" s="91" t="n"/>
      <c r="BK121" s="91" t="n"/>
      <c r="BL121" s="244" t="n"/>
      <c r="BM121" s="91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1" t="n"/>
      <c r="CE121" s="1" t="n"/>
      <c r="CF121" s="1" t="n"/>
      <c r="CG121" s="1" t="n"/>
      <c r="CH121" s="1" t="n"/>
      <c r="CI121" s="1" t="n"/>
      <c r="CJ121" s="1" t="n"/>
      <c r="CK121" s="1" t="n"/>
    </row>
    <row r="122">
      <c r="A122" s="244" t="n"/>
      <c r="B122" s="244" t="n"/>
      <c r="C122" s="244" t="n"/>
      <c r="D122" s="3" t="n"/>
      <c r="E122" s="2" t="n"/>
      <c r="F122" s="2" t="n"/>
      <c r="G122" s="2" t="n"/>
      <c r="H122" s="2" t="n"/>
      <c r="I122" s="2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41" t="n"/>
      <c r="AB122" s="3" t="n"/>
      <c r="AC122" s="3" t="n"/>
      <c r="AD122" s="3" t="n"/>
      <c r="AE122" s="3" t="n"/>
      <c r="AF122" s="3" t="n"/>
      <c r="AG122" s="3" t="n"/>
      <c r="AH122" s="41" t="n"/>
      <c r="AI122" s="41" t="n"/>
      <c r="AJ122" s="41" t="n"/>
      <c r="AK122" s="41" t="n"/>
      <c r="AL122" s="41" t="n"/>
      <c r="AM122" s="41" t="n"/>
      <c r="AN122" s="3" t="n"/>
      <c r="AO122" s="3" t="n"/>
      <c r="AP122" s="274" t="n"/>
      <c r="AQ122" s="274" t="n"/>
      <c r="AR122" s="274" t="n"/>
      <c r="AS122" s="274" t="n"/>
      <c r="AT122" s="3" t="n"/>
      <c r="AU122" s="3" t="n"/>
      <c r="AV122" s="3" t="n"/>
      <c r="AW122" s="3" t="n"/>
      <c r="AX122" s="244" t="n"/>
      <c r="AY122" s="244" t="n"/>
      <c r="AZ122" s="244" t="n"/>
      <c r="BA122" s="244" t="n"/>
      <c r="BB122" s="97" t="n"/>
      <c r="BC122" s="244" t="n"/>
      <c r="BD122" s="244" t="n"/>
      <c r="BE122" s="244" t="n"/>
      <c r="BF122" s="91" t="n"/>
      <c r="BG122" s="91" t="n"/>
      <c r="BH122" s="91" t="n"/>
      <c r="BI122" s="91" t="n"/>
      <c r="BJ122" s="91" t="n"/>
      <c r="BK122" s="91" t="n"/>
      <c r="BL122" s="244" t="n"/>
      <c r="BM122" s="91" t="n"/>
      <c r="BN122" s="244" t="n"/>
      <c r="BO122" s="244" t="n"/>
      <c r="BP122" s="244" t="n"/>
      <c r="BQ122" s="244" t="n"/>
      <c r="BR122" s="244" t="n"/>
      <c r="BS122" s="244" t="n"/>
      <c r="BT122" s="244" t="n"/>
      <c r="BU122" s="244" t="n"/>
      <c r="BV122" s="244" t="n"/>
      <c r="BW122" s="244" t="n"/>
      <c r="BX122" s="244" t="n"/>
      <c r="BY122" s="244" t="n"/>
      <c r="BZ122" s="244" t="n"/>
      <c r="CA122" s="244" t="n"/>
      <c r="CB122" s="244" t="n"/>
      <c r="CC122" s="244" t="n"/>
      <c r="CD122" s="1" t="n"/>
      <c r="CE122" s="1" t="n"/>
      <c r="CF122" s="1" t="n"/>
      <c r="CG122" s="1" t="n"/>
      <c r="CH122" s="1" t="n"/>
      <c r="CI122" s="1" t="n"/>
      <c r="CJ122" s="1" t="n"/>
      <c r="CK122" s="1" t="n"/>
    </row>
    <row r="123">
      <c r="A123" s="90" t="n"/>
      <c r="B123" s="90" t="n"/>
      <c r="C123" s="90" t="n"/>
      <c r="D123" s="273" t="n"/>
      <c r="E123" s="273" t="n"/>
      <c r="F123" s="273" t="n"/>
      <c r="G123" s="2126" t="n"/>
      <c r="H123" s="282" t="inlineStr">
        <is>
          <t>20 ____</t>
        </is>
      </c>
      <c r="I123" s="41" t="n"/>
      <c r="J123" s="279" t="n"/>
      <c r="K123" s="274" t="n"/>
      <c r="L123" s="274" t="n"/>
      <c r="M123" s="274" t="n"/>
      <c r="N123" s="274" t="n"/>
      <c r="O123" s="274" t="n"/>
      <c r="P123" s="274" t="n"/>
      <c r="Q123" s="274" t="n"/>
      <c r="R123" s="274" t="n"/>
      <c r="S123" s="274" t="n"/>
      <c r="T123" s="274" t="n"/>
      <c r="U123" s="274" t="n"/>
      <c r="V123" s="274" t="n"/>
      <c r="W123" s="274" t="n"/>
      <c r="X123" s="274" t="n"/>
      <c r="Y123" s="274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3" t="n"/>
      <c r="AX123" s="244" t="n"/>
      <c r="AY123" s="244" t="n"/>
      <c r="AZ123" s="244" t="n"/>
      <c r="BA123" s="97" t="n"/>
      <c r="BB123" s="519" t="n"/>
      <c r="BC123" s="90" t="n"/>
      <c r="BD123" s="90" t="n"/>
      <c r="BE123" s="691" t="n"/>
      <c r="BF123" s="91" t="n"/>
      <c r="BG123" s="91" t="n"/>
      <c r="BH123" s="91" t="n"/>
      <c r="BI123" s="91" t="n"/>
      <c r="BJ123" s="91" t="n"/>
      <c r="BK123" s="91" t="n"/>
      <c r="BL123" s="244" t="n"/>
      <c r="BM123" s="91" t="n"/>
      <c r="BN123" s="244" t="n"/>
      <c r="BO123" s="244" t="n"/>
      <c r="BP123" s="90" t="n"/>
      <c r="BQ123" s="90" t="n"/>
      <c r="BR123" s="90" t="n"/>
      <c r="BS123" s="90" t="n"/>
      <c r="BT123" s="90" t="n"/>
      <c r="BU123" s="90" t="n"/>
      <c r="BV123" s="90" t="n"/>
      <c r="BW123" s="90" t="n"/>
      <c r="BX123" s="90" t="n"/>
      <c r="BY123" s="90" t="n"/>
      <c r="BZ123" s="90" t="n"/>
      <c r="CA123" s="90" t="n"/>
      <c r="CB123" s="90" t="n"/>
      <c r="CC123" s="90" t="n"/>
      <c r="CD123" s="1" t="n"/>
      <c r="CE123" s="1" t="n"/>
      <c r="CF123" s="1" t="n"/>
      <c r="CG123" s="1" t="n"/>
      <c r="CH123" s="1" t="n"/>
      <c r="CI123" s="1" t="n"/>
      <c r="CJ123" s="1" t="n"/>
      <c r="CK123" s="1" t="n"/>
    </row>
    <row r="124">
      <c r="A124" s="90" t="n"/>
      <c r="B124" s="90" t="n"/>
      <c r="C124" s="90" t="n"/>
      <c r="D124" s="41" t="n"/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3" t="n"/>
      <c r="AX124" s="244" t="n"/>
      <c r="AY124" s="244" t="n"/>
      <c r="AZ124" s="244" t="n"/>
      <c r="BA124" s="97" t="n"/>
      <c r="BB124" s="519" t="n"/>
      <c r="BC124" s="90" t="n"/>
      <c r="BD124" s="90" t="n"/>
      <c r="BE124" s="691" t="n"/>
      <c r="BF124" s="91" t="n"/>
      <c r="BG124" s="91" t="n"/>
      <c r="BH124" s="91" t="n"/>
      <c r="BI124" s="91" t="n"/>
      <c r="BJ124" s="91" t="n"/>
      <c r="BK124" s="91" t="n"/>
      <c r="BL124" s="244" t="n"/>
      <c r="BM124" s="91" t="n"/>
      <c r="BN124" s="244" t="n"/>
      <c r="BO124" s="244" t="n"/>
      <c r="BP124" s="90" t="n"/>
      <c r="BQ124" s="90" t="n"/>
      <c r="BR124" s="90" t="n"/>
      <c r="BS124" s="90" t="n"/>
      <c r="BT124" s="90" t="n"/>
      <c r="BU124" s="90" t="n"/>
      <c r="BV124" s="90" t="n"/>
      <c r="BW124" s="90" t="n"/>
      <c r="BX124" s="90" t="n"/>
      <c r="BY124" s="90" t="n"/>
      <c r="BZ124" s="90" t="n"/>
      <c r="CA124" s="90" t="n"/>
      <c r="CB124" s="90" t="n"/>
      <c r="CC124" s="90" t="n"/>
      <c r="CD124" s="1" t="n"/>
      <c r="CE124" s="1" t="n"/>
      <c r="CF124" s="1" t="n"/>
      <c r="CG124" s="1" t="n"/>
      <c r="CH124" s="1" t="n"/>
      <c r="CI124" s="1" t="n"/>
      <c r="CJ124" s="1" t="n"/>
      <c r="CK124" s="1" t="n"/>
    </row>
    <row r="125">
      <c r="A125" s="90" t="n"/>
      <c r="B125" s="90" t="n"/>
      <c r="C125" s="90" t="n"/>
      <c r="D125" s="281" t="inlineStr">
        <is>
          <t>Рекомендован к утверждению научно-методическим советом БГТУ</t>
        </is>
      </c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90" t="n"/>
      <c r="AY125" s="90" t="n"/>
      <c r="AZ125" s="90" t="n"/>
      <c r="BA125" s="90" t="n"/>
      <c r="BB125" s="90" t="n"/>
      <c r="BC125" s="90" t="n"/>
      <c r="BD125" s="90" t="n"/>
      <c r="BE125" s="90" t="n"/>
      <c r="BF125" s="90" t="n"/>
      <c r="BG125" s="90" t="n"/>
      <c r="BH125" s="90" t="n"/>
      <c r="BI125" s="90" t="n"/>
      <c r="BJ125" s="90" t="n"/>
      <c r="BK125" s="90" t="n"/>
      <c r="BL125" s="90" t="n"/>
      <c r="BM125" s="90" t="n"/>
      <c r="BN125" s="244" t="n"/>
      <c r="BO125" s="244" t="n"/>
      <c r="BP125" s="90" t="n"/>
      <c r="BQ125" s="90" t="n"/>
      <c r="BR125" s="90" t="n"/>
      <c r="BS125" s="90" t="n"/>
      <c r="BT125" s="90" t="n"/>
      <c r="BU125" s="90" t="n"/>
      <c r="BV125" s="90" t="n"/>
      <c r="BW125" s="90" t="n"/>
      <c r="BX125" s="90" t="n"/>
      <c r="BY125" s="90" t="n"/>
      <c r="BZ125" s="90" t="n"/>
      <c r="CA125" s="90" t="n"/>
      <c r="CB125" s="90" t="n"/>
      <c r="CC125" s="90" t="n"/>
      <c r="CD125" s="1" t="n"/>
      <c r="CE125" s="1" t="n"/>
      <c r="CF125" s="1" t="n"/>
      <c r="CG125" s="1" t="n"/>
      <c r="CH125" s="1" t="n"/>
      <c r="CI125" s="1" t="n"/>
      <c r="CJ125" s="1" t="n"/>
      <c r="CK125" s="1" t="n"/>
    </row>
    <row r="126">
      <c r="A126" s="90" t="n"/>
      <c r="B126" s="90" t="n"/>
      <c r="C126" s="90" t="n"/>
      <c r="D126" s="282" t="inlineStr">
        <is>
          <t>Протокол № 6 от 28.04.2023</t>
        </is>
      </c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90" t="n"/>
      <c r="AY126" s="90" t="n"/>
      <c r="AZ126" s="90" t="n"/>
      <c r="BA126" s="90" t="n"/>
      <c r="BB126" s="97" t="n"/>
      <c r="BC126" s="244" t="n"/>
      <c r="BD126" s="244" t="n"/>
      <c r="BE126" s="244" t="n"/>
      <c r="BF126" s="244" t="n"/>
      <c r="BG126" s="244" t="n"/>
      <c r="BH126" s="244" t="n"/>
      <c r="BI126" s="244" t="n"/>
      <c r="BJ126" s="244" t="n"/>
      <c r="BK126" s="244" t="n"/>
      <c r="BL126" s="244" t="n"/>
      <c r="BM126" s="244" t="n"/>
      <c r="BN126" s="244" t="n"/>
      <c r="BO126" s="244" t="n"/>
      <c r="BP126" s="90" t="n"/>
      <c r="BQ126" s="90" t="n"/>
      <c r="BR126" s="90" t="n"/>
      <c r="BS126" s="90" t="n"/>
      <c r="BT126" s="90" t="n"/>
      <c r="BU126" s="90" t="n"/>
      <c r="BV126" s="90" t="n"/>
      <c r="BW126" s="90" t="n"/>
      <c r="BX126" s="90" t="n"/>
      <c r="BY126" s="90" t="n"/>
      <c r="BZ126" s="90" t="n"/>
      <c r="CA126" s="90" t="n"/>
      <c r="CB126" s="90" t="n"/>
      <c r="CC126" s="90" t="n"/>
      <c r="CD126" s="1" t="n"/>
      <c r="CE126" s="1" t="n"/>
      <c r="CF126" s="1" t="n"/>
      <c r="CG126" s="1" t="n"/>
      <c r="CH126" s="1" t="n"/>
      <c r="CI126" s="1" t="n"/>
      <c r="CJ126" s="1" t="n"/>
      <c r="CK126" s="1" t="n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C135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  <c r="CB2" s="1" t="n"/>
      <c r="CC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" t="n"/>
      <c r="BX3" s="1" t="n"/>
      <c r="BY3" s="1" t="n"/>
      <c r="BZ3" s="1" t="n"/>
      <c r="CA3" s="1" t="n"/>
      <c r="CB3" s="1" t="n"/>
      <c r="CC3" s="1" t="n"/>
    </row>
    <row r="4">
      <c r="A4" s="1" t="n"/>
      <c r="B4" s="10" t="n"/>
      <c r="C4" s="284" t="n"/>
      <c r="D4" s="284" t="n"/>
      <c r="E4" s="284" t="inlineStr">
        <is>
          <t>УТВЕРЖДЕНО</t>
        </is>
      </c>
      <c r="F4" s="284" t="n"/>
      <c r="G4" s="284" t="n"/>
      <c r="H4" s="284" t="n"/>
      <c r="I4" s="284" t="n"/>
      <c r="J4" s="284" t="n"/>
      <c r="K4" s="1" t="n"/>
      <c r="L4" s="1052" t="n"/>
      <c r="M4" s="1052" t="n"/>
      <c r="N4" s="1052" t="n"/>
      <c r="O4" s="1052" t="n"/>
      <c r="P4" s="1052" t="n"/>
      <c r="Q4" s="1052" t="n"/>
      <c r="R4" s="1052" t="n"/>
      <c r="S4" s="1052" t="n"/>
      <c r="T4" s="1052" t="n"/>
      <c r="U4" s="10" t="n"/>
      <c r="V4" s="1052" t="n"/>
      <c r="W4" s="1052" t="n"/>
      <c r="X4" s="1052" t="n"/>
      <c r="Y4" s="1052" t="inlineStr">
        <is>
          <t>УЧЕБНЫЙ ПЛАН</t>
        </is>
      </c>
      <c r="Z4" s="1052" t="n"/>
      <c r="AA4" s="1052" t="n"/>
      <c r="AB4" s="1052" t="n"/>
      <c r="AC4" s="1052" t="n"/>
      <c r="AD4" s="1052" t="n"/>
      <c r="AE4" s="1052" t="n"/>
      <c r="AF4" s="1052" t="n"/>
      <c r="AG4" s="1052" t="n"/>
      <c r="AH4" s="1052" t="n"/>
      <c r="AI4" s="1052" t="n"/>
      <c r="AJ4" s="1052" t="n"/>
      <c r="AK4" s="1052" t="n"/>
      <c r="AL4" s="1052" t="n"/>
      <c r="AM4" s="1052" t="n"/>
      <c r="AN4" s="1052" t="n"/>
      <c r="AO4" s="1052" t="n"/>
      <c r="AP4" s="1052" t="n"/>
      <c r="AQ4" s="1052" t="n"/>
      <c r="AR4" s="1052" t="n"/>
      <c r="AS4" s="1052" t="n"/>
      <c r="AT4" s="10" t="n"/>
      <c r="AU4" s="10" t="n"/>
      <c r="AV4" s="10" t="n"/>
      <c r="AW4" s="10" t="n"/>
      <c r="AX4" s="10" t="n"/>
      <c r="AY4" s="18" t="n"/>
      <c r="AZ4" s="18" t="n"/>
      <c r="BA4" s="18" t="n"/>
      <c r="BB4" s="18" t="n"/>
      <c r="BC4" s="18" t="n"/>
      <c r="BD4" s="18" t="n"/>
      <c r="BE4" s="18" t="n"/>
      <c r="BF4" s="529" t="n"/>
      <c r="BG4" s="1" t="n"/>
      <c r="BH4" s="10" t="n"/>
      <c r="BI4" s="10" t="n"/>
      <c r="BJ4" s="97" t="n"/>
      <c r="BK4" s="1510" t="n"/>
      <c r="BL4" s="97" t="n"/>
      <c r="BM4" s="97" t="n"/>
      <c r="BN4" s="97" t="n"/>
      <c r="BO4" s="97" t="n"/>
      <c r="BP4" s="783" t="n"/>
      <c r="BQ4" s="783" t="n"/>
      <c r="BR4" s="783" t="n"/>
      <c r="BS4" s="1" t="n"/>
      <c r="BT4" s="1" t="n"/>
      <c r="BU4" s="1" t="n"/>
      <c r="BV4" s="10" t="n"/>
      <c r="BW4" s="10" t="n"/>
      <c r="BX4" s="10" t="n"/>
      <c r="BY4" s="1" t="n"/>
      <c r="BZ4" s="1" t="n"/>
      <c r="CA4" s="1" t="n"/>
      <c r="CB4" s="1" t="n"/>
      <c r="CC4" s="1" t="n"/>
    </row>
    <row r="5">
      <c r="A5" s="1" t="n"/>
      <c r="B5" s="284" t="n"/>
      <c r="C5" s="284" t="n"/>
      <c r="D5" s="284" t="n"/>
      <c r="E5" s="284" t="inlineStr">
        <is>
          <t>Ректор БГТУ</t>
        </is>
      </c>
      <c r="F5" s="284" t="n"/>
      <c r="G5" s="284" t="n"/>
      <c r="H5" s="284" t="n"/>
      <c r="I5" s="284" t="n"/>
      <c r="J5" s="284" t="n"/>
      <c r="K5" s="31" t="n"/>
      <c r="L5" s="31" t="n"/>
      <c r="M5" s="31" t="n"/>
      <c r="N5" s="31" t="n"/>
      <c r="O5" s="31" t="n"/>
      <c r="P5" s="31" t="n"/>
      <c r="Q5" s="31" t="n"/>
      <c r="R5" s="31" t="n"/>
      <c r="S5" s="31" t="n"/>
      <c r="T5" s="31" t="n"/>
      <c r="U5" s="31" t="n"/>
      <c r="V5" s="31" t="n"/>
      <c r="W5" s="31" t="n"/>
      <c r="X5" s="15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10" t="n"/>
      <c r="AU5" s="10" t="n"/>
      <c r="AV5" s="10" t="n"/>
      <c r="AW5" s="10" t="n"/>
      <c r="AX5" s="10" t="n"/>
      <c r="AY5" s="18" t="inlineStr">
        <is>
          <t>Степень: Магистр</t>
        </is>
      </c>
      <c r="AZ5" s="21" t="n"/>
      <c r="BA5" s="21" t="n"/>
      <c r="BB5" s="21" t="n"/>
      <c r="BC5" s="21" t="n"/>
      <c r="BD5" s="21" t="n"/>
      <c r="BE5" s="21" t="n"/>
      <c r="BF5" s="21" t="n"/>
      <c r="BG5" s="1" t="n"/>
      <c r="BH5" s="10" t="n"/>
      <c r="BI5" s="10" t="n"/>
      <c r="BJ5" s="94" t="n"/>
      <c r="BK5" s="8" t="n"/>
      <c r="BL5" s="94" t="n"/>
      <c r="BM5" s="94" t="n"/>
      <c r="BN5" s="94" t="n"/>
      <c r="BO5" s="94" t="n"/>
      <c r="BP5" s="94" t="n"/>
      <c r="BQ5" s="94" t="n"/>
      <c r="BR5" s="94" t="n"/>
      <c r="BS5" s="1" t="n"/>
      <c r="BT5" s="1" t="n"/>
      <c r="BU5" s="1" t="n"/>
      <c r="BV5" s="10" t="n"/>
      <c r="BW5" s="10" t="n"/>
      <c r="BX5" s="10" t="n"/>
      <c r="BY5" s="1" t="n"/>
      <c r="BZ5" s="1" t="n"/>
      <c r="CA5" s="1" t="n"/>
      <c r="CB5" s="1" t="n"/>
      <c r="CC5" s="1" t="n"/>
    </row>
    <row r="6">
      <c r="A6" s="1" t="n"/>
      <c r="B6" s="10" t="n"/>
      <c r="C6" s="284" t="n"/>
      <c r="D6" s="284" t="n"/>
      <c r="E6" s="284" t="inlineStr">
        <is>
          <t>И.В. Войтовым</t>
        </is>
      </c>
      <c r="F6" s="284" t="n"/>
      <c r="G6" s="284" t="n"/>
      <c r="H6" s="284" t="n"/>
      <c r="I6" s="284" t="n"/>
      <c r="J6" s="284" t="n"/>
      <c r="K6" s="31" t="n"/>
      <c r="L6" s="31" t="n"/>
      <c r="M6" s="31" t="n"/>
      <c r="N6" s="31" t="n"/>
      <c r="O6" s="31" t="n"/>
      <c r="P6" s="10" t="n"/>
      <c r="Q6" s="3" t="n"/>
      <c r="R6" s="3" t="n"/>
      <c r="S6" s="19" t="inlineStr">
        <is>
          <t>Специальность:</t>
        </is>
      </c>
      <c r="T6" s="10" t="n"/>
      <c r="U6" s="19" t="n"/>
      <c r="V6" s="19" t="n"/>
      <c r="W6" s="19" t="n"/>
      <c r="X6" s="19" t="n"/>
      <c r="Y6" s="19" t="n"/>
      <c r="Z6" s="19" t="n"/>
      <c r="AA6" s="20" t="inlineStr">
        <is>
          <t>7-06-0612-03  Системы управления информацией</t>
        </is>
      </c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0" t="n"/>
      <c r="AY6" s="23" t="inlineStr">
        <is>
          <t xml:space="preserve">Срок обучения: </t>
        </is>
      </c>
      <c r="AZ6" s="23" t="n"/>
      <c r="BA6" s="23" t="n"/>
      <c r="BB6" s="23" t="n"/>
      <c r="BC6" s="23" t="n"/>
      <c r="BD6" s="23" t="n"/>
      <c r="BE6" s="1" t="n"/>
      <c r="BF6" s="24" t="inlineStr">
        <is>
          <t xml:space="preserve"> 2 года</t>
        </is>
      </c>
      <c r="BG6" s="1" t="n"/>
      <c r="BH6" s="10" t="n"/>
      <c r="BI6" s="10" t="n"/>
      <c r="BJ6" s="91" t="n"/>
      <c r="BK6" s="8" t="n"/>
      <c r="BL6" s="91" t="n"/>
      <c r="BM6" s="91" t="n"/>
      <c r="BN6" s="91" t="n"/>
      <c r="BO6" s="91" t="n"/>
      <c r="BP6" s="91" t="n"/>
      <c r="BQ6" s="91" t="n"/>
      <c r="BR6" s="91" t="n"/>
      <c r="BS6" s="1" t="n"/>
      <c r="BT6" s="1" t="n"/>
      <c r="BU6" s="1" t="n"/>
      <c r="BV6" s="10" t="n"/>
      <c r="BW6" s="10" t="n"/>
      <c r="BX6" s="10" t="n"/>
      <c r="BY6" s="1" t="n"/>
      <c r="BZ6" s="1" t="n"/>
      <c r="CA6" s="1" t="n"/>
      <c r="CB6" s="1" t="n"/>
      <c r="CC6" s="1" t="n"/>
    </row>
    <row r="7">
      <c r="A7" s="25" t="n"/>
      <c r="B7" s="1" t="n"/>
      <c r="C7" s="284" t="n"/>
      <c r="D7" s="284" t="n"/>
      <c r="E7" s="284" t="inlineStr">
        <is>
          <t>03.05.2023</t>
        </is>
      </c>
      <c r="F7" s="284" t="n"/>
      <c r="G7" s="284" t="n"/>
      <c r="H7" s="284" t="n"/>
      <c r="I7" s="284" t="n"/>
      <c r="J7" s="284" t="n"/>
      <c r="K7" s="31" t="n"/>
      <c r="L7" s="31" t="n"/>
      <c r="M7" s="31" t="n"/>
      <c r="N7" s="31" t="n"/>
      <c r="O7" s="31" t="n"/>
      <c r="P7" s="3" t="n"/>
      <c r="Q7" s="3" t="n"/>
      <c r="R7" s="3" t="n"/>
      <c r="S7" s="1" t="n"/>
      <c r="T7" s="3" t="n"/>
      <c r="U7" s="3" t="n"/>
      <c r="V7" s="3" t="n"/>
      <c r="W7" s="3" t="n"/>
      <c r="X7" s="275" t="n"/>
      <c r="Y7" s="3" t="n"/>
      <c r="Z7" s="3" t="n"/>
      <c r="AA7" s="3" t="n"/>
      <c r="AB7" s="3" t="n"/>
      <c r="AC7" s="19" t="n"/>
      <c r="AD7" s="19" t="n"/>
      <c r="AE7" s="19" t="n"/>
      <c r="AF7" s="19" t="n"/>
      <c r="AG7" s="19" t="n"/>
      <c r="AH7" s="19" t="n"/>
      <c r="AI7" s="19" t="n"/>
      <c r="AJ7" s="19" t="n"/>
      <c r="AK7" s="19" t="n"/>
      <c r="AL7" s="19" t="n"/>
      <c r="AM7" s="19" t="n"/>
      <c r="AN7" s="19" t="n"/>
      <c r="AO7" s="19" t="n"/>
      <c r="AP7" s="19" t="n"/>
      <c r="AQ7" s="19" t="n"/>
      <c r="AR7" s="19" t="n"/>
      <c r="AS7" s="19" t="n"/>
      <c r="AT7" s="19" t="n"/>
      <c r="AU7" s="19" t="n"/>
      <c r="AV7" s="19" t="n"/>
      <c r="AW7" s="1" t="n"/>
      <c r="AX7" s="1" t="n"/>
      <c r="AY7" s="18" t="inlineStr">
        <is>
          <t xml:space="preserve">Форма получения образования: </t>
        </is>
      </c>
      <c r="AZ7" s="18" t="n"/>
      <c r="BA7" s="18" t="n"/>
      <c r="BB7" s="18" t="n"/>
      <c r="BC7" s="18" t="n"/>
      <c r="BD7" s="18" t="n"/>
      <c r="BE7" s="18" t="n"/>
      <c r="BF7" s="18" t="n"/>
      <c r="BG7" s="25" t="n"/>
      <c r="BH7" s="1" t="n"/>
      <c r="BI7" s="1" t="n"/>
      <c r="BJ7" s="97" t="n"/>
      <c r="BK7" s="1510" t="n"/>
      <c r="BL7" s="97" t="n"/>
      <c r="BM7" s="97" t="n"/>
      <c r="BN7" s="97" t="n"/>
      <c r="BO7" s="97" t="n"/>
      <c r="BP7" s="97" t="n"/>
      <c r="BQ7" s="97" t="n"/>
      <c r="BR7" s="97" t="n"/>
      <c r="BS7" s="25" t="n"/>
      <c r="BT7" s="25" t="n"/>
      <c r="BU7" s="25" t="n"/>
      <c r="BV7" s="1" t="n"/>
      <c r="BW7" s="1" t="n"/>
      <c r="BX7" s="1" t="n"/>
      <c r="BY7" s="1" t="n"/>
      <c r="BZ7" s="1" t="n"/>
      <c r="CA7" s="1" t="n"/>
      <c r="CB7" s="1" t="n"/>
      <c r="CC7" s="1" t="n"/>
    </row>
    <row r="8">
      <c r="A8" s="25" t="n"/>
      <c r="B8" s="1" t="n"/>
      <c r="C8" s="284" t="n"/>
      <c r="D8" s="284" t="n"/>
      <c r="E8" s="3" t="inlineStr">
        <is>
          <t>Регистрационный № 06-06-057/уч.</t>
        </is>
      </c>
      <c r="F8" s="284" t="n"/>
      <c r="G8" s="284" t="n"/>
      <c r="H8" s="284" t="n"/>
      <c r="I8" s="284" t="n"/>
      <c r="J8" s="284" t="n"/>
      <c r="K8" s="31" t="n"/>
      <c r="L8" s="31" t="n"/>
      <c r="M8" s="31" t="n"/>
      <c r="N8" s="31" t="n"/>
      <c r="O8" s="31" t="n"/>
      <c r="P8" s="31" t="n"/>
      <c r="Q8" s="31" t="n"/>
      <c r="R8" s="31" t="n"/>
      <c r="S8" s="31" t="n"/>
      <c r="T8" s="31" t="n"/>
      <c r="U8" s="31" t="n"/>
      <c r="V8" s="31" t="n"/>
      <c r="W8" s="31" t="n"/>
      <c r="X8" s="9" t="n"/>
      <c r="Y8" s="31" t="n"/>
      <c r="Z8" s="31" t="n"/>
      <c r="AA8" s="31" t="n"/>
      <c r="AB8" s="31" t="n"/>
      <c r="AC8" s="31" t="n"/>
      <c r="AD8" s="16" t="n"/>
      <c r="AE8" s="31" t="n"/>
      <c r="AF8" s="295" t="n"/>
      <c r="AG8" s="295" t="n"/>
      <c r="AH8" s="295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1" t="n"/>
      <c r="AU8" s="1" t="n"/>
      <c r="AV8" s="1" t="n"/>
      <c r="AW8" s="1" t="n"/>
      <c r="AX8" s="1" t="n"/>
      <c r="AY8" s="37" t="inlineStr">
        <is>
          <t>очная (дневная)</t>
        </is>
      </c>
      <c r="AZ8" s="37" t="n"/>
      <c r="BA8" s="30" t="n"/>
      <c r="BB8" s="30" t="n"/>
      <c r="BC8" s="30" t="n"/>
      <c r="BD8" s="30" t="n"/>
      <c r="BE8" s="30" t="n"/>
      <c r="BF8" s="30" t="n"/>
      <c r="BG8" s="25" t="n"/>
      <c r="BH8" s="1" t="n"/>
      <c r="BI8" s="1" t="n"/>
      <c r="BJ8" s="90" t="n"/>
      <c r="BK8" s="1720" t="n"/>
      <c r="BL8" s="296" t="n"/>
      <c r="BM8" s="296" t="n"/>
      <c r="BN8" s="297" t="n"/>
      <c r="BO8" s="298" t="n"/>
      <c r="BP8" s="298" t="n"/>
      <c r="BQ8" s="298" t="n"/>
      <c r="BR8" s="298" t="n"/>
      <c r="BS8" s="298" t="n"/>
      <c r="BT8" s="25" t="n"/>
      <c r="BU8" s="25" t="n"/>
      <c r="BV8" s="1" t="n"/>
      <c r="BW8" s="1" t="n"/>
      <c r="BX8" s="1" t="n"/>
      <c r="BY8" s="1" t="n"/>
      <c r="BZ8" s="1" t="n"/>
      <c r="CA8" s="1" t="n"/>
      <c r="CB8" s="1" t="n"/>
      <c r="CC8" s="1" t="n"/>
    </row>
    <row r="9">
      <c r="A9" s="99" t="n"/>
      <c r="B9" s="19" t="n"/>
      <c r="C9" s="19" t="n"/>
      <c r="D9" s="19" t="n"/>
      <c r="E9" s="19" t="n"/>
      <c r="F9" s="19" t="n"/>
      <c r="G9" s="19" t="n"/>
      <c r="H9" s="19" t="n"/>
      <c r="I9" s="19" t="inlineStr">
        <is>
          <t>I. График образовательного процесса</t>
        </is>
      </c>
      <c r="J9" s="19" t="n"/>
      <c r="K9" s="19" t="n"/>
      <c r="L9" s="19" t="n"/>
      <c r="M9" s="19" t="n"/>
      <c r="N9" s="19" t="n"/>
      <c r="O9" s="19" t="n"/>
      <c r="P9" s="19" t="n"/>
      <c r="Q9" s="19" t="n"/>
      <c r="R9" s="19" t="n"/>
      <c r="S9" s="19" t="n"/>
      <c r="T9" s="19" t="n"/>
      <c r="U9" s="19" t="n"/>
      <c r="V9" s="19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545" t="inlineStr">
        <is>
          <t>II. Сводные данные по бюджету времени (в неделях)</t>
        </is>
      </c>
      <c r="AH9" s="544" t="n"/>
      <c r="AI9" s="544" t="n"/>
      <c r="AJ9" s="544" t="n"/>
      <c r="AK9" s="544" t="n"/>
      <c r="AL9" s="544" t="n"/>
      <c r="AM9" s="544" t="n"/>
      <c r="AN9" s="544" t="n"/>
      <c r="AO9" s="544" t="n"/>
      <c r="AP9" s="544" t="n"/>
      <c r="AQ9" s="544" t="n"/>
      <c r="AR9" s="544" t="n"/>
      <c r="AS9" s="544" t="n"/>
      <c r="AT9" s="544" t="n"/>
      <c r="AU9" s="544" t="n"/>
      <c r="AV9" s="544" t="n"/>
      <c r="AW9" s="544" t="n"/>
      <c r="AX9" s="544" t="n"/>
      <c r="AY9" s="544" t="n"/>
      <c r="AZ9" s="544" t="n"/>
      <c r="BA9" s="544" t="n"/>
      <c r="BB9" s="544" t="n"/>
      <c r="BC9" s="544" t="n"/>
      <c r="BD9" s="544" t="n"/>
      <c r="BE9" s="544" t="n"/>
      <c r="BF9" s="544" t="n"/>
      <c r="BG9" s="544" t="n"/>
      <c r="BH9" s="544" t="n"/>
      <c r="BI9" s="544" t="n"/>
      <c r="BJ9" s="46" t="n"/>
      <c r="BK9" s="526" t="n"/>
      <c r="BL9" s="46" t="n"/>
      <c r="BM9" s="46" t="n"/>
      <c r="BN9" s="46" t="n"/>
      <c r="BO9" s="1" t="n"/>
      <c r="BP9" s="46" t="n"/>
      <c r="BQ9" s="46" t="n"/>
      <c r="BR9" s="46" t="n"/>
      <c r="BS9" s="46" t="n"/>
      <c r="BT9" s="46" t="n"/>
      <c r="BU9" s="46" t="n"/>
      <c r="BV9" s="46" t="n"/>
      <c r="BW9" s="99" t="n"/>
      <c r="BX9" s="99" t="n"/>
      <c r="BY9" s="1" t="n"/>
      <c r="BZ9" s="1" t="n"/>
      <c r="CA9" s="1" t="n"/>
      <c r="CB9" s="1" t="n"/>
      <c r="CC9" s="1" t="n"/>
    </row>
    <row r="10">
      <c r="A10" s="783" t="n"/>
      <c r="B10" s="1648" t="inlineStr">
        <is>
          <t>КУРСЫ</t>
        </is>
      </c>
      <c r="C10" s="1996" t="inlineStr">
        <is>
          <t>сентябрь</t>
        </is>
      </c>
      <c r="D10" s="1997" t="n"/>
      <c r="E10" s="1997" t="n"/>
      <c r="F10" s="1998" t="n"/>
      <c r="G10" s="1999" t="n"/>
      <c r="H10" s="1996" t="inlineStr">
        <is>
          <t>октябрь</t>
        </is>
      </c>
      <c r="I10" s="1997" t="n"/>
      <c r="J10" s="1998" t="n"/>
      <c r="K10" s="2000" t="n"/>
      <c r="L10" s="1996" t="inlineStr">
        <is>
          <t>ноябрь</t>
        </is>
      </c>
      <c r="M10" s="1997" t="n"/>
      <c r="N10" s="1997" t="n"/>
      <c r="O10" s="1998" t="n"/>
      <c r="P10" s="1996" t="inlineStr">
        <is>
          <t>декабрь</t>
        </is>
      </c>
      <c r="Q10" s="1997" t="n"/>
      <c r="R10" s="1997" t="n"/>
      <c r="S10" s="1998" t="n"/>
      <c r="T10" s="2000" t="n"/>
      <c r="U10" s="1996" t="inlineStr">
        <is>
          <t>январь</t>
        </is>
      </c>
      <c r="V10" s="1997" t="n"/>
      <c r="W10" s="1998" t="n"/>
      <c r="X10" s="2001" t="n"/>
      <c r="Y10" s="1996" t="inlineStr">
        <is>
          <t>февраль</t>
        </is>
      </c>
      <c r="Z10" s="1997" t="n"/>
      <c r="AA10" s="1998" t="n"/>
      <c r="AB10" s="2001" t="n"/>
      <c r="AC10" s="1996" t="inlineStr">
        <is>
          <t>март</t>
        </is>
      </c>
      <c r="AD10" s="1997" t="n"/>
      <c r="AE10" s="1997" t="n"/>
      <c r="AF10" s="1998" t="n"/>
      <c r="AG10" s="2001" t="n"/>
      <c r="AH10" s="1996" t="inlineStr">
        <is>
          <t>апрель</t>
        </is>
      </c>
      <c r="AI10" s="1997" t="n"/>
      <c r="AJ10" s="1998" t="n"/>
      <c r="AK10" s="2001" t="n"/>
      <c r="AL10" s="1996" t="inlineStr">
        <is>
          <t>май</t>
        </is>
      </c>
      <c r="AM10" s="1997" t="n"/>
      <c r="AN10" s="1997" t="n"/>
      <c r="AO10" s="1998" t="n"/>
      <c r="AP10" s="1996" t="inlineStr">
        <is>
          <t>июнь</t>
        </is>
      </c>
      <c r="AQ10" s="1997" t="n"/>
      <c r="AR10" s="1997" t="n"/>
      <c r="AS10" s="1998" t="n"/>
      <c r="AT10" s="1066" t="n"/>
      <c r="AU10" s="552" t="n"/>
      <c r="AV10" s="1996" t="inlineStr">
        <is>
          <t>июль</t>
        </is>
      </c>
      <c r="AW10" s="1997" t="n"/>
      <c r="AX10" s="1998" t="n"/>
      <c r="AY10" s="2002" t="n"/>
      <c r="AZ10" s="2003" t="inlineStr">
        <is>
          <t>август</t>
        </is>
      </c>
      <c r="BA10" s="1997" t="n"/>
      <c r="BB10" s="1997" t="n"/>
      <c r="BC10" s="2004" t="n"/>
      <c r="BD10" s="2244" t="inlineStr">
        <is>
          <t>Теоретическое обучение</t>
        </is>
      </c>
      <c r="BE10" s="2245" t="inlineStr">
        <is>
          <t>Экзаменационные сессии</t>
        </is>
      </c>
      <c r="BF10" s="554" t="inlineStr">
        <is>
          <t>Производственные практики</t>
        </is>
      </c>
      <c r="BG10" s="2245" t="inlineStr">
        <is>
          <t>Магистерская диссертация</t>
        </is>
      </c>
      <c r="BH10" s="2245" t="inlineStr">
        <is>
          <t>Итоговая аттестация</t>
        </is>
      </c>
      <c r="BI10" s="2245" t="inlineStr">
        <is>
          <t>Каникулы</t>
        </is>
      </c>
      <c r="BJ10" s="2008" t="inlineStr">
        <is>
          <t>Всего</t>
        </is>
      </c>
      <c r="BK10" s="516" t="n"/>
      <c r="BL10" s="1" t="n"/>
      <c r="BM10" s="516" t="n"/>
      <c r="BN10" s="1" t="n"/>
      <c r="BO10" s="516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</row>
    <row r="11">
      <c r="A11" s="32" t="n"/>
      <c r="B11" s="2009" t="n"/>
      <c r="C11" s="2010" t="n">
        <v>1</v>
      </c>
      <c r="D11" s="2010" t="n">
        <v>8</v>
      </c>
      <c r="E11" s="2010" t="n">
        <v>15</v>
      </c>
      <c r="F11" s="2010" t="n">
        <v>22</v>
      </c>
      <c r="G11" s="567" t="n">
        <v>29</v>
      </c>
      <c r="H11" s="2010" t="n">
        <v>6</v>
      </c>
      <c r="I11" s="2010" t="n">
        <v>13</v>
      </c>
      <c r="J11" s="2010" t="n">
        <v>20</v>
      </c>
      <c r="K11" s="567" t="n">
        <v>27</v>
      </c>
      <c r="L11" s="2010" t="n">
        <v>3</v>
      </c>
      <c r="M11" s="2010" t="n">
        <v>10</v>
      </c>
      <c r="N11" s="2010" t="n">
        <v>17</v>
      </c>
      <c r="O11" s="2010" t="n">
        <v>24</v>
      </c>
      <c r="P11" s="2010" t="n">
        <v>1</v>
      </c>
      <c r="Q11" s="2010" t="n">
        <v>8</v>
      </c>
      <c r="R11" s="2010" t="n">
        <v>15</v>
      </c>
      <c r="S11" s="2010" t="n">
        <v>22</v>
      </c>
      <c r="T11" s="567" t="n">
        <v>29</v>
      </c>
      <c r="U11" s="2010" t="n">
        <v>5</v>
      </c>
      <c r="V11" s="2010" t="n">
        <v>12</v>
      </c>
      <c r="W11" s="2010" t="n">
        <v>19</v>
      </c>
      <c r="X11" s="567" t="n">
        <v>26</v>
      </c>
      <c r="Y11" s="2010" t="n">
        <v>2</v>
      </c>
      <c r="Z11" s="2010" t="n">
        <v>9</v>
      </c>
      <c r="AA11" s="2010" t="n">
        <v>16</v>
      </c>
      <c r="AB11" s="567" t="n">
        <v>23</v>
      </c>
      <c r="AC11" s="2010" t="n">
        <v>2</v>
      </c>
      <c r="AD11" s="2010" t="n">
        <v>9</v>
      </c>
      <c r="AE11" s="2010" t="n">
        <v>16</v>
      </c>
      <c r="AF11" s="2010" t="n">
        <v>23</v>
      </c>
      <c r="AG11" s="567" t="n">
        <v>30</v>
      </c>
      <c r="AH11" s="2010" t="n">
        <v>6</v>
      </c>
      <c r="AI11" s="2010" t="n">
        <v>13</v>
      </c>
      <c r="AJ11" s="2010" t="n">
        <v>20</v>
      </c>
      <c r="AK11" s="567" t="n">
        <v>27</v>
      </c>
      <c r="AL11" s="2010" t="n">
        <v>4</v>
      </c>
      <c r="AM11" s="2010" t="n">
        <v>11</v>
      </c>
      <c r="AN11" s="2010" t="n">
        <v>18</v>
      </c>
      <c r="AO11" s="2010" t="n">
        <v>25</v>
      </c>
      <c r="AP11" s="2010" t="n">
        <v>1</v>
      </c>
      <c r="AQ11" s="2010" t="n">
        <v>8</v>
      </c>
      <c r="AR11" s="2010" t="n">
        <v>15</v>
      </c>
      <c r="AS11" s="2010" t="n">
        <v>22</v>
      </c>
      <c r="AT11" s="567" t="n">
        <v>29</v>
      </c>
      <c r="AU11" s="139" t="n"/>
      <c r="AV11" s="2010" t="n">
        <v>6</v>
      </c>
      <c r="AW11" s="2010" t="n">
        <v>13</v>
      </c>
      <c r="AX11" s="2010" t="n">
        <v>20</v>
      </c>
      <c r="AY11" s="1220" t="n">
        <v>27</v>
      </c>
      <c r="AZ11" s="2010" t="n">
        <v>3</v>
      </c>
      <c r="BA11" s="2010" t="n">
        <v>10</v>
      </c>
      <c r="BB11" s="2010" t="n">
        <v>17</v>
      </c>
      <c r="BC11" s="798" t="n">
        <v>24</v>
      </c>
      <c r="BD11" s="2011" t="n"/>
      <c r="BE11" s="2011" t="n"/>
      <c r="BF11" s="112" t="n"/>
      <c r="BG11" s="2011" t="n"/>
      <c r="BH11" s="2011" t="n"/>
      <c r="BI11" s="2011" t="n"/>
      <c r="BJ11" s="201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</row>
    <row r="12">
      <c r="A12" s="32" t="n"/>
      <c r="B12" s="2009" t="n"/>
      <c r="C12" s="2010" t="n">
        <v>7</v>
      </c>
      <c r="D12" s="2010" t="n">
        <v>14</v>
      </c>
      <c r="E12" s="2010" t="n">
        <v>21</v>
      </c>
      <c r="F12" s="2010" t="n">
        <v>28</v>
      </c>
      <c r="G12" s="2010" t="n">
        <v>5</v>
      </c>
      <c r="H12" s="2010" t="n">
        <v>12</v>
      </c>
      <c r="I12" s="2010" t="n">
        <v>19</v>
      </c>
      <c r="J12" s="2010" t="n">
        <v>26</v>
      </c>
      <c r="K12" s="2010" t="n">
        <v>2</v>
      </c>
      <c r="L12" s="2010" t="n">
        <v>9</v>
      </c>
      <c r="M12" s="2010" t="n">
        <v>16</v>
      </c>
      <c r="N12" s="2010" t="n">
        <v>23</v>
      </c>
      <c r="O12" s="2010" t="n">
        <v>30</v>
      </c>
      <c r="P12" s="2010" t="n">
        <v>7</v>
      </c>
      <c r="Q12" s="2010" t="n">
        <v>14</v>
      </c>
      <c r="R12" s="2010" t="n">
        <v>21</v>
      </c>
      <c r="S12" s="2010" t="n">
        <v>28</v>
      </c>
      <c r="T12" s="2010" t="n">
        <v>4</v>
      </c>
      <c r="U12" s="2010" t="n">
        <v>11</v>
      </c>
      <c r="V12" s="2010" t="n">
        <v>18</v>
      </c>
      <c r="W12" s="2010" t="n">
        <v>25</v>
      </c>
      <c r="X12" s="2010" t="n">
        <v>1</v>
      </c>
      <c r="Y12" s="2010" t="n">
        <v>8</v>
      </c>
      <c r="Z12" s="2010" t="n">
        <v>15</v>
      </c>
      <c r="AA12" s="2010" t="n">
        <v>22</v>
      </c>
      <c r="AB12" s="2010" t="n">
        <v>1</v>
      </c>
      <c r="AC12" s="2010" t="n">
        <v>8</v>
      </c>
      <c r="AD12" s="2010" t="n">
        <v>15</v>
      </c>
      <c r="AE12" s="2010" t="n">
        <v>22</v>
      </c>
      <c r="AF12" s="2010" t="n">
        <v>29</v>
      </c>
      <c r="AG12" s="2010" t="n">
        <v>5</v>
      </c>
      <c r="AH12" s="2010" t="n">
        <v>12</v>
      </c>
      <c r="AI12" s="2010" t="n">
        <v>19</v>
      </c>
      <c r="AJ12" s="2010" t="n">
        <v>26</v>
      </c>
      <c r="AK12" s="2010" t="n">
        <v>3</v>
      </c>
      <c r="AL12" s="2010" t="n">
        <v>10</v>
      </c>
      <c r="AM12" s="2010" t="n">
        <v>17</v>
      </c>
      <c r="AN12" s="2010" t="n">
        <v>24</v>
      </c>
      <c r="AO12" s="2010" t="n">
        <v>31</v>
      </c>
      <c r="AP12" s="2010" t="n">
        <v>7</v>
      </c>
      <c r="AQ12" s="2010" t="n">
        <v>14</v>
      </c>
      <c r="AR12" s="2010" t="n">
        <v>21</v>
      </c>
      <c r="AS12" s="2010" t="n">
        <v>28</v>
      </c>
      <c r="AT12" s="797" t="n">
        <v>5</v>
      </c>
      <c r="AU12" s="128" t="n"/>
      <c r="AV12" s="2010" t="n">
        <v>12</v>
      </c>
      <c r="AW12" s="2010" t="n">
        <v>19</v>
      </c>
      <c r="AX12" s="2010" t="n">
        <v>26</v>
      </c>
      <c r="AY12" s="798" t="n">
        <v>2</v>
      </c>
      <c r="AZ12" s="2010" t="n">
        <v>9</v>
      </c>
      <c r="BA12" s="2010" t="n">
        <v>16</v>
      </c>
      <c r="BB12" s="2010" t="n">
        <v>23</v>
      </c>
      <c r="BC12" s="798" t="n">
        <v>31</v>
      </c>
      <c r="BD12" s="2011" t="n"/>
      <c r="BE12" s="2011" t="n"/>
      <c r="BF12" s="112" t="n"/>
      <c r="BG12" s="2011" t="n"/>
      <c r="BH12" s="2011" t="n"/>
      <c r="BI12" s="2011" t="n"/>
      <c r="BJ12" s="201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</row>
    <row r="13">
      <c r="A13" s="32" t="n"/>
      <c r="B13" s="2012" t="n"/>
      <c r="C13" s="2010" t="n">
        <v>1</v>
      </c>
      <c r="D13" s="2010" t="n">
        <v>2</v>
      </c>
      <c r="E13" s="2010" t="n">
        <v>3</v>
      </c>
      <c r="F13" s="2010" t="n">
        <v>4</v>
      </c>
      <c r="G13" s="2010" t="n">
        <v>5</v>
      </c>
      <c r="H13" s="2010" t="n">
        <v>6</v>
      </c>
      <c r="I13" s="2010" t="n">
        <v>7</v>
      </c>
      <c r="J13" s="2010" t="n">
        <v>8</v>
      </c>
      <c r="K13" s="2010" t="n">
        <v>9</v>
      </c>
      <c r="L13" s="2010" t="n">
        <v>10</v>
      </c>
      <c r="M13" s="2010" t="n">
        <v>11</v>
      </c>
      <c r="N13" s="2010" t="n">
        <v>12</v>
      </c>
      <c r="O13" s="2010" t="n">
        <v>13</v>
      </c>
      <c r="P13" s="2010" t="n">
        <v>14</v>
      </c>
      <c r="Q13" s="2010" t="n">
        <v>15</v>
      </c>
      <c r="R13" s="2010" t="n">
        <v>16</v>
      </c>
      <c r="S13" s="2010" t="n">
        <v>17</v>
      </c>
      <c r="T13" s="2010" t="n">
        <v>18</v>
      </c>
      <c r="U13" s="2010" t="n">
        <v>19</v>
      </c>
      <c r="V13" s="2010" t="n">
        <v>20</v>
      </c>
      <c r="W13" s="2010" t="n">
        <v>21</v>
      </c>
      <c r="X13" s="2010" t="n">
        <v>22</v>
      </c>
      <c r="Y13" s="2010" t="n">
        <v>23</v>
      </c>
      <c r="Z13" s="2010" t="n">
        <v>24</v>
      </c>
      <c r="AA13" s="2010" t="n">
        <v>25</v>
      </c>
      <c r="AB13" s="2010" t="n">
        <v>26</v>
      </c>
      <c r="AC13" s="2010" t="n">
        <v>27</v>
      </c>
      <c r="AD13" s="2010" t="n">
        <v>28</v>
      </c>
      <c r="AE13" s="2010" t="n">
        <v>29</v>
      </c>
      <c r="AF13" s="2010" t="n">
        <v>30</v>
      </c>
      <c r="AG13" s="2010" t="n">
        <v>31</v>
      </c>
      <c r="AH13" s="2010" t="n">
        <v>32</v>
      </c>
      <c r="AI13" s="2010" t="n">
        <v>33</v>
      </c>
      <c r="AJ13" s="2010" t="n">
        <v>34</v>
      </c>
      <c r="AK13" s="2010" t="n">
        <v>35</v>
      </c>
      <c r="AL13" s="2010" t="n">
        <v>36</v>
      </c>
      <c r="AM13" s="2010" t="n">
        <v>37</v>
      </c>
      <c r="AN13" s="2010" t="n">
        <v>38</v>
      </c>
      <c r="AO13" s="2010" t="n">
        <v>39</v>
      </c>
      <c r="AP13" s="2010" t="n">
        <v>40</v>
      </c>
      <c r="AQ13" s="2010" t="n">
        <v>41</v>
      </c>
      <c r="AR13" s="2010" t="n">
        <v>42</v>
      </c>
      <c r="AS13" s="2010" t="n">
        <v>43</v>
      </c>
      <c r="AT13" s="797" t="n">
        <v>44</v>
      </c>
      <c r="AU13" s="128" t="n"/>
      <c r="AV13" s="2010" t="n">
        <v>45</v>
      </c>
      <c r="AW13" s="2010" t="n">
        <v>46</v>
      </c>
      <c r="AX13" s="2010" t="n">
        <v>47</v>
      </c>
      <c r="AY13" s="798" t="n">
        <v>48</v>
      </c>
      <c r="AZ13" s="2010" t="n">
        <v>49</v>
      </c>
      <c r="BA13" s="2010" t="n">
        <v>50</v>
      </c>
      <c r="BB13" s="2010" t="n">
        <v>51</v>
      </c>
      <c r="BC13" s="798" t="n">
        <v>52</v>
      </c>
      <c r="BD13" s="2014" t="n"/>
      <c r="BE13" s="2014" t="n"/>
      <c r="BF13" s="138" t="n"/>
      <c r="BG13" s="2014" t="n"/>
      <c r="BH13" s="2014" t="n"/>
      <c r="BI13" s="2014" t="n"/>
      <c r="BJ13" s="2014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</row>
    <row r="14">
      <c r="A14" s="75" t="n"/>
      <c r="B14" s="2015" t="inlineStr">
        <is>
          <t>I</t>
        </is>
      </c>
      <c r="C14" s="2016" t="n"/>
      <c r="D14" s="2016" t="n"/>
      <c r="E14" s="2016" t="n"/>
      <c r="F14" s="2016" t="n"/>
      <c r="G14" s="2016" t="n"/>
      <c r="H14" s="2016" t="n"/>
      <c r="I14" s="2016" t="n"/>
      <c r="J14" s="2016" t="n"/>
      <c r="K14" s="2016" t="inlineStr">
        <is>
          <t>18</t>
        </is>
      </c>
      <c r="L14" s="2016" t="n"/>
      <c r="M14" s="2016" t="n"/>
      <c r="N14" s="2016" t="n"/>
      <c r="O14" s="2016" t="n"/>
      <c r="P14" s="2016" t="n"/>
      <c r="Q14" s="2016" t="n"/>
      <c r="R14" s="2016" t="n"/>
      <c r="S14" s="2016" t="n"/>
      <c r="T14" s="2016" t="n"/>
      <c r="U14" s="703" t="inlineStr">
        <is>
          <t>:</t>
        </is>
      </c>
      <c r="V14" s="703" t="inlineStr">
        <is>
          <t>:</t>
        </is>
      </c>
      <c r="W14" s="703" t="inlineStr">
        <is>
          <t>:</t>
        </is>
      </c>
      <c r="X14" s="703" t="inlineStr">
        <is>
          <t>=</t>
        </is>
      </c>
      <c r="Y14" s="703" t="inlineStr">
        <is>
          <t>=</t>
        </is>
      </c>
      <c r="Z14" s="2017" t="n"/>
      <c r="AA14" s="2148" t="n"/>
      <c r="AB14" s="2017" t="n"/>
      <c r="AC14" s="2017" t="n"/>
      <c r="AD14" s="2017" t="n"/>
      <c r="AE14" s="2017" t="n"/>
      <c r="AF14" s="2017" t="n"/>
      <c r="AG14" s="2017" t="n"/>
      <c r="AH14" s="2017" t="n"/>
      <c r="AI14" s="2019" t="inlineStr">
        <is>
          <t>18</t>
        </is>
      </c>
      <c r="AJ14" s="2017" t="n"/>
      <c r="AK14" s="2017" t="n"/>
      <c r="AL14" s="2017" t="n"/>
      <c r="AM14" s="2017" t="n"/>
      <c r="AN14" s="2017" t="n"/>
      <c r="AO14" s="703" t="n"/>
      <c r="AP14" s="703" t="n"/>
      <c r="AQ14" s="703" t="n"/>
      <c r="AR14" s="703" t="inlineStr">
        <is>
          <t>:</t>
        </is>
      </c>
      <c r="AS14" s="703" t="inlineStr">
        <is>
          <t>:</t>
        </is>
      </c>
      <c r="AT14" s="804" t="inlineStr">
        <is>
          <t>:</t>
        </is>
      </c>
      <c r="AU14" s="128" t="n"/>
      <c r="AV14" s="703" t="inlineStr">
        <is>
          <t>=</t>
        </is>
      </c>
      <c r="AW14" s="703" t="inlineStr">
        <is>
          <t>=</t>
        </is>
      </c>
      <c r="AX14" s="703" t="inlineStr">
        <is>
          <t>=</t>
        </is>
      </c>
      <c r="AY14" s="636" t="inlineStr">
        <is>
          <t>=</t>
        </is>
      </c>
      <c r="AZ14" s="703" t="inlineStr">
        <is>
          <t>=</t>
        </is>
      </c>
      <c r="BA14" s="703" t="inlineStr">
        <is>
          <t>=</t>
        </is>
      </c>
      <c r="BB14" s="447" t="inlineStr">
        <is>
          <t>=</t>
        </is>
      </c>
      <c r="BC14" s="636" t="inlineStr">
        <is>
          <t>=</t>
        </is>
      </c>
      <c r="BD14" s="2020" t="n">
        <v>36</v>
      </c>
      <c r="BE14" s="2020" t="n">
        <v>6</v>
      </c>
      <c r="BF14" s="2020" t="n"/>
      <c r="BG14" s="2020" t="n"/>
      <c r="BH14" s="2020" t="n"/>
      <c r="BI14" s="2020" t="n">
        <v>10</v>
      </c>
      <c r="BJ14" s="2020">
        <f>BD14+BE14+BF14+BG14+BH14+BI14</f>
        <v/>
      </c>
      <c r="BK14" s="88" t="n"/>
      <c r="BL14" s="1" t="n"/>
      <c r="BM14" s="88" t="n"/>
      <c r="BN14" s="1" t="n"/>
      <c r="BO14" s="88" t="n"/>
      <c r="BP14" s="1" t="n"/>
      <c r="BQ14" s="88" t="n"/>
      <c r="BR14" s="1" t="n"/>
      <c r="BS14" s="88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</row>
    <row r="15">
      <c r="A15" s="75" t="n"/>
      <c r="B15" s="1649" t="inlineStr">
        <is>
          <t>II</t>
        </is>
      </c>
      <c r="C15" s="2021" t="n"/>
      <c r="D15" s="2021" t="n"/>
      <c r="E15" s="2021" t="n"/>
      <c r="F15" s="2021" t="n"/>
      <c r="G15" s="2021" t="n"/>
      <c r="H15" s="2021" t="n"/>
      <c r="I15" s="2021" t="n"/>
      <c r="J15" s="2021" t="n">
        <v>17</v>
      </c>
      <c r="K15" s="2021" t="n"/>
      <c r="L15" s="2021" t="n"/>
      <c r="M15" s="2021" t="n"/>
      <c r="N15" s="589" t="n"/>
      <c r="O15" s="589" t="n"/>
      <c r="P15" s="1875" t="n"/>
      <c r="Q15" s="589" t="n"/>
      <c r="R15" s="589" t="n"/>
      <c r="S15" s="1875" t="n"/>
      <c r="T15" s="1875" t="inlineStr">
        <is>
          <t>:</t>
        </is>
      </c>
      <c r="U15" s="1875" t="inlineStr">
        <is>
          <t>:</t>
        </is>
      </c>
      <c r="V15" s="1875" t="inlineStr">
        <is>
          <t>:</t>
        </is>
      </c>
      <c r="W15" s="1875" t="inlineStr">
        <is>
          <t>=</t>
        </is>
      </c>
      <c r="X15" s="1875" t="inlineStr">
        <is>
          <t>=</t>
        </is>
      </c>
      <c r="Y15" s="1875" t="inlineStr">
        <is>
          <t>X</t>
        </is>
      </c>
      <c r="Z15" s="1875" t="inlineStr">
        <is>
          <t>X</t>
        </is>
      </c>
      <c r="AA15" s="1875" t="inlineStr">
        <is>
          <t>X</t>
        </is>
      </c>
      <c r="AB15" s="1875" t="inlineStr">
        <is>
          <t>X</t>
        </is>
      </c>
      <c r="AC15" s="589" t="inlineStr">
        <is>
          <t>/</t>
        </is>
      </c>
      <c r="AD15" s="589" t="inlineStr">
        <is>
          <t>/</t>
        </is>
      </c>
      <c r="AE15" s="589" t="inlineStr">
        <is>
          <t>/</t>
        </is>
      </c>
      <c r="AF15" s="589" t="inlineStr">
        <is>
          <t>/</t>
        </is>
      </c>
      <c r="AG15" s="589" t="inlineStr">
        <is>
          <t>/</t>
        </is>
      </c>
      <c r="AH15" s="589" t="inlineStr">
        <is>
          <t>/</t>
        </is>
      </c>
      <c r="AI15" s="589" t="inlineStr">
        <is>
          <t>/</t>
        </is>
      </c>
      <c r="AJ15" s="589" t="inlineStr">
        <is>
          <t>/</t>
        </is>
      </c>
      <c r="AK15" s="589" t="inlineStr">
        <is>
          <t>/</t>
        </is>
      </c>
      <c r="AL15" s="589" t="inlineStr">
        <is>
          <t>/</t>
        </is>
      </c>
      <c r="AM15" s="589" t="inlineStr">
        <is>
          <t>/</t>
        </is>
      </c>
      <c r="AN15" s="589" t="inlineStr">
        <is>
          <t>/</t>
        </is>
      </c>
      <c r="AO15" s="589" t="inlineStr">
        <is>
          <t>/</t>
        </is>
      </c>
      <c r="AP15" s="589" t="inlineStr">
        <is>
          <t>/</t>
        </is>
      </c>
      <c r="AQ15" s="589" t="inlineStr">
        <is>
          <t>/</t>
        </is>
      </c>
      <c r="AR15" s="589" t="inlineStr">
        <is>
          <t>/</t>
        </is>
      </c>
      <c r="AS15" s="589" t="inlineStr">
        <is>
          <t>//</t>
        </is>
      </c>
      <c r="AT15" s="341" t="inlineStr">
        <is>
          <t>//</t>
        </is>
      </c>
      <c r="AU15" s="2022" t="n"/>
      <c r="AV15" s="2246" t="n"/>
      <c r="AW15" s="194" t="n"/>
      <c r="AX15" s="194" t="n"/>
      <c r="AY15" s="194" t="n"/>
      <c r="AZ15" s="194" t="n"/>
      <c r="BA15" s="194" t="n"/>
      <c r="BB15" s="194" t="n"/>
      <c r="BC15" s="195" t="n"/>
      <c r="BD15" s="576" t="n">
        <v>17</v>
      </c>
      <c r="BE15" s="576" t="n">
        <v>3</v>
      </c>
      <c r="BF15" s="576" t="n">
        <v>4</v>
      </c>
      <c r="BG15" s="576" t="n">
        <v>16</v>
      </c>
      <c r="BH15" s="2247" t="n">
        <v>2</v>
      </c>
      <c r="BI15" s="576" t="n">
        <v>2</v>
      </c>
      <c r="BJ15" s="2020">
        <f>BD15+BE15+BF15+BG15+BH15+BI15</f>
        <v/>
      </c>
      <c r="BK15" s="88" t="n"/>
      <c r="BL15" s="1" t="n"/>
      <c r="BM15" s="88" t="n"/>
      <c r="BN15" s="1" t="n"/>
      <c r="BO15" s="88" t="n"/>
      <c r="BP15" s="1" t="n"/>
      <c r="BQ15" s="88" t="n"/>
      <c r="BR15" s="1" t="n"/>
      <c r="BS15" s="88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</row>
    <row r="16">
      <c r="A16" s="75" t="n"/>
      <c r="B16" s="346" t="n"/>
      <c r="C16" s="347" t="n"/>
      <c r="D16" s="347" t="n"/>
      <c r="E16" s="347" t="n"/>
      <c r="F16" s="347" t="n"/>
      <c r="G16" s="347" t="n"/>
      <c r="H16" s="347" t="n"/>
      <c r="I16" s="347" t="n"/>
      <c r="J16" s="347" t="n"/>
      <c r="K16" s="347" t="n"/>
      <c r="L16" s="347" t="n"/>
      <c r="M16" s="347" t="n"/>
      <c r="N16" s="347" t="n"/>
      <c r="O16" s="347" t="n"/>
      <c r="P16" s="347" t="n"/>
      <c r="Q16" s="347" t="n"/>
      <c r="R16" s="347" t="n"/>
      <c r="S16" s="347" t="n"/>
      <c r="T16" s="347" t="n"/>
      <c r="U16" s="347" t="n"/>
      <c r="V16" s="347" t="n"/>
      <c r="W16" s="347" t="n"/>
      <c r="X16" s="347" t="n"/>
      <c r="Y16" s="346" t="n"/>
      <c r="Z16" s="346" t="n"/>
      <c r="AA16" s="75" t="n"/>
      <c r="AB16" s="346" t="n"/>
      <c r="AC16" s="346" t="n"/>
      <c r="AD16" s="346" t="n"/>
      <c r="AE16" s="346" t="n"/>
      <c r="AF16" s="346" t="n"/>
      <c r="AG16" s="346" t="n"/>
      <c r="AH16" s="346" t="n"/>
      <c r="AI16" s="346" t="n"/>
      <c r="AJ16" s="346" t="n"/>
      <c r="AK16" s="346" t="n"/>
      <c r="AL16" s="346" t="n"/>
      <c r="AM16" s="346" t="n"/>
      <c r="AN16" s="346" t="n"/>
      <c r="AO16" s="346" t="n"/>
      <c r="AP16" s="346" t="n"/>
      <c r="AQ16" s="346" t="n"/>
      <c r="AR16" s="346" t="n"/>
      <c r="AS16" s="346" t="n"/>
      <c r="AT16" s="346" t="n"/>
      <c r="AU16" s="346" t="n"/>
      <c r="AV16" s="346" t="n"/>
      <c r="AW16" s="346" t="n"/>
      <c r="AX16" s="346" t="n"/>
      <c r="AY16" s="346" t="n"/>
      <c r="AZ16" s="346" t="n"/>
      <c r="BA16" s="346" t="n"/>
      <c r="BB16" s="346" t="n"/>
      <c r="BC16" s="89">
        <f>SUM(BB17:BC18)</f>
        <v/>
      </c>
      <c r="BD16" s="1620">
        <f>BD14+BD15</f>
        <v/>
      </c>
      <c r="BE16" s="576">
        <f>BE14+BE15</f>
        <v/>
      </c>
      <c r="BF16" s="1620">
        <f>BF14+BF15</f>
        <v/>
      </c>
      <c r="BG16" s="576">
        <f>BG14+BG15</f>
        <v/>
      </c>
      <c r="BH16" s="576">
        <f>BH14+BH15</f>
        <v/>
      </c>
      <c r="BI16" s="576">
        <f>BI14+BI15</f>
        <v/>
      </c>
      <c r="BJ16" s="576">
        <f>BJ14+BJ15</f>
        <v/>
      </c>
      <c r="BK16" s="526" t="n"/>
      <c r="BL16" s="88" t="n"/>
      <c r="BM16" s="1" t="n"/>
      <c r="BN16" s="88" t="n"/>
      <c r="BO16" s="1" t="n"/>
      <c r="BP16" s="88" t="n"/>
      <c r="BQ16" s="1" t="n"/>
      <c r="BR16" s="88" t="n"/>
      <c r="BS16" s="1" t="n"/>
      <c r="BT16" s="75" t="n"/>
      <c r="BU16" s="75" t="n"/>
      <c r="BV16" s="1" t="n"/>
      <c r="BW16" s="1" t="n"/>
      <c r="BX16" s="1" t="n"/>
      <c r="BY16" s="1" t="n"/>
      <c r="BZ16" s="1" t="n"/>
      <c r="CA16" s="1" t="n"/>
      <c r="CB16" s="1" t="n"/>
      <c r="CC16" s="1" t="n"/>
    </row>
    <row r="17">
      <c r="A17" s="92" t="n"/>
      <c r="B17" s="91" t="inlineStr">
        <is>
          <t>Обозначения:</t>
        </is>
      </c>
      <c r="C17" s="92" t="n"/>
      <c r="D17" s="91" t="n"/>
      <c r="E17" s="91" t="n"/>
      <c r="F17" s="91" t="n"/>
      <c r="G17" s="92" t="n"/>
      <c r="H17" s="93" t="n"/>
      <c r="I17" s="94" t="inlineStr">
        <is>
          <t>−</t>
        </is>
      </c>
      <c r="J17" s="91" t="inlineStr">
        <is>
          <t>теоретическое обучение</t>
        </is>
      </c>
      <c r="K17" s="91" t="n"/>
      <c r="L17" s="91" t="n"/>
      <c r="M17" s="91" t="n"/>
      <c r="N17" s="91" t="n"/>
      <c r="O17" s="91" t="n"/>
      <c r="P17" s="91" t="n"/>
      <c r="Q17" s="91" t="n"/>
      <c r="R17" s="94" t="n"/>
      <c r="S17" s="94" t="n"/>
      <c r="T17" s="92" t="n"/>
      <c r="U17" s="92" t="n"/>
      <c r="V17" s="95" t="inlineStr">
        <is>
          <t>Х</t>
        </is>
      </c>
      <c r="W17" s="94" t="inlineStr">
        <is>
          <t>−</t>
        </is>
      </c>
      <c r="X17" s="91" t="inlineStr">
        <is>
          <t>производственная практика</t>
        </is>
      </c>
      <c r="Y17" s="90" t="n"/>
      <c r="Z17" s="90" t="n"/>
      <c r="AA17" s="90" t="n"/>
      <c r="AB17" s="90" t="n"/>
      <c r="AC17" s="90" t="n"/>
      <c r="AD17" s="92" t="n"/>
      <c r="AE17" s="92" t="n"/>
      <c r="AF17" s="92" t="n"/>
      <c r="AG17" s="92" t="n"/>
      <c r="AH17" s="92" t="n"/>
      <c r="AI17" s="92" t="n"/>
      <c r="AJ17" s="92" t="n"/>
      <c r="AK17" s="92" t="n"/>
      <c r="AL17" s="96" t="inlineStr">
        <is>
          <t>//</t>
        </is>
      </c>
      <c r="AM17" s="94" t="inlineStr">
        <is>
          <t>−</t>
        </is>
      </c>
      <c r="AN17" s="91" t="inlineStr">
        <is>
          <t>итоговая аттестация</t>
        </is>
      </c>
      <c r="AO17" s="91" t="n"/>
      <c r="AP17" s="91" t="n"/>
      <c r="AQ17" s="91" t="n"/>
      <c r="AR17" s="92" t="n"/>
      <c r="AS17" s="92" t="n"/>
      <c r="AT17" s="92" t="n"/>
      <c r="AU17" s="91" t="n"/>
      <c r="AV17" s="91" t="n"/>
      <c r="AW17" s="91" t="n"/>
      <c r="AX17" s="91" t="n"/>
      <c r="AY17" s="97" t="n"/>
      <c r="AZ17" s="97" t="n"/>
      <c r="BA17" s="97" t="n"/>
      <c r="BB17" s="97" t="n"/>
      <c r="BC17" s="97" t="n"/>
      <c r="BD17" s="97" t="n"/>
      <c r="BE17" s="97" t="n"/>
      <c r="BF17" s="97" t="n"/>
      <c r="BG17" s="97" t="n"/>
      <c r="BH17" s="97" t="n"/>
      <c r="BI17" s="97" t="n"/>
      <c r="BJ17" s="97" t="n"/>
      <c r="BK17" s="1510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2" t="n"/>
      <c r="BX17" s="92" t="n"/>
      <c r="BY17" s="1" t="n"/>
      <c r="BZ17" s="1" t="n"/>
      <c r="CA17" s="1" t="n"/>
      <c r="CB17" s="1" t="n"/>
      <c r="CC17" s="1" t="n"/>
    </row>
    <row r="18">
      <c r="A18" s="92" t="n"/>
      <c r="B18" s="91" t="n"/>
      <c r="C18" s="92" t="n"/>
      <c r="D18" s="91" t="n"/>
      <c r="E18" s="91" t="n"/>
      <c r="F18" s="91" t="n"/>
      <c r="G18" s="91" t="n"/>
      <c r="H18" s="91" t="n"/>
      <c r="I18" s="91" t="n"/>
      <c r="J18" s="91" t="n"/>
      <c r="K18" s="91" t="n"/>
      <c r="L18" s="91" t="n"/>
      <c r="M18" s="91" t="n"/>
      <c r="N18" s="91" t="n"/>
      <c r="O18" s="91" t="n"/>
      <c r="P18" s="91" t="n"/>
      <c r="Q18" s="91" t="n"/>
      <c r="R18" s="91" t="n"/>
      <c r="S18" s="91" t="n"/>
      <c r="T18" s="92" t="n"/>
      <c r="U18" s="92" t="n"/>
      <c r="V18" s="91" t="n"/>
      <c r="W18" s="91" t="n"/>
      <c r="X18" s="91" t="n"/>
      <c r="Y18" s="90" t="n"/>
      <c r="Z18" s="90" t="n"/>
      <c r="AA18" s="90" t="n"/>
      <c r="AB18" s="90" t="n"/>
      <c r="AC18" s="90" t="n"/>
      <c r="AD18" s="91" t="n"/>
      <c r="AE18" s="91" t="n"/>
      <c r="AF18" s="92" t="n"/>
      <c r="AG18" s="92" t="n"/>
      <c r="AH18" s="92" t="n"/>
      <c r="AI18" s="92" t="n"/>
      <c r="AJ18" s="92" t="n"/>
      <c r="AK18" s="92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2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8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2" t="n"/>
      <c r="BX18" s="92" t="n"/>
      <c r="BY18" s="1" t="n"/>
      <c r="BZ18" s="1" t="n"/>
      <c r="CA18" s="1" t="n"/>
      <c r="CB18" s="1" t="n"/>
      <c r="CC18" s="1" t="n"/>
    </row>
    <row r="19">
      <c r="A19" s="92" t="n"/>
      <c r="B19" s="91" t="n"/>
      <c r="C19" s="91" t="n"/>
      <c r="D19" s="91" t="n"/>
      <c r="E19" s="91" t="n"/>
      <c r="F19" s="91" t="n"/>
      <c r="G19" s="92" t="n"/>
      <c r="H19" s="95" t="inlineStr">
        <is>
          <t>:</t>
        </is>
      </c>
      <c r="I19" s="94" t="inlineStr">
        <is>
          <t>−</t>
        </is>
      </c>
      <c r="J19" s="91" t="inlineStr">
        <is>
          <t>экзаменационная сессия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6" t="inlineStr">
        <is>
          <t>/</t>
        </is>
      </c>
      <c r="W19" s="94" t="inlineStr">
        <is>
          <t>−</t>
        </is>
      </c>
      <c r="X19" s="91" t="inlineStr">
        <is>
          <t>магистерская диссертация</t>
        </is>
      </c>
      <c r="Y19" s="90" t="n"/>
      <c r="Z19" s="90" t="n"/>
      <c r="AA19" s="90" t="n"/>
      <c r="AB19" s="90" t="n"/>
      <c r="AC19" s="90" t="n"/>
      <c r="AD19" s="92" t="n"/>
      <c r="AE19" s="92" t="n"/>
      <c r="AF19" s="92" t="n"/>
      <c r="AG19" s="92" t="n"/>
      <c r="AH19" s="92" t="n"/>
      <c r="AI19" s="92" t="n"/>
      <c r="AJ19" s="92" t="n"/>
      <c r="AK19" s="92" t="n"/>
      <c r="AL19" s="95" t="inlineStr">
        <is>
          <t>=</t>
        </is>
      </c>
      <c r="AM19" s="94" t="inlineStr">
        <is>
          <t>−</t>
        </is>
      </c>
      <c r="AN19" s="91" t="inlineStr">
        <is>
          <t>каникулы</t>
        </is>
      </c>
      <c r="AO19" s="97" t="n"/>
      <c r="AP19" s="97" t="n"/>
      <c r="AQ19" s="90" t="n"/>
      <c r="AR19" s="90" t="n"/>
      <c r="AS19" s="92" t="n"/>
      <c r="AT19" s="92" t="n"/>
      <c r="AU19" s="91" t="n"/>
      <c r="AV19" s="91" t="n"/>
      <c r="AW19" s="91" t="n"/>
      <c r="AX19" s="91" t="n"/>
      <c r="AY19" s="90" t="n"/>
      <c r="AZ19" s="90" t="n"/>
      <c r="BA19" s="90" t="n"/>
      <c r="BB19" s="90" t="n"/>
      <c r="BC19" s="90" t="n"/>
      <c r="BD19" s="90" t="n"/>
      <c r="BE19" s="90" t="n"/>
      <c r="BF19" s="90" t="n"/>
      <c r="BG19" s="90" t="n"/>
      <c r="BH19" s="90" t="n"/>
      <c r="BI19" s="90" t="n"/>
      <c r="BJ19" s="90" t="n"/>
      <c r="BK19" s="1720" t="n"/>
      <c r="BL19" s="90" t="n"/>
      <c r="BM19" s="90" t="n"/>
      <c r="BN19" s="90" t="n"/>
      <c r="BO19" s="90" t="n"/>
      <c r="BP19" s="90" t="n"/>
      <c r="BQ19" s="90" t="n"/>
      <c r="BR19" s="90" t="n"/>
      <c r="BS19" s="90" t="n"/>
      <c r="BT19" s="90" t="n"/>
      <c r="BU19" s="90" t="n"/>
      <c r="BV19" s="90" t="n"/>
      <c r="BW19" s="92" t="n"/>
      <c r="BX19" s="92" t="n"/>
      <c r="BY19" s="1" t="n"/>
      <c r="BZ19" s="1" t="n"/>
      <c r="CA19" s="1" t="n"/>
      <c r="CB19" s="1" t="n"/>
      <c r="CC19" s="1" t="n"/>
    </row>
    <row r="20">
      <c r="A20" s="355" t="n"/>
      <c r="B20" s="356" t="n"/>
      <c r="C20" s="356" t="n"/>
      <c r="D20" s="356" t="n"/>
      <c r="E20" s="356" t="n"/>
      <c r="F20" s="356" t="n"/>
      <c r="G20" s="356" t="n"/>
      <c r="H20" s="356" t="n"/>
      <c r="I20" s="356" t="n"/>
      <c r="J20" s="356" t="n"/>
      <c r="K20" s="356" t="n"/>
      <c r="L20" s="356" t="n"/>
      <c r="M20" s="356" t="n"/>
      <c r="N20" s="356" t="n"/>
      <c r="O20" s="356" t="n"/>
      <c r="P20" s="356" t="n"/>
      <c r="Q20" s="356" t="n"/>
      <c r="R20" s="356" t="n"/>
      <c r="S20" s="356" t="n"/>
      <c r="T20" s="356" t="n"/>
      <c r="U20" s="356" t="n"/>
      <c r="V20" s="356" t="n"/>
      <c r="W20" s="356" t="n"/>
      <c r="X20" s="356" t="n"/>
      <c r="Y20" s="356" t="n"/>
      <c r="Z20" s="356" t="n"/>
      <c r="AA20" s="356" t="n"/>
      <c r="AB20" s="356" t="n"/>
      <c r="AC20" s="356" t="n"/>
      <c r="AD20" s="356" t="n"/>
      <c r="AE20" s="356" t="n"/>
      <c r="AF20" s="356" t="n"/>
      <c r="AG20" s="356" t="n"/>
      <c r="AH20" s="356" t="n"/>
      <c r="AI20" s="356" t="n"/>
      <c r="AJ20" s="356" t="n"/>
      <c r="AK20" s="356" t="n"/>
      <c r="AL20" s="356" t="n"/>
      <c r="AM20" s="356" t="n"/>
      <c r="AN20" s="356" t="n"/>
      <c r="AO20" s="356" t="n"/>
      <c r="AP20" s="356" t="n"/>
      <c r="AQ20" s="356" t="n"/>
      <c r="AR20" s="356" t="n"/>
      <c r="AS20" s="356" t="n"/>
      <c r="AT20" s="356" t="n"/>
      <c r="AU20" s="356" t="n"/>
      <c r="AV20" s="356" t="n"/>
      <c r="AW20" s="356" t="n"/>
      <c r="AX20" s="356" t="n"/>
      <c r="AY20" s="356" t="n"/>
      <c r="AZ20" s="356" t="n"/>
      <c r="BA20" s="356" t="n"/>
      <c r="BB20" s="356" t="n"/>
      <c r="BC20" s="356" t="n"/>
      <c r="BD20" s="356" t="n"/>
      <c r="BE20" s="356" t="n"/>
      <c r="BF20" s="356" t="n"/>
      <c r="BG20" s="356" t="n"/>
      <c r="BH20" s="356" t="n"/>
      <c r="BI20" s="356" t="n"/>
      <c r="BJ20" s="356" t="n"/>
      <c r="BK20" s="8" t="n"/>
      <c r="BL20" s="356" t="n"/>
      <c r="BM20" s="356" t="n"/>
      <c r="BN20" s="356" t="n"/>
      <c r="BO20" s="356" t="n"/>
      <c r="BP20" s="356" t="n"/>
      <c r="BQ20" s="356" t="n"/>
      <c r="BR20" s="356" t="n"/>
      <c r="BS20" s="356" t="n"/>
      <c r="BT20" s="356" t="n"/>
      <c r="BU20" s="356" t="n"/>
      <c r="BV20" s="356" t="n"/>
      <c r="BW20" s="355" t="n"/>
      <c r="BX20" s="355" t="n"/>
      <c r="BY20" s="1" t="n"/>
      <c r="BZ20" s="1" t="n"/>
      <c r="CA20" s="1" t="n"/>
      <c r="CB20" s="1" t="n"/>
      <c r="CC20" s="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6" t="n"/>
      <c r="AD21" s="356" t="n"/>
      <c r="AE21" s="356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6" t="n"/>
      <c r="AV21" s="356" t="n"/>
      <c r="AW21" s="356" t="n"/>
      <c r="AX21" s="356" t="n"/>
      <c r="AY21" s="356" t="n"/>
      <c r="AZ21" s="356" t="n"/>
      <c r="BA21" s="356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8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355" t="n"/>
      <c r="BX21" s="355" t="n"/>
      <c r="BY21" s="1" t="n"/>
      <c r="BZ21" s="1" t="n"/>
      <c r="CA21" s="1" t="n"/>
      <c r="CB21" s="1" t="n"/>
      <c r="CC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5" t="n"/>
      <c r="AD22" s="355" t="n"/>
      <c r="AE22" s="355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5" t="n"/>
      <c r="AV22" s="356" t="n"/>
      <c r="AW22" s="356" t="n"/>
      <c r="AX22" s="356" t="n"/>
      <c r="AY22" s="356" t="n"/>
      <c r="AZ22" s="356" t="n"/>
      <c r="BA22" s="355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8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6" t="n"/>
      <c r="BW22" s="355" t="n"/>
      <c r="BX22" s="355" t="n"/>
      <c r="BY22" s="1" t="n"/>
      <c r="BZ22" s="1" t="n"/>
      <c r="CA22" s="1" t="n"/>
      <c r="CB22" s="1" t="n"/>
      <c r="CC22" s="1" t="n"/>
    </row>
    <row r="23">
      <c r="A23" s="282" t="n"/>
      <c r="B23" s="543" t="inlineStr">
        <is>
          <t>III. План образовательного процесса</t>
        </is>
      </c>
      <c r="C23" s="544" t="n"/>
      <c r="D23" s="544" t="n"/>
      <c r="E23" s="544" t="n"/>
      <c r="F23" s="544" t="n"/>
      <c r="G23" s="544" t="n"/>
      <c r="H23" s="544" t="n"/>
      <c r="I23" s="544" t="n"/>
      <c r="J23" s="544" t="n"/>
      <c r="K23" s="544" t="n"/>
      <c r="L23" s="544" t="n"/>
      <c r="M23" s="544" t="n"/>
      <c r="N23" s="544" t="n"/>
      <c r="O23" s="544" t="n"/>
      <c r="P23" s="544" t="n"/>
      <c r="Q23" s="544" t="n"/>
      <c r="R23" s="544" t="n"/>
      <c r="S23" s="544" t="n"/>
      <c r="T23" s="544" t="n"/>
      <c r="U23" s="544" t="n"/>
      <c r="V23" s="544" t="n"/>
      <c r="W23" s="544" t="n"/>
      <c r="X23" s="544" t="n"/>
      <c r="Y23" s="544" t="n"/>
      <c r="Z23" s="544" t="n"/>
      <c r="AA23" s="544" t="n"/>
      <c r="AB23" s="544" t="n"/>
      <c r="AC23" s="544" t="n"/>
      <c r="AD23" s="544" t="n"/>
      <c r="AE23" s="544" t="n"/>
      <c r="AF23" s="544" t="n"/>
      <c r="AG23" s="544" t="n"/>
      <c r="AH23" s="544" t="n"/>
      <c r="AI23" s="544" t="n"/>
      <c r="AJ23" s="544" t="n"/>
      <c r="AK23" s="544" t="n"/>
      <c r="AL23" s="544" t="n"/>
      <c r="AM23" s="544" t="n"/>
      <c r="AN23" s="544" t="n"/>
      <c r="AO23" s="544" t="n"/>
      <c r="AP23" s="544" t="n"/>
      <c r="AQ23" s="544" t="n"/>
      <c r="AR23" s="544" t="n"/>
      <c r="AS23" s="544" t="n"/>
      <c r="AT23" s="544" t="n"/>
      <c r="AU23" s="544" t="n"/>
      <c r="AV23" s="544" t="n"/>
      <c r="AW23" s="544" t="n"/>
      <c r="AX23" s="544" t="n"/>
      <c r="AY23" s="544" t="n"/>
      <c r="AZ23" s="544" t="n"/>
      <c r="BA23" s="544" t="n"/>
      <c r="BB23" s="544" t="n"/>
      <c r="BC23" s="544" t="n"/>
      <c r="BD23" s="544" t="n"/>
      <c r="BE23" s="544" t="n"/>
      <c r="BF23" s="544" t="n"/>
      <c r="BG23" s="544" t="n"/>
      <c r="BH23" s="544" t="n"/>
      <c r="BI23" s="544" t="n"/>
      <c r="BJ23" s="19" t="n"/>
      <c r="BK23" s="526" t="n"/>
      <c r="BL23" s="19" t="n"/>
      <c r="BM23" s="19" t="n"/>
      <c r="BN23" s="19" t="n"/>
      <c r="BO23" s="19" t="n"/>
      <c r="BP23" s="19" t="n"/>
      <c r="BQ23" s="19" t="n"/>
      <c r="BR23" s="19" t="n"/>
      <c r="BS23" s="19" t="n"/>
      <c r="BT23" s="19" t="n"/>
      <c r="BU23" s="19" t="n"/>
      <c r="BV23" s="19" t="n"/>
      <c r="BW23" s="282" t="n"/>
      <c r="BX23" s="282" t="n"/>
      <c r="BY23" s="1" t="n"/>
      <c r="BZ23" s="1" t="n"/>
      <c r="CA23" s="1" t="n"/>
      <c r="CB23" s="1" t="n"/>
      <c r="CC23" s="1" t="n"/>
    </row>
    <row r="24">
      <c r="A24" s="355" t="n"/>
      <c r="B24" s="594" t="inlineStr">
        <is>
          <t>№ п/п</t>
        </is>
      </c>
      <c r="C24" s="104" t="n"/>
      <c r="D24" s="595" t="inlineStr">
        <is>
          <t>Название модуля, учебной дисциплины, курсового проекта (курсовой работы)</t>
        </is>
      </c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4" t="n"/>
      <c r="V24" s="596" t="inlineStr">
        <is>
          <t>Экзамены</t>
        </is>
      </c>
      <c r="W24" s="104" t="n"/>
      <c r="X24" s="596" t="inlineStr">
        <is>
          <t>Зачеты</t>
        </is>
      </c>
      <c r="Y24" s="104" t="n"/>
      <c r="Z24" s="1621" t="inlineStr">
        <is>
          <t>Количество академических часов</t>
        </is>
      </c>
      <c r="AA24" s="585" t="n"/>
      <c r="AB24" s="585" t="n"/>
      <c r="AC24" s="585" t="n"/>
      <c r="AD24" s="585" t="n"/>
      <c r="AE24" s="585" t="n"/>
      <c r="AF24" s="585" t="n"/>
      <c r="AG24" s="585" t="n"/>
      <c r="AH24" s="585" t="n"/>
      <c r="AI24" s="585" t="n"/>
      <c r="AJ24" s="585" t="n"/>
      <c r="AK24" s="613" t="n"/>
      <c r="AL24" s="671" t="inlineStr">
        <is>
          <t>Распределение по курсам и семестрам</t>
        </is>
      </c>
      <c r="AM24" s="585" t="n"/>
      <c r="AN24" s="585" t="n"/>
      <c r="AO24" s="585" t="n"/>
      <c r="AP24" s="585" t="n"/>
      <c r="AQ24" s="585" t="n"/>
      <c r="AR24" s="585" t="n"/>
      <c r="AS24" s="585" t="n"/>
      <c r="AT24" s="585" t="n"/>
      <c r="AU24" s="585" t="n"/>
      <c r="AV24" s="585" t="n"/>
      <c r="AW24" s="585" t="n"/>
      <c r="AX24" s="585" t="n"/>
      <c r="AY24" s="585" t="n"/>
      <c r="AZ24" s="585" t="n"/>
      <c r="BA24" s="585" t="n"/>
      <c r="BB24" s="585" t="n"/>
      <c r="BC24" s="585" t="n"/>
      <c r="BD24" s="585" t="n"/>
      <c r="BE24" s="585" t="n"/>
      <c r="BF24" s="586" t="n"/>
      <c r="BG24" s="1065" t="inlineStr">
        <is>
          <t>Код компетенции</t>
        </is>
      </c>
      <c r="BH24" s="101" t="n"/>
      <c r="BI24" s="101" t="n"/>
      <c r="BJ24" s="104" t="n"/>
      <c r="BK24" s="599" t="inlineStr">
        <is>
          <t>Учебная дисциплина закреплена за кафедрой</t>
        </is>
      </c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</row>
    <row r="25">
      <c r="A25" s="355" t="n"/>
      <c r="B25" s="112" t="n"/>
      <c r="C25" s="114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14" t="n"/>
      <c r="V25" s="112" t="n"/>
      <c r="W25" s="114" t="n"/>
      <c r="X25" s="112" t="n"/>
      <c r="Y25" s="114" t="n"/>
      <c r="Z25" s="600" t="inlineStr">
        <is>
          <t>Всего</t>
        </is>
      </c>
      <c r="AA25" s="115" t="n"/>
      <c r="AB25" s="214" t="inlineStr">
        <is>
          <t>Аудиторных</t>
        </is>
      </c>
      <c r="AC25" s="115" t="n"/>
      <c r="AD25" s="711" t="inlineStr">
        <is>
          <t>Из них</t>
        </is>
      </c>
      <c r="AE25" s="544" t="n"/>
      <c r="AF25" s="544" t="n"/>
      <c r="AG25" s="544" t="n"/>
      <c r="AH25" s="544" t="n"/>
      <c r="AI25" s="544" t="n"/>
      <c r="AJ25" s="544" t="n"/>
      <c r="AK25" s="603" t="n"/>
      <c r="AL25" s="601" t="inlineStr">
        <is>
          <t>I курс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6" t="n"/>
      <c r="AX25" s="2248" t="inlineStr">
        <is>
          <t>II курс</t>
        </is>
      </c>
      <c r="AY25" s="585" t="n"/>
      <c r="AZ25" s="585" t="n"/>
      <c r="BA25" s="585" t="n"/>
      <c r="BB25" s="585" t="n"/>
      <c r="BC25" s="585" t="n"/>
      <c r="BD25" s="585" t="n"/>
      <c r="BE25" s="585" t="n"/>
      <c r="BF25" s="586" t="n"/>
      <c r="BG25" s="112" t="n"/>
      <c r="BH25" s="1" t="n"/>
      <c r="BI25" s="1" t="n"/>
      <c r="BJ25" s="114" t="n"/>
      <c r="BK25" s="112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</row>
    <row r="26">
      <c r="A26" s="355" t="n"/>
      <c r="B26" s="112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1" t="n"/>
      <c r="AA26" s="115" t="n"/>
      <c r="AB26" s="116" t="n"/>
      <c r="AC26" s="115" t="n"/>
      <c r="AD26" s="214" t="inlineStr">
        <is>
          <t>Лекции</t>
        </is>
      </c>
      <c r="AE26" s="115" t="n"/>
      <c r="AF26" s="214" t="inlineStr">
        <is>
          <t>Лабораторные</t>
        </is>
      </c>
      <c r="AG26" s="115" t="n"/>
      <c r="AH26" s="214" t="inlineStr">
        <is>
          <t>Практические</t>
        </is>
      </c>
      <c r="AI26" s="115" t="n"/>
      <c r="AJ26" s="214" t="inlineStr">
        <is>
          <t>Семинарские</t>
        </is>
      </c>
      <c r="AK26" s="115" t="n"/>
      <c r="AL26" s="2165" t="inlineStr">
        <is>
          <t>1 семестр,</t>
        </is>
      </c>
      <c r="AM26" s="123" t="n"/>
      <c r="AN26" s="123" t="n"/>
      <c r="AO26" s="123" t="n"/>
      <c r="AP26" s="123" t="n"/>
      <c r="AQ26" s="2035" t="n"/>
      <c r="AR26" s="2003" t="inlineStr">
        <is>
          <t>2 семестр,</t>
        </is>
      </c>
      <c r="AS26" s="1997" t="n"/>
      <c r="AT26" s="1997" t="n"/>
      <c r="AU26" s="1997" t="n"/>
      <c r="AV26" s="1997" t="n"/>
      <c r="AW26" s="2004" t="n"/>
      <c r="AX26" s="2164" t="inlineStr">
        <is>
          <t>3 семестр,</t>
        </is>
      </c>
      <c r="AY26" s="123" t="n"/>
      <c r="AZ26" s="123" t="n"/>
      <c r="BA26" s="123" t="n"/>
      <c r="BB26" s="123" t="n"/>
      <c r="BC26" s="2035" t="n"/>
      <c r="BD26" s="2167" t="inlineStr">
        <is>
          <t>4 семестр,</t>
        </is>
      </c>
      <c r="BE26" s="123" t="n"/>
      <c r="BF26" s="161" t="n"/>
      <c r="BG26" s="112" t="n"/>
      <c r="BH26" s="1" t="n"/>
      <c r="BI26" s="1" t="n"/>
      <c r="BJ26" s="114" t="n"/>
      <c r="BK26" s="112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</row>
    <row r="27">
      <c r="A27" s="355" t="n"/>
      <c r="B27" s="112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" t="n"/>
      <c r="AA27" s="115" t="n"/>
      <c r="AB27" s="116" t="n"/>
      <c r="AC27" s="115" t="n"/>
      <c r="AD27" s="116" t="n"/>
      <c r="AE27" s="115" t="n"/>
      <c r="AF27" s="116" t="n"/>
      <c r="AG27" s="115" t="n"/>
      <c r="AH27" s="116" t="n"/>
      <c r="AI27" s="115" t="n"/>
      <c r="AJ27" s="116" t="n"/>
      <c r="AK27" s="115" t="n"/>
      <c r="AL27" s="366" t="n">
        <v>18</v>
      </c>
      <c r="AM27" s="131" t="n"/>
      <c r="AN27" s="1633" t="inlineStr">
        <is>
          <t>недель</t>
        </is>
      </c>
      <c r="AO27" s="131" t="n"/>
      <c r="AP27" s="131" t="n"/>
      <c r="AQ27" s="429" t="n"/>
      <c r="AR27" s="725" t="n">
        <v>18</v>
      </c>
      <c r="AS27" s="131" t="n"/>
      <c r="AT27" s="130" t="inlineStr">
        <is>
          <t>недель</t>
        </is>
      </c>
      <c r="AU27" s="131" t="n"/>
      <c r="AV27" s="131" t="n"/>
      <c r="AW27" s="132" t="n"/>
      <c r="AX27" s="367" t="n">
        <v>17</v>
      </c>
      <c r="AY27" s="131" t="n"/>
      <c r="AZ27" s="1633" t="inlineStr">
        <is>
          <t>недель</t>
        </is>
      </c>
      <c r="BA27" s="131" t="n"/>
      <c r="BB27" s="131" t="n"/>
      <c r="BC27" s="429" t="n"/>
      <c r="BD27" s="367" t="inlineStr">
        <is>
          <t>-</t>
        </is>
      </c>
      <c r="BE27" s="2060" t="inlineStr">
        <is>
          <t>недель</t>
        </is>
      </c>
      <c r="BF27" s="2249" t="n"/>
      <c r="BG27" s="112" t="n"/>
      <c r="BH27" s="1" t="n"/>
      <c r="BI27" s="1" t="n"/>
      <c r="BJ27" s="114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</row>
    <row r="28">
      <c r="A28" s="355" t="n"/>
      <c r="B28" s="606" t="n"/>
      <c r="C28" s="607" t="n"/>
      <c r="D28" s="544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607" t="n"/>
      <c r="V28" s="606" t="n"/>
      <c r="W28" s="607" t="n"/>
      <c r="X28" s="606" t="n"/>
      <c r="Y28" s="607" t="n"/>
      <c r="Z28" s="206" t="n"/>
      <c r="AA28" s="139" t="n"/>
      <c r="AB28" s="140" t="n"/>
      <c r="AC28" s="139" t="n"/>
      <c r="AD28" s="140" t="n"/>
      <c r="AE28" s="139" t="n"/>
      <c r="AF28" s="140" t="n"/>
      <c r="AG28" s="139" t="n"/>
      <c r="AH28" s="140" t="n"/>
      <c r="AI28" s="139" t="n"/>
      <c r="AJ28" s="140" t="n"/>
      <c r="AK28" s="139" t="n"/>
      <c r="AL28" s="610" t="inlineStr">
        <is>
          <t>Всего часов</t>
        </is>
      </c>
      <c r="AM28" s="197" t="n"/>
      <c r="AN28" s="611" t="inlineStr">
        <is>
          <t>Ауд. часов</t>
        </is>
      </c>
      <c r="AO28" s="197" t="n"/>
      <c r="AP28" s="611" t="inlineStr">
        <is>
          <t>Зач. единиц</t>
        </is>
      </c>
      <c r="AQ28" s="197" t="n"/>
      <c r="AR28" s="611" t="inlineStr">
        <is>
          <t>Всего часов</t>
        </is>
      </c>
      <c r="AS28" s="197" t="n"/>
      <c r="AT28" s="611" t="inlineStr">
        <is>
          <t>Ауд. часов</t>
        </is>
      </c>
      <c r="AU28" s="197" t="n"/>
      <c r="AV28" s="611" t="inlineStr">
        <is>
          <t>Зач. единиц</t>
        </is>
      </c>
      <c r="AW28" s="197" t="n"/>
      <c r="AX28" s="2250" t="inlineStr">
        <is>
          <t>Всего часов</t>
        </is>
      </c>
      <c r="AY28" s="197" t="n"/>
      <c r="AZ28" s="611" t="inlineStr">
        <is>
          <t>Ауд. часов</t>
        </is>
      </c>
      <c r="BA28" s="197" t="n"/>
      <c r="BB28" s="611" t="inlineStr">
        <is>
          <t>Зач. единиц</t>
        </is>
      </c>
      <c r="BC28" s="197" t="n"/>
      <c r="BD28" s="2251" t="inlineStr">
        <is>
          <t>Всего часов</t>
        </is>
      </c>
      <c r="BE28" s="2252" t="inlineStr">
        <is>
          <t>Ауд. часов</t>
        </is>
      </c>
      <c r="BF28" s="1201" t="inlineStr">
        <is>
          <t>Зач. единиц</t>
        </is>
      </c>
      <c r="BG28" s="112" t="n"/>
      <c r="BH28" s="1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</row>
    <row r="29">
      <c r="A29" s="355" t="n"/>
      <c r="B29" s="615" t="n">
        <v>1</v>
      </c>
      <c r="C29" s="586" t="n"/>
      <c r="D29" s="614" t="inlineStr">
        <is>
          <t>Государственный компонент</t>
        </is>
      </c>
      <c r="E29" s="585" t="n"/>
      <c r="F29" s="585" t="n"/>
      <c r="G29" s="585" t="n"/>
      <c r="H29" s="585" t="n"/>
      <c r="I29" s="585" t="n"/>
      <c r="J29" s="585" t="n"/>
      <c r="K29" s="585" t="n"/>
      <c r="L29" s="585" t="n"/>
      <c r="M29" s="585" t="n"/>
      <c r="N29" s="585" t="n"/>
      <c r="O29" s="585" t="n"/>
      <c r="P29" s="585" t="n"/>
      <c r="Q29" s="585" t="n"/>
      <c r="R29" s="585" t="n"/>
      <c r="S29" s="585" t="n"/>
      <c r="T29" s="585" t="n"/>
      <c r="U29" s="586" t="n"/>
      <c r="V29" s="615" t="n"/>
      <c r="W29" s="586" t="n"/>
      <c r="X29" s="615" t="n"/>
      <c r="Y29" s="586" t="n"/>
      <c r="Z29" s="616">
        <f>Z30+Z34+Z37+Z31</f>
        <v/>
      </c>
      <c r="AA29" s="613" t="n"/>
      <c r="AB29" s="616">
        <f>AB30+AB34+AB37+AB31</f>
        <v/>
      </c>
      <c r="AC29" s="613" t="n"/>
      <c r="AD29" s="616">
        <f>AD30+AD34+AD37+AD31</f>
        <v/>
      </c>
      <c r="AE29" s="613" t="n"/>
      <c r="AF29" s="616">
        <f>AF30+AF34+AF37+AF31</f>
        <v/>
      </c>
      <c r="AG29" s="613" t="n"/>
      <c r="AH29" s="616">
        <f>AH30+AH34+AH37+AH31</f>
        <v/>
      </c>
      <c r="AI29" s="613" t="n"/>
      <c r="AJ29" s="616">
        <f>AJ30+AJ34+AJ37+AJ31</f>
        <v/>
      </c>
      <c r="AK29" s="613" t="n"/>
      <c r="AL29" s="612">
        <f>AL30+AL34+AL37+AL31</f>
        <v/>
      </c>
      <c r="AM29" s="613" t="n"/>
      <c r="AN29" s="616">
        <f>AN30+AN34+AN37+AN31</f>
        <v/>
      </c>
      <c r="AO29" s="613" t="n"/>
      <c r="AP29" s="616">
        <f>AP30+AP34+AP37+AP31</f>
        <v/>
      </c>
      <c r="AQ29" s="613" t="n"/>
      <c r="AR29" s="616">
        <f>AR30+AR34+AR37+AR31</f>
        <v/>
      </c>
      <c r="AS29" s="613" t="n"/>
      <c r="AT29" s="616">
        <f>AT30+AT34+AT37+AT31</f>
        <v/>
      </c>
      <c r="AU29" s="613" t="n"/>
      <c r="AV29" s="616">
        <f>AV30+AV34+AV37+AV31</f>
        <v/>
      </c>
      <c r="AW29" s="613" t="n"/>
      <c r="AX29" s="616">
        <f>AX30+AX34+AX37+AX31</f>
        <v/>
      </c>
      <c r="AY29" s="613" t="n"/>
      <c r="AZ29" s="616">
        <f>AZ30+AZ34+AZ37+AZ31</f>
        <v/>
      </c>
      <c r="BA29" s="613" t="n"/>
      <c r="BB29" s="616">
        <f>BB30+BB34+BB37+BB31</f>
        <v/>
      </c>
      <c r="BC29" s="613" t="n"/>
      <c r="BD29" s="2253">
        <f>BD30+BD34+BD37</f>
        <v/>
      </c>
      <c r="BE29" s="2254">
        <f>BE30+BE34+BE37</f>
        <v/>
      </c>
      <c r="BF29" s="2254">
        <f>BF30+BF34+BF37</f>
        <v/>
      </c>
      <c r="BG29" s="707" t="n"/>
      <c r="BH29" s="585" t="n"/>
      <c r="BI29" s="585" t="n"/>
      <c r="BJ29" s="586" t="n"/>
      <c r="BK29" s="1070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</row>
    <row r="30">
      <c r="A30" s="355" t="n"/>
      <c r="B30" s="720" t="inlineStr">
        <is>
          <t>1.1</t>
        </is>
      </c>
      <c r="C30" s="161" t="n"/>
      <c r="D30" s="743" t="inlineStr">
        <is>
          <t>"Научно-исследовательская работа"</t>
        </is>
      </c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61" t="n"/>
      <c r="V30" s="387" t="n"/>
      <c r="W30" s="161" t="n"/>
      <c r="X30" s="171" t="n">
        <v>2.3</v>
      </c>
      <c r="Y30" s="161" t="n"/>
      <c r="Z30" s="211" t="n">
        <v>396</v>
      </c>
      <c r="AA30" s="139" t="n"/>
      <c r="AB30" s="212" t="n"/>
      <c r="AC30" s="139" t="n"/>
      <c r="AD30" s="212" t="n"/>
      <c r="AE30" s="139" t="n"/>
      <c r="AF30" s="212" t="n"/>
      <c r="AG30" s="139" t="n"/>
      <c r="AH30" s="212" t="n"/>
      <c r="AI30" s="139" t="n"/>
      <c r="AJ30" s="212">
        <f>SUM(AJ31:AK33)</f>
        <v/>
      </c>
      <c r="AK30" s="139" t="n"/>
      <c r="AL30" s="213" t="n"/>
      <c r="AM30" s="139" t="n"/>
      <c r="AN30" s="212" t="n"/>
      <c r="AO30" s="139" t="n"/>
      <c r="AP30" s="212" t="n"/>
      <c r="AQ30" s="139" t="n"/>
      <c r="AR30" s="212" t="n">
        <v>198</v>
      </c>
      <c r="AS30" s="139" t="n"/>
      <c r="AT30" s="212" t="n"/>
      <c r="AU30" s="139" t="n"/>
      <c r="AV30" s="212" t="n">
        <v>6</v>
      </c>
      <c r="AW30" s="139" t="n"/>
      <c r="AX30" s="211" t="n">
        <v>198</v>
      </c>
      <c r="AY30" s="139" t="n"/>
      <c r="AZ30" s="212">
        <f>SUM(AZ31:BA33)</f>
        <v/>
      </c>
      <c r="BA30" s="139" t="n"/>
      <c r="BB30" s="212" t="n">
        <v>6</v>
      </c>
      <c r="BC30" s="139" t="n"/>
      <c r="BD30" s="490">
        <f>SUM(BD31:BD33)</f>
        <v/>
      </c>
      <c r="BE30" s="2255">
        <f>SUM(BE31:BE33)</f>
        <v/>
      </c>
      <c r="BF30" s="2255">
        <f>SUM(BF31:BF33)</f>
        <v/>
      </c>
      <c r="BG30" s="171" t="inlineStr">
        <is>
          <t>УК-1,4-6</t>
        </is>
      </c>
      <c r="BH30" s="123" t="n"/>
      <c r="BI30" s="123" t="n"/>
      <c r="BJ30" s="161" t="n"/>
      <c r="BK30" s="1070" t="inlineStr">
        <is>
          <t>ИСиТ</t>
        </is>
      </c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</row>
    <row r="31">
      <c r="A31" s="355" t="n"/>
      <c r="B31" s="402" t="inlineStr">
        <is>
          <t>1.2</t>
        </is>
      </c>
      <c r="C31" s="132" t="n"/>
      <c r="D31" s="403" t="inlineStr">
        <is>
          <t>Модуль "Прикладные вероятностно-статистические методы и модели"</t>
        </is>
      </c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2" t="n"/>
      <c r="V31" s="261" t="n"/>
      <c r="W31" s="132" t="n"/>
      <c r="X31" s="261" t="n"/>
      <c r="Y31" s="132" t="n"/>
      <c r="Z31" s="187">
        <f>Z32+Z33</f>
        <v/>
      </c>
      <c r="AA31" s="128" t="n"/>
      <c r="AB31" s="187">
        <f>AD31+AF31+AH31+AJ31</f>
        <v/>
      </c>
      <c r="AC31" s="128" t="n"/>
      <c r="AD31" s="187">
        <f>AD32+AD33</f>
        <v/>
      </c>
      <c r="AE31" s="128" t="n"/>
      <c r="AF31" s="187">
        <f>AF32+AF33</f>
        <v/>
      </c>
      <c r="AG31" s="128" t="n"/>
      <c r="AH31" s="187">
        <f>AH32+AH33</f>
        <v/>
      </c>
      <c r="AI31" s="128" t="n"/>
      <c r="AJ31" s="187">
        <f>AJ32+AJ33</f>
        <v/>
      </c>
      <c r="AK31" s="128" t="n"/>
      <c r="AL31" s="222">
        <f>AL32+AL33</f>
        <v/>
      </c>
      <c r="AM31" s="179" t="n"/>
      <c r="AN31" s="187">
        <f>AN32+AN33</f>
        <v/>
      </c>
      <c r="AO31" s="128" t="n"/>
      <c r="AP31" s="187">
        <f>AP32+AP33</f>
        <v/>
      </c>
      <c r="AQ31" s="128" t="n"/>
      <c r="AR31" s="187">
        <f>AR32+AR33</f>
        <v/>
      </c>
      <c r="AS31" s="128" t="n"/>
      <c r="AT31" s="187">
        <f>AT32+AT33</f>
        <v/>
      </c>
      <c r="AU31" s="128" t="n"/>
      <c r="AV31" s="352">
        <f>AV32+AV33</f>
        <v/>
      </c>
      <c r="AW31" s="179" t="n"/>
      <c r="AX31" s="187">
        <f>AX32+AX33</f>
        <v/>
      </c>
      <c r="AY31" s="128" t="n"/>
      <c r="AZ31" s="187">
        <f>AZ32+AZ33</f>
        <v/>
      </c>
      <c r="BA31" s="128" t="n"/>
      <c r="BB31" s="187">
        <f>BB32+BB33</f>
        <v/>
      </c>
      <c r="BC31" s="128" t="n"/>
      <c r="BD31" s="681" t="n"/>
      <c r="BE31" s="2256" t="n"/>
      <c r="BF31" s="2256" t="n"/>
      <c r="BG31" s="261" t="n"/>
      <c r="BH31" s="131" t="n"/>
      <c r="BI31" s="131" t="n"/>
      <c r="BJ31" s="132" t="n"/>
      <c r="BK31" s="1070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</row>
    <row r="32">
      <c r="A32" s="1" t="n"/>
      <c r="B32" s="262" t="inlineStr">
        <is>
          <t>1.2.1</t>
        </is>
      </c>
      <c r="C32" s="132" t="n"/>
      <c r="D32" s="639" t="inlineStr">
        <is>
          <t>Модели и методы поддержки принятия решений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2" t="n"/>
      <c r="V32" s="261" t="n">
        <v>1</v>
      </c>
      <c r="W32" s="132" t="n"/>
      <c r="X32" s="261" t="n"/>
      <c r="Y32" s="132" t="n"/>
      <c r="Z32" s="181" t="n">
        <v>198</v>
      </c>
      <c r="AA32" s="128" t="n"/>
      <c r="AB32" s="181">
        <f>AD32+AF32+AH32+AJ32</f>
        <v/>
      </c>
      <c r="AC32" s="128" t="n"/>
      <c r="AD32" s="93" t="n">
        <v>24</v>
      </c>
      <c r="AE32" s="128" t="n"/>
      <c r="AF32" s="93" t="n">
        <v>24</v>
      </c>
      <c r="AG32" s="128" t="n"/>
      <c r="AH32" s="93" t="n">
        <v>18</v>
      </c>
      <c r="AI32" s="128" t="n"/>
      <c r="AJ32" s="93" t="n"/>
      <c r="AK32" s="128" t="n"/>
      <c r="AL32" s="225">
        <f>Z32</f>
        <v/>
      </c>
      <c r="AM32" s="179" t="n"/>
      <c r="AN32" s="350">
        <f>AB32</f>
        <v/>
      </c>
      <c r="AO32" s="179" t="n"/>
      <c r="AP32" s="350" t="n">
        <v>6</v>
      </c>
      <c r="AQ32" s="179" t="n"/>
      <c r="AR32" s="350" t="n"/>
      <c r="AS32" s="179" t="n"/>
      <c r="AT32" s="350" t="n"/>
      <c r="AU32" s="179" t="n"/>
      <c r="AV32" s="350" t="n"/>
      <c r="AW32" s="179" t="n"/>
      <c r="AX32" s="181" t="n"/>
      <c r="AY32" s="128" t="n"/>
      <c r="AZ32" s="93" t="n"/>
      <c r="BA32" s="128" t="n"/>
      <c r="BB32" s="93" t="n"/>
      <c r="BC32" s="128" t="n"/>
      <c r="BD32" s="681" t="n"/>
      <c r="BE32" s="2256" t="n"/>
      <c r="BF32" s="2256" t="n"/>
      <c r="BG32" s="1090" t="inlineStr">
        <is>
          <t>УК-5,6,УПК-1</t>
        </is>
      </c>
      <c r="BH32" s="131" t="n"/>
      <c r="BI32" s="131" t="n"/>
      <c r="BJ32" s="132" t="n"/>
      <c r="BK32" s="1070" t="inlineStr">
        <is>
          <t>ИСиТ</t>
        </is>
      </c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</row>
    <row r="33">
      <c r="A33" s="1" t="n"/>
      <c r="B33" s="262" t="inlineStr">
        <is>
          <t>1.2.2</t>
        </is>
      </c>
      <c r="C33" s="132" t="n"/>
      <c r="D33" s="752" t="inlineStr">
        <is>
          <t>Случайные процессы в системах обработки информации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261" t="n"/>
      <c r="W33" s="132" t="n"/>
      <c r="X33" s="261" t="n">
        <v>1</v>
      </c>
      <c r="Y33" s="132" t="n"/>
      <c r="Z33" s="181" t="n">
        <v>90</v>
      </c>
      <c r="AA33" s="128" t="n"/>
      <c r="AB33" s="181">
        <f>AD33+AF33+AH33+AJ33</f>
        <v/>
      </c>
      <c r="AC33" s="128" t="n"/>
      <c r="AD33" s="93" t="n">
        <v>16</v>
      </c>
      <c r="AE33" s="128" t="n"/>
      <c r="AF33" s="93" t="n"/>
      <c r="AG33" s="128" t="n"/>
      <c r="AH33" s="93" t="n">
        <v>16</v>
      </c>
      <c r="AI33" s="128" t="n"/>
      <c r="AJ33" s="93" t="n"/>
      <c r="AK33" s="128" t="n"/>
      <c r="AL33" s="225">
        <f>Z33</f>
        <v/>
      </c>
      <c r="AM33" s="179" t="n"/>
      <c r="AN33" s="350">
        <f>AB33</f>
        <v/>
      </c>
      <c r="AO33" s="179" t="n"/>
      <c r="AP33" s="350" t="n">
        <v>3</v>
      </c>
      <c r="AQ33" s="179" t="n"/>
      <c r="AR33" s="181" t="n"/>
      <c r="AS33" s="128" t="n"/>
      <c r="AT33" s="2257" t="n"/>
      <c r="AU33" s="429" t="n"/>
      <c r="AV33" s="729" t="n"/>
      <c r="AW33" s="132" t="n"/>
      <c r="AX33" s="181" t="n"/>
      <c r="AY33" s="128" t="n"/>
      <c r="AZ33" s="93" t="n"/>
      <c r="BA33" s="128" t="n"/>
      <c r="BB33" s="93" t="n"/>
      <c r="BC33" s="128" t="n"/>
      <c r="BD33" s="681" t="n"/>
      <c r="BE33" s="2256" t="n"/>
      <c r="BF33" s="2256" t="n"/>
      <c r="BG33" s="261" t="inlineStr">
        <is>
          <t>УПК-2</t>
        </is>
      </c>
      <c r="BH33" s="131" t="n"/>
      <c r="BI33" s="131" t="n"/>
      <c r="BJ33" s="132" t="n"/>
      <c r="BK33" s="1070" t="inlineStr">
        <is>
          <t>ИСиТ</t>
        </is>
      </c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</row>
    <row r="34">
      <c r="A34" s="355" t="n"/>
      <c r="B34" s="402" t="inlineStr">
        <is>
          <t>1.3</t>
        </is>
      </c>
      <c r="C34" s="132" t="n"/>
      <c r="D34" s="403" t="inlineStr">
        <is>
          <t>Модуль "Оптимальное управление"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405" t="n"/>
      <c r="W34" s="132" t="n"/>
      <c r="X34" s="405" t="n"/>
      <c r="Y34" s="132" t="n"/>
      <c r="Z34" s="187">
        <f>SUM(Z35:AA36)</f>
        <v/>
      </c>
      <c r="AA34" s="128" t="n"/>
      <c r="AB34" s="95">
        <f>SUM(AB35:AC36)</f>
        <v/>
      </c>
      <c r="AC34" s="128" t="n"/>
      <c r="AD34" s="95">
        <f>SUM(AD35:AE36)</f>
        <v/>
      </c>
      <c r="AE34" s="128" t="n"/>
      <c r="AF34" s="95">
        <f>SUM(AF35:AG36)</f>
        <v/>
      </c>
      <c r="AG34" s="128" t="n"/>
      <c r="AH34" s="95">
        <f>SUM(AH35:AI36)</f>
        <v/>
      </c>
      <c r="AI34" s="128" t="n"/>
      <c r="AJ34" s="95">
        <f>SUM(AJ35:AK36)</f>
        <v/>
      </c>
      <c r="AK34" s="128" t="n"/>
      <c r="AL34" s="222">
        <f>SUM(AL35:AM36)</f>
        <v/>
      </c>
      <c r="AM34" s="179" t="n"/>
      <c r="AN34" s="352">
        <f>SUM(AN35:AO36)</f>
        <v/>
      </c>
      <c r="AO34" s="179" t="n"/>
      <c r="AP34" s="352">
        <f>SUM(AP35:AQ36)</f>
        <v/>
      </c>
      <c r="AQ34" s="179" t="n"/>
      <c r="AR34" s="352">
        <f>SUM(AR35:AS36)</f>
        <v/>
      </c>
      <c r="AS34" s="179" t="n"/>
      <c r="AT34" s="352">
        <f>SUM(AT35:AU36)</f>
        <v/>
      </c>
      <c r="AU34" s="179" t="n"/>
      <c r="AV34" s="352">
        <f>SUM(AV35:AW36)</f>
        <v/>
      </c>
      <c r="AW34" s="179" t="n"/>
      <c r="AX34" s="187">
        <f>SUM(AX35:AY36)</f>
        <v/>
      </c>
      <c r="AY34" s="128" t="n"/>
      <c r="AZ34" s="95">
        <f>SUM(AZ35:BA36)</f>
        <v/>
      </c>
      <c r="BA34" s="128" t="n"/>
      <c r="BB34" s="187">
        <f>SUM(BB35:BC36)</f>
        <v/>
      </c>
      <c r="BC34" s="128" t="n"/>
      <c r="BD34" s="404">
        <f>SUM(BD35:BD36)</f>
        <v/>
      </c>
      <c r="BE34" s="2258">
        <f>SUM(BE35:BE36)</f>
        <v/>
      </c>
      <c r="BF34" s="2258">
        <f>SUM(BF35:BF36)</f>
        <v/>
      </c>
      <c r="BG34" s="405" t="n"/>
      <c r="BH34" s="131" t="n"/>
      <c r="BI34" s="131" t="n"/>
      <c r="BJ34" s="132" t="n"/>
      <c r="BK34" s="1070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</row>
    <row r="35">
      <c r="A35" s="355" t="n"/>
      <c r="B35" s="262" t="inlineStr">
        <is>
          <t>1.3.1</t>
        </is>
      </c>
      <c r="C35" s="132" t="n"/>
      <c r="D35" s="639" t="inlineStr">
        <is>
          <t>Теория оптимальных систем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261" t="n">
        <v>1</v>
      </c>
      <c r="W35" s="132" t="n"/>
      <c r="X35" s="261" t="n"/>
      <c r="Y35" s="132" t="n"/>
      <c r="Z35" s="181" t="n">
        <v>198</v>
      </c>
      <c r="AA35" s="128" t="n"/>
      <c r="AB35" s="93">
        <f>SUM(AD35:AK35)</f>
        <v/>
      </c>
      <c r="AC35" s="128" t="n"/>
      <c r="AD35" s="93" t="n">
        <v>34</v>
      </c>
      <c r="AE35" s="128" t="n"/>
      <c r="AF35" s="93" t="n">
        <v>32</v>
      </c>
      <c r="AG35" s="128" t="n"/>
      <c r="AH35" s="93" t="n"/>
      <c r="AI35" s="128" t="n"/>
      <c r="AJ35" s="93" t="n"/>
      <c r="AK35" s="128" t="n"/>
      <c r="AL35" s="225">
        <f>Z35</f>
        <v/>
      </c>
      <c r="AM35" s="179" t="n"/>
      <c r="AN35" s="350">
        <f>AB35</f>
        <v/>
      </c>
      <c r="AO35" s="179" t="n"/>
      <c r="AP35" s="350" t="n">
        <v>6</v>
      </c>
      <c r="AQ35" s="179" t="n"/>
      <c r="AR35" s="350" t="n"/>
      <c r="AS35" s="179" t="n"/>
      <c r="AT35" s="350" t="n"/>
      <c r="AU35" s="179" t="n"/>
      <c r="AV35" s="350" t="n"/>
      <c r="AW35" s="179" t="n"/>
      <c r="AX35" s="181" t="n"/>
      <c r="AY35" s="128" t="n"/>
      <c r="AZ35" s="93" t="n"/>
      <c r="BA35" s="128" t="n"/>
      <c r="BB35" s="181" t="n"/>
      <c r="BC35" s="128" t="n"/>
      <c r="BD35" s="681">
        <f>BF35*36</f>
        <v/>
      </c>
      <c r="BE35" s="2256" t="n"/>
      <c r="BF35" s="2256" t="n"/>
      <c r="BG35" s="261" t="inlineStr">
        <is>
          <t>УПК-3</t>
        </is>
      </c>
      <c r="BH35" s="131" t="n"/>
      <c r="BI35" s="131" t="n"/>
      <c r="BJ35" s="132" t="n"/>
      <c r="BK35" s="1070" t="inlineStr">
        <is>
          <t>ИСиТ</t>
        </is>
      </c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</row>
    <row r="36">
      <c r="A36" s="355" t="n"/>
      <c r="B36" s="262" t="inlineStr">
        <is>
          <t>1.3.2</t>
        </is>
      </c>
      <c r="C36" s="132" t="n"/>
      <c r="D36" s="639" t="inlineStr">
        <is>
          <t>Неклассические логики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261" t="n">
        <v>2</v>
      </c>
      <c r="W36" s="132" t="n"/>
      <c r="X36" s="261" t="n"/>
      <c r="Y36" s="132" t="n"/>
      <c r="Z36" s="181" t="n">
        <v>120</v>
      </c>
      <c r="AA36" s="128" t="n"/>
      <c r="AB36" s="93">
        <f>SUM(AD36:AK36)</f>
        <v/>
      </c>
      <c r="AC36" s="128" t="n"/>
      <c r="AD36" s="93" t="n">
        <v>24</v>
      </c>
      <c r="AE36" s="128" t="n"/>
      <c r="AF36" s="93" t="n">
        <v>32</v>
      </c>
      <c r="AG36" s="128" t="n"/>
      <c r="AH36" s="93" t="n"/>
      <c r="AI36" s="128" t="n"/>
      <c r="AJ36" s="93" t="n"/>
      <c r="AK36" s="128" t="n"/>
      <c r="AL36" s="225">
        <f>AP36*36</f>
        <v/>
      </c>
      <c r="AM36" s="179" t="n"/>
      <c r="AN36" s="350" t="n"/>
      <c r="AO36" s="179" t="n"/>
      <c r="AP36" s="350" t="n"/>
      <c r="AQ36" s="179" t="n"/>
      <c r="AR36" s="350">
        <f>Z36</f>
        <v/>
      </c>
      <c r="AS36" s="179" t="n"/>
      <c r="AT36" s="350">
        <f>AB36</f>
        <v/>
      </c>
      <c r="AU36" s="179" t="n"/>
      <c r="AV36" s="350" t="n">
        <v>3</v>
      </c>
      <c r="AW36" s="179" t="n"/>
      <c r="AX36" s="181" t="n"/>
      <c r="AY36" s="128" t="n"/>
      <c r="AZ36" s="93" t="n"/>
      <c r="BA36" s="128" t="n"/>
      <c r="BB36" s="181" t="n"/>
      <c r="BC36" s="128" t="n"/>
      <c r="BD36" s="681">
        <f>BF36*36</f>
        <v/>
      </c>
      <c r="BE36" s="2256" t="n"/>
      <c r="BF36" s="2256" t="n"/>
      <c r="BG36" s="261" t="inlineStr">
        <is>
          <t>УПК-4</t>
        </is>
      </c>
      <c r="BH36" s="131" t="n"/>
      <c r="BI36" s="131" t="n"/>
      <c r="BJ36" s="132" t="n"/>
      <c r="BK36" s="1070" t="inlineStr">
        <is>
          <t>ИСиТ</t>
        </is>
      </c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</row>
    <row r="37">
      <c r="A37" s="355" t="n"/>
      <c r="B37" s="2259" t="inlineStr">
        <is>
          <t>1.4</t>
        </is>
      </c>
      <c r="C37" s="195" t="n"/>
      <c r="D37" s="739" t="inlineStr">
        <is>
          <t>Педагогика и психология высшего образования</t>
        </is>
      </c>
      <c r="E37" s="194" t="n"/>
      <c r="F37" s="194" t="n"/>
      <c r="G37" s="194" t="n"/>
      <c r="H37" s="194" t="n"/>
      <c r="I37" s="194" t="n"/>
      <c r="J37" s="194" t="n"/>
      <c r="K37" s="194" t="n"/>
      <c r="L37" s="194" t="n"/>
      <c r="M37" s="194" t="n"/>
      <c r="N37" s="194" t="n"/>
      <c r="O37" s="194" t="n"/>
      <c r="P37" s="194" t="n"/>
      <c r="Q37" s="194" t="n"/>
      <c r="R37" s="194" t="n"/>
      <c r="S37" s="194" t="n"/>
      <c r="T37" s="194" t="n"/>
      <c r="U37" s="195" t="n"/>
      <c r="V37" s="263" t="n"/>
      <c r="W37" s="195" t="n"/>
      <c r="X37" s="263" t="n">
        <v>2</v>
      </c>
      <c r="Y37" s="195" t="n"/>
      <c r="Z37" s="630" t="n">
        <v>108</v>
      </c>
      <c r="AA37" s="197" t="n"/>
      <c r="AB37" s="95">
        <f>SUM(AD37:AK37)</f>
        <v/>
      </c>
      <c r="AC37" s="128" t="n"/>
      <c r="AD37" s="626" t="n">
        <v>30</v>
      </c>
      <c r="AE37" s="197" t="n"/>
      <c r="AF37" s="626" t="n"/>
      <c r="AG37" s="197" t="n"/>
      <c r="AH37" s="626" t="n">
        <v>26</v>
      </c>
      <c r="AI37" s="197" t="n"/>
      <c r="AJ37" s="198" t="n"/>
      <c r="AK37" s="197" t="n"/>
      <c r="AL37" s="196">
        <f>AP37*36</f>
        <v/>
      </c>
      <c r="AM37" s="197" t="n"/>
      <c r="AN37" s="198" t="n"/>
      <c r="AO37" s="197" t="n"/>
      <c r="AP37" s="198" t="n"/>
      <c r="AQ37" s="197" t="n"/>
      <c r="AR37" s="626">
        <f>Z37</f>
        <v/>
      </c>
      <c r="AS37" s="197" t="n"/>
      <c r="AT37" s="626">
        <f>AB37</f>
        <v/>
      </c>
      <c r="AU37" s="197" t="n"/>
      <c r="AV37" s="626" t="n">
        <v>3</v>
      </c>
      <c r="AW37" s="197" t="n"/>
      <c r="AX37" s="630" t="n"/>
      <c r="AY37" s="197" t="n"/>
      <c r="AZ37" s="626" t="n"/>
      <c r="BA37" s="197" t="n"/>
      <c r="BB37" s="630" t="n"/>
      <c r="BC37" s="197" t="n"/>
      <c r="BD37" s="2260">
        <f>BF37*36</f>
        <v/>
      </c>
      <c r="BE37" s="2261" t="n"/>
      <c r="BF37" s="2261" t="n"/>
      <c r="BG37" s="263" t="inlineStr">
        <is>
          <t>УК-7</t>
        </is>
      </c>
      <c r="BH37" s="194" t="n"/>
      <c r="BI37" s="194" t="n"/>
      <c r="BJ37" s="195" t="n"/>
      <c r="BK37" s="1070" t="inlineStr">
        <is>
          <t>ИБиП</t>
        </is>
      </c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</row>
    <row r="38">
      <c r="A38" s="355" t="n"/>
      <c r="B38" s="615" t="n">
        <v>2</v>
      </c>
      <c r="C38" s="586" t="n"/>
      <c r="D38" s="614" t="inlineStr">
        <is>
          <t>Компонент учреждения образования</t>
        </is>
      </c>
      <c r="E38" s="585" t="n"/>
      <c r="F38" s="585" t="n"/>
      <c r="G38" s="585" t="n"/>
      <c r="H38" s="585" t="n"/>
      <c r="I38" s="585" t="n"/>
      <c r="J38" s="585" t="n"/>
      <c r="K38" s="585" t="n"/>
      <c r="L38" s="585" t="n"/>
      <c r="M38" s="585" t="n"/>
      <c r="N38" s="585" t="n"/>
      <c r="O38" s="585" t="n"/>
      <c r="P38" s="585" t="n"/>
      <c r="Q38" s="585" t="n"/>
      <c r="R38" s="585" t="n"/>
      <c r="S38" s="585" t="n"/>
      <c r="T38" s="585" t="n"/>
      <c r="U38" s="586" t="n"/>
      <c r="V38" s="615" t="n"/>
      <c r="W38" s="586" t="n"/>
      <c r="X38" s="615" t="n"/>
      <c r="Y38" s="586" t="n"/>
      <c r="Z38" s="616">
        <f>Z39+Z40+Z46+Z50</f>
        <v/>
      </c>
      <c r="AA38" s="613" t="n"/>
      <c r="AB38" s="616">
        <f>AB39+AB40+AB46+AB50</f>
        <v/>
      </c>
      <c r="AC38" s="613" t="n"/>
      <c r="AD38" s="616">
        <f>AD39+AD40+AD46+AD50</f>
        <v/>
      </c>
      <c r="AE38" s="613" t="n"/>
      <c r="AF38" s="616">
        <f>AF39+AF40+AF46+AF50</f>
        <v/>
      </c>
      <c r="AG38" s="613" t="n"/>
      <c r="AH38" s="616">
        <f>AH39+AH40+AH46+AH50</f>
        <v/>
      </c>
      <c r="AI38" s="613" t="n"/>
      <c r="AJ38" s="616">
        <f>AJ39+AJ40+AJ46+AJ50</f>
        <v/>
      </c>
      <c r="AK38" s="613" t="n"/>
      <c r="AL38" s="612">
        <f>AL39+AL40+AL46+AL50</f>
        <v/>
      </c>
      <c r="AM38" s="613" t="n"/>
      <c r="AN38" s="617">
        <f>AN39+AN40+AN46+AN50</f>
        <v/>
      </c>
      <c r="AO38" s="613" t="n"/>
      <c r="AP38" s="617">
        <f>AP39+AP40+AP46+AP50</f>
        <v/>
      </c>
      <c r="AQ38" s="613" t="n"/>
      <c r="AR38" s="616">
        <f>AR39+AR40+AR46+AR50</f>
        <v/>
      </c>
      <c r="AS38" s="613" t="n"/>
      <c r="AT38" s="616">
        <f>AT39+AT40+AT46+AT50</f>
        <v/>
      </c>
      <c r="AU38" s="613" t="n"/>
      <c r="AV38" s="616">
        <f>AV39+AV40+AV46+AV50</f>
        <v/>
      </c>
      <c r="AW38" s="613" t="n"/>
      <c r="AX38" s="616">
        <f>AX39+AX40+AX46+AX50</f>
        <v/>
      </c>
      <c r="AY38" s="613" t="n"/>
      <c r="AZ38" s="616">
        <f>AZ39+AZ40+AZ46+AZ50</f>
        <v/>
      </c>
      <c r="BA38" s="613" t="n"/>
      <c r="BB38" s="616">
        <f>BB39+BB40+BB46+BB50</f>
        <v/>
      </c>
      <c r="BC38" s="613" t="n"/>
      <c r="BD38" s="2253">
        <f>SUM(BD39:BD66)</f>
        <v/>
      </c>
      <c r="BE38" s="2254" t="n"/>
      <c r="BF38" s="2254">
        <f>SUM(BF39:BF66)</f>
        <v/>
      </c>
      <c r="BG38" s="707" t="n"/>
      <c r="BH38" s="585" t="n"/>
      <c r="BI38" s="585" t="n"/>
      <c r="BJ38" s="586" t="n"/>
      <c r="BK38" s="1070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</row>
    <row r="39">
      <c r="A39" s="355" t="n"/>
      <c r="B39" s="720" t="inlineStr">
        <is>
          <t>2.1</t>
        </is>
      </c>
      <c r="C39" s="161" t="n"/>
      <c r="D39" s="743" t="inlineStr">
        <is>
          <t>Иностранный язык для делового и профессионального общения</t>
        </is>
      </c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61" t="n"/>
      <c r="V39" s="171" t="n">
        <v>2</v>
      </c>
      <c r="W39" s="161" t="n"/>
      <c r="X39" s="171" t="n">
        <v>1</v>
      </c>
      <c r="Y39" s="161" t="n"/>
      <c r="Z39" s="211">
        <f>AL39+AR39+BD39</f>
        <v/>
      </c>
      <c r="AA39" s="139" t="n"/>
      <c r="AB39" s="212" t="n">
        <v>108</v>
      </c>
      <c r="AC39" s="139" t="n"/>
      <c r="AD39" s="212" t="n"/>
      <c r="AE39" s="139" t="n"/>
      <c r="AF39" s="212" t="n"/>
      <c r="AG39" s="139" t="n"/>
      <c r="AH39" s="212" t="n">
        <v>108</v>
      </c>
      <c r="AI39" s="139" t="n"/>
      <c r="AJ39" s="212" t="n"/>
      <c r="AK39" s="139" t="n"/>
      <c r="AL39" s="213">
        <f>AP39*36</f>
        <v/>
      </c>
      <c r="AM39" s="139" t="n"/>
      <c r="AN39" s="212" t="n">
        <v>48</v>
      </c>
      <c r="AO39" s="139" t="n"/>
      <c r="AP39" s="212" t="n">
        <v>3</v>
      </c>
      <c r="AQ39" s="139" t="n"/>
      <c r="AR39" s="212">
        <f>AV39*36</f>
        <v/>
      </c>
      <c r="AS39" s="139" t="n"/>
      <c r="AT39" s="212" t="n">
        <v>60</v>
      </c>
      <c r="AU39" s="139" t="n"/>
      <c r="AV39" s="212" t="n">
        <v>4</v>
      </c>
      <c r="AW39" s="139" t="n"/>
      <c r="AX39" s="1631">
        <f>BB39*36</f>
        <v/>
      </c>
      <c r="AY39" s="139" t="n"/>
      <c r="AZ39" s="1118" t="n"/>
      <c r="BA39" s="139" t="n"/>
      <c r="BB39" s="1631" t="n"/>
      <c r="BC39" s="139" t="n"/>
      <c r="BD39" s="2262">
        <f>BF39*36</f>
        <v/>
      </c>
      <c r="BE39" s="2263" t="n"/>
      <c r="BF39" s="2263" t="n"/>
      <c r="BG39" s="171" t="inlineStr">
        <is>
          <t>УК-3</t>
        </is>
      </c>
      <c r="BH39" s="123" t="n"/>
      <c r="BI39" s="123" t="n"/>
      <c r="BJ39" s="161" t="n"/>
      <c r="BK39" s="1070" t="inlineStr">
        <is>
          <t>МКиТП</t>
        </is>
      </c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</row>
    <row r="40">
      <c r="A40" s="355" t="n"/>
      <c r="B40" s="402" t="inlineStr">
        <is>
          <t>2.2</t>
        </is>
      </c>
      <c r="C40" s="132" t="n"/>
      <c r="D40" s="403" t="inlineStr">
        <is>
          <t>Модуль "Управление данными"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2" t="n"/>
      <c r="V40" s="405" t="n"/>
      <c r="W40" s="132" t="n"/>
      <c r="X40" s="405" t="n"/>
      <c r="Y40" s="132" t="n"/>
      <c r="Z40" s="187">
        <f>SUM(Z41:AA45)</f>
        <v/>
      </c>
      <c r="AA40" s="128" t="n"/>
      <c r="AB40" s="187">
        <f>SUM(AB41:AC45)</f>
        <v/>
      </c>
      <c r="AC40" s="128" t="n"/>
      <c r="AD40" s="187">
        <f>SUM(AD41:AE45)</f>
        <v/>
      </c>
      <c r="AE40" s="128" t="n"/>
      <c r="AF40" s="187">
        <f>SUM(AF41:AG45)</f>
        <v/>
      </c>
      <c r="AG40" s="128" t="n"/>
      <c r="AH40" s="95">
        <f>SUM(AH41:AI44)</f>
        <v/>
      </c>
      <c r="AI40" s="128" t="n"/>
      <c r="AJ40" s="95">
        <f>SUM(AJ41:AK44)</f>
        <v/>
      </c>
      <c r="AK40" s="128" t="n"/>
      <c r="AL40" s="222">
        <f>SUM(AL41:AM45)</f>
        <v/>
      </c>
      <c r="AM40" s="179" t="n"/>
      <c r="AN40" s="352">
        <f>SUM(AN41:AO45)</f>
        <v/>
      </c>
      <c r="AO40" s="179" t="n"/>
      <c r="AP40" s="352">
        <f>SUM(AP41:AQ45)</f>
        <v/>
      </c>
      <c r="AQ40" s="179" t="n"/>
      <c r="AR40" s="352">
        <f>SUM(AR41:AS45)</f>
        <v/>
      </c>
      <c r="AS40" s="179" t="n"/>
      <c r="AT40" s="187">
        <f>SUM(AT41:AU45)</f>
        <v/>
      </c>
      <c r="AU40" s="128" t="n"/>
      <c r="AV40" s="352">
        <f>SUM(AV41:AW45)</f>
        <v/>
      </c>
      <c r="AW40" s="179" t="n"/>
      <c r="AX40" s="187">
        <f>SUM(AX41:AY45)</f>
        <v/>
      </c>
      <c r="AY40" s="128" t="n"/>
      <c r="AZ40" s="187">
        <f>SUM(AZ41:BA45)</f>
        <v/>
      </c>
      <c r="BA40" s="128" t="n"/>
      <c r="BB40" s="187">
        <f>SUM(BB41:BC45)</f>
        <v/>
      </c>
      <c r="BC40" s="128" t="n"/>
      <c r="BD40" s="404">
        <f>SUM(BD41:BD44)</f>
        <v/>
      </c>
      <c r="BE40" s="2258">
        <f>SUM(BE41:BE44)</f>
        <v/>
      </c>
      <c r="BF40" s="2258" t="n"/>
      <c r="BG40" s="218" t="n"/>
      <c r="BH40" s="126" t="n"/>
      <c r="BI40" s="126" t="n"/>
      <c r="BJ40" s="175" t="n"/>
      <c r="BK40" s="1070" t="n"/>
      <c r="BL40" s="2184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</row>
    <row r="41">
      <c r="A41" s="355" t="n"/>
      <c r="B41" s="262" t="inlineStr">
        <is>
          <t>2.2.1</t>
        </is>
      </c>
      <c r="C41" s="132" t="n"/>
      <c r="D41" s="752" t="inlineStr">
        <is>
          <t>Хранилища данных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2" t="n"/>
      <c r="V41" s="261" t="n"/>
      <c r="W41" s="132" t="n"/>
      <c r="X41" s="261" t="n">
        <v>1</v>
      </c>
      <c r="Y41" s="132" t="n"/>
      <c r="Z41" s="181" t="n">
        <v>216</v>
      </c>
      <c r="AA41" s="128" t="n"/>
      <c r="AB41" s="93">
        <f>SUM(AD41:AK41)</f>
        <v/>
      </c>
      <c r="AC41" s="128" t="n"/>
      <c r="AD41" s="93" t="n">
        <v>36</v>
      </c>
      <c r="AE41" s="128" t="n"/>
      <c r="AF41" s="93" t="n">
        <v>36</v>
      </c>
      <c r="AG41" s="128" t="n"/>
      <c r="AH41" s="93" t="n"/>
      <c r="AI41" s="128" t="n"/>
      <c r="AJ41" s="93" t="n"/>
      <c r="AK41" s="128" t="n"/>
      <c r="AL41" s="225">
        <f>Z41</f>
        <v/>
      </c>
      <c r="AM41" s="179" t="n"/>
      <c r="AN41" s="350">
        <f>AB41</f>
        <v/>
      </c>
      <c r="AO41" s="179" t="n"/>
      <c r="AP41" s="350" t="n">
        <v>6</v>
      </c>
      <c r="AQ41" s="179" t="n"/>
      <c r="AR41" s="350">
        <f>AV41*36</f>
        <v/>
      </c>
      <c r="AS41" s="179" t="n"/>
      <c r="AT41" s="350" t="n"/>
      <c r="AU41" s="179" t="n"/>
      <c r="AV41" s="350" t="n"/>
      <c r="AW41" s="179" t="n"/>
      <c r="AX41" s="181">
        <f>BB41*36</f>
        <v/>
      </c>
      <c r="AY41" s="128" t="n"/>
      <c r="AZ41" s="93" t="n"/>
      <c r="BA41" s="128" t="n"/>
      <c r="BB41" s="181" t="n"/>
      <c r="BC41" s="128" t="n"/>
      <c r="BD41" s="681">
        <f>BF41*36</f>
        <v/>
      </c>
      <c r="BE41" s="2256" t="n"/>
      <c r="BF41" s="2256" t="n"/>
      <c r="BG41" s="182" t="inlineStr">
        <is>
          <t>СК-5</t>
        </is>
      </c>
      <c r="BH41" s="126" t="n"/>
      <c r="BI41" s="126" t="n"/>
      <c r="BJ41" s="175" t="n"/>
      <c r="BK41" s="1070" t="inlineStr">
        <is>
          <t>ИСиТ</t>
        </is>
      </c>
      <c r="BL41" s="2184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</row>
    <row r="42">
      <c r="A42" s="355" t="n"/>
      <c r="B42" s="262" t="inlineStr">
        <is>
          <t>2.2.2</t>
        </is>
      </c>
      <c r="C42" s="132" t="n"/>
      <c r="D42" s="639" t="inlineStr">
        <is>
          <t>Технологии больших данных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2" t="n"/>
      <c r="V42" s="261" t="n">
        <v>3</v>
      </c>
      <c r="W42" s="132" t="n"/>
      <c r="X42" s="261" t="n"/>
      <c r="Y42" s="132" t="n"/>
      <c r="Z42" s="181" t="n">
        <v>108</v>
      </c>
      <c r="AA42" s="128" t="n"/>
      <c r="AB42" s="93">
        <f>SUM(AD42:AK42)</f>
        <v/>
      </c>
      <c r="AC42" s="128" t="n"/>
      <c r="AD42" s="93" t="n">
        <v>30</v>
      </c>
      <c r="AE42" s="128" t="n"/>
      <c r="AF42" s="93" t="n">
        <v>30</v>
      </c>
      <c r="AG42" s="128" t="n"/>
      <c r="AH42" s="93" t="n"/>
      <c r="AI42" s="128" t="n"/>
      <c r="AJ42" s="93" t="n"/>
      <c r="AK42" s="128" t="n"/>
      <c r="AL42" s="225" t="n"/>
      <c r="AM42" s="179" t="n"/>
      <c r="AN42" s="350" t="n"/>
      <c r="AO42" s="179" t="n"/>
      <c r="AP42" s="350" t="n"/>
      <c r="AQ42" s="179" t="n"/>
      <c r="AR42" s="350">
        <f>AV42*36</f>
        <v/>
      </c>
      <c r="AS42" s="179" t="n"/>
      <c r="AT42" s="350" t="n"/>
      <c r="AU42" s="179" t="n"/>
      <c r="AV42" s="350" t="n"/>
      <c r="AW42" s="179" t="n"/>
      <c r="AX42" s="181">
        <f>Z42</f>
        <v/>
      </c>
      <c r="AY42" s="128" t="n"/>
      <c r="AZ42" s="93">
        <f>AB42</f>
        <v/>
      </c>
      <c r="BA42" s="128" t="n"/>
      <c r="BB42" s="181" t="n">
        <v>3</v>
      </c>
      <c r="BC42" s="128" t="n"/>
      <c r="BD42" s="681" t="n"/>
      <c r="BE42" s="2256" t="n"/>
      <c r="BF42" s="2256" t="n"/>
      <c r="BG42" s="182" t="inlineStr">
        <is>
          <t>СК-6</t>
        </is>
      </c>
      <c r="BH42" s="126" t="n"/>
      <c r="BI42" s="126" t="n"/>
      <c r="BJ42" s="175" t="n"/>
      <c r="BK42" s="1070" t="inlineStr">
        <is>
          <t>ИСиТ</t>
        </is>
      </c>
      <c r="BL42" s="2184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</row>
    <row r="43">
      <c r="A43" s="355" t="n"/>
      <c r="B43" s="262" t="inlineStr">
        <is>
          <t>2.2.3</t>
        </is>
      </c>
      <c r="C43" s="132" t="n"/>
      <c r="D43" s="639" t="inlineStr">
        <is>
          <t>Нейрокриптографические методы защиты данных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261" t="n">
        <v>3</v>
      </c>
      <c r="W43" s="132" t="n"/>
      <c r="X43" s="261" t="n"/>
      <c r="Y43" s="132" t="n"/>
      <c r="Z43" s="181" t="n">
        <v>108</v>
      </c>
      <c r="AA43" s="128" t="n"/>
      <c r="AB43" s="93">
        <f>SUM(AD43:AK43)</f>
        <v/>
      </c>
      <c r="AC43" s="128" t="n"/>
      <c r="AD43" s="93" t="n">
        <v>30</v>
      </c>
      <c r="AE43" s="128" t="n"/>
      <c r="AF43" s="93" t="n">
        <v>30</v>
      </c>
      <c r="AG43" s="128" t="n"/>
      <c r="AH43" s="93" t="n"/>
      <c r="AI43" s="128" t="n"/>
      <c r="AJ43" s="93" t="n"/>
      <c r="AK43" s="128" t="n"/>
      <c r="AL43" s="225">
        <f>AP43*36</f>
        <v/>
      </c>
      <c r="AM43" s="179" t="n"/>
      <c r="AN43" s="350" t="n"/>
      <c r="AO43" s="179" t="n"/>
      <c r="AP43" s="350" t="n"/>
      <c r="AQ43" s="179" t="n"/>
      <c r="AR43" s="350">
        <f>AV43*36</f>
        <v/>
      </c>
      <c r="AS43" s="179" t="n"/>
      <c r="AT43" s="350" t="n"/>
      <c r="AU43" s="179" t="n"/>
      <c r="AV43" s="350" t="n"/>
      <c r="AW43" s="179" t="n"/>
      <c r="AX43" s="181">
        <f>Z43</f>
        <v/>
      </c>
      <c r="AY43" s="128" t="n"/>
      <c r="AZ43" s="93">
        <f>AB43</f>
        <v/>
      </c>
      <c r="BA43" s="128" t="n"/>
      <c r="BB43" s="181" t="n">
        <v>3</v>
      </c>
      <c r="BC43" s="128" t="n"/>
      <c r="BD43" s="681" t="n"/>
      <c r="BE43" s="2256" t="n"/>
      <c r="BF43" s="2256" t="n"/>
      <c r="BG43" s="182" t="inlineStr">
        <is>
          <t>СК-7</t>
        </is>
      </c>
      <c r="BH43" s="126" t="n"/>
      <c r="BI43" s="126" t="n"/>
      <c r="BJ43" s="175" t="n"/>
      <c r="BK43" s="1070" t="inlineStr">
        <is>
          <t>ИСиТ</t>
        </is>
      </c>
      <c r="BL43" s="2184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</row>
    <row r="44">
      <c r="A44" s="355" t="n"/>
      <c r="B44" s="262" t="inlineStr">
        <is>
          <t>2.2.4</t>
        </is>
      </c>
      <c r="C44" s="132" t="n"/>
      <c r="D44" s="639" t="inlineStr">
        <is>
          <t>Управление данными в ERP-системах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61" t="n"/>
      <c r="W44" s="132" t="n"/>
      <c r="X44" s="261" t="n">
        <v>3</v>
      </c>
      <c r="Y44" s="132" t="n"/>
      <c r="Z44" s="181" t="n">
        <v>180</v>
      </c>
      <c r="AA44" s="128" t="n"/>
      <c r="AB44" s="93">
        <f>SUM(AD44:AK44)</f>
        <v/>
      </c>
      <c r="AC44" s="128" t="n"/>
      <c r="AD44" s="93" t="n">
        <v>36</v>
      </c>
      <c r="AE44" s="128" t="n"/>
      <c r="AF44" s="93" t="n">
        <v>36</v>
      </c>
      <c r="AG44" s="128" t="n"/>
      <c r="AH44" s="93" t="n"/>
      <c r="AI44" s="128" t="n"/>
      <c r="AJ44" s="93" t="n"/>
      <c r="AK44" s="128" t="n"/>
      <c r="AL44" s="225">
        <f>AP44*36</f>
        <v/>
      </c>
      <c r="AM44" s="179" t="n"/>
      <c r="AN44" s="350" t="n"/>
      <c r="AO44" s="179" t="n"/>
      <c r="AP44" s="350" t="n"/>
      <c r="AQ44" s="179" t="n"/>
      <c r="AR44" s="350" t="n"/>
      <c r="AS44" s="179" t="n"/>
      <c r="AT44" s="350" t="n"/>
      <c r="AU44" s="179" t="n"/>
      <c r="AV44" s="350" t="n"/>
      <c r="AW44" s="179" t="n"/>
      <c r="AX44" s="181">
        <f>Z44</f>
        <v/>
      </c>
      <c r="AY44" s="128" t="n"/>
      <c r="AZ44" s="93">
        <f>AB44</f>
        <v/>
      </c>
      <c r="BA44" s="128" t="n"/>
      <c r="BB44" s="181" t="n">
        <v>5</v>
      </c>
      <c r="BC44" s="128" t="n"/>
      <c r="BD44" s="681">
        <f>BF44*36</f>
        <v/>
      </c>
      <c r="BE44" s="2256" t="n"/>
      <c r="BF44" s="2256" t="n"/>
      <c r="BG44" s="182" t="inlineStr">
        <is>
          <t>СК-8</t>
        </is>
      </c>
      <c r="BH44" s="126" t="n"/>
      <c r="BI44" s="126" t="n"/>
      <c r="BJ44" s="175" t="n"/>
      <c r="BK44" s="1070" t="inlineStr">
        <is>
          <t>ИСиТ</t>
        </is>
      </c>
      <c r="BL44" s="2184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</row>
    <row r="45">
      <c r="A45" s="355" t="n"/>
      <c r="B45" s="262" t="inlineStr">
        <is>
          <t>2.2.5</t>
        </is>
      </c>
      <c r="C45" s="132" t="n"/>
      <c r="D45" s="752" t="inlineStr">
        <is>
          <t>Курсовая работа по модулю "Управление данными"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182" t="n"/>
      <c r="W45" s="175" t="n"/>
      <c r="X45" s="182" t="n"/>
      <c r="Y45" s="175" t="n"/>
      <c r="Z45" s="177" t="n">
        <v>80</v>
      </c>
      <c r="AA45" s="128" t="n"/>
      <c r="AB45" s="93" t="n"/>
      <c r="AC45" s="128" t="n"/>
      <c r="AD45" s="93" t="n"/>
      <c r="AE45" s="128" t="n"/>
      <c r="AF45" s="93" t="n"/>
      <c r="AG45" s="128" t="n"/>
      <c r="AH45" s="93" t="n"/>
      <c r="AI45" s="128" t="n"/>
      <c r="AJ45" s="129" t="n"/>
      <c r="AK45" s="126" t="n"/>
      <c r="AL45" s="2264" t="n"/>
      <c r="AM45" s="429" t="n"/>
      <c r="AN45" s="2257" t="n"/>
      <c r="AO45" s="429" t="n"/>
      <c r="AP45" s="2257" t="n"/>
      <c r="AQ45" s="429" t="n"/>
      <c r="AR45" s="2257" t="n"/>
      <c r="AS45" s="429" t="n"/>
      <c r="AT45" s="2257" t="n"/>
      <c r="AU45" s="429" t="n"/>
      <c r="AV45" s="729" t="n"/>
      <c r="AW45" s="132" t="n"/>
      <c r="AX45" s="1633">
        <f>Z45</f>
        <v/>
      </c>
      <c r="AY45" s="429" t="n"/>
      <c r="AZ45" s="93" t="n"/>
      <c r="BA45" s="128" t="n"/>
      <c r="BB45" s="93" t="n">
        <v>2</v>
      </c>
      <c r="BC45" s="128" t="n"/>
      <c r="BD45" s="681" t="n"/>
      <c r="BE45" s="2256" t="n"/>
      <c r="BF45" s="2256" t="n"/>
      <c r="BG45" s="182" t="inlineStr">
        <is>
          <t>СК-5-8</t>
        </is>
      </c>
      <c r="BH45" s="126" t="n"/>
      <c r="BI45" s="126" t="n"/>
      <c r="BJ45" s="175" t="n"/>
      <c r="BK45" s="1070" t="n"/>
      <c r="BL45" s="2184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</row>
    <row r="46">
      <c r="A46" s="355" t="n"/>
      <c r="B46" s="402" t="inlineStr">
        <is>
          <t>2.3</t>
        </is>
      </c>
      <c r="C46" s="132" t="n"/>
      <c r="D46" s="403" t="inlineStr">
        <is>
          <t>Модуль  "Управление IT-предприятием"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405" t="n"/>
      <c r="W46" s="132" t="n"/>
      <c r="X46" s="405" t="n"/>
      <c r="Y46" s="132" t="n"/>
      <c r="Z46" s="187">
        <f>SUM(Z47:AA49)</f>
        <v/>
      </c>
      <c r="AA46" s="128" t="n"/>
      <c r="AB46" s="95">
        <f>SUM(AB47:AC49)</f>
        <v/>
      </c>
      <c r="AC46" s="128" t="n"/>
      <c r="AD46" s="95">
        <f>SUM(AD47:AE49)</f>
        <v/>
      </c>
      <c r="AE46" s="128" t="n"/>
      <c r="AF46" s="95">
        <f>SUM(AF47:AG49)</f>
        <v/>
      </c>
      <c r="AG46" s="128" t="n"/>
      <c r="AH46" s="95">
        <f>SUM(AH47:AI49)</f>
        <v/>
      </c>
      <c r="AI46" s="128" t="n"/>
      <c r="AJ46" s="95">
        <f>SUM(AJ47:AK48)</f>
        <v/>
      </c>
      <c r="AK46" s="128" t="n"/>
      <c r="AL46" s="222">
        <f>SUM(AL47:AM48)</f>
        <v/>
      </c>
      <c r="AM46" s="179" t="n"/>
      <c r="AN46" s="352">
        <f>SUM(AN47:AO48)</f>
        <v/>
      </c>
      <c r="AO46" s="179" t="n"/>
      <c r="AP46" s="352">
        <f>SUM(AP47:AQ48)</f>
        <v/>
      </c>
      <c r="AQ46" s="179" t="n"/>
      <c r="AR46" s="352">
        <f>SUM(AR47:AS48)</f>
        <v/>
      </c>
      <c r="AS46" s="179" t="n"/>
      <c r="AT46" s="352">
        <f>SUM(AT47:AU48)</f>
        <v/>
      </c>
      <c r="AU46" s="179" t="n"/>
      <c r="AV46" s="352">
        <f>SUM(AV47:AW48)</f>
        <v/>
      </c>
      <c r="AW46" s="179" t="n"/>
      <c r="AX46" s="187">
        <f>SUM(AX47:AY49)</f>
        <v/>
      </c>
      <c r="AY46" s="128" t="n"/>
      <c r="AZ46" s="95">
        <f>SUM(AZ47:BA49)</f>
        <v/>
      </c>
      <c r="BA46" s="128" t="n"/>
      <c r="BB46" s="187">
        <f>SUM(BB47:BC49)</f>
        <v/>
      </c>
      <c r="BC46" s="128" t="n"/>
      <c r="BD46" s="404">
        <f>SUM(BD47:BD48)</f>
        <v/>
      </c>
      <c r="BE46" s="2258">
        <f>SUM(BE47:BE48)</f>
        <v/>
      </c>
      <c r="BF46" s="2258">
        <f>SUM(BF47:BF48)</f>
        <v/>
      </c>
      <c r="BG46" s="218" t="n"/>
      <c r="BH46" s="126" t="n"/>
      <c r="BI46" s="126" t="n"/>
      <c r="BJ46" s="175" t="n"/>
      <c r="BK46" s="1070" t="n"/>
      <c r="BL46" s="2184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</row>
    <row r="47">
      <c r="A47" s="355" t="n"/>
      <c r="B47" s="262" t="inlineStr">
        <is>
          <t>2.3.1</t>
        </is>
      </c>
      <c r="C47" s="132" t="n"/>
      <c r="D47" s="639" t="inlineStr">
        <is>
          <t xml:space="preserve">Проектирование информационных систем 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261" t="n"/>
      <c r="W47" s="132" t="n"/>
      <c r="X47" s="261" t="n">
        <v>2</v>
      </c>
      <c r="Y47" s="132" t="n"/>
      <c r="Z47" s="177" t="n">
        <v>108</v>
      </c>
      <c r="AA47" s="128" t="n"/>
      <c r="AB47" s="93">
        <f>SUM(AD47:AK47)</f>
        <v/>
      </c>
      <c r="AC47" s="128" t="n"/>
      <c r="AD47" s="93" t="n">
        <v>18</v>
      </c>
      <c r="AE47" s="128" t="n"/>
      <c r="AF47" s="93" t="n"/>
      <c r="AG47" s="128" t="n"/>
      <c r="AH47" s="93" t="n">
        <v>16</v>
      </c>
      <c r="AI47" s="128" t="n"/>
      <c r="AJ47" s="129" t="n"/>
      <c r="AK47" s="126" t="n"/>
      <c r="AL47" s="2264">
        <f>AP47*36</f>
        <v/>
      </c>
      <c r="AM47" s="429" t="n"/>
      <c r="AN47" s="2257" t="n"/>
      <c r="AO47" s="429" t="n"/>
      <c r="AP47" s="2257" t="n"/>
      <c r="AQ47" s="429" t="n"/>
      <c r="AR47" s="2257">
        <f>Z47</f>
        <v/>
      </c>
      <c r="AS47" s="429" t="n"/>
      <c r="AT47" s="2257">
        <f>AB47</f>
        <v/>
      </c>
      <c r="AU47" s="429" t="n"/>
      <c r="AV47" s="729" t="n">
        <v>3</v>
      </c>
      <c r="AW47" s="132" t="n"/>
      <c r="AX47" s="1633">
        <f>BB47*36</f>
        <v/>
      </c>
      <c r="AY47" s="429" t="n"/>
      <c r="AZ47" s="93" t="n"/>
      <c r="BA47" s="128" t="n"/>
      <c r="BB47" s="1633" t="n"/>
      <c r="BC47" s="429" t="n"/>
      <c r="BD47" s="681">
        <f>BF47*36</f>
        <v/>
      </c>
      <c r="BE47" s="2256" t="n"/>
      <c r="BF47" s="2256" t="n"/>
      <c r="BG47" s="182" t="inlineStr">
        <is>
          <t>СК-9</t>
        </is>
      </c>
      <c r="BH47" s="126" t="n"/>
      <c r="BI47" s="126" t="n"/>
      <c r="BJ47" s="175" t="n"/>
      <c r="BK47" s="1070" t="inlineStr">
        <is>
          <t>ИСиТ</t>
        </is>
      </c>
      <c r="BL47" s="2184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</row>
    <row r="48">
      <c r="A48" s="355" t="n"/>
      <c r="B48" s="262" t="inlineStr">
        <is>
          <t>2.3.2</t>
        </is>
      </c>
      <c r="C48" s="132" t="n"/>
      <c r="D48" s="639" t="inlineStr">
        <is>
          <t>Управление процессом разработки информационных систем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261" t="n">
        <v>2</v>
      </c>
      <c r="W48" s="132" t="n"/>
      <c r="X48" s="261" t="n"/>
      <c r="Y48" s="132" t="n"/>
      <c r="Z48" s="181" t="n">
        <v>108</v>
      </c>
      <c r="AA48" s="128" t="n"/>
      <c r="AB48" s="93">
        <f>SUM(AD48:AK48)</f>
        <v/>
      </c>
      <c r="AC48" s="128" t="n"/>
      <c r="AD48" s="93" t="n">
        <v>26</v>
      </c>
      <c r="AE48" s="128" t="n"/>
      <c r="AF48" s="93" t="n"/>
      <c r="AG48" s="128" t="n"/>
      <c r="AH48" s="93" t="n">
        <v>26</v>
      </c>
      <c r="AI48" s="128" t="n"/>
      <c r="AJ48" s="93" t="n"/>
      <c r="AK48" s="128" t="n"/>
      <c r="AL48" s="225">
        <f>AP48*36</f>
        <v/>
      </c>
      <c r="AM48" s="179" t="n"/>
      <c r="AN48" s="350" t="n"/>
      <c r="AO48" s="179" t="n"/>
      <c r="AP48" s="350" t="n"/>
      <c r="AQ48" s="179" t="n"/>
      <c r="AR48" s="350" t="n">
        <v>108</v>
      </c>
      <c r="AS48" s="179" t="n"/>
      <c r="AT48" s="350">
        <f>AB48</f>
        <v/>
      </c>
      <c r="AU48" s="179" t="n"/>
      <c r="AV48" s="350" t="n">
        <v>3</v>
      </c>
      <c r="AW48" s="179" t="n"/>
      <c r="AX48" s="181" t="n"/>
      <c r="AY48" s="128" t="n"/>
      <c r="AZ48" s="93" t="n"/>
      <c r="BA48" s="128" t="n"/>
      <c r="BB48" s="181" t="n"/>
      <c r="BC48" s="128" t="n"/>
      <c r="BD48" s="681">
        <f>BF48*36</f>
        <v/>
      </c>
      <c r="BE48" s="2256" t="n"/>
      <c r="BF48" s="2256" t="n"/>
      <c r="BG48" s="182" t="inlineStr">
        <is>
          <t>СК-10</t>
        </is>
      </c>
      <c r="BH48" s="126" t="n"/>
      <c r="BI48" s="126" t="n"/>
      <c r="BJ48" s="175" t="n"/>
      <c r="BK48" s="1070" t="inlineStr">
        <is>
          <t>ИСиТ</t>
        </is>
      </c>
      <c r="BL48" s="2184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</row>
    <row r="49">
      <c r="A49" s="355" t="n"/>
      <c r="B49" s="262" t="inlineStr">
        <is>
          <t>2.3.3</t>
        </is>
      </c>
      <c r="C49" s="132" t="n"/>
      <c r="D49" s="2265" t="inlineStr">
        <is>
          <t>Экономические методы управления IT-предприятием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261" t="n"/>
      <c r="W49" s="132" t="n"/>
      <c r="X49" s="261" t="n">
        <v>3</v>
      </c>
      <c r="Y49" s="132" t="n"/>
      <c r="Z49" s="181" t="n">
        <v>160</v>
      </c>
      <c r="AA49" s="128" t="n"/>
      <c r="AB49" s="93">
        <f>SUM(AD49:AK49)</f>
        <v/>
      </c>
      <c r="AC49" s="128" t="n"/>
      <c r="AD49" s="93" t="n">
        <v>36</v>
      </c>
      <c r="AE49" s="128" t="n"/>
      <c r="AF49" s="93" t="n"/>
      <c r="AG49" s="128" t="n"/>
      <c r="AH49" s="93" t="n">
        <v>36</v>
      </c>
      <c r="AI49" s="128" t="n"/>
      <c r="AJ49" s="93" t="n"/>
      <c r="AK49" s="128" t="n"/>
      <c r="AL49" s="225">
        <f>AP49*36</f>
        <v/>
      </c>
      <c r="AM49" s="179" t="n"/>
      <c r="AN49" s="350" t="n"/>
      <c r="AO49" s="179" t="n"/>
      <c r="AP49" s="350" t="n"/>
      <c r="AQ49" s="179" t="n"/>
      <c r="AR49" s="350">
        <f>AV49*36</f>
        <v/>
      </c>
      <c r="AS49" s="179" t="n"/>
      <c r="AT49" s="350" t="n"/>
      <c r="AU49" s="179" t="n"/>
      <c r="AV49" s="350" t="n"/>
      <c r="AW49" s="179" t="n"/>
      <c r="AX49" s="181">
        <f>Z49</f>
        <v/>
      </c>
      <c r="AY49" s="128" t="n"/>
      <c r="AZ49" s="93">
        <f>AB49</f>
        <v/>
      </c>
      <c r="BA49" s="128" t="n"/>
      <c r="BB49" s="181" t="n">
        <v>5</v>
      </c>
      <c r="BC49" s="128" t="n"/>
      <c r="BD49" s="681">
        <f>BF49*36</f>
        <v/>
      </c>
      <c r="BE49" s="2256" t="n"/>
      <c r="BF49" s="2256" t="n"/>
      <c r="BG49" s="182" t="inlineStr">
        <is>
          <t>СК-11</t>
        </is>
      </c>
      <c r="BH49" s="126" t="n"/>
      <c r="BI49" s="126" t="n"/>
      <c r="BJ49" s="175" t="n"/>
      <c r="BK49" s="1070" t="inlineStr">
        <is>
          <t>ИСиТ</t>
        </is>
      </c>
      <c r="BL49" s="2184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</row>
    <row r="50">
      <c r="A50" s="355" t="n"/>
      <c r="B50" s="402" t="inlineStr">
        <is>
          <t>2.4</t>
        </is>
      </c>
      <c r="C50" s="132" t="n"/>
      <c r="D50" s="2266" t="inlineStr">
        <is>
          <t>Модули по выбору магистранта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182" t="n"/>
      <c r="W50" s="175" t="n"/>
      <c r="X50" s="182" t="n"/>
      <c r="Y50" s="175" t="n"/>
      <c r="Z50" s="222">
        <f>Z51</f>
        <v/>
      </c>
      <c r="AA50" s="179" t="n"/>
      <c r="AB50" s="352">
        <f>AB51</f>
        <v/>
      </c>
      <c r="AC50" s="179" t="n"/>
      <c r="AD50" s="352">
        <f>AD51</f>
        <v/>
      </c>
      <c r="AE50" s="179" t="n"/>
      <c r="AF50" s="352">
        <f>AF51</f>
        <v/>
      </c>
      <c r="AG50" s="179" t="n"/>
      <c r="AH50" s="352">
        <f>AH51</f>
        <v/>
      </c>
      <c r="AI50" s="179" t="n"/>
      <c r="AJ50" s="352">
        <f>AJ51</f>
        <v/>
      </c>
      <c r="AK50" s="179" t="n"/>
      <c r="AL50" s="733">
        <f>AL51</f>
        <v/>
      </c>
      <c r="AM50" s="131" t="n"/>
      <c r="AN50" s="2267">
        <f>AN51</f>
        <v/>
      </c>
      <c r="AO50" s="429" t="n"/>
      <c r="AP50" s="735">
        <f>AP51</f>
        <v/>
      </c>
      <c r="AQ50" s="131" t="n"/>
      <c r="AR50" s="2267">
        <f>AR51</f>
        <v/>
      </c>
      <c r="AS50" s="429" t="n"/>
      <c r="AT50" s="2267">
        <f>AT51</f>
        <v/>
      </c>
      <c r="AU50" s="429" t="n"/>
      <c r="AV50" s="734">
        <f>AV51</f>
        <v/>
      </c>
      <c r="AW50" s="132" t="n"/>
      <c r="AX50" s="187">
        <f>AX51</f>
        <v/>
      </c>
      <c r="AY50" s="128" t="n"/>
      <c r="AZ50" s="352">
        <f>AZ51</f>
        <v/>
      </c>
      <c r="BA50" s="179" t="n"/>
      <c r="BB50" s="1632">
        <f>BB51</f>
        <v/>
      </c>
      <c r="BC50" s="429" t="n"/>
      <c r="BD50" s="681" t="n"/>
      <c r="BE50" s="2256" t="n"/>
      <c r="BF50" s="2256" t="n"/>
      <c r="BG50" s="125" t="n"/>
      <c r="BH50" s="367" t="n"/>
      <c r="BI50" s="367" t="n"/>
      <c r="BJ50" s="1199" t="n"/>
      <c r="BK50" s="1070" t="n"/>
      <c r="BL50" s="2184" t="n"/>
      <c r="BM50" s="2184" t="n"/>
      <c r="BN50" s="2184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</row>
    <row r="51">
      <c r="A51" s="355" t="n"/>
      <c r="B51" s="402" t="inlineStr">
        <is>
          <t>2.4.1</t>
        </is>
      </c>
      <c r="C51" s="132" t="n"/>
      <c r="D51" s="403" t="inlineStr">
        <is>
          <t>Модуль "Искусственный интеллект"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405" t="n"/>
      <c r="W51" s="132" t="n"/>
      <c r="X51" s="405" t="n"/>
      <c r="Y51" s="132" t="n"/>
      <c r="Z51" s="187">
        <f>SUM(Z52:AA56)</f>
        <v/>
      </c>
      <c r="AA51" s="128" t="n"/>
      <c r="AB51" s="95">
        <f>SUM(AB52:AC56)</f>
        <v/>
      </c>
      <c r="AC51" s="128" t="n"/>
      <c r="AD51" s="95">
        <f>SUM(AD52:AE56)</f>
        <v/>
      </c>
      <c r="AE51" s="128" t="n"/>
      <c r="AF51" s="95">
        <f>SUM(AF52:AG56)</f>
        <v/>
      </c>
      <c r="AG51" s="128" t="n"/>
      <c r="AH51" s="95">
        <f>SUM(AH52:AI54)</f>
        <v/>
      </c>
      <c r="AI51" s="128" t="n"/>
      <c r="AJ51" s="95">
        <f>SUM(AJ52:AK54)</f>
        <v/>
      </c>
      <c r="AK51" s="128" t="n"/>
      <c r="AL51" s="222">
        <f>SUM(AL52:AM56)</f>
        <v/>
      </c>
      <c r="AM51" s="179" t="n"/>
      <c r="AN51" s="352">
        <f>SUM(AN52:AO56)</f>
        <v/>
      </c>
      <c r="AO51" s="179" t="n"/>
      <c r="AP51" s="352">
        <f>SUM(AP52:AQ56)</f>
        <v/>
      </c>
      <c r="AQ51" s="179" t="n"/>
      <c r="AR51" s="352">
        <f>SUM(AR52:AS56)</f>
        <v/>
      </c>
      <c r="AS51" s="179" t="n"/>
      <c r="AT51" s="352">
        <f>SUM(AT52:AU56)</f>
        <v/>
      </c>
      <c r="AU51" s="179" t="n"/>
      <c r="AV51" s="352">
        <f>SUM(AV52:AW56)</f>
        <v/>
      </c>
      <c r="AW51" s="179" t="n"/>
      <c r="AX51" s="187">
        <f>SUM(AX52:AY56)</f>
        <v/>
      </c>
      <c r="AY51" s="128" t="n"/>
      <c r="AZ51" s="95">
        <f>SUM(AZ52:BA56)</f>
        <v/>
      </c>
      <c r="BA51" s="128" t="n"/>
      <c r="BB51" s="95">
        <f>SUM(BB52:BC56)</f>
        <v/>
      </c>
      <c r="BC51" s="128" t="n"/>
      <c r="BD51" s="404">
        <f>SUM(BD52:BD54)</f>
        <v/>
      </c>
      <c r="BE51" s="2258">
        <f>SUM(BE52:BE54)</f>
        <v/>
      </c>
      <c r="BF51" s="2258" t="n"/>
      <c r="BG51" s="218" t="n"/>
      <c r="BH51" s="126" t="n"/>
      <c r="BI51" s="126" t="n"/>
      <c r="BJ51" s="175" t="n"/>
      <c r="BK51" s="1070" t="n"/>
      <c r="BL51" s="2184" t="n"/>
      <c r="BM51" s="2184" t="n"/>
      <c r="BN51" s="2184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</row>
    <row r="52">
      <c r="A52" s="355" t="n"/>
      <c r="B52" s="2268" t="inlineStr">
        <is>
          <t>2.4.1.1</t>
        </is>
      </c>
      <c r="C52" s="132" t="n"/>
      <c r="D52" s="639" t="inlineStr">
        <is>
          <t>Математические основы искусственного интеллекта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261" t="n"/>
      <c r="W52" s="132" t="n"/>
      <c r="X52" s="261" t="n">
        <v>1</v>
      </c>
      <c r="Y52" s="132" t="n"/>
      <c r="Z52" s="181">
        <f>AL52+AR52+BD52</f>
        <v/>
      </c>
      <c r="AA52" s="128" t="n"/>
      <c r="AB52" s="93">
        <f>SUM(AD52:AK52)</f>
        <v/>
      </c>
      <c r="AC52" s="128" t="n"/>
      <c r="AD52" s="93" t="n">
        <v>36</v>
      </c>
      <c r="AE52" s="128" t="n"/>
      <c r="AF52" s="93" t="n">
        <v>36</v>
      </c>
      <c r="AG52" s="128" t="n"/>
      <c r="AH52" s="93" t="n"/>
      <c r="AI52" s="128" t="n"/>
      <c r="AJ52" s="93" t="n"/>
      <c r="AK52" s="128" t="n"/>
      <c r="AL52" s="225">
        <f>AP52*36</f>
        <v/>
      </c>
      <c r="AM52" s="179" t="n"/>
      <c r="AN52" s="350" t="n">
        <v>72</v>
      </c>
      <c r="AO52" s="179" t="n"/>
      <c r="AP52" s="350" t="n">
        <v>6</v>
      </c>
      <c r="AQ52" s="179" t="n"/>
      <c r="AR52" s="350">
        <f>AV52*36</f>
        <v/>
      </c>
      <c r="AS52" s="179" t="n"/>
      <c r="AT52" s="350" t="n"/>
      <c r="AU52" s="179" t="n"/>
      <c r="AV52" s="350" t="n"/>
      <c r="AW52" s="179" t="n"/>
      <c r="AX52" s="181">
        <f>BB52*36</f>
        <v/>
      </c>
      <c r="AY52" s="128" t="n"/>
      <c r="AZ52" s="93" t="n"/>
      <c r="BA52" s="128" t="n"/>
      <c r="BB52" s="181" t="n"/>
      <c r="BC52" s="128" t="n"/>
      <c r="BD52" s="681">
        <f>BF52*36</f>
        <v/>
      </c>
      <c r="BE52" s="2256" t="n"/>
      <c r="BF52" s="2256" t="n"/>
      <c r="BG52" s="182" t="inlineStr">
        <is>
          <t>CK-12</t>
        </is>
      </c>
      <c r="BH52" s="126" t="n"/>
      <c r="BI52" s="126" t="n"/>
      <c r="BJ52" s="175" t="n"/>
      <c r="BK52" s="1070" t="inlineStr">
        <is>
          <t>ИСиТ</t>
        </is>
      </c>
      <c r="BL52" s="2184" t="n"/>
      <c r="BM52" s="2184" t="n"/>
      <c r="BN52" s="2184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</row>
    <row r="53">
      <c r="A53" s="355" t="n"/>
      <c r="B53" s="2268" t="inlineStr">
        <is>
          <t>2.4.1.2</t>
        </is>
      </c>
      <c r="C53" s="132" t="n"/>
      <c r="D53" s="2265" t="inlineStr">
        <is>
          <t>Теория искусственных нейронных сетей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261" t="n"/>
      <c r="W53" s="132" t="n"/>
      <c r="X53" s="261" t="n">
        <v>2</v>
      </c>
      <c r="Y53" s="132" t="n"/>
      <c r="Z53" s="181" t="n">
        <v>108</v>
      </c>
      <c r="AA53" s="128" t="n"/>
      <c r="AB53" s="93">
        <f>SUM(AD53:AK53)</f>
        <v/>
      </c>
      <c r="AC53" s="128" t="n"/>
      <c r="AD53" s="93" t="n">
        <v>26</v>
      </c>
      <c r="AE53" s="128" t="n"/>
      <c r="AF53" s="93" t="n">
        <v>30</v>
      </c>
      <c r="AG53" s="128" t="n"/>
      <c r="AH53" s="93" t="n"/>
      <c r="AI53" s="128" t="n"/>
      <c r="AJ53" s="93" t="n"/>
      <c r="AK53" s="128" t="n"/>
      <c r="AL53" s="225">
        <f>AP53*36</f>
        <v/>
      </c>
      <c r="AM53" s="179" t="n"/>
      <c r="AN53" s="350" t="n"/>
      <c r="AO53" s="179" t="n"/>
      <c r="AP53" s="350" t="n"/>
      <c r="AQ53" s="179" t="n"/>
      <c r="AR53" s="350">
        <f>Z53</f>
        <v/>
      </c>
      <c r="AS53" s="179" t="n"/>
      <c r="AT53" s="350">
        <f>AB53</f>
        <v/>
      </c>
      <c r="AU53" s="179" t="n"/>
      <c r="AV53" s="350" t="n">
        <v>3</v>
      </c>
      <c r="AW53" s="179" t="n"/>
      <c r="AX53" s="181">
        <f>BB53*36</f>
        <v/>
      </c>
      <c r="AY53" s="128" t="n"/>
      <c r="AZ53" s="93" t="n"/>
      <c r="BA53" s="128" t="n"/>
      <c r="BB53" s="181" t="n"/>
      <c r="BC53" s="128" t="n"/>
      <c r="BD53" s="681">
        <f>BF53*36</f>
        <v/>
      </c>
      <c r="BE53" s="2256" t="n"/>
      <c r="BF53" s="2256" t="n"/>
      <c r="BG53" s="182" t="inlineStr">
        <is>
          <t>CK-13</t>
        </is>
      </c>
      <c r="BH53" s="126" t="n"/>
      <c r="BI53" s="126" t="n"/>
      <c r="BJ53" s="175" t="n"/>
      <c r="BK53" s="1070" t="inlineStr">
        <is>
          <t>ИСиТ</t>
        </is>
      </c>
      <c r="BL53" s="2184" t="n"/>
      <c r="BM53" s="2184" t="n"/>
      <c r="BN53" s="2184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</row>
    <row r="54">
      <c r="A54" s="355" t="n"/>
      <c r="B54" s="2268" t="inlineStr">
        <is>
          <t>2.4.1.3</t>
        </is>
      </c>
      <c r="C54" s="132" t="n"/>
      <c r="D54" s="639" t="inlineStr">
        <is>
          <t>Интеллектуальный анализ данных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2" t="n"/>
      <c r="V54" s="261" t="n"/>
      <c r="W54" s="132" t="n"/>
      <c r="X54" s="261" t="n">
        <v>2</v>
      </c>
      <c r="Y54" s="132" t="n"/>
      <c r="Z54" s="181">
        <f>AL54+AR54+BD54</f>
        <v/>
      </c>
      <c r="AA54" s="128" t="n"/>
      <c r="AB54" s="93">
        <f>SUM(AD54:AK54)</f>
        <v/>
      </c>
      <c r="AC54" s="128" t="n"/>
      <c r="AD54" s="93" t="n">
        <v>26</v>
      </c>
      <c r="AE54" s="128" t="n"/>
      <c r="AF54" s="93" t="n">
        <v>30</v>
      </c>
      <c r="AG54" s="128" t="n"/>
      <c r="AH54" s="93" t="n"/>
      <c r="AI54" s="128" t="n"/>
      <c r="AJ54" s="93" t="n"/>
      <c r="AK54" s="128" t="n"/>
      <c r="AL54" s="225">
        <f>AP54*36</f>
        <v/>
      </c>
      <c r="AM54" s="179" t="n"/>
      <c r="AN54" s="350" t="n"/>
      <c r="AO54" s="179" t="n"/>
      <c r="AP54" s="350" t="n"/>
      <c r="AQ54" s="179" t="n"/>
      <c r="AR54" s="350">
        <f>AV54*36</f>
        <v/>
      </c>
      <c r="AS54" s="179" t="n"/>
      <c r="AT54" s="350">
        <f>AB54</f>
        <v/>
      </c>
      <c r="AU54" s="179" t="n"/>
      <c r="AV54" s="350" t="n">
        <v>3</v>
      </c>
      <c r="AW54" s="179" t="n"/>
      <c r="AX54" s="181">
        <f>BB54*36</f>
        <v/>
      </c>
      <c r="AY54" s="128" t="n"/>
      <c r="AZ54" s="93" t="n"/>
      <c r="BA54" s="128" t="n"/>
      <c r="BB54" s="181" t="n"/>
      <c r="BC54" s="128" t="n"/>
      <c r="BD54" s="681">
        <f>BF54*36</f>
        <v/>
      </c>
      <c r="BE54" s="2256" t="n"/>
      <c r="BF54" s="2256" t="n"/>
      <c r="BG54" s="182" t="inlineStr">
        <is>
          <t>CK-14</t>
        </is>
      </c>
      <c r="BH54" s="126" t="n"/>
      <c r="BI54" s="126" t="n"/>
      <c r="BJ54" s="175" t="n"/>
      <c r="BK54" s="1070" t="inlineStr">
        <is>
          <t>ИСиТ</t>
        </is>
      </c>
      <c r="BL54" s="2184" t="n"/>
      <c r="BM54" s="2184" t="n"/>
      <c r="BN54" s="2184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</row>
    <row r="55">
      <c r="A55" s="355" t="n"/>
      <c r="B55" s="2268" t="inlineStr">
        <is>
          <t>2.4.1.4</t>
        </is>
      </c>
      <c r="C55" s="132" t="n"/>
      <c r="D55" s="752" t="inlineStr">
        <is>
          <t>Системы искусственного интеллекта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2" t="n"/>
      <c r="V55" s="261" t="n">
        <v>3</v>
      </c>
      <c r="W55" s="132" t="n"/>
      <c r="X55" s="182" t="n"/>
      <c r="Y55" s="175" t="n"/>
      <c r="Z55" s="177" t="n">
        <v>192</v>
      </c>
      <c r="AA55" s="128" t="n"/>
      <c r="AB55" s="93">
        <f>SUM(AD55:AK55)</f>
        <v/>
      </c>
      <c r="AC55" s="128" t="n"/>
      <c r="AD55" s="93" t="n">
        <v>36</v>
      </c>
      <c r="AE55" s="128" t="n"/>
      <c r="AF55" s="93" t="n">
        <v>36</v>
      </c>
      <c r="AG55" s="128" t="n"/>
      <c r="AH55" s="93" t="n"/>
      <c r="AI55" s="128" t="n"/>
      <c r="AJ55" s="129" t="n"/>
      <c r="AK55" s="126" t="n"/>
      <c r="AL55" s="2264" t="n"/>
      <c r="AM55" s="429" t="n"/>
      <c r="AN55" s="2257" t="n"/>
      <c r="AO55" s="429" t="n"/>
      <c r="AP55" s="2257" t="n"/>
      <c r="AQ55" s="429" t="n"/>
      <c r="AR55" s="2257" t="n"/>
      <c r="AS55" s="429" t="n"/>
      <c r="AT55" s="2257" t="n"/>
      <c r="AU55" s="429" t="n"/>
      <c r="AV55" s="729" t="n"/>
      <c r="AW55" s="132" t="n"/>
      <c r="AX55" s="1633">
        <f>Z55</f>
        <v/>
      </c>
      <c r="AY55" s="429" t="n"/>
      <c r="AZ55" s="93">
        <f>AB55</f>
        <v/>
      </c>
      <c r="BA55" s="128" t="n"/>
      <c r="BB55" s="93" t="n">
        <v>6</v>
      </c>
      <c r="BC55" s="128" t="n"/>
      <c r="BD55" s="681" t="n"/>
      <c r="BE55" s="2256" t="n"/>
      <c r="BF55" s="2256" t="n"/>
      <c r="BG55" s="182" t="inlineStr">
        <is>
          <t>CK-15</t>
        </is>
      </c>
      <c r="BH55" s="126" t="n"/>
      <c r="BI55" s="126" t="n"/>
      <c r="BJ55" s="175" t="n"/>
      <c r="BK55" s="1070" t="inlineStr">
        <is>
          <t>ИСиТ</t>
        </is>
      </c>
      <c r="BL55" s="2184" t="n"/>
      <c r="BM55" s="2184" t="n"/>
      <c r="BN55" s="2184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</row>
    <row r="56">
      <c r="A56" s="355" t="n"/>
      <c r="B56" s="2268" t="inlineStr">
        <is>
          <t>2.4.1.5</t>
        </is>
      </c>
      <c r="C56" s="132" t="n"/>
      <c r="D56" s="2269" t="inlineStr">
        <is>
          <t>Курсовая работа по модулю "Искусственный интеллект"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2" t="n"/>
      <c r="V56" s="125" t="n"/>
      <c r="W56" s="1199" t="n"/>
      <c r="X56" s="125" t="n"/>
      <c r="Y56" s="1199" t="n"/>
      <c r="Z56" s="365" t="n">
        <v>80</v>
      </c>
      <c r="AA56" s="139" t="n"/>
      <c r="AB56" s="93">
        <f>SUM(AD56:AK56)</f>
        <v/>
      </c>
      <c r="AC56" s="128" t="n"/>
      <c r="AD56" s="93" t="n"/>
      <c r="AE56" s="128" t="n"/>
      <c r="AF56" s="93" t="n"/>
      <c r="AG56" s="128" t="n"/>
      <c r="AH56" s="93" t="n"/>
      <c r="AI56" s="128" t="n"/>
      <c r="AJ56" s="129" t="n"/>
      <c r="AK56" s="126" t="n"/>
      <c r="AL56" s="2264" t="n"/>
      <c r="AM56" s="429" t="n"/>
      <c r="AN56" s="2257" t="n"/>
      <c r="AO56" s="429" t="n"/>
      <c r="AP56" s="2257" t="n"/>
      <c r="AQ56" s="429" t="n"/>
      <c r="AR56" s="2257">
        <f>Z56</f>
        <v/>
      </c>
      <c r="AS56" s="429" t="n"/>
      <c r="AT56" s="2257" t="n"/>
      <c r="AU56" s="429" t="n"/>
      <c r="AV56" s="729" t="n">
        <v>2</v>
      </c>
      <c r="AW56" s="132" t="n"/>
      <c r="AX56" s="1633" t="n"/>
      <c r="AY56" s="429" t="n"/>
      <c r="AZ56" s="93" t="n"/>
      <c r="BA56" s="128" t="n"/>
      <c r="BB56" s="93" t="n"/>
      <c r="BC56" s="128" t="n"/>
      <c r="BD56" s="681" t="n"/>
      <c r="BE56" s="2256" t="n"/>
      <c r="BF56" s="2256" t="n"/>
      <c r="BG56" s="182" t="inlineStr">
        <is>
          <t>СК-12-15</t>
        </is>
      </c>
      <c r="BH56" s="126" t="n"/>
      <c r="BI56" s="126" t="n"/>
      <c r="BJ56" s="175" t="n"/>
      <c r="BK56" s="1070" t="n"/>
      <c r="BL56" s="2184" t="n"/>
      <c r="BM56" s="2184" t="n"/>
      <c r="BN56" s="2184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</row>
    <row r="57">
      <c r="A57" s="355" t="n"/>
      <c r="B57" s="402" t="inlineStr">
        <is>
          <t>2.4.2</t>
        </is>
      </c>
      <c r="C57" s="132" t="n"/>
      <c r="D57" s="403" t="inlineStr">
        <is>
          <t>Модуль "Технологии программирования"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2" t="n"/>
      <c r="V57" s="218" t="n"/>
      <c r="W57" s="175" t="n"/>
      <c r="X57" s="218" t="n"/>
      <c r="Y57" s="175" t="n"/>
      <c r="Z57" s="187">
        <f>SUM(Z58:AA62)</f>
        <v/>
      </c>
      <c r="AA57" s="128" t="n"/>
      <c r="AB57" s="95">
        <f>SUM(AB58:AC62)</f>
        <v/>
      </c>
      <c r="AC57" s="128" t="n"/>
      <c r="AD57" s="95">
        <f>SUM(AD58:AE62)</f>
        <v/>
      </c>
      <c r="AE57" s="128" t="n"/>
      <c r="AF57" s="95">
        <f>SUM(AF58:AG62)</f>
        <v/>
      </c>
      <c r="AG57" s="128" t="n"/>
      <c r="AH57" s="95">
        <f>SUM(AH58:AI60)</f>
        <v/>
      </c>
      <c r="AI57" s="128" t="n"/>
      <c r="AJ57" s="95">
        <f>SUM(AJ58:AK60)</f>
        <v/>
      </c>
      <c r="AK57" s="128" t="n"/>
      <c r="AL57" s="222">
        <f>SUM(AL58:AM62)</f>
        <v/>
      </c>
      <c r="AM57" s="179" t="n"/>
      <c r="AN57" s="352">
        <f>SUM(AN58:AO62)</f>
        <v/>
      </c>
      <c r="AO57" s="179" t="n"/>
      <c r="AP57" s="352">
        <f>SUM(AP58:AQ62)</f>
        <v/>
      </c>
      <c r="AQ57" s="179" t="n"/>
      <c r="AR57" s="352">
        <f>SUM(AR58:AS62)</f>
        <v/>
      </c>
      <c r="AS57" s="179" t="n"/>
      <c r="AT57" s="352">
        <f>SUM(AT58:AU62)</f>
        <v/>
      </c>
      <c r="AU57" s="179" t="n"/>
      <c r="AV57" s="352">
        <f>SUM(AV58:AW62)</f>
        <v/>
      </c>
      <c r="AW57" s="179" t="n"/>
      <c r="AX57" s="187">
        <f>SUM(AX58:AY62)</f>
        <v/>
      </c>
      <c r="AY57" s="128" t="n"/>
      <c r="AZ57" s="95">
        <f>SUM(AZ58:BA62)</f>
        <v/>
      </c>
      <c r="BA57" s="128" t="n"/>
      <c r="BB57" s="95">
        <f>SUM(BB58:BC62)</f>
        <v/>
      </c>
      <c r="BC57" s="128" t="n"/>
      <c r="BD57" s="404">
        <f>SUM(BD58:BD60)</f>
        <v/>
      </c>
      <c r="BE57" s="2258">
        <f>SUM(BE58:BE60)</f>
        <v/>
      </c>
      <c r="BF57" s="2258" t="n"/>
      <c r="BG57" s="218" t="n"/>
      <c r="BH57" s="126" t="n"/>
      <c r="BI57" s="126" t="n"/>
      <c r="BJ57" s="175" t="n"/>
      <c r="BK57" s="1070" t="n"/>
      <c r="BL57" s="2184" t="n"/>
      <c r="BM57" s="2184" t="n"/>
      <c r="BN57" s="2184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</row>
    <row r="58">
      <c r="A58" s="355" t="n"/>
      <c r="B58" s="2268" t="inlineStr">
        <is>
          <t>2.4.2.1</t>
        </is>
      </c>
      <c r="C58" s="132" t="n"/>
      <c r="D58" s="639" t="inlineStr">
        <is>
          <t>Функциональное программирование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2" t="n"/>
      <c r="V58" s="182" t="n"/>
      <c r="W58" s="175" t="n"/>
      <c r="X58" s="182" t="n">
        <v>1</v>
      </c>
      <c r="Y58" s="175" t="n"/>
      <c r="Z58" s="181">
        <f>AL58+AR58+BD58</f>
        <v/>
      </c>
      <c r="AA58" s="128" t="n"/>
      <c r="AB58" s="93">
        <f>SUM(AD58:AK58)</f>
        <v/>
      </c>
      <c r="AC58" s="128" t="n"/>
      <c r="AD58" s="93" t="n">
        <v>36</v>
      </c>
      <c r="AE58" s="128" t="n"/>
      <c r="AF58" s="93" t="n">
        <v>36</v>
      </c>
      <c r="AG58" s="128" t="n"/>
      <c r="AH58" s="93" t="n"/>
      <c r="AI58" s="128" t="n"/>
      <c r="AJ58" s="93" t="n"/>
      <c r="AK58" s="128" t="n"/>
      <c r="AL58" s="225">
        <f>AP58*36</f>
        <v/>
      </c>
      <c r="AM58" s="179" t="n"/>
      <c r="AN58" s="350" t="n">
        <v>72</v>
      </c>
      <c r="AO58" s="179" t="n"/>
      <c r="AP58" s="350" t="n">
        <v>6</v>
      </c>
      <c r="AQ58" s="179" t="n"/>
      <c r="AR58" s="350">
        <f>AV58*36</f>
        <v/>
      </c>
      <c r="AS58" s="179" t="n"/>
      <c r="AT58" s="350" t="n"/>
      <c r="AU58" s="179" t="n"/>
      <c r="AV58" s="350" t="n"/>
      <c r="AW58" s="179" t="n"/>
      <c r="AX58" s="181">
        <f>BB58*36</f>
        <v/>
      </c>
      <c r="AY58" s="128" t="n"/>
      <c r="AZ58" s="93" t="n"/>
      <c r="BA58" s="128" t="n"/>
      <c r="BB58" s="181" t="n"/>
      <c r="BC58" s="128" t="n"/>
      <c r="BD58" s="681">
        <f>BF58*36</f>
        <v/>
      </c>
      <c r="BE58" s="2256" t="n"/>
      <c r="BF58" s="2256" t="n"/>
      <c r="BG58" s="182" t="inlineStr">
        <is>
          <t>СК-1</t>
        </is>
      </c>
      <c r="BH58" s="126" t="n"/>
      <c r="BI58" s="126" t="n"/>
      <c r="BJ58" s="175" t="n"/>
      <c r="BK58" s="1070" t="inlineStr">
        <is>
          <t>ПИ</t>
        </is>
      </c>
      <c r="BL58" s="2184" t="n"/>
      <c r="BM58" s="2184" t="n"/>
      <c r="BN58" s="2184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</row>
    <row r="59">
      <c r="A59" s="355" t="n"/>
      <c r="B59" s="2268" t="inlineStr">
        <is>
          <t>2.4.2.2</t>
        </is>
      </c>
      <c r="C59" s="132" t="n"/>
      <c r="D59" s="2265" t="inlineStr">
        <is>
          <t>Многопоточное программирование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2" t="n"/>
      <c r="V59" s="182" t="n"/>
      <c r="W59" s="175" t="n"/>
      <c r="X59" s="182" t="n">
        <v>2</v>
      </c>
      <c r="Y59" s="175" t="n"/>
      <c r="Z59" s="181" t="n">
        <v>108</v>
      </c>
      <c r="AA59" s="128" t="n"/>
      <c r="AB59" s="93">
        <f>SUM(AD59:AK59)</f>
        <v/>
      </c>
      <c r="AC59" s="128" t="n"/>
      <c r="AD59" s="93" t="n">
        <v>26</v>
      </c>
      <c r="AE59" s="128" t="n"/>
      <c r="AF59" s="93" t="n">
        <v>30</v>
      </c>
      <c r="AG59" s="128" t="n"/>
      <c r="AH59" s="93" t="n"/>
      <c r="AI59" s="128" t="n"/>
      <c r="AJ59" s="93" t="n"/>
      <c r="AK59" s="128" t="n"/>
      <c r="AL59" s="225">
        <f>AP59*36</f>
        <v/>
      </c>
      <c r="AM59" s="179" t="n"/>
      <c r="AN59" s="350" t="n"/>
      <c r="AO59" s="179" t="n"/>
      <c r="AP59" s="350" t="n"/>
      <c r="AQ59" s="179" t="n"/>
      <c r="AR59" s="350">
        <f>Z59</f>
        <v/>
      </c>
      <c r="AS59" s="179" t="n"/>
      <c r="AT59" s="350">
        <f>AB59</f>
        <v/>
      </c>
      <c r="AU59" s="179" t="n"/>
      <c r="AV59" s="350" t="n">
        <v>3</v>
      </c>
      <c r="AW59" s="179" t="n"/>
      <c r="AX59" s="181">
        <f>BB59*36</f>
        <v/>
      </c>
      <c r="AY59" s="128" t="n"/>
      <c r="AZ59" s="93" t="n"/>
      <c r="BA59" s="128" t="n"/>
      <c r="BB59" s="181" t="n"/>
      <c r="BC59" s="128" t="n"/>
      <c r="BD59" s="681">
        <f>BF59*36</f>
        <v/>
      </c>
      <c r="BE59" s="2256" t="n"/>
      <c r="BF59" s="2256" t="n"/>
      <c r="BG59" s="182" t="inlineStr">
        <is>
          <t>СК-2</t>
        </is>
      </c>
      <c r="BH59" s="126" t="n"/>
      <c r="BI59" s="126" t="n"/>
      <c r="BJ59" s="175" t="n"/>
      <c r="BK59" s="1070" t="inlineStr">
        <is>
          <t>ПИ</t>
        </is>
      </c>
      <c r="BL59" s="2184" t="n"/>
      <c r="BM59" s="2184" t="n"/>
      <c r="BN59" s="2184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</row>
    <row r="60">
      <c r="A60" s="355" t="n"/>
      <c r="B60" s="2268" t="inlineStr">
        <is>
          <t>2.4.2.3</t>
        </is>
      </c>
      <c r="C60" s="132" t="n"/>
      <c r="D60" s="639" t="inlineStr">
        <is>
          <t>Асинхронное программирование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2" t="n"/>
      <c r="V60" s="182" t="n"/>
      <c r="W60" s="175" t="n"/>
      <c r="X60" s="182" t="n">
        <v>2</v>
      </c>
      <c r="Y60" s="175" t="n"/>
      <c r="Z60" s="181">
        <f>AL60+AR60+BD60</f>
        <v/>
      </c>
      <c r="AA60" s="128" t="n"/>
      <c r="AB60" s="93">
        <f>SUM(AD60:AK60)</f>
        <v/>
      </c>
      <c r="AC60" s="128" t="n"/>
      <c r="AD60" s="93" t="n">
        <v>26</v>
      </c>
      <c r="AE60" s="128" t="n"/>
      <c r="AF60" s="93" t="n">
        <v>30</v>
      </c>
      <c r="AG60" s="128" t="n"/>
      <c r="AH60" s="93" t="n"/>
      <c r="AI60" s="128" t="n"/>
      <c r="AJ60" s="93" t="n"/>
      <c r="AK60" s="128" t="n"/>
      <c r="AL60" s="225">
        <f>AP60*36</f>
        <v/>
      </c>
      <c r="AM60" s="179" t="n"/>
      <c r="AN60" s="350" t="n"/>
      <c r="AO60" s="179" t="n"/>
      <c r="AP60" s="350" t="n"/>
      <c r="AQ60" s="179" t="n"/>
      <c r="AR60" s="350">
        <f>AV60*36</f>
        <v/>
      </c>
      <c r="AS60" s="179" t="n"/>
      <c r="AT60" s="350">
        <f>AB60</f>
        <v/>
      </c>
      <c r="AU60" s="179" t="n"/>
      <c r="AV60" s="350" t="n">
        <v>3</v>
      </c>
      <c r="AW60" s="179" t="n"/>
      <c r="AX60" s="181">
        <f>BB60*36</f>
        <v/>
      </c>
      <c r="AY60" s="128" t="n"/>
      <c r="AZ60" s="93" t="n"/>
      <c r="BA60" s="128" t="n"/>
      <c r="BB60" s="181" t="n"/>
      <c r="BC60" s="128" t="n"/>
      <c r="BD60" s="681">
        <f>BF60*36</f>
        <v/>
      </c>
      <c r="BE60" s="2256" t="n"/>
      <c r="BF60" s="2256" t="n"/>
      <c r="BG60" s="182" t="inlineStr">
        <is>
          <t>СК-3</t>
        </is>
      </c>
      <c r="BH60" s="126" t="n"/>
      <c r="BI60" s="126" t="n"/>
      <c r="BJ60" s="175" t="n"/>
      <c r="BK60" s="1070" t="inlineStr">
        <is>
          <t>ПИ</t>
        </is>
      </c>
      <c r="BL60" s="2184" t="n"/>
      <c r="BM60" s="2184" t="n"/>
      <c r="BN60" s="2184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</row>
    <row r="61">
      <c r="A61" s="355" t="n"/>
      <c r="B61" s="2268" t="inlineStr">
        <is>
          <t>2.4.2.4</t>
        </is>
      </c>
      <c r="C61" s="132" t="n"/>
      <c r="D61" s="752" t="inlineStr">
        <is>
          <t>Программирование микросервисов</t>
        </is>
      </c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2" t="n"/>
      <c r="V61" s="261" t="n">
        <v>3</v>
      </c>
      <c r="W61" s="132" t="n"/>
      <c r="X61" s="182" t="n"/>
      <c r="Y61" s="175" t="n"/>
      <c r="Z61" s="177" t="n">
        <v>192</v>
      </c>
      <c r="AA61" s="128" t="n"/>
      <c r="AB61" s="93">
        <f>SUM(AD61:AK61)</f>
        <v/>
      </c>
      <c r="AC61" s="128" t="n"/>
      <c r="AD61" s="93" t="n">
        <v>36</v>
      </c>
      <c r="AE61" s="128" t="n"/>
      <c r="AF61" s="93" t="n">
        <v>36</v>
      </c>
      <c r="AG61" s="128" t="n"/>
      <c r="AH61" s="93" t="n"/>
      <c r="AI61" s="128" t="n"/>
      <c r="AJ61" s="129" t="n"/>
      <c r="AK61" s="126" t="n"/>
      <c r="AL61" s="2264" t="n"/>
      <c r="AM61" s="429" t="n"/>
      <c r="AN61" s="2257" t="n"/>
      <c r="AO61" s="429" t="n"/>
      <c r="AP61" s="2257" t="n"/>
      <c r="AQ61" s="429" t="n"/>
      <c r="AR61" s="2257" t="n"/>
      <c r="AS61" s="429" t="n"/>
      <c r="AT61" s="2257" t="n"/>
      <c r="AU61" s="429" t="n"/>
      <c r="AV61" s="729" t="n"/>
      <c r="AW61" s="132" t="n"/>
      <c r="AX61" s="1633">
        <f>Z61</f>
        <v/>
      </c>
      <c r="AY61" s="429" t="n"/>
      <c r="AZ61" s="93">
        <f>AB61</f>
        <v/>
      </c>
      <c r="BA61" s="128" t="n"/>
      <c r="BB61" s="93" t="n">
        <v>6</v>
      </c>
      <c r="BC61" s="128" t="n"/>
      <c r="BD61" s="681" t="n"/>
      <c r="BE61" s="2256" t="n"/>
      <c r="BF61" s="2256" t="n"/>
      <c r="BG61" s="182" t="inlineStr">
        <is>
          <t>СК-4</t>
        </is>
      </c>
      <c r="BH61" s="126" t="n"/>
      <c r="BI61" s="126" t="n"/>
      <c r="BJ61" s="175" t="n"/>
      <c r="BK61" s="1070" t="inlineStr">
        <is>
          <t>ПИ</t>
        </is>
      </c>
      <c r="BL61" s="2184" t="n"/>
      <c r="BM61" s="2184" t="n"/>
      <c r="BN61" s="2184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</row>
    <row r="62">
      <c r="A62" s="355" t="n"/>
      <c r="B62" s="2268" t="inlineStr">
        <is>
          <t>2.4.2.5</t>
        </is>
      </c>
      <c r="C62" s="132" t="n"/>
      <c r="D62" s="2270" t="inlineStr">
        <is>
          <t>Курсовая работа по модулю "Технологии программирования"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2" t="n"/>
      <c r="V62" s="125" t="n"/>
      <c r="W62" s="1199" t="n"/>
      <c r="X62" s="125" t="n"/>
      <c r="Y62" s="1199" t="n"/>
      <c r="Z62" s="365" t="n">
        <v>80</v>
      </c>
      <c r="AA62" s="139" t="n"/>
      <c r="AB62" s="93">
        <f>SUM(AD62:AK62)</f>
        <v/>
      </c>
      <c r="AC62" s="128" t="n"/>
      <c r="AD62" s="93" t="n"/>
      <c r="AE62" s="128" t="n"/>
      <c r="AF62" s="93" t="n"/>
      <c r="AG62" s="128" t="n"/>
      <c r="AH62" s="93" t="n"/>
      <c r="AI62" s="128" t="n"/>
      <c r="AJ62" s="129" t="n"/>
      <c r="AK62" s="126" t="n"/>
      <c r="AL62" s="2264" t="n"/>
      <c r="AM62" s="429" t="n"/>
      <c r="AN62" s="2257" t="n"/>
      <c r="AO62" s="429" t="n"/>
      <c r="AP62" s="2257" t="n"/>
      <c r="AQ62" s="429" t="n"/>
      <c r="AR62" s="2257">
        <f>Z62</f>
        <v/>
      </c>
      <c r="AS62" s="429" t="n"/>
      <c r="AT62" s="2257" t="n"/>
      <c r="AU62" s="429" t="n"/>
      <c r="AV62" s="729" t="n">
        <v>2</v>
      </c>
      <c r="AW62" s="132" t="n"/>
      <c r="AX62" s="1633" t="n"/>
      <c r="AY62" s="429" t="n"/>
      <c r="AZ62" s="93" t="n"/>
      <c r="BA62" s="128" t="n"/>
      <c r="BB62" s="93" t="n"/>
      <c r="BC62" s="128" t="n"/>
      <c r="BD62" s="681" t="n"/>
      <c r="BE62" s="2256" t="n"/>
      <c r="BF62" s="2256" t="n"/>
      <c r="BG62" s="182" t="inlineStr">
        <is>
          <t>СК-1-4</t>
        </is>
      </c>
      <c r="BH62" s="126" t="n"/>
      <c r="BI62" s="126" t="n"/>
      <c r="BJ62" s="175" t="n"/>
      <c r="BK62" s="1070" t="n"/>
      <c r="BL62" s="2184" t="n"/>
      <c r="BM62" s="2184" t="n"/>
      <c r="BN62" s="2184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</row>
    <row r="63">
      <c r="A63" s="355" t="n"/>
      <c r="B63" s="402" t="inlineStr">
        <is>
          <t>2.5</t>
        </is>
      </c>
      <c r="C63" s="132" t="n"/>
      <c r="D63" s="403" t="inlineStr">
        <is>
          <t>Дополнительные виды обучения</t>
        </is>
      </c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2" t="n"/>
      <c r="V63" s="261" t="n"/>
      <c r="W63" s="132" t="n"/>
      <c r="X63" s="261" t="n"/>
      <c r="Y63" s="132" t="n"/>
      <c r="Z63" s="637" t="inlineStr">
        <is>
          <t>/</t>
        </is>
      </c>
      <c r="AA63" s="440">
        <f>SUM(AA64:AA66)</f>
        <v/>
      </c>
      <c r="AB63" s="636" t="inlineStr">
        <is>
          <t>/</t>
        </is>
      </c>
      <c r="AC63" s="440">
        <f>SUM(AC64:AC66)</f>
        <v/>
      </c>
      <c r="AD63" s="636" t="inlineStr">
        <is>
          <t>/</t>
        </is>
      </c>
      <c r="AE63" s="440">
        <f>SUM(AE64:AE66)</f>
        <v/>
      </c>
      <c r="AF63" s="636" t="inlineStr">
        <is>
          <t>/</t>
        </is>
      </c>
      <c r="AG63" s="440">
        <f>SUM(AG64:AG66)</f>
        <v/>
      </c>
      <c r="AH63" s="636" t="inlineStr">
        <is>
          <t>/</t>
        </is>
      </c>
      <c r="AI63" s="440">
        <f>SUM(AI64:AI66)</f>
        <v/>
      </c>
      <c r="AJ63" s="636" t="inlineStr">
        <is>
          <t>/</t>
        </is>
      </c>
      <c r="AK63" s="438">
        <f>SUM(AK64:AK66)</f>
        <v/>
      </c>
      <c r="AL63" s="437" t="inlineStr">
        <is>
          <t>/</t>
        </is>
      </c>
      <c r="AM63" s="440">
        <f>SUM(AM64:AM66)</f>
        <v/>
      </c>
      <c r="AN63" s="447" t="inlineStr">
        <is>
          <t>/</t>
        </is>
      </c>
      <c r="AO63" s="440">
        <f>SUM(AO64:AO66)</f>
        <v/>
      </c>
      <c r="AP63" s="447" t="inlineStr">
        <is>
          <t>/</t>
        </is>
      </c>
      <c r="AQ63" s="440">
        <f>SUM(AQ64:AQ66)</f>
        <v/>
      </c>
      <c r="AR63" s="447" t="inlineStr">
        <is>
          <t>/</t>
        </is>
      </c>
      <c r="AS63" s="440">
        <f>SUM(AS64:AS66)</f>
        <v/>
      </c>
      <c r="AT63" s="447" t="inlineStr">
        <is>
          <t>/</t>
        </is>
      </c>
      <c r="AU63" s="440">
        <f>SUM(AU64:AU66)</f>
        <v/>
      </c>
      <c r="AV63" s="447" t="inlineStr">
        <is>
          <t>/</t>
        </is>
      </c>
      <c r="AW63" s="1197">
        <f>SUM(AW64:AW66)</f>
        <v/>
      </c>
      <c r="AX63" s="1633" t="n"/>
      <c r="AY63" s="429" t="n"/>
      <c r="AZ63" s="93" t="n"/>
      <c r="BA63" s="128" t="n"/>
      <c r="BB63" s="93" t="n"/>
      <c r="BC63" s="128" t="n"/>
      <c r="BD63" s="681" t="n"/>
      <c r="BE63" s="2256" t="n"/>
      <c r="BF63" s="2256" t="n"/>
      <c r="BG63" s="182" t="n"/>
      <c r="BH63" s="126" t="n"/>
      <c r="BI63" s="126" t="n"/>
      <c r="BJ63" s="175" t="n"/>
      <c r="BK63" s="1070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</row>
    <row r="64">
      <c r="A64" s="355" t="n"/>
      <c r="B64" s="262" t="inlineStr">
        <is>
          <t>2.5.1</t>
        </is>
      </c>
      <c r="C64" s="132" t="n"/>
      <c r="D64" s="639" t="inlineStr">
        <is>
          <t>Философия и методология науки *</t>
        </is>
      </c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2" t="n"/>
      <c r="V64" s="859" t="inlineStr">
        <is>
          <t>/</t>
        </is>
      </c>
      <c r="W64" s="860" t="n">
        <v>2</v>
      </c>
      <c r="X64" s="261" t="n"/>
      <c r="Y64" s="132" t="n"/>
      <c r="Z64" s="644" t="inlineStr">
        <is>
          <t>/</t>
        </is>
      </c>
      <c r="AA64" s="642">
        <f>AM64+AS64</f>
        <v/>
      </c>
      <c r="AB64" s="643" t="inlineStr">
        <is>
          <t>/</t>
        </is>
      </c>
      <c r="AC64" s="642">
        <f>AE64+AG64+AI64+AK64</f>
        <v/>
      </c>
      <c r="AD64" s="643" t="inlineStr">
        <is>
          <t>/</t>
        </is>
      </c>
      <c r="AE64" s="642" t="n">
        <v>40</v>
      </c>
      <c r="AF64" s="643" t="n"/>
      <c r="AG64" s="642" t="n"/>
      <c r="AH64" s="643" t="n"/>
      <c r="AI64" s="642" t="n"/>
      <c r="AJ64" s="643" t="inlineStr">
        <is>
          <t>/</t>
        </is>
      </c>
      <c r="AK64" s="646" t="n">
        <v>32</v>
      </c>
      <c r="AL64" s="445" t="inlineStr">
        <is>
          <t>/</t>
        </is>
      </c>
      <c r="AM64" s="642" t="n">
        <v>48</v>
      </c>
      <c r="AN64" s="441" t="inlineStr">
        <is>
          <t>/</t>
        </is>
      </c>
      <c r="AO64" s="642" t="n">
        <v>32</v>
      </c>
      <c r="AP64" s="441" t="n"/>
      <c r="AQ64" s="642" t="n"/>
      <c r="AR64" s="441" t="inlineStr">
        <is>
          <t>/</t>
        </is>
      </c>
      <c r="AS64" s="642" t="n">
        <v>76</v>
      </c>
      <c r="AT64" s="441" t="inlineStr">
        <is>
          <t>/</t>
        </is>
      </c>
      <c r="AU64" s="642" t="n">
        <v>40</v>
      </c>
      <c r="AV64" s="441" t="inlineStr">
        <is>
          <t>/</t>
        </is>
      </c>
      <c r="AW64" s="449" t="n">
        <v>3</v>
      </c>
      <c r="AX64" s="1633" t="n"/>
      <c r="AY64" s="429" t="n"/>
      <c r="AZ64" s="93" t="n"/>
      <c r="BA64" s="128" t="n"/>
      <c r="BB64" s="93" t="n"/>
      <c r="BC64" s="128" t="n"/>
      <c r="BD64" s="681" t="n"/>
      <c r="BE64" s="2256" t="n"/>
      <c r="BF64" s="2256" t="n"/>
      <c r="BG64" s="182" t="inlineStr">
        <is>
          <t>УК-1</t>
        </is>
      </c>
      <c r="BH64" s="126" t="n"/>
      <c r="BI64" s="126" t="n"/>
      <c r="BJ64" s="175" t="n"/>
      <c r="BK64" s="1070" t="inlineStr">
        <is>
          <t>ФиП</t>
        </is>
      </c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</row>
    <row r="65">
      <c r="A65" s="355" t="n"/>
      <c r="B65" s="262" t="inlineStr">
        <is>
          <t>2.5.2</t>
        </is>
      </c>
      <c r="C65" s="132" t="n"/>
      <c r="D65" s="639" t="inlineStr">
        <is>
          <t>Иностранный язык *</t>
        </is>
      </c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2" t="n"/>
      <c r="V65" s="859" t="inlineStr">
        <is>
          <t>/</t>
        </is>
      </c>
      <c r="W65" s="860" t="n">
        <v>2</v>
      </c>
      <c r="X65" s="261" t="n"/>
      <c r="Y65" s="132" t="n"/>
      <c r="Z65" s="644" t="inlineStr">
        <is>
          <t>/</t>
        </is>
      </c>
      <c r="AA65" s="642">
        <f>AM65+AS65</f>
        <v/>
      </c>
      <c r="AB65" s="643" t="inlineStr">
        <is>
          <t>/</t>
        </is>
      </c>
      <c r="AC65" s="642">
        <f>AE65+AG65+AI65+AK65</f>
        <v/>
      </c>
      <c r="AD65" s="643" t="n"/>
      <c r="AE65" s="642" t="n"/>
      <c r="AF65" s="643" t="n"/>
      <c r="AG65" s="642" t="n"/>
      <c r="AH65" s="643" t="inlineStr">
        <is>
          <t>/</t>
        </is>
      </c>
      <c r="AI65" s="642" t="n">
        <v>96</v>
      </c>
      <c r="AJ65" s="643" t="n"/>
      <c r="AK65" s="646" t="n"/>
      <c r="AL65" s="445" t="inlineStr">
        <is>
          <t>/</t>
        </is>
      </c>
      <c r="AM65" s="642" t="n">
        <v>70</v>
      </c>
      <c r="AN65" s="441" t="inlineStr">
        <is>
          <t>/</t>
        </is>
      </c>
      <c r="AO65" s="642" t="n">
        <v>48</v>
      </c>
      <c r="AP65" s="441" t="n"/>
      <c r="AQ65" s="642" t="n"/>
      <c r="AR65" s="441" t="inlineStr">
        <is>
          <t>/</t>
        </is>
      </c>
      <c r="AS65" s="642" t="n">
        <v>72</v>
      </c>
      <c r="AT65" s="441" t="inlineStr">
        <is>
          <t>/</t>
        </is>
      </c>
      <c r="AU65" s="642" t="n">
        <v>48</v>
      </c>
      <c r="AV65" s="441" t="inlineStr">
        <is>
          <t>/</t>
        </is>
      </c>
      <c r="AW65" s="449" t="n">
        <v>4</v>
      </c>
      <c r="AX65" s="1633" t="n"/>
      <c r="AY65" s="429" t="n"/>
      <c r="AZ65" s="93" t="n"/>
      <c r="BA65" s="128" t="n"/>
      <c r="BB65" s="93" t="n"/>
      <c r="BC65" s="128" t="n"/>
      <c r="BD65" s="681" t="n"/>
      <c r="BE65" s="2256" t="n"/>
      <c r="BF65" s="2256" t="n"/>
      <c r="BG65" s="182" t="inlineStr">
        <is>
          <t>УК-3</t>
        </is>
      </c>
      <c r="BH65" s="126" t="n"/>
      <c r="BI65" s="126" t="n"/>
      <c r="BJ65" s="175" t="n"/>
      <c r="BK65" s="1070" t="inlineStr">
        <is>
          <t>МКиТП</t>
        </is>
      </c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</row>
    <row r="66">
      <c r="A66" s="355" t="n"/>
      <c r="B66" s="264" t="inlineStr">
        <is>
          <t>2.5.3</t>
        </is>
      </c>
      <c r="C66" s="195" t="n"/>
      <c r="D66" s="648" t="inlineStr">
        <is>
          <t>Основы информационных технологий  *</t>
        </is>
      </c>
      <c r="E66" s="194" t="n"/>
      <c r="F66" s="194" t="n"/>
      <c r="G66" s="194" t="n"/>
      <c r="H66" s="194" t="n"/>
      <c r="I66" s="194" t="n"/>
      <c r="J66" s="194" t="n"/>
      <c r="K66" s="194" t="n"/>
      <c r="L66" s="194" t="n"/>
      <c r="M66" s="194" t="n"/>
      <c r="N66" s="194" t="n"/>
      <c r="O66" s="194" t="n"/>
      <c r="P66" s="194" t="n"/>
      <c r="Q66" s="194" t="n"/>
      <c r="R66" s="194" t="n"/>
      <c r="S66" s="194" t="n"/>
      <c r="T66" s="194" t="n"/>
      <c r="U66" s="195" t="n"/>
      <c r="V66" s="871" t="n"/>
      <c r="W66" s="872" t="n"/>
      <c r="X66" s="871" t="inlineStr">
        <is>
          <t>/</t>
        </is>
      </c>
      <c r="Y66" s="872" t="inlineStr">
        <is>
          <t>1д</t>
        </is>
      </c>
      <c r="Z66" s="655" t="inlineStr">
        <is>
          <t>/</t>
        </is>
      </c>
      <c r="AA66" s="652">
        <f>AM66</f>
        <v/>
      </c>
      <c r="AB66" s="654" t="inlineStr">
        <is>
          <t>/</t>
        </is>
      </c>
      <c r="AC66" s="652">
        <f>AE66+AG66+AI66+AK66</f>
        <v/>
      </c>
      <c r="AD66" s="654" t="inlineStr">
        <is>
          <t>/</t>
        </is>
      </c>
      <c r="AE66" s="652" t="n">
        <v>26</v>
      </c>
      <c r="AF66" s="654" t="inlineStr">
        <is>
          <t>/</t>
        </is>
      </c>
      <c r="AG66" s="652" t="n">
        <v>24</v>
      </c>
      <c r="AH66" s="654" t="n"/>
      <c r="AI66" s="652" t="n"/>
      <c r="AJ66" s="654" t="n"/>
      <c r="AK66" s="657" t="n"/>
      <c r="AL66" s="763" t="inlineStr">
        <is>
          <t>/</t>
        </is>
      </c>
      <c r="AM66" s="2271">
        <f>AQ66*36</f>
        <v/>
      </c>
      <c r="AN66" s="1201" t="inlineStr">
        <is>
          <t>/</t>
        </is>
      </c>
      <c r="AO66" s="2271">
        <f>AC66</f>
        <v/>
      </c>
      <c r="AP66" s="1201" t="inlineStr">
        <is>
          <t>/</t>
        </is>
      </c>
      <c r="AQ66" s="2271" t="n">
        <v>2</v>
      </c>
      <c r="AR66" s="1201" t="n"/>
      <c r="AS66" s="2271" t="n"/>
      <c r="AT66" s="1201" t="n"/>
      <c r="AU66" s="2271" t="n"/>
      <c r="AV66" s="1201" t="n"/>
      <c r="AW66" s="764" t="n"/>
      <c r="AX66" s="2272" t="n"/>
      <c r="AY66" s="240" t="n"/>
      <c r="AZ66" s="667" t="n"/>
      <c r="BA66" s="240" t="n"/>
      <c r="BB66" s="667" t="n"/>
      <c r="BC66" s="240" t="n"/>
      <c r="BD66" s="2260" t="n"/>
      <c r="BE66" s="2261" t="n"/>
      <c r="BF66" s="2261" t="n"/>
      <c r="BG66" s="263" t="inlineStr">
        <is>
          <t>УК-2</t>
        </is>
      </c>
      <c r="BH66" s="194" t="n"/>
      <c r="BI66" s="194" t="n"/>
      <c r="BJ66" s="195" t="n"/>
      <c r="BK66" s="1070" t="inlineStr">
        <is>
          <t>ИСиТ</t>
        </is>
      </c>
      <c r="BL66" s="356" t="n"/>
      <c r="BM66" s="356" t="n"/>
      <c r="BN66" s="356" t="n"/>
      <c r="BO66" s="356" t="n"/>
      <c r="BP66" s="356" t="n"/>
      <c r="BQ66" s="355" t="n"/>
      <c r="BR66" s="355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</row>
    <row r="67">
      <c r="A67" s="92" t="n"/>
      <c r="B67" s="1986" t="n"/>
      <c r="C67" s="356" t="n"/>
      <c r="D67" s="356" t="n"/>
      <c r="E67" s="356" t="n"/>
      <c r="F67" s="356" t="n"/>
      <c r="G67" s="356" t="n"/>
      <c r="H67" s="356" t="n"/>
      <c r="I67" s="356" t="n"/>
      <c r="J67" s="356" t="n"/>
      <c r="K67" s="356" t="n"/>
      <c r="L67" s="356" t="n"/>
      <c r="M67" s="356" t="n"/>
      <c r="N67" s="356" t="n"/>
      <c r="O67" s="356" t="n"/>
      <c r="P67" s="356" t="n"/>
      <c r="Q67" s="356" t="n"/>
      <c r="R67" s="356" t="n"/>
      <c r="S67" s="356" t="n"/>
      <c r="T67" s="356" t="n"/>
      <c r="U67" s="356" t="n"/>
      <c r="V67" s="356" t="n"/>
      <c r="W67" s="356" t="n"/>
      <c r="X67" s="356" t="n"/>
      <c r="Y67" s="356" t="n"/>
      <c r="Z67" s="356" t="n"/>
      <c r="AA67" s="356" t="n"/>
      <c r="AB67" s="356" t="n"/>
      <c r="AC67" s="356" t="n"/>
      <c r="AD67" s="356" t="n"/>
      <c r="AE67" s="356" t="n"/>
      <c r="AF67" s="356" t="n"/>
      <c r="AG67" s="356" t="n"/>
      <c r="AH67" s="356" t="n"/>
      <c r="AI67" s="356" t="n"/>
      <c r="AJ67" s="356" t="n"/>
      <c r="AK67" s="356" t="n"/>
      <c r="AL67" s="356" t="n"/>
      <c r="AM67" s="356" t="n"/>
      <c r="AN67" s="356" t="n"/>
      <c r="AO67" s="356" t="n"/>
      <c r="AP67" s="356" t="n"/>
      <c r="AQ67" s="356" t="n"/>
      <c r="AR67" s="356" t="n"/>
      <c r="AS67" s="356" t="n"/>
      <c r="AT67" s="356" t="n"/>
      <c r="AU67" s="356" t="n"/>
      <c r="AV67" s="356" t="n"/>
      <c r="AW67" s="356" t="n"/>
      <c r="AX67" s="356" t="n"/>
      <c r="AY67" s="356" t="n"/>
      <c r="AZ67" s="356" t="n"/>
      <c r="BA67" s="356" t="n"/>
      <c r="BB67" s="356" t="n"/>
      <c r="BC67" s="356" t="n"/>
      <c r="BD67" s="356" t="n"/>
      <c r="BE67" s="356" t="n"/>
      <c r="BF67" s="356" t="n"/>
      <c r="BG67" s="356" t="n"/>
      <c r="BH67" s="356" t="n"/>
      <c r="BI67" s="356" t="n"/>
      <c r="BJ67" s="356" t="n"/>
      <c r="BK67" s="1720" t="n"/>
      <c r="BL67" s="92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</row>
    <row r="68">
      <c r="A68" s="92" t="n"/>
      <c r="B68" s="658" t="inlineStr">
        <is>
          <t>Количество часов учебных занятий</t>
        </is>
      </c>
      <c r="C68" s="490" t="n"/>
      <c r="D68" s="490" t="n"/>
      <c r="E68" s="490" t="n"/>
      <c r="F68" s="490" t="n"/>
      <c r="G68" s="490" t="n"/>
      <c r="H68" s="490" t="n"/>
      <c r="I68" s="490" t="n"/>
      <c r="J68" s="490" t="n"/>
      <c r="K68" s="490" t="n"/>
      <c r="L68" s="490" t="n"/>
      <c r="M68" s="490" t="n"/>
      <c r="N68" s="490" t="n"/>
      <c r="O68" s="490" t="n"/>
      <c r="P68" s="490" t="n"/>
      <c r="Q68" s="490" t="n"/>
      <c r="R68" s="490" t="n"/>
      <c r="S68" s="490" t="n"/>
      <c r="T68" s="490" t="n"/>
      <c r="U68" s="490" t="n"/>
      <c r="V68" s="490" t="n"/>
      <c r="W68" s="490" t="n"/>
      <c r="X68" s="490" t="n"/>
      <c r="Y68" s="2228" t="n"/>
      <c r="Z68" s="170">
        <f>Z29+Z38</f>
        <v/>
      </c>
      <c r="AA68" s="124" t="n"/>
      <c r="AB68" s="170">
        <f>AB29+AB38</f>
        <v/>
      </c>
      <c r="AC68" s="124" t="n"/>
      <c r="AD68" s="170">
        <f>AD29+AD38</f>
        <v/>
      </c>
      <c r="AE68" s="124" t="n"/>
      <c r="AF68" s="170">
        <f>AF29+AF38</f>
        <v/>
      </c>
      <c r="AG68" s="124" t="n"/>
      <c r="AH68" s="170">
        <f>AH29+AH38</f>
        <v/>
      </c>
      <c r="AI68" s="124" t="n"/>
      <c r="AJ68" s="170">
        <f>AJ29+AJ38</f>
        <v/>
      </c>
      <c r="AK68" s="124" t="n"/>
      <c r="AL68" s="170">
        <f>AL29+AL38</f>
        <v/>
      </c>
      <c r="AM68" s="124" t="n"/>
      <c r="AN68" s="170">
        <f>AN29+AN38</f>
        <v/>
      </c>
      <c r="AO68" s="124" t="n"/>
      <c r="AP68" s="170">
        <f>AP29+AP38</f>
        <v/>
      </c>
      <c r="AQ68" s="124" t="n"/>
      <c r="AR68" s="170">
        <f>AR29+AR38</f>
        <v/>
      </c>
      <c r="AS68" s="124" t="n"/>
      <c r="AT68" s="170">
        <f>AT29+AT38</f>
        <v/>
      </c>
      <c r="AU68" s="124" t="n"/>
      <c r="AV68" s="170">
        <f>AV29+AV38</f>
        <v/>
      </c>
      <c r="AW68" s="124" t="n"/>
      <c r="AX68" s="1392">
        <f>AX29+AX38</f>
        <v/>
      </c>
      <c r="AY68" s="124" t="n"/>
      <c r="AZ68" s="170">
        <f>AZ29+AZ38</f>
        <v/>
      </c>
      <c r="BA68" s="124" t="n"/>
      <c r="BB68" s="170">
        <f>BB29+BB38</f>
        <v/>
      </c>
      <c r="BC68" s="124" t="n"/>
      <c r="BD68" s="2273">
        <f>BD29+BD38</f>
        <v/>
      </c>
      <c r="BE68" s="2228" t="n"/>
      <c r="BF68" s="2273">
        <f>BE29+BE38</f>
        <v/>
      </c>
      <c r="BG68" s="660">
        <f>AV69+#REF!</f>
        <v/>
      </c>
      <c r="BH68" s="661" t="n"/>
      <c r="BI68" s="661" t="n"/>
      <c r="BJ68" s="662" t="n"/>
      <c r="BK68" s="1720" t="n"/>
      <c r="BL68" s="92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</row>
    <row r="69">
      <c r="A69" s="2230" t="n"/>
      <c r="B69" s="493" t="inlineStr">
        <is>
          <t>Количество часов учебных занятий в неделю</t>
        </is>
      </c>
      <c r="C69" s="404" t="n"/>
      <c r="D69" s="404" t="n"/>
      <c r="E69" s="404" t="n"/>
      <c r="F69" s="404" t="n"/>
      <c r="G69" s="404" t="n"/>
      <c r="H69" s="404" t="n"/>
      <c r="I69" s="404" t="n"/>
      <c r="J69" s="404" t="n"/>
      <c r="K69" s="404" t="n"/>
      <c r="L69" s="404" t="n"/>
      <c r="M69" s="404" t="n"/>
      <c r="N69" s="404" t="n"/>
      <c r="O69" s="404" t="n"/>
      <c r="P69" s="404" t="n"/>
      <c r="Q69" s="404" t="n"/>
      <c r="R69" s="404" t="n"/>
      <c r="S69" s="404" t="n"/>
      <c r="T69" s="404" t="n"/>
      <c r="U69" s="404" t="n"/>
      <c r="V69" s="404" t="n"/>
      <c r="W69" s="404" t="n"/>
      <c r="X69" s="404" t="n"/>
      <c r="Y69" s="888" t="n"/>
      <c r="Z69" s="665">
        <f>AL68+AR68+BD68</f>
        <v/>
      </c>
      <c r="AA69" s="128" t="n"/>
      <c r="AB69" s="665">
        <f>AN68+AT68+BF68</f>
        <v/>
      </c>
      <c r="AC69" s="128" t="n"/>
      <c r="AD69" s="95" t="n"/>
      <c r="AE69" s="128" t="n"/>
      <c r="AF69" s="95" t="n"/>
      <c r="AG69" s="128" t="n"/>
      <c r="AH69" s="95" t="n"/>
      <c r="AI69" s="128" t="n"/>
      <c r="AJ69" s="95" t="n"/>
      <c r="AK69" s="128" t="n"/>
      <c r="AL69" s="235">
        <f>AN68/AL27</f>
        <v/>
      </c>
      <c r="AM69" s="126" t="n"/>
      <c r="AN69" s="126" t="n"/>
      <c r="AO69" s="126" t="n"/>
      <c r="AP69" s="126" t="n"/>
      <c r="AQ69" s="128" t="n"/>
      <c r="AR69" s="235">
        <f>AT68/AR27</f>
        <v/>
      </c>
      <c r="AS69" s="126" t="n"/>
      <c r="AT69" s="126" t="n"/>
      <c r="AU69" s="126" t="n"/>
      <c r="AV69" s="126" t="n"/>
      <c r="AW69" s="128" t="n"/>
      <c r="AX69" s="235">
        <f>AZ68/AX27</f>
        <v/>
      </c>
      <c r="AY69" s="126" t="n"/>
      <c r="AZ69" s="126" t="n"/>
      <c r="BA69" s="126" t="n"/>
      <c r="BB69" s="126" t="n"/>
      <c r="BC69" s="128" t="n"/>
      <c r="BD69" s="2274">
        <f>BD68/(BD27+2)</f>
        <v/>
      </c>
      <c r="BE69" s="2275" t="n"/>
      <c r="BF69" s="1048" t="n"/>
      <c r="BG69" s="561" t="n"/>
      <c r="BH69" s="1" t="n"/>
      <c r="BI69" s="1" t="n"/>
      <c r="BJ69" s="114" t="n"/>
      <c r="BK69" s="2276" t="n"/>
      <c r="BL69" s="2230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</row>
    <row r="70">
      <c r="A70" s="2230" t="n"/>
      <c r="B70" s="493" t="inlineStr">
        <is>
          <t>Количество курсовых проектов</t>
        </is>
      </c>
      <c r="C70" s="404" t="n"/>
      <c r="D70" s="404" t="n"/>
      <c r="E70" s="404" t="n"/>
      <c r="F70" s="404" t="n"/>
      <c r="G70" s="404" t="n"/>
      <c r="H70" s="404" t="n"/>
      <c r="I70" s="404" t="n"/>
      <c r="J70" s="404" t="n"/>
      <c r="K70" s="404" t="n"/>
      <c r="L70" s="404" t="n"/>
      <c r="M70" s="404" t="n"/>
      <c r="N70" s="404" t="n"/>
      <c r="O70" s="404" t="n"/>
      <c r="P70" s="404" t="n"/>
      <c r="Q70" s="404" t="n"/>
      <c r="R70" s="404" t="n"/>
      <c r="S70" s="404" t="n"/>
      <c r="T70" s="404" t="n"/>
      <c r="U70" s="404" t="n"/>
      <c r="V70" s="404" t="n"/>
      <c r="W70" s="404" t="n"/>
      <c r="X70" s="404" t="n"/>
      <c r="Y70" s="888" t="n"/>
      <c r="Z70" s="95">
        <f>AL70+AR70+AX70</f>
        <v/>
      </c>
      <c r="AA70" s="128" t="n"/>
      <c r="AB70" s="95" t="n"/>
      <c r="AC70" s="128" t="n"/>
      <c r="AD70" s="95" t="n"/>
      <c r="AE70" s="128" t="n"/>
      <c r="AF70" s="95" t="n"/>
      <c r="AG70" s="128" t="n"/>
      <c r="AH70" s="95" t="n"/>
      <c r="AI70" s="128" t="n"/>
      <c r="AJ70" s="95" t="n"/>
      <c r="AK70" s="128" t="n"/>
      <c r="AL70" s="1048" t="n"/>
      <c r="AM70" s="126" t="n"/>
      <c r="AN70" s="126" t="n"/>
      <c r="AO70" s="126" t="n"/>
      <c r="AP70" s="126" t="n"/>
      <c r="AQ70" s="128" t="n"/>
      <c r="AR70" s="95" t="n"/>
      <c r="AS70" s="126" t="n"/>
      <c r="AT70" s="126" t="n"/>
      <c r="AU70" s="126" t="n"/>
      <c r="AV70" s="126" t="n"/>
      <c r="AW70" s="128" t="n"/>
      <c r="AX70" s="95" t="n"/>
      <c r="AY70" s="126" t="n"/>
      <c r="AZ70" s="126" t="n"/>
      <c r="BA70" s="126" t="n"/>
      <c r="BB70" s="126" t="n"/>
      <c r="BC70" s="128" t="n"/>
      <c r="BD70" s="1048" t="n"/>
      <c r="BE70" s="888" t="n"/>
      <c r="BF70" s="1048" t="n"/>
      <c r="BG70" s="561" t="n"/>
      <c r="BH70" s="1" t="n"/>
      <c r="BI70" s="1" t="n"/>
      <c r="BJ70" s="114" t="n"/>
      <c r="BK70" s="2276" t="n"/>
      <c r="BL70" s="2230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</row>
    <row r="71">
      <c r="A71" s="2230" t="n"/>
      <c r="B71" s="493" t="inlineStr">
        <is>
          <t>Количество курсовых работ</t>
        </is>
      </c>
      <c r="C71" s="404" t="n"/>
      <c r="D71" s="404" t="n"/>
      <c r="E71" s="404" t="n"/>
      <c r="F71" s="404" t="n"/>
      <c r="G71" s="404" t="n"/>
      <c r="H71" s="404" t="n"/>
      <c r="I71" s="404" t="n"/>
      <c r="J71" s="404" t="n"/>
      <c r="K71" s="404" t="n"/>
      <c r="L71" s="404" t="n"/>
      <c r="M71" s="404" t="n"/>
      <c r="N71" s="404" t="n"/>
      <c r="O71" s="404" t="n"/>
      <c r="P71" s="404" t="n"/>
      <c r="Q71" s="404" t="n"/>
      <c r="R71" s="404" t="n"/>
      <c r="S71" s="404" t="n"/>
      <c r="T71" s="404" t="n"/>
      <c r="U71" s="404" t="n"/>
      <c r="V71" s="404" t="n"/>
      <c r="W71" s="404" t="n"/>
      <c r="X71" s="404" t="n"/>
      <c r="Y71" s="888" t="n"/>
      <c r="Z71" s="95">
        <f>AL71+AR71+AX71</f>
        <v/>
      </c>
      <c r="AA71" s="128" t="n"/>
      <c r="AB71" s="95" t="n"/>
      <c r="AC71" s="128" t="n"/>
      <c r="AD71" s="95" t="n"/>
      <c r="AE71" s="128" t="n"/>
      <c r="AF71" s="95" t="n"/>
      <c r="AG71" s="128" t="n"/>
      <c r="AH71" s="95" t="n"/>
      <c r="AI71" s="128" t="n"/>
      <c r="AJ71" s="95" t="n"/>
      <c r="AK71" s="128" t="n"/>
      <c r="AL71" s="95" t="n"/>
      <c r="AM71" s="126" t="n"/>
      <c r="AN71" s="126" t="n"/>
      <c r="AO71" s="126" t="n"/>
      <c r="AP71" s="126" t="n"/>
      <c r="AQ71" s="128" t="n"/>
      <c r="AR71" s="95" t="n">
        <v>1</v>
      </c>
      <c r="AS71" s="126" t="n"/>
      <c r="AT71" s="126" t="n"/>
      <c r="AU71" s="126" t="n"/>
      <c r="AV71" s="126" t="n"/>
      <c r="AW71" s="128" t="n"/>
      <c r="AX71" s="95" t="n">
        <v>1</v>
      </c>
      <c r="AY71" s="126" t="n"/>
      <c r="AZ71" s="126" t="n"/>
      <c r="BA71" s="126" t="n"/>
      <c r="BB71" s="126" t="n"/>
      <c r="BC71" s="128" t="n"/>
      <c r="BD71" s="1048" t="n"/>
      <c r="BE71" s="888" t="n"/>
      <c r="BF71" s="1048" t="n"/>
      <c r="BG71" s="561" t="n"/>
      <c r="BH71" s="1" t="n"/>
      <c r="BI71" s="1" t="n"/>
      <c r="BJ71" s="114" t="n"/>
      <c r="BK71" s="2276" t="n"/>
      <c r="BL71" s="2230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</row>
    <row r="72">
      <c r="A72" s="2230" t="n"/>
      <c r="B72" s="493" t="inlineStr">
        <is>
          <t>Количество экзаменов</t>
        </is>
      </c>
      <c r="C72" s="404" t="n"/>
      <c r="D72" s="404" t="n"/>
      <c r="E72" s="404" t="n"/>
      <c r="F72" s="404" t="n"/>
      <c r="G72" s="404" t="n"/>
      <c r="H72" s="404" t="n"/>
      <c r="I72" s="404" t="n"/>
      <c r="J72" s="404" t="n"/>
      <c r="K72" s="404" t="n"/>
      <c r="L72" s="404" t="n"/>
      <c r="M72" s="404" t="n"/>
      <c r="N72" s="404" t="n"/>
      <c r="O72" s="404" t="n"/>
      <c r="P72" s="404" t="n"/>
      <c r="Q72" s="404" t="n"/>
      <c r="R72" s="404" t="n"/>
      <c r="S72" s="404" t="n"/>
      <c r="T72" s="404" t="n"/>
      <c r="U72" s="404" t="n"/>
      <c r="V72" s="404" t="n"/>
      <c r="W72" s="404" t="n"/>
      <c r="X72" s="404" t="n"/>
      <c r="Y72" s="888" t="n"/>
      <c r="Z72" s="95">
        <f>AL72+AR72+AX72</f>
        <v/>
      </c>
      <c r="AA72" s="128" t="n"/>
      <c r="AB72" s="95" t="n"/>
      <c r="AC72" s="128" t="n"/>
      <c r="AD72" s="95" t="n"/>
      <c r="AE72" s="128" t="n"/>
      <c r="AF72" s="95" t="n"/>
      <c r="AG72" s="128" t="n"/>
      <c r="AH72" s="95" t="n"/>
      <c r="AI72" s="128" t="n"/>
      <c r="AJ72" s="95" t="n"/>
      <c r="AK72" s="128" t="n"/>
      <c r="AL72" s="95">
        <f>COUNTIF($V$30:$W$63,1)</f>
        <v/>
      </c>
      <c r="AM72" s="126" t="n"/>
      <c r="AN72" s="126" t="n"/>
      <c r="AO72" s="126" t="n"/>
      <c r="AP72" s="126" t="n"/>
      <c r="AQ72" s="128" t="n"/>
      <c r="AR72" s="95">
        <f>COUNTIF($V$30:$W$63,2)</f>
        <v/>
      </c>
      <c r="AS72" s="126" t="n"/>
      <c r="AT72" s="126" t="n"/>
      <c r="AU72" s="126" t="n"/>
      <c r="AV72" s="126" t="n"/>
      <c r="AW72" s="128" t="n"/>
      <c r="AX72" s="95">
        <f>COUNTIF(V30:W56,3)</f>
        <v/>
      </c>
      <c r="AY72" s="126" t="n"/>
      <c r="AZ72" s="126" t="n"/>
      <c r="BA72" s="126" t="n"/>
      <c r="BB72" s="126" t="n"/>
      <c r="BC72" s="128" t="n"/>
      <c r="BD72" s="1048" t="n"/>
      <c r="BE72" s="888" t="n"/>
      <c r="BF72" s="1048" t="n"/>
      <c r="BG72" s="561" t="n"/>
      <c r="BH72" s="1" t="n"/>
      <c r="BI72" s="1" t="n"/>
      <c r="BJ72" s="114" t="n"/>
      <c r="BK72" s="2276" t="n"/>
      <c r="BL72" s="2230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</row>
    <row r="73">
      <c r="A73" s="953" t="n"/>
      <c r="B73" s="497" t="inlineStr">
        <is>
          <t>Количество зачетов</t>
        </is>
      </c>
      <c r="C73" s="498" t="n"/>
      <c r="D73" s="498" t="n"/>
      <c r="E73" s="498" t="n"/>
      <c r="F73" s="498" t="n"/>
      <c r="G73" s="498" t="n"/>
      <c r="H73" s="498" t="n"/>
      <c r="I73" s="498" t="n"/>
      <c r="J73" s="498" t="n"/>
      <c r="K73" s="498" t="n"/>
      <c r="L73" s="498" t="n"/>
      <c r="M73" s="498" t="n"/>
      <c r="N73" s="498" t="n"/>
      <c r="O73" s="498" t="n"/>
      <c r="P73" s="498" t="n"/>
      <c r="Q73" s="498" t="n"/>
      <c r="R73" s="498" t="n"/>
      <c r="S73" s="498" t="n"/>
      <c r="T73" s="498" t="n"/>
      <c r="U73" s="498" t="n"/>
      <c r="V73" s="498" t="n"/>
      <c r="W73" s="498" t="n"/>
      <c r="X73" s="498" t="n"/>
      <c r="Y73" s="666" t="n"/>
      <c r="Z73" s="1988">
        <f>AL73+AR73+AX73</f>
        <v/>
      </c>
      <c r="AA73" s="1059" t="n"/>
      <c r="AB73" s="499" t="n"/>
      <c r="AC73" s="144" t="n"/>
      <c r="AD73" s="499" t="n"/>
      <c r="AE73" s="144" t="n"/>
      <c r="AF73" s="499" t="n"/>
      <c r="AG73" s="144" t="n"/>
      <c r="AH73" s="499" t="n"/>
      <c r="AI73" s="144" t="n"/>
      <c r="AJ73" s="499" t="n"/>
      <c r="AK73" s="144" t="n"/>
      <c r="AL73" s="631" t="n">
        <v>4</v>
      </c>
      <c r="AM73" s="194" t="n"/>
      <c r="AN73" s="194" t="n"/>
      <c r="AO73" s="194" t="n"/>
      <c r="AP73" s="194" t="n"/>
      <c r="AQ73" s="240" t="n"/>
      <c r="AR73" s="631" t="n">
        <v>5</v>
      </c>
      <c r="AS73" s="194" t="n"/>
      <c r="AT73" s="194" t="n"/>
      <c r="AU73" s="194" t="n"/>
      <c r="AV73" s="194" t="n"/>
      <c r="AW73" s="240" t="n"/>
      <c r="AX73" s="631" t="n">
        <v>3</v>
      </c>
      <c r="AY73" s="194" t="n"/>
      <c r="AZ73" s="194" t="n"/>
      <c r="BA73" s="194" t="n"/>
      <c r="BB73" s="194" t="n"/>
      <c r="BC73" s="240" t="n"/>
      <c r="BD73" s="1989" t="n"/>
      <c r="BE73" s="666" t="n"/>
      <c r="BF73" s="1989" t="n"/>
      <c r="BG73" s="608" t="n"/>
      <c r="BH73" s="544" t="n"/>
      <c r="BI73" s="544" t="n"/>
      <c r="BJ73" s="607" t="n"/>
      <c r="BK73" s="526" t="n"/>
      <c r="BL73" s="299" t="n"/>
      <c r="BM73" s="299" t="n"/>
      <c r="BN73" s="299" t="n"/>
      <c r="BO73" s="299" t="n"/>
      <c r="BP73" s="299" t="n"/>
      <c r="BQ73" s="299" t="n"/>
      <c r="BR73" s="299" t="n"/>
      <c r="BS73" s="299" t="n"/>
      <c r="BT73" s="299" t="n"/>
      <c r="BU73" s="299" t="n"/>
      <c r="BV73" s="953" t="n"/>
      <c r="BW73" s="953" t="n"/>
      <c r="BX73" s="1" t="n"/>
      <c r="BY73" s="1" t="n"/>
      <c r="BZ73" s="1" t="n"/>
      <c r="CA73" s="1" t="n"/>
      <c r="CB73" s="1" t="n"/>
      <c r="CC73" s="1" t="n"/>
    </row>
    <row r="74">
      <c r="A74" s="92" t="n"/>
      <c r="B74" s="356" t="n"/>
      <c r="C74" s="356" t="n"/>
      <c r="D74" s="356" t="n"/>
      <c r="E74" s="356" t="n"/>
      <c r="F74" s="356" t="n"/>
      <c r="G74" s="356" t="n"/>
      <c r="H74" s="356" t="n"/>
      <c r="I74" s="356" t="n"/>
      <c r="J74" s="356" t="n"/>
      <c r="K74" s="356" t="n"/>
      <c r="L74" s="356" t="n"/>
      <c r="M74" s="356" t="n"/>
      <c r="N74" s="356" t="n"/>
      <c r="O74" s="356" t="n"/>
      <c r="P74" s="356" t="n"/>
      <c r="Q74" s="356" t="n"/>
      <c r="R74" s="356" t="n"/>
      <c r="S74" s="356" t="n"/>
      <c r="T74" s="356" t="n"/>
      <c r="U74" s="356" t="n"/>
      <c r="V74" s="356" t="n"/>
      <c r="W74" s="356" t="n"/>
      <c r="X74" s="356" t="n"/>
      <c r="Y74" s="356" t="n"/>
      <c r="Z74" s="356" t="n"/>
      <c r="AA74" s="356" t="n"/>
      <c r="AB74" s="356" t="n"/>
      <c r="AC74" s="356" t="n"/>
      <c r="AD74" s="356" t="n"/>
      <c r="AE74" s="356" t="n"/>
      <c r="AF74" s="356" t="n"/>
      <c r="AG74" s="356" t="n"/>
      <c r="AH74" s="356" t="n"/>
      <c r="AI74" s="356" t="n"/>
      <c r="AJ74" s="2114" t="n"/>
      <c r="AK74" s="2114" t="n"/>
      <c r="AL74" s="2114" t="n"/>
      <c r="AM74" s="2114" t="n"/>
      <c r="AN74" s="2114" t="n"/>
      <c r="AO74" s="2114" t="n"/>
      <c r="AP74" s="2114" t="n"/>
      <c r="AQ74" s="2114" t="n"/>
      <c r="AR74" s="2114" t="n"/>
      <c r="AS74" s="2114" t="n"/>
      <c r="AT74" s="2114" t="n"/>
      <c r="AU74" s="2114" t="n"/>
      <c r="AV74" s="2114" t="n"/>
      <c r="AW74" s="2114" t="n"/>
      <c r="AX74" s="356" t="n"/>
      <c r="AY74" s="356" t="n"/>
      <c r="AZ74" s="356" t="n"/>
      <c r="BA74" s="356" t="n"/>
      <c r="BB74" s="356" t="n"/>
      <c r="BC74" s="356" t="n"/>
      <c r="BD74" s="356" t="n"/>
      <c r="BE74" s="356" t="n"/>
      <c r="BF74" s="356" t="n"/>
      <c r="BG74" s="356" t="n"/>
      <c r="BH74" s="356" t="n"/>
      <c r="BI74" s="356" t="n"/>
      <c r="BJ74" s="356" t="n"/>
      <c r="BK74" s="1720" t="n"/>
      <c r="BL74" s="92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</row>
    <row r="75">
      <c r="A75" s="92" t="n"/>
      <c r="B75" s="669" t="inlineStr">
        <is>
          <t>IV. Производственная практика</t>
        </is>
      </c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585" t="n"/>
      <c r="O75" s="585" t="n"/>
      <c r="P75" s="585" t="n"/>
      <c r="Q75" s="585" t="n"/>
      <c r="R75" s="585" t="n"/>
      <c r="S75" s="585" t="n"/>
      <c r="T75" s="585" t="n"/>
      <c r="U75" s="585" t="n"/>
      <c r="V75" s="585" t="n"/>
      <c r="W75" s="585" t="n"/>
      <c r="X75" s="585" t="n"/>
      <c r="Y75" s="585" t="n"/>
      <c r="Z75" s="585" t="n"/>
      <c r="AA75" s="585" t="n"/>
      <c r="AB75" s="613" t="n"/>
      <c r="AC75" s="670" t="inlineStr">
        <is>
          <t>V. Магистерская диссертация</t>
        </is>
      </c>
      <c r="AD75" s="585" t="n"/>
      <c r="AE75" s="585" t="n"/>
      <c r="AF75" s="585" t="n"/>
      <c r="AG75" s="585" t="n"/>
      <c r="AH75" s="585" t="n"/>
      <c r="AI75" s="585" t="n"/>
      <c r="AJ75" s="585" t="n"/>
      <c r="AK75" s="585" t="n"/>
      <c r="AL75" s="585" t="n"/>
      <c r="AM75" s="585" t="n"/>
      <c r="AN75" s="585" t="n"/>
      <c r="AO75" s="585" t="n"/>
      <c r="AP75" s="585" t="n"/>
      <c r="AQ75" s="585" t="n"/>
      <c r="AR75" s="585" t="n"/>
      <c r="AS75" s="585" t="n"/>
      <c r="AT75" s="613" t="n"/>
      <c r="AU75" s="671" t="inlineStr">
        <is>
          <t xml:space="preserve">VI. Итоговая аттестация </t>
        </is>
      </c>
      <c r="AV75" s="585" t="n"/>
      <c r="AW75" s="585" t="n"/>
      <c r="AX75" s="585" t="n"/>
      <c r="AY75" s="585" t="n"/>
      <c r="AZ75" s="585" t="n"/>
      <c r="BA75" s="585" t="n"/>
      <c r="BB75" s="585" t="n"/>
      <c r="BC75" s="585" t="n"/>
      <c r="BD75" s="585" t="n"/>
      <c r="BE75" s="585" t="n"/>
      <c r="BF75" s="585" t="n"/>
      <c r="BG75" s="585" t="n"/>
      <c r="BH75" s="585" t="n"/>
      <c r="BI75" s="585" t="n"/>
      <c r="BJ75" s="586" t="n"/>
      <c r="BK75" s="1720" t="n"/>
      <c r="BL75" s="92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</row>
    <row r="76">
      <c r="A76" s="92" t="n"/>
      <c r="B76" s="672" t="inlineStr">
        <is>
          <t>Название практики</t>
        </is>
      </c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585" t="n"/>
      <c r="N76" s="613" t="n"/>
      <c r="O76" s="673" t="inlineStr">
        <is>
          <t>Семестр</t>
        </is>
      </c>
      <c r="P76" s="585" t="n"/>
      <c r="Q76" s="585" t="n"/>
      <c r="R76" s="613" t="n"/>
      <c r="S76" s="673" t="inlineStr">
        <is>
          <t>Недель</t>
        </is>
      </c>
      <c r="T76" s="585" t="n"/>
      <c r="U76" s="613" t="n"/>
      <c r="V76" s="673" t="inlineStr">
        <is>
          <t>Зачетных единиц</t>
        </is>
      </c>
      <c r="W76" s="585" t="n"/>
      <c r="X76" s="585" t="n"/>
      <c r="Y76" s="585" t="n"/>
      <c r="Z76" s="585" t="n"/>
      <c r="AA76" s="585" t="n"/>
      <c r="AB76" s="613" t="n"/>
      <c r="AC76" s="673" t="inlineStr">
        <is>
          <t>Семестр</t>
        </is>
      </c>
      <c r="AD76" s="585" t="n"/>
      <c r="AE76" s="585" t="n"/>
      <c r="AF76" s="585" t="n"/>
      <c r="AG76" s="613" t="n"/>
      <c r="AH76" s="673" t="inlineStr">
        <is>
          <t>Недель</t>
        </is>
      </c>
      <c r="AI76" s="585" t="n"/>
      <c r="AJ76" s="585" t="n"/>
      <c r="AK76" s="585" t="n"/>
      <c r="AL76" s="585" t="n"/>
      <c r="AM76" s="613" t="n"/>
      <c r="AN76" s="673" t="inlineStr">
        <is>
          <t>Зачетных единиц</t>
        </is>
      </c>
      <c r="AO76" s="585" t="n"/>
      <c r="AP76" s="585" t="n"/>
      <c r="AQ76" s="585" t="n"/>
      <c r="AR76" s="585" t="n"/>
      <c r="AS76" s="585" t="n"/>
      <c r="AT76" s="613" t="n"/>
      <c r="AU76" s="675" t="inlineStr">
        <is>
          <t>Защита магистерской диссертации</t>
        </is>
      </c>
      <c r="AV76" s="661" t="n"/>
      <c r="AW76" s="661" t="n"/>
      <c r="AX76" s="661" t="n"/>
      <c r="AY76" s="661" t="n"/>
      <c r="AZ76" s="661" t="n"/>
      <c r="BA76" s="661" t="n"/>
      <c r="BB76" s="661" t="n"/>
      <c r="BC76" s="661" t="n"/>
      <c r="BD76" s="661" t="n"/>
      <c r="BE76" s="661" t="n"/>
      <c r="BF76" s="661" t="n"/>
      <c r="BG76" s="661" t="n"/>
      <c r="BH76" s="661" t="n"/>
      <c r="BI76" s="661" t="n"/>
      <c r="BJ76" s="662" t="n"/>
      <c r="BK76" s="1720" t="n"/>
      <c r="BL76" s="92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</row>
    <row r="77">
      <c r="A77" s="10" t="n"/>
      <c r="B77" s="672" t="inlineStr">
        <is>
          <t>Педагогическая</t>
        </is>
      </c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585" t="n"/>
      <c r="N77" s="613" t="n"/>
      <c r="O77" s="673" t="n">
        <v>4</v>
      </c>
      <c r="P77" s="585" t="n"/>
      <c r="Q77" s="585" t="n"/>
      <c r="R77" s="613" t="n"/>
      <c r="S77" s="673" t="n">
        <v>4</v>
      </c>
      <c r="T77" s="585" t="n"/>
      <c r="U77" s="613" t="n"/>
      <c r="V77" s="673">
        <f>S77*54/36</f>
        <v/>
      </c>
      <c r="W77" s="585" t="n"/>
      <c r="X77" s="585" t="n"/>
      <c r="Y77" s="585" t="n"/>
      <c r="Z77" s="585" t="n"/>
      <c r="AA77" s="585" t="n"/>
      <c r="AB77" s="613" t="n"/>
      <c r="AC77" s="673" t="n">
        <v>4</v>
      </c>
      <c r="AD77" s="585" t="n"/>
      <c r="AE77" s="585" t="n"/>
      <c r="AF77" s="585" t="n"/>
      <c r="AG77" s="613" t="n"/>
      <c r="AH77" s="673" t="n">
        <v>16</v>
      </c>
      <c r="AI77" s="585" t="n"/>
      <c r="AJ77" s="585" t="n"/>
      <c r="AK77" s="585" t="n"/>
      <c r="AL77" s="585" t="n"/>
      <c r="AM77" s="613" t="n"/>
      <c r="AN77" s="673" t="n">
        <v>24</v>
      </c>
      <c r="AO77" s="585" t="n"/>
      <c r="AP77" s="585" t="n"/>
      <c r="AQ77" s="585" t="n"/>
      <c r="AR77" s="585" t="n"/>
      <c r="AS77" s="585" t="n"/>
      <c r="AT77" s="613" t="n"/>
      <c r="AU77" s="608" t="n"/>
      <c r="AV77" s="544" t="n"/>
      <c r="AW77" s="544" t="n"/>
      <c r="AX77" s="544" t="n"/>
      <c r="AY77" s="544" t="n"/>
      <c r="AZ77" s="544" t="n"/>
      <c r="BA77" s="544" t="n"/>
      <c r="BB77" s="544" t="n"/>
      <c r="BC77" s="544" t="n"/>
      <c r="BD77" s="544" t="n"/>
      <c r="BE77" s="544" t="n"/>
      <c r="BF77" s="544" t="n"/>
      <c r="BG77" s="544" t="n"/>
      <c r="BH77" s="544" t="n"/>
      <c r="BI77" s="544" t="n"/>
      <c r="BJ77" s="607" t="n"/>
      <c r="BK77" s="2277" t="n"/>
      <c r="BL77" s="10" t="n"/>
      <c r="BM77" s="10" t="n"/>
      <c r="BN77" s="509" t="n"/>
      <c r="BO77" s="509" t="n"/>
      <c r="BP77" s="509" t="n"/>
      <c r="BQ77" s="10" t="n"/>
      <c r="BR77" s="10" t="n"/>
      <c r="BS77" s="10" t="n"/>
      <c r="BT77" s="10" t="n"/>
      <c r="BU77" s="10" t="n"/>
      <c r="BV77" s="10" t="n"/>
      <c r="BW77" s="10" t="n"/>
      <c r="BX77" s="10" t="n"/>
      <c r="BY77" s="1" t="n"/>
      <c r="BZ77" s="1" t="n"/>
      <c r="CA77" s="1" t="n"/>
      <c r="CB77" s="1" t="n"/>
      <c r="CC77" s="1" t="n"/>
    </row>
    <row r="78">
      <c r="A78" s="41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  <c r="AL78" s="10" t="n"/>
      <c r="AM78" s="10" t="n"/>
      <c r="AN78" s="10" t="n"/>
      <c r="AO78" s="10" t="n"/>
      <c r="AP78" s="10" t="n"/>
      <c r="AQ78" s="10" t="n"/>
      <c r="AR78" s="10" t="n"/>
      <c r="AS78" s="10" t="n"/>
      <c r="AT78" s="10" t="n"/>
      <c r="AU78" s="10" t="n"/>
      <c r="AV78" s="10" t="n"/>
      <c r="AW78" s="10" t="n"/>
      <c r="AX78" s="10" t="n"/>
      <c r="AY78" s="10" t="n"/>
      <c r="AZ78" s="10" t="n"/>
      <c r="BA78" s="10" t="n"/>
      <c r="BB78" s="10" t="n"/>
      <c r="BC78" s="10" t="n"/>
      <c r="BD78" s="10" t="n"/>
      <c r="BE78" s="10" t="n"/>
      <c r="BF78" s="10" t="n"/>
      <c r="BG78" s="10" t="n"/>
      <c r="BH78" s="10" t="n"/>
      <c r="BI78" s="10" t="n"/>
      <c r="BJ78" s="10" t="n"/>
      <c r="BK78" s="526" t="n"/>
      <c r="BL78" s="20" t="n"/>
      <c r="BM78" s="20" t="n"/>
      <c r="BN78" s="20" t="n"/>
      <c r="BO78" s="20" t="n"/>
      <c r="BP78" s="20" t="n"/>
      <c r="BQ78" s="41" t="n"/>
      <c r="BR78" s="41" t="n"/>
      <c r="BS78" s="41" t="n"/>
      <c r="BT78" s="41" t="n"/>
      <c r="BU78" s="41" t="n"/>
      <c r="BV78" s="41" t="n"/>
      <c r="BW78" s="41" t="n"/>
      <c r="BX78" s="41" t="n"/>
      <c r="BY78" s="1" t="n"/>
      <c r="BZ78" s="1" t="n"/>
      <c r="CA78" s="1" t="n"/>
      <c r="CB78" s="1" t="n"/>
      <c r="CC78" s="1" t="n"/>
    </row>
    <row r="79">
      <c r="A79" s="90" t="n"/>
      <c r="B79" s="543" t="inlineStr">
        <is>
          <t>VII. Матрица компетенций</t>
        </is>
      </c>
      <c r="C79" s="544" t="n"/>
      <c r="D79" s="544" t="n"/>
      <c r="E79" s="544" t="n"/>
      <c r="F79" s="544" t="n"/>
      <c r="G79" s="544" t="n"/>
      <c r="H79" s="544" t="n"/>
      <c r="I79" s="544" t="n"/>
      <c r="J79" s="544" t="n"/>
      <c r="K79" s="544" t="n"/>
      <c r="L79" s="544" t="n"/>
      <c r="M79" s="544" t="n"/>
      <c r="N79" s="544" t="n"/>
      <c r="O79" s="544" t="n"/>
      <c r="P79" s="544" t="n"/>
      <c r="Q79" s="544" t="n"/>
      <c r="R79" s="544" t="n"/>
      <c r="S79" s="544" t="n"/>
      <c r="T79" s="544" t="n"/>
      <c r="U79" s="544" t="n"/>
      <c r="V79" s="544" t="n"/>
      <c r="W79" s="544" t="n"/>
      <c r="X79" s="544" t="n"/>
      <c r="Y79" s="544" t="n"/>
      <c r="Z79" s="544" t="n"/>
      <c r="AA79" s="544" t="n"/>
      <c r="AB79" s="544" t="n"/>
      <c r="AC79" s="544" t="n"/>
      <c r="AD79" s="544" t="n"/>
      <c r="AE79" s="544" t="n"/>
      <c r="AF79" s="544" t="n"/>
      <c r="AG79" s="544" t="n"/>
      <c r="AH79" s="544" t="n"/>
      <c r="AI79" s="544" t="n"/>
      <c r="AJ79" s="544" t="n"/>
      <c r="AK79" s="544" t="n"/>
      <c r="AL79" s="544" t="n"/>
      <c r="AM79" s="544" t="n"/>
      <c r="AN79" s="544" t="n"/>
      <c r="AO79" s="544" t="n"/>
      <c r="AP79" s="544" t="n"/>
      <c r="AQ79" s="544" t="n"/>
      <c r="AR79" s="544" t="n"/>
      <c r="AS79" s="544" t="n"/>
      <c r="AT79" s="544" t="n"/>
      <c r="AU79" s="544" t="n"/>
      <c r="AV79" s="544" t="n"/>
      <c r="AW79" s="544" t="n"/>
      <c r="AX79" s="544" t="n"/>
      <c r="AY79" s="544" t="n"/>
      <c r="AZ79" s="544" t="n"/>
      <c r="BA79" s="544" t="n"/>
      <c r="BB79" s="544" t="n"/>
      <c r="BC79" s="544" t="n"/>
      <c r="BD79" s="544" t="n"/>
      <c r="BE79" s="544" t="n"/>
      <c r="BF79" s="544" t="n"/>
      <c r="BG79" s="544" t="n"/>
      <c r="BH79" s="544" t="n"/>
      <c r="BI79" s="544" t="n"/>
      <c r="BJ79" s="20" t="n"/>
      <c r="BK79" s="1720" t="n"/>
      <c r="BL79" s="90" t="n"/>
      <c r="BM79" s="90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</row>
    <row r="80">
      <c r="A80" s="90" t="n"/>
      <c r="B80" s="512" t="inlineStr">
        <is>
          <t>Код компетенции</t>
        </is>
      </c>
      <c r="C80" s="108" t="n"/>
      <c r="D80" s="108" t="n"/>
      <c r="E80" s="108" t="n"/>
      <c r="F80" s="108" t="n"/>
      <c r="G80" s="108" t="n"/>
      <c r="H80" s="148" t="n"/>
      <c r="I80" s="511" t="inlineStr">
        <is>
          <t>Наименование компетенции</t>
        </is>
      </c>
      <c r="J80" s="108" t="n"/>
      <c r="K80" s="108" t="n"/>
      <c r="L80" s="108" t="n"/>
      <c r="M80" s="108" t="n"/>
      <c r="N80" s="108" t="n"/>
      <c r="O80" s="108" t="n"/>
      <c r="P80" s="108" t="n"/>
      <c r="Q80" s="108" t="n"/>
      <c r="R80" s="108" t="n"/>
      <c r="S80" s="108" t="n"/>
      <c r="T80" s="108" t="n"/>
      <c r="U80" s="108" t="n"/>
      <c r="V80" s="108" t="n"/>
      <c r="W80" s="108" t="n"/>
      <c r="X80" s="108" t="n"/>
      <c r="Y80" s="108" t="n"/>
      <c r="Z80" s="108" t="n"/>
      <c r="AA80" s="108" t="n"/>
      <c r="AB80" s="108" t="n"/>
      <c r="AC80" s="108" t="n"/>
      <c r="AD80" s="108" t="n"/>
      <c r="AE80" s="108" t="n"/>
      <c r="AF80" s="108" t="n"/>
      <c r="AG80" s="108" t="n"/>
      <c r="AH80" s="108" t="n"/>
      <c r="AI80" s="108" t="n"/>
      <c r="AJ80" s="108" t="n"/>
      <c r="AK80" s="108" t="n"/>
      <c r="AL80" s="108" t="n"/>
      <c r="AM80" s="108" t="n"/>
      <c r="AN80" s="108" t="n"/>
      <c r="AO80" s="108" t="n"/>
      <c r="AP80" s="108" t="n"/>
      <c r="AQ80" s="108" t="n"/>
      <c r="AR80" s="108" t="n"/>
      <c r="AS80" s="108" t="n"/>
      <c r="AT80" s="108" t="n"/>
      <c r="AU80" s="108" t="n"/>
      <c r="AV80" s="108" t="n"/>
      <c r="AW80" s="108" t="n"/>
      <c r="AX80" s="108" t="n"/>
      <c r="AY80" s="108" t="n"/>
      <c r="AZ80" s="108" t="n"/>
      <c r="BA80" s="108" t="n"/>
      <c r="BB80" s="108" t="n"/>
      <c r="BC80" s="108" t="n"/>
      <c r="BD80" s="148" t="n"/>
      <c r="BE80" s="512" t="inlineStr">
        <is>
          <t>Код модуля, учебной дисциплины</t>
        </is>
      </c>
      <c r="BF80" s="108" t="n"/>
      <c r="BG80" s="108" t="n"/>
      <c r="BH80" s="108" t="n"/>
      <c r="BI80" s="108" t="n"/>
      <c r="BJ80" s="148" t="n"/>
      <c r="BK80" s="1720" t="n"/>
      <c r="BL80" s="90" t="n"/>
      <c r="BM80" s="90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</row>
    <row r="81">
      <c r="A81" s="90" t="n"/>
      <c r="B81" s="171" t="inlineStr">
        <is>
          <t>УК-1</t>
        </is>
      </c>
      <c r="C81" s="123" t="n"/>
      <c r="D81" s="123" t="n"/>
      <c r="E81" s="123" t="n"/>
      <c r="F81" s="123" t="n"/>
      <c r="G81" s="123" t="n"/>
      <c r="H81" s="161" t="n"/>
      <c r="I81" s="2278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81" s="206" t="n"/>
      <c r="K81" s="206" t="n"/>
      <c r="L81" s="206" t="n"/>
      <c r="M81" s="206" t="n"/>
      <c r="N81" s="206" t="n"/>
      <c r="O81" s="206" t="n"/>
      <c r="P81" s="206" t="n"/>
      <c r="Q81" s="206" t="n"/>
      <c r="R81" s="206" t="n"/>
      <c r="S81" s="206" t="n"/>
      <c r="T81" s="206" t="n"/>
      <c r="U81" s="206" t="n"/>
      <c r="V81" s="206" t="n"/>
      <c r="W81" s="206" t="n"/>
      <c r="X81" s="206" t="n"/>
      <c r="Y81" s="206" t="n"/>
      <c r="Z81" s="206" t="n"/>
      <c r="AA81" s="206" t="n"/>
      <c r="AB81" s="206" t="n"/>
      <c r="AC81" s="206" t="n"/>
      <c r="AD81" s="206" t="n"/>
      <c r="AE81" s="206" t="n"/>
      <c r="AF81" s="206" t="n"/>
      <c r="AG81" s="206" t="n"/>
      <c r="AH81" s="206" t="n"/>
      <c r="AI81" s="206" t="n"/>
      <c r="AJ81" s="206" t="n"/>
      <c r="AK81" s="206" t="n"/>
      <c r="AL81" s="206" t="n"/>
      <c r="AM81" s="206" t="n"/>
      <c r="AN81" s="206" t="n"/>
      <c r="AO81" s="206" t="n"/>
      <c r="AP81" s="206" t="n"/>
      <c r="AQ81" s="206" t="n"/>
      <c r="AR81" s="206" t="n"/>
      <c r="AS81" s="206" t="n"/>
      <c r="AT81" s="206" t="n"/>
      <c r="AU81" s="206" t="n"/>
      <c r="AV81" s="206" t="n"/>
      <c r="AW81" s="206" t="n"/>
      <c r="AX81" s="206" t="n"/>
      <c r="AY81" s="206" t="n"/>
      <c r="AZ81" s="206" t="n"/>
      <c r="BA81" s="206" t="n"/>
      <c r="BB81" s="206" t="n"/>
      <c r="BC81" s="206" t="n"/>
      <c r="BD81" s="206" t="n"/>
      <c r="BE81" s="782" t="inlineStr">
        <is>
          <t>1.1,  2.5.1</t>
        </is>
      </c>
      <c r="BF81" s="206" t="n"/>
      <c r="BG81" s="206" t="n"/>
      <c r="BH81" s="206" t="n"/>
      <c r="BI81" s="206" t="n"/>
      <c r="BJ81" s="207" t="n"/>
      <c r="BK81" s="1720" t="n"/>
      <c r="BL81" s="90" t="n"/>
      <c r="BM81" s="90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</row>
    <row r="82">
      <c r="A82" s="90" t="n"/>
      <c r="B82" s="182" t="inlineStr">
        <is>
          <t>УК-2</t>
        </is>
      </c>
      <c r="C82" s="126" t="n"/>
      <c r="D82" s="126" t="n"/>
      <c r="E82" s="126" t="n"/>
      <c r="F82" s="126" t="n"/>
      <c r="G82" s="126" t="n"/>
      <c r="H82" s="175" t="n"/>
      <c r="I82" s="681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217" t="inlineStr">
        <is>
          <t>2.5.3</t>
        </is>
      </c>
      <c r="BF82" s="126" t="n"/>
      <c r="BG82" s="126" t="n"/>
      <c r="BH82" s="126" t="n"/>
      <c r="BI82" s="126" t="n"/>
      <c r="BJ82" s="175" t="n"/>
      <c r="BK82" s="1720" t="n"/>
      <c r="BL82" s="90" t="n"/>
      <c r="BM82" s="90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</row>
    <row r="83">
      <c r="A83" s="90" t="n"/>
      <c r="B83" s="182" t="inlineStr">
        <is>
          <t>УК-3</t>
        </is>
      </c>
      <c r="C83" s="126" t="n"/>
      <c r="D83" s="126" t="n"/>
      <c r="E83" s="126" t="n"/>
      <c r="F83" s="126" t="n"/>
      <c r="G83" s="126" t="n"/>
      <c r="H83" s="175" t="n"/>
      <c r="I83" s="68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217" t="inlineStr">
        <is>
          <t>2.1, 2.5.2</t>
        </is>
      </c>
      <c r="BF83" s="126" t="n"/>
      <c r="BG83" s="126" t="n"/>
      <c r="BH83" s="126" t="n"/>
      <c r="BI83" s="126" t="n"/>
      <c r="BJ83" s="175" t="n"/>
      <c r="BK83" s="1720" t="n"/>
      <c r="BL83" s="90" t="n"/>
      <c r="BM83" s="90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</row>
    <row r="84">
      <c r="A84" s="90" t="n"/>
      <c r="B84" s="182" t="inlineStr">
        <is>
          <t>УК-4</t>
        </is>
      </c>
      <c r="C84" s="126" t="n"/>
      <c r="D84" s="126" t="n"/>
      <c r="E84" s="126" t="n"/>
      <c r="F84" s="126" t="n"/>
      <c r="G84" s="126" t="n"/>
      <c r="H84" s="175" t="n"/>
      <c r="I84" s="68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17" t="inlineStr">
        <is>
          <t>1.1</t>
        </is>
      </c>
      <c r="BF84" s="126" t="n"/>
      <c r="BG84" s="126" t="n"/>
      <c r="BH84" s="126" t="n"/>
      <c r="BI84" s="126" t="n"/>
      <c r="BJ84" s="175" t="n"/>
      <c r="BK84" s="1720" t="n"/>
      <c r="BL84" s="90" t="n"/>
      <c r="BM84" s="90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</row>
    <row r="85">
      <c r="A85" s="90" t="n"/>
      <c r="B85" s="182" t="inlineStr">
        <is>
          <t>УК-5</t>
        </is>
      </c>
      <c r="C85" s="126" t="n"/>
      <c r="D85" s="126" t="n"/>
      <c r="E85" s="126" t="n"/>
      <c r="F85" s="126" t="n"/>
      <c r="G85" s="126" t="n"/>
      <c r="H85" s="175" t="n"/>
      <c r="I85" s="681" t="inlineStr">
        <is>
          <t>Развивать инновационную восприимчивость и способность к инновационной деятельности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17" t="inlineStr">
        <is>
          <t>1.1, 1.2.1</t>
        </is>
      </c>
      <c r="BF85" s="126" t="n"/>
      <c r="BG85" s="126" t="n"/>
      <c r="BH85" s="126" t="n"/>
      <c r="BI85" s="126" t="n"/>
      <c r="BJ85" s="175" t="n"/>
      <c r="BK85" s="1720" t="n"/>
      <c r="BL85" s="90" t="n"/>
      <c r="BM85" s="90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</row>
    <row r="86">
      <c r="A86" s="90" t="n"/>
      <c r="B86" s="182" t="inlineStr">
        <is>
          <t>УК-6</t>
        </is>
      </c>
      <c r="C86" s="126" t="n"/>
      <c r="D86" s="126" t="n"/>
      <c r="E86" s="126" t="n"/>
      <c r="F86" s="126" t="n"/>
      <c r="G86" s="126" t="n"/>
      <c r="H86" s="175" t="n"/>
      <c r="I86" s="6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217" t="inlineStr">
        <is>
          <t>1.1, 1.2.1</t>
        </is>
      </c>
      <c r="BF86" s="126" t="n"/>
      <c r="BG86" s="126" t="n"/>
      <c r="BH86" s="126" t="n"/>
      <c r="BI86" s="126" t="n"/>
      <c r="BJ86" s="175" t="n"/>
      <c r="BK86" s="1720" t="n"/>
      <c r="BL86" s="90" t="n"/>
      <c r="BM86" s="90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</row>
    <row r="87">
      <c r="A87" s="514" t="n"/>
      <c r="B87" s="182" t="inlineStr">
        <is>
          <t>УК-7</t>
        </is>
      </c>
      <c r="C87" s="126" t="n"/>
      <c r="D87" s="126" t="n"/>
      <c r="E87" s="126" t="n"/>
      <c r="F87" s="126" t="n"/>
      <c r="G87" s="126" t="n"/>
      <c r="H87" s="175" t="n"/>
      <c r="I87" s="68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217" t="inlineStr">
        <is>
          <t>1.4</t>
        </is>
      </c>
      <c r="BF87" s="126" t="n"/>
      <c r="BG87" s="126" t="n"/>
      <c r="BH87" s="126" t="n"/>
      <c r="BI87" s="126" t="n"/>
      <c r="BJ87" s="175" t="n"/>
      <c r="BK87" s="2279" t="n"/>
      <c r="BL87" s="514" t="n"/>
      <c r="BM87" s="514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</row>
    <row r="88">
      <c r="A88" s="515" t="n"/>
      <c r="B88" s="182" t="inlineStr">
        <is>
          <t>УПК-1</t>
        </is>
      </c>
      <c r="C88" s="126" t="n"/>
      <c r="D88" s="126" t="n"/>
      <c r="E88" s="126" t="n"/>
      <c r="F88" s="126" t="n"/>
      <c r="G88" s="126" t="n"/>
      <c r="H88" s="175" t="n"/>
      <c r="I88" s="681" t="inlineStr">
        <is>
          <t>Применять перспективные методы системного анализа и принятия решений для исследования функциональных задач на основе мировых тенденций развития системного анализа, управления и информационных технологий высокого качества программных продуктов в рамках индустриальной разработки программных систем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217" t="inlineStr">
        <is>
          <t>1.2.1</t>
        </is>
      </c>
      <c r="BF88" s="126" t="n"/>
      <c r="BG88" s="126" t="n"/>
      <c r="BH88" s="126" t="n"/>
      <c r="BI88" s="126" t="n"/>
      <c r="BJ88" s="175" t="n"/>
      <c r="BK88" s="2280" t="n"/>
      <c r="BL88" s="515" t="n"/>
      <c r="BM88" s="515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</row>
    <row r="89">
      <c r="A89" s="515" t="n"/>
      <c r="B89" s="182" t="inlineStr">
        <is>
          <t>УПК-2</t>
        </is>
      </c>
      <c r="C89" s="126" t="n"/>
      <c r="D89" s="126" t="n"/>
      <c r="E89" s="126" t="n"/>
      <c r="F89" s="126" t="n"/>
      <c r="G89" s="126" t="n"/>
      <c r="H89" s="175" t="n"/>
      <c r="I89" s="681" t="inlineStr">
        <is>
          <t>Составлять математические модели информационных потоков в условиях недостатка информации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217" t="inlineStr">
        <is>
          <t>1.2.2</t>
        </is>
      </c>
      <c r="BF89" s="126" t="n"/>
      <c r="BG89" s="126" t="n"/>
      <c r="BH89" s="126" t="n"/>
      <c r="BI89" s="126" t="n"/>
      <c r="BJ89" s="175" t="n"/>
      <c r="BK89" s="2280" t="n"/>
      <c r="BL89" s="515" t="n"/>
      <c r="BM89" s="515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</row>
    <row r="90">
      <c r="A90" s="514" t="n"/>
      <c r="B90" s="182" t="inlineStr">
        <is>
          <t>УПК-3</t>
        </is>
      </c>
      <c r="C90" s="126" t="n"/>
      <c r="D90" s="126" t="n"/>
      <c r="E90" s="126" t="n"/>
      <c r="F90" s="126" t="n"/>
      <c r="G90" s="126" t="n"/>
      <c r="H90" s="175" t="n"/>
      <c r="I90" s="2281" t="inlineStr">
        <is>
          <t>Применять навыки постановки и решения задач оптимального управления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217" t="inlineStr">
        <is>
          <t>1.3.1</t>
        </is>
      </c>
      <c r="BF90" s="126" t="n"/>
      <c r="BG90" s="126" t="n"/>
      <c r="BH90" s="126" t="n"/>
      <c r="BI90" s="126" t="n"/>
      <c r="BJ90" s="175" t="n"/>
      <c r="BK90" s="2279" t="n"/>
      <c r="BL90" s="514" t="n"/>
      <c r="BM90" s="514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</row>
    <row r="91">
      <c r="A91" s="514" t="n"/>
      <c r="B91" s="182" t="inlineStr">
        <is>
          <t>УПК-4</t>
        </is>
      </c>
      <c r="C91" s="126" t="n"/>
      <c r="D91" s="126" t="n"/>
      <c r="E91" s="126" t="n"/>
      <c r="F91" s="126" t="n"/>
      <c r="G91" s="126" t="n"/>
      <c r="H91" s="175" t="n"/>
      <c r="I91" s="681" t="inlineStr">
        <is>
          <t xml:space="preserve">Анализировать сложные причинно-следственные связи при принятии решений в системах на основе неклассических логик 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217" t="inlineStr">
        <is>
          <t>1.3.2</t>
        </is>
      </c>
      <c r="BF91" s="126" t="n"/>
      <c r="BG91" s="126" t="n"/>
      <c r="BH91" s="126" t="n"/>
      <c r="BI91" s="126" t="n"/>
      <c r="BJ91" s="175" t="n"/>
      <c r="BK91" s="2279" t="n"/>
      <c r="BL91" s="514" t="n"/>
      <c r="BM91" s="514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</row>
    <row r="92">
      <c r="A92" s="514" t="n"/>
      <c r="B92" s="182" t="inlineStr">
        <is>
          <t>СК-1</t>
        </is>
      </c>
      <c r="C92" s="126" t="n"/>
      <c r="D92" s="126" t="n"/>
      <c r="E92" s="126" t="n"/>
      <c r="F92" s="126" t="n"/>
      <c r="G92" s="126" t="n"/>
      <c r="H92" s="175" t="n"/>
      <c r="I92" s="176" t="inlineStr">
        <is>
          <t>Обеспечивать разработку программного обеспечения с применением парадигмы функционального программирования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2" t="n"/>
      <c r="BE92" s="217" t="inlineStr">
        <is>
          <t>2.4.2.1, 2.4.2.5</t>
        </is>
      </c>
      <c r="BF92" s="126" t="n"/>
      <c r="BG92" s="126" t="n"/>
      <c r="BH92" s="126" t="n"/>
      <c r="BI92" s="126" t="n"/>
      <c r="BJ92" s="175" t="n"/>
      <c r="BK92" s="2279" t="n"/>
      <c r="BL92" s="522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</row>
    <row r="93">
      <c r="A93" s="515" t="n"/>
      <c r="B93" s="182" t="inlineStr">
        <is>
          <t>СК-2</t>
        </is>
      </c>
      <c r="C93" s="126" t="n"/>
      <c r="D93" s="126" t="n"/>
      <c r="E93" s="126" t="n"/>
      <c r="F93" s="126" t="n"/>
      <c r="G93" s="126" t="n"/>
      <c r="H93" s="175" t="n"/>
      <c r="I93" s="176" t="inlineStr">
        <is>
          <t>Применять навыки разработки, отладки и тестирования мультипоточных программ</t>
        </is>
      </c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2" t="n"/>
      <c r="BE93" s="217" t="inlineStr">
        <is>
          <t>2.4.2.2, 2.4.2.5</t>
        </is>
      </c>
      <c r="BF93" s="126" t="n"/>
      <c r="BG93" s="126" t="n"/>
      <c r="BH93" s="126" t="n"/>
      <c r="BI93" s="126" t="n"/>
      <c r="BJ93" s="175" t="n"/>
      <c r="BK93" s="2280" t="n"/>
      <c r="BL93" s="522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</row>
    <row r="94">
      <c r="A94" s="515" t="n"/>
      <c r="B94" s="182" t="inlineStr">
        <is>
          <t>СК-3</t>
        </is>
      </c>
      <c r="C94" s="126" t="n"/>
      <c r="D94" s="126" t="n"/>
      <c r="E94" s="126" t="n"/>
      <c r="F94" s="126" t="n"/>
      <c r="G94" s="126" t="n"/>
      <c r="H94" s="175" t="n"/>
      <c r="I94" s="176" t="inlineStr">
        <is>
          <t>Владеть навыками разработки, отладки и тестирования программного обеспечения, использующего асинхронные операции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2" t="n"/>
      <c r="BE94" s="217" t="inlineStr">
        <is>
          <t>2.4.2.3, 2.4.2.5</t>
        </is>
      </c>
      <c r="BF94" s="126" t="n"/>
      <c r="BG94" s="126" t="n"/>
      <c r="BH94" s="126" t="n"/>
      <c r="BI94" s="126" t="n"/>
      <c r="BJ94" s="175" t="n"/>
      <c r="BK94" s="2280" t="n"/>
      <c r="BL94" s="522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</row>
    <row r="95">
      <c r="A95" s="515" t="n"/>
      <c r="B95" s="182" t="inlineStr">
        <is>
          <t>СК-4</t>
        </is>
      </c>
      <c r="C95" s="126" t="n"/>
      <c r="D95" s="126" t="n"/>
      <c r="E95" s="126" t="n"/>
      <c r="F95" s="126" t="n"/>
      <c r="G95" s="126" t="n"/>
      <c r="H95" s="175" t="n"/>
      <c r="I95" s="176" t="inlineStr">
        <is>
          <t>Владеть навыками проектирования, разработки, отладки и тестирования программного обеспечения микросервисной архитектуры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2" t="n"/>
      <c r="BE95" s="217" t="inlineStr">
        <is>
          <t>2.4.2.4, 2.4.2.5</t>
        </is>
      </c>
      <c r="BF95" s="126" t="n"/>
      <c r="BG95" s="126" t="n"/>
      <c r="BH95" s="126" t="n"/>
      <c r="BI95" s="126" t="n"/>
      <c r="BJ95" s="175" t="n"/>
      <c r="BK95" s="2280" t="n"/>
      <c r="BL95" s="522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</row>
    <row r="96">
      <c r="A96" s="514" t="n"/>
      <c r="B96" s="182" t="inlineStr">
        <is>
          <t>СК-5</t>
        </is>
      </c>
      <c r="C96" s="126" t="n"/>
      <c r="D96" s="126" t="n"/>
      <c r="E96" s="126" t="n"/>
      <c r="F96" s="126" t="n"/>
      <c r="G96" s="126" t="n"/>
      <c r="H96" s="175" t="n"/>
      <c r="I96" s="176" t="inlineStr">
        <is>
          <t>Владеть навыками проектирования, построении и эксплуатации электронных хранилищ данных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2" t="n"/>
      <c r="BE96" s="217" t="inlineStr">
        <is>
          <t>2.2.1, 2.2.5</t>
        </is>
      </c>
      <c r="BF96" s="126" t="n"/>
      <c r="BG96" s="126" t="n"/>
      <c r="BH96" s="126" t="n"/>
      <c r="BI96" s="126" t="n"/>
      <c r="BJ96" s="175" t="n"/>
      <c r="BK96" s="2279" t="n"/>
      <c r="BL96" s="522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</row>
    <row r="97">
      <c r="A97" s="514" t="n"/>
      <c r="B97" s="182" t="inlineStr">
        <is>
          <t>СК-6</t>
        </is>
      </c>
      <c r="C97" s="126" t="n"/>
      <c r="D97" s="126" t="n"/>
      <c r="E97" s="126" t="n"/>
      <c r="F97" s="126" t="n"/>
      <c r="G97" s="126" t="n"/>
      <c r="H97" s="175" t="n"/>
      <c r="I97" s="176" t="inlineStr">
        <is>
          <t>Знать и уметь использовать технологии хранения, обработки и анализа данных больших объемов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2" t="n"/>
      <c r="BE97" s="217" t="inlineStr">
        <is>
          <t>2.2.2, 2.2.5</t>
        </is>
      </c>
      <c r="BF97" s="126" t="n"/>
      <c r="BG97" s="126" t="n"/>
      <c r="BH97" s="126" t="n"/>
      <c r="BI97" s="126" t="n"/>
      <c r="BJ97" s="175" t="n"/>
      <c r="BK97" s="2279" t="n"/>
      <c r="BL97" s="522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</row>
    <row r="98">
      <c r="A98" s="514" t="n"/>
      <c r="B98" s="182" t="inlineStr">
        <is>
          <t>СК-7</t>
        </is>
      </c>
      <c r="C98" s="126" t="n"/>
      <c r="D98" s="126" t="n"/>
      <c r="E98" s="126" t="n"/>
      <c r="F98" s="126" t="n"/>
      <c r="G98" s="126" t="n"/>
      <c r="H98" s="175" t="n"/>
      <c r="I98" s="176" t="inlineStr">
        <is>
          <t>Обладать знаниями и навыками применения искусственных нейронных сетей в криптографических методах защиты данных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2" t="n"/>
      <c r="BE98" s="217" t="inlineStr">
        <is>
          <t>2.2.3, 2.2.5</t>
        </is>
      </c>
      <c r="BF98" s="126" t="n"/>
      <c r="BG98" s="126" t="n"/>
      <c r="BH98" s="126" t="n"/>
      <c r="BI98" s="126" t="n"/>
      <c r="BJ98" s="175" t="n"/>
      <c r="BK98" s="2279" t="n"/>
      <c r="BL98" s="522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</row>
    <row r="99">
      <c r="A99" s="514" t="n"/>
      <c r="B99" s="182" t="inlineStr">
        <is>
          <t>СК-8</t>
        </is>
      </c>
      <c r="C99" s="126" t="n"/>
      <c r="D99" s="126" t="n"/>
      <c r="E99" s="126" t="n"/>
      <c r="F99" s="126" t="n"/>
      <c r="G99" s="126" t="n"/>
      <c r="H99" s="175" t="n"/>
      <c r="I99" s="176" t="inlineStr">
        <is>
          <t>Знать и уметь использовать технологии передачи, хранения, обработки и анализа данных, применяемых в современных системах управления предприятием</t>
        </is>
      </c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2" t="n"/>
      <c r="BE99" s="217" t="inlineStr">
        <is>
          <t>2.2.4, 2.2.5</t>
        </is>
      </c>
      <c r="BF99" s="126" t="n"/>
      <c r="BG99" s="126" t="n"/>
      <c r="BH99" s="126" t="n"/>
      <c r="BI99" s="126" t="n"/>
      <c r="BJ99" s="175" t="n"/>
      <c r="BK99" s="2279" t="n"/>
      <c r="BL99" s="522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</row>
    <row r="100">
      <c r="A100" s="514" t="n"/>
      <c r="B100" s="182" t="inlineStr">
        <is>
          <t>СК-9</t>
        </is>
      </c>
      <c r="C100" s="126" t="n"/>
      <c r="D100" s="126" t="n"/>
      <c r="E100" s="126" t="n"/>
      <c r="F100" s="126" t="n"/>
      <c r="G100" s="126" t="n"/>
      <c r="H100" s="175" t="n"/>
      <c r="I100" s="176" t="inlineStr">
        <is>
          <t>Обладать навыками анализа и описания бизнес-процессов предприятия</t>
        </is>
      </c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2" t="n"/>
      <c r="BE100" s="217" t="inlineStr">
        <is>
          <t>2.3.1</t>
        </is>
      </c>
      <c r="BF100" s="126" t="n"/>
      <c r="BG100" s="126" t="n"/>
      <c r="BH100" s="126" t="n"/>
      <c r="BI100" s="126" t="n"/>
      <c r="BJ100" s="175" t="n"/>
      <c r="BK100" s="2279" t="n"/>
      <c r="BL100" s="522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</row>
    <row r="101">
      <c r="A101" s="243" t="n"/>
      <c r="B101" s="182" t="inlineStr">
        <is>
          <t>СК-10</t>
        </is>
      </c>
      <c r="C101" s="126" t="n"/>
      <c r="D101" s="126" t="n"/>
      <c r="E101" s="126" t="n"/>
      <c r="F101" s="126" t="n"/>
      <c r="G101" s="126" t="n"/>
      <c r="H101" s="175" t="n"/>
      <c r="I101" s="176" t="inlineStr">
        <is>
          <t>Обладать навыками планирования и управления проектами по разработке и внедрению программного обеспечения</t>
        </is>
      </c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2" t="n"/>
      <c r="BE101" s="217" t="inlineStr">
        <is>
          <t>2.3.2</t>
        </is>
      </c>
      <c r="BF101" s="126" t="n"/>
      <c r="BG101" s="126" t="n"/>
      <c r="BH101" s="126" t="n"/>
      <c r="BI101" s="126" t="n"/>
      <c r="BJ101" s="175" t="n"/>
      <c r="BK101" s="1510" t="n"/>
      <c r="BL101" s="522" t="n"/>
      <c r="BM101" s="1" t="n"/>
      <c r="BN101" s="1" t="n"/>
      <c r="BO101" s="1" t="n"/>
      <c r="BP101" s="1" t="n"/>
      <c r="BQ101" s="243" t="n"/>
      <c r="BR101" s="243" t="n"/>
      <c r="BS101" s="243" t="n"/>
      <c r="BT101" s="243" t="n"/>
      <c r="BU101" s="243" t="n"/>
      <c r="BV101" s="243" t="n"/>
      <c r="BW101" s="243" t="n"/>
      <c r="BX101" s="243" t="n"/>
      <c r="BY101" s="1" t="n"/>
      <c r="BZ101" s="1" t="n"/>
      <c r="CA101" s="1" t="n"/>
      <c r="CB101" s="1" t="n"/>
      <c r="CC101" s="1" t="n"/>
    </row>
    <row r="102">
      <c r="A102" s="243" t="n"/>
      <c r="B102" s="182" t="inlineStr">
        <is>
          <t>СК-11</t>
        </is>
      </c>
      <c r="C102" s="126" t="n"/>
      <c r="D102" s="126" t="n"/>
      <c r="E102" s="126" t="n"/>
      <c r="F102" s="126" t="n"/>
      <c r="G102" s="126" t="n"/>
      <c r="H102" s="175" t="n"/>
      <c r="I102" s="176" t="inlineStr">
        <is>
          <t>Применять знания по организации, экономике и управлению предприятием, деятельность которого основана на применении информационных технологий</t>
        </is>
      </c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2" t="n"/>
      <c r="BE102" s="217" t="inlineStr">
        <is>
          <t>2.3.3</t>
        </is>
      </c>
      <c r="BF102" s="126" t="n"/>
      <c r="BG102" s="126" t="n"/>
      <c r="BH102" s="126" t="n"/>
      <c r="BI102" s="126" t="n"/>
      <c r="BJ102" s="175" t="n"/>
      <c r="BK102" s="1510" t="n"/>
      <c r="BL102" s="522" t="n"/>
      <c r="BM102" s="522" t="n"/>
      <c r="BN102" s="522" t="n"/>
      <c r="BO102" s="522" t="n"/>
      <c r="BP102" s="522" t="n"/>
      <c r="BQ102" s="243" t="n"/>
      <c r="BR102" s="243" t="n"/>
      <c r="BS102" s="243" t="n"/>
      <c r="BT102" s="243" t="n"/>
      <c r="BU102" s="243" t="n"/>
      <c r="BV102" s="243" t="n"/>
      <c r="BW102" s="243" t="n"/>
      <c r="BX102" s="243" t="n"/>
      <c r="BY102" s="1" t="n"/>
      <c r="BZ102" s="1" t="n"/>
      <c r="CA102" s="1" t="n"/>
      <c r="CB102" s="1" t="n"/>
      <c r="CC102" s="1" t="n"/>
    </row>
    <row r="103">
      <c r="A103" s="243" t="n"/>
      <c r="B103" s="182" t="inlineStr">
        <is>
          <t>СК-12</t>
        </is>
      </c>
      <c r="C103" s="126" t="n"/>
      <c r="D103" s="126" t="n"/>
      <c r="E103" s="126" t="n"/>
      <c r="F103" s="126" t="n"/>
      <c r="G103" s="126" t="n"/>
      <c r="H103" s="175" t="n"/>
      <c r="I103" s="176" t="inlineStr">
        <is>
          <t xml:space="preserve">Знать и уметь использовать математические методы при разработке систем искусственного интеллекта  </t>
        </is>
      </c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2" t="n"/>
      <c r="BE103" s="262" t="inlineStr">
        <is>
          <t>2.4.1.1</t>
        </is>
      </c>
      <c r="BF103" s="131" t="n"/>
      <c r="BG103" s="131" t="n"/>
      <c r="BH103" s="131" t="n"/>
      <c r="BI103" s="131" t="n"/>
      <c r="BJ103" s="132" t="n"/>
      <c r="BK103" s="1510" t="n"/>
      <c r="BL103" s="522" t="n"/>
      <c r="BM103" s="522" t="n"/>
      <c r="BN103" s="522" t="n"/>
      <c r="BO103" s="522" t="n"/>
      <c r="BP103" s="522" t="n"/>
      <c r="BQ103" s="243" t="n"/>
      <c r="BR103" s="243" t="n"/>
      <c r="BS103" s="243" t="n"/>
      <c r="BT103" s="243" t="n"/>
      <c r="BU103" s="243" t="n"/>
      <c r="BV103" s="243" t="n"/>
      <c r="BW103" s="243" t="n"/>
      <c r="BX103" s="243" t="n"/>
      <c r="BY103" s="1" t="n"/>
      <c r="BZ103" s="1" t="n"/>
      <c r="CA103" s="1" t="n"/>
      <c r="CB103" s="1" t="n"/>
      <c r="CC103" s="1" t="n"/>
    </row>
    <row r="104">
      <c r="A104" s="243" t="n"/>
      <c r="B104" s="182" t="inlineStr">
        <is>
          <t>СК-13</t>
        </is>
      </c>
      <c r="C104" s="126" t="n"/>
      <c r="D104" s="126" t="n"/>
      <c r="E104" s="126" t="n"/>
      <c r="F104" s="126" t="n"/>
      <c r="G104" s="126" t="n"/>
      <c r="H104" s="175" t="n"/>
      <c r="I104" s="176" t="inlineStr">
        <is>
          <t xml:space="preserve">Знать и уметь  применять теорию искусственных нейронных сетей при разработке систем искусственного интеллекта </t>
        </is>
      </c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2" t="n"/>
      <c r="BE104" s="262" t="inlineStr">
        <is>
          <t>2.4.1.2</t>
        </is>
      </c>
      <c r="BF104" s="131" t="n"/>
      <c r="BG104" s="131" t="n"/>
      <c r="BH104" s="131" t="n"/>
      <c r="BI104" s="131" t="n"/>
      <c r="BJ104" s="132" t="n"/>
      <c r="BK104" s="1510" t="n"/>
      <c r="BL104" s="522" t="n"/>
      <c r="BM104" s="522" t="n"/>
      <c r="BN104" s="522" t="n"/>
      <c r="BO104" s="522" t="n"/>
      <c r="BP104" s="522" t="n"/>
      <c r="BQ104" s="243" t="n"/>
      <c r="BR104" s="243" t="n"/>
      <c r="BS104" s="243" t="n"/>
      <c r="BT104" s="243" t="n"/>
      <c r="BU104" s="243" t="n"/>
      <c r="BV104" s="243" t="n"/>
      <c r="BW104" s="243" t="n"/>
      <c r="BX104" s="243" t="n"/>
      <c r="BY104" s="1" t="n"/>
      <c r="BZ104" s="1" t="n"/>
      <c r="CA104" s="1" t="n"/>
      <c r="CB104" s="1" t="n"/>
      <c r="CC104" s="1" t="n"/>
    </row>
    <row r="105">
      <c r="A105" s="243" t="n"/>
      <c r="B105" s="182" t="inlineStr">
        <is>
          <t>СК-14</t>
        </is>
      </c>
      <c r="C105" s="126" t="n"/>
      <c r="D105" s="126" t="n"/>
      <c r="E105" s="126" t="n"/>
      <c r="F105" s="126" t="n"/>
      <c r="G105" s="126" t="n"/>
      <c r="H105" s="175" t="n"/>
      <c r="I105" s="176" t="inlineStr">
        <is>
          <t>Обладать знаниями и навыками построения моделей интеллектуального анализа данных</t>
        </is>
      </c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2" t="n"/>
      <c r="BE105" s="262" t="inlineStr">
        <is>
          <t>2.4.1.3</t>
        </is>
      </c>
      <c r="BF105" s="131" t="n"/>
      <c r="BG105" s="131" t="n"/>
      <c r="BH105" s="131" t="n"/>
      <c r="BI105" s="131" t="n"/>
      <c r="BJ105" s="132" t="n"/>
      <c r="BK105" s="1510" t="n"/>
      <c r="BL105" s="522" t="n"/>
      <c r="BM105" s="522" t="n"/>
      <c r="BN105" s="522" t="n"/>
      <c r="BO105" s="522" t="n"/>
      <c r="BP105" s="522" t="n"/>
      <c r="BQ105" s="243" t="n"/>
      <c r="BR105" s="243" t="n"/>
      <c r="BS105" s="243" t="n"/>
      <c r="BT105" s="243" t="n"/>
      <c r="BU105" s="243" t="n"/>
      <c r="BV105" s="243" t="n"/>
      <c r="BW105" s="243" t="n"/>
      <c r="BX105" s="243" t="n"/>
      <c r="BY105" s="1" t="n"/>
      <c r="BZ105" s="1" t="n"/>
      <c r="CA105" s="1" t="n"/>
      <c r="CB105" s="1" t="n"/>
      <c r="CC105" s="1" t="n"/>
    </row>
    <row r="106">
      <c r="A106" s="90" t="n"/>
      <c r="B106" s="263" t="inlineStr">
        <is>
          <t>СК-15</t>
        </is>
      </c>
      <c r="C106" s="194" t="n"/>
      <c r="D106" s="194" t="n"/>
      <c r="E106" s="194" t="n"/>
      <c r="F106" s="194" t="n"/>
      <c r="G106" s="194" t="n"/>
      <c r="H106" s="195" t="n"/>
      <c r="I106" s="193" t="inlineStr">
        <is>
          <t>Владеть навыками разработки и применения систем искусственного интеллекта</t>
        </is>
      </c>
      <c r="J106" s="194" t="n"/>
      <c r="K106" s="194" t="n"/>
      <c r="L106" s="194" t="n"/>
      <c r="M106" s="194" t="n"/>
      <c r="N106" s="194" t="n"/>
      <c r="O106" s="194" t="n"/>
      <c r="P106" s="194" t="n"/>
      <c r="Q106" s="194" t="n"/>
      <c r="R106" s="194" t="n"/>
      <c r="S106" s="194" t="n"/>
      <c r="T106" s="194" t="n"/>
      <c r="U106" s="194" t="n"/>
      <c r="V106" s="194" t="n"/>
      <c r="W106" s="194" t="n"/>
      <c r="X106" s="194" t="n"/>
      <c r="Y106" s="194" t="n"/>
      <c r="Z106" s="194" t="n"/>
      <c r="AA106" s="194" t="n"/>
      <c r="AB106" s="194" t="n"/>
      <c r="AC106" s="194" t="n"/>
      <c r="AD106" s="194" t="n"/>
      <c r="AE106" s="194" t="n"/>
      <c r="AF106" s="194" t="n"/>
      <c r="AG106" s="194" t="n"/>
      <c r="AH106" s="194" t="n"/>
      <c r="AI106" s="194" t="n"/>
      <c r="AJ106" s="194" t="n"/>
      <c r="AK106" s="194" t="n"/>
      <c r="AL106" s="194" t="n"/>
      <c r="AM106" s="194" t="n"/>
      <c r="AN106" s="194" t="n"/>
      <c r="AO106" s="194" t="n"/>
      <c r="AP106" s="194" t="n"/>
      <c r="AQ106" s="194" t="n"/>
      <c r="AR106" s="194" t="n"/>
      <c r="AS106" s="194" t="n"/>
      <c r="AT106" s="194" t="n"/>
      <c r="AU106" s="194" t="n"/>
      <c r="AV106" s="194" t="n"/>
      <c r="AW106" s="194" t="n"/>
      <c r="AX106" s="194" t="n"/>
      <c r="AY106" s="194" t="n"/>
      <c r="AZ106" s="194" t="n"/>
      <c r="BA106" s="194" t="n"/>
      <c r="BB106" s="194" t="n"/>
      <c r="BC106" s="194" t="n"/>
      <c r="BD106" s="195" t="n"/>
      <c r="BE106" s="264" t="inlineStr">
        <is>
          <t>2.4.1.4</t>
        </is>
      </c>
      <c r="BF106" s="194" t="n"/>
      <c r="BG106" s="194" t="n"/>
      <c r="BH106" s="194" t="n"/>
      <c r="BI106" s="194" t="n"/>
      <c r="BJ106" s="195" t="n"/>
      <c r="BK106" s="8" t="n"/>
      <c r="BL106" s="522" t="n"/>
      <c r="BM106" s="1" t="n"/>
      <c r="BN106" s="1" t="n"/>
      <c r="BO106" s="1" t="n"/>
      <c r="BP106" s="1" t="n"/>
      <c r="BQ106" s="244" t="n"/>
      <c r="BR106" s="244" t="n"/>
      <c r="BS106" s="244" t="n"/>
      <c r="BT106" s="1452" t="n"/>
      <c r="BU106" s="1452" t="n"/>
      <c r="BV106" s="90" t="n"/>
      <c r="BW106" s="90" t="n"/>
      <c r="BX106" s="90" t="n"/>
      <c r="BY106" s="1" t="n"/>
      <c r="BZ106" s="1" t="n"/>
      <c r="CA106" s="1" t="n"/>
      <c r="CB106" s="1" t="n"/>
      <c r="CC106" s="1" t="n"/>
    </row>
    <row r="107">
      <c r="A107" s="90" t="n"/>
      <c r="B107" s="94" t="n"/>
      <c r="C107" s="94" t="n"/>
      <c r="D107" s="94" t="n"/>
      <c r="E107" s="94" t="n"/>
      <c r="F107" s="94" t="n"/>
      <c r="G107" s="94" t="n"/>
      <c r="H107" s="94" t="n"/>
      <c r="I107" s="94" t="n"/>
      <c r="J107" s="94" t="n"/>
      <c r="K107" s="94" t="n"/>
      <c r="L107" s="94" t="n"/>
      <c r="M107" s="94" t="n"/>
      <c r="N107" s="94" t="n"/>
      <c r="O107" s="94" t="n"/>
      <c r="P107" s="94" t="n"/>
      <c r="Q107" s="94" t="n"/>
      <c r="R107" s="94" t="n"/>
      <c r="S107" s="94" t="n"/>
      <c r="T107" s="94" t="n"/>
      <c r="U107" s="94" t="n"/>
      <c r="V107" s="94" t="n"/>
      <c r="W107" s="94" t="n"/>
      <c r="X107" s="94" t="n"/>
      <c r="Y107" s="94" t="n"/>
      <c r="Z107" s="94" t="n"/>
      <c r="AA107" s="94" t="n"/>
      <c r="AB107" s="94" t="n"/>
      <c r="AC107" s="94" t="n"/>
      <c r="AD107" s="94" t="n"/>
      <c r="AE107" s="94" t="n"/>
      <c r="AF107" s="94" t="n"/>
      <c r="AG107" s="94" t="n"/>
      <c r="AH107" s="94" t="n"/>
      <c r="AI107" s="94" t="n"/>
      <c r="AJ107" s="94" t="n"/>
      <c r="AK107" s="94" t="n"/>
      <c r="AL107" s="94" t="n"/>
      <c r="AM107" s="94" t="n"/>
      <c r="AN107" s="94" t="n"/>
      <c r="AO107" s="94" t="n"/>
      <c r="AP107" s="94" t="n"/>
      <c r="AQ107" s="94" t="n"/>
      <c r="AR107" s="94" t="n"/>
      <c r="AS107" s="94" t="n"/>
      <c r="AT107" s="94" t="n"/>
      <c r="AU107" s="94" t="n"/>
      <c r="AV107" s="94" t="n"/>
      <c r="AW107" s="94" t="n"/>
      <c r="AX107" s="94" t="n"/>
      <c r="AY107" s="94" t="n"/>
      <c r="AZ107" s="94" t="n"/>
      <c r="BA107" s="94" t="n"/>
      <c r="BB107" s="94" t="n"/>
      <c r="BC107" s="94" t="n"/>
      <c r="BD107" s="94" t="n"/>
      <c r="BE107" s="94" t="n"/>
      <c r="BF107" s="94" t="n"/>
      <c r="BG107" s="94" t="n"/>
      <c r="BH107" s="94" t="n"/>
      <c r="BI107" s="94" t="n"/>
      <c r="BJ107" s="94" t="n"/>
      <c r="BK107" s="8" t="n"/>
      <c r="BL107" s="3" t="n"/>
      <c r="BM107" s="3" t="n"/>
      <c r="BN107" s="3" t="n"/>
      <c r="BO107" s="3" t="n"/>
      <c r="BP107" s="3" t="n"/>
      <c r="BQ107" s="244" t="n"/>
      <c r="BR107" s="244" t="n"/>
      <c r="BS107" s="244" t="n"/>
      <c r="BT107" s="1452" t="n"/>
      <c r="BU107" s="1452" t="n"/>
      <c r="BV107" s="90" t="n"/>
      <c r="BW107" s="90" t="n"/>
      <c r="BX107" s="90" t="n"/>
      <c r="BY107" s="1" t="n"/>
      <c r="BZ107" s="1" t="n"/>
      <c r="CA107" s="1" t="n"/>
      <c r="CB107" s="1" t="n"/>
      <c r="CC107" s="1" t="n"/>
    </row>
    <row r="108">
      <c r="A108" s="90" t="n"/>
      <c r="B108" s="90" t="n"/>
      <c r="C108" s="1" t="n"/>
      <c r="D108" s="1" t="n"/>
      <c r="E108" s="24" t="inlineStr">
        <is>
          <t xml:space="preserve">Учебный план углубленного высшего образования по специальности 7-06-0612-03  " Системы управления информацией"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7-06-06-010/пр. </t>
        </is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23" t="n"/>
      <c r="BH108" s="23" t="n"/>
      <c r="BI108" s="23" t="n"/>
      <c r="BJ108" s="3" t="n"/>
      <c r="BK108" s="1720" t="n"/>
      <c r="BL108" s="90" t="n"/>
      <c r="BM108" s="90" t="n"/>
      <c r="BN108" s="90" t="n"/>
      <c r="BO108" s="90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1" t="n"/>
      <c r="BZ108" s="1" t="n"/>
      <c r="CA108" s="1" t="n"/>
      <c r="CB108" s="1" t="n"/>
      <c r="CC108" s="1" t="n"/>
    </row>
    <row r="109">
      <c r="A109" s="90" t="n"/>
      <c r="B109" s="90" t="n"/>
      <c r="C109" s="518" t="n"/>
      <c r="D109" s="90" t="n"/>
      <c r="E109" s="90" t="n"/>
      <c r="F109" s="90" t="n"/>
      <c r="G109" s="90" t="n"/>
      <c r="H109" s="90" t="n"/>
      <c r="I109" s="90" t="n"/>
      <c r="J109" s="90" t="n"/>
      <c r="K109" s="90" t="n"/>
      <c r="L109" s="90" t="n"/>
      <c r="M109" s="90" t="n"/>
      <c r="N109" s="90" t="n"/>
      <c r="O109" s="90" t="n"/>
      <c r="P109" s="90" t="n"/>
      <c r="Q109" s="90" t="n"/>
      <c r="R109" s="90" t="n"/>
      <c r="S109" s="90" t="n"/>
      <c r="T109" s="90" t="n"/>
      <c r="U109" s="90" t="n"/>
      <c r="V109" s="90" t="n"/>
      <c r="W109" s="90" t="n"/>
      <c r="X109" s="90" t="n"/>
      <c r="Y109" s="90" t="n"/>
      <c r="Z109" s="90" t="n"/>
      <c r="AA109" s="90" t="n"/>
      <c r="AB109" s="90" t="n"/>
      <c r="AC109" s="90" t="n"/>
      <c r="AD109" s="90" t="n"/>
      <c r="AE109" s="90" t="n"/>
      <c r="AF109" s="90" t="n"/>
      <c r="AG109" s="90" t="n"/>
      <c r="AH109" s="90" t="n"/>
      <c r="AI109" s="90" t="n"/>
      <c r="AJ109" s="90" t="n"/>
      <c r="AK109" s="90" t="n"/>
      <c r="AL109" s="90" t="n"/>
      <c r="AM109" s="90" t="n"/>
      <c r="AN109" s="90" t="n"/>
      <c r="AO109" s="90" t="n"/>
      <c r="AP109" s="90" t="n"/>
      <c r="AQ109" s="90" t="n"/>
      <c r="AR109" s="90" t="n"/>
      <c r="AS109" s="90" t="n"/>
      <c r="AT109" s="90" t="n"/>
      <c r="AU109" s="90" t="n"/>
      <c r="AV109" s="90" t="n"/>
      <c r="AW109" s="90" t="n"/>
      <c r="AX109" s="90" t="n"/>
      <c r="AY109" s="90" t="n"/>
      <c r="AZ109" s="90" t="n"/>
      <c r="BA109" s="90" t="n"/>
      <c r="BB109" s="90" t="n"/>
      <c r="BC109" s="90" t="n"/>
      <c r="BD109" s="90" t="n"/>
      <c r="BE109" s="90" t="n"/>
      <c r="BF109" s="90" t="n"/>
      <c r="BG109" s="90" t="n"/>
      <c r="BH109" s="90" t="n"/>
      <c r="BI109" s="90" t="n"/>
      <c r="BJ109" s="90" t="n"/>
      <c r="BK109" s="8" t="n"/>
      <c r="BL109" s="23" t="n"/>
      <c r="BM109" s="23" t="n"/>
      <c r="BN109" s="23" t="n"/>
      <c r="BO109" s="23" t="n"/>
      <c r="BP109" s="23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1" t="n"/>
      <c r="BZ109" s="1" t="n"/>
      <c r="CA109" s="1" t="n"/>
      <c r="CB109" s="1" t="n"/>
      <c r="CC109" s="1" t="n"/>
    </row>
    <row r="110">
      <c r="A110" s="247" t="n"/>
      <c r="B110" s="688" t="n"/>
      <c r="C110" s="278" t="inlineStr">
        <is>
          <t>*</t>
        </is>
      </c>
      <c r="D11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1" t="n"/>
      <c r="AX110" s="1" t="n"/>
      <c r="AY110" s="1" t="n"/>
      <c r="AZ110" s="1" t="n"/>
      <c r="BA110" s="1" t="n"/>
      <c r="BB110" s="1" t="n"/>
      <c r="BC110" s="1" t="n"/>
      <c r="BD110" s="1" t="n"/>
      <c r="BE110" s="1" t="n"/>
      <c r="BF110" s="1" t="n"/>
      <c r="BG110" s="23" t="n"/>
      <c r="BH110" s="23" t="n"/>
      <c r="BI110" s="23" t="n"/>
      <c r="BJ110" s="23" t="n"/>
      <c r="BK110" s="2282" t="n"/>
      <c r="BL110" s="29" t="n"/>
      <c r="BM110" s="29" t="n"/>
      <c r="BN110" s="29" t="n"/>
      <c r="BO110" s="29" t="n"/>
      <c r="BP110" s="29" t="n"/>
      <c r="BQ110" s="247" t="n"/>
      <c r="BR110" s="247" t="n"/>
      <c r="BS110" s="247" t="n"/>
      <c r="BT110" s="247" t="n"/>
      <c r="BU110" s="247" t="n"/>
      <c r="BV110" s="247" t="n"/>
      <c r="BW110" s="247" t="n"/>
      <c r="BX110" s="247" t="n"/>
      <c r="BY110" s="1" t="n"/>
      <c r="BZ110" s="1" t="n"/>
      <c r="CA110" s="1" t="n"/>
      <c r="CB110" s="1" t="n"/>
      <c r="CC110" s="1" t="n"/>
    </row>
    <row r="111">
      <c r="A111" s="90" t="n"/>
      <c r="B111" s="689" t="n"/>
      <c r="C111" s="278" t="n"/>
      <c r="D111" s="29" t="n"/>
      <c r="E111" s="29" t="n"/>
      <c r="F111" s="29" t="n"/>
      <c r="G111" s="29" t="n"/>
      <c r="H111" s="29" t="n"/>
      <c r="I111" s="29" t="n"/>
      <c r="J111" s="29" t="n"/>
      <c r="K111" s="29" t="n"/>
      <c r="L111" s="29" t="n"/>
      <c r="M111" s="29" t="n"/>
      <c r="N111" s="29" t="n"/>
      <c r="O111" s="29" t="n"/>
      <c r="P111" s="29" t="n"/>
      <c r="Q111" s="29" t="n"/>
      <c r="R111" s="29" t="n"/>
      <c r="S111" s="29" t="n"/>
      <c r="T111" s="29" t="n"/>
      <c r="U111" s="29" t="n"/>
      <c r="V111" s="29" t="n"/>
      <c r="W111" s="29" t="n"/>
      <c r="X111" s="29" t="n"/>
      <c r="Y111" s="29" t="n"/>
      <c r="Z111" s="29" t="n"/>
      <c r="AA111" s="29" t="n"/>
      <c r="AB111" s="29" t="n"/>
      <c r="AC111" s="29" t="n"/>
      <c r="AD111" s="29" t="n"/>
      <c r="AE111" s="29" t="n"/>
      <c r="AF111" s="29" t="n"/>
      <c r="AG111" s="29" t="n"/>
      <c r="AH111" s="29" t="n"/>
      <c r="AI111" s="29" t="n"/>
      <c r="AJ111" s="29" t="n"/>
      <c r="AK111" s="29" t="n"/>
      <c r="AL111" s="29" t="n"/>
      <c r="AM111" s="29" t="n"/>
      <c r="AN111" s="29" t="n"/>
      <c r="AO111" s="29" t="n"/>
      <c r="AP111" s="29" t="n"/>
      <c r="AQ111" s="29" t="n"/>
      <c r="AR111" s="29" t="n"/>
      <c r="AS111" s="29" t="n"/>
      <c r="AT111" s="29" t="n"/>
      <c r="AU111" s="29" t="n"/>
      <c r="AV111" s="29" t="n"/>
      <c r="AW111" s="29" t="n"/>
      <c r="AX111" s="29" t="n"/>
      <c r="AY111" s="29" t="n"/>
      <c r="AZ111" s="29" t="n"/>
      <c r="BA111" s="29" t="n"/>
      <c r="BB111" s="29" t="n"/>
      <c r="BC111" s="29" t="n"/>
      <c r="BD111" s="29" t="n"/>
      <c r="BE111" s="29" t="n"/>
      <c r="BF111" s="29" t="n"/>
      <c r="BG111" s="29" t="n"/>
      <c r="BH111" s="29" t="n"/>
      <c r="BI111" s="29" t="n"/>
      <c r="BJ111" s="29" t="n"/>
      <c r="BK111" s="2282" t="n"/>
      <c r="BL111" s="690" t="n"/>
      <c r="BM111" s="690" t="n"/>
      <c r="BN111" s="690" t="n"/>
      <c r="BO111" s="690" t="n"/>
      <c r="BP111" s="690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1" t="n"/>
      <c r="BZ111" s="1" t="n"/>
      <c r="CA111" s="1" t="n"/>
      <c r="CB111" s="1" t="n"/>
      <c r="CC111" s="1" t="n"/>
    </row>
    <row r="112">
      <c r="A112" s="243" t="n"/>
      <c r="B112" s="688" t="n"/>
      <c r="C112" s="278" t="inlineStr">
        <is>
          <t>д</t>
        </is>
      </c>
      <c r="D112" s="1172" t="inlineStr">
        <is>
          <t>Дифференцированный зачет.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  <c r="AA112" s="690" t="n"/>
      <c r="AB112" s="690" t="n"/>
      <c r="AC112" s="690" t="n"/>
      <c r="AD112" s="690" t="n"/>
      <c r="AE112" s="690" t="n"/>
      <c r="AF112" s="690" t="n"/>
      <c r="AG112" s="690" t="n"/>
      <c r="AH112" s="690" t="n"/>
      <c r="AI112" s="690" t="n"/>
      <c r="AJ112" s="690" t="n"/>
      <c r="AK112" s="690" t="n"/>
      <c r="AL112" s="690" t="n"/>
      <c r="AM112" s="690" t="n"/>
      <c r="AN112" s="690" t="n"/>
      <c r="AO112" s="690" t="n"/>
      <c r="AP112" s="690" t="n"/>
      <c r="AQ112" s="690" t="n"/>
      <c r="AR112" s="690" t="n"/>
      <c r="AS112" s="690" t="n"/>
      <c r="AT112" s="690" t="n"/>
      <c r="AU112" s="690" t="n"/>
      <c r="AV112" s="690" t="n"/>
      <c r="AW112" s="690" t="n"/>
      <c r="AX112" s="690" t="n"/>
      <c r="AY112" s="690" t="n"/>
      <c r="AZ112" s="690" t="n"/>
      <c r="BA112" s="690" t="n"/>
      <c r="BB112" s="690" t="n"/>
      <c r="BC112" s="690" t="n"/>
      <c r="BD112" s="690" t="n"/>
      <c r="BE112" s="690" t="n"/>
      <c r="BF112" s="690" t="n"/>
      <c r="BG112" s="690" t="n"/>
      <c r="BH112" s="690" t="n"/>
      <c r="BI112" s="690" t="n"/>
      <c r="BJ112" s="690" t="n"/>
      <c r="BK112" s="1720" t="n"/>
      <c r="BL112" s="243" t="n"/>
      <c r="BM112" s="243" t="n"/>
      <c r="BN112" s="243" t="n"/>
      <c r="BO112" s="243" t="n"/>
      <c r="BP112" s="243" t="n"/>
      <c r="BQ112" s="243" t="n"/>
      <c r="BR112" s="243" t="n"/>
      <c r="BS112" s="243" t="n"/>
      <c r="BT112" s="243" t="n"/>
      <c r="BU112" s="243" t="n"/>
      <c r="BV112" s="243" t="n"/>
      <c r="BW112" s="243" t="n"/>
      <c r="BX112" s="243" t="n"/>
      <c r="BY112" s="1" t="n"/>
      <c r="BZ112" s="1" t="n"/>
      <c r="CA112" s="1" t="n"/>
      <c r="CB112" s="1" t="n"/>
      <c r="CC112" s="1" t="n"/>
    </row>
    <row r="113">
      <c r="A113" s="3" t="n"/>
      <c r="B113" s="243" t="n"/>
      <c r="C113" s="243" t="n"/>
      <c r="D113" s="243" t="n"/>
      <c r="E113" s="243" t="n"/>
      <c r="F113" s="243" t="n"/>
      <c r="G113" s="243" t="n"/>
      <c r="H113" s="243" t="n"/>
      <c r="I113" s="243" t="n"/>
      <c r="J113" s="243" t="n"/>
      <c r="K113" s="243" t="n"/>
      <c r="L113" s="243" t="n"/>
      <c r="M113" s="243" t="n"/>
      <c r="N113" s="243" t="n"/>
      <c r="O113" s="243" t="n"/>
      <c r="P113" s="243" t="n"/>
      <c r="Q113" s="243" t="n"/>
      <c r="R113" s="243" t="n"/>
      <c r="S113" s="243" t="n"/>
      <c r="T113" s="243" t="n"/>
      <c r="U113" s="243" t="n"/>
      <c r="V113" s="243" t="n"/>
      <c r="W113" s="243" t="n"/>
      <c r="X113" s="243" t="n"/>
      <c r="Y113" s="243" t="n"/>
      <c r="Z113" s="243" t="n"/>
      <c r="AA113" s="243" t="n"/>
      <c r="AB113" s="243" t="n"/>
      <c r="AC113" s="243" t="n"/>
      <c r="AD113" s="243" t="n"/>
      <c r="AE113" s="243" t="n"/>
      <c r="AF113" s="243" t="n"/>
      <c r="AG113" s="243" t="n"/>
      <c r="AH113" s="243" t="n"/>
      <c r="AI113" s="243" t="n"/>
      <c r="AJ113" s="243" t="n"/>
      <c r="AK113" s="243" t="n"/>
      <c r="AL113" s="243" t="n"/>
      <c r="AM113" s="243" t="n"/>
      <c r="AN113" s="243" t="n"/>
      <c r="AO113" s="243" t="n"/>
      <c r="AP113" s="243" t="n"/>
      <c r="AQ113" s="243" t="n"/>
      <c r="AR113" s="243" t="n"/>
      <c r="AS113" s="243" t="n"/>
      <c r="AT113" s="243" t="n"/>
      <c r="AU113" s="243" t="n"/>
      <c r="AV113" s="243" t="n"/>
      <c r="AW113" s="243" t="n"/>
      <c r="AX113" s="243" t="n"/>
      <c r="AY113" s="243" t="n"/>
      <c r="AZ113" s="243" t="n"/>
      <c r="BA113" s="243" t="n"/>
      <c r="BB113" s="243" t="n"/>
      <c r="BC113" s="243" t="n"/>
      <c r="BD113" s="243" t="n"/>
      <c r="BE113" s="243" t="n"/>
      <c r="BF113" s="243" t="n"/>
      <c r="BG113" s="243" t="n"/>
      <c r="BH113" s="243" t="n"/>
      <c r="BI113" s="243" t="n"/>
      <c r="BJ113" s="243" t="n"/>
      <c r="BK113" s="8" t="n"/>
      <c r="BL113" s="3" t="n"/>
      <c r="BM113" s="3" t="n"/>
      <c r="BN113" s="3" t="n"/>
      <c r="BO113" s="3" t="n"/>
      <c r="BP113" s="3" t="n"/>
      <c r="BQ113" s="3" t="n"/>
      <c r="BR113" s="3" t="n"/>
      <c r="BS113" s="3" t="n"/>
      <c r="BT113" s="3" t="n"/>
      <c r="BU113" s="3" t="n"/>
      <c r="BV113" s="3" t="n"/>
      <c r="BW113" s="3" t="n"/>
      <c r="BX113" s="3" t="n"/>
      <c r="BY113" s="1" t="n"/>
      <c r="BZ113" s="1" t="n"/>
      <c r="CA113" s="1" t="n"/>
      <c r="CB113" s="1" t="n"/>
      <c r="CC113" s="1" t="n"/>
    </row>
    <row r="114">
      <c r="A114" s="244" t="n"/>
      <c r="B114" s="244" t="n"/>
      <c r="C114" s="244" t="n"/>
      <c r="D114" s="41" t="inlineStr">
        <is>
          <t>Проректор по учебной работе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272" t="n"/>
      <c r="AB114" s="273" t="n"/>
      <c r="AC114" s="273" t="n"/>
      <c r="AD114" s="273" t="n"/>
      <c r="AE114" s="273" t="n"/>
      <c r="AF114" s="273" t="n"/>
      <c r="AG114" s="273" t="n"/>
      <c r="AH114" s="272" t="n"/>
      <c r="AI114" s="41" t="n"/>
      <c r="AJ114" s="41" t="n"/>
      <c r="AK114" s="41" t="n"/>
      <c r="AL114" s="41" t="n"/>
      <c r="AM114" s="41" t="n"/>
      <c r="AN114" s="3" t="n"/>
      <c r="AO114" s="41" t="inlineStr">
        <is>
          <t>А.А. Сакович</t>
        </is>
      </c>
      <c r="AP114" s="3" t="n"/>
      <c r="AQ114" s="274" t="n"/>
      <c r="AR114" s="274" t="n"/>
      <c r="AS114" s="274" t="n"/>
      <c r="AT114" s="274" t="n"/>
      <c r="AU114" s="3" t="n"/>
      <c r="AV114" s="3" t="n"/>
      <c r="AW114" s="3" t="n"/>
      <c r="AX114" s="244" t="n"/>
      <c r="AY114" s="244" t="n"/>
      <c r="AZ114" s="244" t="n"/>
      <c r="BA114" s="244" t="n"/>
      <c r="BB114" s="244" t="n"/>
      <c r="BC114" s="244" t="n"/>
      <c r="BD114" s="244" t="n"/>
      <c r="BE114" s="244" t="n"/>
      <c r="BF114" s="244" t="n"/>
      <c r="BG114" s="244" t="n"/>
      <c r="BH114" s="244" t="n"/>
      <c r="BI114" s="244" t="n"/>
      <c r="BJ114" s="244" t="n"/>
      <c r="BK114" s="8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1" t="n"/>
      <c r="BZ114" s="1" t="n"/>
      <c r="CA114" s="1" t="n"/>
      <c r="CB114" s="1" t="n"/>
      <c r="CC114" s="1" t="n"/>
    </row>
    <row r="115">
      <c r="A115" s="90" t="n"/>
      <c r="B115" s="244" t="n"/>
      <c r="C115" s="244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41" t="n"/>
      <c r="AB115" s="3" t="n"/>
      <c r="AC115" s="3" t="n"/>
      <c r="AD115" s="3" t="n"/>
      <c r="AE115" s="3" t="n"/>
      <c r="AF115" s="3" t="n"/>
      <c r="AG115" s="3" t="n"/>
      <c r="AH115" s="41" t="n"/>
      <c r="AI115" s="41" t="n"/>
      <c r="AJ115" s="41" t="n"/>
      <c r="AK115" s="41" t="n"/>
      <c r="AL115" s="41" t="n"/>
      <c r="AM115" s="41" t="n"/>
      <c r="AN115" s="3" t="n"/>
      <c r="AO115" s="41" t="n"/>
      <c r="AP115" s="3" t="n"/>
      <c r="AQ115" s="274" t="n"/>
      <c r="AR115" s="274" t="n"/>
      <c r="AS115" s="274" t="n"/>
      <c r="AT115" s="274" t="n"/>
      <c r="AU115" s="3" t="n"/>
      <c r="AV115" s="3" t="n"/>
      <c r="AW115" s="3" t="n"/>
      <c r="AX115" s="244" t="n"/>
      <c r="AY115" s="244" t="n"/>
      <c r="AZ115" s="244" t="n"/>
      <c r="BA115" s="244" t="n"/>
      <c r="BB115" s="244" t="n"/>
      <c r="BC115" s="244" t="n"/>
      <c r="BD115" s="244" t="n"/>
      <c r="BE115" s="244" t="n"/>
      <c r="BF115" s="244" t="n"/>
      <c r="BG115" s="244" t="n"/>
      <c r="BH115" s="244" t="n"/>
      <c r="BI115" s="244" t="n"/>
      <c r="BJ115" s="244" t="n"/>
      <c r="BK115" s="1720" t="n"/>
      <c r="BL115" s="90" t="n"/>
      <c r="BM115" s="90" t="n"/>
      <c r="BN115" s="244" t="n"/>
      <c r="BO115" s="244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1" t="n"/>
      <c r="BZ115" s="1" t="n"/>
      <c r="CA115" s="1" t="n"/>
      <c r="CB115" s="1" t="n"/>
      <c r="CC115" s="1" t="n"/>
    </row>
    <row r="116">
      <c r="A116" s="90" t="n"/>
      <c r="B116" s="90" t="n"/>
      <c r="C116" s="90" t="n"/>
      <c r="D116" s="276" t="n"/>
      <c r="E116" s="276" t="n"/>
      <c r="F116" s="276" t="n"/>
      <c r="G116" s="2126" t="n"/>
      <c r="H116" s="282" t="inlineStr">
        <is>
          <t>20 ____</t>
        </is>
      </c>
      <c r="I116" s="41" t="n"/>
      <c r="J116" s="279" t="n"/>
      <c r="K116" s="274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90" t="n"/>
      <c r="AY116" s="90" t="n"/>
      <c r="AZ116" s="90" t="n"/>
      <c r="BA116" s="90" t="n"/>
      <c r="BB116" s="90" t="n"/>
      <c r="BC116" s="90" t="n"/>
      <c r="BD116" s="90" t="n"/>
      <c r="BE116" s="90" t="n"/>
      <c r="BF116" s="90" t="n"/>
      <c r="BG116" s="90" t="n"/>
      <c r="BH116" s="90" t="n"/>
      <c r="BI116" s="90" t="n"/>
      <c r="BJ116" s="90" t="n"/>
      <c r="BK116" s="1720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1" t="n"/>
      <c r="BZ116" s="1" t="n"/>
      <c r="CA116" s="1" t="n"/>
      <c r="CB116" s="1" t="n"/>
      <c r="CC116" s="1" t="n"/>
    </row>
    <row r="117">
      <c r="A117" s="244" t="n"/>
      <c r="B117" s="90" t="n"/>
      <c r="C117" s="90" t="n"/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0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8" t="n"/>
      <c r="BL117" s="244" t="n"/>
      <c r="BM117" s="244" t="n"/>
      <c r="BN117" s="244" t="n"/>
      <c r="BO117" s="244" t="n"/>
      <c r="BP117" s="244" t="n"/>
      <c r="BQ117" s="244" t="n"/>
      <c r="BR117" s="244" t="n"/>
      <c r="BS117" s="244" t="n"/>
      <c r="BT117" s="244" t="n"/>
      <c r="BU117" s="244" t="n"/>
      <c r="BV117" s="244" t="n"/>
      <c r="BW117" s="244" t="n"/>
      <c r="BX117" s="244" t="n"/>
      <c r="BY117" s="1" t="n"/>
      <c r="BZ117" s="1" t="n"/>
      <c r="CA117" s="1" t="n"/>
      <c r="CB117" s="1" t="n"/>
      <c r="CC117" s="1" t="n"/>
    </row>
    <row r="118">
      <c r="A118" s="244" t="n"/>
      <c r="B118" s="244" t="n"/>
      <c r="C118" s="244" t="n"/>
      <c r="D118" s="282" t="inlineStr">
        <is>
          <t xml:space="preserve">Декан факультета информационных технологий 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276" t="n"/>
      <c r="AB118" s="276" t="n"/>
      <c r="AC118" s="276" t="n"/>
      <c r="AD118" s="276" t="n"/>
      <c r="AE118" s="276" t="n"/>
      <c r="AF118" s="276" t="n"/>
      <c r="AG118" s="280" t="n"/>
      <c r="AH118" s="280" t="n"/>
      <c r="AI118" s="41" t="n"/>
      <c r="AJ118" s="41" t="n"/>
      <c r="AK118" s="41" t="n"/>
      <c r="AL118" s="41" t="n"/>
      <c r="AM118" s="3" t="n"/>
      <c r="AN118" s="41" t="n"/>
      <c r="AO118" s="41" t="inlineStr">
        <is>
          <t>Д.В.Шиман</t>
        </is>
      </c>
      <c r="AP118" s="274" t="n"/>
      <c r="AQ118" s="274" t="n"/>
      <c r="AR118" s="274" t="n"/>
      <c r="AS118" s="274" t="n"/>
      <c r="AT118" s="3" t="n"/>
      <c r="AU118" s="3" t="n"/>
      <c r="AV118" s="3" t="n"/>
      <c r="AW118" s="3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8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1" t="n"/>
      <c r="BZ118" s="1" t="n"/>
      <c r="CA118" s="1" t="n"/>
      <c r="CB118" s="1" t="n"/>
      <c r="CC118" s="1" t="n"/>
    </row>
    <row r="119">
      <c r="A119" s="90" t="n"/>
      <c r="B119" s="244" t="n"/>
      <c r="C119" s="244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94" t="n"/>
      <c r="AY119" s="94" t="n"/>
      <c r="AZ119" s="94" t="n"/>
      <c r="BA119" s="94" t="n"/>
      <c r="BB119" s="94" t="n"/>
      <c r="BC119" s="94" t="n"/>
      <c r="BD119" s="94" t="n"/>
      <c r="BE119" s="244" t="n"/>
      <c r="BF119" s="244" t="n"/>
      <c r="BG119" s="244" t="n"/>
      <c r="BH119" s="244" t="n"/>
      <c r="BI119" s="244" t="n"/>
      <c r="BJ119" s="244" t="n"/>
      <c r="BK119" s="8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1" t="n"/>
      <c r="BZ119" s="1" t="n"/>
      <c r="CA119" s="1" t="n"/>
      <c r="CB119" s="1" t="n"/>
      <c r="CC119" s="1" t="n"/>
    </row>
    <row r="120">
      <c r="A120" s="90" t="n"/>
      <c r="B120" s="90" t="n"/>
      <c r="C120" s="90" t="n"/>
      <c r="D120" s="276" t="n"/>
      <c r="E120" s="276" t="n"/>
      <c r="F120" s="276" t="n"/>
      <c r="G120" s="2126" t="n"/>
      <c r="H120" s="282" t="inlineStr">
        <is>
          <t>20 ____</t>
        </is>
      </c>
      <c r="I120" s="41" t="n"/>
      <c r="J120" s="279" t="n"/>
      <c r="K120" s="274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3" t="n"/>
      <c r="AA120" s="3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90" t="n"/>
      <c r="AY120" s="90" t="n"/>
      <c r="AZ120" s="90" t="n"/>
      <c r="BA120" s="90" t="n"/>
      <c r="BB120" s="90" t="n"/>
      <c r="BC120" s="90" t="n"/>
      <c r="BD120" s="90" t="n"/>
      <c r="BE120" s="691" t="n"/>
      <c r="BF120" s="91" t="n"/>
      <c r="BG120" s="91" t="n"/>
      <c r="BH120" s="91" t="n"/>
      <c r="BI120" s="91" t="n"/>
      <c r="BJ120" s="91" t="n"/>
      <c r="BK120" s="8" t="n"/>
      <c r="BL120" s="244" t="n"/>
      <c r="BM120" s="91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1" t="n"/>
      <c r="BZ120" s="1" t="n"/>
      <c r="CA120" s="1" t="n"/>
      <c r="CB120" s="1" t="n"/>
      <c r="CC120" s="1" t="n"/>
    </row>
    <row r="121">
      <c r="A121" s="244" t="n"/>
      <c r="B121" s="90" t="n"/>
      <c r="C121" s="90" t="n"/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3" t="n"/>
      <c r="AX121" s="244" t="n"/>
      <c r="AY121" s="244" t="n"/>
      <c r="AZ121" s="244" t="n"/>
      <c r="BA121" s="97" t="n"/>
      <c r="BB121" s="519" t="n"/>
      <c r="BC121" s="90" t="n"/>
      <c r="BD121" s="90" t="n"/>
      <c r="BE121" s="691" t="n"/>
      <c r="BF121" s="91" t="n"/>
      <c r="BG121" s="91" t="n"/>
      <c r="BH121" s="91" t="n"/>
      <c r="BI121" s="91" t="n"/>
      <c r="BJ121" s="91" t="n"/>
      <c r="BK121" s="8" t="n"/>
      <c r="BL121" s="244" t="n"/>
      <c r="BM121" s="91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1" t="n"/>
      <c r="BZ121" s="1" t="n"/>
      <c r="CA121" s="1" t="n"/>
      <c r="CB121" s="1" t="n"/>
      <c r="CC121" s="1" t="n"/>
    </row>
    <row r="122">
      <c r="A122" s="244" t="n"/>
      <c r="B122" s="244" t="n"/>
      <c r="C122" s="244" t="n"/>
      <c r="D122" s="282" t="inlineStr">
        <is>
          <t>Заведующий кафедрой                                          информационных систем и технологий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3" t="n"/>
      <c r="W122" s="3" t="n"/>
      <c r="X122" s="3" t="n"/>
      <c r="Y122" s="3" t="n"/>
      <c r="Z122" s="3" t="n"/>
      <c r="AA122" s="272" t="n"/>
      <c r="AB122" s="273" t="n"/>
      <c r="AC122" s="273" t="n"/>
      <c r="AD122" s="273" t="n"/>
      <c r="AE122" s="273" t="n"/>
      <c r="AF122" s="273" t="n"/>
      <c r="AG122" s="273" t="n"/>
      <c r="AH122" s="272" t="n"/>
      <c r="AI122" s="41" t="n"/>
      <c r="AJ122" s="41" t="n"/>
      <c r="AK122" s="41" t="n"/>
      <c r="AL122" s="41" t="n"/>
      <c r="AM122" s="41" t="n"/>
      <c r="AN122" s="3" t="n"/>
      <c r="AO122" s="41" t="inlineStr">
        <is>
          <t>В.В.Смелов</t>
        </is>
      </c>
      <c r="AP122" s="274" t="n"/>
      <c r="AQ122" s="274" t="n"/>
      <c r="AR122" s="274" t="n"/>
      <c r="AS122" s="274" t="n"/>
      <c r="AT122" s="3" t="n"/>
      <c r="AU122" s="3" t="n"/>
      <c r="AV122" s="3" t="n"/>
      <c r="AW122" s="3" t="n"/>
      <c r="AX122" s="244" t="n"/>
      <c r="AY122" s="244" t="n"/>
      <c r="AZ122" s="244" t="n"/>
      <c r="BA122" s="244" t="n"/>
      <c r="BB122" s="97" t="n"/>
      <c r="BC122" s="244" t="n"/>
      <c r="BD122" s="244" t="n"/>
      <c r="BE122" s="244" t="n"/>
      <c r="BF122" s="91" t="n"/>
      <c r="BG122" s="91" t="n"/>
      <c r="BH122" s="91" t="n"/>
      <c r="BI122" s="91" t="n"/>
      <c r="BJ122" s="91" t="n"/>
      <c r="BK122" s="8" t="n"/>
      <c r="BL122" s="244" t="n"/>
      <c r="BM122" s="91" t="n"/>
      <c r="BN122" s="244" t="n"/>
      <c r="BO122" s="244" t="n"/>
      <c r="BP122" s="244" t="n"/>
      <c r="BQ122" s="244" t="n"/>
      <c r="BR122" s="244" t="n"/>
      <c r="BS122" s="244" t="n"/>
      <c r="BT122" s="244" t="n"/>
      <c r="BU122" s="244" t="n"/>
      <c r="BV122" s="244" t="n"/>
      <c r="BW122" s="244" t="n"/>
      <c r="BX122" s="244" t="n"/>
      <c r="BY122" s="1" t="n"/>
      <c r="BZ122" s="1" t="n"/>
      <c r="CA122" s="1" t="n"/>
      <c r="CB122" s="1" t="n"/>
      <c r="CC122" s="1" t="n"/>
    </row>
    <row r="123">
      <c r="A123" s="90" t="n"/>
      <c r="B123" s="244" t="n"/>
      <c r="C123" s="244" t="n"/>
      <c r="D123" s="3" t="n"/>
      <c r="E123" s="2" t="n"/>
      <c r="F123" s="2" t="n"/>
      <c r="G123" s="2" t="n"/>
      <c r="H123" s="2" t="n"/>
      <c r="I123" s="2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41" t="n"/>
      <c r="AB123" s="3" t="n"/>
      <c r="AC123" s="3" t="n"/>
      <c r="AD123" s="3" t="n"/>
      <c r="AE123" s="3" t="n"/>
      <c r="AF123" s="3" t="n"/>
      <c r="AG123" s="3" t="n"/>
      <c r="AH123" s="41" t="n"/>
      <c r="AI123" s="41" t="n"/>
      <c r="AJ123" s="41" t="n"/>
      <c r="AK123" s="41" t="n"/>
      <c r="AL123" s="41" t="n"/>
      <c r="AM123" s="41" t="n"/>
      <c r="AN123" s="3" t="n"/>
      <c r="AO123" s="3" t="n"/>
      <c r="AP123" s="274" t="n"/>
      <c r="AQ123" s="274" t="n"/>
      <c r="AR123" s="274" t="n"/>
      <c r="AS123" s="274" t="n"/>
      <c r="AT123" s="3" t="n"/>
      <c r="AU123" s="3" t="n"/>
      <c r="AV123" s="3" t="n"/>
      <c r="AW123" s="3" t="n"/>
      <c r="AX123" s="244" t="n"/>
      <c r="AY123" s="244" t="n"/>
      <c r="AZ123" s="244" t="n"/>
      <c r="BA123" s="244" t="n"/>
      <c r="BB123" s="97" t="n"/>
      <c r="BC123" s="244" t="n"/>
      <c r="BD123" s="244" t="n"/>
      <c r="BE123" s="244" t="n"/>
      <c r="BF123" s="91" t="n"/>
      <c r="BG123" s="91" t="n"/>
      <c r="BH123" s="91" t="n"/>
      <c r="BI123" s="91" t="n"/>
      <c r="BJ123" s="91" t="n"/>
      <c r="BK123" s="8" t="n"/>
      <c r="BL123" s="244" t="n"/>
      <c r="BM123" s="91" t="n"/>
      <c r="BN123" s="244" t="n"/>
      <c r="BO123" s="244" t="n"/>
      <c r="BP123" s="90" t="n"/>
      <c r="BQ123" s="90" t="n"/>
      <c r="BR123" s="90" t="n"/>
      <c r="BS123" s="90" t="n"/>
      <c r="BT123" s="90" t="n"/>
      <c r="BU123" s="90" t="n"/>
      <c r="BV123" s="90" t="n"/>
      <c r="BW123" s="90" t="n"/>
      <c r="BX123" s="90" t="n"/>
      <c r="BY123" s="1" t="n"/>
      <c r="BZ123" s="1" t="n"/>
      <c r="CA123" s="1" t="n"/>
      <c r="CB123" s="1" t="n"/>
      <c r="CC123" s="1" t="n"/>
    </row>
    <row r="124">
      <c r="A124" s="90" t="n"/>
      <c r="B124" s="90" t="n"/>
      <c r="C124" s="90" t="n"/>
      <c r="D124" s="276" t="n"/>
      <c r="E124" s="276" t="n"/>
      <c r="F124" s="276" t="n"/>
      <c r="G124" s="2126" t="n"/>
      <c r="H124" s="282" t="inlineStr">
        <is>
          <t>20 ____</t>
        </is>
      </c>
      <c r="I124" s="41" t="n"/>
      <c r="J124" s="279" t="n"/>
      <c r="K124" s="274" t="n"/>
      <c r="L124" s="274" t="n"/>
      <c r="M124" s="274" t="n"/>
      <c r="N124" s="274" t="n"/>
      <c r="O124" s="274" t="n"/>
      <c r="P124" s="274" t="n"/>
      <c r="Q124" s="274" t="n"/>
      <c r="R124" s="274" t="n"/>
      <c r="S124" s="274" t="n"/>
      <c r="T124" s="274" t="n"/>
      <c r="U124" s="274" t="n"/>
      <c r="V124" s="274" t="n"/>
      <c r="W124" s="274" t="n"/>
      <c r="X124" s="274" t="n"/>
      <c r="Y124" s="274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3" t="n"/>
      <c r="AX124" s="244" t="n"/>
      <c r="AY124" s="244" t="n"/>
      <c r="AZ124" s="244" t="n"/>
      <c r="BA124" s="97" t="n"/>
      <c r="BB124" s="519" t="n"/>
      <c r="BC124" s="90" t="n"/>
      <c r="BD124" s="90" t="n"/>
      <c r="BE124" s="691" t="n"/>
      <c r="BF124" s="91" t="n"/>
      <c r="BG124" s="91" t="n"/>
      <c r="BH124" s="91" t="n"/>
      <c r="BI124" s="91" t="n"/>
      <c r="BJ124" s="91" t="n"/>
      <c r="BK124" s="8" t="n"/>
      <c r="BL124" s="244" t="n"/>
      <c r="BM124" s="91" t="n"/>
      <c r="BN124" s="244" t="n"/>
      <c r="BO124" s="244" t="n"/>
      <c r="BP124" s="90" t="n"/>
      <c r="BQ124" s="90" t="n"/>
      <c r="BR124" s="90" t="n"/>
      <c r="BS124" s="90" t="n"/>
      <c r="BT124" s="90" t="n"/>
      <c r="BU124" s="90" t="n"/>
      <c r="BV124" s="90" t="n"/>
      <c r="BW124" s="90" t="n"/>
      <c r="BX124" s="90" t="n"/>
      <c r="BY124" s="1" t="n"/>
      <c r="BZ124" s="1" t="n"/>
      <c r="CA124" s="1" t="n"/>
      <c r="CB124" s="1" t="n"/>
      <c r="CC124" s="1" t="n"/>
    </row>
    <row r="125">
      <c r="A125" s="90" t="n"/>
      <c r="B125" s="90" t="n"/>
      <c r="C125" s="90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3" t="n"/>
      <c r="AX125" s="244" t="n"/>
      <c r="AY125" s="244" t="n"/>
      <c r="AZ125" s="244" t="n"/>
      <c r="BA125" s="97" t="n"/>
      <c r="BB125" s="519" t="n"/>
      <c r="BC125" s="90" t="n"/>
      <c r="BD125" s="90" t="n"/>
      <c r="BE125" s="691" t="n"/>
      <c r="BF125" s="91" t="n"/>
      <c r="BG125" s="91" t="n"/>
      <c r="BH125" s="91" t="n"/>
      <c r="BI125" s="91" t="n"/>
      <c r="BJ125" s="91" t="n"/>
      <c r="BK125" s="1720" t="n"/>
      <c r="BL125" s="90" t="n"/>
      <c r="BM125" s="90" t="n"/>
      <c r="BN125" s="244" t="n"/>
      <c r="BO125" s="244" t="n"/>
      <c r="BP125" s="90" t="n"/>
      <c r="BQ125" s="90" t="n"/>
      <c r="BR125" s="90" t="n"/>
      <c r="BS125" s="90" t="n"/>
      <c r="BT125" s="90" t="n"/>
      <c r="BU125" s="90" t="n"/>
      <c r="BV125" s="90" t="n"/>
      <c r="BW125" s="90" t="n"/>
      <c r="BX125" s="90" t="n"/>
      <c r="BY125" s="1" t="n"/>
      <c r="BZ125" s="1" t="n"/>
      <c r="CA125" s="1" t="n"/>
      <c r="CB125" s="1" t="n"/>
      <c r="CC125" s="1" t="n"/>
    </row>
    <row r="126">
      <c r="A126" s="90" t="n"/>
      <c r="B126" s="90" t="n"/>
      <c r="C126" s="90" t="n"/>
      <c r="D126" s="281" t="inlineStr">
        <is>
          <t>Рекомендован к утверждению научно-методическим советом БГТУ</t>
        </is>
      </c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90" t="n"/>
      <c r="AY126" s="90" t="n"/>
      <c r="AZ126" s="90" t="n"/>
      <c r="BA126" s="90" t="n"/>
      <c r="BB126" s="90" t="n"/>
      <c r="BC126" s="90" t="n"/>
      <c r="BD126" s="90" t="n"/>
      <c r="BE126" s="90" t="n"/>
      <c r="BF126" s="90" t="n"/>
      <c r="BG126" s="90" t="n"/>
      <c r="BH126" s="90" t="n"/>
      <c r="BI126" s="90" t="n"/>
      <c r="BJ126" s="90" t="n"/>
      <c r="BK126" s="8" t="n"/>
      <c r="BL126" s="244" t="n"/>
      <c r="BM126" s="244" t="n"/>
      <c r="BN126" s="244" t="n"/>
      <c r="BO126" s="244" t="n"/>
      <c r="BP126" s="90" t="n"/>
      <c r="BQ126" s="90" t="n"/>
      <c r="BR126" s="90" t="n"/>
      <c r="BS126" s="90" t="n"/>
      <c r="BT126" s="90" t="n"/>
      <c r="BU126" s="90" t="n"/>
      <c r="BV126" s="90" t="n"/>
      <c r="BW126" s="90" t="n"/>
      <c r="BX126" s="90" t="n"/>
      <c r="BY126" s="1" t="n"/>
      <c r="BZ126" s="1" t="n"/>
      <c r="CA126" s="1" t="n"/>
      <c r="CB126" s="1" t="n"/>
      <c r="CC126" s="1" t="n"/>
    </row>
    <row r="127">
      <c r="A127" s="283" t="n"/>
      <c r="B127" s="90" t="n"/>
      <c r="C127" s="90" t="n"/>
      <c r="D127" s="282" t="inlineStr">
        <is>
          <t>Протокол № 6 от 28.04.2023</t>
        </is>
      </c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41" t="n"/>
      <c r="AX127" s="90" t="n"/>
      <c r="AY127" s="90" t="n"/>
      <c r="AZ127" s="90" t="n"/>
      <c r="BA127" s="90" t="n"/>
      <c r="BB127" s="97" t="n"/>
      <c r="BC127" s="244" t="n"/>
      <c r="BD127" s="244" t="n"/>
      <c r="BE127" s="244" t="n"/>
      <c r="BF127" s="244" t="n"/>
      <c r="BG127" s="244" t="n"/>
      <c r="BH127" s="244" t="n"/>
      <c r="BI127" s="244" t="n"/>
      <c r="BJ127" s="244" t="n"/>
      <c r="BK127" s="1720" t="n"/>
      <c r="BL127" s="283" t="n"/>
      <c r="BM127" s="283" t="n"/>
      <c r="BN127" s="283" t="n"/>
      <c r="BO127" s="283" t="n"/>
      <c r="BP127" s="283" t="n"/>
      <c r="BQ127" s="283" t="n"/>
      <c r="BR127" s="283" t="n"/>
      <c r="BS127" s="283" t="n"/>
      <c r="BT127" s="283" t="n"/>
      <c r="BU127" s="283" t="n"/>
      <c r="BV127" s="283" t="n"/>
      <c r="BW127" s="283" t="n"/>
      <c r="BX127" s="283" t="n"/>
      <c r="BY127" s="1" t="n"/>
      <c r="BZ127" s="1" t="n"/>
      <c r="CA127" s="1" t="n"/>
      <c r="CB127" s="1" t="n"/>
      <c r="CC127" s="1" t="n"/>
    </row>
    <row r="128">
      <c r="A128" s="355" t="n"/>
      <c r="B128" s="283" t="n"/>
      <c r="C128" s="283" t="n"/>
      <c r="D128" s="283" t="n"/>
      <c r="E128" s="283" t="n"/>
      <c r="F128" s="283" t="n"/>
      <c r="G128" s="283" t="n"/>
      <c r="H128" s="283" t="n"/>
      <c r="I128" s="283" t="n"/>
      <c r="J128" s="283" t="n"/>
      <c r="K128" s="283" t="n"/>
      <c r="L128" s="283" t="n"/>
      <c r="M128" s="283" t="n"/>
      <c r="N128" s="283" t="n"/>
      <c r="O128" s="283" t="n"/>
      <c r="P128" s="283" t="n"/>
      <c r="Q128" s="283" t="n"/>
      <c r="R128" s="283" t="n"/>
      <c r="S128" s="283" t="n"/>
      <c r="T128" s="283" t="n"/>
      <c r="U128" s="283" t="n"/>
      <c r="V128" s="283" t="n"/>
      <c r="W128" s="283" t="n"/>
      <c r="X128" s="283" t="n"/>
      <c r="Y128" s="283" t="n"/>
      <c r="Z128" s="283" t="n"/>
      <c r="AA128" s="283" t="n"/>
      <c r="AB128" s="283" t="n"/>
      <c r="AC128" s="283" t="n"/>
      <c r="AD128" s="283" t="n"/>
      <c r="AE128" s="283" t="n"/>
      <c r="AF128" s="283" t="n"/>
      <c r="AG128" s="283" t="n"/>
      <c r="AH128" s="283" t="n"/>
      <c r="AI128" s="283" t="n"/>
      <c r="AJ128" s="283" t="n"/>
      <c r="AK128" s="283" t="n"/>
      <c r="AL128" s="283" t="n"/>
      <c r="AM128" s="283" t="n"/>
      <c r="AN128" s="283" t="n"/>
      <c r="AO128" s="283" t="n"/>
      <c r="AP128" s="283" t="n"/>
      <c r="AQ128" s="283" t="n"/>
      <c r="AR128" s="283" t="n"/>
      <c r="AS128" s="283" t="n"/>
      <c r="AT128" s="283" t="n"/>
      <c r="AU128" s="283" t="n"/>
      <c r="AV128" s="283" t="n"/>
      <c r="AW128" s="283" t="n"/>
      <c r="AX128" s="283" t="n"/>
      <c r="AY128" s="283" t="n"/>
      <c r="AZ128" s="283" t="n"/>
      <c r="BA128" s="283" t="n"/>
      <c r="BB128" s="283" t="n"/>
      <c r="BC128" s="283" t="n"/>
      <c r="BD128" s="283" t="n"/>
      <c r="BE128" s="283" t="n"/>
      <c r="BF128" s="283" t="n"/>
      <c r="BG128" s="283" t="n"/>
      <c r="BH128" s="283" t="n"/>
      <c r="BI128" s="283" t="n"/>
      <c r="BJ128" s="283" t="n"/>
      <c r="BK128" s="8" t="n"/>
      <c r="BL128" s="356" t="n"/>
      <c r="BM128" s="356" t="n"/>
      <c r="BN128" s="356" t="n"/>
      <c r="BO128" s="356" t="n"/>
      <c r="BP128" s="356" t="n"/>
      <c r="BQ128" s="356" t="n"/>
      <c r="BR128" s="356" t="n"/>
      <c r="BS128" s="356" t="n"/>
      <c r="BT128" s="356" t="n"/>
      <c r="BU128" s="356" t="n"/>
      <c r="BV128" s="356" t="n"/>
      <c r="BW128" s="356" t="n"/>
      <c r="BX128" s="356" t="n"/>
      <c r="BY128" s="356" t="n"/>
      <c r="BZ128" s="356" t="n"/>
      <c r="CA128" s="356" t="n"/>
      <c r="CB128" s="356" t="n"/>
      <c r="CC128" s="356" t="n"/>
    </row>
    <row r="129">
      <c r="A129" s="524" t="n"/>
      <c r="B129" s="356" t="n"/>
      <c r="C129" s="356" t="n"/>
      <c r="D129" s="356" t="n"/>
      <c r="E129" s="356" t="n"/>
      <c r="F129" s="356" t="n"/>
      <c r="G129" s="356" t="n"/>
      <c r="H129" s="356" t="n"/>
      <c r="I129" s="356" t="n"/>
      <c r="J129" s="356" t="n"/>
      <c r="K129" s="356" t="n"/>
      <c r="L129" s="356" t="n"/>
      <c r="M129" s="356" t="n"/>
      <c r="N129" s="356" t="n"/>
      <c r="O129" s="356" t="n"/>
      <c r="P129" s="356" t="n"/>
      <c r="Q129" s="356" t="n"/>
      <c r="R129" s="356" t="n"/>
      <c r="S129" s="356" t="n"/>
      <c r="T129" s="356" t="n"/>
      <c r="U129" s="356" t="n"/>
      <c r="V129" s="356" t="n"/>
      <c r="W129" s="356" t="n"/>
      <c r="X129" s="356" t="n"/>
      <c r="Y129" s="356" t="n"/>
      <c r="Z129" s="356" t="n"/>
      <c r="AA129" s="356" t="n"/>
      <c r="AB129" s="356" t="n"/>
      <c r="AC129" s="356" t="n"/>
      <c r="AD129" s="356" t="n"/>
      <c r="AE129" s="356" t="n"/>
      <c r="AF129" s="356" t="n"/>
      <c r="AG129" s="356" t="n"/>
      <c r="AH129" s="356" t="n"/>
      <c r="AI129" s="356" t="n"/>
      <c r="AJ129" s="356" t="n"/>
      <c r="AK129" s="356" t="n"/>
      <c r="AL129" s="356" t="n"/>
      <c r="AM129" s="356" t="n"/>
      <c r="AN129" s="356" t="n"/>
      <c r="AO129" s="356" t="n"/>
      <c r="AP129" s="356" t="n"/>
      <c r="AQ129" s="356" t="n"/>
      <c r="AR129" s="356" t="n"/>
      <c r="AS129" s="356" t="n"/>
      <c r="AT129" s="356" t="n"/>
      <c r="AU129" s="356" t="n"/>
      <c r="AV129" s="356" t="n"/>
      <c r="AW129" s="356" t="n"/>
      <c r="AX129" s="356" t="n"/>
      <c r="AY129" s="356" t="n"/>
      <c r="AZ129" s="356" t="n"/>
      <c r="BA129" s="356" t="n"/>
      <c r="BB129" s="356" t="n"/>
      <c r="BC129" s="356" t="n"/>
      <c r="BD129" s="356" t="n"/>
      <c r="BE129" s="356" t="n"/>
      <c r="BF129" s="356" t="n"/>
      <c r="BG129" s="356" t="n"/>
      <c r="BH129" s="356" t="n"/>
      <c r="BI129" s="356" t="n"/>
      <c r="BJ129" s="356" t="n"/>
      <c r="BK129" s="1510" t="n"/>
      <c r="BL129" s="522" t="n"/>
      <c r="BM129" s="522" t="n"/>
      <c r="BN129" s="522" t="n"/>
      <c r="BO129" s="522" t="n"/>
      <c r="BP129" s="522" t="n"/>
      <c r="BQ129" s="522" t="n"/>
      <c r="BR129" s="522" t="n"/>
      <c r="BS129" s="522" t="n"/>
      <c r="BT129" s="522" t="n"/>
      <c r="BU129" s="522" t="n"/>
      <c r="BV129" s="522" t="n"/>
      <c r="BW129" s="524" t="n"/>
      <c r="BX129" s="524" t="n"/>
      <c r="BY129" s="1" t="n"/>
      <c r="BZ129" s="1" t="n"/>
      <c r="CA129" s="1" t="n"/>
      <c r="CB129" s="1" t="n"/>
      <c r="CC129" s="1" t="n"/>
    </row>
    <row r="130">
      <c r="A130" s="146" t="n"/>
      <c r="B130" s="1174" t="n"/>
      <c r="C130" s="1174" t="n"/>
      <c r="D130" s="1174" t="n"/>
      <c r="E130" s="1174" t="n"/>
      <c r="F130" s="1174" t="n"/>
      <c r="G130" s="1175" t="n"/>
      <c r="H130" s="1176" t="n"/>
      <c r="I130" s="1176" t="n"/>
      <c r="J130" s="1176" t="n"/>
      <c r="K130" s="1176" t="n"/>
      <c r="L130" s="1176" t="n"/>
      <c r="M130" s="1176" t="n"/>
      <c r="N130" s="1176" t="n"/>
      <c r="O130" s="1176" t="n"/>
      <c r="P130" s="1176" t="n"/>
      <c r="Q130" s="1176" t="n"/>
      <c r="R130" s="1176" t="n"/>
      <c r="S130" s="1176" t="n"/>
      <c r="T130" s="1174" t="n"/>
      <c r="U130" s="1174" t="n"/>
      <c r="V130" s="1174" t="n"/>
      <c r="W130" s="1174" t="n"/>
      <c r="X130" s="1174" t="n"/>
      <c r="Y130" s="1174" t="n"/>
      <c r="Z130" s="1174" t="n"/>
      <c r="AA130" s="1174" t="n"/>
      <c r="AB130" s="1175" t="n"/>
      <c r="AC130" s="1175" t="n"/>
      <c r="AD130" s="1176" t="n"/>
      <c r="AE130" s="1176" t="n"/>
      <c r="AF130" s="1174" t="n"/>
      <c r="AG130" s="1174" t="n"/>
      <c r="AH130" s="1174" t="n"/>
      <c r="AI130" s="1174" t="n"/>
      <c r="AJ130" s="1174" t="n"/>
      <c r="AK130" s="1174" t="n"/>
      <c r="AL130" s="1174" t="n"/>
      <c r="AM130" s="1174" t="n"/>
      <c r="AN130" s="1174" t="n"/>
      <c r="AO130" s="1175" t="n"/>
      <c r="AP130" s="504" t="n"/>
      <c r="AQ130" s="899" t="n"/>
      <c r="AR130" s="271" t="n"/>
      <c r="AS130" s="265" t="n"/>
      <c r="AT130" s="265" t="n"/>
      <c r="AU130" s="265" t="n"/>
      <c r="AV130" s="265" t="n"/>
      <c r="AW130" s="265" t="n"/>
      <c r="AX130" s="356" t="n"/>
      <c r="AY130" s="522" t="n"/>
      <c r="AZ130" s="522" t="n"/>
      <c r="BA130" s="522" t="n"/>
      <c r="BB130" s="522" t="n"/>
      <c r="BC130" s="522" t="n"/>
      <c r="BD130" s="522" t="n"/>
      <c r="BE130" s="522" t="n"/>
      <c r="BF130" s="522" t="n"/>
      <c r="BG130" s="522" t="n"/>
      <c r="BH130" s="522" t="n"/>
      <c r="BI130" s="522" t="n"/>
      <c r="BJ130" s="522" t="n"/>
      <c r="BK130" s="1720" t="n"/>
      <c r="BL130" s="243" t="n"/>
      <c r="BM130" s="243" t="n"/>
      <c r="BN130" s="243" t="n"/>
      <c r="BO130" s="243" t="n"/>
      <c r="BP130" s="243" t="n"/>
      <c r="BQ130" s="243" t="n"/>
      <c r="BR130" s="243" t="n"/>
      <c r="BS130" s="243" t="n"/>
      <c r="BT130" s="243" t="n"/>
      <c r="BU130" s="243" t="n"/>
      <c r="BV130" s="243" t="n"/>
      <c r="BW130" s="146" t="n"/>
      <c r="BX130" s="146" t="n"/>
      <c r="BY130" s="1" t="n"/>
      <c r="BZ130" s="1" t="n"/>
      <c r="CA130" s="1" t="n"/>
      <c r="CB130" s="1" t="n"/>
      <c r="CC130" s="1" t="n"/>
    </row>
    <row r="131">
      <c r="A131" s="242" t="n"/>
      <c r="B131" s="692" t="n"/>
      <c r="C131" s="692" t="n"/>
      <c r="D131" s="692" t="n"/>
      <c r="E131" s="692" t="n"/>
      <c r="F131" s="692" t="n"/>
      <c r="G131" s="692" t="n"/>
      <c r="H131" s="692" t="n"/>
      <c r="I131" s="692" t="n"/>
      <c r="J131" s="692" t="n"/>
      <c r="K131" s="692" t="n"/>
      <c r="L131" s="692" t="n"/>
      <c r="M131" s="692" t="n"/>
      <c r="N131" s="692" t="n"/>
      <c r="O131" s="692" t="n"/>
      <c r="P131" s="692" t="n"/>
      <c r="Q131" s="692" t="n"/>
      <c r="R131" s="692" t="n"/>
      <c r="S131" s="692" t="n"/>
      <c r="T131" s="692" t="n"/>
      <c r="U131" s="692" t="n"/>
      <c r="V131" s="692" t="n"/>
      <c r="W131" s="692" t="n"/>
      <c r="X131" s="692" t="n"/>
      <c r="Y131" s="692" t="n"/>
      <c r="Z131" s="692" t="n"/>
      <c r="AA131" s="692" t="n"/>
      <c r="AB131" s="692" t="n"/>
      <c r="AC131" s="692" t="n"/>
      <c r="AD131" s="692" t="n"/>
      <c r="AE131" s="692" t="n"/>
      <c r="AF131" s="692" t="n"/>
      <c r="AG131" s="692" t="n"/>
      <c r="AH131" s="692" t="n"/>
      <c r="AI131" s="692" t="n"/>
      <c r="AJ131" s="692" t="n"/>
      <c r="AK131" s="692" t="n"/>
      <c r="AL131" s="692" t="n"/>
      <c r="AM131" s="692" t="n"/>
      <c r="AN131" s="692" t="n"/>
      <c r="AO131" s="692" t="n"/>
      <c r="AP131" s="283" t="n"/>
      <c r="AQ131" s="283" t="n"/>
      <c r="AR131" s="283" t="n"/>
      <c r="AS131" s="283" t="n"/>
      <c r="AT131" s="283" t="n"/>
      <c r="AU131" s="283" t="n"/>
      <c r="AV131" s="283" t="n"/>
      <c r="AW131" s="283" t="n"/>
      <c r="AX131" s="243" t="n"/>
      <c r="AY131" s="243" t="n"/>
      <c r="AZ131" s="243" t="n"/>
      <c r="BA131" s="243" t="n"/>
      <c r="BB131" s="243" t="n"/>
      <c r="BC131" s="243" t="n"/>
      <c r="BD131" s="243" t="n"/>
      <c r="BE131" s="243" t="n"/>
      <c r="BF131" s="243" t="n"/>
      <c r="BG131" s="243" t="n"/>
      <c r="BH131" s="243" t="n"/>
      <c r="BI131" s="243" t="n"/>
      <c r="BJ131" s="243" t="n"/>
      <c r="BK131" s="2277" t="n"/>
      <c r="BL131" s="242" t="n"/>
      <c r="BM131" s="242" t="n"/>
      <c r="BN131" s="242" t="n"/>
      <c r="BO131" s="242" t="n"/>
      <c r="BP131" s="242" t="n"/>
      <c r="BQ131" s="242" t="n"/>
      <c r="BR131" s="242" t="n"/>
      <c r="BS131" s="242" t="n"/>
      <c r="BT131" s="242" t="n"/>
      <c r="BU131" s="242" t="n"/>
      <c r="BV131" s="242" t="n"/>
      <c r="BW131" s="242" t="n"/>
      <c r="BX131" s="242" t="n"/>
      <c r="BY131" s="1" t="n"/>
      <c r="BZ131" s="1" t="n"/>
      <c r="CA131" s="1" t="n"/>
      <c r="CB131" s="1" t="n"/>
      <c r="CC131" s="1" t="n"/>
    </row>
    <row r="132">
      <c r="A132" s="243" t="n"/>
      <c r="B132" s="1174" t="n"/>
      <c r="C132" s="692" t="n"/>
      <c r="D132" s="692" t="n"/>
      <c r="E132" s="692" t="n"/>
      <c r="F132" s="692" t="n"/>
      <c r="G132" s="692" t="n"/>
      <c r="H132" s="692" t="n"/>
      <c r="I132" s="692" t="n"/>
      <c r="J132" s="692" t="n"/>
      <c r="K132" s="692" t="n"/>
      <c r="L132" s="692" t="n"/>
      <c r="M132" s="692" t="n"/>
      <c r="N132" s="692" t="n"/>
      <c r="O132" s="692" t="n"/>
      <c r="P132" s="692" t="n"/>
      <c r="Q132" s="692" t="n"/>
      <c r="R132" s="692" t="n"/>
      <c r="S132" s="692" t="n"/>
      <c r="T132" s="692" t="n"/>
      <c r="U132" s="692" t="n"/>
      <c r="V132" s="692" t="n"/>
      <c r="W132" s="692" t="n"/>
      <c r="X132" s="692" t="n"/>
      <c r="Y132" s="692" t="n"/>
      <c r="Z132" s="692" t="n"/>
      <c r="AA132" s="692" t="n"/>
      <c r="AB132" s="692" t="n"/>
      <c r="AC132" s="692" t="n"/>
      <c r="AD132" s="692" t="n"/>
      <c r="AE132" s="692" t="n"/>
      <c r="AF132" s="692" t="n"/>
      <c r="AG132" s="692" t="n"/>
      <c r="AH132" s="692" t="n"/>
      <c r="AI132" s="692" t="n"/>
      <c r="AJ132" s="692" t="n"/>
      <c r="AK132" s="692" t="n"/>
      <c r="AL132" s="692" t="n"/>
      <c r="AM132" s="692" t="n"/>
      <c r="AN132" s="692" t="n"/>
      <c r="AO132" s="692" t="n"/>
      <c r="AP132" s="693" t="n"/>
      <c r="AQ132" s="693" t="n"/>
      <c r="AR132" s="693" t="n"/>
      <c r="AS132" s="693" t="n"/>
      <c r="AT132" s="693" t="n"/>
      <c r="AU132" s="693" t="n"/>
      <c r="AV132" s="693" t="n"/>
      <c r="AW132" s="693" t="n"/>
      <c r="AX132" s="242" t="n"/>
      <c r="AY132" s="242" t="n"/>
      <c r="AZ132" s="242" t="n"/>
      <c r="BA132" s="242" t="n"/>
      <c r="BB132" s="242" t="n"/>
      <c r="BC132" s="242" t="n"/>
      <c r="BD132" s="242" t="n"/>
      <c r="BE132" s="242" t="n"/>
      <c r="BF132" s="242" t="n"/>
      <c r="BG132" s="242" t="n"/>
      <c r="BH132" s="242" t="n"/>
      <c r="BI132" s="242" t="n"/>
      <c r="BJ132" s="242" t="n"/>
      <c r="BK132" s="1720" t="n"/>
      <c r="BL132" s="243" t="n"/>
      <c r="BM132" s="243" t="n"/>
      <c r="BN132" s="243" t="n"/>
      <c r="BO132" s="243" t="n"/>
      <c r="BP132" s="243" t="n"/>
      <c r="BQ132" s="243" t="n"/>
      <c r="BR132" s="243" t="n"/>
      <c r="BS132" s="243" t="n"/>
      <c r="BT132" s="243" t="n"/>
      <c r="BU132" s="243" t="n"/>
      <c r="BV132" s="243" t="n"/>
      <c r="BW132" s="243" t="n"/>
      <c r="BX132" s="243" t="n"/>
      <c r="BY132" s="1" t="n"/>
      <c r="BZ132" s="1" t="n"/>
      <c r="CA132" s="1" t="n"/>
      <c r="CB132" s="1" t="n"/>
      <c r="CC132" s="1" t="n"/>
    </row>
    <row r="133">
      <c r="A133" s="1" t="n"/>
      <c r="B133" s="692" t="n"/>
      <c r="C133" s="692" t="n"/>
      <c r="D133" s="692" t="n"/>
      <c r="E133" s="692" t="n"/>
      <c r="F133" s="692" t="n"/>
      <c r="G133" s="692" t="n"/>
      <c r="H133" s="692" t="n"/>
      <c r="I133" s="692" t="n"/>
      <c r="J133" s="692" t="n"/>
      <c r="K133" s="692" t="n"/>
      <c r="L133" s="692" t="n"/>
      <c r="M133" s="692" t="n"/>
      <c r="N133" s="692" t="n"/>
      <c r="O133" s="692" t="n"/>
      <c r="P133" s="692" t="n"/>
      <c r="Q133" s="692" t="n"/>
      <c r="R133" s="692" t="n"/>
      <c r="S133" s="692" t="n"/>
      <c r="T133" s="692" t="n"/>
      <c r="U133" s="692" t="n"/>
      <c r="V133" s="692" t="n"/>
      <c r="W133" s="692" t="n"/>
      <c r="X133" s="692" t="n"/>
      <c r="Y133" s="692" t="n"/>
      <c r="Z133" s="692" t="n"/>
      <c r="AA133" s="692" t="n"/>
      <c r="AB133" s="692" t="n"/>
      <c r="AC133" s="692" t="n"/>
      <c r="AD133" s="692" t="n"/>
      <c r="AE133" s="692" t="n"/>
      <c r="AF133" s="692" t="n"/>
      <c r="AG133" s="692" t="n"/>
      <c r="AH133" s="692" t="n"/>
      <c r="AI133" s="692" t="n"/>
      <c r="AJ133" s="692" t="n"/>
      <c r="AK133" s="692" t="n"/>
      <c r="AL133" s="692" t="n"/>
      <c r="AM133" s="692" t="n"/>
      <c r="AN133" s="692" t="n"/>
      <c r="AO133" s="692" t="n"/>
      <c r="AP133" s="283" t="n"/>
      <c r="AQ133" s="283" t="n"/>
      <c r="AR133" s="283" t="n"/>
      <c r="AS133" s="283" t="n"/>
      <c r="AT133" s="283" t="n"/>
      <c r="AU133" s="283" t="n"/>
      <c r="AV133" s="283" t="n"/>
      <c r="AW133" s="283" t="n"/>
      <c r="AX133" s="243" t="n"/>
      <c r="AY133" s="243" t="n"/>
      <c r="AZ133" s="243" t="n"/>
      <c r="BA133" s="243" t="n"/>
      <c r="BB133" s="243" t="n"/>
      <c r="BC133" s="243" t="n"/>
      <c r="BD133" s="243" t="n"/>
      <c r="BE133" s="243" t="n"/>
      <c r="BF133" s="243" t="n"/>
      <c r="BG133" s="243" t="n"/>
      <c r="BH133" s="243" t="n"/>
      <c r="BI133" s="243" t="n"/>
      <c r="BJ133" s="243" t="n"/>
      <c r="BK133" s="1" t="n"/>
      <c r="BL133" s="1" t="n"/>
      <c r="BM133" s="1" t="n"/>
      <c r="BN133" s="1" t="n"/>
      <c r="BO133" s="1" t="n"/>
      <c r="BP133" s="1" t="n"/>
      <c r="BQ133" s="1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</row>
    <row r="134">
      <c r="A134" s="1" t="n"/>
      <c r="B134" s="692" t="n"/>
      <c r="C134" s="692" t="n"/>
      <c r="D134" s="692" t="n"/>
      <c r="E134" s="692" t="n"/>
      <c r="F134" s="692" t="n"/>
      <c r="G134" s="692" t="n"/>
      <c r="H134" s="692" t="n"/>
      <c r="I134" s="692" t="n"/>
      <c r="J134" s="692" t="n"/>
      <c r="K134" s="692" t="n"/>
      <c r="L134" s="692" t="n"/>
      <c r="M134" s="692" t="n"/>
      <c r="N134" s="692" t="n"/>
      <c r="O134" s="692" t="n"/>
      <c r="P134" s="692" t="n"/>
      <c r="Q134" s="692" t="n"/>
      <c r="R134" s="692" t="n"/>
      <c r="S134" s="692" t="n"/>
      <c r="T134" s="692" t="n"/>
      <c r="U134" s="692" t="n"/>
      <c r="V134" s="692" t="n"/>
      <c r="W134" s="692" t="n"/>
      <c r="X134" s="692" t="n"/>
      <c r="Y134" s="692" t="n"/>
      <c r="Z134" s="692" t="n"/>
      <c r="AA134" s="692" t="n"/>
      <c r="AB134" s="692" t="n"/>
      <c r="AC134" s="692" t="n"/>
      <c r="AD134" s="692" t="n"/>
      <c r="AE134" s="692" t="n"/>
      <c r="AF134" s="692" t="n"/>
      <c r="AG134" s="692" t="n"/>
      <c r="AH134" s="692" t="n"/>
      <c r="AI134" s="692" t="n"/>
      <c r="AJ134" s="692" t="n"/>
      <c r="AK134" s="692" t="n"/>
      <c r="AL134" s="692" t="n"/>
      <c r="AM134" s="692" t="n"/>
      <c r="AN134" s="692" t="n"/>
      <c r="AO134" s="692" t="n"/>
      <c r="AP134" s="693" t="n"/>
      <c r="AQ134" s="693" t="n"/>
      <c r="AR134" s="693" t="n"/>
      <c r="AS134" s="693" t="n"/>
      <c r="AT134" s="693" t="n"/>
      <c r="AU134" s="693" t="n"/>
      <c r="AV134" s="693" t="n"/>
      <c r="AW134" s="693" t="n"/>
      <c r="AX134" s="1" t="n"/>
      <c r="AY134" s="1" t="n"/>
      <c r="AZ134" s="1" t="n"/>
      <c r="BA134" s="1" t="n"/>
      <c r="BB134" s="1" t="n"/>
      <c r="BC134" s="1" t="n"/>
      <c r="BD134" s="1" t="n"/>
      <c r="BE134" s="1" t="n"/>
      <c r="BF134" s="1" t="n"/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</row>
    <row r="135">
      <c r="A135" s="1" t="n"/>
      <c r="B135" s="692" t="n"/>
      <c r="C135" s="692" t="n"/>
      <c r="D135" s="692" t="n"/>
      <c r="E135" s="692" t="n"/>
      <c r="F135" s="692" t="n"/>
      <c r="G135" s="692" t="n"/>
      <c r="H135" s="692" t="n"/>
      <c r="I135" s="692" t="n"/>
      <c r="J135" s="692" t="n"/>
      <c r="K135" s="692" t="n"/>
      <c r="L135" s="692" t="n"/>
      <c r="M135" s="692" t="n"/>
      <c r="N135" s="692" t="n"/>
      <c r="O135" s="692" t="n"/>
      <c r="P135" s="692" t="n"/>
      <c r="Q135" s="692" t="n"/>
      <c r="R135" s="692" t="n"/>
      <c r="S135" s="692" t="n"/>
      <c r="T135" s="692" t="n"/>
      <c r="U135" s="692" t="n"/>
      <c r="V135" s="692" t="n"/>
      <c r="W135" s="692" t="n"/>
      <c r="X135" s="692" t="n"/>
      <c r="Y135" s="692" t="n"/>
      <c r="Z135" s="692" t="n"/>
      <c r="AA135" s="692" t="n"/>
      <c r="AB135" s="692" t="n"/>
      <c r="AC135" s="692" t="n"/>
      <c r="AD135" s="692" t="n"/>
      <c r="AE135" s="692" t="n"/>
      <c r="AF135" s="692" t="n"/>
      <c r="AG135" s="692" t="n"/>
      <c r="AH135" s="692" t="n"/>
      <c r="AI135" s="692" t="n"/>
      <c r="AJ135" s="692" t="n"/>
      <c r="AK135" s="692" t="n"/>
      <c r="AL135" s="692" t="n"/>
      <c r="AM135" s="692" t="n"/>
      <c r="AN135" s="692" t="n"/>
      <c r="AO135" s="692" t="n"/>
      <c r="AP135" s="693" t="n"/>
      <c r="AQ135" s="693" t="n"/>
      <c r="AR135" s="693" t="n"/>
      <c r="AS135" s="693" t="n"/>
      <c r="AT135" s="693" t="n"/>
      <c r="AU135" s="693" t="n"/>
      <c r="AV135" s="693" t="n"/>
      <c r="AW135" s="693" t="n"/>
      <c r="AX135" s="1" t="n"/>
      <c r="AY135" s="1" t="n"/>
      <c r="AZ135" s="1" t="n"/>
      <c r="BA135" s="1" t="n"/>
      <c r="BB135" s="1" t="n"/>
      <c r="BC135" s="1" t="n"/>
      <c r="BD135" s="1" t="n"/>
      <c r="BE135" s="1" t="n"/>
      <c r="BF135" s="1" t="n"/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1" t="n"/>
      <c r="BP135" s="1" t="n"/>
      <c r="BQ135" s="1" t="n"/>
      <c r="BR135" s="1" t="n"/>
      <c r="BS135" s="1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K13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4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4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</row>
    <row r="3">
      <c r="A3" s="2128" t="n"/>
      <c r="B3" s="1" t="n"/>
      <c r="C3" s="1" t="n"/>
      <c r="D3" s="1" t="n"/>
      <c r="E3" s="1" t="n"/>
      <c r="F3" s="284" t="inlineStr">
        <is>
          <t>УТВЕРЖДЕНО</t>
        </is>
      </c>
      <c r="G3" s="284" t="n"/>
      <c r="H3" s="277" t="n"/>
      <c r="I3" s="277" t="n"/>
      <c r="J3" s="277" t="n"/>
      <c r="K3" s="277" t="n"/>
      <c r="L3" s="277" t="n"/>
      <c r="M3" s="277" t="n"/>
      <c r="N3" s="277" t="n"/>
      <c r="O3" s="277" t="n"/>
      <c r="P3" s="284" t="n"/>
      <c r="Q3" s="1052" t="n"/>
      <c r="R3" s="1052" t="n"/>
      <c r="S3" s="13" t="n"/>
      <c r="T3" s="13" t="n"/>
      <c r="U3" s="13" t="n"/>
      <c r="V3" s="13" t="n"/>
      <c r="W3" s="1052" t="n"/>
      <c r="X3" s="1052" t="n"/>
      <c r="Y3" s="1052" t="n"/>
      <c r="Z3" s="1052" t="n"/>
      <c r="AA3" s="1052" t="n"/>
      <c r="AB3" s="13" t="inlineStr">
        <is>
          <t>УЧЕБНЫЙ ПЛАН</t>
        </is>
      </c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052" t="n"/>
      <c r="AS3" s="1052" t="n"/>
      <c r="AT3" s="1052" t="n"/>
      <c r="AU3" s="1052" t="n"/>
      <c r="AV3" s="1052" t="n"/>
      <c r="AW3" s="1052" t="n"/>
      <c r="AX3" s="1052" t="n"/>
      <c r="AY3" s="1052" t="n"/>
      <c r="AZ3" s="1052" t="n"/>
      <c r="BA3" s="1052" t="n"/>
      <c r="BB3" s="18" t="inlineStr">
        <is>
          <t>Степень: Магистр</t>
        </is>
      </c>
      <c r="BC3" s="18" t="n"/>
      <c r="BD3" s="18" t="n"/>
      <c r="BE3" s="18" t="n"/>
      <c r="BF3" s="18" t="n"/>
      <c r="BG3" s="18" t="n"/>
      <c r="BH3" s="18" t="n"/>
      <c r="BI3" s="18" t="n"/>
      <c r="BJ3" s="18" t="n"/>
      <c r="BK3" s="18" t="n"/>
      <c r="BL3" s="18" t="n"/>
      <c r="BM3" s="18" t="n"/>
      <c r="BN3" s="18" t="n"/>
      <c r="BO3" s="289" t="n"/>
      <c r="BP3" s="289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</row>
    <row r="4">
      <c r="A4" s="2128" t="n"/>
      <c r="B4" s="1" t="n"/>
      <c r="C4" s="1" t="n"/>
      <c r="D4" s="1" t="n"/>
      <c r="E4" s="1" t="n"/>
      <c r="F4" s="284" t="inlineStr">
        <is>
          <t>Ректор БГТУ</t>
        </is>
      </c>
      <c r="G4" s="284" t="n"/>
      <c r="H4" s="277" t="n"/>
      <c r="I4" s="277" t="n"/>
      <c r="J4" s="277" t="n"/>
      <c r="K4" s="277" t="n"/>
      <c r="L4" s="277" t="n"/>
      <c r="M4" s="277" t="n"/>
      <c r="N4" s="277" t="n"/>
      <c r="O4" s="277" t="n"/>
      <c r="P4" s="284" t="n"/>
      <c r="Q4" s="31" t="n"/>
      <c r="R4" s="31" t="n"/>
      <c r="S4" s="1510" t="n"/>
      <c r="T4" s="1510" t="n"/>
      <c r="U4" s="1510" t="n"/>
      <c r="V4" s="1510" t="n"/>
      <c r="W4" s="31" t="n"/>
      <c r="X4" s="31" t="n"/>
      <c r="Y4" s="31" t="n"/>
      <c r="Z4" s="31" t="n"/>
      <c r="AA4" s="15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8" t="n"/>
      <c r="BA4" s="8" t="n"/>
      <c r="BB4" s="21" t="n"/>
      <c r="BC4" s="21" t="n"/>
      <c r="BD4" s="21" t="n"/>
      <c r="BE4" s="21" t="n"/>
      <c r="BF4" s="21" t="n"/>
      <c r="BG4" s="21" t="n"/>
      <c r="BH4" s="21" t="n"/>
      <c r="BI4" s="21" t="n"/>
      <c r="BJ4" s="21" t="n"/>
      <c r="BK4" s="21" t="n"/>
      <c r="BL4" s="21" t="n"/>
      <c r="BM4" s="21" t="n"/>
      <c r="BN4" s="21" t="n"/>
      <c r="BO4" s="21" t="n"/>
      <c r="BP4" s="2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</row>
    <row r="5">
      <c r="A5" s="2128" t="n"/>
      <c r="B5" s="1" t="n"/>
      <c r="C5" s="1" t="n"/>
      <c r="D5" s="1" t="n"/>
      <c r="E5" s="1" t="n"/>
      <c r="F5" s="284" t="inlineStr">
        <is>
          <t>И.В. Войтовым</t>
        </is>
      </c>
      <c r="G5" s="284" t="n"/>
      <c r="H5" s="277" t="n"/>
      <c r="I5" s="277" t="n"/>
      <c r="J5" s="277" t="n"/>
      <c r="K5" s="277" t="n"/>
      <c r="L5" s="277" t="n"/>
      <c r="M5" s="277" t="n"/>
      <c r="N5" s="277" t="n"/>
      <c r="O5" s="277" t="n"/>
      <c r="P5" s="284" t="n"/>
      <c r="Q5" s="1" t="n"/>
      <c r="R5" s="1" t="n"/>
      <c r="S5" s="1" t="n"/>
      <c r="T5" s="1" t="n"/>
      <c r="U5" s="534" t="n"/>
      <c r="V5" s="535" t="inlineStr">
        <is>
          <t>Специальность:</t>
        </is>
      </c>
      <c r="W5" s="535" t="n"/>
      <c r="X5" s="535" t="n"/>
      <c r="Y5" s="535" t="n"/>
      <c r="Z5" s="535" t="n"/>
      <c r="AA5" s="535" t="n"/>
      <c r="AB5" s="536" t="n"/>
      <c r="AC5" s="535" t="n"/>
      <c r="AD5" s="537" t="inlineStr">
        <is>
          <t>7-06-0612-03  Системы управления информацией</t>
        </is>
      </c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534" t="n"/>
      <c r="BB5" s="1563" t="inlineStr">
        <is>
          <t xml:space="preserve">Срок обучения: </t>
        </is>
      </c>
      <c r="BC5" s="1563" t="n"/>
      <c r="BD5" s="1563" t="n"/>
      <c r="BE5" s="1563" t="n"/>
      <c r="BF5" s="1563" t="n"/>
      <c r="BG5" s="1563" t="n"/>
      <c r="BH5" s="1" t="n"/>
      <c r="BI5" s="901" t="inlineStr">
        <is>
          <t>2,5 года</t>
        </is>
      </c>
      <c r="BJ5" s="901" t="n"/>
      <c r="BK5" s="901" t="n"/>
      <c r="BL5" s="901" t="n"/>
      <c r="BM5" s="901" t="n"/>
      <c r="BN5" s="901" t="n"/>
      <c r="BO5" s="901" t="n"/>
      <c r="BP5" s="90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</row>
    <row r="6">
      <c r="A6" s="2129" t="n"/>
      <c r="B6" s="1" t="n"/>
      <c r="C6" s="1" t="n"/>
      <c r="D6" s="1" t="n"/>
      <c r="E6" s="1" t="n"/>
      <c r="F6" s="1" t="n"/>
      <c r="G6" s="284" t="n"/>
      <c r="H6" s="277" t="n"/>
      <c r="I6" s="277" t="n"/>
      <c r="J6" s="277" t="n"/>
      <c r="K6" s="277" t="n"/>
      <c r="L6" s="277" t="n"/>
      <c r="M6" s="277" t="n"/>
      <c r="N6" s="277" t="n"/>
      <c r="O6" s="277" t="n"/>
      <c r="P6" s="284" t="n"/>
      <c r="Q6" s="1" t="n"/>
      <c r="R6" s="1" t="n"/>
      <c r="S6" s="1" t="n"/>
      <c r="T6" s="534" t="n"/>
      <c r="U6" s="534" t="n"/>
      <c r="V6" s="534" t="n"/>
      <c r="W6" s="534" t="n"/>
      <c r="X6" s="534" t="n"/>
      <c r="Y6" s="534" t="n"/>
      <c r="Z6" s="534" t="n"/>
      <c r="AA6" s="534" t="n"/>
      <c r="AB6" s="534" t="n"/>
      <c r="AC6" s="534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2130" t="n"/>
      <c r="BB6" s="29" t="n"/>
      <c r="BC6" s="29" t="n"/>
      <c r="BD6" s="29" t="n"/>
      <c r="BE6" s="29" t="n"/>
      <c r="BF6" s="29" t="n"/>
      <c r="BG6" s="29" t="n"/>
      <c r="BH6" s="29" t="n"/>
      <c r="BI6" s="29" t="n"/>
      <c r="BJ6" s="30" t="n"/>
      <c r="BK6" s="24" t="n"/>
      <c r="BL6" s="29" t="n"/>
      <c r="BM6" s="30" t="n"/>
      <c r="BN6" s="29" t="n"/>
      <c r="BO6" s="29" t="n"/>
      <c r="BP6" s="29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</row>
    <row r="7">
      <c r="A7" s="2129" t="n"/>
      <c r="B7" s="1" t="n"/>
      <c r="C7" s="1" t="n"/>
      <c r="D7" s="1" t="n"/>
      <c r="E7" s="1" t="n"/>
      <c r="F7" s="284" t="inlineStr">
        <is>
          <t>03.05.2023</t>
        </is>
      </c>
      <c r="G7" s="284" t="n"/>
      <c r="H7" s="277" t="n"/>
      <c r="I7" s="277" t="n"/>
      <c r="J7" s="277" t="n"/>
      <c r="K7" s="277" t="n"/>
      <c r="L7" s="277" t="n"/>
      <c r="M7" s="277" t="n"/>
      <c r="N7" s="277" t="n"/>
      <c r="O7" s="277" t="n"/>
      <c r="P7" s="284" t="n"/>
      <c r="Q7" s="1" t="n"/>
      <c r="R7" s="1" t="n"/>
      <c r="S7" s="1" t="n"/>
      <c r="T7" s="534" t="n"/>
      <c r="U7" s="534" t="n"/>
      <c r="V7" s="534" t="n"/>
      <c r="W7" s="534" t="n"/>
      <c r="X7" s="534" t="n"/>
      <c r="Y7" s="534" t="n"/>
      <c r="Z7" s="534" t="n"/>
      <c r="AA7" s="534" t="n"/>
      <c r="AB7" s="534" t="n"/>
      <c r="AC7" s="534" t="n"/>
      <c r="AD7" s="534" t="n"/>
      <c r="AE7" s="534" t="n"/>
      <c r="AF7" s="534" t="n"/>
      <c r="AG7" s="534" t="n"/>
      <c r="AH7" s="534" t="n"/>
      <c r="AI7" s="534" t="n"/>
      <c r="AJ7" s="534" t="n"/>
      <c r="AK7" s="534" t="n"/>
      <c r="AL7" s="534" t="n"/>
      <c r="AM7" s="534" t="n"/>
      <c r="AN7" s="534" t="n"/>
      <c r="AO7" s="534" t="n"/>
      <c r="AP7" s="534" t="n"/>
      <c r="AQ7" s="534" t="n"/>
      <c r="AR7" s="534" t="n"/>
      <c r="AS7" s="534" t="n"/>
      <c r="AT7" s="534" t="n"/>
      <c r="AU7" s="534" t="n"/>
      <c r="AV7" s="279" t="n"/>
      <c r="AW7" s="279" t="n"/>
      <c r="AX7" s="279" t="n"/>
      <c r="AY7" s="279" t="n"/>
      <c r="AZ7" s="279" t="n"/>
      <c r="BA7" s="279" t="n"/>
      <c r="BB7" s="18" t="inlineStr">
        <is>
          <t xml:space="preserve">Форма получения образования: заочная </t>
        </is>
      </c>
      <c r="BC7" s="18" t="n"/>
      <c r="BD7" s="18" t="n"/>
      <c r="BE7" s="18" t="n"/>
      <c r="BF7" s="18" t="n"/>
      <c r="BG7" s="18" t="n"/>
      <c r="BH7" s="18" t="n"/>
      <c r="BI7" s="18" t="n"/>
      <c r="BJ7" s="18" t="n"/>
      <c r="BK7" s="18" t="n"/>
      <c r="BL7" s="18" t="n"/>
      <c r="BM7" s="18" t="n"/>
      <c r="BN7" s="18" t="n"/>
      <c r="BO7" s="18" t="n"/>
      <c r="BP7" s="18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</row>
    <row r="8">
      <c r="A8" s="2129" t="n"/>
      <c r="B8" s="1" t="n"/>
      <c r="C8" s="1" t="n"/>
      <c r="D8" s="1" t="n"/>
      <c r="E8" s="1" t="n"/>
      <c r="F8" s="3" t="inlineStr">
        <is>
          <t>Регистрационный № 06-06-058/уч.</t>
        </is>
      </c>
      <c r="G8" s="277" t="n"/>
      <c r="H8" s="277" t="n"/>
      <c r="I8" s="277" t="n"/>
      <c r="J8" s="277" t="n"/>
      <c r="K8" s="277" t="n"/>
      <c r="L8" s="277" t="n"/>
      <c r="M8" s="277" t="n"/>
      <c r="N8" s="277" t="n"/>
      <c r="O8" s="277" t="n"/>
      <c r="P8" s="284" t="n"/>
      <c r="Q8" s="31" t="n"/>
      <c r="R8" s="31" t="n"/>
      <c r="S8" s="1510" t="n"/>
      <c r="T8" s="1510" t="n"/>
      <c r="U8" s="1510" t="n"/>
      <c r="V8" s="1510" t="n"/>
      <c r="W8" s="31" t="n"/>
      <c r="X8" s="31" t="n"/>
      <c r="Y8" s="31" t="n"/>
      <c r="Z8" s="31" t="n"/>
      <c r="AA8" s="9" t="n"/>
      <c r="AB8" s="31" t="n"/>
      <c r="AC8" s="31" t="n"/>
      <c r="AD8" s="31" t="n"/>
      <c r="AE8" s="31" t="n"/>
      <c r="AF8" s="31" t="n"/>
      <c r="AG8" s="16" t="n"/>
      <c r="AH8" s="31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295" t="n"/>
      <c r="AY8" s="295" t="n"/>
      <c r="AZ8" s="295" t="n"/>
      <c r="BA8" s="295" t="n"/>
      <c r="BB8" s="295" t="n"/>
      <c r="BC8" s="37" t="n"/>
      <c r="BD8" s="30" t="n"/>
      <c r="BE8" s="30" t="n"/>
      <c r="BF8" s="30" t="n"/>
      <c r="BG8" s="30" t="n"/>
      <c r="BH8" s="30" t="n"/>
      <c r="BI8" s="30" t="n"/>
      <c r="BJ8" s="30" t="n"/>
      <c r="BK8" s="30" t="n"/>
      <c r="BL8" s="30" t="n"/>
      <c r="BM8" s="30" t="n"/>
      <c r="BN8" s="2131" t="n"/>
      <c r="BO8" s="2132" t="n"/>
      <c r="BP8" s="2132" t="n"/>
      <c r="BQ8" s="2132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</row>
    <row r="9">
      <c r="A9" s="953" t="n"/>
      <c r="B9" s="299" t="n"/>
      <c r="C9" s="299" t="n"/>
      <c r="D9" s="299" t="n"/>
      <c r="E9" s="299" t="n"/>
      <c r="F9" s="299" t="n"/>
      <c r="G9" s="299" t="n"/>
      <c r="H9" s="299" t="n"/>
      <c r="I9" s="299" t="n"/>
      <c r="J9" s="299" t="n"/>
      <c r="K9" s="299" t="n"/>
      <c r="L9" s="299" t="n"/>
      <c r="M9" s="299" t="n"/>
      <c r="N9" s="299" t="n"/>
      <c r="O9" s="299" t="n"/>
      <c r="P9" s="299" t="n"/>
      <c r="Q9" s="299" t="n"/>
      <c r="R9" s="299" t="n"/>
      <c r="S9" s="1511" t="n"/>
      <c r="T9" s="1511" t="n"/>
      <c r="U9" s="1511" t="n"/>
      <c r="V9" s="1511" t="n"/>
      <c r="W9" s="299" t="n"/>
      <c r="X9" s="299" t="n"/>
      <c r="Y9" s="224" t="n"/>
      <c r="Z9" s="224" t="n"/>
      <c r="AA9" s="243" t="n"/>
      <c r="AB9" s="224" t="n"/>
      <c r="AC9" s="224" t="n"/>
      <c r="AD9" s="224" t="n"/>
      <c r="AE9" s="224" t="n"/>
      <c r="AF9" s="224" t="n"/>
      <c r="AG9" s="224" t="n"/>
      <c r="AH9" s="224" t="n"/>
      <c r="AI9" s="224" t="n"/>
      <c r="AJ9" s="224" t="n"/>
      <c r="AK9" s="224" t="n"/>
      <c r="AL9" s="224" t="n"/>
      <c r="AM9" s="224" t="n"/>
      <c r="AN9" s="224" t="n"/>
      <c r="AO9" s="224" t="n"/>
      <c r="AP9" s="224" t="n"/>
      <c r="AQ9" s="224" t="n"/>
      <c r="AR9" s="224" t="n"/>
      <c r="AS9" s="224" t="n"/>
      <c r="AT9" s="224" t="n"/>
      <c r="AU9" s="224" t="n"/>
      <c r="AV9" s="224" t="n"/>
      <c r="AW9" s="224" t="n"/>
      <c r="AX9" s="224" t="n"/>
      <c r="AY9" s="224" t="n"/>
      <c r="AZ9" s="224" t="n"/>
      <c r="BA9" s="224" t="n"/>
      <c r="BB9" s="224" t="n"/>
      <c r="BC9" s="224" t="n"/>
      <c r="BD9" s="224" t="n"/>
      <c r="BE9" s="224" t="n"/>
      <c r="BF9" s="224" t="n"/>
      <c r="BG9" s="224" t="n"/>
      <c r="BH9" s="224" t="n"/>
      <c r="BI9" s="224" t="n"/>
      <c r="BJ9" s="224" t="n"/>
      <c r="BK9" s="224" t="n"/>
      <c r="BL9" s="224" t="n"/>
      <c r="BM9" s="224" t="n"/>
      <c r="BN9" s="224" t="n"/>
      <c r="BO9" s="224" t="n"/>
      <c r="BP9" s="224" t="n"/>
      <c r="BQ9" s="224" t="n"/>
      <c r="BR9" s="224" t="n"/>
      <c r="BS9" s="224" t="n"/>
      <c r="BT9" s="224" t="n"/>
      <c r="BU9" s="224" t="n"/>
      <c r="BV9" s="224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</row>
    <row r="10">
      <c r="A10" s="1" t="n"/>
      <c r="B10" s="1" t="n"/>
      <c r="C10" s="20" t="n"/>
      <c r="D10" s="20" t="n"/>
      <c r="E10" s="19" t="n"/>
      <c r="F10" s="19" t="n"/>
      <c r="G10" s="19" t="n"/>
      <c r="H10" s="19" t="n"/>
      <c r="I10" s="19" t="n"/>
      <c r="J10" s="19" t="inlineStr">
        <is>
          <t>I. График образовательного процесса</t>
        </is>
      </c>
      <c r="K10" s="19" t="n"/>
      <c r="L10" s="19" t="n"/>
      <c r="M10" s="19" t="n"/>
      <c r="N10" s="19" t="n"/>
      <c r="O10" s="19" t="n"/>
      <c r="P10" s="19" t="n"/>
      <c r="Q10" s="19" t="n"/>
      <c r="R10" s="19" t="n"/>
      <c r="S10" s="19" t="n"/>
      <c r="T10" s="19" t="n"/>
      <c r="U10" s="20" t="n"/>
      <c r="V10" s="20" t="n"/>
      <c r="W10" s="20" t="n"/>
      <c r="X10" s="20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19" t="n"/>
      <c r="AL10" s="19" t="n"/>
      <c r="AM10" s="42" t="n"/>
      <c r="AN10" s="42" t="n"/>
      <c r="AO10" s="42" t="n"/>
      <c r="AP10" s="42" t="n"/>
      <c r="AQ10" s="42" t="n"/>
      <c r="AR10" s="42" t="n"/>
      <c r="AS10" s="42" t="n"/>
      <c r="AT10" s="42" t="n"/>
      <c r="AU10" s="46" t="n"/>
      <c r="AV10" s="41" t="n"/>
      <c r="AW10" s="41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n"/>
      <c r="BO10" s="46" t="n"/>
      <c r="BP10" s="46" t="inlineStr">
        <is>
          <t>II. Сводные данные по бюджету времени (в неделях)</t>
        </is>
      </c>
      <c r="BQ10" s="46" t="n"/>
      <c r="BR10" s="46" t="n"/>
      <c r="BS10" s="46" t="n"/>
      <c r="BT10" s="46" t="n"/>
      <c r="BU10" s="46" t="n"/>
      <c r="BV10" s="46" t="n"/>
      <c r="BW10" s="46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</row>
    <row r="11">
      <c r="A11" s="1" t="n"/>
      <c r="B11" s="2133" t="inlineStr">
        <is>
          <t>КУРСЫ</t>
        </is>
      </c>
      <c r="C11" s="2134" t="n"/>
      <c r="D11" s="912" t="inlineStr">
        <is>
          <t>сентябрь</t>
        </is>
      </c>
      <c r="E11" s="50" t="n"/>
      <c r="F11" s="50" t="n"/>
      <c r="G11" s="51" t="n"/>
      <c r="H11" s="547" t="n"/>
      <c r="I11" s="49" t="inlineStr">
        <is>
          <t>октябрь</t>
        </is>
      </c>
      <c r="J11" s="50" t="n"/>
      <c r="K11" s="51" t="n"/>
      <c r="L11" s="549" t="n"/>
      <c r="M11" s="49" t="inlineStr">
        <is>
          <t>ноябрь</t>
        </is>
      </c>
      <c r="N11" s="50" t="n"/>
      <c r="O11" s="50" t="n"/>
      <c r="P11" s="51" t="n"/>
      <c r="Q11" s="49" t="inlineStr">
        <is>
          <t>декабрь</t>
        </is>
      </c>
      <c r="R11" s="50" t="n"/>
      <c r="S11" s="50" t="n"/>
      <c r="T11" s="51" t="n"/>
      <c r="U11" s="547" t="n"/>
      <c r="V11" s="49" t="inlineStr">
        <is>
          <t>январь</t>
        </is>
      </c>
      <c r="W11" s="50" t="n"/>
      <c r="X11" s="51" t="n"/>
      <c r="Y11" s="547" t="n"/>
      <c r="Z11" s="695" t="n"/>
      <c r="AA11" s="49" t="inlineStr">
        <is>
          <t>февраль</t>
        </is>
      </c>
      <c r="AB11" s="50" t="n"/>
      <c r="AC11" s="51" t="n"/>
      <c r="AD11" s="550" t="n"/>
      <c r="AE11" s="49" t="inlineStr">
        <is>
          <t>март</t>
        </is>
      </c>
      <c r="AF11" s="50" t="n"/>
      <c r="AG11" s="50" t="n"/>
      <c r="AH11" s="51" t="n"/>
      <c r="AI11" s="550" t="n"/>
      <c r="AJ11" s="49" t="inlineStr">
        <is>
          <t>апрель</t>
        </is>
      </c>
      <c r="AK11" s="50" t="n"/>
      <c r="AL11" s="51" t="n"/>
      <c r="AM11" s="550" t="n"/>
      <c r="AN11" s="49" t="inlineStr">
        <is>
          <t>май</t>
        </is>
      </c>
      <c r="AO11" s="50" t="n"/>
      <c r="AP11" s="50" t="n"/>
      <c r="AQ11" s="51" t="n"/>
      <c r="AR11" s="49" t="inlineStr">
        <is>
          <t>июнь</t>
        </is>
      </c>
      <c r="AS11" s="50" t="n"/>
      <c r="AT11" s="50" t="n"/>
      <c r="AU11" s="51" t="n"/>
      <c r="AV11" s="2135" t="n"/>
      <c r="AW11" s="49" t="inlineStr">
        <is>
          <t>июль</t>
        </is>
      </c>
      <c r="AX11" s="50" t="n"/>
      <c r="AY11" s="51" t="n"/>
      <c r="AZ11" s="549" t="n"/>
      <c r="BA11" s="49" t="inlineStr">
        <is>
          <t>август</t>
        </is>
      </c>
      <c r="BB11" s="50" t="n"/>
      <c r="BC11" s="50" t="n"/>
      <c r="BD11" s="51" t="n"/>
      <c r="BE11" s="696" t="inlineStr">
        <is>
          <t>Самостоятельная работа по изучению дисциплин учебного плана</t>
        </is>
      </c>
      <c r="BF11" s="53" t="n"/>
      <c r="BG11" s="697" t="inlineStr">
        <is>
          <t>Установочная сессия</t>
        </is>
      </c>
      <c r="BH11" s="552" t="n"/>
      <c r="BI11" s="699" t="inlineStr">
        <is>
          <t>Лабораторно-экзаменационная сессия</t>
        </is>
      </c>
      <c r="BJ11" s="695" t="n"/>
      <c r="BK11" s="2136" t="inlineStr">
        <is>
          <t>Производственные практики</t>
        </is>
      </c>
      <c r="BL11" s="661" t="n"/>
      <c r="BM11" s="699" t="inlineStr">
        <is>
          <t>Магистерская диссертация</t>
        </is>
      </c>
      <c r="BN11" s="695" t="n"/>
      <c r="BO11" s="699" t="inlineStr">
        <is>
          <t>Итоговая аттестация</t>
        </is>
      </c>
      <c r="BP11" s="695" t="n"/>
      <c r="BQ11" s="700" t="inlineStr">
        <is>
          <t>Всего</t>
        </is>
      </c>
      <c r="BR11" s="695" t="n"/>
      <c r="BS11" s="32" t="n"/>
      <c r="BT11" s="32" t="n"/>
      <c r="BU11" s="32" t="n"/>
      <c r="BV11" s="32" t="n"/>
      <c r="BW11" s="32" t="n"/>
      <c r="BX11" s="32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</row>
    <row r="12">
      <c r="A12" s="1" t="n"/>
      <c r="B12" s="2138" t="n"/>
      <c r="C12" s="1148" t="n"/>
      <c r="D12" s="916" t="n">
        <v>1</v>
      </c>
      <c r="E12" s="309" t="n">
        <v>8</v>
      </c>
      <c r="F12" s="309" t="n">
        <v>15</v>
      </c>
      <c r="G12" s="309" t="n">
        <v>22</v>
      </c>
      <c r="H12" s="310" t="n">
        <v>29</v>
      </c>
      <c r="I12" s="309" t="n">
        <v>6</v>
      </c>
      <c r="J12" s="309" t="n">
        <v>13</v>
      </c>
      <c r="K12" s="309" t="n">
        <v>20</v>
      </c>
      <c r="L12" s="311" t="n">
        <v>27</v>
      </c>
      <c r="M12" s="309" t="n">
        <v>3</v>
      </c>
      <c r="N12" s="309" t="n">
        <v>10</v>
      </c>
      <c r="O12" s="309" t="n">
        <v>17</v>
      </c>
      <c r="P12" s="309" t="n">
        <v>24</v>
      </c>
      <c r="Q12" s="309" t="n">
        <v>1</v>
      </c>
      <c r="R12" s="309" t="n">
        <v>8</v>
      </c>
      <c r="S12" s="309" t="n">
        <v>15</v>
      </c>
      <c r="T12" s="309" t="n">
        <v>22</v>
      </c>
      <c r="U12" s="311" t="n">
        <v>29</v>
      </c>
      <c r="V12" s="309" t="n">
        <v>5</v>
      </c>
      <c r="W12" s="309" t="n">
        <v>12</v>
      </c>
      <c r="X12" s="309" t="n">
        <v>19</v>
      </c>
      <c r="Y12" s="311" t="n">
        <v>26</v>
      </c>
      <c r="Z12" s="141" t="n"/>
      <c r="AA12" s="309" t="n">
        <v>2</v>
      </c>
      <c r="AB12" s="309" t="n">
        <v>9</v>
      </c>
      <c r="AC12" s="309" t="n">
        <v>16</v>
      </c>
      <c r="AD12" s="310" t="n">
        <v>23</v>
      </c>
      <c r="AE12" s="309" t="n">
        <v>2</v>
      </c>
      <c r="AF12" s="309" t="n">
        <v>9</v>
      </c>
      <c r="AG12" s="309" t="n">
        <v>16</v>
      </c>
      <c r="AH12" s="309" t="n">
        <v>23</v>
      </c>
      <c r="AI12" s="310" t="n">
        <v>30</v>
      </c>
      <c r="AJ12" s="309" t="n">
        <v>6</v>
      </c>
      <c r="AK12" s="309" t="n">
        <v>13</v>
      </c>
      <c r="AL12" s="309" t="n">
        <v>20</v>
      </c>
      <c r="AM12" s="310" t="n">
        <v>27</v>
      </c>
      <c r="AN12" s="309" t="n">
        <v>4</v>
      </c>
      <c r="AO12" s="309" t="n">
        <v>11</v>
      </c>
      <c r="AP12" s="309" t="n">
        <v>18</v>
      </c>
      <c r="AQ12" s="309" t="n">
        <v>25</v>
      </c>
      <c r="AR12" s="309" t="n">
        <v>1</v>
      </c>
      <c r="AS12" s="309" t="n">
        <v>8</v>
      </c>
      <c r="AT12" s="309" t="n">
        <v>15</v>
      </c>
      <c r="AU12" s="309" t="n">
        <v>22</v>
      </c>
      <c r="AV12" s="917" t="n">
        <v>29</v>
      </c>
      <c r="AW12" s="309" t="n">
        <v>6</v>
      </c>
      <c r="AX12" s="309" t="n">
        <v>13</v>
      </c>
      <c r="AY12" s="309" t="n">
        <v>20</v>
      </c>
      <c r="AZ12" s="311" t="n">
        <v>27</v>
      </c>
      <c r="BA12" s="313" t="n">
        <v>3</v>
      </c>
      <c r="BB12" s="313" t="n">
        <v>10</v>
      </c>
      <c r="BC12" s="313" t="n">
        <v>17</v>
      </c>
      <c r="BD12" s="314" t="n">
        <v>24</v>
      </c>
      <c r="BE12" s="112" t="n"/>
      <c r="BF12" s="115" t="n"/>
      <c r="BG12" s="561" t="n"/>
      <c r="BH12" s="115" t="n"/>
      <c r="BI12" s="561" t="n"/>
      <c r="BJ12" s="701" t="n"/>
      <c r="BK12" s="561" t="n"/>
      <c r="BL12" s="1" t="n"/>
      <c r="BM12" s="561" t="n"/>
      <c r="BN12" s="701" t="n"/>
      <c r="BO12" s="561" t="n"/>
      <c r="BP12" s="701" t="n"/>
      <c r="BQ12" s="561" t="n"/>
      <c r="BR12" s="701" t="n"/>
      <c r="BS12" s="32" t="n"/>
      <c r="BT12" s="32" t="n"/>
      <c r="BU12" s="32" t="n"/>
      <c r="BV12" s="32" t="n"/>
      <c r="BW12" s="32" t="n"/>
      <c r="BX12" s="32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</row>
    <row r="13">
      <c r="A13" s="1" t="n"/>
      <c r="B13" s="2138" t="n"/>
      <c r="C13" s="1148" t="n"/>
      <c r="D13" s="918" t="n">
        <v>7</v>
      </c>
      <c r="E13" s="316" t="n">
        <v>14</v>
      </c>
      <c r="F13" s="316" t="n">
        <v>21</v>
      </c>
      <c r="G13" s="316" t="n">
        <v>28</v>
      </c>
      <c r="H13" s="316" t="n">
        <v>5</v>
      </c>
      <c r="I13" s="316" t="n">
        <v>12</v>
      </c>
      <c r="J13" s="316" t="n">
        <v>19</v>
      </c>
      <c r="K13" s="316" t="n">
        <v>26</v>
      </c>
      <c r="L13" s="316" t="n">
        <v>2</v>
      </c>
      <c r="M13" s="316" t="n">
        <v>9</v>
      </c>
      <c r="N13" s="316" t="n">
        <v>16</v>
      </c>
      <c r="O13" s="316" t="n">
        <v>23</v>
      </c>
      <c r="P13" s="316" t="n">
        <v>30</v>
      </c>
      <c r="Q13" s="316" t="n">
        <v>7</v>
      </c>
      <c r="R13" s="316" t="n">
        <v>14</v>
      </c>
      <c r="S13" s="316" t="n">
        <v>21</v>
      </c>
      <c r="T13" s="316" t="n">
        <v>28</v>
      </c>
      <c r="U13" s="316" t="n">
        <v>4</v>
      </c>
      <c r="V13" s="316" t="n">
        <v>11</v>
      </c>
      <c r="W13" s="316" t="n">
        <v>18</v>
      </c>
      <c r="X13" s="316" t="n">
        <v>25</v>
      </c>
      <c r="Y13" s="316" t="n">
        <v>1</v>
      </c>
      <c r="Z13" s="317" t="n"/>
      <c r="AA13" s="316" t="n">
        <v>8</v>
      </c>
      <c r="AB13" s="316" t="n">
        <v>15</v>
      </c>
      <c r="AC13" s="316" t="n">
        <v>22</v>
      </c>
      <c r="AD13" s="316" t="n">
        <v>1</v>
      </c>
      <c r="AE13" s="316" t="n">
        <v>8</v>
      </c>
      <c r="AF13" s="316" t="n">
        <v>15</v>
      </c>
      <c r="AG13" s="316" t="n">
        <v>22</v>
      </c>
      <c r="AH13" s="316" t="n">
        <v>29</v>
      </c>
      <c r="AI13" s="316" t="n">
        <v>5</v>
      </c>
      <c r="AJ13" s="316" t="n">
        <v>12</v>
      </c>
      <c r="AK13" s="316" t="n">
        <v>19</v>
      </c>
      <c r="AL13" s="316" t="n">
        <v>26</v>
      </c>
      <c r="AM13" s="316" t="n">
        <v>3</v>
      </c>
      <c r="AN13" s="316" t="n">
        <v>10</v>
      </c>
      <c r="AO13" s="316" t="n">
        <v>17</v>
      </c>
      <c r="AP13" s="316" t="n">
        <v>24</v>
      </c>
      <c r="AQ13" s="316" t="n">
        <v>31</v>
      </c>
      <c r="AR13" s="316" t="n">
        <v>7</v>
      </c>
      <c r="AS13" s="316" t="n">
        <v>14</v>
      </c>
      <c r="AT13" s="316" t="n">
        <v>21</v>
      </c>
      <c r="AU13" s="316" t="n">
        <v>28</v>
      </c>
      <c r="AV13" s="919" t="n">
        <v>5</v>
      </c>
      <c r="AW13" s="316" t="n">
        <v>12</v>
      </c>
      <c r="AX13" s="316" t="n">
        <v>19</v>
      </c>
      <c r="AY13" s="316" t="n">
        <v>26</v>
      </c>
      <c r="AZ13" s="316" t="n">
        <v>2</v>
      </c>
      <c r="BA13" s="310" t="n">
        <v>9</v>
      </c>
      <c r="BB13" s="310" t="n">
        <v>16</v>
      </c>
      <c r="BC13" s="310" t="n">
        <v>23</v>
      </c>
      <c r="BD13" s="319" t="n">
        <v>31</v>
      </c>
      <c r="BE13" s="112" t="n"/>
      <c r="BF13" s="115" t="n"/>
      <c r="BG13" s="561" t="n"/>
      <c r="BH13" s="115" t="n"/>
      <c r="BI13" s="561" t="n"/>
      <c r="BJ13" s="701" t="n"/>
      <c r="BK13" s="561" t="n"/>
      <c r="BL13" s="1" t="n"/>
      <c r="BM13" s="561" t="n"/>
      <c r="BN13" s="701" t="n"/>
      <c r="BO13" s="561" t="n"/>
      <c r="BP13" s="701" t="n"/>
      <c r="BQ13" s="561" t="n"/>
      <c r="BR13" s="701" t="n"/>
      <c r="BS13" s="32" t="n"/>
      <c r="BT13" s="32" t="n"/>
      <c r="BU13" s="32" t="n"/>
      <c r="BV13" s="32" t="n"/>
      <c r="BW13" s="32" t="n"/>
      <c r="BX13" s="32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</row>
    <row r="14">
      <c r="A14" s="1" t="n"/>
      <c r="B14" s="2139" t="n"/>
      <c r="C14" s="2140" t="n"/>
      <c r="D14" s="2141" t="n">
        <v>1</v>
      </c>
      <c r="E14" s="322" t="n">
        <v>2</v>
      </c>
      <c r="F14" s="322" t="n">
        <v>3</v>
      </c>
      <c r="G14" s="322" t="n">
        <v>4</v>
      </c>
      <c r="H14" s="322" t="n">
        <v>5</v>
      </c>
      <c r="I14" s="322" t="n">
        <v>6</v>
      </c>
      <c r="J14" s="322" t="n">
        <v>7</v>
      </c>
      <c r="K14" s="322" t="n">
        <v>8</v>
      </c>
      <c r="L14" s="322" t="n">
        <v>9</v>
      </c>
      <c r="M14" s="322" t="n">
        <v>10</v>
      </c>
      <c r="N14" s="322" t="n">
        <v>11</v>
      </c>
      <c r="O14" s="322" t="n">
        <v>12</v>
      </c>
      <c r="P14" s="322" t="n">
        <v>13</v>
      </c>
      <c r="Q14" s="322" t="n">
        <v>14</v>
      </c>
      <c r="R14" s="322" t="n">
        <v>15</v>
      </c>
      <c r="S14" s="322" t="n">
        <v>16</v>
      </c>
      <c r="T14" s="322" t="n">
        <v>17</v>
      </c>
      <c r="U14" s="322" t="n">
        <v>18</v>
      </c>
      <c r="V14" s="322" t="n">
        <v>19</v>
      </c>
      <c r="W14" s="322" t="n">
        <v>20</v>
      </c>
      <c r="X14" s="322" t="n">
        <v>21</v>
      </c>
      <c r="Y14" s="322" t="n">
        <v>22</v>
      </c>
      <c r="Z14" s="70" t="n"/>
      <c r="AA14" s="322" t="n">
        <v>23</v>
      </c>
      <c r="AB14" s="322" t="n">
        <v>24</v>
      </c>
      <c r="AC14" s="322" t="n">
        <v>25</v>
      </c>
      <c r="AD14" s="322" t="n">
        <v>26</v>
      </c>
      <c r="AE14" s="322" t="n">
        <v>27</v>
      </c>
      <c r="AF14" s="322" t="n">
        <v>28</v>
      </c>
      <c r="AG14" s="322" t="n">
        <v>29</v>
      </c>
      <c r="AH14" s="322" t="n">
        <v>30</v>
      </c>
      <c r="AI14" s="322" t="n">
        <v>31</v>
      </c>
      <c r="AJ14" s="322" t="n">
        <v>32</v>
      </c>
      <c r="AK14" s="322" t="n">
        <v>33</v>
      </c>
      <c r="AL14" s="322" t="n">
        <v>34</v>
      </c>
      <c r="AM14" s="322" t="n">
        <v>35</v>
      </c>
      <c r="AN14" s="322" t="n">
        <v>36</v>
      </c>
      <c r="AO14" s="322" t="n">
        <v>37</v>
      </c>
      <c r="AP14" s="322" t="n">
        <v>38</v>
      </c>
      <c r="AQ14" s="322" t="n">
        <v>39</v>
      </c>
      <c r="AR14" s="322" t="n">
        <v>40</v>
      </c>
      <c r="AS14" s="322" t="n">
        <v>41</v>
      </c>
      <c r="AT14" s="322" t="n">
        <v>42</v>
      </c>
      <c r="AU14" s="322" t="n">
        <v>43</v>
      </c>
      <c r="AV14" s="2142" t="n">
        <v>44</v>
      </c>
      <c r="AW14" s="322" t="n">
        <v>45</v>
      </c>
      <c r="AX14" s="322" t="n">
        <v>46</v>
      </c>
      <c r="AY14" s="322" t="n">
        <v>47</v>
      </c>
      <c r="AZ14" s="322" t="n">
        <v>48</v>
      </c>
      <c r="BA14" s="322" t="n">
        <v>49</v>
      </c>
      <c r="BB14" s="322" t="n">
        <v>50</v>
      </c>
      <c r="BC14" s="322" t="n">
        <v>51</v>
      </c>
      <c r="BD14" s="324" t="n">
        <v>52</v>
      </c>
      <c r="BE14" s="606" t="n"/>
      <c r="BF14" s="609" t="n"/>
      <c r="BG14" s="608" t="n"/>
      <c r="BH14" s="609" t="n"/>
      <c r="BI14" s="608" t="n"/>
      <c r="BJ14" s="603" t="n"/>
      <c r="BK14" s="608" t="n"/>
      <c r="BL14" s="544" t="n"/>
      <c r="BM14" s="608" t="n"/>
      <c r="BN14" s="603" t="n"/>
      <c r="BO14" s="608" t="n"/>
      <c r="BP14" s="603" t="n"/>
      <c r="BQ14" s="608" t="n"/>
      <c r="BR14" s="603" t="n"/>
      <c r="BS14" s="32" t="n"/>
      <c r="BT14" s="32" t="n"/>
      <c r="BU14" s="32" t="n"/>
      <c r="BV14" s="32" t="n"/>
      <c r="BW14" s="32" t="n"/>
      <c r="BX14" s="32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</row>
    <row r="15">
      <c r="A15" s="1" t="n"/>
      <c r="B15" s="924" t="inlineStr">
        <is>
          <t>I</t>
        </is>
      </c>
      <c r="C15" s="161" t="n"/>
      <c r="D15" s="925" t="n"/>
      <c r="E15" s="328" t="inlineStr">
        <is>
          <t>+</t>
        </is>
      </c>
      <c r="F15" s="327" t="n"/>
      <c r="G15" s="327" t="n"/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7" t="n"/>
      <c r="T15" s="327" t="n"/>
      <c r="U15" s="328" t="n"/>
      <c r="V15" s="329" t="n"/>
      <c r="W15" s="329" t="inlineStr">
        <is>
          <t>:</t>
        </is>
      </c>
      <c r="X15" s="329" t="inlineStr">
        <is>
          <t>:</t>
        </is>
      </c>
      <c r="Y15" s="2143" t="n"/>
      <c r="Z15" s="1998" t="n"/>
      <c r="AA15" s="329" t="n"/>
      <c r="AB15" s="332" t="n"/>
      <c r="AC15" s="333" t="n"/>
      <c r="AD15" s="332" t="n"/>
      <c r="AE15" s="332" t="n"/>
      <c r="AF15" s="332" t="n"/>
      <c r="AG15" s="332" t="n"/>
      <c r="AH15" s="332" t="n"/>
      <c r="AI15" s="332" t="n"/>
      <c r="AJ15" s="332" t="n"/>
      <c r="AK15" s="332" t="n"/>
      <c r="AL15" s="332" t="n"/>
      <c r="AM15" s="332" t="n"/>
      <c r="AN15" s="328" t="n"/>
      <c r="AO15" s="328" t="n"/>
      <c r="AP15" s="328" t="n"/>
      <c r="AQ15" s="329" t="n"/>
      <c r="AR15" s="329" t="inlineStr">
        <is>
          <t>:</t>
        </is>
      </c>
      <c r="AS15" s="329" t="inlineStr">
        <is>
          <t>:</t>
        </is>
      </c>
      <c r="AT15" s="1" t="n"/>
      <c r="AU15" s="329" t="n"/>
      <c r="AV15" s="2144" t="n"/>
      <c r="AW15" s="329" t="n"/>
      <c r="AX15" s="329" t="n"/>
      <c r="AY15" s="329" t="n"/>
      <c r="AZ15" s="329" t="n"/>
      <c r="BA15" s="329" t="n"/>
      <c r="BB15" s="329" t="n"/>
      <c r="BC15" s="329" t="n"/>
      <c r="BD15" s="329" t="n"/>
      <c r="BE15" s="2145" t="n">
        <v>47</v>
      </c>
      <c r="BF15" s="1998" t="n"/>
      <c r="BG15" s="329" t="n">
        <v>1</v>
      </c>
      <c r="BH15" s="139" t="n"/>
      <c r="BI15" s="2143" t="n">
        <v>4</v>
      </c>
      <c r="BJ15" s="1998" t="n"/>
      <c r="BK15" s="2143" t="n"/>
      <c r="BL15" s="1998" t="n"/>
      <c r="BM15" s="2143" t="n"/>
      <c r="BN15" s="1998" t="n"/>
      <c r="BO15" s="2143" t="n"/>
      <c r="BP15" s="1998" t="n"/>
      <c r="BQ15" s="2143">
        <f>BE15+BG15+BI15+BK15+BM15+BO15</f>
        <v/>
      </c>
      <c r="BR15" s="1998" t="n"/>
      <c r="BS15" s="88" t="n"/>
      <c r="BT15" s="1" t="n"/>
      <c r="BU15" s="88" t="n"/>
      <c r="BV15" s="1" t="n"/>
      <c r="BW15" s="88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</row>
    <row r="16">
      <c r="A16" s="1" t="n"/>
      <c r="B16" s="927" t="inlineStr">
        <is>
          <t>II</t>
        </is>
      </c>
      <c r="C16" s="175" t="n"/>
      <c r="D16" s="928" t="n"/>
      <c r="E16" s="803" t="n"/>
      <c r="F16" s="803" t="n"/>
      <c r="G16" s="803" t="n"/>
      <c r="H16" s="803" t="n"/>
      <c r="I16" s="803" t="n"/>
      <c r="J16" s="804" t="inlineStr">
        <is>
          <t>Х</t>
        </is>
      </c>
      <c r="K16" s="804" t="inlineStr">
        <is>
          <t>Х</t>
        </is>
      </c>
      <c r="L16" s="804" t="inlineStr">
        <is>
          <t>Х</t>
        </is>
      </c>
      <c r="M16" s="804" t="inlineStr">
        <is>
          <t>Х</t>
        </is>
      </c>
      <c r="N16" s="329" t="inlineStr">
        <is>
          <t>:</t>
        </is>
      </c>
      <c r="O16" s="329" t="inlineStr">
        <is>
          <t>:</t>
        </is>
      </c>
      <c r="P16" s="803" t="n"/>
      <c r="Q16" s="803" t="n"/>
      <c r="R16" s="803" t="n"/>
      <c r="S16" s="803" t="n"/>
      <c r="T16" s="803" t="n"/>
      <c r="U16" s="929" t="n"/>
      <c r="V16" s="804" t="n"/>
      <c r="W16" s="804" t="n"/>
      <c r="X16" s="930" t="n"/>
      <c r="Y16" s="930" t="n"/>
      <c r="Z16" s="128" t="n"/>
      <c r="AA16" s="804" t="n"/>
      <c r="AB16" s="931" t="n"/>
      <c r="AC16" s="932" t="n"/>
      <c r="AD16" s="931" t="n"/>
      <c r="AE16" s="931" t="n"/>
      <c r="AF16" s="931" t="n"/>
      <c r="AG16" s="931" t="n"/>
      <c r="AH16" s="931" t="n"/>
      <c r="AI16" s="931" t="n"/>
      <c r="AJ16" s="931" t="n"/>
      <c r="AK16" s="329" t="inlineStr">
        <is>
          <t>:</t>
        </is>
      </c>
      <c r="AL16" s="329" t="inlineStr">
        <is>
          <t>:</t>
        </is>
      </c>
      <c r="AM16" s="931" t="n"/>
      <c r="AN16" s="931" t="n"/>
      <c r="AO16" s="931" t="n"/>
      <c r="AP16" s="931" t="n"/>
      <c r="AQ16" s="804" t="n"/>
      <c r="AR16" s="804" t="n"/>
      <c r="AS16" s="804" t="n"/>
      <c r="AT16" s="804" t="n"/>
      <c r="AU16" s="804" t="n"/>
      <c r="AV16" s="933" t="n"/>
      <c r="AW16" s="804" t="n"/>
      <c r="AX16" s="804" t="n"/>
      <c r="AY16" s="804" t="n"/>
      <c r="AZ16" s="804" t="n"/>
      <c r="BA16" s="804" t="n"/>
      <c r="BB16" s="804" t="n"/>
      <c r="BC16" s="804" t="n"/>
      <c r="BD16" s="804" t="n"/>
      <c r="BE16" s="2283" t="n">
        <v>44</v>
      </c>
      <c r="BF16" s="429" t="n"/>
      <c r="BG16" s="804" t="n"/>
      <c r="BH16" s="128" t="n"/>
      <c r="BI16" s="804" t="n">
        <v>4</v>
      </c>
      <c r="BJ16" s="128" t="n"/>
      <c r="BK16" s="804" t="n">
        <v>4</v>
      </c>
      <c r="BL16" s="128" t="n"/>
      <c r="BM16" s="704" t="n"/>
      <c r="BN16" s="705" t="n"/>
      <c r="BO16" s="804" t="n"/>
      <c r="BP16" s="128" t="n"/>
      <c r="BQ16" s="2143">
        <f>BE16+BG16+BI16+BK16+BM16+BO16</f>
        <v/>
      </c>
      <c r="BR16" s="1998" t="n"/>
      <c r="BS16" s="88" t="n"/>
      <c r="BT16" s="88" t="n"/>
      <c r="BU16" s="88" t="n"/>
      <c r="BV16" s="88" t="n"/>
      <c r="BW16" s="88" t="n"/>
      <c r="BX16" s="88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</row>
    <row r="17">
      <c r="A17" s="1" t="n"/>
      <c r="B17" s="2020" t="inlineStr">
        <is>
          <t>III</t>
        </is>
      </c>
      <c r="C17" s="195" t="n"/>
      <c r="D17" s="2150" t="n"/>
      <c r="E17" s="589" t="n"/>
      <c r="F17" s="589" t="inlineStr">
        <is>
          <t>:</t>
        </is>
      </c>
      <c r="G17" s="589" t="inlineStr">
        <is>
          <t>:</t>
        </is>
      </c>
      <c r="H17" s="1577" t="inlineStr">
        <is>
          <t>/</t>
        </is>
      </c>
      <c r="I17" s="1577" t="inlineStr">
        <is>
          <t>/</t>
        </is>
      </c>
      <c r="J17" s="2151" t="inlineStr">
        <is>
          <t>/</t>
        </is>
      </c>
      <c r="K17" s="2151" t="inlineStr">
        <is>
          <t>/</t>
        </is>
      </c>
      <c r="L17" s="2151" t="inlineStr">
        <is>
          <t>/</t>
        </is>
      </c>
      <c r="M17" s="2151" t="inlineStr">
        <is>
          <t>/</t>
        </is>
      </c>
      <c r="N17" s="1875" t="inlineStr">
        <is>
          <t>/</t>
        </is>
      </c>
      <c r="O17" s="1875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inlineStr">
        <is>
          <t>/</t>
        </is>
      </c>
      <c r="W17" s="1875" t="inlineStr">
        <is>
          <t>/</t>
        </is>
      </c>
      <c r="X17" s="2152" t="inlineStr">
        <is>
          <t>//</t>
        </is>
      </c>
      <c r="Y17" s="2153" t="inlineStr">
        <is>
          <t>//</t>
        </is>
      </c>
      <c r="Z17" s="2154" t="n"/>
      <c r="AA17" s="2155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240" t="n"/>
      <c r="BE17" s="2150" t="n">
        <v>2</v>
      </c>
      <c r="BF17" s="2124" t="n"/>
      <c r="BG17" s="1577" t="n"/>
      <c r="BH17" s="603" t="n"/>
      <c r="BI17" s="589" t="n">
        <v>2</v>
      </c>
      <c r="BJ17" s="1059" t="n"/>
      <c r="BK17" s="589" t="n"/>
      <c r="BL17" s="1059" t="n"/>
      <c r="BM17" s="2156" t="n">
        <v>16</v>
      </c>
      <c r="BN17" s="2157" t="n"/>
      <c r="BO17" s="589" t="n">
        <v>2</v>
      </c>
      <c r="BP17" s="1059" t="n"/>
      <c r="BQ17" s="580">
        <f>BE17+BG17+BI17+BK17+BM17+BO17</f>
        <v/>
      </c>
      <c r="BR17" s="613" t="n"/>
      <c r="BS17" s="88" t="n"/>
      <c r="BT17" s="1" t="n"/>
      <c r="BU17" s="88" t="n"/>
      <c r="BV17" s="1" t="n"/>
      <c r="BW17" s="88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</row>
    <row r="18">
      <c r="A18" s="1" t="n"/>
      <c r="B18" s="75" t="n"/>
      <c r="C18" s="75" t="n"/>
      <c r="D18" s="88" t="n"/>
      <c r="E18" s="88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88" t="n"/>
      <c r="W18" s="88" t="n"/>
      <c r="X18" s="88" t="n"/>
      <c r="Y18" s="88" t="n"/>
      <c r="Z18" s="347" t="n"/>
      <c r="AA18" s="347" t="n"/>
      <c r="AB18" s="346" t="n"/>
      <c r="AC18" s="346" t="n"/>
      <c r="AD18" s="75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1579">
        <f>BE15+BE16+BE17</f>
        <v/>
      </c>
      <c r="BF18" s="603" t="n"/>
      <c r="BG18" s="1579">
        <f>BG15+BG16+BG17</f>
        <v/>
      </c>
      <c r="BH18" s="603" t="n"/>
      <c r="BI18" s="1579">
        <f>BI15+BI16+BI17</f>
        <v/>
      </c>
      <c r="BJ18" s="603" t="n"/>
      <c r="BK18" s="1579">
        <f>BK15+BK16+BK17</f>
        <v/>
      </c>
      <c r="BL18" s="603" t="n"/>
      <c r="BM18" s="1579">
        <f>BM15+BM16+BM17</f>
        <v/>
      </c>
      <c r="BN18" s="603" t="n"/>
      <c r="BO18" s="1579">
        <f>BO15+BO16+BO17</f>
        <v/>
      </c>
      <c r="BP18" s="603" t="n"/>
      <c r="BQ18" s="706">
        <f>BQ15+BQ16+BQ17</f>
        <v/>
      </c>
      <c r="BR18" s="613" t="n"/>
      <c r="BS18" s="88" t="n"/>
      <c r="BT18" s="1" t="n"/>
      <c r="BU18" s="88" t="n"/>
      <c r="BV18" s="1" t="n"/>
      <c r="BW18" s="88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</row>
    <row r="19">
      <c r="A19" s="92" t="n"/>
      <c r="B19" s="244" t="inlineStr">
        <is>
          <t>Обозначения:</t>
        </is>
      </c>
      <c r="C19" s="244" t="n"/>
      <c r="D19" s="244" t="n"/>
      <c r="E19" s="244" t="n"/>
      <c r="F19" s="244" t="n"/>
      <c r="G19" s="244" t="n"/>
      <c r="H19" s="244" t="n"/>
      <c r="I19" s="244" t="n"/>
      <c r="J19" s="691" t="n"/>
      <c r="K19" s="691" t="n"/>
      <c r="L19" s="93" t="n"/>
      <c r="M19" s="94" t="inlineStr">
        <is>
          <t>−</t>
        </is>
      </c>
      <c r="N19" s="351" t="inlineStr">
        <is>
          <t>самостоятельная работа по изучению дисциплин учебного плана</t>
        </is>
      </c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351" t="n"/>
      <c r="AD19" s="1" t="n"/>
      <c r="AE19" s="95" t="inlineStr">
        <is>
          <t>Х</t>
        </is>
      </c>
      <c r="AF19" s="94" t="inlineStr">
        <is>
          <t>−</t>
        </is>
      </c>
      <c r="AG19" s="91" t="inlineStr">
        <is>
          <t>производственная практика</t>
        </is>
      </c>
      <c r="AH19" s="90" t="n"/>
      <c r="AI19" s="90" t="n"/>
      <c r="AJ19" s="90" t="n"/>
      <c r="AK19" s="90" t="n"/>
      <c r="AL19" s="90" t="n"/>
      <c r="AM19" s="92" t="n"/>
      <c r="AN19" s="92" t="n"/>
      <c r="AO19" s="1" t="n"/>
      <c r="AP19" s="1" t="n"/>
      <c r="AQ19" s="1" t="n"/>
      <c r="AR19" s="1" t="n"/>
      <c r="AS19" s="96" t="inlineStr">
        <is>
          <t>//</t>
        </is>
      </c>
      <c r="AT19" s="94" t="inlineStr">
        <is>
          <t>−</t>
        </is>
      </c>
      <c r="AU19" s="91" t="inlineStr">
        <is>
          <t>итоговая аттестация</t>
        </is>
      </c>
      <c r="AV19" s="91" t="n"/>
      <c r="AW19" s="91" t="n"/>
      <c r="AX19" s="91" t="n"/>
      <c r="AY19" s="91" t="n"/>
      <c r="AZ19" s="91" t="n"/>
      <c r="BA19" s="92" t="n"/>
      <c r="BB19" s="92" t="n"/>
      <c r="BC19" s="92" t="n"/>
      <c r="BD19" s="91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</row>
    <row r="20">
      <c r="A20" s="92" t="n"/>
      <c r="B20" s="98" t="n"/>
      <c r="C20" s="91" t="n"/>
      <c r="D20" s="91" t="n"/>
      <c r="E20" s="91" t="n"/>
      <c r="F20" s="92" t="n"/>
      <c r="G20" s="1" t="n"/>
      <c r="H20" s="1" t="n"/>
      <c r="I20" s="1" t="n"/>
      <c r="J20" s="691" t="n"/>
      <c r="K20" s="691" t="n"/>
      <c r="L20" s="94" t="n"/>
      <c r="M20" s="94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4" t="n"/>
      <c r="AE20" s="94" t="n"/>
      <c r="AF20" s="91" t="n"/>
      <c r="AG20" s="90" t="n"/>
      <c r="AH20" s="90" t="n"/>
      <c r="AI20" s="90" t="n"/>
      <c r="AJ20" s="90" t="n"/>
      <c r="AK20" s="90" t="n"/>
      <c r="AL20" s="92" t="n"/>
      <c r="AM20" s="92" t="n"/>
      <c r="AN20" s="1" t="n"/>
      <c r="AO20" s="1" t="n"/>
      <c r="AP20" s="1" t="n"/>
      <c r="AQ20" s="354" t="n"/>
      <c r="AR20" s="94" t="n"/>
      <c r="AS20" s="91" t="n"/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7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</row>
    <row r="21">
      <c r="A21" s="92" t="n"/>
      <c r="B21" s="91" t="n"/>
      <c r="C21" s="91" t="n"/>
      <c r="D21" s="91" t="n"/>
      <c r="E21" s="91" t="n"/>
      <c r="F21" s="1" t="n"/>
      <c r="G21" s="1" t="n"/>
      <c r="H21" s="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8" t="n"/>
      <c r="S21" s="98" t="n"/>
      <c r="T21" s="98" t="n"/>
      <c r="U21" s="98" t="n"/>
      <c r="V21" s="1" t="n"/>
      <c r="W21" s="1" t="n"/>
      <c r="X21" s="1" t="n"/>
      <c r="Y21" s="1" t="n"/>
      <c r="Z21" s="1" t="n"/>
      <c r="AA21" s="1" t="n"/>
      <c r="AB21" s="1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1" t="n"/>
      <c r="AN21" s="1" t="n"/>
      <c r="AO21" s="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2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</row>
    <row r="22">
      <c r="A22" s="94" t="n"/>
      <c r="B22" s="91" t="n"/>
      <c r="C22" s="91" t="n"/>
      <c r="D22" s="351" t="n"/>
      <c r="E22" s="1" t="n"/>
      <c r="F22" s="1" t="n"/>
      <c r="G22" s="1" t="n"/>
      <c r="H22" s="1" t="n"/>
      <c r="I22" s="1" t="n"/>
      <c r="J22" s="691" t="n"/>
      <c r="K22" s="691" t="n"/>
      <c r="L22" s="95" t="inlineStr">
        <is>
          <t>:</t>
        </is>
      </c>
      <c r="M22" s="94" t="inlineStr">
        <is>
          <t>−</t>
        </is>
      </c>
      <c r="N22" s="351" t="inlineStr">
        <is>
          <t>лабораторно-экзаменационная сессия (ЛЭС)</t>
        </is>
      </c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96" t="inlineStr">
        <is>
          <t>/</t>
        </is>
      </c>
      <c r="AF22" s="94" t="inlineStr">
        <is>
          <t>−</t>
        </is>
      </c>
      <c r="AG22" s="91" t="inlineStr">
        <is>
          <t>магистерская диссертация</t>
        </is>
      </c>
      <c r="AH22" s="90" t="n"/>
      <c r="AI22" s="90" t="n"/>
      <c r="AJ22" s="90" t="n"/>
      <c r="AK22" s="90" t="n"/>
      <c r="AL22" s="90" t="n"/>
      <c r="AM22" s="92" t="n"/>
      <c r="AN22" s="92" t="n"/>
      <c r="AO22" s="1" t="n"/>
      <c r="AP22" s="1" t="n"/>
      <c r="AQ22" s="1" t="n"/>
      <c r="AR22" s="1" t="n"/>
      <c r="AS22" s="95" t="inlineStr">
        <is>
          <t>+</t>
        </is>
      </c>
      <c r="AT22" s="94" t="inlineStr">
        <is>
          <t>−</t>
        </is>
      </c>
      <c r="AU22" s="91" t="inlineStr">
        <is>
          <t>установочная сессия (УС)</t>
        </is>
      </c>
      <c r="AV22" s="97" t="n"/>
      <c r="AW22" s="97" t="n"/>
      <c r="AX22" s="97" t="n"/>
      <c r="AY22" s="92" t="n"/>
      <c r="AZ22" s="90" t="n"/>
      <c r="BA22" s="90" t="n"/>
      <c r="BB22" s="92" t="n"/>
      <c r="BC22" s="92" t="n"/>
      <c r="BD22" s="91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</row>
    <row r="23">
      <c r="A23" s="94" t="n"/>
      <c r="B23" s="91" t="n"/>
      <c r="C23" s="91" t="n"/>
      <c r="D23" s="351" t="n"/>
      <c r="E23" s="1" t="n"/>
      <c r="F23" s="1" t="n"/>
      <c r="G23" s="1" t="n"/>
      <c r="H23" s="1" t="n"/>
      <c r="I23" s="1" t="n"/>
      <c r="J23" s="691" t="n"/>
      <c r="K23" s="691" t="n"/>
      <c r="L23" s="14" t="n"/>
      <c r="M23" s="94" t="n"/>
      <c r="N23" s="519" t="n"/>
      <c r="O23" s="519" t="n"/>
      <c r="P23" s="519" t="n"/>
      <c r="Q23" s="519" t="n"/>
      <c r="R23" s="519" t="n"/>
      <c r="S23" s="519" t="n"/>
      <c r="T23" s="519" t="n"/>
      <c r="U23" s="519" t="n"/>
      <c r="V23" s="519" t="n"/>
      <c r="W23" s="519" t="n"/>
      <c r="X23" s="519" t="n"/>
      <c r="Y23" s="519" t="n"/>
      <c r="Z23" s="519" t="n"/>
      <c r="AA23" s="519" t="n"/>
      <c r="AB23" s="519" t="n"/>
      <c r="AC23" s="351" t="n"/>
      <c r="AD23" s="1" t="n"/>
      <c r="AE23" s="354" t="n"/>
      <c r="AF23" s="94" t="n"/>
      <c r="AG23" s="91" t="n"/>
      <c r="AH23" s="90" t="n"/>
      <c r="AI23" s="90" t="n"/>
      <c r="AJ23" s="90" t="n"/>
      <c r="AK23" s="90" t="n"/>
      <c r="AL23" s="90" t="n"/>
      <c r="AM23" s="92" t="n"/>
      <c r="AN23" s="92" t="n"/>
      <c r="AO23" s="1" t="n"/>
      <c r="AP23" s="1" t="n"/>
      <c r="AQ23" s="1" t="n"/>
      <c r="AR23" s="1" t="n"/>
      <c r="AS23" s="14" t="n"/>
      <c r="AT23" s="94" t="n"/>
      <c r="AU23" s="91" t="n"/>
      <c r="AV23" s="97" t="n"/>
      <c r="AW23" s="97" t="n"/>
      <c r="AX23" s="97" t="n"/>
      <c r="AY23" s="92" t="n"/>
      <c r="AZ23" s="90" t="n"/>
      <c r="BA23" s="90" t="n"/>
      <c r="BB23" s="92" t="n"/>
      <c r="BC23" s="92" t="n"/>
      <c r="BD23" s="91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  <c r="BX23" s="90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</row>
    <row r="24">
      <c r="A24" s="282" t="n"/>
      <c r="B24" s="94" t="n"/>
      <c r="C24" s="91" t="n"/>
      <c r="D24" s="91" t="n"/>
      <c r="E24" s="91" t="n"/>
      <c r="F24" s="91" t="n"/>
      <c r="G24" s="91" t="n"/>
      <c r="H24" s="91" t="n"/>
      <c r="I24" s="2159" t="inlineStr">
        <is>
          <t>III. План образовательного процесса</t>
        </is>
      </c>
      <c r="J24" s="544" t="n"/>
      <c r="K24" s="544" t="n"/>
      <c r="L24" s="544" t="n"/>
      <c r="M24" s="544" t="n"/>
      <c r="N24" s="544" t="n"/>
      <c r="O24" s="544" t="n"/>
      <c r="P24" s="544" t="n"/>
      <c r="Q24" s="544" t="n"/>
      <c r="R24" s="544" t="n"/>
      <c r="S24" s="544" t="n"/>
      <c r="T24" s="544" t="n"/>
      <c r="U24" s="544" t="n"/>
      <c r="V24" s="544" t="n"/>
      <c r="W24" s="544" t="n"/>
      <c r="X24" s="544" t="n"/>
      <c r="Y24" s="544" t="n"/>
      <c r="Z24" s="544" t="n"/>
      <c r="AA24" s="544" t="n"/>
      <c r="AB24" s="544" t="n"/>
      <c r="AC24" s="544" t="n"/>
      <c r="AD24" s="544" t="n"/>
      <c r="AE24" s="544" t="n"/>
      <c r="AF24" s="544" t="n"/>
      <c r="AG24" s="544" t="n"/>
      <c r="AH24" s="544" t="n"/>
      <c r="AI24" s="544" t="n"/>
      <c r="AJ24" s="544" t="n"/>
      <c r="AK24" s="544" t="n"/>
      <c r="AL24" s="544" t="n"/>
      <c r="AM24" s="544" t="n"/>
      <c r="AN24" s="544" t="n"/>
      <c r="AO24" s="544" t="n"/>
      <c r="AP24" s="544" t="n"/>
      <c r="AQ24" s="544" t="n"/>
      <c r="AR24" s="544" t="n"/>
      <c r="AS24" s="544" t="n"/>
      <c r="AT24" s="544" t="n"/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544" t="n"/>
      <c r="BH24" s="544" t="n"/>
      <c r="BI24" s="544" t="n"/>
      <c r="BJ24" s="544" t="n"/>
      <c r="BK24" s="544" t="n"/>
      <c r="BL24" s="544" t="n"/>
      <c r="BM24" s="544" t="n"/>
      <c r="BN24" s="544" t="n"/>
      <c r="BO24" s="19" t="n"/>
      <c r="BP24" s="19" t="n"/>
      <c r="BQ24" s="19" t="n"/>
      <c r="BR24" s="19" t="n"/>
      <c r="BS24" s="19" t="n"/>
      <c r="BT24" s="19" t="n"/>
      <c r="BU24" s="19" t="n"/>
      <c r="BV24" s="19" t="n"/>
      <c r="BW24" s="282" t="n"/>
      <c r="BX24" s="282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</row>
    <row r="25">
      <c r="A25" s="1" t="n"/>
      <c r="B25" s="2160" t="inlineStr">
        <is>
          <t>№ п/п</t>
        </is>
      </c>
      <c r="C25" s="53" t="n"/>
      <c r="D25" s="1063" t="inlineStr">
        <is>
          <t>Название модуля, учебной дисциплины, курсового проекта (курсовой работы)</t>
        </is>
      </c>
      <c r="E25" s="661" t="n"/>
      <c r="F25" s="661" t="n"/>
      <c r="G25" s="661" t="n"/>
      <c r="H25" s="661" t="n"/>
      <c r="I25" s="661" t="n"/>
      <c r="J25" s="661" t="n"/>
      <c r="K25" s="661" t="n"/>
      <c r="L25" s="661" t="n"/>
      <c r="M25" s="661" t="n"/>
      <c r="N25" s="661" t="n"/>
      <c r="O25" s="661" t="n"/>
      <c r="P25" s="661" t="n"/>
      <c r="Q25" s="661" t="n"/>
      <c r="R25" s="661" t="n"/>
      <c r="S25" s="661" t="n"/>
      <c r="T25" s="661" t="n"/>
      <c r="U25" s="662" t="n"/>
      <c r="V25" s="1463" t="inlineStr">
        <is>
          <t>Экзамены</t>
        </is>
      </c>
      <c r="W25" s="104" t="n"/>
      <c r="X25" s="1463" t="inlineStr">
        <is>
          <t>Зачеты</t>
        </is>
      </c>
      <c r="Y25" s="104" t="n"/>
      <c r="Z25" s="1525" t="inlineStr">
        <is>
          <t>Количество академических часов</t>
        </is>
      </c>
      <c r="AA25" s="585" t="n"/>
      <c r="AB25" s="585" t="n"/>
      <c r="AC25" s="585" t="n"/>
      <c r="AD25" s="585" t="n"/>
      <c r="AE25" s="585" t="n"/>
      <c r="AF25" s="585" t="n"/>
      <c r="AG25" s="585" t="n"/>
      <c r="AH25" s="585" t="n"/>
      <c r="AI25" s="585" t="n"/>
      <c r="AJ25" s="585" t="n"/>
      <c r="AK25" s="585" t="n"/>
      <c r="AL25" s="585" t="n"/>
      <c r="AM25" s="585" t="n"/>
      <c r="AN25" s="707" t="inlineStr">
        <is>
          <t>Распределение по курсам и УС, ЛЭС</t>
        </is>
      </c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5" t="n"/>
      <c r="BF25" s="585" t="n"/>
      <c r="BG25" s="585" t="n"/>
      <c r="BH25" s="585" t="n"/>
      <c r="BI25" s="585" t="n"/>
      <c r="BJ25" s="585" t="n"/>
      <c r="BK25" s="585" t="n"/>
      <c r="BL25" s="585" t="n"/>
      <c r="BM25" s="585" t="n"/>
      <c r="BN25" s="585" t="n"/>
      <c r="BO25" s="585" t="n"/>
      <c r="BP25" s="585" t="n"/>
      <c r="BQ25" s="585" t="n"/>
      <c r="BR25" s="585" t="n"/>
      <c r="BS25" s="586" t="n"/>
      <c r="BT25" s="1065" t="inlineStr">
        <is>
          <t>Код компетенции</t>
        </is>
      </c>
      <c r="BU25" s="101" t="n"/>
      <c r="BV25" s="101" t="n"/>
      <c r="BW25" s="104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</row>
    <row r="26">
      <c r="A26" s="1" t="n"/>
      <c r="B26" s="112" t="n"/>
      <c r="C26" s="115" t="n"/>
      <c r="D26" s="56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708" t="inlineStr">
        <is>
          <t>Всего</t>
        </is>
      </c>
      <c r="AA26" s="53" t="n"/>
      <c r="AB26" s="2284" t="inlineStr">
        <is>
          <t xml:space="preserve">Аудиторных: дневная форма получения образования </t>
        </is>
      </c>
      <c r="AC26" s="552" t="n"/>
      <c r="AD26" s="2285" t="inlineStr">
        <is>
          <t xml:space="preserve">Аудиторных: заочная форма получения образования </t>
        </is>
      </c>
      <c r="AE26" s="661" t="n"/>
      <c r="AF26" s="1527" t="inlineStr">
        <is>
          <t>Из них</t>
        </is>
      </c>
      <c r="AG26" s="585" t="n"/>
      <c r="AH26" s="585" t="n"/>
      <c r="AI26" s="585" t="n"/>
      <c r="AJ26" s="585" t="n"/>
      <c r="AK26" s="585" t="n"/>
      <c r="AL26" s="585" t="n"/>
      <c r="AM26" s="585" t="n"/>
      <c r="AN26" s="1580" t="inlineStr">
        <is>
          <t>I курс</t>
        </is>
      </c>
      <c r="AO26" s="585" t="n"/>
      <c r="AP26" s="585" t="n"/>
      <c r="AQ26" s="585" t="n"/>
      <c r="AR26" s="585" t="n"/>
      <c r="AS26" s="585" t="n"/>
      <c r="AT26" s="585" t="n"/>
      <c r="AU26" s="585" t="n"/>
      <c r="AV26" s="585" t="n"/>
      <c r="AW26" s="585" t="n"/>
      <c r="AX26" s="585" t="n"/>
      <c r="AY26" s="585" t="n"/>
      <c r="AZ26" s="585" t="n"/>
      <c r="BA26" s="585" t="n"/>
      <c r="BB26" s="707" t="inlineStr">
        <is>
          <t>II курс</t>
        </is>
      </c>
      <c r="BC26" s="585" t="n"/>
      <c r="BD26" s="585" t="n"/>
      <c r="BE26" s="585" t="n"/>
      <c r="BF26" s="585" t="n"/>
      <c r="BG26" s="585" t="n"/>
      <c r="BH26" s="585" t="n"/>
      <c r="BI26" s="585" t="n"/>
      <c r="BJ26" s="585" t="n"/>
      <c r="BK26" s="585" t="n"/>
      <c r="BL26" s="585" t="n"/>
      <c r="BM26" s="586" t="n"/>
      <c r="BN26" s="2163" t="inlineStr">
        <is>
          <t>III курс</t>
        </is>
      </c>
      <c r="BO26" s="585" t="n"/>
      <c r="BP26" s="585" t="n"/>
      <c r="BQ26" s="585" t="n"/>
      <c r="BR26" s="585" t="n"/>
      <c r="BS26" s="586" t="n"/>
      <c r="BT26" s="112" t="n"/>
      <c r="BU26" s="1" t="n"/>
      <c r="BV26" s="1" t="n"/>
      <c r="BW26" s="114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</row>
    <row r="27">
      <c r="A27" s="1" t="n"/>
      <c r="B27" s="112" t="n"/>
      <c r="C27" s="115" t="n"/>
      <c r="D27" s="56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12" t="n"/>
      <c r="AA27" s="115" t="n"/>
      <c r="AB27" s="561" t="n"/>
      <c r="AC27" s="115" t="n"/>
      <c r="AD27" s="561" t="n"/>
      <c r="AE27" s="1" t="n"/>
      <c r="AF27" s="604" t="inlineStr">
        <is>
          <t>Лекции</t>
        </is>
      </c>
      <c r="AG27" s="552" t="n"/>
      <c r="AH27" s="604" t="inlineStr">
        <is>
          <t>Лабораторные</t>
        </is>
      </c>
      <c r="AI27" s="552" t="n"/>
      <c r="AJ27" s="604" t="inlineStr">
        <is>
          <t>Практические</t>
        </is>
      </c>
      <c r="AK27" s="552" t="n"/>
      <c r="AL27" s="1549" t="inlineStr">
        <is>
          <t>Семинарские</t>
        </is>
      </c>
      <c r="AM27" s="661" t="n"/>
      <c r="AN27" s="2286" t="inlineStr">
        <is>
          <t>УС     1 нед.</t>
        </is>
      </c>
      <c r="AO27" s="104" t="n"/>
      <c r="AP27" s="2164" t="inlineStr">
        <is>
          <t>1 ЛЭС,</t>
        </is>
      </c>
      <c r="AQ27" s="123" t="n"/>
      <c r="AR27" s="123" t="n"/>
      <c r="AS27" s="123" t="n"/>
      <c r="AT27" s="123" t="n"/>
      <c r="AU27" s="2035" t="n"/>
      <c r="AV27" s="2287" t="inlineStr">
        <is>
          <t>2 ЛЭС,</t>
        </is>
      </c>
      <c r="AW27" s="1997" t="n"/>
      <c r="AX27" s="1997" t="n"/>
      <c r="AY27" s="1997" t="n"/>
      <c r="AZ27" s="1997" t="n"/>
      <c r="BA27" s="1997" t="n"/>
      <c r="BB27" s="2165" t="inlineStr">
        <is>
          <t>3 ЛЭС,</t>
        </is>
      </c>
      <c r="BC27" s="123" t="n"/>
      <c r="BD27" s="123" t="n"/>
      <c r="BE27" s="123" t="n"/>
      <c r="BF27" s="123" t="n"/>
      <c r="BG27" s="2035" t="n"/>
      <c r="BH27" s="2166" t="inlineStr">
        <is>
          <t>4 ЛЭС,</t>
        </is>
      </c>
      <c r="BI27" s="1997" t="n"/>
      <c r="BJ27" s="1997" t="n"/>
      <c r="BK27" s="1997" t="n"/>
      <c r="BL27" s="1997" t="n"/>
      <c r="BM27" s="2004" t="n"/>
      <c r="BN27" s="1290" t="inlineStr">
        <is>
          <t>5 ЛЭС,</t>
        </is>
      </c>
      <c r="BO27" s="123" t="n"/>
      <c r="BP27" s="123" t="n"/>
      <c r="BQ27" s="123" t="n"/>
      <c r="BR27" s="123" t="n"/>
      <c r="BS27" s="161" t="n"/>
      <c r="BT27" s="112" t="n"/>
      <c r="BU27" s="1" t="n"/>
      <c r="BV27" s="1" t="n"/>
      <c r="BW27" s="114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</row>
    <row r="28">
      <c r="A28" s="1" t="n"/>
      <c r="B28" s="112" t="n"/>
      <c r="C28" s="115" t="n"/>
      <c r="D28" s="56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14" t="n"/>
      <c r="V28" s="112" t="n"/>
      <c r="W28" s="114" t="n"/>
      <c r="X28" s="112" t="n"/>
      <c r="Y28" s="114" t="n"/>
      <c r="Z28" s="112" t="n"/>
      <c r="AA28" s="115" t="n"/>
      <c r="AB28" s="561" t="n"/>
      <c r="AC28" s="115" t="n"/>
      <c r="AD28" s="561" t="n"/>
      <c r="AE28" s="1" t="n"/>
      <c r="AF28" s="561" t="n"/>
      <c r="AG28" s="115" t="n"/>
      <c r="AH28" s="561" t="n"/>
      <c r="AI28" s="115" t="n"/>
      <c r="AJ28" s="561" t="n"/>
      <c r="AK28" s="115" t="n"/>
      <c r="AL28" s="561" t="n"/>
      <c r="AM28" s="1" t="n"/>
      <c r="AN28" s="112" t="n"/>
      <c r="AO28" s="114" t="n"/>
      <c r="AP28" s="367" t="n">
        <v>2</v>
      </c>
      <c r="AQ28" s="131" t="n"/>
      <c r="AR28" s="1633" t="inlineStr">
        <is>
          <t>недели</t>
        </is>
      </c>
      <c r="AS28" s="131" t="n"/>
      <c r="AT28" s="131" t="n"/>
      <c r="AU28" s="429" t="n"/>
      <c r="AV28" s="725" t="n">
        <v>2</v>
      </c>
      <c r="AW28" s="131" t="n"/>
      <c r="AX28" s="367" t="inlineStr">
        <is>
          <t>недели</t>
        </is>
      </c>
      <c r="AY28" s="131" t="n"/>
      <c r="AZ28" s="131" t="n"/>
      <c r="BA28" s="131" t="n"/>
      <c r="BB28" s="366" t="n">
        <v>2</v>
      </c>
      <c r="BC28" s="131" t="n"/>
      <c r="BD28" s="1633" t="inlineStr">
        <is>
          <t>недели</t>
        </is>
      </c>
      <c r="BE28" s="131" t="n"/>
      <c r="BF28" s="131" t="n"/>
      <c r="BG28" s="429" t="n"/>
      <c r="BH28" s="725" t="n">
        <v>2</v>
      </c>
      <c r="BI28" s="131" t="n"/>
      <c r="BJ28" s="2168" t="inlineStr">
        <is>
          <t>недели</t>
        </is>
      </c>
      <c r="BK28" s="131" t="n"/>
      <c r="BL28" s="131" t="n"/>
      <c r="BM28" s="132" t="n"/>
      <c r="BN28" s="367" t="n">
        <v>2</v>
      </c>
      <c r="BO28" s="131" t="n"/>
      <c r="BP28" s="2168" t="inlineStr">
        <is>
          <t>недели</t>
        </is>
      </c>
      <c r="BQ28" s="131" t="n"/>
      <c r="BR28" s="131" t="n"/>
      <c r="BS28" s="132" t="n"/>
      <c r="BT28" s="112" t="n"/>
      <c r="BU28" s="1" t="n"/>
      <c r="BV28" s="1" t="n"/>
      <c r="BW28" s="114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</row>
    <row r="29">
      <c r="A29" s="1" t="n"/>
      <c r="B29" s="112" t="n"/>
      <c r="C29" s="115" t="n"/>
      <c r="D29" s="56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14" t="n"/>
      <c r="V29" s="112" t="n"/>
      <c r="W29" s="114" t="n"/>
      <c r="X29" s="112" t="n"/>
      <c r="Y29" s="114" t="n"/>
      <c r="Z29" s="606" t="n"/>
      <c r="AA29" s="609" t="n"/>
      <c r="AB29" s="608" t="n"/>
      <c r="AC29" s="609" t="n"/>
      <c r="AD29" s="608" t="n"/>
      <c r="AE29" s="544" t="n"/>
      <c r="AF29" s="608" t="n"/>
      <c r="AG29" s="609" t="n"/>
      <c r="AH29" s="608" t="n"/>
      <c r="AI29" s="609" t="n"/>
      <c r="AJ29" s="608" t="n"/>
      <c r="AK29" s="609" t="n"/>
      <c r="AL29" s="608" t="n"/>
      <c r="AM29" s="544" t="n"/>
      <c r="AN29" s="1067" t="inlineStr">
        <is>
          <t>Ауд. часов</t>
        </is>
      </c>
      <c r="AO29" s="197" t="n"/>
      <c r="AP29" s="1467" t="inlineStr">
        <is>
          <t>Всего часов</t>
        </is>
      </c>
      <c r="AQ29" s="197" t="n"/>
      <c r="AR29" s="1068" t="inlineStr">
        <is>
          <t>Ауд. часов</t>
        </is>
      </c>
      <c r="AS29" s="197" t="n"/>
      <c r="AT29" s="1068" t="inlineStr">
        <is>
          <t>Зач. единиц</t>
        </is>
      </c>
      <c r="AU29" s="197" t="n"/>
      <c r="AV29" s="1068" t="inlineStr">
        <is>
          <t>Всего часов</t>
        </is>
      </c>
      <c r="AW29" s="197" t="n"/>
      <c r="AX29" s="1068" t="inlineStr">
        <is>
          <t>Ауд. часов</t>
        </is>
      </c>
      <c r="AY29" s="197" t="n"/>
      <c r="AZ29" s="1068" t="inlineStr">
        <is>
          <t>Зач. единиц</t>
        </is>
      </c>
      <c r="BA29" s="197" t="n"/>
      <c r="BB29" s="1067" t="inlineStr">
        <is>
          <t>Всего часов</t>
        </is>
      </c>
      <c r="BC29" s="197" t="n"/>
      <c r="BD29" s="1068" t="inlineStr">
        <is>
          <t>Ауд. часов</t>
        </is>
      </c>
      <c r="BE29" s="197" t="n"/>
      <c r="BF29" s="1068" t="inlineStr">
        <is>
          <t>Зач. единиц</t>
        </is>
      </c>
      <c r="BG29" s="197" t="n"/>
      <c r="BH29" s="1068" t="inlineStr">
        <is>
          <t>Всего часов</t>
        </is>
      </c>
      <c r="BI29" s="197" t="n"/>
      <c r="BJ29" s="1068" t="inlineStr">
        <is>
          <t>Ауд. часов</t>
        </is>
      </c>
      <c r="BK29" s="197" t="n"/>
      <c r="BL29" s="1068" t="inlineStr">
        <is>
          <t>Зач. единиц</t>
        </is>
      </c>
      <c r="BM29" s="197" t="n"/>
      <c r="BN29" s="1467" t="inlineStr">
        <is>
          <t>Всего часов</t>
        </is>
      </c>
      <c r="BO29" s="197" t="n"/>
      <c r="BP29" s="1068" t="inlineStr">
        <is>
          <t>Ауд. часов</t>
        </is>
      </c>
      <c r="BQ29" s="197" t="n"/>
      <c r="BR29" s="1068" t="inlineStr">
        <is>
          <t>Зач. единиц</t>
        </is>
      </c>
      <c r="BS29" s="197" t="n"/>
      <c r="BT29" s="112" t="n"/>
      <c r="BU29" s="1" t="n"/>
      <c r="BV29" s="1" t="n"/>
      <c r="BW29" s="114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</row>
    <row r="30">
      <c r="A30" s="355" t="n"/>
      <c r="B30" s="612" t="n">
        <v>1</v>
      </c>
      <c r="C30" s="613" t="n"/>
      <c r="D30" s="2169" t="inlineStr">
        <is>
          <t>Государственный компонент</t>
        </is>
      </c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5" t="n"/>
      <c r="T30" s="585" t="n"/>
      <c r="U30" s="586" t="n"/>
      <c r="V30" s="615" t="n"/>
      <c r="W30" s="586" t="n"/>
      <c r="X30" s="615" t="n"/>
      <c r="Y30" s="586" t="n"/>
      <c r="Z30" s="2047">
        <f>Z31+Z35+Z38+Z32</f>
        <v/>
      </c>
      <c r="AA30" s="613" t="n"/>
      <c r="AB30" s="617" t="n">
        <v>276</v>
      </c>
      <c r="AC30" s="613" t="n"/>
      <c r="AD30" s="616">
        <f>AD31+AD35+AD38+AD32</f>
        <v/>
      </c>
      <c r="AE30" s="613" t="n"/>
      <c r="AF30" s="616">
        <f>AF31+AF35+AF38+AF32</f>
        <v/>
      </c>
      <c r="AG30" s="613" t="n"/>
      <c r="AH30" s="616">
        <f>AH31+AH35+AH38+AH32</f>
        <v/>
      </c>
      <c r="AI30" s="613" t="n"/>
      <c r="AJ30" s="616">
        <f>AJ31+AJ35+AJ38+AJ32</f>
        <v/>
      </c>
      <c r="AK30" s="613" t="n"/>
      <c r="AL30" s="1583" t="n"/>
      <c r="AM30" s="585" t="n"/>
      <c r="AN30" s="612">
        <f>AN31+AN35+AN38+AN32</f>
        <v/>
      </c>
      <c r="AO30" s="613" t="n"/>
      <c r="AP30" s="616">
        <f>AP31+AP35+AP38+AP32</f>
        <v/>
      </c>
      <c r="AQ30" s="613" t="n"/>
      <c r="AR30" s="616">
        <f>AR31+AR35+AR38+AR32</f>
        <v/>
      </c>
      <c r="AS30" s="613" t="n"/>
      <c r="AT30" s="616">
        <f>AT31+AT35+AT38+AT32</f>
        <v/>
      </c>
      <c r="AU30" s="613" t="n"/>
      <c r="AV30" s="616">
        <f>AV31+AV35+AV38+AV32</f>
        <v/>
      </c>
      <c r="AW30" s="613" t="n"/>
      <c r="AX30" s="616">
        <f>AX31+AX35+AX38+AX32</f>
        <v/>
      </c>
      <c r="AY30" s="613" t="n"/>
      <c r="AZ30" s="616">
        <f>AZ31+AZ35+AZ38+AZ32</f>
        <v/>
      </c>
      <c r="BA30" s="613" t="n"/>
      <c r="BB30" s="612">
        <f>BB31+BB35+BB38+BB32</f>
        <v/>
      </c>
      <c r="BC30" s="613" t="n"/>
      <c r="BD30" s="616">
        <f>BD31+BD35+BD38+BD32</f>
        <v/>
      </c>
      <c r="BE30" s="613" t="n"/>
      <c r="BF30" s="616">
        <f>BF31+BF35+BF38+BF32</f>
        <v/>
      </c>
      <c r="BG30" s="613" t="n"/>
      <c r="BH30" s="617">
        <f>BH31+BH35+BH38</f>
        <v/>
      </c>
      <c r="BI30" s="613" t="n"/>
      <c r="BJ30" s="617">
        <f>BJ31+BJ35+BJ38</f>
        <v/>
      </c>
      <c r="BK30" s="613" t="n"/>
      <c r="BL30" s="617">
        <f>BL31+BL35+BL38</f>
        <v/>
      </c>
      <c r="BM30" s="613" t="n"/>
      <c r="BN30" s="616">
        <f>BN31+BN35+BN38</f>
        <v/>
      </c>
      <c r="BO30" s="613" t="n"/>
      <c r="BP30" s="617">
        <f>BP31+BP35+BP38</f>
        <v/>
      </c>
      <c r="BQ30" s="613" t="n"/>
      <c r="BR30" s="617">
        <f>BR31+BR35+BR38</f>
        <v/>
      </c>
      <c r="BS30" s="613" t="n"/>
      <c r="BT30" s="615" t="n"/>
      <c r="BU30" s="585" t="n"/>
      <c r="BV30" s="585" t="n"/>
      <c r="BW30" s="586" t="n"/>
      <c r="BX30" s="355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</row>
    <row r="31">
      <c r="A31" s="355" t="n"/>
      <c r="B31" s="619" t="inlineStr">
        <is>
          <t>1.1</t>
        </is>
      </c>
      <c r="C31" s="139" t="n"/>
      <c r="D31" s="2288" t="inlineStr">
        <is>
          <t>"Научно-исследовательская работа"</t>
        </is>
      </c>
      <c r="E31" s="206" t="n"/>
      <c r="F31" s="206" t="n"/>
      <c r="G31" s="206" t="n"/>
      <c r="H31" s="206" t="n"/>
      <c r="I31" s="206" t="n"/>
      <c r="J31" s="206" t="n"/>
      <c r="K31" s="206" t="n"/>
      <c r="L31" s="206" t="n"/>
      <c r="M31" s="206" t="n"/>
      <c r="N31" s="206" t="n"/>
      <c r="O31" s="206" t="n"/>
      <c r="P31" s="206" t="n"/>
      <c r="Q31" s="206" t="n"/>
      <c r="R31" s="206" t="n"/>
      <c r="S31" s="206" t="n"/>
      <c r="T31" s="206" t="n"/>
      <c r="U31" s="207" t="n"/>
      <c r="V31" s="821" t="n"/>
      <c r="W31" s="207" t="n"/>
      <c r="X31" s="2289" t="inlineStr">
        <is>
          <t>2,3,4,5</t>
        </is>
      </c>
      <c r="Y31" s="207" t="n"/>
      <c r="Z31" s="211" t="n">
        <v>396</v>
      </c>
      <c r="AA31" s="139" t="n"/>
      <c r="AB31" s="2172" t="n"/>
      <c r="AC31" s="1998" t="n"/>
      <c r="AD31" s="212" t="n"/>
      <c r="AE31" s="139" t="n"/>
      <c r="AF31" s="212" t="n"/>
      <c r="AG31" s="139" t="n"/>
      <c r="AH31" s="212" t="n"/>
      <c r="AI31" s="139" t="n"/>
      <c r="AJ31" s="212" t="n"/>
      <c r="AK31" s="139" t="n"/>
      <c r="AL31" s="2290" t="n"/>
      <c r="AM31" s="1997" t="n"/>
      <c r="AN31" s="213">
        <f>SUM(AN32:AO34)</f>
        <v/>
      </c>
      <c r="AO31" s="139" t="n"/>
      <c r="AP31" s="211" t="n"/>
      <c r="AQ31" s="139" t="n"/>
      <c r="AR31" s="212" t="n"/>
      <c r="AS31" s="139" t="n"/>
      <c r="AT31" s="212" t="n"/>
      <c r="AU31" s="139" t="n"/>
      <c r="AV31" s="212" t="n">
        <v>100</v>
      </c>
      <c r="AW31" s="139" t="n"/>
      <c r="AX31" s="212" t="n"/>
      <c r="AY31" s="139" t="n"/>
      <c r="AZ31" s="212" t="n">
        <v>3</v>
      </c>
      <c r="BA31" s="139" t="n"/>
      <c r="BB31" s="213" t="n">
        <v>100</v>
      </c>
      <c r="BC31" s="139" t="n"/>
      <c r="BD31" s="212">
        <f>SUM(BD32:BE34)</f>
        <v/>
      </c>
      <c r="BE31" s="139" t="n"/>
      <c r="BF31" s="212" t="n">
        <v>3</v>
      </c>
      <c r="BG31" s="139" t="n"/>
      <c r="BH31" s="212" t="n">
        <v>100</v>
      </c>
      <c r="BI31" s="139" t="n"/>
      <c r="BJ31" s="212">
        <f>SUM(BJ32:BJ34)</f>
        <v/>
      </c>
      <c r="BK31" s="139" t="n"/>
      <c r="BL31" s="212" t="n">
        <v>3</v>
      </c>
      <c r="BM31" s="139" t="n"/>
      <c r="BN31" s="2291" t="n">
        <v>96</v>
      </c>
      <c r="BO31" s="1998" t="n"/>
      <c r="BP31" s="2172" t="n"/>
      <c r="BQ31" s="1998" t="n"/>
      <c r="BR31" s="2172" t="n">
        <v>3</v>
      </c>
      <c r="BS31" s="1998" t="n"/>
      <c r="BT31" s="513" t="inlineStr">
        <is>
          <t>УК-1,4-6</t>
        </is>
      </c>
      <c r="BU31" s="206" t="n"/>
      <c r="BV31" s="206" t="n"/>
      <c r="BW31" s="207" t="n"/>
      <c r="BX31" s="355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</row>
    <row r="32">
      <c r="A32" s="355" t="n"/>
      <c r="B32" s="2292" t="inlineStr">
        <is>
          <t>1.2</t>
        </is>
      </c>
      <c r="C32" s="429" t="n"/>
      <c r="D32" s="826" t="inlineStr">
        <is>
          <t>Модуль "Прикладные вероятностно-статистические методы и модели"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75" t="n"/>
      <c r="V32" s="261" t="n"/>
      <c r="W32" s="132" t="n"/>
      <c r="X32" s="261" t="n"/>
      <c r="Y32" s="132" t="n"/>
      <c r="Z32" s="187">
        <f>Z33+Z34</f>
        <v/>
      </c>
      <c r="AA32" s="128" t="n"/>
      <c r="AB32" s="95" t="n">
        <v>98</v>
      </c>
      <c r="AC32" s="128" t="n"/>
      <c r="AD32" s="187">
        <f>AF32+AH32+AJ32+AN32</f>
        <v/>
      </c>
      <c r="AE32" s="128" t="n"/>
      <c r="AF32" s="187">
        <f>AF33+AF34</f>
        <v/>
      </c>
      <c r="AG32" s="128" t="n"/>
      <c r="AH32" s="187">
        <f>AH33+AH34</f>
        <v/>
      </c>
      <c r="AI32" s="128" t="n"/>
      <c r="AJ32" s="187">
        <f>AJ33+AJ34</f>
        <v/>
      </c>
      <c r="AK32" s="128" t="n"/>
      <c r="AL32" s="730" t="n"/>
      <c r="AM32" s="131" t="n"/>
      <c r="AN32" s="222">
        <f>AN33+AN34</f>
        <v/>
      </c>
      <c r="AO32" s="179" t="n"/>
      <c r="AP32" s="187">
        <f>AP33+AP34</f>
        <v/>
      </c>
      <c r="AQ32" s="128" t="n"/>
      <c r="AR32" s="187">
        <f>AR33+AR34</f>
        <v/>
      </c>
      <c r="AS32" s="128" t="n"/>
      <c r="AT32" s="187">
        <f>AT33+AT34</f>
        <v/>
      </c>
      <c r="AU32" s="128" t="n"/>
      <c r="AV32" s="187">
        <f>AV33+AV34</f>
        <v/>
      </c>
      <c r="AW32" s="128" t="n"/>
      <c r="AX32" s="187">
        <f>AX33+AX34</f>
        <v/>
      </c>
      <c r="AY32" s="128" t="n"/>
      <c r="AZ32" s="352">
        <f>AZ33+AZ34</f>
        <v/>
      </c>
      <c r="BA32" s="179" t="n"/>
      <c r="BB32" s="222">
        <f>BB33+BB34</f>
        <v/>
      </c>
      <c r="BC32" s="179" t="n"/>
      <c r="BD32" s="187">
        <f>BD33+BD34</f>
        <v/>
      </c>
      <c r="BE32" s="128" t="n"/>
      <c r="BF32" s="187">
        <f>BF33+BF34</f>
        <v/>
      </c>
      <c r="BG32" s="128" t="n"/>
      <c r="BH32" s="350" t="n"/>
      <c r="BI32" s="179" t="n"/>
      <c r="BJ32" s="350" t="n"/>
      <c r="BK32" s="179" t="n"/>
      <c r="BL32" s="350" t="n"/>
      <c r="BM32" s="179" t="n"/>
      <c r="BN32" s="181" t="n"/>
      <c r="BO32" s="128" t="n"/>
      <c r="BP32" s="350" t="n"/>
      <c r="BQ32" s="179" t="n"/>
      <c r="BR32" s="350" t="n"/>
      <c r="BS32" s="179" t="n"/>
      <c r="BT32" s="261" t="n"/>
      <c r="BU32" s="131" t="n"/>
      <c r="BV32" s="131" t="n"/>
      <c r="BW32" s="132" t="n"/>
      <c r="BX32" s="355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</row>
    <row r="33">
      <c r="A33" s="1" t="n"/>
      <c r="B33" s="2293" t="inlineStr">
        <is>
          <t>1.2.1</t>
        </is>
      </c>
      <c r="C33" s="429" t="n"/>
      <c r="D33" s="823" t="inlineStr">
        <is>
          <t>Модели и методы поддержки принятия решений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75" t="n"/>
      <c r="V33" s="261" t="n">
        <v>1</v>
      </c>
      <c r="W33" s="132" t="n"/>
      <c r="X33" s="261" t="n"/>
      <c r="Y33" s="132" t="n"/>
      <c r="Z33" s="181" t="n">
        <v>198</v>
      </c>
      <c r="AA33" s="128" t="n"/>
      <c r="AB33" s="93" t="n">
        <v>66</v>
      </c>
      <c r="AC33" s="128" t="n"/>
      <c r="AD33" s="181">
        <f>AF33+AH33+AJ33+AN33</f>
        <v/>
      </c>
      <c r="AE33" s="128" t="n"/>
      <c r="AF33" s="93" t="n">
        <v>6</v>
      </c>
      <c r="AG33" s="128" t="n"/>
      <c r="AH33" s="93" t="n">
        <v>8</v>
      </c>
      <c r="AI33" s="128" t="n"/>
      <c r="AJ33" s="93" t="n">
        <v>4</v>
      </c>
      <c r="AK33" s="128" t="n"/>
      <c r="AL33" s="725" t="n"/>
      <c r="AM33" s="131" t="n"/>
      <c r="AN33" s="225" t="n"/>
      <c r="AO33" s="179" t="n"/>
      <c r="AP33" s="181">
        <f>Z33</f>
        <v/>
      </c>
      <c r="AQ33" s="128" t="n"/>
      <c r="AR33" s="350">
        <f>AD33</f>
        <v/>
      </c>
      <c r="AS33" s="179" t="n"/>
      <c r="AT33" s="350" t="n">
        <v>6</v>
      </c>
      <c r="AU33" s="179" t="n"/>
      <c r="AV33" s="350" t="n"/>
      <c r="AW33" s="179" t="n"/>
      <c r="AX33" s="350" t="n"/>
      <c r="AY33" s="179" t="n"/>
      <c r="AZ33" s="350" t="n"/>
      <c r="BA33" s="179" t="n"/>
      <c r="BB33" s="225" t="n"/>
      <c r="BC33" s="179" t="n"/>
      <c r="BD33" s="350" t="n"/>
      <c r="BE33" s="179" t="n"/>
      <c r="BF33" s="350" t="n"/>
      <c r="BG33" s="179" t="n"/>
      <c r="BH33" s="350" t="n"/>
      <c r="BI33" s="179" t="n"/>
      <c r="BJ33" s="350" t="n"/>
      <c r="BK33" s="179" t="n"/>
      <c r="BL33" s="350" t="n"/>
      <c r="BM33" s="179" t="n"/>
      <c r="BN33" s="181" t="n"/>
      <c r="BO33" s="128" t="n"/>
      <c r="BP33" s="350" t="n"/>
      <c r="BQ33" s="179" t="n"/>
      <c r="BR33" s="350" t="n"/>
      <c r="BS33" s="179" t="n"/>
      <c r="BT33" s="746" t="inlineStr">
        <is>
          <t>УК-5,6,УПК-1</t>
        </is>
      </c>
      <c r="BU33" s="131" t="n"/>
      <c r="BV33" s="131" t="n"/>
      <c r="BW33" s="132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</row>
    <row r="34">
      <c r="A34" s="1" t="n"/>
      <c r="B34" s="2293" t="inlineStr">
        <is>
          <t>1.2.2</t>
        </is>
      </c>
      <c r="C34" s="429" t="n"/>
      <c r="D34" s="2294" t="inlineStr">
        <is>
          <t>Случайные процессы в системах обработки информации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75" t="n"/>
      <c r="V34" s="261" t="n"/>
      <c r="W34" s="132" t="n"/>
      <c r="X34" s="261" t="n">
        <v>1</v>
      </c>
      <c r="Y34" s="132" t="n"/>
      <c r="Z34" s="181" t="n">
        <v>90</v>
      </c>
      <c r="AA34" s="128" t="n"/>
      <c r="AB34" s="93" t="n">
        <v>32</v>
      </c>
      <c r="AC34" s="128" t="n"/>
      <c r="AD34" s="181">
        <f>AF34+AH34+AJ34+AN34</f>
        <v/>
      </c>
      <c r="AE34" s="128" t="n"/>
      <c r="AF34" s="93" t="n">
        <v>4</v>
      </c>
      <c r="AG34" s="128" t="n"/>
      <c r="AH34" s="93" t="n"/>
      <c r="AI34" s="128" t="n"/>
      <c r="AJ34" s="93" t="n">
        <v>6</v>
      </c>
      <c r="AK34" s="128" t="n"/>
      <c r="AL34" s="725" t="n"/>
      <c r="AM34" s="131" t="n"/>
      <c r="AN34" s="225" t="n"/>
      <c r="AO34" s="179" t="n"/>
      <c r="AP34" s="181">
        <f>Z34</f>
        <v/>
      </c>
      <c r="AQ34" s="128" t="n"/>
      <c r="AR34" s="350">
        <f>AD34</f>
        <v/>
      </c>
      <c r="AS34" s="179" t="n"/>
      <c r="AT34" s="350" t="n">
        <v>3</v>
      </c>
      <c r="AU34" s="179" t="n"/>
      <c r="AV34" s="181" t="n"/>
      <c r="AW34" s="128" t="n"/>
      <c r="AX34" s="2257" t="n"/>
      <c r="AY34" s="429" t="n"/>
      <c r="AZ34" s="725" t="n"/>
      <c r="BA34" s="131" t="n"/>
      <c r="BB34" s="225" t="n"/>
      <c r="BC34" s="179" t="n"/>
      <c r="BD34" s="350" t="n"/>
      <c r="BE34" s="179" t="n"/>
      <c r="BF34" s="350" t="n"/>
      <c r="BG34" s="179" t="n"/>
      <c r="BH34" s="350" t="n"/>
      <c r="BI34" s="179" t="n"/>
      <c r="BJ34" s="350" t="n"/>
      <c r="BK34" s="179" t="n"/>
      <c r="BL34" s="350" t="n"/>
      <c r="BM34" s="179" t="n"/>
      <c r="BN34" s="181" t="n"/>
      <c r="BO34" s="128" t="n"/>
      <c r="BP34" s="350" t="n"/>
      <c r="BQ34" s="179" t="n"/>
      <c r="BR34" s="350" t="n"/>
      <c r="BS34" s="179" t="n"/>
      <c r="BT34" s="261" t="inlineStr">
        <is>
          <t>УПК-2</t>
        </is>
      </c>
      <c r="BU34" s="131" t="n"/>
      <c r="BV34" s="131" t="n"/>
      <c r="BW34" s="132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</row>
    <row r="35">
      <c r="A35" s="355" t="n"/>
      <c r="B35" s="2292" t="inlineStr">
        <is>
          <t>1.3</t>
        </is>
      </c>
      <c r="C35" s="429" t="n"/>
      <c r="D35" s="826" t="inlineStr">
        <is>
          <t>Модуль "Оптимальное управление"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75" t="n"/>
      <c r="V35" s="405" t="n"/>
      <c r="W35" s="132" t="n"/>
      <c r="X35" s="405" t="n"/>
      <c r="Y35" s="132" t="n"/>
      <c r="Z35" s="187">
        <f>SUM(Z36:AA37)</f>
        <v/>
      </c>
      <c r="AA35" s="128" t="n"/>
      <c r="AB35" s="95" t="n">
        <v>122</v>
      </c>
      <c r="AC35" s="128" t="n"/>
      <c r="AD35" s="95">
        <f>SUM(AD36:AE37)</f>
        <v/>
      </c>
      <c r="AE35" s="128" t="n"/>
      <c r="AF35" s="95">
        <f>SUM(AF36:AG37)</f>
        <v/>
      </c>
      <c r="AG35" s="128" t="n"/>
      <c r="AH35" s="95">
        <f>SUM(AH36:AI37)</f>
        <v/>
      </c>
      <c r="AI35" s="128" t="n"/>
      <c r="AJ35" s="95">
        <f>SUM(AJ36:AK37)</f>
        <v/>
      </c>
      <c r="AK35" s="128" t="n"/>
      <c r="AL35" s="730" t="n"/>
      <c r="AM35" s="131" t="n"/>
      <c r="AN35" s="222">
        <f>SUM(AN36:AO37)</f>
        <v/>
      </c>
      <c r="AO35" s="179" t="n"/>
      <c r="AP35" s="187">
        <f>SUM(AP36:AQ37)</f>
        <v/>
      </c>
      <c r="AQ35" s="128" t="n"/>
      <c r="AR35" s="352">
        <f>SUM(AR36:AS37)</f>
        <v/>
      </c>
      <c r="AS35" s="179" t="n"/>
      <c r="AT35" s="352">
        <f>SUM(AT36:AU37)</f>
        <v/>
      </c>
      <c r="AU35" s="179" t="n"/>
      <c r="AV35" s="352">
        <f>SUM(AV36:AW37)</f>
        <v/>
      </c>
      <c r="AW35" s="179" t="n"/>
      <c r="AX35" s="352">
        <f>SUM(AX36:AY37)</f>
        <v/>
      </c>
      <c r="AY35" s="179" t="n"/>
      <c r="AZ35" s="352">
        <f>SUM(AZ36:BA37)</f>
        <v/>
      </c>
      <c r="BA35" s="179" t="n"/>
      <c r="BB35" s="222">
        <f>SUM(BB36:BC37)</f>
        <v/>
      </c>
      <c r="BC35" s="179" t="n"/>
      <c r="BD35" s="352">
        <f>SUM(BD36:BE37)</f>
        <v/>
      </c>
      <c r="BE35" s="179" t="n"/>
      <c r="BF35" s="187">
        <f>SUM(BF36:BG37)</f>
        <v/>
      </c>
      <c r="BG35" s="128" t="n"/>
      <c r="BH35" s="352">
        <f>SUM(BH36:BH37)</f>
        <v/>
      </c>
      <c r="BI35" s="179" t="n"/>
      <c r="BJ35" s="352">
        <f>SUM(BJ36:BJ37)</f>
        <v/>
      </c>
      <c r="BK35" s="179" t="n"/>
      <c r="BL35" s="352">
        <f>SUM(BL36:BL37)</f>
        <v/>
      </c>
      <c r="BM35" s="179" t="n"/>
      <c r="BN35" s="187" t="n"/>
      <c r="BO35" s="128" t="n"/>
      <c r="BP35" s="352" t="n"/>
      <c r="BQ35" s="179" t="n"/>
      <c r="BR35" s="352" t="n"/>
      <c r="BS35" s="179" t="n"/>
      <c r="BT35" s="405" t="n"/>
      <c r="BU35" s="131" t="n"/>
      <c r="BV35" s="131" t="n"/>
      <c r="BW35" s="132" t="n"/>
      <c r="BX35" s="355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</row>
    <row r="36">
      <c r="A36" s="355" t="n"/>
      <c r="B36" s="2293" t="inlineStr">
        <is>
          <t>1.3.1</t>
        </is>
      </c>
      <c r="C36" s="429" t="n"/>
      <c r="D36" s="823" t="inlineStr">
        <is>
          <t>Теория оптимальных систем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75" t="n"/>
      <c r="V36" s="261" t="n">
        <v>1</v>
      </c>
      <c r="W36" s="132" t="n"/>
      <c r="X36" s="261" t="n"/>
      <c r="Y36" s="132" t="n"/>
      <c r="Z36" s="181" t="n">
        <v>198</v>
      </c>
      <c r="AA36" s="128" t="n"/>
      <c r="AB36" s="93" t="n">
        <v>66</v>
      </c>
      <c r="AC36" s="128" t="n"/>
      <c r="AD36" s="93">
        <f>SUM(AF36:AO36)</f>
        <v/>
      </c>
      <c r="AE36" s="128" t="n"/>
      <c r="AF36" s="93" t="n">
        <v>8</v>
      </c>
      <c r="AG36" s="128" t="n"/>
      <c r="AH36" s="93" t="n">
        <v>10</v>
      </c>
      <c r="AI36" s="128" t="n"/>
      <c r="AJ36" s="93" t="n"/>
      <c r="AK36" s="128" t="n"/>
      <c r="AL36" s="725" t="n"/>
      <c r="AM36" s="131" t="n"/>
      <c r="AN36" s="225" t="n"/>
      <c r="AO36" s="179" t="n"/>
      <c r="AP36" s="181">
        <f>Z36</f>
        <v/>
      </c>
      <c r="AQ36" s="128" t="n"/>
      <c r="AR36" s="350">
        <f>AD36</f>
        <v/>
      </c>
      <c r="AS36" s="179" t="n"/>
      <c r="AT36" s="350" t="n">
        <v>6</v>
      </c>
      <c r="AU36" s="179" t="n"/>
      <c r="AV36" s="350" t="n"/>
      <c r="AW36" s="179" t="n"/>
      <c r="AX36" s="350" t="n"/>
      <c r="AY36" s="179" t="n"/>
      <c r="AZ36" s="350" t="n"/>
      <c r="BA36" s="179" t="n"/>
      <c r="BB36" s="225" t="n"/>
      <c r="BC36" s="179" t="n"/>
      <c r="BD36" s="350" t="n"/>
      <c r="BE36" s="179" t="n"/>
      <c r="BF36" s="181" t="n"/>
      <c r="BG36" s="128" t="n"/>
      <c r="BH36" s="350">
        <f>BJ36*36</f>
        <v/>
      </c>
      <c r="BI36" s="179" t="n"/>
      <c r="BJ36" s="350" t="n"/>
      <c r="BK36" s="179" t="n"/>
      <c r="BL36" s="350" t="n"/>
      <c r="BM36" s="179" t="n"/>
      <c r="BN36" s="181" t="n"/>
      <c r="BO36" s="128" t="n"/>
      <c r="BP36" s="350" t="n"/>
      <c r="BQ36" s="179" t="n"/>
      <c r="BR36" s="350" t="n"/>
      <c r="BS36" s="179" t="n"/>
      <c r="BT36" s="261" t="inlineStr">
        <is>
          <t>УПК-3</t>
        </is>
      </c>
      <c r="BU36" s="131" t="n"/>
      <c r="BV36" s="131" t="n"/>
      <c r="BW36" s="132" t="n"/>
      <c r="BX36" s="355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</row>
    <row r="37">
      <c r="A37" s="355" t="n"/>
      <c r="B37" s="2293" t="inlineStr">
        <is>
          <t>1.3.2</t>
        </is>
      </c>
      <c r="C37" s="429" t="n"/>
      <c r="D37" s="823" t="inlineStr">
        <is>
          <t>Неклассические логики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75" t="n"/>
      <c r="V37" s="261" t="n">
        <v>2</v>
      </c>
      <c r="W37" s="132" t="n"/>
      <c r="X37" s="261" t="n"/>
      <c r="Y37" s="132" t="n"/>
      <c r="Z37" s="181" t="n">
        <v>120</v>
      </c>
      <c r="AA37" s="128" t="n"/>
      <c r="AB37" s="93" t="n">
        <v>56</v>
      </c>
      <c r="AC37" s="128" t="n"/>
      <c r="AD37" s="93">
        <f>SUM(AF37:AO37)</f>
        <v/>
      </c>
      <c r="AE37" s="128" t="n"/>
      <c r="AF37" s="93" t="n">
        <v>6</v>
      </c>
      <c r="AG37" s="128" t="n"/>
      <c r="AH37" s="93" t="n">
        <v>8</v>
      </c>
      <c r="AI37" s="128" t="n"/>
      <c r="AJ37" s="93" t="n"/>
      <c r="AK37" s="128" t="n"/>
      <c r="AL37" s="725" t="n"/>
      <c r="AM37" s="131" t="n"/>
      <c r="AN37" s="225" t="n"/>
      <c r="AO37" s="179" t="n"/>
      <c r="AP37" s="181">
        <f>AT37*36</f>
        <v/>
      </c>
      <c r="AQ37" s="128" t="n"/>
      <c r="AR37" s="350" t="n"/>
      <c r="AS37" s="179" t="n"/>
      <c r="AT37" s="350" t="n"/>
      <c r="AU37" s="179" t="n"/>
      <c r="AV37" s="350">
        <f>Z37</f>
        <v/>
      </c>
      <c r="AW37" s="179" t="n"/>
      <c r="AX37" s="350">
        <f>AD37</f>
        <v/>
      </c>
      <c r="AY37" s="179" t="n"/>
      <c r="AZ37" s="350" t="n">
        <v>3</v>
      </c>
      <c r="BA37" s="179" t="n"/>
      <c r="BB37" s="225" t="n"/>
      <c r="BC37" s="179" t="n"/>
      <c r="BD37" s="350" t="n"/>
      <c r="BE37" s="179" t="n"/>
      <c r="BF37" s="181" t="n"/>
      <c r="BG37" s="128" t="n"/>
      <c r="BH37" s="350" t="n"/>
      <c r="BI37" s="179" t="n"/>
      <c r="BJ37" s="350" t="n"/>
      <c r="BK37" s="179" t="n"/>
      <c r="BL37" s="350" t="n"/>
      <c r="BM37" s="179" t="n"/>
      <c r="BN37" s="181" t="n"/>
      <c r="BO37" s="128" t="n"/>
      <c r="BP37" s="350" t="n"/>
      <c r="BQ37" s="179" t="n"/>
      <c r="BR37" s="350" t="n"/>
      <c r="BS37" s="179" t="n"/>
      <c r="BT37" s="261" t="inlineStr">
        <is>
          <t>УПК-4</t>
        </is>
      </c>
      <c r="BU37" s="131" t="n"/>
      <c r="BV37" s="131" t="n"/>
      <c r="BW37" s="132" t="n"/>
      <c r="BX37" s="355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</row>
    <row r="38">
      <c r="A38" s="355" t="n"/>
      <c r="B38" s="628" t="inlineStr">
        <is>
          <t>1.4</t>
        </is>
      </c>
      <c r="C38" s="197" t="n"/>
      <c r="D38" s="2295" t="inlineStr">
        <is>
          <t>Педагогика и психология высшего образования</t>
        </is>
      </c>
      <c r="E38" s="191" t="n"/>
      <c r="F38" s="191" t="n"/>
      <c r="G38" s="191" t="n"/>
      <c r="H38" s="191" t="n"/>
      <c r="I38" s="191" t="n"/>
      <c r="J38" s="191" t="n"/>
      <c r="K38" s="191" t="n"/>
      <c r="L38" s="191" t="n"/>
      <c r="M38" s="191" t="n"/>
      <c r="N38" s="191" t="n"/>
      <c r="O38" s="191" t="n"/>
      <c r="P38" s="191" t="n"/>
      <c r="Q38" s="191" t="n"/>
      <c r="R38" s="191" t="n"/>
      <c r="S38" s="191" t="n"/>
      <c r="T38" s="191" t="n"/>
      <c r="U38" s="192" t="n"/>
      <c r="V38" s="831" t="n"/>
      <c r="W38" s="192" t="n"/>
      <c r="X38" s="831" t="n">
        <v>4</v>
      </c>
      <c r="Y38" s="192" t="n"/>
      <c r="Z38" s="630" t="n">
        <v>108</v>
      </c>
      <c r="AA38" s="197" t="n"/>
      <c r="AB38" s="631" t="n">
        <v>56</v>
      </c>
      <c r="AC38" s="240" t="n"/>
      <c r="AD38" s="626">
        <f>SUM(AF38:AO38)</f>
        <v/>
      </c>
      <c r="AE38" s="197" t="n"/>
      <c r="AF38" s="626" t="n">
        <v>10</v>
      </c>
      <c r="AG38" s="197" t="n"/>
      <c r="AH38" s="626" t="n"/>
      <c r="AI38" s="197" t="n"/>
      <c r="AJ38" s="626" t="n">
        <v>4</v>
      </c>
      <c r="AK38" s="197" t="n"/>
      <c r="AL38" s="2296" t="n"/>
      <c r="AM38" s="194" t="n"/>
      <c r="AN38" s="196" t="n"/>
      <c r="AO38" s="197" t="n"/>
      <c r="AP38" s="200">
        <f>AT38*36</f>
        <v/>
      </c>
      <c r="AQ38" s="197" t="n"/>
      <c r="AR38" s="198" t="n"/>
      <c r="AS38" s="197" t="n"/>
      <c r="AT38" s="198" t="n"/>
      <c r="AU38" s="197" t="n"/>
      <c r="AV38" s="626" t="n"/>
      <c r="AW38" s="197" t="n"/>
      <c r="AX38" s="626" t="n"/>
      <c r="AY38" s="197" t="n"/>
      <c r="AZ38" s="626" t="n"/>
      <c r="BA38" s="197" t="n"/>
      <c r="BB38" s="625" t="n"/>
      <c r="BC38" s="197" t="n"/>
      <c r="BD38" s="626" t="n"/>
      <c r="BE38" s="197" t="n"/>
      <c r="BF38" s="630" t="n"/>
      <c r="BG38" s="197" t="n"/>
      <c r="BH38" s="626">
        <f>Z38</f>
        <v/>
      </c>
      <c r="BI38" s="197" t="n"/>
      <c r="BJ38" s="626">
        <f>AD38</f>
        <v/>
      </c>
      <c r="BK38" s="197" t="n"/>
      <c r="BL38" s="626" t="n">
        <v>3</v>
      </c>
      <c r="BM38" s="197" t="n"/>
      <c r="BN38" s="2227" t="n"/>
      <c r="BO38" s="2124" t="n"/>
      <c r="BP38" s="1538" t="n"/>
      <c r="BQ38" s="1059" t="n"/>
      <c r="BR38" s="1538" t="n"/>
      <c r="BS38" s="1059" t="n"/>
      <c r="BT38" s="831" t="inlineStr">
        <is>
          <t>УК-7</t>
        </is>
      </c>
      <c r="BU38" s="191" t="n"/>
      <c r="BV38" s="191" t="n"/>
      <c r="BW38" s="192" t="n"/>
      <c r="BX38" s="355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</row>
    <row r="39">
      <c r="A39" s="355" t="n"/>
      <c r="B39" s="612" t="n">
        <v>2</v>
      </c>
      <c r="C39" s="613" t="n"/>
      <c r="D39" s="2169" t="inlineStr">
        <is>
          <t>Компонент учреждения образования</t>
        </is>
      </c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6" t="n"/>
      <c r="V39" s="615" t="n"/>
      <c r="W39" s="586" t="n"/>
      <c r="X39" s="615" t="n"/>
      <c r="Y39" s="586" t="n"/>
      <c r="Z39" s="2047">
        <f>Z40+Z41+Z47+Z51</f>
        <v/>
      </c>
      <c r="AA39" s="613" t="n"/>
      <c r="AB39" s="617" t="n">
        <v>786</v>
      </c>
      <c r="AC39" s="613" t="n"/>
      <c r="AD39" s="616">
        <f>AD40+AD41+AD47+AD51</f>
        <v/>
      </c>
      <c r="AE39" s="613" t="n"/>
      <c r="AF39" s="616">
        <f>AF40+AF41+AF47+AF51</f>
        <v/>
      </c>
      <c r="AG39" s="613" t="n"/>
      <c r="AH39" s="616">
        <f>AH40+AH41+AH47+AH51</f>
        <v/>
      </c>
      <c r="AI39" s="613" t="n"/>
      <c r="AJ39" s="616">
        <f>AJ40+AJ41+AJ47+AJ51</f>
        <v/>
      </c>
      <c r="AK39" s="613" t="n"/>
      <c r="AL39" s="1583" t="n"/>
      <c r="AM39" s="585" t="n"/>
      <c r="AN39" s="612">
        <f>AN40+AN41+AN47+AN51</f>
        <v/>
      </c>
      <c r="AO39" s="613" t="n"/>
      <c r="AP39" s="616">
        <f>AP40+AP41+AP47+AP51</f>
        <v/>
      </c>
      <c r="AQ39" s="613" t="n"/>
      <c r="AR39" s="616">
        <f>AR40+AR41+AR47+AR51</f>
        <v/>
      </c>
      <c r="AS39" s="613" t="n"/>
      <c r="AT39" s="616">
        <f>AT40+AT41+AT47+AT51</f>
        <v/>
      </c>
      <c r="AU39" s="613" t="n"/>
      <c r="AV39" s="616">
        <f>AV40+AV41+AV47+AV51</f>
        <v/>
      </c>
      <c r="AW39" s="613" t="n"/>
      <c r="AX39" s="616">
        <f>AX40+AX41+AX47+AX51</f>
        <v/>
      </c>
      <c r="AY39" s="613" t="n"/>
      <c r="AZ39" s="616">
        <f>AZ40+AZ41+AZ47+AZ51</f>
        <v/>
      </c>
      <c r="BA39" s="613" t="n"/>
      <c r="BB39" s="612">
        <f>BB40+BB41+BB47+BB51</f>
        <v/>
      </c>
      <c r="BC39" s="613" t="n"/>
      <c r="BD39" s="616">
        <f>BD40+BD41+BD47+BD51</f>
        <v/>
      </c>
      <c r="BE39" s="613" t="n"/>
      <c r="BF39" s="616">
        <f>BF40+BF41+BF47+BF51</f>
        <v/>
      </c>
      <c r="BG39" s="613" t="n"/>
      <c r="BH39" s="616">
        <f>BH40+BH41+BH47+BH51</f>
        <v/>
      </c>
      <c r="BI39" s="613" t="n"/>
      <c r="BJ39" s="616">
        <f>BJ40+BJ41+BJ47+BJ51</f>
        <v/>
      </c>
      <c r="BK39" s="613" t="n"/>
      <c r="BL39" s="616">
        <f>BL40+BL41+BL47+BL51</f>
        <v/>
      </c>
      <c r="BM39" s="613" t="n"/>
      <c r="BN39" s="616">
        <f>BN40+BN41+BN47+BN51</f>
        <v/>
      </c>
      <c r="BO39" s="613" t="n"/>
      <c r="BP39" s="616">
        <f>BP40+BP41+BP47+BP51</f>
        <v/>
      </c>
      <c r="BQ39" s="613" t="n"/>
      <c r="BR39" s="616">
        <f>BR40+BR41+BR47+BR51</f>
        <v/>
      </c>
      <c r="BS39" s="613" t="n"/>
      <c r="BT39" s="615" t="n"/>
      <c r="BU39" s="585" t="n"/>
      <c r="BV39" s="585" t="n"/>
      <c r="BW39" s="586" t="n"/>
      <c r="BX39" s="355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</row>
    <row r="40">
      <c r="A40" s="355" t="n"/>
      <c r="B40" s="619" t="inlineStr">
        <is>
          <t>2.1</t>
        </is>
      </c>
      <c r="C40" s="139" t="n"/>
      <c r="D40" s="2288" t="inlineStr">
        <is>
          <t>Иностранный язык для делового и профессионального общения</t>
        </is>
      </c>
      <c r="E40" s="206" t="n"/>
      <c r="F40" s="206" t="n"/>
      <c r="G40" s="206" t="n"/>
      <c r="H40" s="206" t="n"/>
      <c r="I40" s="206" t="n"/>
      <c r="J40" s="206" t="n"/>
      <c r="K40" s="206" t="n"/>
      <c r="L40" s="206" t="n"/>
      <c r="M40" s="206" t="n"/>
      <c r="N40" s="206" t="n"/>
      <c r="O40" s="206" t="n"/>
      <c r="P40" s="206" t="n"/>
      <c r="Q40" s="206" t="n"/>
      <c r="R40" s="206" t="n"/>
      <c r="S40" s="206" t="n"/>
      <c r="T40" s="206" t="n"/>
      <c r="U40" s="207" t="n"/>
      <c r="V40" s="513" t="n">
        <v>2</v>
      </c>
      <c r="W40" s="207" t="n"/>
      <c r="X40" s="513" t="n">
        <v>1</v>
      </c>
      <c r="Y40" s="207" t="n"/>
      <c r="Z40" s="211">
        <f>AP40+AV40+BH40</f>
        <v/>
      </c>
      <c r="AA40" s="139" t="n"/>
      <c r="AB40" s="2172" t="n">
        <v>108</v>
      </c>
      <c r="AC40" s="1998" t="n"/>
      <c r="AD40" s="212">
        <f>AF40+AH40+AJ40+AN40</f>
        <v/>
      </c>
      <c r="AE40" s="139" t="n"/>
      <c r="AF40" s="212" t="n"/>
      <c r="AG40" s="139" t="n"/>
      <c r="AH40" s="212" t="n"/>
      <c r="AI40" s="139" t="n"/>
      <c r="AJ40" s="212" t="n">
        <v>30</v>
      </c>
      <c r="AK40" s="139" t="n"/>
      <c r="AL40" s="2290" t="n"/>
      <c r="AM40" s="1997" t="n"/>
      <c r="AN40" s="213" t="n"/>
      <c r="AO40" s="139" t="n"/>
      <c r="AP40" s="211">
        <f>AT40*36</f>
        <v/>
      </c>
      <c r="AQ40" s="139" t="n"/>
      <c r="AR40" s="212" t="n">
        <v>14</v>
      </c>
      <c r="AS40" s="139" t="n"/>
      <c r="AT40" s="212" t="n">
        <v>3</v>
      </c>
      <c r="AU40" s="139" t="n"/>
      <c r="AV40" s="212">
        <f>AZ40*36</f>
        <v/>
      </c>
      <c r="AW40" s="139" t="n"/>
      <c r="AX40" s="212" t="n">
        <v>16</v>
      </c>
      <c r="AY40" s="139" t="n"/>
      <c r="AZ40" s="212" t="n">
        <v>4</v>
      </c>
      <c r="BA40" s="139" t="n"/>
      <c r="BB40" s="2182">
        <f>BF40*36</f>
        <v/>
      </c>
      <c r="BC40" s="139" t="n"/>
      <c r="BD40" s="1118" t="n"/>
      <c r="BE40" s="139" t="n"/>
      <c r="BF40" s="1631" t="n"/>
      <c r="BG40" s="139" t="n"/>
      <c r="BH40" s="1118">
        <f>BJ40*36</f>
        <v/>
      </c>
      <c r="BI40" s="139" t="n"/>
      <c r="BJ40" s="1118" t="n"/>
      <c r="BK40" s="139" t="n"/>
      <c r="BL40" s="1118" t="n"/>
      <c r="BM40" s="139" t="n"/>
      <c r="BN40" s="2297" t="n"/>
      <c r="BO40" s="1998" t="n"/>
      <c r="BP40" s="2298" t="n"/>
      <c r="BQ40" s="1998" t="n"/>
      <c r="BR40" s="2298" t="n"/>
      <c r="BS40" s="1998" t="n"/>
      <c r="BT40" s="513" t="inlineStr">
        <is>
          <t>УК-3</t>
        </is>
      </c>
      <c r="BU40" s="206" t="n"/>
      <c r="BV40" s="206" t="n"/>
      <c r="BW40" s="207" t="n"/>
      <c r="BX40" s="355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</row>
    <row r="41">
      <c r="A41" s="355" t="n"/>
      <c r="B41" s="2292" t="inlineStr">
        <is>
          <t>2.2</t>
        </is>
      </c>
      <c r="C41" s="429" t="n"/>
      <c r="D41" s="826" t="inlineStr">
        <is>
          <t>Модуль "Управление данными"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75" t="n"/>
      <c r="V41" s="405" t="n"/>
      <c r="W41" s="132" t="n"/>
      <c r="X41" s="405" t="n"/>
      <c r="Y41" s="132" t="n"/>
      <c r="Z41" s="187">
        <f>SUM(Z42:AA46)</f>
        <v/>
      </c>
      <c r="AA41" s="128" t="n"/>
      <c r="AB41" s="95" t="n">
        <v>264</v>
      </c>
      <c r="AC41" s="128" t="n"/>
      <c r="AD41" s="187">
        <f>SUM(AD42:AE46)</f>
        <v/>
      </c>
      <c r="AE41" s="128" t="n"/>
      <c r="AF41" s="187">
        <f>SUM(AF42:AG46)</f>
        <v/>
      </c>
      <c r="AG41" s="128" t="n"/>
      <c r="AH41" s="187">
        <f>SUM(AH42:AI46)</f>
        <v/>
      </c>
      <c r="AI41" s="128" t="n"/>
      <c r="AJ41" s="95">
        <f>SUM(AJ42:AK45)</f>
        <v/>
      </c>
      <c r="AK41" s="128" t="n"/>
      <c r="AL41" s="730" t="n"/>
      <c r="AM41" s="131" t="n"/>
      <c r="AN41" s="222">
        <f>SUM(AN42:AO45)</f>
        <v/>
      </c>
      <c r="AO41" s="179" t="n"/>
      <c r="AP41" s="187">
        <f>SUM(AP42:AQ46)</f>
        <v/>
      </c>
      <c r="AQ41" s="128" t="n"/>
      <c r="AR41" s="352">
        <f>SUM(AR42:AS46)</f>
        <v/>
      </c>
      <c r="AS41" s="179" t="n"/>
      <c r="AT41" s="352">
        <f>SUM(AT42:AU46)</f>
        <v/>
      </c>
      <c r="AU41" s="179" t="n"/>
      <c r="AV41" s="352">
        <f>SUM(AV42:AW46)</f>
        <v/>
      </c>
      <c r="AW41" s="179" t="n"/>
      <c r="AX41" s="187">
        <f>SUM(AX42:AY46)</f>
        <v/>
      </c>
      <c r="AY41" s="128" t="n"/>
      <c r="AZ41" s="352">
        <f>SUM(AZ42:BA46)</f>
        <v/>
      </c>
      <c r="BA41" s="179" t="n"/>
      <c r="BB41" s="222">
        <f>SUM(BB42:BC46)</f>
        <v/>
      </c>
      <c r="BC41" s="179" t="n"/>
      <c r="BD41" s="187">
        <f>SUM(BD42:BE46)</f>
        <v/>
      </c>
      <c r="BE41" s="128" t="n"/>
      <c r="BF41" s="187">
        <f>SUM(BF42:BG46)</f>
        <v/>
      </c>
      <c r="BG41" s="128" t="n"/>
      <c r="BH41" s="352">
        <f>SUM(BH42:BI46)</f>
        <v/>
      </c>
      <c r="BI41" s="179" t="n"/>
      <c r="BJ41" s="352">
        <f>SUM(BJ42:BK46)</f>
        <v/>
      </c>
      <c r="BK41" s="179" t="n"/>
      <c r="BL41" s="352">
        <f>SUM(BL42:BM46)</f>
        <v/>
      </c>
      <c r="BM41" s="179" t="n"/>
      <c r="BN41" s="187">
        <f>SUM(BN42:BN45)</f>
        <v/>
      </c>
      <c r="BO41" s="128" t="n"/>
      <c r="BP41" s="352">
        <f>SUM(BP42:BP45)</f>
        <v/>
      </c>
      <c r="BQ41" s="179" t="n"/>
      <c r="BR41" s="352">
        <f>SUM(BR42:BR45)</f>
        <v/>
      </c>
      <c r="BS41" s="179" t="n"/>
      <c r="BT41" s="218" t="n"/>
      <c r="BU41" s="126" t="n"/>
      <c r="BV41" s="126" t="n"/>
      <c r="BW41" s="175" t="n"/>
      <c r="BX41" s="355" t="n"/>
      <c r="BY41" s="2184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</row>
    <row r="42">
      <c r="A42" s="355" t="n"/>
      <c r="B42" s="2293" t="inlineStr">
        <is>
          <t>2.2.1</t>
        </is>
      </c>
      <c r="C42" s="429" t="n"/>
      <c r="D42" s="2294" t="inlineStr">
        <is>
          <t>Хранилища данных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75" t="n"/>
      <c r="V42" s="261" t="n"/>
      <c r="W42" s="132" t="n"/>
      <c r="X42" s="261" t="n">
        <v>2</v>
      </c>
      <c r="Y42" s="132" t="n"/>
      <c r="Z42" s="181" t="n">
        <v>216</v>
      </c>
      <c r="AA42" s="128" t="n"/>
      <c r="AB42" s="95" t="n">
        <v>72</v>
      </c>
      <c r="AC42" s="128" t="n"/>
      <c r="AD42" s="93">
        <f>SUM(AF42:AO42)</f>
        <v/>
      </c>
      <c r="AE42" s="128" t="n"/>
      <c r="AF42" s="93" t="n">
        <v>10</v>
      </c>
      <c r="AG42" s="128" t="n"/>
      <c r="AH42" s="93" t="n">
        <v>8</v>
      </c>
      <c r="AI42" s="128" t="n"/>
      <c r="AJ42" s="93" t="n"/>
      <c r="AK42" s="128" t="n"/>
      <c r="AL42" s="725" t="n"/>
      <c r="AM42" s="131" t="n"/>
      <c r="AN42" s="225" t="n"/>
      <c r="AO42" s="179" t="n"/>
      <c r="AP42" s="181" t="n"/>
      <c r="AQ42" s="128" t="n"/>
      <c r="AR42" s="350" t="n"/>
      <c r="AS42" s="179" t="n"/>
      <c r="AT42" s="350" t="n"/>
      <c r="AU42" s="179" t="n"/>
      <c r="AV42" s="350" t="n"/>
      <c r="AW42" s="179" t="n"/>
      <c r="AX42" s="350" t="n"/>
      <c r="AY42" s="179" t="n"/>
      <c r="AZ42" s="350" t="n"/>
      <c r="BA42" s="179" t="n"/>
      <c r="BB42" s="225">
        <f>Z42</f>
        <v/>
      </c>
      <c r="BC42" s="179" t="n"/>
      <c r="BD42" s="350">
        <f>AD42</f>
        <v/>
      </c>
      <c r="BE42" s="179" t="n"/>
      <c r="BF42" s="181" t="n">
        <v>6</v>
      </c>
      <c r="BG42" s="128" t="n"/>
      <c r="BH42" s="350">
        <f>BJ42*36</f>
        <v/>
      </c>
      <c r="BI42" s="179" t="n"/>
      <c r="BJ42" s="350" t="n"/>
      <c r="BK42" s="179" t="n"/>
      <c r="BL42" s="350" t="n"/>
      <c r="BM42" s="179" t="n"/>
      <c r="BN42" s="181" t="n"/>
      <c r="BO42" s="128" t="n"/>
      <c r="BP42" s="350" t="n"/>
      <c r="BQ42" s="179" t="n"/>
      <c r="BR42" s="350" t="n"/>
      <c r="BS42" s="179" t="n"/>
      <c r="BT42" s="182" t="inlineStr">
        <is>
          <t>СК-5</t>
        </is>
      </c>
      <c r="BU42" s="126" t="n"/>
      <c r="BV42" s="126" t="n"/>
      <c r="BW42" s="175" t="n"/>
      <c r="BX42" s="355" t="n"/>
      <c r="BY42" s="2184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</row>
    <row r="43">
      <c r="A43" s="355" t="n"/>
      <c r="B43" s="2293" t="inlineStr">
        <is>
          <t>2.2.2</t>
        </is>
      </c>
      <c r="C43" s="429" t="n"/>
      <c r="D43" s="823" t="inlineStr">
        <is>
          <t>Технологии больших данных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75" t="n"/>
      <c r="V43" s="261" t="n">
        <v>3</v>
      </c>
      <c r="W43" s="132" t="n"/>
      <c r="X43" s="261" t="n"/>
      <c r="Y43" s="132" t="n"/>
      <c r="Z43" s="181" t="n">
        <v>108</v>
      </c>
      <c r="AA43" s="128" t="n"/>
      <c r="AB43" s="95" t="n">
        <v>60</v>
      </c>
      <c r="AC43" s="128" t="n"/>
      <c r="AD43" s="93">
        <f>SUM(AF43:AO43)</f>
        <v/>
      </c>
      <c r="AE43" s="128" t="n"/>
      <c r="AF43" s="93" t="n">
        <v>8</v>
      </c>
      <c r="AG43" s="128" t="n"/>
      <c r="AH43" s="93" t="n">
        <v>8</v>
      </c>
      <c r="AI43" s="128" t="n"/>
      <c r="AJ43" s="93" t="n"/>
      <c r="AK43" s="128" t="n"/>
      <c r="AL43" s="725" t="n"/>
      <c r="AM43" s="131" t="n"/>
      <c r="AN43" s="225" t="n"/>
      <c r="AO43" s="179" t="n"/>
      <c r="AP43" s="181" t="n"/>
      <c r="AQ43" s="128" t="n"/>
      <c r="AR43" s="350" t="n"/>
      <c r="AS43" s="179" t="n"/>
      <c r="AT43" s="350" t="n"/>
      <c r="AU43" s="179" t="n"/>
      <c r="AV43" s="350">
        <f>AZ43*36</f>
        <v/>
      </c>
      <c r="AW43" s="179" t="n"/>
      <c r="AX43" s="350" t="n"/>
      <c r="AY43" s="179" t="n"/>
      <c r="AZ43" s="350" t="n"/>
      <c r="BA43" s="179" t="n"/>
      <c r="BB43" s="225">
        <f>Z43</f>
        <v/>
      </c>
      <c r="BC43" s="179" t="n"/>
      <c r="BD43" s="350">
        <f>AD43</f>
        <v/>
      </c>
      <c r="BE43" s="179" t="n"/>
      <c r="BF43" s="181" t="n">
        <v>3</v>
      </c>
      <c r="BG43" s="128" t="n"/>
      <c r="BH43" s="350" t="n"/>
      <c r="BI43" s="179" t="n"/>
      <c r="BJ43" s="350" t="n"/>
      <c r="BK43" s="179" t="n"/>
      <c r="BL43" s="350" t="n"/>
      <c r="BM43" s="179" t="n"/>
      <c r="BN43" s="181" t="n"/>
      <c r="BO43" s="128" t="n"/>
      <c r="BP43" s="350" t="n"/>
      <c r="BQ43" s="179" t="n"/>
      <c r="BR43" s="350" t="n"/>
      <c r="BS43" s="179" t="n"/>
      <c r="BT43" s="182" t="inlineStr">
        <is>
          <t>СК-6</t>
        </is>
      </c>
      <c r="BU43" s="126" t="n"/>
      <c r="BV43" s="126" t="n"/>
      <c r="BW43" s="175" t="n"/>
      <c r="BX43" s="355" t="n"/>
      <c r="BY43" s="2184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</row>
    <row r="44">
      <c r="A44" s="355" t="n"/>
      <c r="B44" s="2293" t="inlineStr">
        <is>
          <t>2.2.3</t>
        </is>
      </c>
      <c r="C44" s="429" t="n"/>
      <c r="D44" s="823" t="inlineStr">
        <is>
          <t>Нейрокриптографические методы защиты данных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75" t="n"/>
      <c r="V44" s="261" t="n">
        <v>4</v>
      </c>
      <c r="W44" s="132" t="n"/>
      <c r="X44" s="261" t="n"/>
      <c r="Y44" s="132" t="n"/>
      <c r="Z44" s="181" t="n">
        <v>108</v>
      </c>
      <c r="AA44" s="128" t="n"/>
      <c r="AB44" s="95" t="n">
        <v>60</v>
      </c>
      <c r="AC44" s="128" t="n"/>
      <c r="AD44" s="93">
        <f>SUM(AF44:AO44)</f>
        <v/>
      </c>
      <c r="AE44" s="128" t="n"/>
      <c r="AF44" s="93" t="n">
        <v>8</v>
      </c>
      <c r="AG44" s="128" t="n"/>
      <c r="AH44" s="93" t="n">
        <v>8</v>
      </c>
      <c r="AI44" s="128" t="n"/>
      <c r="AJ44" s="93" t="n"/>
      <c r="AK44" s="128" t="n"/>
      <c r="AL44" s="725" t="n"/>
      <c r="AM44" s="131" t="n"/>
      <c r="AN44" s="225" t="n"/>
      <c r="AO44" s="179" t="n"/>
      <c r="AP44" s="181">
        <f>AT44*36</f>
        <v/>
      </c>
      <c r="AQ44" s="128" t="n"/>
      <c r="AR44" s="350" t="n"/>
      <c r="AS44" s="179" t="n"/>
      <c r="AT44" s="350" t="n"/>
      <c r="AU44" s="179" t="n"/>
      <c r="AV44" s="350">
        <f>AZ44*36</f>
        <v/>
      </c>
      <c r="AW44" s="179" t="n"/>
      <c r="AX44" s="350" t="n"/>
      <c r="AY44" s="179" t="n"/>
      <c r="AZ44" s="350" t="n"/>
      <c r="BA44" s="179" t="n"/>
      <c r="BB44" s="225" t="n"/>
      <c r="BC44" s="179" t="n"/>
      <c r="BD44" s="350" t="n"/>
      <c r="BE44" s="179" t="n"/>
      <c r="BF44" s="181" t="n"/>
      <c r="BG44" s="128" t="n"/>
      <c r="BH44" s="350">
        <f>Z44</f>
        <v/>
      </c>
      <c r="BI44" s="179" t="n"/>
      <c r="BJ44" s="350">
        <f>AD44</f>
        <v/>
      </c>
      <c r="BK44" s="179" t="n"/>
      <c r="BL44" s="350" t="n">
        <v>3</v>
      </c>
      <c r="BM44" s="179" t="n"/>
      <c r="BN44" s="181" t="n"/>
      <c r="BO44" s="128" t="n"/>
      <c r="BP44" s="350" t="n"/>
      <c r="BQ44" s="179" t="n"/>
      <c r="BR44" s="350" t="n"/>
      <c r="BS44" s="179" t="n"/>
      <c r="BT44" s="182" t="inlineStr">
        <is>
          <t>СК-7</t>
        </is>
      </c>
      <c r="BU44" s="126" t="n"/>
      <c r="BV44" s="126" t="n"/>
      <c r="BW44" s="175" t="n"/>
      <c r="BX44" s="355" t="n"/>
      <c r="BY44" s="2184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  <c r="CK44" s="1" t="n"/>
    </row>
    <row r="45">
      <c r="A45" s="355" t="n"/>
      <c r="B45" s="2293" t="inlineStr">
        <is>
          <t>2.2.4</t>
        </is>
      </c>
      <c r="C45" s="429" t="n"/>
      <c r="D45" s="823" t="inlineStr">
        <is>
          <t>Управление данными в ERP-системах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75" t="n"/>
      <c r="V45" s="261" t="n"/>
      <c r="W45" s="132" t="n"/>
      <c r="X45" s="261" t="n">
        <v>3</v>
      </c>
      <c r="Y45" s="132" t="n"/>
      <c r="Z45" s="181" t="n">
        <v>180</v>
      </c>
      <c r="AA45" s="128" t="n"/>
      <c r="AB45" s="95" t="n">
        <v>72</v>
      </c>
      <c r="AC45" s="128" t="n"/>
      <c r="AD45" s="93">
        <f>SUM(AF45:AO45)</f>
        <v/>
      </c>
      <c r="AE45" s="128" t="n"/>
      <c r="AF45" s="93" t="n">
        <v>10</v>
      </c>
      <c r="AG45" s="128" t="n"/>
      <c r="AH45" s="93" t="n">
        <v>8</v>
      </c>
      <c r="AI45" s="128" t="n"/>
      <c r="AJ45" s="93" t="n"/>
      <c r="AK45" s="128" t="n"/>
      <c r="AL45" s="725" t="n"/>
      <c r="AM45" s="131" t="n"/>
      <c r="AN45" s="225" t="n"/>
      <c r="AO45" s="179" t="n"/>
      <c r="AP45" s="181">
        <f>AT45*36</f>
        <v/>
      </c>
      <c r="AQ45" s="128" t="n"/>
      <c r="AR45" s="350" t="n"/>
      <c r="AS45" s="179" t="n"/>
      <c r="AT45" s="350" t="n"/>
      <c r="AU45" s="179" t="n"/>
      <c r="AV45" s="350" t="n"/>
      <c r="AW45" s="179" t="n"/>
      <c r="AX45" s="350" t="n"/>
      <c r="AY45" s="179" t="n"/>
      <c r="AZ45" s="350" t="n"/>
      <c r="BA45" s="179" t="n"/>
      <c r="BB45" s="225">
        <f>Z45</f>
        <v/>
      </c>
      <c r="BC45" s="179" t="n"/>
      <c r="BD45" s="350">
        <f>AD45</f>
        <v/>
      </c>
      <c r="BE45" s="179" t="n"/>
      <c r="BF45" s="181" t="n">
        <v>5</v>
      </c>
      <c r="BG45" s="128" t="n"/>
      <c r="BH45" s="350" t="n"/>
      <c r="BI45" s="179" t="n"/>
      <c r="BJ45" s="350" t="n"/>
      <c r="BK45" s="179" t="n"/>
      <c r="BL45" s="350" t="n"/>
      <c r="BM45" s="179" t="n"/>
      <c r="BN45" s="181" t="n"/>
      <c r="BO45" s="128" t="n"/>
      <c r="BP45" s="350" t="n"/>
      <c r="BQ45" s="179" t="n"/>
      <c r="BR45" s="350" t="n"/>
      <c r="BS45" s="179" t="n"/>
      <c r="BT45" s="182" t="inlineStr">
        <is>
          <t>СК-8</t>
        </is>
      </c>
      <c r="BU45" s="126" t="n"/>
      <c r="BV45" s="126" t="n"/>
      <c r="BW45" s="175" t="n"/>
      <c r="BX45" s="355" t="n"/>
      <c r="BY45" s="2184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  <c r="CK45" s="1" t="n"/>
    </row>
    <row r="46">
      <c r="A46" s="355" t="n"/>
      <c r="B46" s="2293" t="inlineStr">
        <is>
          <t>2.2.5</t>
        </is>
      </c>
      <c r="C46" s="429" t="n"/>
      <c r="D46" s="2294" t="inlineStr">
        <is>
          <t>Курсовая работа по модулю "Управление данными"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75" t="n"/>
      <c r="V46" s="182" t="n"/>
      <c r="W46" s="175" t="n"/>
      <c r="X46" s="182" t="n"/>
      <c r="Y46" s="175" t="n"/>
      <c r="Z46" s="177" t="n">
        <v>80</v>
      </c>
      <c r="AA46" s="128" t="n"/>
      <c r="AB46" s="95" t="n"/>
      <c r="AC46" s="128" t="n"/>
      <c r="AD46" s="93" t="n"/>
      <c r="AE46" s="128" t="n"/>
      <c r="AF46" s="93" t="n"/>
      <c r="AG46" s="128" t="n"/>
      <c r="AH46" s="93" t="n"/>
      <c r="AI46" s="128" t="n"/>
      <c r="AJ46" s="93" t="n"/>
      <c r="AK46" s="128" t="n"/>
      <c r="AL46" s="725" t="n"/>
      <c r="AM46" s="131" t="n"/>
      <c r="AN46" s="261" t="n"/>
      <c r="AO46" s="132" t="n"/>
      <c r="AP46" s="1633" t="n"/>
      <c r="AQ46" s="429" t="n"/>
      <c r="AR46" s="2257" t="n"/>
      <c r="AS46" s="429" t="n"/>
      <c r="AT46" s="2257" t="n"/>
      <c r="AU46" s="429" t="n"/>
      <c r="AV46" s="2257" t="n"/>
      <c r="AW46" s="429" t="n"/>
      <c r="AX46" s="2257" t="n"/>
      <c r="AY46" s="429" t="n"/>
      <c r="AZ46" s="725" t="n"/>
      <c r="BA46" s="131" t="n"/>
      <c r="BB46" s="2264" t="n"/>
      <c r="BC46" s="429" t="n"/>
      <c r="BD46" s="2257" t="n"/>
      <c r="BE46" s="429" t="n"/>
      <c r="BF46" s="2257" t="n"/>
      <c r="BG46" s="429" t="n"/>
      <c r="BH46" s="350">
        <f>Z46</f>
        <v/>
      </c>
      <c r="BI46" s="179" t="n"/>
      <c r="BJ46" s="350" t="n"/>
      <c r="BK46" s="179" t="n"/>
      <c r="BL46" s="350" t="n">
        <v>2</v>
      </c>
      <c r="BM46" s="179" t="n"/>
      <c r="BN46" s="181" t="n"/>
      <c r="BO46" s="128" t="n"/>
      <c r="BP46" s="350" t="n"/>
      <c r="BQ46" s="179" t="n"/>
      <c r="BR46" s="350" t="n"/>
      <c r="BS46" s="179" t="n"/>
      <c r="BT46" s="182" t="inlineStr">
        <is>
          <t>СК-5-8</t>
        </is>
      </c>
      <c r="BU46" s="126" t="n"/>
      <c r="BV46" s="126" t="n"/>
      <c r="BW46" s="175" t="n"/>
      <c r="BX46" s="355" t="n"/>
      <c r="BY46" s="2184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</row>
    <row r="47">
      <c r="A47" s="355" t="n"/>
      <c r="B47" s="2292" t="inlineStr">
        <is>
          <t>2.3</t>
        </is>
      </c>
      <c r="C47" s="429" t="n"/>
      <c r="D47" s="826" t="inlineStr">
        <is>
          <t>Модуль  "Управление IT-предприятием"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75" t="n"/>
      <c r="V47" s="405" t="n"/>
      <c r="W47" s="132" t="n"/>
      <c r="X47" s="405" t="n"/>
      <c r="Y47" s="132" t="n"/>
      <c r="Z47" s="187">
        <f>SUM(Z48:AA50)</f>
        <v/>
      </c>
      <c r="AA47" s="128" t="n"/>
      <c r="AB47" s="95" t="n">
        <v>158</v>
      </c>
      <c r="AC47" s="128" t="n"/>
      <c r="AD47" s="95">
        <f>SUM(AD48:AE50)</f>
        <v/>
      </c>
      <c r="AE47" s="128" t="n"/>
      <c r="AF47" s="95">
        <f>SUM(AF48:AG50)</f>
        <v/>
      </c>
      <c r="AG47" s="128" t="n"/>
      <c r="AH47" s="95">
        <f>SUM(AH48:AI50)</f>
        <v/>
      </c>
      <c r="AI47" s="128" t="n"/>
      <c r="AJ47" s="95">
        <f>SUM(AJ48:AK50)</f>
        <v/>
      </c>
      <c r="AK47" s="128" t="n"/>
      <c r="AL47" s="730" t="n"/>
      <c r="AM47" s="131" t="n"/>
      <c r="AN47" s="222">
        <f>SUM(AN48:AO49)</f>
        <v/>
      </c>
      <c r="AO47" s="179" t="n"/>
      <c r="AP47" s="187">
        <f>SUM(AP48:AQ49)</f>
        <v/>
      </c>
      <c r="AQ47" s="128" t="n"/>
      <c r="AR47" s="352">
        <f>SUM(AR48:AS49)</f>
        <v/>
      </c>
      <c r="AS47" s="179" t="n"/>
      <c r="AT47" s="352">
        <f>SUM(AT48:AU49)</f>
        <v/>
      </c>
      <c r="AU47" s="179" t="n"/>
      <c r="AV47" s="352">
        <f>SUM(AV48:AW49)</f>
        <v/>
      </c>
      <c r="AW47" s="179" t="n"/>
      <c r="AX47" s="352">
        <f>SUM(AX48:AY49)</f>
        <v/>
      </c>
      <c r="AY47" s="179" t="n"/>
      <c r="AZ47" s="352">
        <f>SUM(AZ48:BA49)</f>
        <v/>
      </c>
      <c r="BA47" s="179" t="n"/>
      <c r="BB47" s="222">
        <f>SUM(BB48:BC50)</f>
        <v/>
      </c>
      <c r="BC47" s="179" t="n"/>
      <c r="BD47" s="352">
        <f>SUM(BD48:BE50)</f>
        <v/>
      </c>
      <c r="BE47" s="179" t="n"/>
      <c r="BF47" s="187">
        <f>SUM(BF48:BG50)</f>
        <v/>
      </c>
      <c r="BG47" s="128" t="n"/>
      <c r="BH47" s="352">
        <f>SUM(BH48:BI50)</f>
        <v/>
      </c>
      <c r="BI47" s="179" t="n"/>
      <c r="BJ47" s="352">
        <f>SUM(BJ48:BK50)</f>
        <v/>
      </c>
      <c r="BK47" s="179" t="n"/>
      <c r="BL47" s="352">
        <f>SUM(BL48:BM50)</f>
        <v/>
      </c>
      <c r="BM47" s="179" t="n"/>
      <c r="BN47" s="187">
        <f>SUM(BN48:BN49)</f>
        <v/>
      </c>
      <c r="BO47" s="128" t="n"/>
      <c r="BP47" s="352">
        <f>SUM(BP48:BP49)</f>
        <v/>
      </c>
      <c r="BQ47" s="179" t="n"/>
      <c r="BR47" s="352">
        <f>SUM(BR48:BR49)</f>
        <v/>
      </c>
      <c r="BS47" s="179" t="n"/>
      <c r="BT47" s="218" t="n"/>
      <c r="BU47" s="126" t="n"/>
      <c r="BV47" s="126" t="n"/>
      <c r="BW47" s="175" t="n"/>
      <c r="BX47" s="355" t="n"/>
      <c r="BY47" s="2184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</row>
    <row r="48">
      <c r="A48" s="355" t="n"/>
      <c r="B48" s="2293" t="inlineStr">
        <is>
          <t>2.3.1</t>
        </is>
      </c>
      <c r="C48" s="429" t="n"/>
      <c r="D48" s="823" t="inlineStr">
        <is>
          <t xml:space="preserve">Проектирование информационных систем 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75" t="n"/>
      <c r="V48" s="261" t="n"/>
      <c r="W48" s="132" t="n"/>
      <c r="X48" s="261" t="n">
        <v>4</v>
      </c>
      <c r="Y48" s="132" t="n"/>
      <c r="Z48" s="177" t="n">
        <v>108</v>
      </c>
      <c r="AA48" s="128" t="n"/>
      <c r="AB48" s="95" t="n">
        <v>34</v>
      </c>
      <c r="AC48" s="128" t="n"/>
      <c r="AD48" s="93">
        <f>SUM(AF48:AO48)</f>
        <v/>
      </c>
      <c r="AE48" s="128" t="n"/>
      <c r="AF48" s="93" t="n">
        <v>4</v>
      </c>
      <c r="AG48" s="128" t="n"/>
      <c r="AH48" s="93" t="n"/>
      <c r="AI48" s="128" t="n"/>
      <c r="AJ48" s="93" t="n">
        <v>6</v>
      </c>
      <c r="AK48" s="128" t="n"/>
      <c r="AL48" s="725" t="n"/>
      <c r="AM48" s="131" t="n"/>
      <c r="AN48" s="261" t="n"/>
      <c r="AO48" s="132" t="n"/>
      <c r="AP48" s="1633">
        <f>AT48*36</f>
        <v/>
      </c>
      <c r="AQ48" s="429" t="n"/>
      <c r="AR48" s="2257" t="n"/>
      <c r="AS48" s="429" t="n"/>
      <c r="AT48" s="2257" t="n"/>
      <c r="AU48" s="429" t="n"/>
      <c r="AV48" s="2257" t="n"/>
      <c r="AW48" s="429" t="n"/>
      <c r="AX48" s="2257" t="n"/>
      <c r="AY48" s="429" t="n"/>
      <c r="AZ48" s="725" t="n"/>
      <c r="BA48" s="131" t="n"/>
      <c r="BB48" s="2264">
        <f>BF48*36</f>
        <v/>
      </c>
      <c r="BC48" s="429" t="n"/>
      <c r="BD48" s="2257" t="n"/>
      <c r="BE48" s="429" t="n"/>
      <c r="BF48" s="1633" t="n"/>
      <c r="BG48" s="429" t="n"/>
      <c r="BH48" s="350">
        <f>Z48</f>
        <v/>
      </c>
      <c r="BI48" s="179" t="n"/>
      <c r="BJ48" s="350">
        <f>AD48</f>
        <v/>
      </c>
      <c r="BK48" s="179" t="n"/>
      <c r="BL48" s="350" t="n">
        <v>3</v>
      </c>
      <c r="BM48" s="179" t="n"/>
      <c r="BN48" s="181" t="n"/>
      <c r="BO48" s="128" t="n"/>
      <c r="BP48" s="350" t="n"/>
      <c r="BQ48" s="179" t="n"/>
      <c r="BR48" s="350" t="n"/>
      <c r="BS48" s="179" t="n"/>
      <c r="BT48" s="182" t="inlineStr">
        <is>
          <t>СК-9</t>
        </is>
      </c>
      <c r="BU48" s="126" t="n"/>
      <c r="BV48" s="126" t="n"/>
      <c r="BW48" s="175" t="n"/>
      <c r="BX48" s="355" t="n"/>
      <c r="BY48" s="2184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</row>
    <row r="49">
      <c r="A49" s="355" t="n"/>
      <c r="B49" s="2293" t="inlineStr">
        <is>
          <t>2.3.2</t>
        </is>
      </c>
      <c r="C49" s="429" t="n"/>
      <c r="D49" s="823" t="inlineStr">
        <is>
          <t>Управление процессом разработки информационных систем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75" t="n"/>
      <c r="V49" s="261" t="n">
        <v>5</v>
      </c>
      <c r="W49" s="132" t="n"/>
      <c r="X49" s="261" t="n"/>
      <c r="Y49" s="132" t="n"/>
      <c r="Z49" s="181" t="n">
        <v>108</v>
      </c>
      <c r="AA49" s="128" t="n"/>
      <c r="AB49" s="95" t="n">
        <v>52</v>
      </c>
      <c r="AC49" s="128" t="n"/>
      <c r="AD49" s="93">
        <f>SUM(AF49:AO49)</f>
        <v/>
      </c>
      <c r="AE49" s="128" t="n"/>
      <c r="AF49" s="93" t="n">
        <v>6</v>
      </c>
      <c r="AG49" s="128" t="n"/>
      <c r="AH49" s="93" t="n"/>
      <c r="AI49" s="128" t="n"/>
      <c r="AJ49" s="93" t="n">
        <v>6</v>
      </c>
      <c r="AK49" s="128" t="n"/>
      <c r="AL49" s="725" t="n"/>
      <c r="AM49" s="131" t="n"/>
      <c r="AN49" s="225" t="n"/>
      <c r="AO49" s="179" t="n"/>
      <c r="AP49" s="181">
        <f>AT49*36</f>
        <v/>
      </c>
      <c r="AQ49" s="128" t="n"/>
      <c r="AR49" s="350" t="n"/>
      <c r="AS49" s="179" t="n"/>
      <c r="AT49" s="350" t="n"/>
      <c r="AU49" s="179" t="n"/>
      <c r="AV49" s="350" t="n"/>
      <c r="AW49" s="179" t="n"/>
      <c r="AX49" s="350" t="n"/>
      <c r="AY49" s="179" t="n"/>
      <c r="AZ49" s="350" t="n"/>
      <c r="BA49" s="179" t="n"/>
      <c r="BB49" s="225" t="n"/>
      <c r="BC49" s="179" t="n"/>
      <c r="BD49" s="350" t="n"/>
      <c r="BE49" s="179" t="n"/>
      <c r="BF49" s="181" t="n"/>
      <c r="BG49" s="128" t="n"/>
      <c r="BH49" s="350">
        <f>BJ49*36</f>
        <v/>
      </c>
      <c r="BI49" s="179" t="n"/>
      <c r="BJ49" s="350" t="n"/>
      <c r="BK49" s="179" t="n"/>
      <c r="BL49" s="350" t="n"/>
      <c r="BM49" s="179" t="n"/>
      <c r="BN49" s="181">
        <f>Z49</f>
        <v/>
      </c>
      <c r="BO49" s="128" t="n"/>
      <c r="BP49" s="350">
        <f>AD49</f>
        <v/>
      </c>
      <c r="BQ49" s="179" t="n"/>
      <c r="BR49" s="350" t="n">
        <v>3</v>
      </c>
      <c r="BS49" s="179" t="n"/>
      <c r="BT49" s="182" t="inlineStr">
        <is>
          <t>СК-10</t>
        </is>
      </c>
      <c r="BU49" s="126" t="n"/>
      <c r="BV49" s="126" t="n"/>
      <c r="BW49" s="175" t="n"/>
      <c r="BX49" s="355" t="n"/>
      <c r="BY49" s="2184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</row>
    <row r="50">
      <c r="A50" s="355" t="n"/>
      <c r="B50" s="2293" t="inlineStr">
        <is>
          <t>2.3.3</t>
        </is>
      </c>
      <c r="C50" s="429" t="n"/>
      <c r="D50" s="2299" t="inlineStr">
        <is>
          <t>Экономические методы управления IT-предприятием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75" t="n"/>
      <c r="V50" s="261" t="n"/>
      <c r="W50" s="132" t="n"/>
      <c r="X50" s="261" t="n">
        <v>4</v>
      </c>
      <c r="Y50" s="132" t="n"/>
      <c r="Z50" s="181" t="n">
        <v>160</v>
      </c>
      <c r="AA50" s="128" t="n"/>
      <c r="AB50" s="95" t="n">
        <v>72</v>
      </c>
      <c r="AC50" s="128" t="n"/>
      <c r="AD50" s="93">
        <f>SUM(AF50:AO50)</f>
        <v/>
      </c>
      <c r="AE50" s="128" t="n"/>
      <c r="AF50" s="93" t="n">
        <v>10</v>
      </c>
      <c r="AG50" s="128" t="n"/>
      <c r="AH50" s="93" t="n"/>
      <c r="AI50" s="128" t="n"/>
      <c r="AJ50" s="93" t="n">
        <v>8</v>
      </c>
      <c r="AK50" s="128" t="n"/>
      <c r="AL50" s="725" t="n"/>
      <c r="AM50" s="131" t="n"/>
      <c r="AN50" s="225" t="n"/>
      <c r="AO50" s="179" t="n"/>
      <c r="AP50" s="181">
        <f>AT50*36</f>
        <v/>
      </c>
      <c r="AQ50" s="128" t="n"/>
      <c r="AR50" s="350" t="n"/>
      <c r="AS50" s="179" t="n"/>
      <c r="AT50" s="350" t="n"/>
      <c r="AU50" s="179" t="n"/>
      <c r="AV50" s="350">
        <f>AZ50*36</f>
        <v/>
      </c>
      <c r="AW50" s="179" t="n"/>
      <c r="AX50" s="350" t="n"/>
      <c r="AY50" s="179" t="n"/>
      <c r="AZ50" s="350" t="n"/>
      <c r="BA50" s="179" t="n"/>
      <c r="BB50" s="225" t="n"/>
      <c r="BC50" s="179" t="n"/>
      <c r="BD50" s="350" t="n"/>
      <c r="BE50" s="179" t="n"/>
      <c r="BF50" s="181" t="n"/>
      <c r="BG50" s="128" t="n"/>
      <c r="BH50" s="350">
        <f>Z50</f>
        <v/>
      </c>
      <c r="BI50" s="179" t="n"/>
      <c r="BJ50" s="350">
        <f>AD50</f>
        <v/>
      </c>
      <c r="BK50" s="179" t="n"/>
      <c r="BL50" s="350" t="n">
        <v>5</v>
      </c>
      <c r="BM50" s="179" t="n"/>
      <c r="BN50" s="181" t="n"/>
      <c r="BO50" s="128" t="n"/>
      <c r="BP50" s="350" t="n"/>
      <c r="BQ50" s="179" t="n"/>
      <c r="BR50" s="350" t="n"/>
      <c r="BS50" s="179" t="n"/>
      <c r="BT50" s="182" t="inlineStr">
        <is>
          <t>СК-11</t>
        </is>
      </c>
      <c r="BU50" s="126" t="n"/>
      <c r="BV50" s="126" t="n"/>
      <c r="BW50" s="175" t="n"/>
      <c r="BX50" s="355" t="n"/>
      <c r="BY50" s="2184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</row>
    <row r="51">
      <c r="A51" s="355" t="n"/>
      <c r="B51" s="825" t="inlineStr">
        <is>
          <t>2.4</t>
        </is>
      </c>
      <c r="C51" s="128" t="n"/>
      <c r="D51" s="2300" t="inlineStr">
        <is>
          <t>Модули по выбору магистранта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75" t="n"/>
      <c r="V51" s="182" t="n"/>
      <c r="W51" s="175" t="n"/>
      <c r="X51" s="182" t="n"/>
      <c r="Y51" s="175" t="n"/>
      <c r="Z51" s="188">
        <f>Z52</f>
        <v/>
      </c>
      <c r="AA51" s="128" t="n"/>
      <c r="AB51" s="95" t="n">
        <v>256</v>
      </c>
      <c r="AC51" s="128" t="n"/>
      <c r="AD51" s="95">
        <f>AD52</f>
        <v/>
      </c>
      <c r="AE51" s="128" t="n"/>
      <c r="AF51" s="95">
        <f>AF52</f>
        <v/>
      </c>
      <c r="AG51" s="128" t="n"/>
      <c r="AH51" s="95">
        <f>AH52</f>
        <v/>
      </c>
      <c r="AI51" s="128" t="n"/>
      <c r="AJ51" s="95">
        <f>AJ52</f>
        <v/>
      </c>
      <c r="AK51" s="128" t="n"/>
      <c r="AL51" s="730" t="n"/>
      <c r="AM51" s="131" t="n"/>
      <c r="AN51" s="405">
        <f>AN52</f>
        <v/>
      </c>
      <c r="AO51" s="132" t="n"/>
      <c r="AP51" s="187">
        <f>AP52</f>
        <v/>
      </c>
      <c r="AQ51" s="128" t="n"/>
      <c r="AR51" s="187">
        <f>AR52</f>
        <v/>
      </c>
      <c r="AS51" s="128" t="n"/>
      <c r="AT51" s="187">
        <f>AT52</f>
        <v/>
      </c>
      <c r="AU51" s="128" t="n"/>
      <c r="AV51" s="187">
        <f>AV52</f>
        <v/>
      </c>
      <c r="AW51" s="128" t="n"/>
      <c r="AX51" s="187">
        <f>AX52</f>
        <v/>
      </c>
      <c r="AY51" s="128" t="n"/>
      <c r="AZ51" s="187">
        <f>AZ52</f>
        <v/>
      </c>
      <c r="BA51" s="128" t="n"/>
      <c r="BB51" s="222">
        <f>BB52</f>
        <v/>
      </c>
      <c r="BC51" s="179" t="n"/>
      <c r="BD51" s="187">
        <f>BD52</f>
        <v/>
      </c>
      <c r="BE51" s="128" t="n"/>
      <c r="BF51" s="187">
        <f>BF52</f>
        <v/>
      </c>
      <c r="BG51" s="128" t="n"/>
      <c r="BH51" s="187">
        <f>BH52</f>
        <v/>
      </c>
      <c r="BI51" s="128" t="n"/>
      <c r="BJ51" s="187">
        <f>BJ52</f>
        <v/>
      </c>
      <c r="BK51" s="128" t="n"/>
      <c r="BL51" s="187">
        <f>BL52</f>
        <v/>
      </c>
      <c r="BM51" s="128" t="n"/>
      <c r="BN51" s="187">
        <f>BN52</f>
        <v/>
      </c>
      <c r="BO51" s="128" t="n"/>
      <c r="BP51" s="187">
        <f>BP52</f>
        <v/>
      </c>
      <c r="BQ51" s="128" t="n"/>
      <c r="BR51" s="187">
        <f>BR52</f>
        <v/>
      </c>
      <c r="BS51" s="128" t="n"/>
      <c r="BT51" s="125" t="n"/>
      <c r="BU51" s="367" t="n"/>
      <c r="BV51" s="367" t="n"/>
      <c r="BW51" s="1199" t="n"/>
      <c r="BX51" s="355" t="n"/>
      <c r="BY51" s="2184" t="n"/>
      <c r="BZ51" s="2184" t="n"/>
      <c r="CA51" s="2184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</row>
    <row r="52">
      <c r="A52" s="355" t="n"/>
      <c r="B52" s="2292" t="inlineStr">
        <is>
          <t>2.4.1</t>
        </is>
      </c>
      <c r="C52" s="429" t="n"/>
      <c r="D52" s="826" t="inlineStr">
        <is>
          <t>Модуль "Искусственный интеллект"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75" t="n"/>
      <c r="V52" s="405" t="n"/>
      <c r="W52" s="132" t="n"/>
      <c r="X52" s="405" t="n"/>
      <c r="Y52" s="132" t="n"/>
      <c r="Z52" s="187">
        <f>SUM(Z53:AA57)</f>
        <v/>
      </c>
      <c r="AA52" s="128" t="n"/>
      <c r="AB52" s="95" t="n">
        <v>256</v>
      </c>
      <c r="AC52" s="128" t="n"/>
      <c r="AD52" s="95">
        <f>SUM(AD53:AE57)</f>
        <v/>
      </c>
      <c r="AE52" s="128" t="n"/>
      <c r="AF52" s="95">
        <f>SUM(AF53:AG57)</f>
        <v/>
      </c>
      <c r="AG52" s="128" t="n"/>
      <c r="AH52" s="95">
        <f>SUM(AH53:AI57)</f>
        <v/>
      </c>
      <c r="AI52" s="128" t="n"/>
      <c r="AJ52" s="95">
        <f>SUM(AJ53:AK57)</f>
        <v/>
      </c>
      <c r="AK52" s="128" t="n"/>
      <c r="AL52" s="730" t="n"/>
      <c r="AM52" s="131" t="n"/>
      <c r="AN52" s="222">
        <f>SUM(AN53:AO57)</f>
        <v/>
      </c>
      <c r="AO52" s="179" t="n"/>
      <c r="AP52" s="187">
        <f>SUM(AP53:AQ57)</f>
        <v/>
      </c>
      <c r="AQ52" s="128" t="n"/>
      <c r="AR52" s="352">
        <f>SUM(AR53:AS57)</f>
        <v/>
      </c>
      <c r="AS52" s="179" t="n"/>
      <c r="AT52" s="352">
        <f>SUM(AT53:AU57)</f>
        <v/>
      </c>
      <c r="AU52" s="179" t="n"/>
      <c r="AV52" s="352">
        <f>SUM(AV53:AW57)</f>
        <v/>
      </c>
      <c r="AW52" s="179" t="n"/>
      <c r="AX52" s="352">
        <f>SUM(AX53:AY57)</f>
        <v/>
      </c>
      <c r="AY52" s="179" t="n"/>
      <c r="AZ52" s="352">
        <f>SUM(AZ53:BA57)</f>
        <v/>
      </c>
      <c r="BA52" s="179" t="n"/>
      <c r="BB52" s="222">
        <f>SUM(BB53:BC57)</f>
        <v/>
      </c>
      <c r="BC52" s="179" t="n"/>
      <c r="BD52" s="352">
        <f>SUM(BD53:BE57)</f>
        <v/>
      </c>
      <c r="BE52" s="179" t="n"/>
      <c r="BF52" s="352">
        <f>SUM(BF53:BG57)</f>
        <v/>
      </c>
      <c r="BG52" s="179" t="n"/>
      <c r="BH52" s="352">
        <f>SUM(BH53:BI57)</f>
        <v/>
      </c>
      <c r="BI52" s="179" t="n"/>
      <c r="BJ52" s="352">
        <f>SUM(BJ53:BK57)</f>
        <v/>
      </c>
      <c r="BK52" s="179" t="n"/>
      <c r="BL52" s="352">
        <f>SUM(BL53:BM57)</f>
        <v/>
      </c>
      <c r="BM52" s="179" t="n"/>
      <c r="BN52" s="187">
        <f>SUM(BN53:BO57)</f>
        <v/>
      </c>
      <c r="BO52" s="128" t="n"/>
      <c r="BP52" s="352">
        <f>SUM(BP53:BQ57)</f>
        <v/>
      </c>
      <c r="BQ52" s="179" t="n"/>
      <c r="BR52" s="352">
        <f>SUM(BR53:BS57)</f>
        <v/>
      </c>
      <c r="BS52" s="179" t="n"/>
      <c r="BT52" s="218" t="n"/>
      <c r="BU52" s="126" t="n"/>
      <c r="BV52" s="126" t="n"/>
      <c r="BW52" s="175" t="n"/>
      <c r="BX52" s="355" t="n"/>
      <c r="BY52" s="2184" t="n"/>
      <c r="BZ52" s="2184" t="n"/>
      <c r="CA52" s="2184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  <c r="CK52" s="1" t="n"/>
    </row>
    <row r="53">
      <c r="A53" s="355" t="n"/>
      <c r="B53" s="2057" t="inlineStr">
        <is>
          <t>2.4.1.1</t>
        </is>
      </c>
      <c r="C53" s="429" t="n"/>
      <c r="D53" s="823" t="inlineStr">
        <is>
          <t>Математические основы искусственного интеллекта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75" t="n"/>
      <c r="V53" s="261" t="n"/>
      <c r="W53" s="132" t="n"/>
      <c r="X53" s="261" t="n">
        <v>2</v>
      </c>
      <c r="Y53" s="132" t="n"/>
      <c r="Z53" s="181" t="n">
        <v>216</v>
      </c>
      <c r="AA53" s="128" t="n"/>
      <c r="AB53" s="93" t="n">
        <v>72</v>
      </c>
      <c r="AC53" s="128" t="n"/>
      <c r="AD53" s="93">
        <f>SUM(AF53:AO53)</f>
        <v/>
      </c>
      <c r="AE53" s="128" t="n"/>
      <c r="AF53" s="93" t="n">
        <v>10</v>
      </c>
      <c r="AG53" s="128" t="n"/>
      <c r="AH53" s="93" t="n">
        <v>8</v>
      </c>
      <c r="AI53" s="128" t="n"/>
      <c r="AJ53" s="93" t="n"/>
      <c r="AK53" s="128" t="n"/>
      <c r="AL53" s="725" t="n"/>
      <c r="AM53" s="131" t="n"/>
      <c r="AN53" s="225" t="n"/>
      <c r="AO53" s="179" t="n"/>
      <c r="AP53" s="181">
        <f>AT53*36</f>
        <v/>
      </c>
      <c r="AQ53" s="128" t="n"/>
      <c r="AR53" s="350" t="n"/>
      <c r="AS53" s="179" t="n"/>
      <c r="AT53" s="350" t="n"/>
      <c r="AU53" s="179" t="n"/>
      <c r="AV53" s="350">
        <f>Z53</f>
        <v/>
      </c>
      <c r="AW53" s="179" t="n"/>
      <c r="AX53" s="350">
        <f>AD53</f>
        <v/>
      </c>
      <c r="AY53" s="179" t="n"/>
      <c r="AZ53" s="350" t="n">
        <v>6</v>
      </c>
      <c r="BA53" s="179" t="n"/>
      <c r="BB53" s="225">
        <f>BF53*36</f>
        <v/>
      </c>
      <c r="BC53" s="179" t="n"/>
      <c r="BD53" s="350" t="n"/>
      <c r="BE53" s="179" t="n"/>
      <c r="BF53" s="181" t="n"/>
      <c r="BG53" s="128" t="n"/>
      <c r="BH53" s="350">
        <f>BJ53*36</f>
        <v/>
      </c>
      <c r="BI53" s="179" t="n"/>
      <c r="BJ53" s="350" t="n"/>
      <c r="BK53" s="179" t="n"/>
      <c r="BL53" s="350" t="n"/>
      <c r="BM53" s="179" t="n"/>
      <c r="BN53" s="181" t="n"/>
      <c r="BO53" s="128" t="n"/>
      <c r="BP53" s="350" t="n"/>
      <c r="BQ53" s="179" t="n"/>
      <c r="BR53" s="350" t="n"/>
      <c r="BS53" s="179" t="n"/>
      <c r="BT53" s="182" t="inlineStr">
        <is>
          <t>CK-12</t>
        </is>
      </c>
      <c r="BU53" s="126" t="n"/>
      <c r="BV53" s="126" t="n"/>
      <c r="BW53" s="175" t="n"/>
      <c r="BX53" s="355" t="n"/>
      <c r="BY53" s="2184" t="n"/>
      <c r="BZ53" s="2184" t="n"/>
      <c r="CA53" s="2184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  <c r="CK53" s="1" t="n"/>
    </row>
    <row r="54">
      <c r="A54" s="355" t="n"/>
      <c r="B54" s="2057" t="inlineStr">
        <is>
          <t>2.4.1.2</t>
        </is>
      </c>
      <c r="C54" s="429" t="n"/>
      <c r="D54" s="2299" t="inlineStr">
        <is>
          <t>Теория искусственных нейронных сетей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75" t="n"/>
      <c r="V54" s="261" t="n"/>
      <c r="W54" s="132" t="n"/>
      <c r="X54" s="261" t="n">
        <v>3</v>
      </c>
      <c r="Y54" s="132" t="n"/>
      <c r="Z54" s="181" t="n">
        <v>108</v>
      </c>
      <c r="AA54" s="128" t="n"/>
      <c r="AB54" s="93" t="n">
        <v>56</v>
      </c>
      <c r="AC54" s="128" t="n"/>
      <c r="AD54" s="93">
        <f>SUM(AF54:AO54)</f>
        <v/>
      </c>
      <c r="AE54" s="128" t="n"/>
      <c r="AF54" s="93" t="n">
        <v>6</v>
      </c>
      <c r="AG54" s="128" t="n"/>
      <c r="AH54" s="93" t="n">
        <v>8</v>
      </c>
      <c r="AI54" s="128" t="n"/>
      <c r="AJ54" s="93" t="n"/>
      <c r="AK54" s="128" t="n"/>
      <c r="AL54" s="725" t="n"/>
      <c r="AM54" s="131" t="n"/>
      <c r="AN54" s="225" t="n"/>
      <c r="AO54" s="179" t="n"/>
      <c r="AP54" s="181">
        <f>AT54*36</f>
        <v/>
      </c>
      <c r="AQ54" s="128" t="n"/>
      <c r="AR54" s="350" t="n"/>
      <c r="AS54" s="179" t="n"/>
      <c r="AT54" s="350" t="n"/>
      <c r="AU54" s="179" t="n"/>
      <c r="AV54" s="350" t="n"/>
      <c r="AW54" s="179" t="n"/>
      <c r="AX54" s="350" t="n"/>
      <c r="AY54" s="179" t="n"/>
      <c r="AZ54" s="350" t="n"/>
      <c r="BA54" s="179" t="n"/>
      <c r="BB54" s="225">
        <f>Z54</f>
        <v/>
      </c>
      <c r="BC54" s="179" t="n"/>
      <c r="BD54" s="350">
        <f>AD54</f>
        <v/>
      </c>
      <c r="BE54" s="179" t="n"/>
      <c r="BF54" s="181" t="n">
        <v>3</v>
      </c>
      <c r="BG54" s="128" t="n"/>
      <c r="BH54" s="350">
        <f>BJ54*36</f>
        <v/>
      </c>
      <c r="BI54" s="179" t="n"/>
      <c r="BJ54" s="350" t="n"/>
      <c r="BK54" s="179" t="n"/>
      <c r="BL54" s="350" t="n"/>
      <c r="BM54" s="179" t="n"/>
      <c r="BN54" s="181" t="n"/>
      <c r="BO54" s="128" t="n"/>
      <c r="BP54" s="350" t="n"/>
      <c r="BQ54" s="179" t="n"/>
      <c r="BR54" s="350" t="n"/>
      <c r="BS54" s="179" t="n"/>
      <c r="BT54" s="182" t="inlineStr">
        <is>
          <t>CK-13</t>
        </is>
      </c>
      <c r="BU54" s="126" t="n"/>
      <c r="BV54" s="126" t="n"/>
      <c r="BW54" s="175" t="n"/>
      <c r="BX54" s="355" t="n"/>
      <c r="BY54" s="2184" t="n"/>
      <c r="BZ54" s="2184" t="n"/>
      <c r="CA54" s="2184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  <c r="CK54" s="1" t="n"/>
    </row>
    <row r="55">
      <c r="A55" s="355" t="n"/>
      <c r="B55" s="2057" t="inlineStr">
        <is>
          <t>2.4.1.3</t>
        </is>
      </c>
      <c r="C55" s="429" t="n"/>
      <c r="D55" s="823" t="inlineStr">
        <is>
          <t>Интеллектальный анализ данных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75" t="n"/>
      <c r="V55" s="261" t="n"/>
      <c r="W55" s="132" t="n"/>
      <c r="X55" s="261" t="n">
        <v>4</v>
      </c>
      <c r="Y55" s="132" t="n"/>
      <c r="Z55" s="181" t="n">
        <v>108</v>
      </c>
      <c r="AA55" s="128" t="n"/>
      <c r="AB55" s="93" t="n">
        <v>56</v>
      </c>
      <c r="AC55" s="128" t="n"/>
      <c r="AD55" s="93">
        <f>SUM(AF55:AO55)</f>
        <v/>
      </c>
      <c r="AE55" s="128" t="n"/>
      <c r="AF55" s="93" t="n">
        <v>6</v>
      </c>
      <c r="AG55" s="128" t="n"/>
      <c r="AH55" s="93" t="n">
        <v>8</v>
      </c>
      <c r="AI55" s="128" t="n"/>
      <c r="AJ55" s="93" t="n"/>
      <c r="AK55" s="128" t="n"/>
      <c r="AL55" s="725" t="n"/>
      <c r="AM55" s="131" t="n"/>
      <c r="AN55" s="225" t="n"/>
      <c r="AO55" s="179" t="n"/>
      <c r="AP55" s="181">
        <f>AT55*36</f>
        <v/>
      </c>
      <c r="AQ55" s="128" t="n"/>
      <c r="AR55" s="350" t="n"/>
      <c r="AS55" s="179" t="n"/>
      <c r="AT55" s="350" t="n"/>
      <c r="AU55" s="179" t="n"/>
      <c r="AV55" s="350">
        <f>AZ55*36</f>
        <v/>
      </c>
      <c r="AW55" s="179" t="n"/>
      <c r="AX55" s="350" t="n"/>
      <c r="AY55" s="179" t="n"/>
      <c r="AZ55" s="350" t="n"/>
      <c r="BA55" s="179" t="n"/>
      <c r="BB55" s="225">
        <f>BF55*36</f>
        <v/>
      </c>
      <c r="BC55" s="179" t="n"/>
      <c r="BD55" s="350" t="n"/>
      <c r="BE55" s="179" t="n"/>
      <c r="BF55" s="181" t="n"/>
      <c r="BG55" s="128" t="n"/>
      <c r="BH55" s="350">
        <f>Z55</f>
        <v/>
      </c>
      <c r="BI55" s="179" t="n"/>
      <c r="BJ55" s="350">
        <f>AD55</f>
        <v/>
      </c>
      <c r="BK55" s="179" t="n"/>
      <c r="BL55" s="350" t="n">
        <v>3</v>
      </c>
      <c r="BM55" s="179" t="n"/>
      <c r="BN55" s="181" t="n"/>
      <c r="BO55" s="128" t="n"/>
      <c r="BP55" s="350" t="n"/>
      <c r="BQ55" s="179" t="n"/>
      <c r="BR55" s="350" t="n"/>
      <c r="BS55" s="179" t="n"/>
      <c r="BT55" s="182" t="inlineStr">
        <is>
          <t>CK-14</t>
        </is>
      </c>
      <c r="BU55" s="126" t="n"/>
      <c r="BV55" s="126" t="n"/>
      <c r="BW55" s="175" t="n"/>
      <c r="BX55" s="355" t="n"/>
      <c r="BY55" s="2184" t="n"/>
      <c r="BZ55" s="2184" t="n"/>
      <c r="CA55" s="2184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  <c r="CK55" s="1" t="n"/>
    </row>
    <row r="56">
      <c r="A56" s="355" t="n"/>
      <c r="B56" s="2057" t="inlineStr">
        <is>
          <t>2.4.1.4</t>
        </is>
      </c>
      <c r="C56" s="429" t="n"/>
      <c r="D56" s="2294" t="inlineStr">
        <is>
          <t>Системы искусственного интеллекта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75" t="n"/>
      <c r="V56" s="261" t="n">
        <v>5</v>
      </c>
      <c r="W56" s="132" t="n"/>
      <c r="X56" s="182" t="n"/>
      <c r="Y56" s="175" t="n"/>
      <c r="Z56" s="177" t="n">
        <v>192</v>
      </c>
      <c r="AA56" s="128" t="n"/>
      <c r="AB56" s="93" t="n">
        <v>72</v>
      </c>
      <c r="AC56" s="128" t="n"/>
      <c r="AD56" s="93">
        <f>SUM(AF56:AO56)</f>
        <v/>
      </c>
      <c r="AE56" s="128" t="n"/>
      <c r="AF56" s="93" t="n">
        <v>10</v>
      </c>
      <c r="AG56" s="128" t="n"/>
      <c r="AH56" s="93" t="n">
        <v>8</v>
      </c>
      <c r="AI56" s="128" t="n"/>
      <c r="AJ56" s="93" t="n"/>
      <c r="AK56" s="128" t="n"/>
      <c r="AL56" s="725" t="n"/>
      <c r="AM56" s="131" t="n"/>
      <c r="AN56" s="261" t="n"/>
      <c r="AO56" s="132" t="n"/>
      <c r="AP56" s="1633" t="n"/>
      <c r="AQ56" s="429" t="n"/>
      <c r="AR56" s="2257" t="n"/>
      <c r="AS56" s="429" t="n"/>
      <c r="AT56" s="2257" t="n"/>
      <c r="AU56" s="429" t="n"/>
      <c r="AV56" s="2257" t="n"/>
      <c r="AW56" s="429" t="n"/>
      <c r="AX56" s="2257" t="n"/>
      <c r="AY56" s="429" t="n"/>
      <c r="AZ56" s="725" t="n"/>
      <c r="BA56" s="131" t="n"/>
      <c r="BB56" s="2264" t="n"/>
      <c r="BC56" s="429" t="n"/>
      <c r="BD56" s="2257" t="n"/>
      <c r="BE56" s="429" t="n"/>
      <c r="BF56" s="2257" t="n"/>
      <c r="BG56" s="429" t="n"/>
      <c r="BH56" s="350" t="n"/>
      <c r="BI56" s="179" t="n"/>
      <c r="BJ56" s="350" t="n"/>
      <c r="BK56" s="179" t="n"/>
      <c r="BL56" s="350" t="n"/>
      <c r="BM56" s="179" t="n"/>
      <c r="BN56" s="181">
        <f>Z56</f>
        <v/>
      </c>
      <c r="BO56" s="128" t="n"/>
      <c r="BP56" s="350">
        <f>AD56</f>
        <v/>
      </c>
      <c r="BQ56" s="179" t="n"/>
      <c r="BR56" s="350" t="n">
        <v>6</v>
      </c>
      <c r="BS56" s="179" t="n"/>
      <c r="BT56" s="182" t="inlineStr">
        <is>
          <t>CK-15</t>
        </is>
      </c>
      <c r="BU56" s="126" t="n"/>
      <c r="BV56" s="126" t="n"/>
      <c r="BW56" s="175" t="n"/>
      <c r="BX56" s="355" t="n"/>
      <c r="BY56" s="2184" t="n"/>
      <c r="BZ56" s="2184" t="n"/>
      <c r="CA56" s="2184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  <c r="CK56" s="1" t="n"/>
    </row>
    <row r="57">
      <c r="A57" s="355" t="n"/>
      <c r="B57" s="2057" t="inlineStr">
        <is>
          <t>2.4.1.5</t>
        </is>
      </c>
      <c r="C57" s="429" t="n"/>
      <c r="D57" s="2301" t="inlineStr">
        <is>
          <t>Курсовой работа по модулю "Искусственный интеллект"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75" t="n"/>
      <c r="V57" s="125" t="n"/>
      <c r="W57" s="1199" t="n"/>
      <c r="X57" s="125" t="n"/>
      <c r="Y57" s="1199" t="n"/>
      <c r="Z57" s="365" t="n">
        <v>80</v>
      </c>
      <c r="AA57" s="139" t="n"/>
      <c r="AB57" s="95" t="n">
        <v>0</v>
      </c>
      <c r="AC57" s="128" t="n"/>
      <c r="AD57" s="93">
        <f>SUM(AF57:AO57)</f>
        <v/>
      </c>
      <c r="AE57" s="128" t="n"/>
      <c r="AF57" s="93" t="n"/>
      <c r="AG57" s="128" t="n"/>
      <c r="AH57" s="93" t="n"/>
      <c r="AI57" s="128" t="n"/>
      <c r="AJ57" s="93" t="n"/>
      <c r="AK57" s="128" t="n"/>
      <c r="AL57" s="725" t="n"/>
      <c r="AM57" s="131" t="n"/>
      <c r="AN57" s="261" t="n"/>
      <c r="AO57" s="132" t="n"/>
      <c r="AP57" s="1633" t="n"/>
      <c r="AQ57" s="429" t="n"/>
      <c r="AR57" s="2257" t="n"/>
      <c r="AS57" s="429" t="n"/>
      <c r="AT57" s="2257" t="n"/>
      <c r="AU57" s="429" t="n"/>
      <c r="AV57" s="2257" t="n"/>
      <c r="AW57" s="429" t="n"/>
      <c r="AX57" s="2257" t="n"/>
      <c r="AY57" s="429" t="n"/>
      <c r="AZ57" s="725" t="n"/>
      <c r="BA57" s="131" t="n"/>
      <c r="BB57" s="2264" t="n"/>
      <c r="BC57" s="429" t="n"/>
      <c r="BD57" s="2257" t="n"/>
      <c r="BE57" s="429" t="n"/>
      <c r="BF57" s="2257" t="n"/>
      <c r="BG57" s="429" t="n"/>
      <c r="BH57" s="350" t="n"/>
      <c r="BI57" s="179" t="n"/>
      <c r="BJ57" s="350" t="n"/>
      <c r="BK57" s="179" t="n"/>
      <c r="BL57" s="350" t="n"/>
      <c r="BM57" s="179" t="n"/>
      <c r="BN57" s="181">
        <f>Z57</f>
        <v/>
      </c>
      <c r="BO57" s="128" t="n"/>
      <c r="BP57" s="350" t="n"/>
      <c r="BQ57" s="179" t="n"/>
      <c r="BR57" s="350" t="n">
        <v>2</v>
      </c>
      <c r="BS57" s="179" t="n"/>
      <c r="BT57" s="182" t="inlineStr">
        <is>
          <t>СК-12-15</t>
        </is>
      </c>
      <c r="BU57" s="126" t="n"/>
      <c r="BV57" s="126" t="n"/>
      <c r="BW57" s="175" t="n"/>
      <c r="BX57" s="355" t="n"/>
      <c r="BY57" s="2184" t="n"/>
      <c r="BZ57" s="2184" t="n"/>
      <c r="CA57" s="2184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  <c r="CK57" s="1" t="n"/>
    </row>
    <row r="58">
      <c r="A58" s="355" t="n"/>
      <c r="B58" s="2302" t="inlineStr">
        <is>
          <t>2.4.2</t>
        </is>
      </c>
      <c r="C58" s="128" t="n"/>
      <c r="D58" s="826" t="inlineStr">
        <is>
          <t>Модуль "Технологии программирования"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75" t="n"/>
      <c r="V58" s="218" t="n"/>
      <c r="W58" s="175" t="n"/>
      <c r="X58" s="218" t="n"/>
      <c r="Y58" s="175" t="n"/>
      <c r="Z58" s="187">
        <f>SUM(Z59:AA63)</f>
        <v/>
      </c>
      <c r="AA58" s="128" t="n"/>
      <c r="AB58" s="95" t="n">
        <v>256</v>
      </c>
      <c r="AC58" s="128" t="n"/>
      <c r="AD58" s="95">
        <f>SUM(AD59:AE63)</f>
        <v/>
      </c>
      <c r="AE58" s="128" t="n"/>
      <c r="AF58" s="95">
        <f>SUM(AF59:AG63)</f>
        <v/>
      </c>
      <c r="AG58" s="128" t="n"/>
      <c r="AH58" s="95">
        <f>SUM(AH59:AI63)</f>
        <v/>
      </c>
      <c r="AI58" s="128" t="n"/>
      <c r="AJ58" s="95">
        <f>SUM(AJ59:AK63)</f>
        <v/>
      </c>
      <c r="AK58" s="128" t="n"/>
      <c r="AL58" s="730" t="n"/>
      <c r="AM58" s="131" t="n"/>
      <c r="AN58" s="222">
        <f>SUM(AN59:AO63)</f>
        <v/>
      </c>
      <c r="AO58" s="179" t="n"/>
      <c r="AP58" s="187">
        <f>SUM(AP59:AQ63)</f>
        <v/>
      </c>
      <c r="AQ58" s="128" t="n"/>
      <c r="AR58" s="352">
        <f>SUM(AR59:AS63)</f>
        <v/>
      </c>
      <c r="AS58" s="179" t="n"/>
      <c r="AT58" s="352">
        <f>SUM(AT59:AU63)</f>
        <v/>
      </c>
      <c r="AU58" s="179" t="n"/>
      <c r="AV58" s="352">
        <f>SUM(AV59:AW63)</f>
        <v/>
      </c>
      <c r="AW58" s="179" t="n"/>
      <c r="AX58" s="352">
        <f>SUM(AX59:AY63)</f>
        <v/>
      </c>
      <c r="AY58" s="179" t="n"/>
      <c r="AZ58" s="352">
        <f>SUM(AZ59:BA63)</f>
        <v/>
      </c>
      <c r="BA58" s="179" t="n"/>
      <c r="BB58" s="222">
        <f>SUM(BB59:BC63)</f>
        <v/>
      </c>
      <c r="BC58" s="179" t="n"/>
      <c r="BD58" s="352">
        <f>SUM(BD59:BE63)</f>
        <v/>
      </c>
      <c r="BE58" s="179" t="n"/>
      <c r="BF58" s="352">
        <f>SUM(BF59:BG63)</f>
        <v/>
      </c>
      <c r="BG58" s="179" t="n"/>
      <c r="BH58" s="352">
        <f>SUM(BH59:BI63)</f>
        <v/>
      </c>
      <c r="BI58" s="179" t="n"/>
      <c r="BJ58" s="352">
        <f>SUM(BJ59:BK63)</f>
        <v/>
      </c>
      <c r="BK58" s="179" t="n"/>
      <c r="BL58" s="352">
        <f>SUM(BL59:BM63)</f>
        <v/>
      </c>
      <c r="BM58" s="179" t="n"/>
      <c r="BN58" s="187">
        <f>SUM(BN59:BO63)</f>
        <v/>
      </c>
      <c r="BO58" s="128" t="n"/>
      <c r="BP58" s="352">
        <f>SUM(BP59:BQ63)</f>
        <v/>
      </c>
      <c r="BQ58" s="179" t="n"/>
      <c r="BR58" s="352">
        <f>SUM(BR59:BS63)</f>
        <v/>
      </c>
      <c r="BS58" s="179" t="n"/>
      <c r="BT58" s="218" t="n"/>
      <c r="BU58" s="126" t="n"/>
      <c r="BV58" s="126" t="n"/>
      <c r="BW58" s="175" t="n"/>
      <c r="BX58" s="355" t="n"/>
      <c r="BY58" s="2184" t="n"/>
      <c r="BZ58" s="2184" t="n"/>
      <c r="CA58" s="2184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</row>
    <row r="59">
      <c r="A59" s="355" t="n"/>
      <c r="B59" s="2303" t="inlineStr">
        <is>
          <t>2.4.2.1</t>
        </is>
      </c>
      <c r="C59" s="128" t="n"/>
      <c r="D59" s="823" t="inlineStr">
        <is>
          <t>Функциональное программирование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75" t="n"/>
      <c r="V59" s="182" t="n"/>
      <c r="W59" s="175" t="n"/>
      <c r="X59" s="182" t="n">
        <v>2</v>
      </c>
      <c r="Y59" s="175" t="n"/>
      <c r="Z59" s="181" t="n">
        <v>216</v>
      </c>
      <c r="AA59" s="128" t="n"/>
      <c r="AB59" s="93" t="n">
        <v>72</v>
      </c>
      <c r="AC59" s="128" t="n"/>
      <c r="AD59" s="93">
        <f>SUM(AF59:AO59)</f>
        <v/>
      </c>
      <c r="AE59" s="128" t="n"/>
      <c r="AF59" s="93" t="n">
        <v>10</v>
      </c>
      <c r="AG59" s="128" t="n"/>
      <c r="AH59" s="93" t="n">
        <v>8</v>
      </c>
      <c r="AI59" s="128" t="n"/>
      <c r="AJ59" s="93" t="n"/>
      <c r="AK59" s="128" t="n"/>
      <c r="AL59" s="725" t="n"/>
      <c r="AM59" s="131" t="n"/>
      <c r="AN59" s="225" t="n"/>
      <c r="AO59" s="179" t="n"/>
      <c r="AP59" s="181">
        <f>AT59*36</f>
        <v/>
      </c>
      <c r="AQ59" s="128" t="n"/>
      <c r="AR59" s="350" t="n"/>
      <c r="AS59" s="179" t="n"/>
      <c r="AT59" s="350" t="n"/>
      <c r="AU59" s="179" t="n"/>
      <c r="AV59" s="350">
        <f>AZ59*36</f>
        <v/>
      </c>
      <c r="AW59" s="179" t="n"/>
      <c r="AX59" s="350">
        <f>AD59</f>
        <v/>
      </c>
      <c r="AY59" s="179" t="n"/>
      <c r="AZ59" s="350" t="n">
        <v>6</v>
      </c>
      <c r="BA59" s="179" t="n"/>
      <c r="BB59" s="225">
        <f>BF59*36</f>
        <v/>
      </c>
      <c r="BC59" s="179" t="n"/>
      <c r="BD59" s="350" t="n"/>
      <c r="BE59" s="179" t="n"/>
      <c r="BF59" s="181" t="n"/>
      <c r="BG59" s="128" t="n"/>
      <c r="BH59" s="350">
        <f>BJ59*36</f>
        <v/>
      </c>
      <c r="BI59" s="179" t="n"/>
      <c r="BJ59" s="350" t="n"/>
      <c r="BK59" s="179" t="n"/>
      <c r="BL59" s="350" t="n"/>
      <c r="BM59" s="179" t="n"/>
      <c r="BN59" s="181" t="n"/>
      <c r="BO59" s="128" t="n"/>
      <c r="BP59" s="350" t="n"/>
      <c r="BQ59" s="179" t="n"/>
      <c r="BR59" s="350" t="n"/>
      <c r="BS59" s="179" t="n"/>
      <c r="BT59" s="182" t="inlineStr">
        <is>
          <t>СК-1</t>
        </is>
      </c>
      <c r="BU59" s="126" t="n"/>
      <c r="BV59" s="126" t="n"/>
      <c r="BW59" s="175" t="n"/>
      <c r="BX59" s="355" t="n"/>
      <c r="BY59" s="2184" t="n"/>
      <c r="BZ59" s="2184" t="n"/>
      <c r="CA59" s="2184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  <c r="CK59" s="1" t="n"/>
    </row>
    <row r="60">
      <c r="A60" s="355" t="n"/>
      <c r="B60" s="2303" t="inlineStr">
        <is>
          <t>2.4.2.2</t>
        </is>
      </c>
      <c r="C60" s="128" t="n"/>
      <c r="D60" s="2299" t="inlineStr">
        <is>
          <t>Многопоточное программирование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75" t="n"/>
      <c r="V60" s="182" t="n"/>
      <c r="W60" s="175" t="n"/>
      <c r="X60" s="182" t="n">
        <v>3</v>
      </c>
      <c r="Y60" s="175" t="n"/>
      <c r="Z60" s="181" t="n">
        <v>108</v>
      </c>
      <c r="AA60" s="128" t="n"/>
      <c r="AB60" s="93" t="n">
        <v>56</v>
      </c>
      <c r="AC60" s="128" t="n"/>
      <c r="AD60" s="93">
        <f>SUM(AF60:AO60)</f>
        <v/>
      </c>
      <c r="AE60" s="128" t="n"/>
      <c r="AF60" s="93" t="n">
        <v>6</v>
      </c>
      <c r="AG60" s="128" t="n"/>
      <c r="AH60" s="93" t="n">
        <v>8</v>
      </c>
      <c r="AI60" s="128" t="n"/>
      <c r="AJ60" s="93" t="n"/>
      <c r="AK60" s="128" t="n"/>
      <c r="AL60" s="725" t="n"/>
      <c r="AM60" s="131" t="n"/>
      <c r="AN60" s="225" t="n"/>
      <c r="AO60" s="179" t="n"/>
      <c r="AP60" s="181">
        <f>AT60*36</f>
        <v/>
      </c>
      <c r="AQ60" s="128" t="n"/>
      <c r="AR60" s="350" t="n"/>
      <c r="AS60" s="179" t="n"/>
      <c r="AT60" s="350" t="n"/>
      <c r="AU60" s="179" t="n"/>
      <c r="AV60" s="350" t="n"/>
      <c r="AW60" s="179" t="n"/>
      <c r="AX60" s="350" t="n"/>
      <c r="AY60" s="179" t="n"/>
      <c r="AZ60" s="350" t="n"/>
      <c r="BA60" s="179" t="n"/>
      <c r="BB60" s="225">
        <f>BF60*36</f>
        <v/>
      </c>
      <c r="BC60" s="179" t="n"/>
      <c r="BD60" s="350">
        <f>AD60</f>
        <v/>
      </c>
      <c r="BE60" s="179" t="n"/>
      <c r="BF60" s="181" t="n">
        <v>3</v>
      </c>
      <c r="BG60" s="128" t="n"/>
      <c r="BH60" s="350">
        <f>BJ60*36</f>
        <v/>
      </c>
      <c r="BI60" s="179" t="n"/>
      <c r="BJ60" s="350" t="n"/>
      <c r="BK60" s="179" t="n"/>
      <c r="BL60" s="350" t="n"/>
      <c r="BM60" s="179" t="n"/>
      <c r="BN60" s="181" t="n"/>
      <c r="BO60" s="128" t="n"/>
      <c r="BP60" s="350" t="n"/>
      <c r="BQ60" s="179" t="n"/>
      <c r="BR60" s="350" t="n"/>
      <c r="BS60" s="179" t="n"/>
      <c r="BT60" s="182" t="inlineStr">
        <is>
          <t>СК-2</t>
        </is>
      </c>
      <c r="BU60" s="126" t="n"/>
      <c r="BV60" s="126" t="n"/>
      <c r="BW60" s="175" t="n"/>
      <c r="BX60" s="355" t="n"/>
      <c r="BY60" s="2184" t="n"/>
      <c r="BZ60" s="2184" t="n"/>
      <c r="CA60" s="2184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  <c r="CK60" s="1" t="n"/>
    </row>
    <row r="61">
      <c r="A61" s="355" t="n"/>
      <c r="B61" s="2303" t="inlineStr">
        <is>
          <t>2.4.2.3</t>
        </is>
      </c>
      <c r="C61" s="128" t="n"/>
      <c r="D61" s="823" t="inlineStr">
        <is>
          <t>Асинхронное программирование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75" t="n"/>
      <c r="V61" s="182" t="n"/>
      <c r="W61" s="175" t="n"/>
      <c r="X61" s="182" t="n">
        <v>4</v>
      </c>
      <c r="Y61" s="175" t="n"/>
      <c r="Z61" s="181" t="n">
        <v>108</v>
      </c>
      <c r="AA61" s="128" t="n"/>
      <c r="AB61" s="93" t="n">
        <v>56</v>
      </c>
      <c r="AC61" s="128" t="n"/>
      <c r="AD61" s="93">
        <f>SUM(AF61:AO61)</f>
        <v/>
      </c>
      <c r="AE61" s="128" t="n"/>
      <c r="AF61" s="93" t="n">
        <v>6</v>
      </c>
      <c r="AG61" s="128" t="n"/>
      <c r="AH61" s="93" t="n">
        <v>8</v>
      </c>
      <c r="AI61" s="128" t="n"/>
      <c r="AJ61" s="93" t="n"/>
      <c r="AK61" s="128" t="n"/>
      <c r="AL61" s="725" t="n"/>
      <c r="AM61" s="131" t="n"/>
      <c r="AN61" s="225" t="n"/>
      <c r="AO61" s="179" t="n"/>
      <c r="AP61" s="181">
        <f>AT61*36</f>
        <v/>
      </c>
      <c r="AQ61" s="128" t="n"/>
      <c r="AR61" s="350" t="n"/>
      <c r="AS61" s="179" t="n"/>
      <c r="AT61" s="350" t="n"/>
      <c r="AU61" s="179" t="n"/>
      <c r="AV61" s="350">
        <f>AZ61*36</f>
        <v/>
      </c>
      <c r="AW61" s="179" t="n"/>
      <c r="AX61" s="350" t="n"/>
      <c r="AY61" s="179" t="n"/>
      <c r="AZ61" s="350" t="n"/>
      <c r="BA61" s="179" t="n"/>
      <c r="BB61" s="225">
        <f>BF61*36</f>
        <v/>
      </c>
      <c r="BC61" s="179" t="n"/>
      <c r="BD61" s="350" t="n"/>
      <c r="BE61" s="179" t="n"/>
      <c r="BF61" s="181" t="n"/>
      <c r="BG61" s="128" t="n"/>
      <c r="BH61" s="350">
        <f>Z61</f>
        <v/>
      </c>
      <c r="BI61" s="179" t="n"/>
      <c r="BJ61" s="350">
        <f>AD61</f>
        <v/>
      </c>
      <c r="BK61" s="179" t="n"/>
      <c r="BL61" s="350" t="n">
        <v>3</v>
      </c>
      <c r="BM61" s="179" t="n"/>
      <c r="BN61" s="181" t="n"/>
      <c r="BO61" s="128" t="n"/>
      <c r="BP61" s="350" t="n"/>
      <c r="BQ61" s="179" t="n"/>
      <c r="BR61" s="350" t="n"/>
      <c r="BS61" s="179" t="n"/>
      <c r="BT61" s="182" t="inlineStr">
        <is>
          <t>СК-3</t>
        </is>
      </c>
      <c r="BU61" s="126" t="n"/>
      <c r="BV61" s="126" t="n"/>
      <c r="BW61" s="175" t="n"/>
      <c r="BX61" s="355" t="n"/>
      <c r="BY61" s="2184" t="n"/>
      <c r="BZ61" s="2184" t="n"/>
      <c r="CA61" s="2184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  <c r="CK61" s="1" t="n"/>
    </row>
    <row r="62">
      <c r="A62" s="355" t="n"/>
      <c r="B62" s="2303" t="inlineStr">
        <is>
          <t>2.4.2.4</t>
        </is>
      </c>
      <c r="C62" s="128" t="n"/>
      <c r="D62" s="2294" t="inlineStr">
        <is>
          <t>Программирование микросервисов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75" t="n"/>
      <c r="V62" s="261" t="n">
        <v>5</v>
      </c>
      <c r="W62" s="132" t="n"/>
      <c r="X62" s="182" t="n"/>
      <c r="Y62" s="175" t="n"/>
      <c r="Z62" s="177" t="n">
        <v>192</v>
      </c>
      <c r="AA62" s="128" t="n"/>
      <c r="AB62" s="93" t="n">
        <v>72</v>
      </c>
      <c r="AC62" s="128" t="n"/>
      <c r="AD62" s="93">
        <f>SUM(AF62:AO62)</f>
        <v/>
      </c>
      <c r="AE62" s="128" t="n"/>
      <c r="AF62" s="93" t="n">
        <v>10</v>
      </c>
      <c r="AG62" s="128" t="n"/>
      <c r="AH62" s="93" t="n">
        <v>8</v>
      </c>
      <c r="AI62" s="128" t="n"/>
      <c r="AJ62" s="93" t="n"/>
      <c r="AK62" s="128" t="n"/>
      <c r="AL62" s="367" t="n"/>
      <c r="AM62" s="367" t="n"/>
      <c r="AN62" s="261" t="n"/>
      <c r="AO62" s="132" t="n"/>
      <c r="AP62" s="1633" t="n"/>
      <c r="AQ62" s="429" t="n"/>
      <c r="AR62" s="2257" t="n"/>
      <c r="AS62" s="429" t="n"/>
      <c r="AT62" s="2257" t="n"/>
      <c r="AU62" s="429" t="n"/>
      <c r="AV62" s="2257" t="n"/>
      <c r="AW62" s="429" t="n"/>
      <c r="AX62" s="2257" t="n"/>
      <c r="AY62" s="429" t="n"/>
      <c r="AZ62" s="725" t="n"/>
      <c r="BA62" s="131" t="n"/>
      <c r="BB62" s="2264" t="n"/>
      <c r="BC62" s="429" t="n"/>
      <c r="BD62" s="2257" t="n"/>
      <c r="BE62" s="429" t="n"/>
      <c r="BF62" s="2257" t="n"/>
      <c r="BG62" s="429" t="n"/>
      <c r="BH62" s="350" t="n"/>
      <c r="BI62" s="179" t="n"/>
      <c r="BJ62" s="350" t="n"/>
      <c r="BK62" s="179" t="n"/>
      <c r="BL62" s="350" t="n"/>
      <c r="BM62" s="179" t="n"/>
      <c r="BN62" s="181">
        <f>Z62</f>
        <v/>
      </c>
      <c r="BO62" s="128" t="n"/>
      <c r="BP62" s="350">
        <f>AD62</f>
        <v/>
      </c>
      <c r="BQ62" s="179" t="n"/>
      <c r="BR62" s="350" t="n">
        <v>6</v>
      </c>
      <c r="BS62" s="179" t="n"/>
      <c r="BT62" s="182" t="inlineStr">
        <is>
          <t>СК-4</t>
        </is>
      </c>
      <c r="BU62" s="126" t="n"/>
      <c r="BV62" s="126" t="n"/>
      <c r="BW62" s="175" t="n"/>
      <c r="BX62" s="355" t="n"/>
      <c r="BY62" s="2184" t="n"/>
      <c r="BZ62" s="2184" t="n"/>
      <c r="CA62" s="2184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  <c r="CK62" s="1" t="n"/>
    </row>
    <row r="63">
      <c r="A63" s="355" t="n"/>
      <c r="B63" s="2303" t="inlineStr">
        <is>
          <t>2.4.2.5</t>
        </is>
      </c>
      <c r="C63" s="128" t="n"/>
      <c r="D63" s="2301" t="inlineStr">
        <is>
          <t>Курсовая работа по модулю "Технологии программирования"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75" t="n"/>
      <c r="V63" s="125" t="n"/>
      <c r="W63" s="1199" t="n"/>
      <c r="X63" s="125" t="n"/>
      <c r="Y63" s="1199" t="n"/>
      <c r="Z63" s="2264" t="n">
        <v>80</v>
      </c>
      <c r="AA63" s="429" t="n"/>
      <c r="AB63" s="1632" t="n">
        <v>0</v>
      </c>
      <c r="AC63" s="429" t="n"/>
      <c r="AD63" s="93">
        <f>SUM(AF63:AO63)</f>
        <v/>
      </c>
      <c r="AE63" s="128" t="n"/>
      <c r="AF63" s="93" t="n"/>
      <c r="AG63" s="128" t="n"/>
      <c r="AH63" s="93" t="n"/>
      <c r="AI63" s="128" t="n"/>
      <c r="AJ63" s="93" t="n"/>
      <c r="AK63" s="128" t="n"/>
      <c r="AL63" s="367" t="n"/>
      <c r="AM63" s="367" t="n"/>
      <c r="AN63" s="261" t="n"/>
      <c r="AO63" s="132" t="n"/>
      <c r="AP63" s="1633" t="n"/>
      <c r="AQ63" s="429" t="n"/>
      <c r="AR63" s="2257" t="n"/>
      <c r="AS63" s="429" t="n"/>
      <c r="AT63" s="2257" t="n"/>
      <c r="AU63" s="429" t="n"/>
      <c r="AV63" s="2257" t="n"/>
      <c r="AW63" s="429" t="n"/>
      <c r="AX63" s="2257" t="n"/>
      <c r="AY63" s="429" t="n"/>
      <c r="AZ63" s="725" t="n"/>
      <c r="BA63" s="131" t="n"/>
      <c r="BB63" s="2264" t="n"/>
      <c r="BC63" s="429" t="n"/>
      <c r="BD63" s="2257" t="n"/>
      <c r="BE63" s="429" t="n"/>
      <c r="BF63" s="2257" t="n"/>
      <c r="BG63" s="429" t="n"/>
      <c r="BH63" s="350" t="n"/>
      <c r="BI63" s="179" t="n"/>
      <c r="BJ63" s="350" t="n"/>
      <c r="BK63" s="179" t="n"/>
      <c r="BL63" s="350" t="n"/>
      <c r="BM63" s="179" t="n"/>
      <c r="BN63" s="181">
        <f>Z63</f>
        <v/>
      </c>
      <c r="BO63" s="128" t="n"/>
      <c r="BP63" s="350" t="n"/>
      <c r="BQ63" s="179" t="n"/>
      <c r="BR63" s="350" t="n">
        <v>2</v>
      </c>
      <c r="BS63" s="179" t="n"/>
      <c r="BT63" s="182" t="inlineStr">
        <is>
          <t>СК-1-4</t>
        </is>
      </c>
      <c r="BU63" s="126" t="n"/>
      <c r="BV63" s="126" t="n"/>
      <c r="BW63" s="175" t="n"/>
      <c r="BX63" s="355" t="n"/>
      <c r="BY63" s="2184" t="n"/>
      <c r="BZ63" s="2184" t="n"/>
      <c r="CA63" s="2184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  <c r="CK63" s="1" t="n"/>
    </row>
    <row r="64">
      <c r="A64" s="355" t="n"/>
      <c r="B64" s="2292" t="inlineStr">
        <is>
          <t>2.5</t>
        </is>
      </c>
      <c r="C64" s="429" t="n"/>
      <c r="D64" s="826" t="inlineStr">
        <is>
          <t>Дополнительные виды обучения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75" t="n"/>
      <c r="V64" s="261" t="n"/>
      <c r="W64" s="132" t="n"/>
      <c r="X64" s="261" t="n"/>
      <c r="Y64" s="132" t="n"/>
      <c r="Z64" s="437" t="inlineStr">
        <is>
          <t>/</t>
        </is>
      </c>
      <c r="AA64" s="854">
        <f>SUM(AA65:AA67)</f>
        <v/>
      </c>
      <c r="AB64" s="2186" t="inlineStr">
        <is>
          <t>/</t>
        </is>
      </c>
      <c r="AC64" s="1005" t="n">
        <v>218</v>
      </c>
      <c r="AD64" s="2188" t="inlineStr">
        <is>
          <t>/</t>
        </is>
      </c>
      <c r="AE64" s="1005">
        <f>AE65+AE66+AE67</f>
        <v/>
      </c>
      <c r="AF64" s="2189" t="inlineStr">
        <is>
          <t>/</t>
        </is>
      </c>
      <c r="AG64" s="995">
        <f>AG65+AG66+AG67</f>
        <v/>
      </c>
      <c r="AH64" s="2191" t="inlineStr">
        <is>
          <t>/</t>
        </is>
      </c>
      <c r="AI64" s="997">
        <f>AI65+AI66+AI67</f>
        <v/>
      </c>
      <c r="AJ64" s="2191" t="inlineStr">
        <is>
          <t>/</t>
        </is>
      </c>
      <c r="AK64" s="995">
        <f>AK65+AK66+AK67</f>
        <v/>
      </c>
      <c r="AL64" s="2193" t="inlineStr">
        <is>
          <t>/</t>
        </is>
      </c>
      <c r="AM64" s="2194" t="n">
        <v>10</v>
      </c>
      <c r="AN64" s="2195" t="n"/>
      <c r="AO64" s="2196" t="n"/>
      <c r="AP64" s="2188" t="inlineStr">
        <is>
          <t>/</t>
        </is>
      </c>
      <c r="AQ64" s="998">
        <f>AQ65+AQ66</f>
        <v/>
      </c>
      <c r="AR64" s="2198" t="inlineStr">
        <is>
          <t>/</t>
        </is>
      </c>
      <c r="AS64" s="1005">
        <f>AS65+AS66</f>
        <v/>
      </c>
      <c r="AT64" s="2304" t="n"/>
      <c r="AU64" s="429" t="n"/>
      <c r="AV64" s="2198" t="inlineStr">
        <is>
          <t>/</t>
        </is>
      </c>
      <c r="AW64" s="998">
        <f>AW65+AW66</f>
        <v/>
      </c>
      <c r="AX64" s="2198" t="inlineStr">
        <is>
          <t>/</t>
        </is>
      </c>
      <c r="AY64" s="995">
        <f>AY65+AY66</f>
        <v/>
      </c>
      <c r="AZ64" s="2198" t="inlineStr">
        <is>
          <t>/</t>
        </is>
      </c>
      <c r="BA64" s="2194" t="n">
        <v>7</v>
      </c>
      <c r="BB64" s="2200" t="inlineStr">
        <is>
          <t>/</t>
        </is>
      </c>
      <c r="BC64" s="995" t="n">
        <v>72</v>
      </c>
      <c r="BD64" s="2198" t="inlineStr">
        <is>
          <t>/</t>
        </is>
      </c>
      <c r="BE64" s="995" t="n">
        <v>14</v>
      </c>
      <c r="BF64" s="2198" t="inlineStr">
        <is>
          <t>/</t>
        </is>
      </c>
      <c r="BG64" s="995" t="n">
        <v>2</v>
      </c>
      <c r="BH64" s="350" t="n"/>
      <c r="BI64" s="179" t="n"/>
      <c r="BJ64" s="350" t="n"/>
      <c r="BK64" s="179" t="n"/>
      <c r="BL64" s="350" t="n"/>
      <c r="BM64" s="179" t="n"/>
      <c r="BN64" s="181" t="n"/>
      <c r="BO64" s="128" t="n"/>
      <c r="BP64" s="350" t="n"/>
      <c r="BQ64" s="179" t="n"/>
      <c r="BR64" s="350" t="n"/>
      <c r="BS64" s="179" t="n"/>
      <c r="BT64" s="182" t="n"/>
      <c r="BU64" s="126" t="n"/>
      <c r="BV64" s="126" t="n"/>
      <c r="BW64" s="175" t="n"/>
      <c r="BX64" s="355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  <c r="CK64" s="1" t="n"/>
    </row>
    <row r="65">
      <c r="A65" s="355" t="n"/>
      <c r="B65" s="2293" t="inlineStr">
        <is>
          <t>2.5.1</t>
        </is>
      </c>
      <c r="C65" s="429" t="n"/>
      <c r="D65" s="823" t="inlineStr">
        <is>
          <t>Философия и методология науки *</t>
        </is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75" t="n"/>
      <c r="V65" s="859" t="inlineStr">
        <is>
          <t>/</t>
        </is>
      </c>
      <c r="W65" s="860" t="n">
        <v>2</v>
      </c>
      <c r="X65" s="261" t="n"/>
      <c r="Y65" s="132" t="n"/>
      <c r="Z65" s="445" t="inlineStr">
        <is>
          <t>/</t>
        </is>
      </c>
      <c r="AA65" s="1308">
        <f>AQ65+AW65</f>
        <v/>
      </c>
      <c r="AB65" s="1135" t="inlineStr">
        <is>
          <t>/</t>
        </is>
      </c>
      <c r="AC65" s="2305" t="n">
        <v>72</v>
      </c>
      <c r="AD65" s="2189" t="inlineStr">
        <is>
          <t>/</t>
        </is>
      </c>
      <c r="AE65" s="1021" t="n">
        <v>20</v>
      </c>
      <c r="AF65" s="2189" t="inlineStr">
        <is>
          <t>/</t>
        </is>
      </c>
      <c r="AG65" s="1015" t="n">
        <v>10</v>
      </c>
      <c r="AH65" s="2191" t="n"/>
      <c r="AI65" s="1016" t="n"/>
      <c r="AJ65" s="2191" t="n"/>
      <c r="AK65" s="1015" t="n"/>
      <c r="AL65" s="2193" t="inlineStr">
        <is>
          <t>/</t>
        </is>
      </c>
      <c r="AM65" s="2206" t="n">
        <v>10</v>
      </c>
      <c r="AN65" s="2207" t="n"/>
      <c r="AO65" s="2208" t="n"/>
      <c r="AP65" s="2188" t="inlineStr">
        <is>
          <t>/</t>
        </is>
      </c>
      <c r="AQ65" s="1015" t="n">
        <v>62</v>
      </c>
      <c r="AR65" s="2193" t="inlineStr">
        <is>
          <t>/</t>
        </is>
      </c>
      <c r="AS65" s="1021" t="n">
        <v>10</v>
      </c>
      <c r="AT65" s="2306" t="n"/>
      <c r="AU65" s="429" t="n"/>
      <c r="AV65" s="2193" t="inlineStr">
        <is>
          <t>/</t>
        </is>
      </c>
      <c r="AW65" s="1015" t="n">
        <v>62</v>
      </c>
      <c r="AX65" s="2193" t="inlineStr">
        <is>
          <t>/</t>
        </is>
      </c>
      <c r="AY65" s="1015" t="n">
        <v>10</v>
      </c>
      <c r="AZ65" s="2193" t="inlineStr">
        <is>
          <t>/</t>
        </is>
      </c>
      <c r="BA65" s="2206" t="n">
        <v>3</v>
      </c>
      <c r="BB65" s="2200" t="n"/>
      <c r="BC65" s="1015" t="n"/>
      <c r="BD65" s="2193" t="n"/>
      <c r="BE65" s="1015" t="n"/>
      <c r="BF65" s="2193" t="n"/>
      <c r="BG65" s="1015" t="n"/>
      <c r="BH65" s="350" t="n"/>
      <c r="BI65" s="179" t="n"/>
      <c r="BJ65" s="350" t="n"/>
      <c r="BK65" s="179" t="n"/>
      <c r="BL65" s="350" t="n"/>
      <c r="BM65" s="179" t="n"/>
      <c r="BN65" s="181" t="n"/>
      <c r="BO65" s="128" t="n"/>
      <c r="BP65" s="350" t="n"/>
      <c r="BQ65" s="179" t="n"/>
      <c r="BR65" s="350" t="n"/>
      <c r="BS65" s="179" t="n"/>
      <c r="BT65" s="182" t="inlineStr">
        <is>
          <t>УК-1</t>
        </is>
      </c>
      <c r="BU65" s="126" t="n"/>
      <c r="BV65" s="126" t="n"/>
      <c r="BW65" s="175" t="n"/>
      <c r="BX65" s="355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</row>
    <row r="66">
      <c r="A66" s="355" t="n"/>
      <c r="B66" s="2293" t="inlineStr">
        <is>
          <t>2.5.2</t>
        </is>
      </c>
      <c r="C66" s="429" t="n"/>
      <c r="D66" s="823" t="inlineStr">
        <is>
          <t>Иностранный язык *</t>
        </is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75" t="n"/>
      <c r="V66" s="859" t="inlineStr">
        <is>
          <t>/</t>
        </is>
      </c>
      <c r="W66" s="860" t="n">
        <v>2</v>
      </c>
      <c r="X66" s="261" t="n"/>
      <c r="Y66" s="132" t="n"/>
      <c r="Z66" s="445" t="inlineStr">
        <is>
          <t>/</t>
        </is>
      </c>
      <c r="AA66" s="1308">
        <f>AQ66+AW66</f>
        <v/>
      </c>
      <c r="AB66" s="1135" t="inlineStr">
        <is>
          <t>/</t>
        </is>
      </c>
      <c r="AC66" s="2305" t="n">
        <v>96</v>
      </c>
      <c r="AD66" s="2189" t="inlineStr">
        <is>
          <t>/</t>
        </is>
      </c>
      <c r="AE66" s="1021" t="n">
        <v>26</v>
      </c>
      <c r="AF66" s="2189" t="n"/>
      <c r="AG66" s="1016" t="n"/>
      <c r="AH66" s="2191" t="n"/>
      <c r="AI66" s="1016" t="n"/>
      <c r="AJ66" s="2191" t="inlineStr">
        <is>
          <t>/</t>
        </is>
      </c>
      <c r="AK66" s="1015" t="n">
        <v>26</v>
      </c>
      <c r="AL66" s="2193" t="n"/>
      <c r="AM66" s="2206" t="n"/>
      <c r="AN66" s="2207" t="n"/>
      <c r="AO66" s="2208" t="n"/>
      <c r="AP66" s="2188" t="inlineStr">
        <is>
          <t>/</t>
        </is>
      </c>
      <c r="AQ66" s="1015" t="n">
        <v>70</v>
      </c>
      <c r="AR66" s="2193" t="inlineStr">
        <is>
          <t>/</t>
        </is>
      </c>
      <c r="AS66" s="1021" t="n">
        <v>10</v>
      </c>
      <c r="AT66" s="2306" t="n"/>
      <c r="AU66" s="429" t="n"/>
      <c r="AV66" s="2193" t="inlineStr">
        <is>
          <t>/</t>
        </is>
      </c>
      <c r="AW66" s="1015" t="n">
        <v>72</v>
      </c>
      <c r="AX66" s="2193" t="inlineStr">
        <is>
          <t>/</t>
        </is>
      </c>
      <c r="AY66" s="1015" t="n">
        <v>16</v>
      </c>
      <c r="AZ66" s="2193" t="inlineStr">
        <is>
          <t>/</t>
        </is>
      </c>
      <c r="BA66" s="2206" t="n">
        <v>4</v>
      </c>
      <c r="BB66" s="2200" t="n"/>
      <c r="BC66" s="1015" t="n"/>
      <c r="BD66" s="2193" t="n"/>
      <c r="BE66" s="1015" t="n"/>
      <c r="BF66" s="2193" t="n"/>
      <c r="BG66" s="1015" t="n"/>
      <c r="BH66" s="350" t="n"/>
      <c r="BI66" s="179" t="n"/>
      <c r="BJ66" s="350" t="n"/>
      <c r="BK66" s="179" t="n"/>
      <c r="BL66" s="350" t="n"/>
      <c r="BM66" s="179" t="n"/>
      <c r="BN66" s="181" t="n"/>
      <c r="BO66" s="128" t="n"/>
      <c r="BP66" s="350" t="n"/>
      <c r="BQ66" s="179" t="n"/>
      <c r="BR66" s="350" t="n"/>
      <c r="BS66" s="179" t="n"/>
      <c r="BT66" s="182" t="inlineStr">
        <is>
          <t>УК-3</t>
        </is>
      </c>
      <c r="BU66" s="126" t="n"/>
      <c r="BV66" s="126" t="n"/>
      <c r="BW66" s="175" t="n"/>
      <c r="BX66" s="355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</row>
    <row r="67">
      <c r="A67" s="355" t="n"/>
      <c r="B67" s="1136" t="inlineStr">
        <is>
          <t>2.5.3</t>
        </is>
      </c>
      <c r="C67" s="240" t="n"/>
      <c r="D67" s="2211" t="inlineStr">
        <is>
          <t>Основы информационных технологий  *</t>
        </is>
      </c>
      <c r="E67" s="194" t="n"/>
      <c r="F67" s="194" t="n"/>
      <c r="G67" s="194" t="n"/>
      <c r="H67" s="194" t="n"/>
      <c r="I67" s="194" t="n"/>
      <c r="J67" s="194" t="n"/>
      <c r="K67" s="194" t="n"/>
      <c r="L67" s="194" t="n"/>
      <c r="M67" s="194" t="n"/>
      <c r="N67" s="194" t="n"/>
      <c r="O67" s="194" t="n"/>
      <c r="P67" s="194" t="n"/>
      <c r="Q67" s="194" t="n"/>
      <c r="R67" s="194" t="n"/>
      <c r="S67" s="194" t="n"/>
      <c r="T67" s="194" t="n"/>
      <c r="U67" s="195" t="n"/>
      <c r="V67" s="760" t="n"/>
      <c r="W67" s="761" t="n"/>
      <c r="X67" s="263" t="inlineStr">
        <is>
          <t>/ 3д</t>
        </is>
      </c>
      <c r="Y67" s="195" t="n"/>
      <c r="Z67" s="763" t="inlineStr">
        <is>
          <t>/</t>
        </is>
      </c>
      <c r="AA67" s="2212" t="n">
        <v>72</v>
      </c>
      <c r="AB67" s="2213" t="inlineStr">
        <is>
          <t>/</t>
        </is>
      </c>
      <c r="AC67" s="2214" t="n">
        <v>50</v>
      </c>
      <c r="AD67" s="2215" t="inlineStr">
        <is>
          <t>/</t>
        </is>
      </c>
      <c r="AE67" s="2216" t="n">
        <v>14</v>
      </c>
      <c r="AF67" s="2215" t="inlineStr">
        <is>
          <t>/</t>
        </is>
      </c>
      <c r="AG67" s="2217" t="n">
        <v>8</v>
      </c>
      <c r="AH67" s="2218" t="inlineStr">
        <is>
          <t>/</t>
        </is>
      </c>
      <c r="AI67" s="2217" t="n">
        <v>6</v>
      </c>
      <c r="AJ67" s="2218" t="n"/>
      <c r="AK67" s="2217" t="n"/>
      <c r="AL67" s="2218" t="n"/>
      <c r="AM67" s="2215" t="n"/>
      <c r="AN67" s="2219" t="n"/>
      <c r="AO67" s="2220" t="n"/>
      <c r="AP67" s="2215" t="n"/>
      <c r="AQ67" s="2216" t="n"/>
      <c r="AR67" s="2221" t="n"/>
      <c r="AS67" s="2216" t="n"/>
      <c r="AT67" s="2222" t="n"/>
      <c r="AU67" s="240" t="n"/>
      <c r="AV67" s="2223" t="n"/>
      <c r="AW67" s="2216" t="n"/>
      <c r="AX67" s="2223" t="n"/>
      <c r="AY67" s="2216" t="n"/>
      <c r="AZ67" s="2223" t="n"/>
      <c r="BA67" s="2307" t="n"/>
      <c r="BB67" s="2225" t="inlineStr">
        <is>
          <t>/</t>
        </is>
      </c>
      <c r="BC67" s="2226" t="n">
        <v>72</v>
      </c>
      <c r="BD67" s="2221" t="inlineStr">
        <is>
          <t>/</t>
        </is>
      </c>
      <c r="BE67" s="2226" t="n">
        <v>14</v>
      </c>
      <c r="BF67" s="2221" t="inlineStr">
        <is>
          <t>/</t>
        </is>
      </c>
      <c r="BG67" s="2226" t="n">
        <v>2</v>
      </c>
      <c r="BH67" s="1538" t="n"/>
      <c r="BI67" s="1059" t="n"/>
      <c r="BJ67" s="1538" t="n"/>
      <c r="BK67" s="1059" t="n"/>
      <c r="BL67" s="1538" t="n"/>
      <c r="BM67" s="1059" t="n"/>
      <c r="BN67" s="2227" t="n"/>
      <c r="BO67" s="2124" t="n"/>
      <c r="BP67" s="1538" t="n"/>
      <c r="BQ67" s="1059" t="n"/>
      <c r="BR67" s="1538" t="n"/>
      <c r="BS67" s="1059" t="n"/>
      <c r="BT67" s="263" t="inlineStr">
        <is>
          <t>УК-2</t>
        </is>
      </c>
      <c r="BU67" s="194" t="n"/>
      <c r="BV67" s="194" t="n"/>
      <c r="BW67" s="195" t="n"/>
      <c r="BX67" s="356" t="n"/>
      <c r="BY67" s="356" t="n"/>
      <c r="BZ67" s="356" t="n"/>
      <c r="CA67" s="356" t="n"/>
      <c r="CB67" s="356" t="n"/>
      <c r="CC67" s="356" t="n"/>
      <c r="CD67" s="355" t="n"/>
      <c r="CE67" s="355" t="n"/>
      <c r="CF67" s="1" t="n"/>
      <c r="CG67" s="1" t="n"/>
      <c r="CH67" s="1" t="n"/>
      <c r="CI67" s="1" t="n"/>
      <c r="CJ67" s="1" t="n"/>
      <c r="CK67" s="1" t="n"/>
    </row>
    <row r="68">
      <c r="A68" s="92" t="n"/>
      <c r="B68" s="1986" t="n"/>
      <c r="C68" s="356" t="n"/>
      <c r="D68" s="356" t="n"/>
      <c r="E68" s="356" t="n"/>
      <c r="F68" s="356" t="n"/>
      <c r="G68" s="356" t="n"/>
      <c r="H68" s="356" t="n"/>
      <c r="I68" s="356" t="n"/>
      <c r="J68" s="356" t="n"/>
      <c r="K68" s="356" t="n"/>
      <c r="L68" s="356" t="n"/>
      <c r="M68" s="356" t="n"/>
      <c r="N68" s="356" t="n"/>
      <c r="O68" s="356" t="n"/>
      <c r="P68" s="356" t="n"/>
      <c r="Q68" s="356" t="n"/>
      <c r="R68" s="356" t="n"/>
      <c r="S68" s="356" t="n"/>
      <c r="T68" s="356" t="n"/>
      <c r="U68" s="356" t="n"/>
      <c r="V68" s="356" t="n"/>
      <c r="W68" s="356" t="n"/>
      <c r="X68" s="356" t="n"/>
      <c r="Y68" s="356" t="n"/>
      <c r="Z68" s="356" t="n"/>
      <c r="AA68" s="356" t="n"/>
      <c r="AB68" s="356" t="n"/>
      <c r="AC68" s="356" t="n"/>
      <c r="AD68" s="356" t="n"/>
      <c r="AE68" s="356" t="n"/>
      <c r="AF68" s="356" t="n"/>
      <c r="AG68" s="356" t="n"/>
      <c r="AH68" s="356" t="n"/>
      <c r="AI68" s="356" t="n"/>
      <c r="AJ68" s="356" t="n"/>
      <c r="AK68" s="356" t="n"/>
      <c r="AL68" s="356" t="n"/>
      <c r="AM68" s="356" t="n"/>
      <c r="AN68" s="356" t="n"/>
      <c r="AO68" s="356" t="n"/>
      <c r="AP68" s="356" t="n"/>
      <c r="AQ68" s="356" t="n"/>
      <c r="AR68" s="356" t="n"/>
      <c r="AS68" s="356" t="n"/>
      <c r="AT68" s="356" t="n"/>
      <c r="AU68" s="356" t="n"/>
      <c r="AV68" s="356" t="n"/>
      <c r="AW68" s="356" t="n"/>
      <c r="AX68" s="356" t="n"/>
      <c r="AY68" s="356" t="n"/>
      <c r="AZ68" s="356" t="n"/>
      <c r="BA68" s="356" t="n"/>
      <c r="BB68" s="356" t="n"/>
      <c r="BC68" s="356" t="n"/>
      <c r="BD68" s="356" t="n"/>
      <c r="BE68" s="356" t="n"/>
      <c r="BF68" s="356" t="n"/>
      <c r="BG68" s="356" t="n"/>
      <c r="BH68" s="356" t="n"/>
      <c r="BI68" s="356" t="n"/>
      <c r="BJ68" s="356" t="n"/>
      <c r="BK68" s="356" t="n"/>
      <c r="BL68" s="356" t="n"/>
      <c r="BM68" s="356" t="n"/>
      <c r="BN68" s="356" t="n"/>
      <c r="BO68" s="356" t="n"/>
      <c r="BP68" s="356" t="n"/>
      <c r="BQ68" s="356" t="n"/>
      <c r="BR68" s="356" t="n"/>
      <c r="BS68" s="356" t="n"/>
      <c r="BT68" s="356" t="n"/>
      <c r="BU68" s="356" t="n"/>
      <c r="BV68" s="92" t="n"/>
      <c r="BW68" s="92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</row>
    <row r="69">
      <c r="A69" s="92" t="n"/>
      <c r="B69" s="658" t="inlineStr">
        <is>
          <t>Количество часов учебных занятий</t>
        </is>
      </c>
      <c r="C69" s="490" t="n"/>
      <c r="D69" s="490" t="n"/>
      <c r="E69" s="490" t="n"/>
      <c r="F69" s="490" t="n"/>
      <c r="G69" s="490" t="n"/>
      <c r="H69" s="490" t="n"/>
      <c r="I69" s="490" t="n"/>
      <c r="J69" s="490" t="n"/>
      <c r="K69" s="490" t="n"/>
      <c r="L69" s="490" t="n"/>
      <c r="M69" s="490" t="n"/>
      <c r="N69" s="490" t="n"/>
      <c r="O69" s="490" t="n"/>
      <c r="P69" s="490" t="n"/>
      <c r="Q69" s="490" t="n"/>
      <c r="R69" s="490" t="n"/>
      <c r="S69" s="490" t="n"/>
      <c r="T69" s="490" t="n"/>
      <c r="U69" s="490" t="n"/>
      <c r="V69" s="490" t="n"/>
      <c r="W69" s="490" t="n"/>
      <c r="X69" s="490" t="n"/>
      <c r="Y69" s="2228" t="n"/>
      <c r="Z69" s="981">
        <f>Z30+Z39</f>
        <v/>
      </c>
      <c r="AA69" s="124" t="n"/>
      <c r="AB69" s="170">
        <f>AB30+AB39</f>
        <v/>
      </c>
      <c r="AC69" s="124" t="n"/>
      <c r="AD69" s="170">
        <f>AD30+AD39</f>
        <v/>
      </c>
      <c r="AE69" s="124" t="n"/>
      <c r="AF69" s="170">
        <f>AF30+AF39</f>
        <v/>
      </c>
      <c r="AG69" s="124" t="n"/>
      <c r="AH69" s="170">
        <f>AH30+AH39</f>
        <v/>
      </c>
      <c r="AI69" s="124" t="n"/>
      <c r="AJ69" s="170">
        <f>AJ30+AJ39</f>
        <v/>
      </c>
      <c r="AK69" s="124" t="n"/>
      <c r="AL69" s="2172" t="n"/>
      <c r="AM69" s="1998" t="n"/>
      <c r="AN69" s="170">
        <f>AN30+AN39</f>
        <v/>
      </c>
      <c r="AO69" s="124" t="n"/>
      <c r="AP69" s="170">
        <f>AP30+AP39</f>
        <v/>
      </c>
      <c r="AQ69" s="124" t="n"/>
      <c r="AR69" s="170">
        <f>AR30+AR39</f>
        <v/>
      </c>
      <c r="AS69" s="124" t="n"/>
      <c r="AT69" s="170">
        <f>AT30+AT39</f>
        <v/>
      </c>
      <c r="AU69" s="124" t="n"/>
      <c r="AV69" s="170">
        <f>AV30+AV39</f>
        <v/>
      </c>
      <c r="AW69" s="124" t="n"/>
      <c r="AX69" s="170">
        <f>AX30+AX39</f>
        <v/>
      </c>
      <c r="AY69" s="124" t="n"/>
      <c r="AZ69" s="170">
        <f>AZ30+AZ39</f>
        <v/>
      </c>
      <c r="BA69" s="124" t="n"/>
      <c r="BB69" s="170">
        <f>BB30+BB39</f>
        <v/>
      </c>
      <c r="BC69" s="124" t="n"/>
      <c r="BD69" s="170">
        <f>BD30+BD39</f>
        <v/>
      </c>
      <c r="BE69" s="124" t="n"/>
      <c r="BF69" s="170">
        <f>BF30+BF39</f>
        <v/>
      </c>
      <c r="BG69" s="124" t="n"/>
      <c r="BH69" s="170">
        <f>BH30+BH39</f>
        <v/>
      </c>
      <c r="BI69" s="124" t="n"/>
      <c r="BJ69" s="170">
        <f>BJ30+BJ39</f>
        <v/>
      </c>
      <c r="BK69" s="124" t="n"/>
      <c r="BL69" s="170">
        <f>BL30+BL39</f>
        <v/>
      </c>
      <c r="BM69" s="124" t="n"/>
      <c r="BN69" s="170">
        <f>BN30+BN39</f>
        <v/>
      </c>
      <c r="BO69" s="124" t="n"/>
      <c r="BP69" s="170">
        <f>BP30+BP39</f>
        <v/>
      </c>
      <c r="BQ69" s="124" t="n"/>
      <c r="BR69" s="170">
        <f>BR30+BR39</f>
        <v/>
      </c>
      <c r="BS69" s="124" t="n"/>
      <c r="BT69" s="660">
        <f>AZ70+#REF!</f>
        <v/>
      </c>
      <c r="BU69" s="661" t="n"/>
      <c r="BV69" s="661" t="n"/>
      <c r="BW69" s="662" t="n"/>
      <c r="BX69" s="92" t="n"/>
      <c r="BY69" s="92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</row>
    <row r="70">
      <c r="A70" s="2230" t="n"/>
      <c r="B70" s="493" t="inlineStr">
        <is>
          <t>Количество часов учебных занятий в неделю</t>
        </is>
      </c>
      <c r="C70" s="404" t="n"/>
      <c r="D70" s="404" t="n"/>
      <c r="E70" s="404" t="n"/>
      <c r="F70" s="404" t="n"/>
      <c r="G70" s="404" t="n"/>
      <c r="H70" s="404" t="n"/>
      <c r="I70" s="404" t="n"/>
      <c r="J70" s="404" t="n"/>
      <c r="K70" s="404" t="n"/>
      <c r="L70" s="404" t="n"/>
      <c r="M70" s="404" t="n"/>
      <c r="N70" s="404" t="n"/>
      <c r="O70" s="404" t="n"/>
      <c r="P70" s="404" t="n"/>
      <c r="Q70" s="404" t="n"/>
      <c r="R70" s="404" t="n"/>
      <c r="S70" s="404" t="n"/>
      <c r="T70" s="404" t="n"/>
      <c r="U70" s="404" t="n"/>
      <c r="V70" s="404" t="n"/>
      <c r="W70" s="404" t="n"/>
      <c r="X70" s="404" t="n"/>
      <c r="Y70" s="888" t="n"/>
      <c r="Z70" s="665">
        <f>AP69+AV69+BH69</f>
        <v/>
      </c>
      <c r="AA70" s="128" t="n"/>
      <c r="AB70" s="665">
        <f>AR69+AX69+BJ69</f>
        <v/>
      </c>
      <c r="AC70" s="128" t="n"/>
      <c r="AD70" s="95" t="n"/>
      <c r="AE70" s="128" t="n"/>
      <c r="AF70" s="95" t="n"/>
      <c r="AG70" s="128" t="n"/>
      <c r="AH70" s="95" t="n"/>
      <c r="AI70" s="128" t="n"/>
      <c r="AJ70" s="95" t="n"/>
      <c r="AK70" s="128" t="n"/>
      <c r="AL70" s="2267" t="n"/>
      <c r="AM70" s="429" t="n"/>
      <c r="AN70" s="95" t="n"/>
      <c r="AO70" s="128" t="n"/>
      <c r="AP70" s="235">
        <f>AR69/AP28</f>
        <v/>
      </c>
      <c r="AQ70" s="126" t="n"/>
      <c r="AR70" s="126" t="n"/>
      <c r="AS70" s="126" t="n"/>
      <c r="AT70" s="126" t="n"/>
      <c r="AU70" s="128" t="n"/>
      <c r="AV70" s="235">
        <f>AX69/AV28</f>
        <v/>
      </c>
      <c r="AW70" s="126" t="n"/>
      <c r="AX70" s="126" t="n"/>
      <c r="AY70" s="126" t="n"/>
      <c r="AZ70" s="126" t="n"/>
      <c r="BA70" s="128" t="n"/>
      <c r="BB70" s="235">
        <f>BD69/BB28</f>
        <v/>
      </c>
      <c r="BC70" s="126" t="n"/>
      <c r="BD70" s="126" t="n"/>
      <c r="BE70" s="126" t="n"/>
      <c r="BF70" s="126" t="n"/>
      <c r="BG70" s="128" t="n"/>
      <c r="BH70" s="235">
        <f>BJ69/BH28</f>
        <v/>
      </c>
      <c r="BI70" s="126" t="n"/>
      <c r="BJ70" s="126" t="n"/>
      <c r="BK70" s="126" t="n"/>
      <c r="BL70" s="126" t="n"/>
      <c r="BM70" s="128" t="n"/>
      <c r="BN70" s="235">
        <f>BP69/BN28</f>
        <v/>
      </c>
      <c r="BO70" s="126" t="n"/>
      <c r="BP70" s="126" t="n"/>
      <c r="BQ70" s="126" t="n"/>
      <c r="BR70" s="126" t="n"/>
      <c r="BS70" s="128" t="n"/>
      <c r="BT70" s="561" t="n"/>
      <c r="BU70" s="1" t="n"/>
      <c r="BV70" s="1" t="n"/>
      <c r="BW70" s="114" t="n"/>
      <c r="BX70" s="2230" t="n"/>
      <c r="BY70" s="2230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</row>
    <row r="71">
      <c r="A71" s="2230" t="n"/>
      <c r="B71" s="493" t="inlineStr">
        <is>
          <t>Количество курсовых проектов</t>
        </is>
      </c>
      <c r="C71" s="404" t="n"/>
      <c r="D71" s="404" t="n"/>
      <c r="E71" s="404" t="n"/>
      <c r="F71" s="404" t="n"/>
      <c r="G71" s="404" t="n"/>
      <c r="H71" s="404" t="n"/>
      <c r="I71" s="404" t="n"/>
      <c r="J71" s="404" t="n"/>
      <c r="K71" s="404" t="n"/>
      <c r="L71" s="404" t="n"/>
      <c r="M71" s="404" t="n"/>
      <c r="N71" s="404" t="n"/>
      <c r="O71" s="404" t="n"/>
      <c r="P71" s="404" t="n"/>
      <c r="Q71" s="404" t="n"/>
      <c r="R71" s="404" t="n"/>
      <c r="S71" s="404" t="n"/>
      <c r="T71" s="404" t="n"/>
      <c r="U71" s="404" t="n"/>
      <c r="V71" s="404" t="n"/>
      <c r="W71" s="404" t="n"/>
      <c r="X71" s="404" t="n"/>
      <c r="Y71" s="888" t="n"/>
      <c r="Z71" s="95">
        <f>AP71+AV71+BB71</f>
        <v/>
      </c>
      <c r="AA71" s="128" t="n"/>
      <c r="AB71" s="95" t="n"/>
      <c r="AC71" s="128" t="n"/>
      <c r="AD71" s="95" t="n"/>
      <c r="AE71" s="128" t="n"/>
      <c r="AF71" s="95" t="n"/>
      <c r="AG71" s="128" t="n"/>
      <c r="AH71" s="95" t="n"/>
      <c r="AI71" s="128" t="n"/>
      <c r="AJ71" s="95" t="n"/>
      <c r="AK71" s="128" t="n"/>
      <c r="AL71" s="2267" t="n"/>
      <c r="AM71" s="429" t="n"/>
      <c r="AN71" s="95" t="n"/>
      <c r="AO71" s="128" t="n"/>
      <c r="AP71" s="1048" t="n"/>
      <c r="AQ71" s="126" t="n"/>
      <c r="AR71" s="126" t="n"/>
      <c r="AS71" s="126" t="n"/>
      <c r="AT71" s="126" t="n"/>
      <c r="AU71" s="128" t="n"/>
      <c r="AV71" s="95" t="n"/>
      <c r="AW71" s="126" t="n"/>
      <c r="AX71" s="126" t="n"/>
      <c r="AY71" s="126" t="n"/>
      <c r="AZ71" s="126" t="n"/>
      <c r="BA71" s="128" t="n"/>
      <c r="BB71" s="95" t="n"/>
      <c r="BC71" s="126" t="n"/>
      <c r="BD71" s="126" t="n"/>
      <c r="BE71" s="126" t="n"/>
      <c r="BF71" s="126" t="n"/>
      <c r="BG71" s="128" t="n"/>
      <c r="BH71" s="95" t="n"/>
      <c r="BI71" s="126" t="n"/>
      <c r="BJ71" s="126" t="n"/>
      <c r="BK71" s="126" t="n"/>
      <c r="BL71" s="126" t="n"/>
      <c r="BM71" s="128" t="n"/>
      <c r="BN71" s="95" t="n"/>
      <c r="BO71" s="126" t="n"/>
      <c r="BP71" s="126" t="n"/>
      <c r="BQ71" s="126" t="n"/>
      <c r="BR71" s="126" t="n"/>
      <c r="BS71" s="128" t="n"/>
      <c r="BT71" s="561" t="n"/>
      <c r="BU71" s="1" t="n"/>
      <c r="BV71" s="1" t="n"/>
      <c r="BW71" s="114" t="n"/>
      <c r="BX71" s="2230" t="n"/>
      <c r="BY71" s="2230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</row>
    <row r="72">
      <c r="A72" s="2230" t="n"/>
      <c r="B72" s="493" t="inlineStr">
        <is>
          <t>Количество курсовых работ</t>
        </is>
      </c>
      <c r="C72" s="404" t="n"/>
      <c r="D72" s="404" t="n"/>
      <c r="E72" s="404" t="n"/>
      <c r="F72" s="404" t="n"/>
      <c r="G72" s="404" t="n"/>
      <c r="H72" s="404" t="n"/>
      <c r="I72" s="404" t="n"/>
      <c r="J72" s="404" t="n"/>
      <c r="K72" s="404" t="n"/>
      <c r="L72" s="404" t="n"/>
      <c r="M72" s="404" t="n"/>
      <c r="N72" s="404" t="n"/>
      <c r="O72" s="404" t="n"/>
      <c r="P72" s="404" t="n"/>
      <c r="Q72" s="404" t="n"/>
      <c r="R72" s="404" t="n"/>
      <c r="S72" s="404" t="n"/>
      <c r="T72" s="404" t="n"/>
      <c r="U72" s="404" t="n"/>
      <c r="V72" s="404" t="n"/>
      <c r="W72" s="404" t="n"/>
      <c r="X72" s="404" t="n"/>
      <c r="Y72" s="888" t="n"/>
      <c r="Z72" s="95">
        <f>AP72+AV72+BB72+BH72+BN72</f>
        <v/>
      </c>
      <c r="AA72" s="128" t="n"/>
      <c r="AB72" s="95" t="n"/>
      <c r="AC72" s="128" t="n"/>
      <c r="AD72" s="95" t="n"/>
      <c r="AE72" s="128" t="n"/>
      <c r="AF72" s="95" t="n"/>
      <c r="AG72" s="128" t="n"/>
      <c r="AH72" s="95" t="n"/>
      <c r="AI72" s="128" t="n"/>
      <c r="AJ72" s="95" t="n"/>
      <c r="AK72" s="128" t="n"/>
      <c r="AL72" s="2267" t="n"/>
      <c r="AM72" s="429" t="n"/>
      <c r="AN72" s="95" t="n"/>
      <c r="AO72" s="128" t="n"/>
      <c r="AP72" s="95" t="n"/>
      <c r="AQ72" s="126" t="n"/>
      <c r="AR72" s="126" t="n"/>
      <c r="AS72" s="126" t="n"/>
      <c r="AT72" s="126" t="n"/>
      <c r="AU72" s="128" t="n"/>
      <c r="AV72" s="95" t="n"/>
      <c r="AW72" s="126" t="n"/>
      <c r="AX72" s="126" t="n"/>
      <c r="AY72" s="126" t="n"/>
      <c r="AZ72" s="126" t="n"/>
      <c r="BA72" s="128" t="n"/>
      <c r="BB72" s="95" t="n"/>
      <c r="BC72" s="126" t="n"/>
      <c r="BD72" s="126" t="n"/>
      <c r="BE72" s="126" t="n"/>
      <c r="BF72" s="126" t="n"/>
      <c r="BG72" s="128" t="n"/>
      <c r="BH72" s="95" t="n">
        <v>1</v>
      </c>
      <c r="BI72" s="126" t="n"/>
      <c r="BJ72" s="126" t="n"/>
      <c r="BK72" s="126" t="n"/>
      <c r="BL72" s="126" t="n"/>
      <c r="BM72" s="128" t="n"/>
      <c r="BN72" s="95" t="n">
        <v>1</v>
      </c>
      <c r="BO72" s="126" t="n"/>
      <c r="BP72" s="126" t="n"/>
      <c r="BQ72" s="126" t="n"/>
      <c r="BR72" s="126" t="n"/>
      <c r="BS72" s="128" t="n"/>
      <c r="BT72" s="561" t="n"/>
      <c r="BU72" s="1" t="n"/>
      <c r="BV72" s="1" t="n"/>
      <c r="BW72" s="114" t="n"/>
      <c r="BX72" s="2230" t="n"/>
      <c r="BY72" s="2230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</row>
    <row r="73">
      <c r="A73" s="2230" t="n"/>
      <c r="B73" s="493" t="inlineStr">
        <is>
          <t>Количество экзаменов</t>
        </is>
      </c>
      <c r="C73" s="404" t="n"/>
      <c r="D73" s="404" t="n"/>
      <c r="E73" s="404" t="n"/>
      <c r="F73" s="404" t="n"/>
      <c r="G73" s="404" t="n"/>
      <c r="H73" s="404" t="n"/>
      <c r="I73" s="404" t="n"/>
      <c r="J73" s="404" t="n"/>
      <c r="K73" s="404" t="n"/>
      <c r="L73" s="404" t="n"/>
      <c r="M73" s="404" t="n"/>
      <c r="N73" s="404" t="n"/>
      <c r="O73" s="404" t="n"/>
      <c r="P73" s="404" t="n"/>
      <c r="Q73" s="404" t="n"/>
      <c r="R73" s="404" t="n"/>
      <c r="S73" s="404" t="n"/>
      <c r="T73" s="404" t="n"/>
      <c r="U73" s="404" t="n"/>
      <c r="V73" s="404" t="n"/>
      <c r="W73" s="404" t="n"/>
      <c r="X73" s="404" t="n"/>
      <c r="Y73" s="888" t="n"/>
      <c r="Z73" s="95">
        <f>AP73+AV73+BB73+BH73+BN73</f>
        <v/>
      </c>
      <c r="AA73" s="128" t="n"/>
      <c r="AB73" s="95" t="n"/>
      <c r="AC73" s="128" t="n"/>
      <c r="AD73" s="95" t="n"/>
      <c r="AE73" s="128" t="n"/>
      <c r="AF73" s="95" t="n"/>
      <c r="AG73" s="128" t="n"/>
      <c r="AH73" s="95" t="n"/>
      <c r="AI73" s="128" t="n"/>
      <c r="AJ73" s="95" t="n"/>
      <c r="AK73" s="128" t="n"/>
      <c r="AL73" s="2267" t="n"/>
      <c r="AM73" s="429" t="n"/>
      <c r="AN73" s="95" t="n"/>
      <c r="AO73" s="128" t="n"/>
      <c r="AP73" s="95">
        <f>COUNTIF($V$24:$W$57,1)</f>
        <v/>
      </c>
      <c r="AQ73" s="126" t="n"/>
      <c r="AR73" s="126" t="n"/>
      <c r="AS73" s="126" t="n"/>
      <c r="AT73" s="126" t="n"/>
      <c r="AU73" s="128" t="n"/>
      <c r="AV73" s="95">
        <f>COUNTIF($V$24:$W$57,2)</f>
        <v/>
      </c>
      <c r="AW73" s="126" t="n"/>
      <c r="AX73" s="126" t="n"/>
      <c r="AY73" s="126" t="n"/>
      <c r="AZ73" s="126" t="n"/>
      <c r="BA73" s="128" t="n"/>
      <c r="BB73" s="95">
        <f>COUNTIF(V31:W57,3)</f>
        <v/>
      </c>
      <c r="BC73" s="126" t="n"/>
      <c r="BD73" s="126" t="n"/>
      <c r="BE73" s="126" t="n"/>
      <c r="BF73" s="126" t="n"/>
      <c r="BG73" s="128" t="n"/>
      <c r="BH73" s="95">
        <f>COUNTIF(V31:W57,4)</f>
        <v/>
      </c>
      <c r="BI73" s="126" t="n"/>
      <c r="BJ73" s="126" t="n"/>
      <c r="BK73" s="126" t="n"/>
      <c r="BL73" s="126" t="n"/>
      <c r="BM73" s="128" t="n"/>
      <c r="BN73" s="95">
        <f>COUNTIF(V31:W57,5)</f>
        <v/>
      </c>
      <c r="BO73" s="126" t="n"/>
      <c r="BP73" s="126" t="n"/>
      <c r="BQ73" s="126" t="n"/>
      <c r="BR73" s="126" t="n"/>
      <c r="BS73" s="128" t="n"/>
      <c r="BT73" s="561" t="n"/>
      <c r="BU73" s="1" t="n"/>
      <c r="BV73" s="1" t="n"/>
      <c r="BW73" s="114" t="n"/>
      <c r="BX73" s="2230" t="n"/>
      <c r="BY73" s="2230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</row>
    <row r="74">
      <c r="A74" s="953" t="n"/>
      <c r="B74" s="497" t="inlineStr">
        <is>
          <t>Количество зачетов</t>
        </is>
      </c>
      <c r="C74" s="498" t="n"/>
      <c r="D74" s="498" t="n"/>
      <c r="E74" s="498" t="n"/>
      <c r="F74" s="498" t="n"/>
      <c r="G74" s="498" t="n"/>
      <c r="H74" s="498" t="n"/>
      <c r="I74" s="498" t="n"/>
      <c r="J74" s="498" t="n"/>
      <c r="K74" s="498" t="n"/>
      <c r="L74" s="498" t="n"/>
      <c r="M74" s="498" t="n"/>
      <c r="N74" s="498" t="n"/>
      <c r="O74" s="498" t="n"/>
      <c r="P74" s="498" t="n"/>
      <c r="Q74" s="498" t="n"/>
      <c r="R74" s="498" t="n"/>
      <c r="S74" s="498" t="n"/>
      <c r="T74" s="498" t="n"/>
      <c r="U74" s="498" t="n"/>
      <c r="V74" s="498" t="n"/>
      <c r="W74" s="498" t="n"/>
      <c r="X74" s="498" t="n"/>
      <c r="Y74" s="666" t="n"/>
      <c r="Z74" s="1988">
        <f>AP74+AV74+BB74+BH74+BN74</f>
        <v/>
      </c>
      <c r="AA74" s="1059" t="n"/>
      <c r="AB74" s="499" t="n"/>
      <c r="AC74" s="144" t="n"/>
      <c r="AD74" s="499" t="n"/>
      <c r="AE74" s="144" t="n"/>
      <c r="AF74" s="499" t="n"/>
      <c r="AG74" s="144" t="n"/>
      <c r="AH74" s="499" t="n"/>
      <c r="AI74" s="144" t="n"/>
      <c r="AJ74" s="631" t="n"/>
      <c r="AK74" s="240" t="n"/>
      <c r="AL74" s="631" t="n"/>
      <c r="AM74" s="240" t="n"/>
      <c r="AN74" s="499" t="n"/>
      <c r="AO74" s="144" t="n"/>
      <c r="AP74" s="631">
        <f>COUNTIF($X$32:$Y$56,1)</f>
        <v/>
      </c>
      <c r="AQ74" s="194" t="n"/>
      <c r="AR74" s="194" t="n"/>
      <c r="AS74" s="194" t="n"/>
      <c r="AT74" s="194" t="n"/>
      <c r="AU74" s="240" t="n"/>
      <c r="AV74" s="631" t="n">
        <v>2</v>
      </c>
      <c r="AW74" s="194" t="n"/>
      <c r="AX74" s="194" t="n"/>
      <c r="AY74" s="194" t="n"/>
      <c r="AZ74" s="194" t="n"/>
      <c r="BA74" s="240" t="n"/>
      <c r="BB74" s="631" t="n">
        <v>4</v>
      </c>
      <c r="BC74" s="194" t="n"/>
      <c r="BD74" s="194" t="n"/>
      <c r="BE74" s="194" t="n"/>
      <c r="BF74" s="194" t="n"/>
      <c r="BG74" s="240" t="n"/>
      <c r="BH74" s="631" t="n">
        <v>5</v>
      </c>
      <c r="BI74" s="194" t="n"/>
      <c r="BJ74" s="194" t="n"/>
      <c r="BK74" s="194" t="n"/>
      <c r="BL74" s="194" t="n"/>
      <c r="BM74" s="240" t="n"/>
      <c r="BN74" s="631" t="n">
        <v>1</v>
      </c>
      <c r="BO74" s="194" t="n"/>
      <c r="BP74" s="194" t="n"/>
      <c r="BQ74" s="194" t="n"/>
      <c r="BR74" s="194" t="n"/>
      <c r="BS74" s="240" t="n"/>
      <c r="BT74" s="608" t="n"/>
      <c r="BU74" s="544" t="n"/>
      <c r="BV74" s="544" t="n"/>
      <c r="BW74" s="607" t="n"/>
      <c r="BX74" s="299" t="n"/>
      <c r="BY74" s="299" t="n"/>
      <c r="BZ74" s="299" t="n"/>
      <c r="CA74" s="299" t="n"/>
      <c r="CB74" s="299" t="n"/>
      <c r="CC74" s="299" t="n"/>
      <c r="CD74" s="299" t="n"/>
      <c r="CE74" s="299" t="n"/>
      <c r="CF74" s="299" t="n"/>
      <c r="CG74" s="299" t="n"/>
      <c r="CH74" s="299" t="n"/>
      <c r="CI74" s="953" t="n"/>
      <c r="CJ74" s="953" t="n"/>
      <c r="CK74" s="1" t="n"/>
    </row>
    <row r="75">
      <c r="A75" s="92" t="n"/>
      <c r="B75" s="356" t="n"/>
      <c r="C75" s="356" t="n"/>
      <c r="D75" s="356" t="n"/>
      <c r="E75" s="356" t="n"/>
      <c r="F75" s="356" t="n"/>
      <c r="G75" s="356" t="n"/>
      <c r="H75" s="356" t="n"/>
      <c r="I75" s="356" t="n"/>
      <c r="J75" s="356" t="n"/>
      <c r="K75" s="356" t="n"/>
      <c r="L75" s="356" t="n"/>
      <c r="M75" s="356" t="n"/>
      <c r="N75" s="356" t="n"/>
      <c r="O75" s="356" t="n"/>
      <c r="P75" s="356" t="n"/>
      <c r="Q75" s="356" t="n"/>
      <c r="R75" s="356" t="n"/>
      <c r="S75" s="356" t="n"/>
      <c r="T75" s="356" t="n"/>
      <c r="U75" s="356" t="n"/>
      <c r="V75" s="356" t="n"/>
      <c r="W75" s="356" t="n"/>
      <c r="X75" s="356" t="n"/>
      <c r="Y75" s="356" t="n"/>
      <c r="Z75" s="356" t="n"/>
      <c r="AA75" s="356" t="n"/>
      <c r="AB75" s="356" t="n"/>
      <c r="AC75" s="356" t="n"/>
      <c r="AD75" s="356" t="n"/>
      <c r="AE75" s="356" t="n"/>
      <c r="AF75" s="356" t="n"/>
      <c r="AG75" s="356" t="n"/>
      <c r="AH75" s="356" t="n"/>
      <c r="AI75" s="356" t="n"/>
      <c r="AJ75" s="2114" t="n"/>
      <c r="AK75" s="2114" t="n"/>
      <c r="AL75" s="2114" t="n"/>
      <c r="AM75" s="2114" t="n"/>
      <c r="AN75" s="2114" t="n"/>
      <c r="AO75" s="2114" t="n"/>
      <c r="AP75" s="2114" t="n"/>
      <c r="AQ75" s="2114" t="n"/>
      <c r="AR75" s="2114" t="n"/>
      <c r="AS75" s="2114" t="n"/>
      <c r="AT75" s="2114" t="n"/>
      <c r="AU75" s="2114" t="n"/>
      <c r="AV75" s="2114" t="n"/>
      <c r="AW75" s="2114" t="n"/>
      <c r="AX75" s="356" t="n"/>
      <c r="AY75" s="356" t="n"/>
      <c r="AZ75" s="356" t="n"/>
      <c r="BA75" s="356" t="n"/>
      <c r="BB75" s="356" t="n"/>
      <c r="BC75" s="356" t="n"/>
      <c r="BD75" s="356" t="n"/>
      <c r="BE75" s="356" t="n"/>
      <c r="BF75" s="356" t="n"/>
      <c r="BG75" s="356" t="n"/>
      <c r="BH75" s="356" t="n"/>
      <c r="BI75" s="356" t="n"/>
      <c r="BJ75" s="356" t="n"/>
      <c r="BK75" s="92" t="n"/>
      <c r="BL75" s="92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</row>
    <row r="76">
      <c r="A76" s="92" t="n"/>
      <c r="B76" s="669" t="inlineStr">
        <is>
          <t>IV. Производственная практика</t>
        </is>
      </c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585" t="n"/>
      <c r="N76" s="585" t="n"/>
      <c r="O76" s="585" t="n"/>
      <c r="P76" s="585" t="n"/>
      <c r="Q76" s="585" t="n"/>
      <c r="R76" s="585" t="n"/>
      <c r="S76" s="585" t="n"/>
      <c r="T76" s="585" t="n"/>
      <c r="U76" s="585" t="n"/>
      <c r="V76" s="585" t="n"/>
      <c r="W76" s="585" t="n"/>
      <c r="X76" s="585" t="n"/>
      <c r="Y76" s="585" t="n"/>
      <c r="Z76" s="585" t="n"/>
      <c r="AA76" s="585" t="n"/>
      <c r="AB76" s="585" t="n"/>
      <c r="AC76" s="585" t="n"/>
      <c r="AD76" s="585" t="n"/>
      <c r="AE76" s="585" t="n"/>
      <c r="AF76" s="585" t="n"/>
      <c r="AG76" s="585" t="n"/>
      <c r="AH76" s="585" t="n"/>
      <c r="AI76" s="613" t="n"/>
      <c r="AJ76" s="670" t="inlineStr">
        <is>
          <t>V. Магистерская диссертация</t>
        </is>
      </c>
      <c r="AK76" s="585" t="n"/>
      <c r="AL76" s="585" t="n"/>
      <c r="AM76" s="585" t="n"/>
      <c r="AN76" s="585" t="n"/>
      <c r="AO76" s="585" t="n"/>
      <c r="AP76" s="585" t="n"/>
      <c r="AQ76" s="585" t="n"/>
      <c r="AR76" s="585" t="n"/>
      <c r="AS76" s="585" t="n"/>
      <c r="AT76" s="585" t="n"/>
      <c r="AU76" s="585" t="n"/>
      <c r="AV76" s="585" t="n"/>
      <c r="AW76" s="585" t="n"/>
      <c r="AX76" s="585" t="n"/>
      <c r="AY76" s="585" t="n"/>
      <c r="AZ76" s="585" t="n"/>
      <c r="BA76" s="585" t="n"/>
      <c r="BB76" s="585" t="n"/>
      <c r="BC76" s="585" t="n"/>
      <c r="BD76" s="613" t="n"/>
      <c r="BE76" s="671" t="inlineStr">
        <is>
          <t xml:space="preserve">VI. Итоговая аттестация </t>
        </is>
      </c>
      <c r="BF76" s="585" t="n"/>
      <c r="BG76" s="585" t="n"/>
      <c r="BH76" s="585" t="n"/>
      <c r="BI76" s="585" t="n"/>
      <c r="BJ76" s="585" t="n"/>
      <c r="BK76" s="585" t="n"/>
      <c r="BL76" s="585" t="n"/>
      <c r="BM76" s="585" t="n"/>
      <c r="BN76" s="585" t="n"/>
      <c r="BO76" s="585" t="n"/>
      <c r="BP76" s="585" t="n"/>
      <c r="BQ76" s="585" t="n"/>
      <c r="BR76" s="585" t="n"/>
      <c r="BS76" s="585" t="n"/>
      <c r="BT76" s="585" t="n"/>
      <c r="BU76" s="585" t="n"/>
      <c r="BV76" s="585" t="n"/>
      <c r="BW76" s="586" t="n"/>
      <c r="BX76" s="92" t="n"/>
      <c r="BY76" s="92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</row>
    <row r="77">
      <c r="A77" s="92" t="n"/>
      <c r="B77" s="672" t="inlineStr">
        <is>
          <t>Название практики</t>
        </is>
      </c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585" t="n"/>
      <c r="N77" s="585" t="n"/>
      <c r="O77" s="585" t="n"/>
      <c r="P77" s="613" t="n"/>
      <c r="Q77" s="673" t="inlineStr">
        <is>
          <t>Семестр</t>
        </is>
      </c>
      <c r="R77" s="585" t="n"/>
      <c r="S77" s="585" t="n"/>
      <c r="T77" s="585" t="n"/>
      <c r="U77" s="585" t="n"/>
      <c r="V77" s="613" t="n"/>
      <c r="W77" s="673" t="inlineStr">
        <is>
          <t>Недель</t>
        </is>
      </c>
      <c r="X77" s="585" t="n"/>
      <c r="Y77" s="585" t="n"/>
      <c r="Z77" s="585" t="n"/>
      <c r="AA77" s="585" t="n"/>
      <c r="AB77" s="613" t="n"/>
      <c r="AC77" s="673" t="inlineStr">
        <is>
          <t>Зачетных единиц</t>
        </is>
      </c>
      <c r="AD77" s="585" t="n"/>
      <c r="AE77" s="585" t="n"/>
      <c r="AF77" s="585" t="n"/>
      <c r="AG77" s="585" t="n"/>
      <c r="AH77" s="585" t="n"/>
      <c r="AI77" s="613" t="n"/>
      <c r="AJ77" s="673" t="inlineStr">
        <is>
          <t>Семестр</t>
        </is>
      </c>
      <c r="AK77" s="585" t="n"/>
      <c r="AL77" s="585" t="n"/>
      <c r="AM77" s="585" t="n"/>
      <c r="AN77" s="585" t="n"/>
      <c r="AO77" s="613" t="n"/>
      <c r="AP77" s="673" t="inlineStr">
        <is>
          <t>Недель</t>
        </is>
      </c>
      <c r="AQ77" s="585" t="n"/>
      <c r="AR77" s="585" t="n"/>
      <c r="AS77" s="585" t="n"/>
      <c r="AT77" s="585" t="n"/>
      <c r="AU77" s="585" t="n"/>
      <c r="AV77" s="613" t="n"/>
      <c r="AW77" s="673" t="inlineStr">
        <is>
          <t>Зачетных единиц</t>
        </is>
      </c>
      <c r="AX77" s="585" t="n"/>
      <c r="AY77" s="585" t="n"/>
      <c r="AZ77" s="585" t="n"/>
      <c r="BA77" s="585" t="n"/>
      <c r="BB77" s="585" t="n"/>
      <c r="BC77" s="585" t="n"/>
      <c r="BD77" s="613" t="n"/>
      <c r="BE77" s="675" t="inlineStr">
        <is>
          <t>Защита магистерской диссертации</t>
        </is>
      </c>
      <c r="BF77" s="661" t="n"/>
      <c r="BG77" s="661" t="n"/>
      <c r="BH77" s="661" t="n"/>
      <c r="BI77" s="661" t="n"/>
      <c r="BJ77" s="661" t="n"/>
      <c r="BK77" s="661" t="n"/>
      <c r="BL77" s="661" t="n"/>
      <c r="BM77" s="661" t="n"/>
      <c r="BN77" s="661" t="n"/>
      <c r="BO77" s="661" t="n"/>
      <c r="BP77" s="661" t="n"/>
      <c r="BQ77" s="661" t="n"/>
      <c r="BR77" s="661" t="n"/>
      <c r="BS77" s="661" t="n"/>
      <c r="BT77" s="661" t="n"/>
      <c r="BU77" s="661" t="n"/>
      <c r="BV77" s="661" t="n"/>
      <c r="BW77" s="662" t="n"/>
      <c r="BX77" s="92" t="n"/>
      <c r="BY77" s="92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</row>
    <row r="78">
      <c r="A78" s="10" t="n"/>
      <c r="B78" s="672" t="inlineStr">
        <is>
          <t>Педагогическая</t>
        </is>
      </c>
      <c r="C78" s="585" t="n"/>
      <c r="D78" s="585" t="n"/>
      <c r="E78" s="585" t="n"/>
      <c r="F78" s="585" t="n"/>
      <c r="G78" s="585" t="n"/>
      <c r="H78" s="585" t="n"/>
      <c r="I78" s="585" t="n"/>
      <c r="J78" s="585" t="n"/>
      <c r="K78" s="585" t="n"/>
      <c r="L78" s="585" t="n"/>
      <c r="M78" s="585" t="n"/>
      <c r="N78" s="585" t="n"/>
      <c r="O78" s="585" t="n"/>
      <c r="P78" s="613" t="n"/>
      <c r="Q78" s="673" t="n">
        <v>3</v>
      </c>
      <c r="R78" s="585" t="n"/>
      <c r="S78" s="585" t="n"/>
      <c r="T78" s="585" t="n"/>
      <c r="U78" s="585" t="n"/>
      <c r="V78" s="613" t="n"/>
      <c r="W78" s="673" t="n">
        <v>4</v>
      </c>
      <c r="X78" s="585" t="n"/>
      <c r="Y78" s="585" t="n"/>
      <c r="Z78" s="585" t="n"/>
      <c r="AA78" s="585" t="n"/>
      <c r="AB78" s="613" t="n"/>
      <c r="AC78" s="673">
        <f>W78*54/36</f>
        <v/>
      </c>
      <c r="AD78" s="585" t="n"/>
      <c r="AE78" s="585" t="n"/>
      <c r="AF78" s="585" t="n"/>
      <c r="AG78" s="585" t="n"/>
      <c r="AH78" s="585" t="n"/>
      <c r="AI78" s="613" t="n"/>
      <c r="AJ78" s="673" t="n">
        <v>5</v>
      </c>
      <c r="AK78" s="585" t="n"/>
      <c r="AL78" s="585" t="n"/>
      <c r="AM78" s="585" t="n"/>
      <c r="AN78" s="585" t="n"/>
      <c r="AO78" s="613" t="n"/>
      <c r="AP78" s="673" t="n">
        <v>16</v>
      </c>
      <c r="AQ78" s="585" t="n"/>
      <c r="AR78" s="585" t="n"/>
      <c r="AS78" s="585" t="n"/>
      <c r="AT78" s="585" t="n"/>
      <c r="AU78" s="585" t="n"/>
      <c r="AV78" s="613" t="n"/>
      <c r="AW78" s="673" t="n">
        <v>24</v>
      </c>
      <c r="AX78" s="585" t="n"/>
      <c r="AY78" s="585" t="n"/>
      <c r="AZ78" s="585" t="n"/>
      <c r="BA78" s="585" t="n"/>
      <c r="BB78" s="585" t="n"/>
      <c r="BC78" s="585" t="n"/>
      <c r="BD78" s="613" t="n"/>
      <c r="BE78" s="608" t="n"/>
      <c r="BF78" s="544" t="n"/>
      <c r="BG78" s="544" t="n"/>
      <c r="BH78" s="544" t="n"/>
      <c r="BI78" s="544" t="n"/>
      <c r="BJ78" s="544" t="n"/>
      <c r="BK78" s="544" t="n"/>
      <c r="BL78" s="544" t="n"/>
      <c r="BM78" s="544" t="n"/>
      <c r="BN78" s="544" t="n"/>
      <c r="BO78" s="544" t="n"/>
      <c r="BP78" s="544" t="n"/>
      <c r="BQ78" s="544" t="n"/>
      <c r="BR78" s="544" t="n"/>
      <c r="BS78" s="544" t="n"/>
      <c r="BT78" s="544" t="n"/>
      <c r="BU78" s="544" t="n"/>
      <c r="BV78" s="544" t="n"/>
      <c r="BW78" s="607" t="n"/>
      <c r="BX78" s="10" t="n"/>
      <c r="BY78" s="10" t="n"/>
      <c r="BZ78" s="10" t="n"/>
      <c r="CA78" s="509" t="n"/>
      <c r="CB78" s="509" t="n"/>
      <c r="CC78" s="509" t="n"/>
      <c r="CD78" s="10" t="n"/>
      <c r="CE78" s="10" t="n"/>
      <c r="CF78" s="10" t="n"/>
      <c r="CG78" s="10" t="n"/>
      <c r="CH78" s="10" t="n"/>
      <c r="CI78" s="10" t="n"/>
      <c r="CJ78" s="10" t="n"/>
      <c r="CK78" s="10" t="n"/>
    </row>
    <row r="79">
      <c r="A79" s="41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  <c r="AL79" s="10" t="n"/>
      <c r="AM79" s="10" t="n"/>
      <c r="AN79" s="10" t="n"/>
      <c r="AO79" s="10" t="n"/>
      <c r="AP79" s="10" t="n"/>
      <c r="AQ79" s="10" t="n"/>
      <c r="AR79" s="10" t="n"/>
      <c r="AS79" s="10" t="n"/>
      <c r="AT79" s="10" t="n"/>
      <c r="AU79" s="10" t="n"/>
      <c r="AV79" s="10" t="n"/>
      <c r="AW79" s="10" t="n"/>
      <c r="AX79" s="10" t="n"/>
      <c r="AY79" s="10" t="n"/>
      <c r="AZ79" s="10" t="n"/>
      <c r="BA79" s="10" t="n"/>
      <c r="BB79" s="10" t="n"/>
      <c r="BC79" s="10" t="n"/>
      <c r="BD79" s="10" t="n"/>
      <c r="BE79" s="10" t="n"/>
      <c r="BF79" s="10" t="n"/>
      <c r="BG79" s="10" t="n"/>
      <c r="BH79" s="10" t="n"/>
      <c r="BI79" s="10" t="n"/>
      <c r="BJ79" s="10" t="n"/>
      <c r="BK79" s="20" t="n"/>
      <c r="BL79" s="20" t="n"/>
      <c r="BM79" s="20" t="n"/>
      <c r="BN79" s="20" t="n"/>
      <c r="BO79" s="20" t="n"/>
      <c r="BP79" s="20" t="n"/>
      <c r="BQ79" s="41" t="n"/>
      <c r="BR79" s="41" t="n"/>
      <c r="BS79" s="41" t="n"/>
      <c r="BT79" s="41" t="n"/>
      <c r="BU79" s="41" t="n"/>
      <c r="BV79" s="41" t="n"/>
      <c r="BW79" s="41" t="n"/>
      <c r="BX79" s="4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</row>
    <row r="80">
      <c r="A80" s="90" t="n"/>
      <c r="B80" s="543" t="inlineStr">
        <is>
          <t>VII. Матрица компетенций</t>
        </is>
      </c>
      <c r="C80" s="544" t="n"/>
      <c r="D80" s="544" t="n"/>
      <c r="E80" s="544" t="n"/>
      <c r="F80" s="544" t="n"/>
      <c r="G80" s="544" t="n"/>
      <c r="H80" s="544" t="n"/>
      <c r="I80" s="544" t="n"/>
      <c r="J80" s="544" t="n"/>
      <c r="K80" s="544" t="n"/>
      <c r="L80" s="544" t="n"/>
      <c r="M80" s="544" t="n"/>
      <c r="N80" s="544" t="n"/>
      <c r="O80" s="544" t="n"/>
      <c r="P80" s="544" t="n"/>
      <c r="Q80" s="544" t="n"/>
      <c r="R80" s="544" t="n"/>
      <c r="S80" s="544" t="n"/>
      <c r="T80" s="544" t="n"/>
      <c r="U80" s="544" t="n"/>
      <c r="V80" s="544" t="n"/>
      <c r="W80" s="544" t="n"/>
      <c r="X80" s="544" t="n"/>
      <c r="Y80" s="544" t="n"/>
      <c r="Z80" s="544" t="n"/>
      <c r="AA80" s="544" t="n"/>
      <c r="AB80" s="544" t="n"/>
      <c r="AC80" s="544" t="n"/>
      <c r="AD80" s="544" t="n"/>
      <c r="AE80" s="544" t="n"/>
      <c r="AF80" s="544" t="n"/>
      <c r="AG80" s="544" t="n"/>
      <c r="AH80" s="544" t="n"/>
      <c r="AI80" s="544" t="n"/>
      <c r="AJ80" s="544" t="n"/>
      <c r="AK80" s="544" t="n"/>
      <c r="AL80" s="544" t="n"/>
      <c r="AM80" s="544" t="n"/>
      <c r="AN80" s="544" t="n"/>
      <c r="AO80" s="544" t="n"/>
      <c r="AP80" s="544" t="n"/>
      <c r="AQ80" s="544" t="n"/>
      <c r="AR80" s="544" t="n"/>
      <c r="AS80" s="544" t="n"/>
      <c r="AT80" s="544" t="n"/>
      <c r="AU80" s="544" t="n"/>
      <c r="AV80" s="544" t="n"/>
      <c r="AW80" s="544" t="n"/>
      <c r="AX80" s="544" t="n"/>
      <c r="AY80" s="544" t="n"/>
      <c r="AZ80" s="544" t="n"/>
      <c r="BA80" s="544" t="n"/>
      <c r="BB80" s="544" t="n"/>
      <c r="BC80" s="544" t="n"/>
      <c r="BD80" s="544" t="n"/>
      <c r="BE80" s="544" t="n"/>
      <c r="BF80" s="544" t="n"/>
      <c r="BG80" s="544" t="n"/>
      <c r="BH80" s="544" t="n"/>
      <c r="BI80" s="544" t="n"/>
      <c r="BJ80" s="544" t="n"/>
      <c r="BK80" s="544" t="n"/>
      <c r="BL80" s="544" t="n"/>
      <c r="BM80" s="544" t="n"/>
      <c r="BN80" s="544" t="n"/>
      <c r="BO80" s="544" t="n"/>
      <c r="BP80" s="544" t="n"/>
      <c r="BQ80" s="544" t="n"/>
      <c r="BR80" s="544" t="n"/>
      <c r="BS80" s="544" t="n"/>
      <c r="BT80" s="544" t="n"/>
      <c r="BU80" s="544" t="n"/>
      <c r="BV80" s="544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</row>
    <row r="81">
      <c r="A81" s="90" t="n"/>
      <c r="B81" s="512" t="inlineStr">
        <is>
          <t>Код компетенции</t>
        </is>
      </c>
      <c r="C81" s="108" t="n"/>
      <c r="D81" s="108" t="n"/>
      <c r="E81" s="108" t="n"/>
      <c r="F81" s="108" t="n"/>
      <c r="G81" s="108" t="n"/>
      <c r="H81" s="148" t="n"/>
      <c r="I81" s="780" t="inlineStr">
        <is>
          <t>Наименование компетенции</t>
        </is>
      </c>
      <c r="J81" s="585" t="n"/>
      <c r="K81" s="585" t="n"/>
      <c r="L81" s="585" t="n"/>
      <c r="M81" s="585" t="n"/>
      <c r="N81" s="585" t="n"/>
      <c r="O81" s="585" t="n"/>
      <c r="P81" s="585" t="n"/>
      <c r="Q81" s="585" t="n"/>
      <c r="R81" s="585" t="n"/>
      <c r="S81" s="585" t="n"/>
      <c r="T81" s="585" t="n"/>
      <c r="U81" s="585" t="n"/>
      <c r="V81" s="585" t="n"/>
      <c r="W81" s="585" t="n"/>
      <c r="X81" s="585" t="n"/>
      <c r="Y81" s="585" t="n"/>
      <c r="Z81" s="585" t="n"/>
      <c r="AA81" s="585" t="n"/>
      <c r="AB81" s="585" t="n"/>
      <c r="AC81" s="585" t="n"/>
      <c r="AD81" s="585" t="n"/>
      <c r="AE81" s="585" t="n"/>
      <c r="AF81" s="585" t="n"/>
      <c r="AG81" s="585" t="n"/>
      <c r="AH81" s="585" t="n"/>
      <c r="AI81" s="585" t="n"/>
      <c r="AJ81" s="585" t="n"/>
      <c r="AK81" s="585" t="n"/>
      <c r="AL81" s="585" t="n"/>
      <c r="AM81" s="585" t="n"/>
      <c r="AN81" s="585" t="n"/>
      <c r="AO81" s="585" t="n"/>
      <c r="AP81" s="585" t="n"/>
      <c r="AQ81" s="585" t="n"/>
      <c r="AR81" s="585" t="n"/>
      <c r="AS81" s="585" t="n"/>
      <c r="AT81" s="585" t="n"/>
      <c r="AU81" s="585" t="n"/>
      <c r="AV81" s="585" t="n"/>
      <c r="AW81" s="585" t="n"/>
      <c r="AX81" s="585" t="n"/>
      <c r="AY81" s="585" t="n"/>
      <c r="AZ81" s="585" t="n"/>
      <c r="BA81" s="585" t="n"/>
      <c r="BB81" s="585" t="n"/>
      <c r="BC81" s="585" t="n"/>
      <c r="BD81" s="585" t="n"/>
      <c r="BE81" s="585" t="n"/>
      <c r="BF81" s="585" t="n"/>
      <c r="BG81" s="585" t="n"/>
      <c r="BH81" s="585" t="n"/>
      <c r="BI81" s="585" t="n"/>
      <c r="BJ81" s="585" t="n"/>
      <c r="BK81" s="585" t="n"/>
      <c r="BL81" s="585" t="n"/>
      <c r="BM81" s="585" t="n"/>
      <c r="BN81" s="585" t="n"/>
      <c r="BO81" s="585" t="n"/>
      <c r="BP81" s="585" t="n"/>
      <c r="BQ81" s="586" t="n"/>
      <c r="BR81" s="512" t="inlineStr">
        <is>
          <t>Код модуля, учебной дисциплины</t>
        </is>
      </c>
      <c r="BS81" s="108" t="n"/>
      <c r="BT81" s="108" t="n"/>
      <c r="BU81" s="108" t="n"/>
      <c r="BV81" s="108" t="n"/>
      <c r="BW81" s="148" t="n"/>
      <c r="BX81" s="90" t="n"/>
      <c r="BY81" s="90" t="n"/>
      <c r="BZ81" s="90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</row>
    <row r="82">
      <c r="A82" s="90" t="n"/>
      <c r="B82" s="171" t="inlineStr">
        <is>
          <t>УК-1</t>
        </is>
      </c>
      <c r="C82" s="123" t="n"/>
      <c r="D82" s="123" t="n"/>
      <c r="E82" s="123" t="n"/>
      <c r="F82" s="123" t="n"/>
      <c r="G82" s="123" t="n"/>
      <c r="H82" s="161" t="n"/>
      <c r="I82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82" s="123" t="n"/>
      <c r="K82" s="123" t="n"/>
      <c r="L82" s="123" t="n"/>
      <c r="M82" s="123" t="n"/>
      <c r="N82" s="123" t="n"/>
      <c r="O82" s="123" t="n"/>
      <c r="P82" s="123" t="n"/>
      <c r="Q82" s="123" t="n"/>
      <c r="R82" s="123" t="n"/>
      <c r="S82" s="123" t="n"/>
      <c r="T82" s="123" t="n"/>
      <c r="U82" s="123" t="n"/>
      <c r="V82" s="123" t="n"/>
      <c r="W82" s="123" t="n"/>
      <c r="X82" s="123" t="n"/>
      <c r="Y82" s="123" t="n"/>
      <c r="Z82" s="123" t="n"/>
      <c r="AA82" s="123" t="n"/>
      <c r="AB82" s="123" t="n"/>
      <c r="AC82" s="123" t="n"/>
      <c r="AD82" s="123" t="n"/>
      <c r="AE82" s="123" t="n"/>
      <c r="AF82" s="123" t="n"/>
      <c r="AG82" s="123" t="n"/>
      <c r="AH82" s="123" t="n"/>
      <c r="AI82" s="123" t="n"/>
      <c r="AJ82" s="123" t="n"/>
      <c r="AK82" s="123" t="n"/>
      <c r="AL82" s="123" t="n"/>
      <c r="AM82" s="123" t="n"/>
      <c r="AN82" s="123" t="n"/>
      <c r="AO82" s="123" t="n"/>
      <c r="AP82" s="123" t="n"/>
      <c r="AQ82" s="123" t="n"/>
      <c r="AR82" s="123" t="n"/>
      <c r="AS82" s="123" t="n"/>
      <c r="AT82" s="123" t="n"/>
      <c r="AU82" s="123" t="n"/>
      <c r="AV82" s="123" t="n"/>
      <c r="AW82" s="123" t="n"/>
      <c r="AX82" s="123" t="n"/>
      <c r="AY82" s="123" t="n"/>
      <c r="AZ82" s="123" t="n"/>
      <c r="BA82" s="123" t="n"/>
      <c r="BB82" s="123" t="n"/>
      <c r="BC82" s="123" t="n"/>
      <c r="BD82" s="123" t="n"/>
      <c r="BE82" s="123" t="n"/>
      <c r="BF82" s="123" t="n"/>
      <c r="BG82" s="123" t="n"/>
      <c r="BH82" s="123" t="n"/>
      <c r="BI82" s="123" t="n"/>
      <c r="BJ82" s="123" t="n"/>
      <c r="BK82" s="123" t="n"/>
      <c r="BL82" s="123" t="n"/>
      <c r="BM82" s="123" t="n"/>
      <c r="BN82" s="123" t="n"/>
      <c r="BO82" s="123" t="n"/>
      <c r="BP82" s="123" t="n"/>
      <c r="BQ82" s="161" t="n"/>
      <c r="BR82" s="782" t="inlineStr">
        <is>
          <t>1.1,  2.5.1</t>
        </is>
      </c>
      <c r="BS82" s="206" t="n"/>
      <c r="BT82" s="206" t="n"/>
      <c r="BU82" s="206" t="n"/>
      <c r="BV82" s="206" t="n"/>
      <c r="BW82" s="207" t="n"/>
      <c r="BX82" s="90" t="n"/>
      <c r="BY82" s="90" t="n"/>
      <c r="BZ82" s="90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</row>
    <row r="83">
      <c r="A83" s="90" t="n"/>
      <c r="B83" s="261" t="inlineStr">
        <is>
          <t>УК-2</t>
        </is>
      </c>
      <c r="C83" s="131" t="n"/>
      <c r="D83" s="131" t="n"/>
      <c r="E83" s="131" t="n"/>
      <c r="F83" s="131" t="n"/>
      <c r="G83" s="131" t="n"/>
      <c r="H83" s="132" t="n"/>
      <c r="I83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1" t="n"/>
      <c r="BN83" s="131" t="n"/>
      <c r="BO83" s="131" t="n"/>
      <c r="BP83" s="131" t="n"/>
      <c r="BQ83" s="132" t="n"/>
      <c r="BR83" s="262" t="inlineStr">
        <is>
          <t>2.5.3</t>
        </is>
      </c>
      <c r="BS83" s="131" t="n"/>
      <c r="BT83" s="131" t="n"/>
      <c r="BU83" s="131" t="n"/>
      <c r="BV83" s="131" t="n"/>
      <c r="BW83" s="132" t="n"/>
      <c r="BX83" s="90" t="n"/>
      <c r="BY83" s="90" t="n"/>
      <c r="BZ83" s="90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</row>
    <row r="84">
      <c r="A84" s="90" t="n"/>
      <c r="B84" s="261" t="inlineStr">
        <is>
          <t>УК-3</t>
        </is>
      </c>
      <c r="C84" s="131" t="n"/>
      <c r="D84" s="131" t="n"/>
      <c r="E84" s="131" t="n"/>
      <c r="F84" s="131" t="n"/>
      <c r="G84" s="131" t="n"/>
      <c r="H84" s="132" t="n"/>
      <c r="I84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1" t="n"/>
      <c r="BN84" s="131" t="n"/>
      <c r="BO84" s="131" t="n"/>
      <c r="BP84" s="131" t="n"/>
      <c r="BQ84" s="132" t="n"/>
      <c r="BR84" s="262" t="inlineStr">
        <is>
          <t>2.1, 2.5.2</t>
        </is>
      </c>
      <c r="BS84" s="131" t="n"/>
      <c r="BT84" s="131" t="n"/>
      <c r="BU84" s="131" t="n"/>
      <c r="BV84" s="131" t="n"/>
      <c r="BW84" s="132" t="n"/>
      <c r="BX84" s="90" t="n"/>
      <c r="BY84" s="90" t="n"/>
      <c r="BZ84" s="90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</row>
    <row r="85">
      <c r="A85" s="90" t="n"/>
      <c r="B85" s="261" t="inlineStr">
        <is>
          <t>УК-4</t>
        </is>
      </c>
      <c r="C85" s="131" t="n"/>
      <c r="D85" s="131" t="n"/>
      <c r="E85" s="131" t="n"/>
      <c r="F85" s="131" t="n"/>
      <c r="G85" s="131" t="n"/>
      <c r="H85" s="132" t="n"/>
      <c r="I85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31" t="n"/>
      <c r="BL85" s="131" t="n"/>
      <c r="BM85" s="131" t="n"/>
      <c r="BN85" s="131" t="n"/>
      <c r="BO85" s="131" t="n"/>
      <c r="BP85" s="131" t="n"/>
      <c r="BQ85" s="132" t="n"/>
      <c r="BR85" s="262" t="inlineStr">
        <is>
          <t>1.1</t>
        </is>
      </c>
      <c r="BS85" s="131" t="n"/>
      <c r="BT85" s="131" t="n"/>
      <c r="BU85" s="131" t="n"/>
      <c r="BV85" s="131" t="n"/>
      <c r="BW85" s="132" t="n"/>
      <c r="BX85" s="90" t="n"/>
      <c r="BY85" s="90" t="n"/>
      <c r="BZ85" s="90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</row>
    <row r="86">
      <c r="A86" s="90" t="n"/>
      <c r="B86" s="261" t="inlineStr">
        <is>
          <t>УК-5</t>
        </is>
      </c>
      <c r="C86" s="131" t="n"/>
      <c r="D86" s="131" t="n"/>
      <c r="E86" s="131" t="n"/>
      <c r="F86" s="131" t="n"/>
      <c r="G86" s="131" t="n"/>
      <c r="H86" s="132" t="n"/>
      <c r="I86" s="176" t="inlineStr">
        <is>
          <t>Развивать инновационную восприимчивость и способность к инновационной деятельности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131" t="n"/>
      <c r="BP86" s="131" t="n"/>
      <c r="BQ86" s="132" t="n"/>
      <c r="BR86" s="262" t="inlineStr">
        <is>
          <t>1.1, 1.2.1</t>
        </is>
      </c>
      <c r="BS86" s="131" t="n"/>
      <c r="BT86" s="131" t="n"/>
      <c r="BU86" s="131" t="n"/>
      <c r="BV86" s="131" t="n"/>
      <c r="BW86" s="132" t="n"/>
      <c r="BX86" s="90" t="n"/>
      <c r="BY86" s="90" t="n"/>
      <c r="BZ86" s="90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</row>
    <row r="87">
      <c r="A87" s="90" t="n"/>
      <c r="B87" s="261" t="inlineStr">
        <is>
          <t>УК-6</t>
        </is>
      </c>
      <c r="C87" s="131" t="n"/>
      <c r="D87" s="131" t="n"/>
      <c r="E87" s="131" t="n"/>
      <c r="F87" s="131" t="n"/>
      <c r="G87" s="131" t="n"/>
      <c r="H87" s="132" t="n"/>
      <c r="I87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131" t="n"/>
      <c r="BP87" s="131" t="n"/>
      <c r="BQ87" s="132" t="n"/>
      <c r="BR87" s="262" t="inlineStr">
        <is>
          <t>1.1, 1.2.1</t>
        </is>
      </c>
      <c r="BS87" s="131" t="n"/>
      <c r="BT87" s="131" t="n"/>
      <c r="BU87" s="131" t="n"/>
      <c r="BV87" s="131" t="n"/>
      <c r="BW87" s="132" t="n"/>
      <c r="BX87" s="90" t="n"/>
      <c r="BY87" s="90" t="n"/>
      <c r="BZ87" s="90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</row>
    <row r="88">
      <c r="A88" s="514" t="n"/>
      <c r="B88" s="261" t="inlineStr">
        <is>
          <t>УК-7</t>
        </is>
      </c>
      <c r="C88" s="131" t="n"/>
      <c r="D88" s="131" t="n"/>
      <c r="E88" s="131" t="n"/>
      <c r="F88" s="131" t="n"/>
      <c r="G88" s="131" t="n"/>
      <c r="H88" s="132" t="n"/>
      <c r="I88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131" t="n"/>
      <c r="BP88" s="131" t="n"/>
      <c r="BQ88" s="132" t="n"/>
      <c r="BR88" s="262" t="inlineStr">
        <is>
          <t>1.4</t>
        </is>
      </c>
      <c r="BS88" s="131" t="n"/>
      <c r="BT88" s="131" t="n"/>
      <c r="BU88" s="131" t="n"/>
      <c r="BV88" s="131" t="n"/>
      <c r="BW88" s="132" t="n"/>
      <c r="BX88" s="514" t="n"/>
      <c r="BY88" s="514" t="n"/>
      <c r="BZ88" s="514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</row>
    <row r="89">
      <c r="A89" s="515" t="n"/>
      <c r="B89" s="261" t="inlineStr">
        <is>
          <t>УПК-1</t>
        </is>
      </c>
      <c r="C89" s="131" t="n"/>
      <c r="D89" s="131" t="n"/>
      <c r="E89" s="131" t="n"/>
      <c r="F89" s="131" t="n"/>
      <c r="G89" s="131" t="n"/>
      <c r="H89" s="132" t="n"/>
      <c r="I89" s="176" t="inlineStr">
        <is>
          <t>Применять перспективные методы системного анализа и принятия решений для исследования функциональных задач на основе мировых тенденций развития системного анализа, управления и информационных технологий высокого качества программных продуктов в рамках индустриальной разработки программных систем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131" t="n"/>
      <c r="BP89" s="131" t="n"/>
      <c r="BQ89" s="132" t="n"/>
      <c r="BR89" s="262" t="inlineStr">
        <is>
          <t>1.2.1</t>
        </is>
      </c>
      <c r="BS89" s="131" t="n"/>
      <c r="BT89" s="131" t="n"/>
      <c r="BU89" s="131" t="n"/>
      <c r="BV89" s="131" t="n"/>
      <c r="BW89" s="132" t="n"/>
      <c r="BX89" s="515" t="n"/>
      <c r="BY89" s="515" t="n"/>
      <c r="BZ89" s="515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</row>
    <row r="90">
      <c r="A90" s="515" t="n"/>
      <c r="B90" s="261" t="inlineStr">
        <is>
          <t>УПК-2</t>
        </is>
      </c>
      <c r="C90" s="131" t="n"/>
      <c r="D90" s="131" t="n"/>
      <c r="E90" s="131" t="n"/>
      <c r="F90" s="131" t="n"/>
      <c r="G90" s="131" t="n"/>
      <c r="H90" s="132" t="n"/>
      <c r="I90" s="176" t="inlineStr">
        <is>
          <t>Составлять математические модели информационных потоков в условиях недостатка информации</t>
        </is>
      </c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131" t="n"/>
      <c r="BP90" s="131" t="n"/>
      <c r="BQ90" s="132" t="n"/>
      <c r="BR90" s="262" t="inlineStr">
        <is>
          <t>1.2.2</t>
        </is>
      </c>
      <c r="BS90" s="131" t="n"/>
      <c r="BT90" s="131" t="n"/>
      <c r="BU90" s="131" t="n"/>
      <c r="BV90" s="131" t="n"/>
      <c r="BW90" s="132" t="n"/>
      <c r="BX90" s="515" t="n"/>
      <c r="BY90" s="515" t="n"/>
      <c r="BZ90" s="515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</row>
    <row r="91">
      <c r="A91" s="514" t="n"/>
      <c r="B91" s="261" t="inlineStr">
        <is>
          <t>УПК-3</t>
        </is>
      </c>
      <c r="C91" s="131" t="n"/>
      <c r="D91" s="131" t="n"/>
      <c r="E91" s="131" t="n"/>
      <c r="F91" s="131" t="n"/>
      <c r="G91" s="131" t="n"/>
      <c r="H91" s="132" t="n"/>
      <c r="I91" s="176" t="inlineStr">
        <is>
          <t>Применять навыки постановки и решения задач оптимального управления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131" t="n"/>
      <c r="BP91" s="131" t="n"/>
      <c r="BQ91" s="132" t="n"/>
      <c r="BR91" s="262" t="inlineStr">
        <is>
          <t>1.3.1</t>
        </is>
      </c>
      <c r="BS91" s="131" t="n"/>
      <c r="BT91" s="131" t="n"/>
      <c r="BU91" s="131" t="n"/>
      <c r="BV91" s="131" t="n"/>
      <c r="BW91" s="132" t="n"/>
      <c r="BX91" s="514" t="n"/>
      <c r="BY91" s="514" t="n"/>
      <c r="BZ91" s="514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</row>
    <row r="92">
      <c r="A92" s="514" t="n"/>
      <c r="B92" s="261" t="inlineStr">
        <is>
          <t>УПК-4</t>
        </is>
      </c>
      <c r="C92" s="131" t="n"/>
      <c r="D92" s="131" t="n"/>
      <c r="E92" s="131" t="n"/>
      <c r="F92" s="131" t="n"/>
      <c r="G92" s="131" t="n"/>
      <c r="H92" s="132" t="n"/>
      <c r="I92" s="176" t="inlineStr">
        <is>
          <t xml:space="preserve">Анализировать сложные причинно-следственные связи при принятии решений в системах на основе некласических логик 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131" t="n"/>
      <c r="BP92" s="131" t="n"/>
      <c r="BQ92" s="132" t="n"/>
      <c r="BR92" s="262" t="inlineStr">
        <is>
          <t>1.3.2</t>
        </is>
      </c>
      <c r="BS92" s="131" t="n"/>
      <c r="BT92" s="131" t="n"/>
      <c r="BU92" s="131" t="n"/>
      <c r="BV92" s="131" t="n"/>
      <c r="BW92" s="132" t="n"/>
      <c r="BX92" s="514" t="n"/>
      <c r="BY92" s="514" t="n"/>
      <c r="BZ92" s="514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</row>
    <row r="93">
      <c r="A93" s="514" t="n"/>
      <c r="B93" s="261" t="inlineStr">
        <is>
          <t>СК-1</t>
        </is>
      </c>
      <c r="C93" s="131" t="n"/>
      <c r="D93" s="131" t="n"/>
      <c r="E93" s="131" t="n"/>
      <c r="F93" s="131" t="n"/>
      <c r="G93" s="131" t="n"/>
      <c r="H93" s="132" t="n"/>
      <c r="I93" s="176" t="inlineStr">
        <is>
          <t>Обеспечивать разработку программного обеспечения с применением парадигмы функционального программирования</t>
        </is>
      </c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131" t="n"/>
      <c r="BP93" s="131" t="n"/>
      <c r="BQ93" s="132" t="n"/>
      <c r="BR93" s="262" t="inlineStr">
        <is>
          <t>2.4.2.1, 2.4.2.5</t>
        </is>
      </c>
      <c r="BS93" s="131" t="n"/>
      <c r="BT93" s="131" t="n"/>
      <c r="BU93" s="131" t="n"/>
      <c r="BV93" s="131" t="n"/>
      <c r="BW93" s="132" t="n"/>
      <c r="BX93" s="514" t="n"/>
      <c r="BY93" s="522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</row>
    <row r="94">
      <c r="A94" s="515" t="n"/>
      <c r="B94" s="261" t="inlineStr">
        <is>
          <t>СК-2</t>
        </is>
      </c>
      <c r="C94" s="131" t="n"/>
      <c r="D94" s="131" t="n"/>
      <c r="E94" s="131" t="n"/>
      <c r="F94" s="131" t="n"/>
      <c r="G94" s="131" t="n"/>
      <c r="H94" s="132" t="n"/>
      <c r="I94" s="176" t="inlineStr">
        <is>
          <t>Применять навыки разработки, отладки и тестирования мультипоточных программ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131" t="n"/>
      <c r="BP94" s="131" t="n"/>
      <c r="BQ94" s="132" t="n"/>
      <c r="BR94" s="262" t="inlineStr">
        <is>
          <t>2.4.2.2, 2.4.2.5</t>
        </is>
      </c>
      <c r="BS94" s="131" t="n"/>
      <c r="BT94" s="131" t="n"/>
      <c r="BU94" s="131" t="n"/>
      <c r="BV94" s="131" t="n"/>
      <c r="BW94" s="132" t="n"/>
      <c r="BX94" s="515" t="n"/>
      <c r="BY94" s="522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</row>
    <row r="95">
      <c r="A95" s="515" t="n"/>
      <c r="B95" s="261" t="inlineStr">
        <is>
          <t>СК-3</t>
        </is>
      </c>
      <c r="C95" s="131" t="n"/>
      <c r="D95" s="131" t="n"/>
      <c r="E95" s="131" t="n"/>
      <c r="F95" s="131" t="n"/>
      <c r="G95" s="131" t="n"/>
      <c r="H95" s="132" t="n"/>
      <c r="I95" s="176" t="inlineStr">
        <is>
          <t>Владеть навыками разработки, отладки и тестирования программного обеспечения, использующего асинхронные операции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131" t="n"/>
      <c r="BP95" s="131" t="n"/>
      <c r="BQ95" s="132" t="n"/>
      <c r="BR95" s="262" t="inlineStr">
        <is>
          <t>2.4.2.3, 2.4.2.5</t>
        </is>
      </c>
      <c r="BS95" s="131" t="n"/>
      <c r="BT95" s="131" t="n"/>
      <c r="BU95" s="131" t="n"/>
      <c r="BV95" s="131" t="n"/>
      <c r="BW95" s="132" t="n"/>
      <c r="BX95" s="515" t="n"/>
      <c r="BY95" s="522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</row>
    <row r="96">
      <c r="A96" s="515" t="n"/>
      <c r="B96" s="261" t="inlineStr">
        <is>
          <t>СК-4</t>
        </is>
      </c>
      <c r="C96" s="131" t="n"/>
      <c r="D96" s="131" t="n"/>
      <c r="E96" s="131" t="n"/>
      <c r="F96" s="131" t="n"/>
      <c r="G96" s="131" t="n"/>
      <c r="H96" s="132" t="n"/>
      <c r="I96" s="176" t="inlineStr">
        <is>
          <t>Владеть навыками проектирования, разработки, отладки и тестирования программного обеспечения микросервисной архитектуры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131" t="n"/>
      <c r="BP96" s="131" t="n"/>
      <c r="BQ96" s="132" t="n"/>
      <c r="BR96" s="262" t="inlineStr">
        <is>
          <t>2.4.2.4, 2.4.2.5</t>
        </is>
      </c>
      <c r="BS96" s="131" t="n"/>
      <c r="BT96" s="131" t="n"/>
      <c r="BU96" s="131" t="n"/>
      <c r="BV96" s="131" t="n"/>
      <c r="BW96" s="132" t="n"/>
      <c r="BX96" s="515" t="n"/>
      <c r="BY96" s="522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</row>
    <row r="97">
      <c r="A97" s="514" t="n"/>
      <c r="B97" s="261" t="inlineStr">
        <is>
          <t>СК-5</t>
        </is>
      </c>
      <c r="C97" s="131" t="n"/>
      <c r="D97" s="131" t="n"/>
      <c r="E97" s="131" t="n"/>
      <c r="F97" s="131" t="n"/>
      <c r="G97" s="131" t="n"/>
      <c r="H97" s="132" t="n"/>
      <c r="I97" s="176" t="inlineStr">
        <is>
          <t>Владеть навыками проектирования, построении и эксплуатации электронных хранилищ данных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31" t="n"/>
      <c r="BL97" s="131" t="n"/>
      <c r="BM97" s="131" t="n"/>
      <c r="BN97" s="131" t="n"/>
      <c r="BO97" s="131" t="n"/>
      <c r="BP97" s="131" t="n"/>
      <c r="BQ97" s="132" t="n"/>
      <c r="BR97" s="262" t="inlineStr">
        <is>
          <t>2.2.1, 2.2.5</t>
        </is>
      </c>
      <c r="BS97" s="131" t="n"/>
      <c r="BT97" s="131" t="n"/>
      <c r="BU97" s="131" t="n"/>
      <c r="BV97" s="131" t="n"/>
      <c r="BW97" s="132" t="n"/>
      <c r="BX97" s="514" t="n"/>
      <c r="BY97" s="522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</row>
    <row r="98">
      <c r="A98" s="514" t="n"/>
      <c r="B98" s="261" t="inlineStr">
        <is>
          <t>СК-6</t>
        </is>
      </c>
      <c r="C98" s="131" t="n"/>
      <c r="D98" s="131" t="n"/>
      <c r="E98" s="131" t="n"/>
      <c r="F98" s="131" t="n"/>
      <c r="G98" s="131" t="n"/>
      <c r="H98" s="132" t="n"/>
      <c r="I98" s="176" t="inlineStr">
        <is>
          <t>Знать и уметь использовать технологии хранения, обработки и анализа данных больших объемов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31" t="n"/>
      <c r="BL98" s="131" t="n"/>
      <c r="BM98" s="131" t="n"/>
      <c r="BN98" s="131" t="n"/>
      <c r="BO98" s="131" t="n"/>
      <c r="BP98" s="131" t="n"/>
      <c r="BQ98" s="132" t="n"/>
      <c r="BR98" s="262" t="inlineStr">
        <is>
          <t>2.2.2, 2.2.5</t>
        </is>
      </c>
      <c r="BS98" s="131" t="n"/>
      <c r="BT98" s="131" t="n"/>
      <c r="BU98" s="131" t="n"/>
      <c r="BV98" s="131" t="n"/>
      <c r="BW98" s="132" t="n"/>
      <c r="BX98" s="514" t="n"/>
      <c r="BY98" s="522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</row>
    <row r="99">
      <c r="A99" s="514" t="n"/>
      <c r="B99" s="261" t="inlineStr">
        <is>
          <t>СК-7</t>
        </is>
      </c>
      <c r="C99" s="131" t="n"/>
      <c r="D99" s="131" t="n"/>
      <c r="E99" s="131" t="n"/>
      <c r="F99" s="131" t="n"/>
      <c r="G99" s="131" t="n"/>
      <c r="H99" s="132" t="n"/>
      <c r="I99" s="176" t="inlineStr">
        <is>
          <t>Обладать знаниями и навыками применения искусственных нейронных сетей в криптографических методах защиты данных</t>
        </is>
      </c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31" t="n"/>
      <c r="BL99" s="131" t="n"/>
      <c r="BM99" s="131" t="n"/>
      <c r="BN99" s="131" t="n"/>
      <c r="BO99" s="131" t="n"/>
      <c r="BP99" s="131" t="n"/>
      <c r="BQ99" s="132" t="n"/>
      <c r="BR99" s="262" t="inlineStr">
        <is>
          <t>2.2.3, 2.2.5</t>
        </is>
      </c>
      <c r="BS99" s="131" t="n"/>
      <c r="BT99" s="131" t="n"/>
      <c r="BU99" s="131" t="n"/>
      <c r="BV99" s="131" t="n"/>
      <c r="BW99" s="132" t="n"/>
      <c r="BX99" s="514" t="n"/>
      <c r="BY99" s="522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</row>
    <row r="100">
      <c r="A100" s="514" t="n"/>
      <c r="B100" s="261" t="inlineStr">
        <is>
          <t>СК-8</t>
        </is>
      </c>
      <c r="C100" s="131" t="n"/>
      <c r="D100" s="131" t="n"/>
      <c r="E100" s="131" t="n"/>
      <c r="F100" s="131" t="n"/>
      <c r="G100" s="131" t="n"/>
      <c r="H100" s="132" t="n"/>
      <c r="I100" s="176" t="inlineStr">
        <is>
          <t>Знать и уметь использовать технологии передачи, хранения, обработки и анализа данных, применяемых в современных системах управления предприятием</t>
        </is>
      </c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1" t="n"/>
      <c r="BG100" s="131" t="n"/>
      <c r="BH100" s="131" t="n"/>
      <c r="BI100" s="131" t="n"/>
      <c r="BJ100" s="131" t="n"/>
      <c r="BK100" s="131" t="n"/>
      <c r="BL100" s="131" t="n"/>
      <c r="BM100" s="131" t="n"/>
      <c r="BN100" s="131" t="n"/>
      <c r="BO100" s="131" t="n"/>
      <c r="BP100" s="131" t="n"/>
      <c r="BQ100" s="132" t="n"/>
      <c r="BR100" s="262" t="inlineStr">
        <is>
          <t>2.2.4, 2.2.5</t>
        </is>
      </c>
      <c r="BS100" s="131" t="n"/>
      <c r="BT100" s="131" t="n"/>
      <c r="BU100" s="131" t="n"/>
      <c r="BV100" s="131" t="n"/>
      <c r="BW100" s="132" t="n"/>
      <c r="BX100" s="514" t="n"/>
      <c r="BY100" s="522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</row>
    <row r="101">
      <c r="A101" s="514" t="n"/>
      <c r="B101" s="261" t="inlineStr">
        <is>
          <t>СК-9</t>
        </is>
      </c>
      <c r="C101" s="131" t="n"/>
      <c r="D101" s="131" t="n"/>
      <c r="E101" s="131" t="n"/>
      <c r="F101" s="131" t="n"/>
      <c r="G101" s="131" t="n"/>
      <c r="H101" s="132" t="n"/>
      <c r="I101" s="176" t="inlineStr">
        <is>
          <t>Обладать навыками анализа и описания бизнес-процессов предприятия</t>
        </is>
      </c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131" t="n"/>
      <c r="BF101" s="131" t="n"/>
      <c r="BG101" s="131" t="n"/>
      <c r="BH101" s="131" t="n"/>
      <c r="BI101" s="131" t="n"/>
      <c r="BJ101" s="131" t="n"/>
      <c r="BK101" s="131" t="n"/>
      <c r="BL101" s="131" t="n"/>
      <c r="BM101" s="131" t="n"/>
      <c r="BN101" s="131" t="n"/>
      <c r="BO101" s="131" t="n"/>
      <c r="BP101" s="131" t="n"/>
      <c r="BQ101" s="132" t="n"/>
      <c r="BR101" s="262" t="inlineStr">
        <is>
          <t>2.3.1</t>
        </is>
      </c>
      <c r="BS101" s="131" t="n"/>
      <c r="BT101" s="131" t="n"/>
      <c r="BU101" s="131" t="n"/>
      <c r="BV101" s="131" t="n"/>
      <c r="BW101" s="132" t="n"/>
      <c r="BX101" s="514" t="n"/>
      <c r="BY101" s="522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</row>
    <row r="102">
      <c r="A102" s="243" t="n"/>
      <c r="B102" s="261" t="inlineStr">
        <is>
          <t>СК-10</t>
        </is>
      </c>
      <c r="C102" s="131" t="n"/>
      <c r="D102" s="131" t="n"/>
      <c r="E102" s="131" t="n"/>
      <c r="F102" s="131" t="n"/>
      <c r="G102" s="131" t="n"/>
      <c r="H102" s="132" t="n"/>
      <c r="I102" s="176" t="inlineStr">
        <is>
          <t>Обладать навыками планирования и управления проектами по разработке и внедрению программного обеспечения</t>
        </is>
      </c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131" t="n"/>
      <c r="BF102" s="131" t="n"/>
      <c r="BG102" s="131" t="n"/>
      <c r="BH102" s="131" t="n"/>
      <c r="BI102" s="131" t="n"/>
      <c r="BJ102" s="131" t="n"/>
      <c r="BK102" s="131" t="n"/>
      <c r="BL102" s="131" t="n"/>
      <c r="BM102" s="131" t="n"/>
      <c r="BN102" s="131" t="n"/>
      <c r="BO102" s="131" t="n"/>
      <c r="BP102" s="131" t="n"/>
      <c r="BQ102" s="132" t="n"/>
      <c r="BR102" s="262" t="inlineStr">
        <is>
          <t>2.3.2</t>
        </is>
      </c>
      <c r="BS102" s="131" t="n"/>
      <c r="BT102" s="131" t="n"/>
      <c r="BU102" s="131" t="n"/>
      <c r="BV102" s="131" t="n"/>
      <c r="BW102" s="132" t="n"/>
      <c r="BX102" s="260" t="n"/>
      <c r="BY102" s="522" t="n"/>
      <c r="BZ102" s="1" t="n"/>
      <c r="CA102" s="1" t="n"/>
      <c r="CB102" s="1" t="n"/>
      <c r="CC102" s="1" t="n"/>
      <c r="CD102" s="243" t="n"/>
      <c r="CE102" s="243" t="n"/>
      <c r="CF102" s="243" t="n"/>
      <c r="CG102" s="243" t="n"/>
      <c r="CH102" s="243" t="n"/>
      <c r="CI102" s="243" t="n"/>
      <c r="CJ102" s="243" t="n"/>
      <c r="CK102" s="243" t="n"/>
    </row>
    <row r="103">
      <c r="A103" s="90" t="n"/>
      <c r="B103" s="831" t="inlineStr">
        <is>
          <t>СК-11</t>
        </is>
      </c>
      <c r="C103" s="191" t="n"/>
      <c r="D103" s="191" t="n"/>
      <c r="E103" s="191" t="n"/>
      <c r="F103" s="191" t="n"/>
      <c r="G103" s="191" t="n"/>
      <c r="H103" s="192" t="n"/>
      <c r="I103" s="2308" t="inlineStr">
        <is>
          <t>Применять знания по организации, экономике и управлению предприятием, деятельность которого основана на применении информационных технологий</t>
        </is>
      </c>
      <c r="J103" s="191" t="n"/>
      <c r="K103" s="191" t="n"/>
      <c r="L103" s="191" t="n"/>
      <c r="M103" s="191" t="n"/>
      <c r="N103" s="191" t="n"/>
      <c r="O103" s="191" t="n"/>
      <c r="P103" s="191" t="n"/>
      <c r="Q103" s="191" t="n"/>
      <c r="R103" s="191" t="n"/>
      <c r="S103" s="191" t="n"/>
      <c r="T103" s="191" t="n"/>
      <c r="U103" s="191" t="n"/>
      <c r="V103" s="191" t="n"/>
      <c r="W103" s="191" t="n"/>
      <c r="X103" s="191" t="n"/>
      <c r="Y103" s="191" t="n"/>
      <c r="Z103" s="191" t="n"/>
      <c r="AA103" s="191" t="n"/>
      <c r="AB103" s="191" t="n"/>
      <c r="AC103" s="191" t="n"/>
      <c r="AD103" s="191" t="n"/>
      <c r="AE103" s="191" t="n"/>
      <c r="AF103" s="191" t="n"/>
      <c r="AG103" s="191" t="n"/>
      <c r="AH103" s="191" t="n"/>
      <c r="AI103" s="191" t="n"/>
      <c r="AJ103" s="191" t="n"/>
      <c r="AK103" s="191" t="n"/>
      <c r="AL103" s="191" t="n"/>
      <c r="AM103" s="191" t="n"/>
      <c r="AN103" s="191" t="n"/>
      <c r="AO103" s="191" t="n"/>
      <c r="AP103" s="191" t="n"/>
      <c r="AQ103" s="191" t="n"/>
      <c r="AR103" s="191" t="n"/>
      <c r="AS103" s="191" t="n"/>
      <c r="AT103" s="191" t="n"/>
      <c r="AU103" s="191" t="n"/>
      <c r="AV103" s="191" t="n"/>
      <c r="AW103" s="191" t="n"/>
      <c r="AX103" s="191" t="n"/>
      <c r="AY103" s="191" t="n"/>
      <c r="AZ103" s="191" t="n"/>
      <c r="BA103" s="191" t="n"/>
      <c r="BB103" s="191" t="n"/>
      <c r="BC103" s="191" t="n"/>
      <c r="BD103" s="191" t="n"/>
      <c r="BE103" s="191" t="n"/>
      <c r="BF103" s="191" t="n"/>
      <c r="BG103" s="191" t="n"/>
      <c r="BH103" s="191" t="n"/>
      <c r="BI103" s="191" t="n"/>
      <c r="BJ103" s="191" t="n"/>
      <c r="BK103" s="191" t="n"/>
      <c r="BL103" s="191" t="n"/>
      <c r="BM103" s="191" t="n"/>
      <c r="BN103" s="191" t="n"/>
      <c r="BO103" s="191" t="n"/>
      <c r="BP103" s="191" t="n"/>
      <c r="BQ103" s="192" t="n"/>
      <c r="BR103" s="226" t="inlineStr">
        <is>
          <t>2.3.3</t>
        </is>
      </c>
      <c r="BS103" s="191" t="n"/>
      <c r="BT103" s="191" t="n"/>
      <c r="BU103" s="191" t="n"/>
      <c r="BV103" s="191" t="n"/>
      <c r="BW103" s="192" t="n"/>
      <c r="BX103" s="3" t="n"/>
      <c r="BY103" s="522" t="n"/>
      <c r="BZ103" s="1" t="n"/>
      <c r="CA103" s="1" t="n"/>
      <c r="CB103" s="1" t="n"/>
      <c r="CC103" s="1" t="n"/>
      <c r="CD103" s="244" t="n"/>
      <c r="CE103" s="244" t="n"/>
      <c r="CF103" s="244" t="n"/>
      <c r="CG103" s="244" t="n"/>
      <c r="CH103" s="244" t="n"/>
      <c r="CI103" s="90" t="n"/>
      <c r="CJ103" s="90" t="n"/>
      <c r="CK103" s="90" t="n"/>
    </row>
    <row r="104">
      <c r="A104" s="90" t="n"/>
      <c r="B104" s="831" t="inlineStr">
        <is>
          <t>СК-12</t>
        </is>
      </c>
      <c r="C104" s="191" t="n"/>
      <c r="D104" s="191" t="n"/>
      <c r="E104" s="191" t="n"/>
      <c r="F104" s="191" t="n"/>
      <c r="G104" s="191" t="n"/>
      <c r="H104" s="192" t="n"/>
      <c r="I104" s="176" t="inlineStr">
        <is>
          <t xml:space="preserve">Знать и уметь использовать математические методы при разработке систем искусственного интеллекта  </t>
        </is>
      </c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1" t="n"/>
      <c r="BE104" s="131" t="n"/>
      <c r="BF104" s="131" t="n"/>
      <c r="BG104" s="131" t="n"/>
      <c r="BH104" s="131" t="n"/>
      <c r="BI104" s="131" t="n"/>
      <c r="BJ104" s="131" t="n"/>
      <c r="BK104" s="131" t="n"/>
      <c r="BL104" s="131" t="n"/>
      <c r="BM104" s="131" t="n"/>
      <c r="BN104" s="131" t="n"/>
      <c r="BO104" s="131" t="n"/>
      <c r="BP104" s="131" t="n"/>
      <c r="BQ104" s="132" t="n"/>
      <c r="BR104" s="262" t="inlineStr">
        <is>
          <t>2.4.1.1</t>
        </is>
      </c>
      <c r="BS104" s="131" t="n"/>
      <c r="BT104" s="131" t="n"/>
      <c r="BU104" s="131" t="n"/>
      <c r="BV104" s="131" t="n"/>
      <c r="BW104" s="132" t="n"/>
      <c r="BX104" s="3" t="n"/>
      <c r="BY104" s="522" t="n"/>
      <c r="BZ104" s="522" t="n"/>
      <c r="CA104" s="522" t="n"/>
      <c r="CB104" s="522" t="n"/>
      <c r="CC104" s="522" t="n"/>
      <c r="CD104" s="244" t="n"/>
      <c r="CE104" s="244" t="n"/>
      <c r="CF104" s="244" t="n"/>
      <c r="CG104" s="244" t="n"/>
      <c r="CH104" s="244" t="n"/>
      <c r="CI104" s="90" t="n"/>
      <c r="CJ104" s="90" t="n"/>
      <c r="CK104" s="90" t="n"/>
    </row>
    <row r="105">
      <c r="A105" s="90" t="n"/>
      <c r="B105" s="831" t="inlineStr">
        <is>
          <t>СК-13</t>
        </is>
      </c>
      <c r="C105" s="191" t="n"/>
      <c r="D105" s="191" t="n"/>
      <c r="E105" s="191" t="n"/>
      <c r="F105" s="191" t="n"/>
      <c r="G105" s="191" t="n"/>
      <c r="H105" s="192" t="n"/>
      <c r="I105" s="176" t="inlineStr">
        <is>
          <t xml:space="preserve">Знать и уметь  применять теорию искусственных нейронных сетей при разработке систем искусственного интеллекта </t>
        </is>
      </c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1" t="n"/>
      <c r="BE105" s="131" t="n"/>
      <c r="BF105" s="131" t="n"/>
      <c r="BG105" s="131" t="n"/>
      <c r="BH105" s="131" t="n"/>
      <c r="BI105" s="131" t="n"/>
      <c r="BJ105" s="131" t="n"/>
      <c r="BK105" s="131" t="n"/>
      <c r="BL105" s="131" t="n"/>
      <c r="BM105" s="131" t="n"/>
      <c r="BN105" s="131" t="n"/>
      <c r="BO105" s="131" t="n"/>
      <c r="BP105" s="131" t="n"/>
      <c r="BQ105" s="132" t="n"/>
      <c r="BR105" s="262" t="inlineStr">
        <is>
          <t>2.4.1.2</t>
        </is>
      </c>
      <c r="BS105" s="131" t="n"/>
      <c r="BT105" s="131" t="n"/>
      <c r="BU105" s="131" t="n"/>
      <c r="BV105" s="131" t="n"/>
      <c r="BW105" s="132" t="n"/>
      <c r="BX105" s="3" t="n"/>
      <c r="BY105" s="522" t="n"/>
      <c r="BZ105" s="522" t="n"/>
      <c r="CA105" s="522" t="n"/>
      <c r="CB105" s="522" t="n"/>
      <c r="CC105" s="522" t="n"/>
      <c r="CD105" s="244" t="n"/>
      <c r="CE105" s="244" t="n"/>
      <c r="CF105" s="244" t="n"/>
      <c r="CG105" s="244" t="n"/>
      <c r="CH105" s="244" t="n"/>
      <c r="CI105" s="90" t="n"/>
      <c r="CJ105" s="90" t="n"/>
      <c r="CK105" s="90" t="n"/>
    </row>
    <row r="106">
      <c r="A106" s="90" t="n"/>
      <c r="B106" s="831" t="inlineStr">
        <is>
          <t>СК-14</t>
        </is>
      </c>
      <c r="C106" s="191" t="n"/>
      <c r="D106" s="191" t="n"/>
      <c r="E106" s="191" t="n"/>
      <c r="F106" s="191" t="n"/>
      <c r="G106" s="191" t="n"/>
      <c r="H106" s="192" t="n"/>
      <c r="I106" s="176" t="inlineStr">
        <is>
          <t>Обладать знаниями и навыками построения моделей интеллектуального анализа данных</t>
        </is>
      </c>
      <c r="J106" s="131" t="n"/>
      <c r="K106" s="131" t="n"/>
      <c r="L106" s="131" t="n"/>
      <c r="M106" s="131" t="n"/>
      <c r="N106" s="131" t="n"/>
      <c r="O106" s="131" t="n"/>
      <c r="P106" s="131" t="n"/>
      <c r="Q106" s="131" t="n"/>
      <c r="R106" s="131" t="n"/>
      <c r="S106" s="131" t="n"/>
      <c r="T106" s="131" t="n"/>
      <c r="U106" s="131" t="n"/>
      <c r="V106" s="131" t="n"/>
      <c r="W106" s="131" t="n"/>
      <c r="X106" s="131" t="n"/>
      <c r="Y106" s="131" t="n"/>
      <c r="Z106" s="131" t="n"/>
      <c r="AA106" s="131" t="n"/>
      <c r="AB106" s="131" t="n"/>
      <c r="AC106" s="131" t="n"/>
      <c r="AD106" s="131" t="n"/>
      <c r="AE106" s="131" t="n"/>
      <c r="AF106" s="131" t="n"/>
      <c r="AG106" s="131" t="n"/>
      <c r="AH106" s="131" t="n"/>
      <c r="AI106" s="131" t="n"/>
      <c r="AJ106" s="131" t="n"/>
      <c r="AK106" s="131" t="n"/>
      <c r="AL106" s="131" t="n"/>
      <c r="AM106" s="131" t="n"/>
      <c r="AN106" s="131" t="n"/>
      <c r="AO106" s="131" t="n"/>
      <c r="AP106" s="131" t="n"/>
      <c r="AQ106" s="131" t="n"/>
      <c r="AR106" s="131" t="n"/>
      <c r="AS106" s="131" t="n"/>
      <c r="AT106" s="131" t="n"/>
      <c r="AU106" s="131" t="n"/>
      <c r="AV106" s="131" t="n"/>
      <c r="AW106" s="131" t="n"/>
      <c r="AX106" s="131" t="n"/>
      <c r="AY106" s="131" t="n"/>
      <c r="AZ106" s="131" t="n"/>
      <c r="BA106" s="131" t="n"/>
      <c r="BB106" s="131" t="n"/>
      <c r="BC106" s="131" t="n"/>
      <c r="BD106" s="131" t="n"/>
      <c r="BE106" s="131" t="n"/>
      <c r="BF106" s="131" t="n"/>
      <c r="BG106" s="131" t="n"/>
      <c r="BH106" s="131" t="n"/>
      <c r="BI106" s="131" t="n"/>
      <c r="BJ106" s="131" t="n"/>
      <c r="BK106" s="131" t="n"/>
      <c r="BL106" s="131" t="n"/>
      <c r="BM106" s="131" t="n"/>
      <c r="BN106" s="131" t="n"/>
      <c r="BO106" s="131" t="n"/>
      <c r="BP106" s="131" t="n"/>
      <c r="BQ106" s="132" t="n"/>
      <c r="BR106" s="262" t="inlineStr">
        <is>
          <t>2.4.1.3</t>
        </is>
      </c>
      <c r="BS106" s="131" t="n"/>
      <c r="BT106" s="131" t="n"/>
      <c r="BU106" s="131" t="n"/>
      <c r="BV106" s="131" t="n"/>
      <c r="BW106" s="132" t="n"/>
      <c r="BX106" s="3" t="n"/>
      <c r="BY106" s="522" t="n"/>
      <c r="BZ106" s="522" t="n"/>
      <c r="CA106" s="522" t="n"/>
      <c r="CB106" s="522" t="n"/>
      <c r="CC106" s="522" t="n"/>
      <c r="CD106" s="244" t="n"/>
      <c r="CE106" s="244" t="n"/>
      <c r="CF106" s="244" t="n"/>
      <c r="CG106" s="244" t="n"/>
      <c r="CH106" s="244" t="n"/>
      <c r="CI106" s="90" t="n"/>
      <c r="CJ106" s="90" t="n"/>
      <c r="CK106" s="90" t="n"/>
    </row>
    <row r="107">
      <c r="A107" s="90" t="n"/>
      <c r="B107" s="263" t="inlineStr">
        <is>
          <t>СК-15</t>
        </is>
      </c>
      <c r="C107" s="194" t="n"/>
      <c r="D107" s="194" t="n"/>
      <c r="E107" s="194" t="n"/>
      <c r="F107" s="194" t="n"/>
      <c r="G107" s="194" t="n"/>
      <c r="H107" s="195" t="n"/>
      <c r="I107" s="193" t="inlineStr">
        <is>
          <t>Владеть навыками разработки и применения систем искусственного интеллекта</t>
        </is>
      </c>
      <c r="J107" s="194" t="n"/>
      <c r="K107" s="194" t="n"/>
      <c r="L107" s="194" t="n"/>
      <c r="M107" s="194" t="n"/>
      <c r="N107" s="194" t="n"/>
      <c r="O107" s="194" t="n"/>
      <c r="P107" s="194" t="n"/>
      <c r="Q107" s="194" t="n"/>
      <c r="R107" s="194" t="n"/>
      <c r="S107" s="194" t="n"/>
      <c r="T107" s="194" t="n"/>
      <c r="U107" s="194" t="n"/>
      <c r="V107" s="194" t="n"/>
      <c r="W107" s="194" t="n"/>
      <c r="X107" s="194" t="n"/>
      <c r="Y107" s="194" t="n"/>
      <c r="Z107" s="194" t="n"/>
      <c r="AA107" s="194" t="n"/>
      <c r="AB107" s="194" t="n"/>
      <c r="AC107" s="194" t="n"/>
      <c r="AD107" s="194" t="n"/>
      <c r="AE107" s="194" t="n"/>
      <c r="AF107" s="194" t="n"/>
      <c r="AG107" s="194" t="n"/>
      <c r="AH107" s="194" t="n"/>
      <c r="AI107" s="194" t="n"/>
      <c r="AJ107" s="194" t="n"/>
      <c r="AK107" s="194" t="n"/>
      <c r="AL107" s="194" t="n"/>
      <c r="AM107" s="194" t="n"/>
      <c r="AN107" s="194" t="n"/>
      <c r="AO107" s="194" t="n"/>
      <c r="AP107" s="194" t="n"/>
      <c r="AQ107" s="194" t="n"/>
      <c r="AR107" s="194" t="n"/>
      <c r="AS107" s="194" t="n"/>
      <c r="AT107" s="194" t="n"/>
      <c r="AU107" s="194" t="n"/>
      <c r="AV107" s="194" t="n"/>
      <c r="AW107" s="194" t="n"/>
      <c r="AX107" s="194" t="n"/>
      <c r="AY107" s="194" t="n"/>
      <c r="AZ107" s="194" t="n"/>
      <c r="BA107" s="194" t="n"/>
      <c r="BB107" s="194" t="n"/>
      <c r="BC107" s="194" t="n"/>
      <c r="BD107" s="194" t="n"/>
      <c r="BE107" s="194" t="n"/>
      <c r="BF107" s="194" t="n"/>
      <c r="BG107" s="194" t="n"/>
      <c r="BH107" s="194" t="n"/>
      <c r="BI107" s="194" t="n"/>
      <c r="BJ107" s="194" t="n"/>
      <c r="BK107" s="194" t="n"/>
      <c r="BL107" s="194" t="n"/>
      <c r="BM107" s="194" t="n"/>
      <c r="BN107" s="194" t="n"/>
      <c r="BO107" s="194" t="n"/>
      <c r="BP107" s="194" t="n"/>
      <c r="BQ107" s="195" t="n"/>
      <c r="BR107" s="264" t="inlineStr">
        <is>
          <t>2.4.1.4</t>
        </is>
      </c>
      <c r="BS107" s="194" t="n"/>
      <c r="BT107" s="194" t="n"/>
      <c r="BU107" s="194" t="n"/>
      <c r="BV107" s="194" t="n"/>
      <c r="BW107" s="195" t="n"/>
      <c r="BX107" s="3" t="n"/>
      <c r="BY107" s="522" t="n"/>
      <c r="BZ107" s="522" t="n"/>
      <c r="CA107" s="522" t="n"/>
      <c r="CB107" s="522" t="n"/>
      <c r="CC107" s="522" t="n"/>
      <c r="CD107" s="244" t="n"/>
      <c r="CE107" s="244" t="n"/>
      <c r="CF107" s="244" t="n"/>
      <c r="CG107" s="244" t="n"/>
      <c r="CH107" s="244" t="n"/>
      <c r="CI107" s="90" t="n"/>
      <c r="CJ107" s="90" t="n"/>
      <c r="CK107" s="90" t="n"/>
    </row>
    <row r="108">
      <c r="A108" s="90" t="n"/>
      <c r="B108" s="94" t="n"/>
      <c r="C108" s="94" t="n"/>
      <c r="D108" s="94" t="n"/>
      <c r="E108" s="94" t="n"/>
      <c r="F108" s="94" t="n"/>
      <c r="G108" s="94" t="n"/>
      <c r="H108" s="94" t="n"/>
      <c r="I108" s="94" t="n"/>
      <c r="J108" s="94" t="n"/>
      <c r="K108" s="94" t="n"/>
      <c r="L108" s="94" t="n"/>
      <c r="M108" s="94" t="n"/>
      <c r="N108" s="94" t="n"/>
      <c r="O108" s="94" t="n"/>
      <c r="P108" s="94" t="n"/>
      <c r="Q108" s="94" t="n"/>
      <c r="R108" s="94" t="n"/>
      <c r="S108" s="94" t="n"/>
      <c r="T108" s="94" t="n"/>
      <c r="U108" s="94" t="n"/>
      <c r="V108" s="94" t="n"/>
      <c r="W108" s="94" t="n"/>
      <c r="X108" s="94" t="n"/>
      <c r="Y108" s="94" t="n"/>
      <c r="Z108" s="94" t="n"/>
      <c r="AA108" s="94" t="n"/>
      <c r="AB108" s="94" t="n"/>
      <c r="AC108" s="94" t="n"/>
      <c r="AD108" s="94" t="n"/>
      <c r="AE108" s="94" t="n"/>
      <c r="AF108" s="94" t="n"/>
      <c r="AG108" s="94" t="n"/>
      <c r="AH108" s="94" t="n"/>
      <c r="AI108" s="94" t="n"/>
      <c r="AJ108" s="94" t="n"/>
      <c r="AK108" s="94" t="n"/>
      <c r="AL108" s="94" t="n"/>
      <c r="AM108" s="94" t="n"/>
      <c r="AN108" s="94" t="n"/>
      <c r="AO108" s="94" t="n"/>
      <c r="AP108" s="94" t="n"/>
      <c r="AQ108" s="94" t="n"/>
      <c r="AR108" s="94" t="n"/>
      <c r="AS108" s="94" t="n"/>
      <c r="AT108" s="94" t="n"/>
      <c r="AU108" s="94" t="n"/>
      <c r="AV108" s="94" t="n"/>
      <c r="AW108" s="94" t="n"/>
      <c r="AX108" s="94" t="n"/>
      <c r="AY108" s="94" t="n"/>
      <c r="AZ108" s="94" t="n"/>
      <c r="BA108" s="94" t="n"/>
      <c r="BB108" s="94" t="n"/>
      <c r="BC108" s="94" t="n"/>
      <c r="BD108" s="94" t="n"/>
      <c r="BE108" s="94" t="n"/>
      <c r="BF108" s="94" t="n"/>
      <c r="BG108" s="94" t="n"/>
      <c r="BH108" s="94" t="n"/>
      <c r="BI108" s="94" t="n"/>
      <c r="BJ108" s="94" t="n"/>
      <c r="BK108" s="3" t="n"/>
      <c r="BL108" s="3" t="n"/>
      <c r="BM108" s="3" t="n"/>
      <c r="BN108" s="3" t="n"/>
      <c r="BO108" s="3" t="n"/>
      <c r="BP108" s="3" t="n"/>
      <c r="BQ108" s="244" t="n"/>
      <c r="BR108" s="244" t="n"/>
      <c r="BS108" s="244" t="n"/>
      <c r="BT108" s="244" t="n"/>
      <c r="BU108" s="244" t="n"/>
      <c r="BV108" s="90" t="n"/>
      <c r="BW108" s="90" t="n"/>
      <c r="BX108" s="90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</row>
    <row r="109">
      <c r="A109" s="90" t="n"/>
      <c r="B109" s="90" t="n"/>
      <c r="C109" s="1" t="n"/>
      <c r="D109" s="1" t="n"/>
      <c r="E109" s="24" t="inlineStr">
        <is>
          <t xml:space="preserve">Учебный план углубленного высшего образования по специальности 7-06-0612-03  "Системы управления информацией"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7-06-06-010/пр. </t>
        </is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1" t="n"/>
      <c r="BK109" s="1" t="n"/>
      <c r="BL109" s="1" t="n"/>
      <c r="BM109" s="1" t="n"/>
      <c r="BN109" s="1" t="n"/>
      <c r="BO109" s="1" t="n"/>
      <c r="BP109" s="1" t="n"/>
      <c r="BQ109" s="1" t="n"/>
      <c r="BR109" s="1" t="n"/>
      <c r="BS109" s="1" t="n"/>
      <c r="BT109" s="90" t="n"/>
      <c r="BU109" s="90" t="n"/>
      <c r="BV109" s="90" t="n"/>
      <c r="BW109" s="90" t="n"/>
      <c r="BX109" s="90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</row>
    <row r="110">
      <c r="A110" s="90" t="n"/>
      <c r="B110" s="90" t="n"/>
      <c r="C110" s="518" t="n"/>
      <c r="D110" s="90" t="n"/>
      <c r="E110" s="90" t="n"/>
      <c r="F110" s="90" t="n"/>
      <c r="G110" s="90" t="n"/>
      <c r="H110" s="90" t="n"/>
      <c r="I110" s="90" t="n"/>
      <c r="J110" s="90" t="n"/>
      <c r="K110" s="90" t="n"/>
      <c r="L110" s="90" t="n"/>
      <c r="M110" s="90" t="n"/>
      <c r="N110" s="90" t="n"/>
      <c r="O110" s="90" t="n"/>
      <c r="P110" s="90" t="n"/>
      <c r="Q110" s="90" t="n"/>
      <c r="R110" s="90" t="n"/>
      <c r="S110" s="90" t="n"/>
      <c r="T110" s="90" t="n"/>
      <c r="U110" s="90" t="n"/>
      <c r="V110" s="90" t="n"/>
      <c r="W110" s="90" t="n"/>
      <c r="X110" s="90" t="n"/>
      <c r="Y110" s="90" t="n"/>
      <c r="Z110" s="90" t="n"/>
      <c r="AA110" s="90" t="n"/>
      <c r="AB110" s="90" t="n"/>
      <c r="AC110" s="90" t="n"/>
      <c r="AD110" s="90" t="n"/>
      <c r="AE110" s="90" t="n"/>
      <c r="AF110" s="90" t="n"/>
      <c r="AG110" s="90" t="n"/>
      <c r="AH110" s="90" t="n"/>
      <c r="AI110" s="90" t="n"/>
      <c r="AJ110" s="90" t="n"/>
      <c r="AK110" s="90" t="n"/>
      <c r="AL110" s="90" t="n"/>
      <c r="AM110" s="90" t="n"/>
      <c r="AN110" s="90" t="n"/>
      <c r="AO110" s="90" t="n"/>
      <c r="AP110" s="90" t="n"/>
      <c r="AQ110" s="90" t="n"/>
      <c r="AR110" s="90" t="n"/>
      <c r="AS110" s="90" t="n"/>
      <c r="AT110" s="90" t="n"/>
      <c r="AU110" s="90" t="n"/>
      <c r="AV110" s="90" t="n"/>
      <c r="AW110" s="90" t="n"/>
      <c r="AX110" s="90" t="n"/>
      <c r="AY110" s="90" t="n"/>
      <c r="AZ110" s="90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23" t="n"/>
      <c r="BL110" s="23" t="n"/>
      <c r="BM110" s="23" t="n"/>
      <c r="BN110" s="23" t="n"/>
      <c r="BO110" s="23" t="n"/>
      <c r="BP110" s="23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</row>
    <row r="111">
      <c r="A111" s="247" t="n"/>
      <c r="B111" s="688" t="n"/>
      <c r="C111" s="278" t="inlineStr">
        <is>
          <t>*</t>
        </is>
      </c>
      <c r="D111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1" t="n"/>
      <c r="AM111" s="1" t="n"/>
      <c r="AN111" s="1" t="n"/>
      <c r="AO111" s="1" t="n"/>
      <c r="AP111" s="1" t="n"/>
      <c r="AQ111" s="1" t="n"/>
      <c r="AR111" s="1" t="n"/>
      <c r="AS111" s="1" t="n"/>
      <c r="AT111" s="1" t="n"/>
      <c r="AU111" s="1" t="n"/>
      <c r="AV111" s="1" t="n"/>
      <c r="AW111" s="1" t="n"/>
      <c r="AX111" s="1" t="n"/>
      <c r="AY111" s="1" t="n"/>
      <c r="AZ111" s="1" t="n"/>
      <c r="BA111" s="1" t="n"/>
      <c r="BB111" s="1" t="n"/>
      <c r="BC111" s="1" t="n"/>
      <c r="BD111" s="1" t="n"/>
      <c r="BE111" s="1" t="n"/>
      <c r="BF111" s="1" t="n"/>
      <c r="BG111" s="23" t="n"/>
      <c r="BH111" s="23" t="n"/>
      <c r="BI111" s="23" t="n"/>
      <c r="BJ111" s="23" t="n"/>
      <c r="BK111" s="29" t="n"/>
      <c r="BL111" s="29" t="n"/>
      <c r="BM111" s="29" t="n"/>
      <c r="BN111" s="29" t="n"/>
      <c r="BO111" s="29" t="n"/>
      <c r="BP111" s="29" t="n"/>
      <c r="BQ111" s="247" t="n"/>
      <c r="BR111" s="247" t="n"/>
      <c r="BS111" s="247" t="n"/>
      <c r="BT111" s="247" t="n"/>
      <c r="BU111" s="247" t="n"/>
      <c r="BV111" s="247" t="n"/>
      <c r="BW111" s="247" t="n"/>
      <c r="BX111" s="247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</row>
    <row r="112">
      <c r="A112" s="90" t="n"/>
      <c r="B112" s="689" t="n"/>
      <c r="C112" s="278" t="n"/>
      <c r="D112" s="29" t="n"/>
      <c r="E112" s="29" t="n"/>
      <c r="F112" s="29" t="n"/>
      <c r="G112" s="29" t="n"/>
      <c r="H112" s="29" t="n"/>
      <c r="I112" s="29" t="n"/>
      <c r="J112" s="29" t="n"/>
      <c r="K112" s="29" t="n"/>
      <c r="L112" s="29" t="n"/>
      <c r="M112" s="29" t="n"/>
      <c r="N112" s="29" t="n"/>
      <c r="O112" s="29" t="n"/>
      <c r="P112" s="29" t="n"/>
      <c r="Q112" s="29" t="n"/>
      <c r="R112" s="29" t="n"/>
      <c r="S112" s="29" t="n"/>
      <c r="T112" s="29" t="n"/>
      <c r="U112" s="29" t="n"/>
      <c r="V112" s="29" t="n"/>
      <c r="W112" s="29" t="n"/>
      <c r="X112" s="29" t="n"/>
      <c r="Y112" s="29" t="n"/>
      <c r="Z112" s="29" t="n"/>
      <c r="AA112" s="29" t="n"/>
      <c r="AB112" s="29" t="n"/>
      <c r="AC112" s="29" t="n"/>
      <c r="AD112" s="29" t="n"/>
      <c r="AE112" s="29" t="n"/>
      <c r="AF112" s="29" t="n"/>
      <c r="AG112" s="29" t="n"/>
      <c r="AH112" s="29" t="n"/>
      <c r="AI112" s="29" t="n"/>
      <c r="AJ112" s="29" t="n"/>
      <c r="AK112" s="29" t="n"/>
      <c r="AL112" s="29" t="n"/>
      <c r="AM112" s="29" t="n"/>
      <c r="AN112" s="29" t="n"/>
      <c r="AO112" s="29" t="n"/>
      <c r="AP112" s="29" t="n"/>
      <c r="AQ112" s="29" t="n"/>
      <c r="AR112" s="29" t="n"/>
      <c r="AS112" s="29" t="n"/>
      <c r="AT112" s="29" t="n"/>
      <c r="AU112" s="29" t="n"/>
      <c r="AV112" s="29" t="n"/>
      <c r="AW112" s="29" t="n"/>
      <c r="AX112" s="29" t="n"/>
      <c r="AY112" s="29" t="n"/>
      <c r="AZ112" s="29" t="n"/>
      <c r="BA112" s="29" t="n"/>
      <c r="BB112" s="29" t="n"/>
      <c r="BC112" s="29" t="n"/>
      <c r="BD112" s="29" t="n"/>
      <c r="BE112" s="29" t="n"/>
      <c r="BF112" s="29" t="n"/>
      <c r="BG112" s="29" t="n"/>
      <c r="BH112" s="29" t="n"/>
      <c r="BI112" s="29" t="n"/>
      <c r="BJ112" s="29" t="n"/>
      <c r="BK112" s="690" t="n"/>
      <c r="BL112" s="690" t="n"/>
      <c r="BM112" s="690" t="n"/>
      <c r="BN112" s="690" t="n"/>
      <c r="BO112" s="690" t="n"/>
      <c r="BP112" s="6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</row>
    <row r="113">
      <c r="A113" s="243" t="n"/>
      <c r="B113" s="688" t="n"/>
      <c r="C113" s="278" t="inlineStr">
        <is>
          <t>д</t>
        </is>
      </c>
      <c r="D113" s="1172" t="inlineStr">
        <is>
          <t>Дифференцированный зачет.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690" t="n"/>
      <c r="AB113" s="690" t="n"/>
      <c r="AC113" s="690" t="n"/>
      <c r="AD113" s="690" t="n"/>
      <c r="AE113" s="690" t="n"/>
      <c r="AF113" s="690" t="n"/>
      <c r="AG113" s="690" t="n"/>
      <c r="AH113" s="690" t="n"/>
      <c r="AI113" s="690" t="n"/>
      <c r="AJ113" s="690" t="n"/>
      <c r="AK113" s="690" t="n"/>
      <c r="AL113" s="690" t="n"/>
      <c r="AM113" s="690" t="n"/>
      <c r="AN113" s="690" t="n"/>
      <c r="AO113" s="690" t="n"/>
      <c r="AP113" s="690" t="n"/>
      <c r="AQ113" s="690" t="n"/>
      <c r="AR113" s="690" t="n"/>
      <c r="AS113" s="690" t="n"/>
      <c r="AT113" s="690" t="n"/>
      <c r="AU113" s="690" t="n"/>
      <c r="AV113" s="690" t="n"/>
      <c r="AW113" s="690" t="n"/>
      <c r="AX113" s="690" t="n"/>
      <c r="AY113" s="690" t="n"/>
      <c r="AZ113" s="690" t="n"/>
      <c r="BA113" s="690" t="n"/>
      <c r="BB113" s="690" t="n"/>
      <c r="BC113" s="690" t="n"/>
      <c r="BD113" s="690" t="n"/>
      <c r="BE113" s="690" t="n"/>
      <c r="BF113" s="690" t="n"/>
      <c r="BG113" s="690" t="n"/>
      <c r="BH113" s="690" t="n"/>
      <c r="BI113" s="690" t="n"/>
      <c r="BJ113" s="690" t="n"/>
      <c r="BK113" s="243" t="n"/>
      <c r="BL113" s="243" t="n"/>
      <c r="BM113" s="243" t="n"/>
      <c r="BN113" s="243" t="n"/>
      <c r="BO113" s="243" t="n"/>
      <c r="BP113" s="243" t="n"/>
      <c r="BQ113" s="243" t="n"/>
      <c r="BR113" s="243" t="n"/>
      <c r="BS113" s="243" t="n"/>
      <c r="BT113" s="243" t="n"/>
      <c r="BU113" s="243" t="n"/>
      <c r="BV113" s="243" t="n"/>
      <c r="BW113" s="243" t="n"/>
      <c r="BX113" s="243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</row>
    <row r="114">
      <c r="A114" s="3" t="n"/>
      <c r="B114" s="243" t="n"/>
      <c r="C114" s="243" t="n"/>
      <c r="D114" s="243" t="n"/>
      <c r="E114" s="243" t="n"/>
      <c r="F114" s="243" t="n"/>
      <c r="G114" s="243" t="n"/>
      <c r="H114" s="243" t="n"/>
      <c r="I114" s="243" t="n"/>
      <c r="J114" s="243" t="n"/>
      <c r="K114" s="243" t="n"/>
      <c r="L114" s="243" t="n"/>
      <c r="M114" s="243" t="n"/>
      <c r="N114" s="243" t="n"/>
      <c r="O114" s="243" t="n"/>
      <c r="P114" s="243" t="n"/>
      <c r="Q114" s="243" t="n"/>
      <c r="R114" s="243" t="n"/>
      <c r="S114" s="243" t="n"/>
      <c r="T114" s="243" t="n"/>
      <c r="U114" s="243" t="n"/>
      <c r="V114" s="243" t="n"/>
      <c r="W114" s="243" t="n"/>
      <c r="X114" s="243" t="n"/>
      <c r="Y114" s="243" t="n"/>
      <c r="Z114" s="243" t="n"/>
      <c r="AA114" s="243" t="n"/>
      <c r="AB114" s="243" t="n"/>
      <c r="AC114" s="243" t="n"/>
      <c r="AD114" s="243" t="n"/>
      <c r="AE114" s="243" t="n"/>
      <c r="AF114" s="243" t="n"/>
      <c r="AG114" s="243" t="n"/>
      <c r="AH114" s="243" t="n"/>
      <c r="AI114" s="243" t="n"/>
      <c r="AJ114" s="243" t="n"/>
      <c r="AK114" s="243" t="n"/>
      <c r="AL114" s="243" t="n"/>
      <c r="AM114" s="243" t="n"/>
      <c r="AN114" s="243" t="n"/>
      <c r="AO114" s="243" t="n"/>
      <c r="AP114" s="243" t="n"/>
      <c r="AQ114" s="243" t="n"/>
      <c r="AR114" s="243" t="n"/>
      <c r="AS114" s="243" t="n"/>
      <c r="AT114" s="243" t="n"/>
      <c r="AU114" s="243" t="n"/>
      <c r="AV114" s="243" t="n"/>
      <c r="AW114" s="243" t="n"/>
      <c r="AX114" s="243" t="n"/>
      <c r="AY114" s="243" t="n"/>
      <c r="AZ114" s="243" t="n"/>
      <c r="BA114" s="243" t="n"/>
      <c r="BB114" s="243" t="n"/>
      <c r="BC114" s="243" t="n"/>
      <c r="BD114" s="243" t="n"/>
      <c r="BE114" s="243" t="n"/>
      <c r="BF114" s="243" t="n"/>
      <c r="BG114" s="243" t="n"/>
      <c r="BH114" s="243" t="n"/>
      <c r="BI114" s="243" t="n"/>
      <c r="BJ114" s="243" t="n"/>
      <c r="BK114" s="3" t="n"/>
      <c r="BL114" s="3" t="n"/>
      <c r="BM114" s="3" t="n"/>
      <c r="BN114" s="3" t="n"/>
      <c r="BO114" s="3" t="n"/>
      <c r="BP114" s="3" t="n"/>
      <c r="BQ114" s="3" t="n"/>
      <c r="BR114" s="3" t="n"/>
      <c r="BS114" s="3" t="n"/>
      <c r="BT114" s="3" t="n"/>
      <c r="BU114" s="3" t="n"/>
      <c r="BV114" s="3" t="n"/>
      <c r="BW114" s="3" t="n"/>
      <c r="BX114" s="3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</row>
    <row r="115">
      <c r="A115" s="244" t="n"/>
      <c r="B115" s="244" t="n"/>
      <c r="C115" s="244" t="n"/>
      <c r="D115" s="41" t="inlineStr">
        <is>
          <t>Проректор по учебной работе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272" t="n"/>
      <c r="AB115" s="273" t="n"/>
      <c r="AC115" s="273" t="n"/>
      <c r="AD115" s="273" t="n"/>
      <c r="AE115" s="273" t="n"/>
      <c r="AF115" s="273" t="n"/>
      <c r="AG115" s="273" t="n"/>
      <c r="AH115" s="272" t="n"/>
      <c r="AI115" s="41" t="n"/>
      <c r="AJ115" s="41" t="n"/>
      <c r="AK115" s="41" t="n"/>
      <c r="AL115" s="41" t="n"/>
      <c r="AM115" s="41" t="n"/>
      <c r="AN115" s="3" t="n"/>
      <c r="AO115" s="41" t="inlineStr">
        <is>
          <t>А.А. Сакович</t>
        </is>
      </c>
      <c r="AP115" s="3" t="n"/>
      <c r="AQ115" s="274" t="n"/>
      <c r="AR115" s="274" t="n"/>
      <c r="AS115" s="274" t="n"/>
      <c r="AT115" s="274" t="n"/>
      <c r="AU115" s="3" t="n"/>
      <c r="AV115" s="3" t="n"/>
      <c r="AW115" s="3" t="n"/>
      <c r="AX115" s="244" t="n"/>
      <c r="AY115" s="244" t="n"/>
      <c r="AZ115" s="244" t="n"/>
      <c r="BA115" s="244" t="n"/>
      <c r="BB115" s="244" t="n"/>
      <c r="BC115" s="244" t="n"/>
      <c r="BD115" s="244" t="n"/>
      <c r="BE115" s="244" t="n"/>
      <c r="BF115" s="244" t="n"/>
      <c r="BG115" s="244" t="n"/>
      <c r="BH115" s="244" t="n"/>
      <c r="BI115" s="244" t="n"/>
      <c r="BJ115" s="244" t="n"/>
      <c r="BK115" s="244" t="n"/>
      <c r="BL115" s="244" t="n"/>
      <c r="BM115" s="244" t="n"/>
      <c r="BN115" s="244" t="n"/>
      <c r="BO115" s="244" t="n"/>
      <c r="BP115" s="244" t="n"/>
      <c r="BQ115" s="244" t="n"/>
      <c r="BR115" s="244" t="n"/>
      <c r="BS115" s="244" t="n"/>
      <c r="BT115" s="244" t="n"/>
      <c r="BU115" s="244" t="n"/>
      <c r="BV115" s="244" t="n"/>
      <c r="BW115" s="244" t="n"/>
      <c r="BX115" s="244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</row>
    <row r="116">
      <c r="A116" s="90" t="n"/>
      <c r="B116" s="244" t="n"/>
      <c r="C116" s="244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41" t="n"/>
      <c r="AB116" s="3" t="n"/>
      <c r="AC116" s="3" t="n"/>
      <c r="AD116" s="3" t="n"/>
      <c r="AE116" s="3" t="n"/>
      <c r="AF116" s="3" t="n"/>
      <c r="AG116" s="3" t="n"/>
      <c r="AH116" s="41" t="n"/>
      <c r="AI116" s="41" t="n"/>
      <c r="AJ116" s="41" t="n"/>
      <c r="AK116" s="41" t="n"/>
      <c r="AL116" s="41" t="n"/>
      <c r="AM116" s="41" t="n"/>
      <c r="AN116" s="3" t="n"/>
      <c r="AO116" s="41" t="n"/>
      <c r="AP116" s="3" t="n"/>
      <c r="AQ116" s="274" t="n"/>
      <c r="AR116" s="274" t="n"/>
      <c r="AS116" s="274" t="n"/>
      <c r="AT116" s="274" t="n"/>
      <c r="AU116" s="3" t="n"/>
      <c r="AV116" s="3" t="n"/>
      <c r="AW116" s="3" t="n"/>
      <c r="AX116" s="244" t="n"/>
      <c r="AY116" s="244" t="n"/>
      <c r="AZ116" s="244" t="n"/>
      <c r="BA116" s="244" t="n"/>
      <c r="BB116" s="244" t="n"/>
      <c r="BC116" s="244" t="n"/>
      <c r="BD116" s="244" t="n"/>
      <c r="BE116" s="244" t="n"/>
      <c r="BF116" s="244" t="n"/>
      <c r="BG116" s="244" t="n"/>
      <c r="BH116" s="244" t="n"/>
      <c r="BI116" s="244" t="n"/>
      <c r="BJ116" s="244" t="n"/>
      <c r="BK116" s="90" t="n"/>
      <c r="BL116" s="90" t="n"/>
      <c r="BM116" s="90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</row>
    <row r="117">
      <c r="A117" s="90" t="n"/>
      <c r="B117" s="90" t="n"/>
      <c r="C117" s="90" t="n"/>
      <c r="D117" s="276" t="n"/>
      <c r="E117" s="276" t="n"/>
      <c r="F117" s="276" t="n"/>
      <c r="G117" s="2126" t="n"/>
      <c r="H117" s="282" t="inlineStr">
        <is>
          <t>20 ____</t>
        </is>
      </c>
      <c r="I117" s="41" t="n"/>
      <c r="J117" s="279" t="n"/>
      <c r="K117" s="274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90" t="n"/>
      <c r="AY117" s="90" t="n"/>
      <c r="AZ117" s="90" t="n"/>
      <c r="BA117" s="90" t="n"/>
      <c r="BB117" s="90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90" t="n"/>
      <c r="BL117" s="244" t="n"/>
      <c r="BM117" s="91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</row>
    <row r="118">
      <c r="A118" s="244" t="n"/>
      <c r="B118" s="90" t="n"/>
      <c r="C118" s="90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90" t="n"/>
      <c r="AY118" s="90" t="n"/>
      <c r="AZ118" s="90" t="n"/>
      <c r="BA118" s="90" t="n"/>
      <c r="BB118" s="90" t="n"/>
      <c r="BC118" s="90" t="n"/>
      <c r="BD118" s="90" t="n"/>
      <c r="BE118" s="90" t="n"/>
      <c r="BF118" s="90" t="n"/>
      <c r="BG118" s="90" t="n"/>
      <c r="BH118" s="90" t="n"/>
      <c r="BI118" s="90" t="n"/>
      <c r="BJ118" s="90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</row>
    <row r="119">
      <c r="A119" s="244" t="n"/>
      <c r="B119" s="244" t="n"/>
      <c r="C119" s="244" t="n"/>
      <c r="D119" s="282" t="inlineStr">
        <is>
          <t xml:space="preserve">Декан факультета информационных технологий 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276" t="n"/>
      <c r="AB119" s="276" t="n"/>
      <c r="AC119" s="276" t="n"/>
      <c r="AD119" s="276" t="n"/>
      <c r="AE119" s="276" t="n"/>
      <c r="AF119" s="276" t="n"/>
      <c r="AG119" s="280" t="n"/>
      <c r="AH119" s="280" t="n"/>
      <c r="AI119" s="41" t="n"/>
      <c r="AJ119" s="41" t="n"/>
      <c r="AK119" s="41" t="n"/>
      <c r="AL119" s="41" t="n"/>
      <c r="AM119" s="3" t="n"/>
      <c r="AN119" s="41" t="n"/>
      <c r="AO119" s="41" t="inlineStr">
        <is>
          <t>Д.В.Шиман</t>
        </is>
      </c>
      <c r="AP119" s="274" t="n"/>
      <c r="AQ119" s="274" t="n"/>
      <c r="AR119" s="274" t="n"/>
      <c r="AS119" s="274" t="n"/>
      <c r="AT119" s="3" t="n"/>
      <c r="AU119" s="3" t="n"/>
      <c r="AV119" s="3" t="n"/>
      <c r="AW119" s="3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</row>
    <row r="120">
      <c r="A120" s="90" t="n"/>
      <c r="B120" s="244" t="n"/>
      <c r="C120" s="244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94" t="n"/>
      <c r="AY120" s="94" t="n"/>
      <c r="AZ120" s="94" t="n"/>
      <c r="BA120" s="94" t="n"/>
      <c r="BB120" s="94" t="n"/>
      <c r="BC120" s="94" t="n"/>
      <c r="BD120" s="94" t="n"/>
      <c r="BE120" s="244" t="n"/>
      <c r="BF120" s="244" t="n"/>
      <c r="BG120" s="244" t="n"/>
      <c r="BH120" s="244" t="n"/>
      <c r="BI120" s="244" t="n"/>
      <c r="BJ120" s="244" t="n"/>
      <c r="BK120" s="91" t="n"/>
      <c r="BL120" s="244" t="n"/>
      <c r="BM120" s="91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</row>
    <row r="121">
      <c r="A121" s="90" t="n"/>
      <c r="B121" s="90" t="n"/>
      <c r="C121" s="90" t="n"/>
      <c r="D121" s="276" t="n"/>
      <c r="E121" s="276" t="n"/>
      <c r="F121" s="276" t="n"/>
      <c r="G121" s="2126" t="n"/>
      <c r="H121" s="282" t="inlineStr">
        <is>
          <t>20 ____</t>
        </is>
      </c>
      <c r="I121" s="41" t="n"/>
      <c r="J121" s="279" t="n"/>
      <c r="K121" s="274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274" t="n"/>
      <c r="Y121" s="274" t="n"/>
      <c r="Z121" s="3" t="n"/>
      <c r="AA121" s="3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90" t="n"/>
      <c r="AY121" s="90" t="n"/>
      <c r="AZ121" s="90" t="n"/>
      <c r="BA121" s="90" t="n"/>
      <c r="BB121" s="90" t="n"/>
      <c r="BC121" s="90" t="n"/>
      <c r="BD121" s="90" t="n"/>
      <c r="BE121" s="691" t="n"/>
      <c r="BF121" s="91" t="n"/>
      <c r="BG121" s="91" t="n"/>
      <c r="BH121" s="91" t="n"/>
      <c r="BI121" s="91" t="n"/>
      <c r="BJ121" s="91" t="n"/>
      <c r="BK121" s="91" t="n"/>
      <c r="BL121" s="244" t="n"/>
      <c r="BM121" s="91" t="n"/>
      <c r="BN121" s="244" t="n"/>
      <c r="BO121" s="244" t="n"/>
      <c r="BP121" s="90" t="n"/>
      <c r="BQ121" s="90" t="n"/>
      <c r="BR121" s="90" t="n"/>
      <c r="BS121" s="90" t="n"/>
      <c r="BT121" s="90" t="n"/>
      <c r="BU121" s="90" t="n"/>
      <c r="BV121" s="90" t="n"/>
      <c r="BW121" s="90" t="n"/>
      <c r="BX121" s="90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</row>
    <row r="122">
      <c r="A122" s="90" t="n"/>
      <c r="B122" s="90" t="n"/>
      <c r="C122" s="90" t="n"/>
      <c r="D122" s="41" t="inlineStr">
        <is>
          <t>Декан факультета заочного образования</t>
        </is>
      </c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273" t="n"/>
      <c r="AB122" s="273" t="n"/>
      <c r="AC122" s="273" t="n"/>
      <c r="AD122" s="273" t="n"/>
      <c r="AE122" s="273" t="n"/>
      <c r="AF122" s="273" t="n"/>
      <c r="AG122" s="272" t="n"/>
      <c r="AH122" s="272" t="n"/>
      <c r="AI122" s="41" t="n"/>
      <c r="AJ122" s="41" t="n"/>
      <c r="AK122" s="41" t="n"/>
      <c r="AL122" s="41" t="n"/>
      <c r="AM122" s="3" t="n"/>
      <c r="AN122" s="41" t="n"/>
      <c r="AO122" s="41" t="inlineStr">
        <is>
          <t>С.А.Прохорчик</t>
        </is>
      </c>
      <c r="AP122" s="274" t="n"/>
      <c r="AQ122" s="274" t="n"/>
      <c r="AR122" s="274" t="n"/>
      <c r="AS122" s="274" t="n"/>
      <c r="AT122" s="3" t="n"/>
      <c r="AU122" s="3" t="n"/>
      <c r="AV122" s="90" t="n"/>
      <c r="AW122" s="90" t="n"/>
      <c r="AX122" s="90" t="n"/>
      <c r="AY122" s="90" t="n"/>
      <c r="AZ122" s="90" t="n"/>
      <c r="BA122" s="90" t="n"/>
      <c r="BB122" s="90" t="n"/>
      <c r="BC122" s="691" t="n"/>
      <c r="BD122" s="91" t="n"/>
      <c r="BE122" s="91" t="n"/>
      <c r="BF122" s="91" t="n"/>
      <c r="BG122" s="91" t="n"/>
      <c r="BH122" s="91" t="n"/>
      <c r="BI122" s="91" t="n"/>
      <c r="BJ122" s="244" t="n"/>
      <c r="BK122" s="91" t="n"/>
      <c r="BL122" s="244" t="n"/>
      <c r="BM122" s="244" t="n"/>
      <c r="BN122" s="90" t="n"/>
      <c r="BO122" s="90" t="n"/>
      <c r="BP122" s="90" t="n"/>
      <c r="BQ122" s="90" t="n"/>
      <c r="BR122" s="90" t="n"/>
      <c r="BS122" s="90" t="n"/>
      <c r="BT122" s="90" t="n"/>
      <c r="BU122" s="90" t="n"/>
      <c r="BV122" s="90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</row>
    <row r="123">
      <c r="A123" s="90" t="n"/>
      <c r="B123" s="90" t="n"/>
      <c r="C123" s="90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90" t="n"/>
      <c r="AW123" s="90" t="n"/>
      <c r="AX123" s="90" t="n"/>
      <c r="AY123" s="90" t="n"/>
      <c r="AZ123" s="90" t="n"/>
      <c r="BA123" s="90" t="n"/>
      <c r="BB123" s="90" t="n"/>
      <c r="BC123" s="691" t="n"/>
      <c r="BD123" s="91" t="n"/>
      <c r="BE123" s="91" t="n"/>
      <c r="BF123" s="91" t="n"/>
      <c r="BG123" s="91" t="n"/>
      <c r="BH123" s="91" t="n"/>
      <c r="BI123" s="91" t="n"/>
      <c r="BJ123" s="244" t="n"/>
      <c r="BK123" s="91" t="n"/>
      <c r="BL123" s="244" t="n"/>
      <c r="BM123" s="244" t="n"/>
      <c r="BN123" s="90" t="n"/>
      <c r="BO123" s="90" t="n"/>
      <c r="BP123" s="90" t="n"/>
      <c r="BQ123" s="90" t="n"/>
      <c r="BR123" s="90" t="n"/>
      <c r="BS123" s="90" t="n"/>
      <c r="BT123" s="90" t="n"/>
      <c r="BU123" s="90" t="n"/>
      <c r="BV123" s="90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</row>
    <row r="124">
      <c r="A124" s="90" t="n"/>
      <c r="B124" s="90" t="n"/>
      <c r="C124" s="90" t="n"/>
      <c r="D124" s="273" t="n"/>
      <c r="E124" s="273" t="n"/>
      <c r="F124" s="273" t="n"/>
      <c r="G124" s="273" t="n"/>
      <c r="H124" s="277" t="inlineStr">
        <is>
          <t>20___</t>
        </is>
      </c>
      <c r="I124" s="278" t="n"/>
      <c r="J124" s="41" t="n"/>
      <c r="K124" s="41" t="n"/>
      <c r="L124" s="279" t="n"/>
      <c r="M124" s="274" t="n"/>
      <c r="N124" s="274" t="n"/>
      <c r="O124" s="274" t="n"/>
      <c r="P124" s="274" t="n"/>
      <c r="Q124" s="274" t="n"/>
      <c r="R124" s="274" t="n"/>
      <c r="S124" s="274" t="n"/>
      <c r="T124" s="274" t="n"/>
      <c r="U124" s="274" t="n"/>
      <c r="V124" s="274" t="n"/>
      <c r="W124" s="274" t="n"/>
      <c r="X124" s="274" t="n"/>
      <c r="Y124" s="274" t="n"/>
      <c r="Z124" s="3" t="n"/>
      <c r="AA124" s="3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90" t="n"/>
      <c r="AW124" s="90" t="n"/>
      <c r="AX124" s="90" t="n"/>
      <c r="AY124" s="90" t="n"/>
      <c r="AZ124" s="90" t="n"/>
      <c r="BA124" s="90" t="n"/>
      <c r="BB124" s="90" t="n"/>
      <c r="BC124" s="691" t="n"/>
      <c r="BD124" s="91" t="n"/>
      <c r="BE124" s="91" t="n"/>
      <c r="BF124" s="91" t="n"/>
      <c r="BG124" s="91" t="n"/>
      <c r="BH124" s="91" t="n"/>
      <c r="BI124" s="91" t="n"/>
      <c r="BJ124" s="244" t="n"/>
      <c r="BK124" s="91" t="n"/>
      <c r="BL124" s="244" t="n"/>
      <c r="BM124" s="244" t="n"/>
      <c r="BN124" s="90" t="n"/>
      <c r="BO124" s="90" t="n"/>
      <c r="BP124" s="90" t="n"/>
      <c r="BQ124" s="90" t="n"/>
      <c r="BR124" s="90" t="n"/>
      <c r="BS124" s="90" t="n"/>
      <c r="BT124" s="90" t="n"/>
      <c r="BU124" s="90" t="n"/>
      <c r="BV124" s="90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</row>
    <row r="125">
      <c r="A125" s="244" t="n"/>
      <c r="B125" s="90" t="n"/>
      <c r="C125" s="90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3" t="n"/>
      <c r="AX125" s="244" t="n"/>
      <c r="AY125" s="244" t="n"/>
      <c r="AZ125" s="244" t="n"/>
      <c r="BA125" s="97" t="n"/>
      <c r="BB125" s="519" t="n"/>
      <c r="BC125" s="90" t="n"/>
      <c r="BD125" s="90" t="n"/>
      <c r="BE125" s="691" t="n"/>
      <c r="BF125" s="91" t="n"/>
      <c r="BG125" s="91" t="n"/>
      <c r="BH125" s="91" t="n"/>
      <c r="BI125" s="91" t="n"/>
      <c r="BJ125" s="91" t="n"/>
      <c r="BK125" s="91" t="n"/>
      <c r="BL125" s="244" t="n"/>
      <c r="BM125" s="91" t="n"/>
      <c r="BN125" s="244" t="n"/>
      <c r="BO125" s="244" t="n"/>
      <c r="BP125" s="244" t="n"/>
      <c r="BQ125" s="244" t="n"/>
      <c r="BR125" s="244" t="n"/>
      <c r="BS125" s="244" t="n"/>
      <c r="BT125" s="244" t="n"/>
      <c r="BU125" s="244" t="n"/>
      <c r="BV125" s="244" t="n"/>
      <c r="BW125" s="244" t="n"/>
      <c r="BX125" s="244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</row>
    <row r="126">
      <c r="A126" s="244" t="n"/>
      <c r="B126" s="244" t="n"/>
      <c r="C126" s="244" t="n"/>
      <c r="D126" s="282" t="inlineStr">
        <is>
          <t>Заведующий кафедрой                                          информационных систем и технологий</t>
        </is>
      </c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3" t="n"/>
      <c r="W126" s="3" t="n"/>
      <c r="X126" s="3" t="n"/>
      <c r="Y126" s="3" t="n"/>
      <c r="Z126" s="3" t="n"/>
      <c r="AA126" s="272" t="n"/>
      <c r="AB126" s="273" t="n"/>
      <c r="AC126" s="273" t="n"/>
      <c r="AD126" s="273" t="n"/>
      <c r="AE126" s="273" t="n"/>
      <c r="AF126" s="273" t="n"/>
      <c r="AG126" s="273" t="n"/>
      <c r="AH126" s="272" t="n"/>
      <c r="AI126" s="41" t="n"/>
      <c r="AJ126" s="41" t="n"/>
      <c r="AK126" s="41" t="n"/>
      <c r="AL126" s="41" t="n"/>
      <c r="AM126" s="41" t="n"/>
      <c r="AN126" s="3" t="n"/>
      <c r="AO126" s="41" t="inlineStr">
        <is>
          <t>В.В.Смелов</t>
        </is>
      </c>
      <c r="AP126" s="274" t="n"/>
      <c r="AQ126" s="274" t="n"/>
      <c r="AR126" s="274" t="n"/>
      <c r="AS126" s="274" t="n"/>
      <c r="AT126" s="3" t="n"/>
      <c r="AU126" s="3" t="n"/>
      <c r="AV126" s="3" t="n"/>
      <c r="AW126" s="3" t="n"/>
      <c r="AX126" s="244" t="n"/>
      <c r="AY126" s="244" t="n"/>
      <c r="AZ126" s="244" t="n"/>
      <c r="BA126" s="244" t="n"/>
      <c r="BB126" s="97" t="n"/>
      <c r="BC126" s="244" t="n"/>
      <c r="BD126" s="244" t="n"/>
      <c r="BE126" s="244" t="n"/>
      <c r="BF126" s="91" t="n"/>
      <c r="BG126" s="91" t="n"/>
      <c r="BH126" s="91" t="n"/>
      <c r="BI126" s="91" t="n"/>
      <c r="BJ126" s="91" t="n"/>
      <c r="BK126" s="91" t="n"/>
      <c r="BL126" s="244" t="n"/>
      <c r="BM126" s="91" t="n"/>
      <c r="BN126" s="244" t="n"/>
      <c r="BO126" s="244" t="n"/>
      <c r="BP126" s="244" t="n"/>
      <c r="BQ126" s="244" t="n"/>
      <c r="BR126" s="244" t="n"/>
      <c r="BS126" s="244" t="n"/>
      <c r="BT126" s="244" t="n"/>
      <c r="BU126" s="244" t="n"/>
      <c r="BV126" s="244" t="n"/>
      <c r="BW126" s="244" t="n"/>
      <c r="BX126" s="244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</row>
    <row r="127">
      <c r="A127" s="90" t="n"/>
      <c r="B127" s="244" t="n"/>
      <c r="C127" s="244" t="n"/>
      <c r="D127" s="3" t="n"/>
      <c r="E127" s="2" t="n"/>
      <c r="F127" s="2" t="n"/>
      <c r="G127" s="2" t="n"/>
      <c r="H127" s="2" t="n"/>
      <c r="I127" s="2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41" t="n"/>
      <c r="AB127" s="3" t="n"/>
      <c r="AC127" s="3" t="n"/>
      <c r="AD127" s="3" t="n"/>
      <c r="AE127" s="3" t="n"/>
      <c r="AF127" s="3" t="n"/>
      <c r="AG127" s="3" t="n"/>
      <c r="AH127" s="41" t="n"/>
      <c r="AI127" s="41" t="n"/>
      <c r="AJ127" s="41" t="n"/>
      <c r="AK127" s="41" t="n"/>
      <c r="AL127" s="41" t="n"/>
      <c r="AM127" s="41" t="n"/>
      <c r="AN127" s="3" t="n"/>
      <c r="AO127" s="3" t="n"/>
      <c r="AP127" s="274" t="n"/>
      <c r="AQ127" s="274" t="n"/>
      <c r="AR127" s="274" t="n"/>
      <c r="AS127" s="274" t="n"/>
      <c r="AT127" s="3" t="n"/>
      <c r="AU127" s="3" t="n"/>
      <c r="AV127" s="3" t="n"/>
      <c r="AW127" s="3" t="n"/>
      <c r="AX127" s="244" t="n"/>
      <c r="AY127" s="244" t="n"/>
      <c r="AZ127" s="244" t="n"/>
      <c r="BA127" s="244" t="n"/>
      <c r="BB127" s="97" t="n"/>
      <c r="BC127" s="244" t="n"/>
      <c r="BD127" s="244" t="n"/>
      <c r="BE127" s="244" t="n"/>
      <c r="BF127" s="91" t="n"/>
      <c r="BG127" s="91" t="n"/>
      <c r="BH127" s="91" t="n"/>
      <c r="BI127" s="91" t="n"/>
      <c r="BJ127" s="91" t="n"/>
      <c r="BK127" s="91" t="n"/>
      <c r="BL127" s="244" t="n"/>
      <c r="BM127" s="91" t="n"/>
      <c r="BN127" s="244" t="n"/>
      <c r="BO127" s="244" t="n"/>
      <c r="BP127" s="90" t="n"/>
      <c r="BQ127" s="90" t="n"/>
      <c r="BR127" s="90" t="n"/>
      <c r="BS127" s="90" t="n"/>
      <c r="BT127" s="90" t="n"/>
      <c r="BU127" s="90" t="n"/>
      <c r="BV127" s="90" t="n"/>
      <c r="BW127" s="90" t="n"/>
      <c r="BX127" s="90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</row>
    <row r="128">
      <c r="A128" s="90" t="n"/>
      <c r="B128" s="90" t="n"/>
      <c r="C128" s="90" t="n"/>
      <c r="D128" s="276" t="n"/>
      <c r="E128" s="276" t="n"/>
      <c r="F128" s="276" t="n"/>
      <c r="G128" s="2126" t="n"/>
      <c r="H128" s="282" t="inlineStr">
        <is>
          <t>20 ____</t>
        </is>
      </c>
      <c r="I128" s="41" t="n"/>
      <c r="J128" s="279" t="n"/>
      <c r="K128" s="274" t="n"/>
      <c r="L128" s="274" t="n"/>
      <c r="M128" s="274" t="n"/>
      <c r="N128" s="274" t="n"/>
      <c r="O128" s="274" t="n"/>
      <c r="P128" s="274" t="n"/>
      <c r="Q128" s="274" t="n"/>
      <c r="R128" s="274" t="n"/>
      <c r="S128" s="274" t="n"/>
      <c r="T128" s="274" t="n"/>
      <c r="U128" s="274" t="n"/>
      <c r="V128" s="274" t="n"/>
      <c r="W128" s="274" t="n"/>
      <c r="X128" s="274" t="n"/>
      <c r="Y128" s="274" t="n"/>
      <c r="Z128" s="41" t="n"/>
      <c r="AA128" s="41" t="n"/>
      <c r="AB128" s="41" t="n"/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3" t="n"/>
      <c r="AX128" s="244" t="n"/>
      <c r="AY128" s="244" t="n"/>
      <c r="AZ128" s="244" t="n"/>
      <c r="BA128" s="97" t="n"/>
      <c r="BB128" s="519" t="n"/>
      <c r="BC128" s="90" t="n"/>
      <c r="BD128" s="90" t="n"/>
      <c r="BE128" s="691" t="n"/>
      <c r="BF128" s="91" t="n"/>
      <c r="BG128" s="91" t="n"/>
      <c r="BH128" s="91" t="n"/>
      <c r="BI128" s="91" t="n"/>
      <c r="BJ128" s="91" t="n"/>
      <c r="BK128" s="91" t="n"/>
      <c r="BL128" s="244" t="n"/>
      <c r="BM128" s="91" t="n"/>
      <c r="BN128" s="244" t="n"/>
      <c r="BO128" s="244" t="n"/>
      <c r="BP128" s="90" t="n"/>
      <c r="BQ128" s="90" t="n"/>
      <c r="BR128" s="90" t="n"/>
      <c r="BS128" s="90" t="n"/>
      <c r="BT128" s="90" t="n"/>
      <c r="BU128" s="90" t="n"/>
      <c r="BV128" s="90" t="n"/>
      <c r="BW128" s="90" t="n"/>
      <c r="BX128" s="90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  <c r="CJ128" s="1" t="n"/>
      <c r="CK128" s="1" t="n"/>
    </row>
    <row r="129">
      <c r="A129" s="90" t="n"/>
      <c r="B129" s="90" t="n"/>
      <c r="C129" s="90" t="n"/>
      <c r="D129" s="41" t="n"/>
      <c r="E129" s="41" t="n"/>
      <c r="F129" s="41" t="n"/>
      <c r="G129" s="41" t="n"/>
      <c r="H129" s="41" t="n"/>
      <c r="I129" s="41" t="n"/>
      <c r="J129" s="41" t="n"/>
      <c r="K129" s="41" t="n"/>
      <c r="L129" s="41" t="n"/>
      <c r="M129" s="41" t="n"/>
      <c r="N129" s="41" t="n"/>
      <c r="O129" s="41" t="n"/>
      <c r="P129" s="41" t="n"/>
      <c r="Q129" s="41" t="n"/>
      <c r="R129" s="41" t="n"/>
      <c r="S129" s="41" t="n"/>
      <c r="T129" s="41" t="n"/>
      <c r="U129" s="41" t="n"/>
      <c r="V129" s="41" t="n"/>
      <c r="W129" s="41" t="n"/>
      <c r="X129" s="41" t="n"/>
      <c r="Y129" s="41" t="n"/>
      <c r="Z129" s="41" t="n"/>
      <c r="AA129" s="41" t="n"/>
      <c r="AB129" s="41" t="n"/>
      <c r="AC129" s="41" t="n"/>
      <c r="AD129" s="41" t="n"/>
      <c r="AE129" s="41" t="n"/>
      <c r="AF129" s="41" t="n"/>
      <c r="AG129" s="41" t="n"/>
      <c r="AH129" s="41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3" t="n"/>
      <c r="AX129" s="244" t="n"/>
      <c r="AY129" s="244" t="n"/>
      <c r="AZ129" s="244" t="n"/>
      <c r="BA129" s="97" t="n"/>
      <c r="BB129" s="519" t="n"/>
      <c r="BC129" s="90" t="n"/>
      <c r="BD129" s="90" t="n"/>
      <c r="BE129" s="691" t="n"/>
      <c r="BF129" s="91" t="n"/>
      <c r="BG129" s="91" t="n"/>
      <c r="BH129" s="91" t="n"/>
      <c r="BI129" s="91" t="n"/>
      <c r="BJ129" s="91" t="n"/>
      <c r="BK129" s="90" t="n"/>
      <c r="BL129" s="90" t="n"/>
      <c r="BM129" s="90" t="n"/>
      <c r="BN129" s="244" t="n"/>
      <c r="BO129" s="244" t="n"/>
      <c r="BP129" s="90" t="n"/>
      <c r="BQ129" s="90" t="n"/>
      <c r="BR129" s="90" t="n"/>
      <c r="BS129" s="90" t="n"/>
      <c r="BT129" s="90" t="n"/>
      <c r="BU129" s="90" t="n"/>
      <c r="BV129" s="90" t="n"/>
      <c r="BW129" s="90" t="n"/>
      <c r="BX129" s="90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  <c r="CH129" s="1" t="n"/>
      <c r="CI129" s="1" t="n"/>
      <c r="CJ129" s="1" t="n"/>
      <c r="CK129" s="1" t="n"/>
    </row>
    <row r="130">
      <c r="A130" s="90" t="n"/>
      <c r="B130" s="90" t="n"/>
      <c r="C130" s="90" t="n"/>
      <c r="D130" s="281" t="inlineStr">
        <is>
          <t>Рекомендован к утверждению научно-методическим советом БГТУ</t>
        </is>
      </c>
      <c r="E130" s="41" t="n"/>
      <c r="F130" s="41" t="n"/>
      <c r="G130" s="41" t="n"/>
      <c r="H130" s="41" t="n"/>
      <c r="I130" s="41" t="n"/>
      <c r="J130" s="41" t="n"/>
      <c r="K130" s="41" t="n"/>
      <c r="L130" s="41" t="n"/>
      <c r="M130" s="41" t="n"/>
      <c r="N130" s="41" t="n"/>
      <c r="O130" s="41" t="n"/>
      <c r="P130" s="41" t="n"/>
      <c r="Q130" s="41" t="n"/>
      <c r="R130" s="41" t="n"/>
      <c r="S130" s="41" t="n"/>
      <c r="T130" s="41" t="n"/>
      <c r="U130" s="41" t="n"/>
      <c r="V130" s="41" t="n"/>
      <c r="W130" s="41" t="n"/>
      <c r="X130" s="41" t="n"/>
      <c r="Y130" s="41" t="n"/>
      <c r="Z130" s="41" t="n"/>
      <c r="AA130" s="41" t="n"/>
      <c r="AB130" s="41" t="n"/>
      <c r="AC130" s="41" t="n"/>
      <c r="AD130" s="41" t="n"/>
      <c r="AE130" s="41" t="n"/>
      <c r="AF130" s="41" t="n"/>
      <c r="AG130" s="41" t="n"/>
      <c r="AH130" s="41" t="n"/>
      <c r="AI130" s="41" t="n"/>
      <c r="AJ130" s="41" t="n"/>
      <c r="AK130" s="41" t="n"/>
      <c r="AL130" s="41" t="n"/>
      <c r="AM130" s="41" t="n"/>
      <c r="AN130" s="41" t="n"/>
      <c r="AO130" s="41" t="n"/>
      <c r="AP130" s="41" t="n"/>
      <c r="AQ130" s="41" t="n"/>
      <c r="AR130" s="41" t="n"/>
      <c r="AS130" s="41" t="n"/>
      <c r="AT130" s="41" t="n"/>
      <c r="AU130" s="41" t="n"/>
      <c r="AV130" s="41" t="n"/>
      <c r="AW130" s="41" t="n"/>
      <c r="AX130" s="90" t="n"/>
      <c r="AY130" s="90" t="n"/>
      <c r="AZ130" s="90" t="n"/>
      <c r="BA130" s="90" t="n"/>
      <c r="BB130" s="90" t="n"/>
      <c r="BC130" s="90" t="n"/>
      <c r="BD130" s="90" t="n"/>
      <c r="BE130" s="90" t="n"/>
      <c r="BF130" s="90" t="n"/>
      <c r="BG130" s="90" t="n"/>
      <c r="BH130" s="90" t="n"/>
      <c r="BI130" s="90" t="n"/>
      <c r="BJ130" s="90" t="n"/>
      <c r="BK130" s="244" t="n"/>
      <c r="BL130" s="244" t="n"/>
      <c r="BM130" s="244" t="n"/>
      <c r="BN130" s="244" t="n"/>
      <c r="BO130" s="244" t="n"/>
      <c r="BP130" s="90" t="n"/>
      <c r="BQ130" s="90" t="n"/>
      <c r="BR130" s="90" t="n"/>
      <c r="BS130" s="90" t="n"/>
      <c r="BT130" s="90" t="n"/>
      <c r="BU130" s="90" t="n"/>
      <c r="BV130" s="90" t="n"/>
      <c r="BW130" s="90" t="n"/>
      <c r="BX130" s="90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</row>
    <row r="131">
      <c r="A131" s="283" t="n"/>
      <c r="B131" s="90" t="n"/>
      <c r="C131" s="90" t="n"/>
      <c r="D131" s="282" t="inlineStr">
        <is>
          <t>Протокол № 6 от 28.04.2023</t>
        </is>
      </c>
      <c r="E131" s="41" t="n"/>
      <c r="F131" s="41" t="n"/>
      <c r="G131" s="41" t="n"/>
      <c r="H131" s="41" t="n"/>
      <c r="I131" s="41" t="n"/>
      <c r="J131" s="41" t="n"/>
      <c r="K131" s="41" t="n"/>
      <c r="L131" s="41" t="n"/>
      <c r="M131" s="41" t="n"/>
      <c r="N131" s="41" t="n"/>
      <c r="O131" s="41" t="n"/>
      <c r="P131" s="41" t="n"/>
      <c r="Q131" s="41" t="n"/>
      <c r="R131" s="41" t="n"/>
      <c r="S131" s="41" t="n"/>
      <c r="T131" s="41" t="n"/>
      <c r="U131" s="41" t="n"/>
      <c r="V131" s="41" t="n"/>
      <c r="W131" s="41" t="n"/>
      <c r="X131" s="41" t="n"/>
      <c r="Y131" s="41" t="n"/>
      <c r="Z131" s="41" t="n"/>
      <c r="AA131" s="41" t="n"/>
      <c r="AB131" s="41" t="n"/>
      <c r="AC131" s="41" t="n"/>
      <c r="AD131" s="41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90" t="n"/>
      <c r="AY131" s="90" t="n"/>
      <c r="AZ131" s="90" t="n"/>
      <c r="BA131" s="90" t="n"/>
      <c r="BB131" s="97" t="n"/>
      <c r="BC131" s="244" t="n"/>
      <c r="BD131" s="244" t="n"/>
      <c r="BE131" s="244" t="n"/>
      <c r="BF131" s="244" t="n"/>
      <c r="BG131" s="244" t="n"/>
      <c r="BH131" s="244" t="n"/>
      <c r="BI131" s="244" t="n"/>
      <c r="BJ131" s="244" t="n"/>
      <c r="BK131" s="283" t="n"/>
      <c r="BL131" s="283" t="n"/>
      <c r="BM131" s="283" t="n"/>
      <c r="BN131" s="283" t="n"/>
      <c r="BO131" s="283" t="n"/>
      <c r="BP131" s="283" t="n"/>
      <c r="BQ131" s="283" t="n"/>
      <c r="BR131" s="283" t="n"/>
      <c r="BS131" s="283" t="n"/>
      <c r="BT131" s="283" t="n"/>
      <c r="BU131" s="283" t="n"/>
      <c r="BV131" s="283" t="n"/>
      <c r="BW131" s="283" t="n"/>
      <c r="BX131" s="283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H11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0" t="n"/>
      <c r="BP2" s="10" t="n"/>
      <c r="BQ2" s="10" t="n"/>
      <c r="BR2" s="3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0" t="n"/>
      <c r="BL3" s="10" t="n"/>
      <c r="BM3" s="10" t="n"/>
      <c r="BN3" s="10" t="n"/>
      <c r="BO3" s="10" t="n"/>
      <c r="BP3" s="10" t="n"/>
      <c r="BQ3" s="10" t="n"/>
      <c r="BR3" s="3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</row>
    <row r="4">
      <c r="A4" s="1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31" t="n"/>
      <c r="S4" s="31" t="n"/>
      <c r="T4" s="31" t="n"/>
      <c r="U4" s="16" t="n"/>
      <c r="V4" s="31" t="n"/>
      <c r="W4" s="31" t="n"/>
      <c r="X4" s="31" t="n"/>
      <c r="Y4" s="31" t="n"/>
      <c r="Z4" s="10" t="n"/>
      <c r="AA4" s="285" t="n"/>
      <c r="AB4" s="10" t="n"/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5" t="n"/>
      <c r="BM4" s="593" t="n"/>
      <c r="BN4" s="10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</row>
    <row r="5">
      <c r="A5" s="1" t="n"/>
      <c r="B5" s="1" t="n"/>
      <c r="C5" s="1" t="n"/>
      <c r="D5" s="1" t="n"/>
      <c r="E5" s="284" t="inlineStr">
        <is>
          <t>УТВЕРЖДЕНО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13" t="inlineStr">
        <is>
          <t xml:space="preserve"> УЧЕБНЫЙ ПЛАН</t>
        </is>
      </c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254" t="n"/>
      <c r="AY5" s="1" t="n"/>
      <c r="AZ5" s="97" t="n"/>
      <c r="BA5" s="97" t="n"/>
      <c r="BB5" s="97" t="n"/>
      <c r="BC5" s="97" t="n"/>
      <c r="BD5" s="97" t="n"/>
      <c r="BE5" s="1" t="n"/>
      <c r="BF5" s="1" t="n"/>
      <c r="BG5" s="97" t="n"/>
      <c r="BH5" s="97" t="n"/>
      <c r="BI5" s="97" t="n"/>
      <c r="BJ5" s="97" t="n"/>
      <c r="BK5" s="97" t="n"/>
      <c r="BL5" s="1" t="n"/>
      <c r="BM5" s="1" t="n"/>
      <c r="BN5" s="1" t="n"/>
      <c r="BO5" s="97" t="n"/>
      <c r="BP5" s="9" t="n"/>
      <c r="BQ5" s="9" t="n"/>
      <c r="BR5" s="9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</row>
    <row r="6">
      <c r="A6" s="1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783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18" t="inlineStr">
        <is>
          <t>Степень: Магистр</t>
        </is>
      </c>
      <c r="AZ6" s="21" t="n"/>
      <c r="BA6" s="21" t="n"/>
      <c r="BB6" s="21" t="n"/>
      <c r="BC6" s="21" t="n"/>
      <c r="BD6" s="21" t="n"/>
      <c r="BE6" s="529" t="n"/>
      <c r="BF6" s="529" t="n"/>
      <c r="BG6" s="21" t="n"/>
      <c r="BH6" s="21" t="n"/>
      <c r="BI6" s="94" t="n"/>
      <c r="BJ6" s="94" t="n"/>
      <c r="BK6" s="94" t="n"/>
      <c r="BL6" s="1" t="n"/>
      <c r="BM6" s="1" t="n"/>
      <c r="BN6" s="1" t="n"/>
      <c r="BO6" s="94" t="n"/>
      <c r="BP6" s="9" t="n"/>
      <c r="BQ6" s="9" t="n"/>
      <c r="BR6" s="9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</row>
    <row r="7">
      <c r="A7" s="1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1702" t="n"/>
      <c r="R7" s="1" t="n"/>
      <c r="S7" s="23" t="n"/>
      <c r="T7" s="23" t="n"/>
      <c r="U7" s="23" t="n"/>
      <c r="V7" s="23" t="n"/>
      <c r="W7" s="2309" t="inlineStr">
        <is>
          <t>Специальность:</t>
        </is>
      </c>
      <c r="X7" s="1" t="n"/>
      <c r="Y7" s="1" t="n"/>
      <c r="Z7" s="1" t="n"/>
      <c r="AA7" s="1" t="n"/>
      <c r="AB7" s="1" t="n"/>
      <c r="AC7" s="1" t="n"/>
      <c r="AD7" s="1" t="n"/>
      <c r="AE7" s="3" t="n"/>
      <c r="AF7" s="20" t="inlineStr">
        <is>
          <t xml:space="preserve">7-06-0711-01  Производство неорганических веществ и материалов 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857" t="n"/>
      <c r="AY7" s="23" t="inlineStr">
        <is>
          <t xml:space="preserve">Срок обучения: </t>
        </is>
      </c>
      <c r="AZ7" s="23" t="n"/>
      <c r="BA7" s="23" t="n"/>
      <c r="BB7" s="23" t="n"/>
      <c r="BC7" s="23" t="n"/>
      <c r="BD7" s="1" t="n"/>
      <c r="BE7" s="24" t="inlineStr">
        <is>
          <t>1  год</t>
        </is>
      </c>
      <c r="BF7" s="529" t="n"/>
      <c r="BG7" s="529" t="n"/>
      <c r="BH7" s="24" t="n"/>
      <c r="BI7" s="1" t="n"/>
      <c r="BJ7" s="91" t="n"/>
      <c r="BK7" s="91" t="n"/>
      <c r="BL7" s="1" t="n"/>
      <c r="BM7" s="1" t="n"/>
      <c r="BN7" s="1" t="n"/>
      <c r="BO7" s="91" t="n"/>
      <c r="BP7" s="16" t="n"/>
      <c r="BQ7" s="16" t="n"/>
      <c r="BR7" s="16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</row>
    <row r="8">
      <c r="A8" s="1" t="n"/>
      <c r="B8" s="1" t="n"/>
      <c r="C8" s="1" t="n"/>
      <c r="D8" s="1" t="n"/>
      <c r="E8" s="284" t="inlineStr">
        <is>
          <t>И.В. Войтовым</t>
        </is>
      </c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1702" t="n"/>
      <c r="R8" s="23" t="n"/>
      <c r="S8" s="23" t="n"/>
      <c r="T8" s="23" t="n"/>
      <c r="U8" s="23" t="n"/>
      <c r="V8" s="23" t="n"/>
      <c r="W8" s="1" t="n"/>
      <c r="X8" s="1" t="n"/>
      <c r="Y8" s="1" t="n"/>
      <c r="Z8" s="1" t="n"/>
      <c r="AA8" s="1" t="n"/>
      <c r="AB8" s="1" t="n"/>
      <c r="AC8" s="1" t="n"/>
      <c r="AD8" s="1" t="n"/>
      <c r="AE8" s="3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857" t="n"/>
      <c r="AY8" s="18" t="inlineStr">
        <is>
          <t xml:space="preserve">Форма получения образования: </t>
        </is>
      </c>
      <c r="AZ8" s="29" t="n"/>
      <c r="BA8" s="29" t="n"/>
      <c r="BB8" s="29" t="n"/>
      <c r="BC8" s="29" t="n"/>
      <c r="BD8" s="29" t="n"/>
      <c r="BE8" s="30" t="n"/>
      <c r="BF8" s="30" t="n"/>
      <c r="BG8" s="29" t="n"/>
      <c r="BH8" s="29" t="n"/>
      <c r="BI8" s="90" t="n"/>
      <c r="BJ8" s="91" t="n"/>
      <c r="BK8" s="351" t="n"/>
      <c r="BL8" s="1" t="n"/>
      <c r="BM8" s="1" t="n"/>
      <c r="BN8" s="1" t="n"/>
      <c r="BO8" s="90" t="n"/>
      <c r="BP8" s="31" t="n"/>
      <c r="BQ8" s="31" t="n"/>
      <c r="BR8" s="3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</row>
    <row r="9">
      <c r="A9" s="1" t="n"/>
      <c r="B9" s="1" t="n"/>
      <c r="C9" s="1" t="n"/>
      <c r="D9" s="1" t="n"/>
      <c r="E9" s="284" t="inlineStr">
        <is>
          <t>03.05.2023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1702" t="n"/>
      <c r="R9" s="31" t="n"/>
      <c r="S9" s="31" t="n"/>
      <c r="T9" s="31" t="n"/>
      <c r="U9" s="31" t="n"/>
      <c r="V9" s="31" t="n"/>
      <c r="W9" s="31" t="n"/>
      <c r="X9" s="31" t="n"/>
      <c r="Y9" s="31" t="n"/>
      <c r="Z9" s="9" t="n"/>
      <c r="AA9" s="31" t="n"/>
      <c r="AB9" s="31" t="n"/>
      <c r="AC9" s="31" t="n"/>
      <c r="AD9" s="31" t="n"/>
      <c r="AE9" s="31" t="n"/>
      <c r="AF9" s="16" t="n"/>
      <c r="AG9" s="31" t="n"/>
      <c r="AH9" s="295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37" t="inlineStr">
        <is>
          <t>очная (дневная)</t>
        </is>
      </c>
      <c r="AZ9" s="37" t="n"/>
      <c r="BA9" s="37" t="n"/>
      <c r="BB9" s="37" t="n"/>
      <c r="BC9" s="30" t="n"/>
      <c r="BD9" s="30" t="n"/>
      <c r="BE9" s="30" t="n"/>
      <c r="BF9" s="30" t="n"/>
      <c r="BG9" s="30" t="n"/>
      <c r="BH9" s="30" t="n"/>
      <c r="BI9" s="296" t="n"/>
      <c r="BJ9" s="296" t="n"/>
      <c r="BK9" s="296" t="n"/>
      <c r="BL9" s="1" t="n"/>
      <c r="BM9" s="1" t="n"/>
      <c r="BN9" s="1" t="n"/>
      <c r="BO9" s="296" t="n"/>
      <c r="BP9" s="38" t="n"/>
      <c r="BQ9" s="38" t="n"/>
      <c r="BR9" s="38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</row>
    <row r="10">
      <c r="A10" s="1" t="n"/>
      <c r="B10" s="1" t="n"/>
      <c r="C10" s="1" t="n"/>
      <c r="D10" s="1" t="n"/>
      <c r="E10" s="3" t="inlineStr">
        <is>
          <t>Регистрационный № 06-07-019/уч.</t>
        </is>
      </c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1702" t="n"/>
      <c r="R10" s="299" t="n"/>
      <c r="S10" s="299" t="n"/>
      <c r="T10" s="299" t="n"/>
      <c r="U10" s="299" t="n"/>
      <c r="V10" s="299" t="n"/>
      <c r="W10" s="299" t="n"/>
      <c r="X10" s="224" t="n"/>
      <c r="Y10" s="224" t="n"/>
      <c r="Z10" s="243" t="n"/>
      <c r="AA10" s="224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1" t="n"/>
      <c r="BF10" s="1" t="n"/>
      <c r="BG10" s="224" t="n"/>
      <c r="BH10" s="224" t="n"/>
      <c r="BI10" s="224" t="n"/>
      <c r="BJ10" s="224" t="n"/>
      <c r="BK10" s="224" t="n"/>
      <c r="BL10" s="224" t="n"/>
      <c r="BM10" s="224" t="n"/>
      <c r="BN10" s="32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</row>
    <row r="11">
      <c r="A11" s="356" t="n"/>
      <c r="B11" s="356" t="n"/>
      <c r="C11" s="356" t="n"/>
      <c r="D11" s="356" t="n"/>
      <c r="E11" s="356" t="n"/>
      <c r="F11" s="356" t="n"/>
      <c r="G11" s="356" t="n"/>
      <c r="H11" s="356" t="n"/>
      <c r="I11" s="356" t="n"/>
      <c r="J11" s="356" t="n"/>
      <c r="K11" s="356" t="n"/>
      <c r="L11" s="356" t="n"/>
      <c r="M11" s="356" t="n"/>
      <c r="N11" s="356" t="n"/>
      <c r="O11" s="356" t="n"/>
      <c r="P11" s="356" t="n"/>
      <c r="Q11" s="356" t="n"/>
      <c r="R11" s="356" t="n"/>
      <c r="S11" s="356" t="n"/>
      <c r="T11" s="356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56" t="n"/>
      <c r="AZ11" s="356" t="n"/>
      <c r="BA11" s="356" t="n"/>
      <c r="BB11" s="356" t="n"/>
      <c r="BC11" s="356" t="n"/>
      <c r="BD11" s="356" t="n"/>
      <c r="BE11" s="356" t="n"/>
      <c r="BF11" s="356" t="n"/>
      <c r="BG11" s="356" t="n"/>
      <c r="BH11" s="356" t="n"/>
      <c r="BI11" s="356" t="n"/>
      <c r="BJ11" s="356" t="n"/>
      <c r="BK11" s="356" t="n"/>
      <c r="BL11" s="356" t="n"/>
      <c r="BM11" s="356" t="n"/>
      <c r="BN11" s="355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41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</row>
    <row r="13">
      <c r="A13" s="300" t="inlineStr">
        <is>
          <t>КУРСЫ</t>
        </is>
      </c>
      <c r="B13" s="1710" t="inlineStr">
        <is>
          <t>сентябрь</t>
        </is>
      </c>
      <c r="C13" s="50" t="n"/>
      <c r="D13" s="50" t="n"/>
      <c r="E13" s="51" t="n"/>
      <c r="F13" s="1711" t="n"/>
      <c r="G13" s="1712" t="inlineStr">
        <is>
          <t>октябрь</t>
        </is>
      </c>
      <c r="H13" s="50" t="n"/>
      <c r="I13" s="51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1715" t="n"/>
      <c r="AY13" s="1716" t="inlineStr">
        <is>
          <t>август</t>
        </is>
      </c>
      <c r="AZ13" s="163" t="n"/>
      <c r="BA13" s="163" t="n"/>
      <c r="BB13" s="164" t="n"/>
      <c r="BC13" s="1717" t="inlineStr">
        <is>
          <t>Теоретическое обучение</t>
        </is>
      </c>
      <c r="BD13" s="1718" t="inlineStr">
        <is>
          <t>Экзаменационные сессии</t>
        </is>
      </c>
      <c r="BE13" s="1718" t="inlineStr">
        <is>
          <t>Производственные практики</t>
        </is>
      </c>
      <c r="BF13" s="1718" t="inlineStr">
        <is>
          <t>Магистерская диссертация</t>
        </is>
      </c>
      <c r="BG13" s="1718" t="inlineStr">
        <is>
          <t>Итоговая аттестация</t>
        </is>
      </c>
      <c r="BH13" s="1718" t="inlineStr">
        <is>
          <t>Каникулы</t>
        </is>
      </c>
      <c r="BI13" s="1719" t="inlineStr">
        <is>
          <t>Всего</t>
        </is>
      </c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</row>
    <row r="14">
      <c r="A14" s="307" t="n"/>
      <c r="B14" s="1721" t="n">
        <v>1</v>
      </c>
      <c r="C14" s="1722" t="n">
        <v>8</v>
      </c>
      <c r="D14" s="1722" t="n">
        <v>15</v>
      </c>
      <c r="E14" s="1722" t="n">
        <v>22</v>
      </c>
      <c r="F14" s="567" t="n">
        <v>29</v>
      </c>
      <c r="G14" s="1722" t="n">
        <v>6</v>
      </c>
      <c r="H14" s="1722" t="n">
        <v>13</v>
      </c>
      <c r="I14" s="1722" t="n">
        <v>20</v>
      </c>
      <c r="J14" s="567" t="n">
        <v>27</v>
      </c>
      <c r="K14" s="1722" t="n">
        <v>3</v>
      </c>
      <c r="L14" s="1722" t="n">
        <v>10</v>
      </c>
      <c r="M14" s="1722" t="n">
        <v>17</v>
      </c>
      <c r="N14" s="1722" t="n">
        <v>24</v>
      </c>
      <c r="O14" s="1722" t="n">
        <v>1</v>
      </c>
      <c r="P14" s="1722" t="n">
        <v>8</v>
      </c>
      <c r="Q14" s="1722" t="n">
        <v>15</v>
      </c>
      <c r="R14" s="1722" t="n">
        <v>22</v>
      </c>
      <c r="S14" s="567" t="n">
        <v>29</v>
      </c>
      <c r="T14" s="1722" t="n">
        <v>5</v>
      </c>
      <c r="U14" s="1722" t="n">
        <v>12</v>
      </c>
      <c r="V14" s="1722" t="n">
        <v>19</v>
      </c>
      <c r="W14" s="567" t="n">
        <v>26</v>
      </c>
      <c r="X14" s="1722" t="n">
        <v>2</v>
      </c>
      <c r="Y14" s="1722" t="n">
        <v>9</v>
      </c>
      <c r="Z14" s="1722" t="n">
        <v>16</v>
      </c>
      <c r="AA14" s="567" t="n">
        <v>23</v>
      </c>
      <c r="AB14" s="1722" t="n">
        <v>2</v>
      </c>
      <c r="AC14" s="1722" t="n">
        <v>9</v>
      </c>
      <c r="AD14" s="1722" t="n">
        <v>16</v>
      </c>
      <c r="AE14" s="1722" t="n">
        <v>23</v>
      </c>
      <c r="AF14" s="567" t="n">
        <v>30</v>
      </c>
      <c r="AG14" s="1722" t="n">
        <v>6</v>
      </c>
      <c r="AH14" s="1722" t="n">
        <v>13</v>
      </c>
      <c r="AI14" s="1722" t="n">
        <v>20</v>
      </c>
      <c r="AJ14" s="567" t="n">
        <v>27</v>
      </c>
      <c r="AK14" s="1722" t="n">
        <v>4</v>
      </c>
      <c r="AL14" s="1722" t="n">
        <v>11</v>
      </c>
      <c r="AM14" s="1722" t="n">
        <v>18</v>
      </c>
      <c r="AN14" s="1722" t="n">
        <v>25</v>
      </c>
      <c r="AO14" s="1722" t="n">
        <v>1</v>
      </c>
      <c r="AP14" s="1722" t="n">
        <v>8</v>
      </c>
      <c r="AQ14" s="1722" t="n">
        <v>15</v>
      </c>
      <c r="AR14" s="1722" t="n">
        <v>22</v>
      </c>
      <c r="AS14" s="567" t="n">
        <v>29</v>
      </c>
      <c r="AT14" s="139" t="n"/>
      <c r="AU14" s="1722" t="n">
        <v>6</v>
      </c>
      <c r="AV14" s="1722" t="n">
        <v>13</v>
      </c>
      <c r="AW14" s="1722" t="n">
        <v>20</v>
      </c>
      <c r="AX14" s="1722" t="n">
        <v>27</v>
      </c>
      <c r="AY14" s="567" t="n">
        <v>3</v>
      </c>
      <c r="AZ14" s="567" t="n">
        <v>10</v>
      </c>
      <c r="BA14" s="567" t="n">
        <v>17</v>
      </c>
      <c r="BB14" s="568" t="n">
        <v>24</v>
      </c>
      <c r="BC14" s="59" t="n"/>
      <c r="BD14" s="64" t="n"/>
      <c r="BE14" s="64" t="n"/>
      <c r="BF14" s="64" t="n"/>
      <c r="BG14" s="64" t="n"/>
      <c r="BH14" s="64" t="n"/>
      <c r="BI14" s="65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</row>
    <row r="15">
      <c r="A15" s="307" t="n"/>
      <c r="B15" s="1724" t="n">
        <v>7</v>
      </c>
      <c r="C15" s="1725" t="n">
        <v>14</v>
      </c>
      <c r="D15" s="1725" t="n">
        <v>21</v>
      </c>
      <c r="E15" s="1725" t="n">
        <v>28</v>
      </c>
      <c r="F15" s="1725" t="n">
        <v>5</v>
      </c>
      <c r="G15" s="1725" t="n">
        <v>12</v>
      </c>
      <c r="H15" s="1725" t="n">
        <v>19</v>
      </c>
      <c r="I15" s="1725" t="n">
        <v>26</v>
      </c>
      <c r="J15" s="1725" t="n">
        <v>2</v>
      </c>
      <c r="K15" s="1725" t="n">
        <v>9</v>
      </c>
      <c r="L15" s="1725" t="n">
        <v>16</v>
      </c>
      <c r="M15" s="1725" t="n">
        <v>23</v>
      </c>
      <c r="N15" s="1725" t="n">
        <v>30</v>
      </c>
      <c r="O15" s="1725" t="n">
        <v>7</v>
      </c>
      <c r="P15" s="1725" t="n">
        <v>14</v>
      </c>
      <c r="Q15" s="1725" t="n">
        <v>21</v>
      </c>
      <c r="R15" s="1725" t="n">
        <v>28</v>
      </c>
      <c r="S15" s="1725" t="n">
        <v>4</v>
      </c>
      <c r="T15" s="1725" t="n">
        <v>11</v>
      </c>
      <c r="U15" s="1725" t="n">
        <v>18</v>
      </c>
      <c r="V15" s="1725" t="n">
        <v>25</v>
      </c>
      <c r="W15" s="1725" t="n">
        <v>1</v>
      </c>
      <c r="X15" s="1725" t="n">
        <v>8</v>
      </c>
      <c r="Y15" s="1725" t="n">
        <v>15</v>
      </c>
      <c r="Z15" s="1725" t="n">
        <v>22</v>
      </c>
      <c r="AA15" s="1725" t="n">
        <v>1</v>
      </c>
      <c r="AB15" s="1725" t="n">
        <v>8</v>
      </c>
      <c r="AC15" s="1725" t="n">
        <v>15</v>
      </c>
      <c r="AD15" s="1725" t="n">
        <v>22</v>
      </c>
      <c r="AE15" s="1725" t="n">
        <v>29</v>
      </c>
      <c r="AF15" s="1725" t="n">
        <v>5</v>
      </c>
      <c r="AG15" s="1725" t="n">
        <v>12</v>
      </c>
      <c r="AH15" s="1725" t="n">
        <v>19</v>
      </c>
      <c r="AI15" s="1725" t="n">
        <v>26</v>
      </c>
      <c r="AJ15" s="1725" t="n">
        <v>3</v>
      </c>
      <c r="AK15" s="1725" t="n">
        <v>10</v>
      </c>
      <c r="AL15" s="1725" t="n">
        <v>17</v>
      </c>
      <c r="AM15" s="1725" t="n">
        <v>24</v>
      </c>
      <c r="AN15" s="1725" t="n">
        <v>31</v>
      </c>
      <c r="AO15" s="1725" t="n">
        <v>7</v>
      </c>
      <c r="AP15" s="1725" t="n">
        <v>14</v>
      </c>
      <c r="AQ15" s="1725" t="n">
        <v>21</v>
      </c>
      <c r="AR15" s="1725" t="n">
        <v>28</v>
      </c>
      <c r="AS15" s="1725" t="n">
        <v>5</v>
      </c>
      <c r="AT15" s="62" t="n"/>
      <c r="AU15" s="1725" t="n">
        <v>12</v>
      </c>
      <c r="AV15" s="1725" t="n">
        <v>19</v>
      </c>
      <c r="AW15" s="1725" t="n">
        <v>26</v>
      </c>
      <c r="AX15" s="1725" t="n">
        <v>2</v>
      </c>
      <c r="AY15" s="1725" t="n">
        <v>9</v>
      </c>
      <c r="AZ15" s="1725" t="n">
        <v>16</v>
      </c>
      <c r="BA15" s="1725" t="n">
        <v>23</v>
      </c>
      <c r="BB15" s="1726" t="n">
        <v>31</v>
      </c>
      <c r="BC15" s="59" t="n"/>
      <c r="BD15" s="64" t="n"/>
      <c r="BE15" s="64" t="n"/>
      <c r="BF15" s="64" t="n"/>
      <c r="BG15" s="64" t="n"/>
      <c r="BH15" s="64" t="n"/>
      <c r="BI15" s="65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</row>
    <row r="16">
      <c r="A16" s="320" t="n"/>
      <c r="B16" s="321" t="n">
        <v>1</v>
      </c>
      <c r="C16" s="322" t="n">
        <v>2</v>
      </c>
      <c r="D16" s="322" t="n">
        <v>3</v>
      </c>
      <c r="E16" s="322" t="n">
        <v>4</v>
      </c>
      <c r="F16" s="322" t="n">
        <v>5</v>
      </c>
      <c r="G16" s="322" t="n">
        <v>6</v>
      </c>
      <c r="H16" s="322" t="n">
        <v>7</v>
      </c>
      <c r="I16" s="322" t="n">
        <v>8</v>
      </c>
      <c r="J16" s="322" t="n">
        <v>9</v>
      </c>
      <c r="K16" s="322" t="n">
        <v>10</v>
      </c>
      <c r="L16" s="322" t="n">
        <v>11</v>
      </c>
      <c r="M16" s="322" t="n">
        <v>12</v>
      </c>
      <c r="N16" s="322" t="n">
        <v>13</v>
      </c>
      <c r="O16" s="322" t="n">
        <v>14</v>
      </c>
      <c r="P16" s="322" t="n">
        <v>15</v>
      </c>
      <c r="Q16" s="322" t="n">
        <v>16</v>
      </c>
      <c r="R16" s="322" t="n">
        <v>17</v>
      </c>
      <c r="S16" s="322" t="n">
        <v>18</v>
      </c>
      <c r="T16" s="322" t="n">
        <v>19</v>
      </c>
      <c r="U16" s="322" t="n">
        <v>20</v>
      </c>
      <c r="V16" s="322" t="n">
        <v>21</v>
      </c>
      <c r="W16" s="322" t="n">
        <v>22</v>
      </c>
      <c r="X16" s="322" t="n">
        <v>23</v>
      </c>
      <c r="Y16" s="322" t="n">
        <v>24</v>
      </c>
      <c r="Z16" s="322" t="n">
        <v>25</v>
      </c>
      <c r="AA16" s="322" t="n">
        <v>26</v>
      </c>
      <c r="AB16" s="322" t="n">
        <v>27</v>
      </c>
      <c r="AC16" s="322" t="n">
        <v>28</v>
      </c>
      <c r="AD16" s="322" t="n">
        <v>29</v>
      </c>
      <c r="AE16" s="322" t="n">
        <v>30</v>
      </c>
      <c r="AF16" s="322" t="n">
        <v>31</v>
      </c>
      <c r="AG16" s="322" t="n">
        <v>32</v>
      </c>
      <c r="AH16" s="322" t="n">
        <v>33</v>
      </c>
      <c r="AI16" s="322" t="n">
        <v>34</v>
      </c>
      <c r="AJ16" s="322" t="n">
        <v>35</v>
      </c>
      <c r="AK16" s="322" t="n">
        <v>36</v>
      </c>
      <c r="AL16" s="322" t="n">
        <v>37</v>
      </c>
      <c r="AM16" s="322" t="n">
        <v>38</v>
      </c>
      <c r="AN16" s="322" t="n">
        <v>39</v>
      </c>
      <c r="AO16" s="322" t="n">
        <v>40</v>
      </c>
      <c r="AP16" s="322" t="n">
        <v>41</v>
      </c>
      <c r="AQ16" s="322" t="n">
        <v>42</v>
      </c>
      <c r="AR16" s="322" t="n">
        <v>43</v>
      </c>
      <c r="AS16" s="322" t="n">
        <v>44</v>
      </c>
      <c r="AT16" s="70" t="n"/>
      <c r="AU16" s="322" t="n">
        <v>45</v>
      </c>
      <c r="AV16" s="322" t="n">
        <v>46</v>
      </c>
      <c r="AW16" s="322" t="n">
        <v>47</v>
      </c>
      <c r="AX16" s="322" t="n">
        <v>48</v>
      </c>
      <c r="AY16" s="322" t="n">
        <v>49</v>
      </c>
      <c r="AZ16" s="322" t="n">
        <v>50</v>
      </c>
      <c r="BA16" s="322" t="n">
        <v>51</v>
      </c>
      <c r="BB16" s="324" t="n">
        <v>52</v>
      </c>
      <c r="BC16" s="59" t="n"/>
      <c r="BD16" s="64" t="n"/>
      <c r="BE16" s="64" t="n"/>
      <c r="BF16" s="64" t="n"/>
      <c r="BG16" s="64" t="n"/>
      <c r="BH16" s="64" t="n"/>
      <c r="BI16" s="65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</row>
    <row r="17">
      <c r="A17" s="576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2310" t="n"/>
      <c r="AV17" s="108" t="n"/>
      <c r="AW17" s="108" t="n"/>
      <c r="AX17" s="108" t="n"/>
      <c r="AY17" s="108" t="n"/>
      <c r="AZ17" s="108" t="n"/>
      <c r="BA17" s="108" t="n"/>
      <c r="BB17" s="148" t="n"/>
      <c r="BC17" s="326" t="n">
        <v>24</v>
      </c>
      <c r="BD17" s="330" t="n">
        <v>6</v>
      </c>
      <c r="BE17" s="330" t="n">
        <v>2</v>
      </c>
      <c r="BF17" s="330" t="n">
        <v>8</v>
      </c>
      <c r="BG17" s="330" t="n">
        <v>2</v>
      </c>
      <c r="BH17" s="330" t="n">
        <v>2</v>
      </c>
      <c r="BI17" s="1728">
        <f>BC17+BD17+BE17+BF17+BG17+BH17</f>
        <v/>
      </c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</row>
    <row r="18">
      <c r="A18" s="2311" t="n"/>
      <c r="B18" s="2311" t="n"/>
      <c r="C18" s="2311" t="n"/>
      <c r="D18" s="2311" t="n"/>
      <c r="E18" s="2311" t="n"/>
      <c r="F18" s="2311" t="n"/>
      <c r="G18" s="2311" t="n"/>
      <c r="H18" s="2311" t="n"/>
      <c r="I18" s="2311" t="n"/>
      <c r="J18" s="2311" t="n"/>
      <c r="K18" s="2311" t="n"/>
      <c r="L18" s="2311" t="n"/>
      <c r="M18" s="2311" t="n"/>
      <c r="N18" s="2311" t="n"/>
      <c r="O18" s="2311" t="n"/>
      <c r="P18" s="2311" t="n"/>
      <c r="Q18" s="2311" t="n"/>
      <c r="R18" s="2311" t="n"/>
      <c r="S18" s="2311" t="n"/>
      <c r="T18" s="2311" t="n"/>
      <c r="U18" s="2311" t="n"/>
      <c r="V18" s="2311" t="n"/>
      <c r="W18" s="2311" t="n"/>
      <c r="X18" s="2311" t="n"/>
      <c r="Y18" s="2311" t="n"/>
      <c r="Z18" s="2311" t="n"/>
      <c r="AA18" s="2311" t="n"/>
      <c r="AB18" s="2311" t="n"/>
      <c r="AC18" s="2311" t="n"/>
      <c r="AD18" s="2311" t="n"/>
      <c r="AE18" s="2311" t="n"/>
      <c r="AF18" s="2311" t="n"/>
      <c r="AG18" s="2311" t="n"/>
      <c r="AH18" s="2311" t="n"/>
      <c r="AI18" s="2311" t="n"/>
      <c r="AJ18" s="2311" t="n"/>
      <c r="AK18" s="2311" t="n"/>
      <c r="AL18" s="2311" t="n"/>
      <c r="AM18" s="2311" t="n"/>
      <c r="AN18" s="2311" t="n"/>
      <c r="AO18" s="2311" t="n"/>
      <c r="AP18" s="2312" t="n"/>
      <c r="AQ18" s="2312" t="n"/>
      <c r="AR18" s="2312" t="n"/>
      <c r="AS18" s="2312" t="n"/>
      <c r="AT18" s="2312" t="n"/>
      <c r="AU18" s="2312" t="n"/>
      <c r="AV18" s="2312" t="n"/>
      <c r="AW18" s="2312" t="n"/>
      <c r="AX18" s="2312" t="n"/>
      <c r="AY18" s="2312" t="n"/>
      <c r="AZ18" s="2312" t="n"/>
      <c r="BA18" s="2312" t="n"/>
      <c r="BB18" s="2312" t="n"/>
      <c r="BC18" s="1729" t="n">
        <v>24</v>
      </c>
      <c r="BD18" s="1730" t="n">
        <v>6</v>
      </c>
      <c r="BE18" s="1730" t="n">
        <v>2</v>
      </c>
      <c r="BF18" s="1730" t="n">
        <v>8</v>
      </c>
      <c r="BG18" s="1730" t="n">
        <v>2</v>
      </c>
      <c r="BH18" s="1730" t="n">
        <v>2</v>
      </c>
      <c r="BI18" s="1731">
        <f>BC18+BD18+BE18+BF18+BG18+BH18</f>
        <v/>
      </c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</row>
    <row r="19">
      <c r="A19" s="91" t="inlineStr">
        <is>
          <t>Обозначения:</t>
        </is>
      </c>
      <c r="B19" s="92" t="n"/>
      <c r="C19" s="91" t="n"/>
      <c r="D19" s="91" t="n"/>
      <c r="E19" s="91" t="n"/>
      <c r="F19" s="92" t="n"/>
      <c r="G19" s="93" t="n"/>
      <c r="H19" s="94" t="inlineStr">
        <is>
          <t>−</t>
        </is>
      </c>
      <c r="I19" s="91" t="inlineStr">
        <is>
          <t>теоретическое обучение</t>
        </is>
      </c>
      <c r="J19" s="91" t="n"/>
      <c r="K19" s="91" t="n"/>
      <c r="L19" s="91" t="n"/>
      <c r="M19" s="91" t="n"/>
      <c r="N19" s="91" t="n"/>
      <c r="O19" s="91" t="n"/>
      <c r="P19" s="91" t="n"/>
      <c r="Q19" s="94" t="n"/>
      <c r="R19" s="94" t="n"/>
      <c r="S19" s="90" t="n"/>
      <c r="T19" s="90" t="n"/>
      <c r="U19" s="90" t="n"/>
      <c r="V19" s="90" t="n"/>
      <c r="W19" s="90" t="n"/>
      <c r="X19" s="90" t="n"/>
      <c r="Y19" s="90" t="n"/>
      <c r="Z19" s="90" t="n"/>
      <c r="AA19" s="92" t="n"/>
      <c r="AB19" s="92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1" t="n"/>
      <c r="AG19" s="91" t="n"/>
      <c r="AH19" s="91" t="n"/>
      <c r="AI19" s="91" t="n"/>
      <c r="AJ19" s="91" t="n"/>
      <c r="AK19" s="91" t="n"/>
      <c r="AL19" s="91" t="n"/>
      <c r="AM19" s="91" t="n"/>
      <c r="AN19" s="92" t="n"/>
      <c r="AO19" s="92" t="n"/>
      <c r="AP19" s="96" t="inlineStr">
        <is>
          <t>//</t>
        </is>
      </c>
      <c r="AQ19" s="94" t="inlineStr">
        <is>
          <t>−</t>
        </is>
      </c>
      <c r="AR19" s="91" t="inlineStr">
        <is>
          <t>итоговая аттестация</t>
        </is>
      </c>
      <c r="AS19" s="91" t="n"/>
      <c r="AT19" s="91" t="n"/>
      <c r="AU19" s="91" t="n"/>
      <c r="AV19" s="91" t="n"/>
      <c r="AW19" s="91" t="n"/>
      <c r="AX19" s="97" t="n"/>
      <c r="AY19" s="97" t="n"/>
      <c r="AZ19" s="97" t="n"/>
      <c r="BA19" s="97" t="n"/>
      <c r="BB19" s="97" t="n"/>
      <c r="BC19" s="97" t="n"/>
      <c r="BD19" s="90" t="n"/>
      <c r="BE19" s="90" t="n"/>
      <c r="BF19" s="92" t="n"/>
      <c r="BG19" s="92" t="n"/>
      <c r="BH19" s="92" t="n"/>
      <c r="BI19" s="90" t="n"/>
      <c r="BJ19" s="90" t="n"/>
      <c r="BK19" s="90" t="n"/>
      <c r="BL19" s="90" t="n"/>
      <c r="BM19" s="90" t="n"/>
      <c r="BN19" s="90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1" t="n"/>
      <c r="AB20" s="91" t="n"/>
      <c r="AC20" s="91" t="n"/>
      <c r="AD20" s="91" t="n"/>
      <c r="AE20" s="91" t="n"/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2" t="n"/>
      <c r="BF20" s="92" t="n"/>
      <c r="BG20" s="92" t="n"/>
      <c r="BH20" s="92" t="n"/>
      <c r="BI20" s="94" t="n"/>
      <c r="BJ20" s="94" t="n"/>
      <c r="BK20" s="91" t="n"/>
      <c r="BL20" s="91" t="n"/>
      <c r="BM20" s="91" t="n"/>
      <c r="BN20" s="90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</row>
    <row r="21">
      <c r="A21" s="91" t="n"/>
      <c r="B21" s="91" t="n"/>
      <c r="C21" s="91" t="n"/>
      <c r="D21" s="91" t="n"/>
      <c r="E21" s="91" t="n"/>
      <c r="F21" s="92" t="n"/>
      <c r="G21" s="95" t="inlineStr">
        <is>
          <t>:</t>
        </is>
      </c>
      <c r="H21" s="94" t="inlineStr">
        <is>
          <t>−</t>
        </is>
      </c>
      <c r="I21" s="91" t="inlineStr">
        <is>
          <t>экзаменационная сессия</t>
        </is>
      </c>
      <c r="J21" s="91" t="n"/>
      <c r="K21" s="91" t="n"/>
      <c r="L21" s="91" t="n"/>
      <c r="M21" s="91" t="n"/>
      <c r="N21" s="91" t="n"/>
      <c r="O21" s="91" t="n"/>
      <c r="P21" s="91" t="n"/>
      <c r="Q21" s="94" t="n"/>
      <c r="R21" s="94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2" t="n"/>
      <c r="AB21" s="92" t="n"/>
      <c r="AC21" s="96" t="inlineStr">
        <is>
          <t>/</t>
        </is>
      </c>
      <c r="AD21" s="94" t="inlineStr">
        <is>
          <t>−</t>
        </is>
      </c>
      <c r="AE21" s="91" t="inlineStr">
        <is>
          <t>магистерская диссертация</t>
        </is>
      </c>
      <c r="AF21" s="91" t="n"/>
      <c r="AG21" s="91" t="n"/>
      <c r="AH21" s="97" t="n"/>
      <c r="AI21" s="97" t="n"/>
      <c r="AJ21" s="97" t="n"/>
      <c r="AK21" s="97" t="n"/>
      <c r="AL21" s="92" t="n"/>
      <c r="AM21" s="90" t="n"/>
      <c r="AN21" s="90" t="n"/>
      <c r="AO21" s="92" t="n"/>
      <c r="AP21" s="95" t="inlineStr">
        <is>
          <t>=</t>
        </is>
      </c>
      <c r="AQ21" s="94" t="inlineStr">
        <is>
          <t>−</t>
        </is>
      </c>
      <c r="AR21" s="91" t="inlineStr">
        <is>
          <t>каникулы</t>
        </is>
      </c>
      <c r="AS21" s="91" t="n"/>
      <c r="AT21" s="91" t="n"/>
      <c r="AU21" s="91" t="n"/>
      <c r="AV21" s="91" t="n"/>
      <c r="AW21" s="91" t="n"/>
      <c r="AX21" s="90" t="n"/>
      <c r="AY21" s="90" t="n"/>
      <c r="AZ21" s="90" t="n"/>
      <c r="BA21" s="90" t="n"/>
      <c r="BB21" s="90" t="n"/>
      <c r="BC21" s="90" t="n"/>
      <c r="BD21" s="97" t="n"/>
      <c r="BE21" s="97" t="n"/>
      <c r="BF21" s="97" t="n"/>
      <c r="BG21" s="97" t="n"/>
      <c r="BH21" s="97" t="n"/>
      <c r="BI21" s="97" t="n"/>
      <c r="BJ21" s="91" t="n"/>
      <c r="BK21" s="91" t="n"/>
      <c r="BL21" s="91" t="n"/>
      <c r="BM21" s="91" t="n"/>
      <c r="BN21" s="90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</row>
    <row r="22">
      <c r="A22" s="593" t="n"/>
      <c r="B22" s="593" t="n"/>
      <c r="C22" s="593" t="n"/>
      <c r="D22" s="593" t="n"/>
      <c r="E22" s="593" t="n"/>
      <c r="F22" s="1732" t="n"/>
      <c r="G22" s="8" t="n"/>
      <c r="H22" s="8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593" t="n"/>
      <c r="T22" s="593" t="n"/>
      <c r="U22" s="593" t="n"/>
      <c r="V22" s="593" t="n"/>
      <c r="W22" s="593" t="n"/>
      <c r="X22" s="593" t="n"/>
      <c r="Y22" s="593" t="n"/>
      <c r="Z22" s="593" t="n"/>
      <c r="AA22" s="1732" t="n"/>
      <c r="AB22" s="1732" t="n"/>
      <c r="AC22" s="8" t="n"/>
      <c r="AD22" s="8" t="n"/>
      <c r="AE22" s="593" t="n"/>
      <c r="AF22" s="593" t="n"/>
      <c r="AG22" s="593" t="n"/>
      <c r="AH22" s="593" t="n"/>
      <c r="AI22" s="593" t="n"/>
      <c r="AJ22" s="593" t="n"/>
      <c r="AK22" s="593" t="n"/>
      <c r="AL22" s="593" t="n"/>
      <c r="AM22" s="593" t="n"/>
      <c r="AN22" s="1732" t="n"/>
      <c r="AO22" s="1732" t="n"/>
      <c r="AP22" s="1510" t="n"/>
      <c r="AQ22" s="8" t="n"/>
      <c r="AR22" s="593" t="n"/>
      <c r="AS22" s="593" t="n"/>
      <c r="AT22" s="593" t="n"/>
      <c r="AU22" s="593" t="n"/>
      <c r="AV22" s="593" t="n"/>
      <c r="AW22" s="593" t="n"/>
      <c r="AX22" s="592" t="n"/>
      <c r="AY22" s="592" t="n"/>
      <c r="AZ22" s="592" t="n"/>
      <c r="BA22" s="592" t="n"/>
      <c r="BB22" s="592" t="n"/>
      <c r="BC22" s="592" t="n"/>
      <c r="BD22" s="592" t="n"/>
      <c r="BE22" s="592" t="n"/>
      <c r="BF22" s="592" t="n"/>
      <c r="BG22" s="592" t="n"/>
      <c r="BH22" s="592" t="n"/>
      <c r="BI22" s="592" t="n"/>
      <c r="BJ22" s="593" t="n"/>
      <c r="BK22" s="593" t="n"/>
      <c r="BL22" s="593" t="n"/>
      <c r="BM22" s="593" t="n"/>
      <c r="BN22" s="9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</row>
    <row r="23">
      <c r="A23" s="20" t="inlineStr">
        <is>
          <t>III. План образовательного процесса</t>
        </is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41" t="n"/>
      <c r="BO23" s="41" t="n"/>
      <c r="BP23" s="41" t="n"/>
      <c r="BQ23" s="41" t="n"/>
      <c r="BR23" s="41" t="n"/>
      <c r="BS23" s="41" t="n"/>
      <c r="BT23" s="41" t="n"/>
      <c r="BU23" s="41" t="n"/>
      <c r="BV23" s="41" t="n"/>
      <c r="BW23" s="41" t="n"/>
      <c r="BX23" s="41" t="n"/>
      <c r="BY23" s="41" t="n"/>
      <c r="BZ23" s="41" t="n"/>
      <c r="CA23" s="41" t="n"/>
      <c r="CB23" s="41" t="n"/>
      <c r="CC23" s="41" t="n"/>
      <c r="CD23" s="41" t="n"/>
      <c r="CE23" s="41" t="n"/>
      <c r="CF23" s="41" t="n"/>
      <c r="CG23" s="1" t="n"/>
      <c r="CH23" s="1" t="n"/>
    </row>
    <row r="24">
      <c r="A24" s="1733" t="inlineStr">
        <is>
          <t>№
п/п</t>
        </is>
      </c>
      <c r="B24" s="1734" t="n"/>
      <c r="C24" s="594" t="inlineStr">
        <is>
          <t>Название модуля, учебной дисциплины, курсового проекта                                              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1" t="n"/>
      <c r="Y24" s="101" t="n"/>
      <c r="Z24" s="101" t="n"/>
      <c r="AA24" s="101" t="n"/>
      <c r="AB24" s="101" t="n"/>
      <c r="AC24" s="101" t="n"/>
      <c r="AD24" s="104" t="n"/>
      <c r="AE24" s="596" t="inlineStr">
        <is>
          <t>Экзамены</t>
        </is>
      </c>
      <c r="AF24" s="104" t="n"/>
      <c r="AG24" s="1735" t="inlineStr">
        <is>
          <t>Зачеты</t>
        </is>
      </c>
      <c r="AH24" s="1734" t="n"/>
      <c r="AI24" s="2313" t="inlineStr">
        <is>
          <t>Количество академических часов</t>
        </is>
      </c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08" t="n"/>
      <c r="AS24" s="108" t="n"/>
      <c r="AT24" s="1737" t="n"/>
      <c r="AU24" s="103" t="inlineStr">
        <is>
          <t>Распределение по курсам и семестрам</t>
        </is>
      </c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08" t="n"/>
      <c r="BF24" s="148" t="n"/>
      <c r="BG24" s="594" t="inlineStr">
        <is>
          <t>Код компетенции</t>
        </is>
      </c>
      <c r="BH24" s="101" t="n"/>
      <c r="BI24" s="104" t="n"/>
      <c r="BJ24" s="599" t="inlineStr">
        <is>
          <t>Учебная дисциплина закреплена за кафедрой</t>
        </is>
      </c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90" t="n"/>
      <c r="BV24" s="90" t="n"/>
      <c r="BW24" s="90" t="n"/>
      <c r="BX24" s="90" t="n"/>
      <c r="BY24" s="90" t="n"/>
      <c r="BZ24" s="90" t="n"/>
      <c r="CA24" s="90" t="n"/>
      <c r="CB24" s="90" t="n"/>
      <c r="CC24" s="1" t="n"/>
      <c r="CD24" s="1" t="n"/>
      <c r="CE24" s="1" t="n"/>
      <c r="CF24" s="1" t="n"/>
      <c r="CG24" s="1" t="n"/>
      <c r="CH24" s="1" t="n"/>
    </row>
    <row r="25">
      <c r="A25" s="112" t="n"/>
      <c r="B25" s="1738" t="n"/>
      <c r="C25" s="112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14" t="n"/>
      <c r="AE25" s="112" t="n"/>
      <c r="AF25" s="114" t="n"/>
      <c r="AG25" s="1" t="n"/>
      <c r="AH25" s="1738" t="n"/>
      <c r="AI25" s="1739" t="inlineStr">
        <is>
          <t>Всего</t>
        </is>
      </c>
      <c r="AJ25" s="1734" t="n"/>
      <c r="AK25" s="1740" t="inlineStr">
        <is>
          <t>Аудиторных</t>
        </is>
      </c>
      <c r="AL25" s="1734" t="n"/>
      <c r="AM25" s="1741" t="inlineStr">
        <is>
          <t>Из них</t>
        </is>
      </c>
      <c r="AN25" s="108" t="n"/>
      <c r="AO25" s="108" t="n"/>
      <c r="AP25" s="108" t="n"/>
      <c r="AQ25" s="108" t="n"/>
      <c r="AR25" s="108" t="n"/>
      <c r="AS25" s="108" t="n"/>
      <c r="AT25" s="1737" t="n"/>
      <c r="AU25" s="251" t="inlineStr">
        <is>
          <t>I курс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112" t="n"/>
      <c r="BH25" s="1" t="n"/>
      <c r="BI25" s="114" t="n"/>
      <c r="BJ25" s="112" t="n"/>
      <c r="BK25" s="90" t="n"/>
      <c r="BL25" s="90" t="n"/>
      <c r="BM25" s="90" t="n"/>
      <c r="BN25" s="90" t="n"/>
      <c r="BO25" s="90" t="n"/>
      <c r="BP25" s="90" t="n"/>
      <c r="BQ25" s="90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14" t="n"/>
      <c r="AG26" s="1" t="n"/>
      <c r="AH26" s="1738" t="n"/>
      <c r="AI26" s="112" t="n"/>
      <c r="AJ26" s="1738" t="n"/>
      <c r="AK26" s="116" t="n"/>
      <c r="AL26" s="1738" t="n"/>
      <c r="AM26" s="1742" t="inlineStr">
        <is>
          <t>Лекции</t>
        </is>
      </c>
      <c r="AN26" s="53" t="n"/>
      <c r="AO26" s="1743" t="inlineStr">
        <is>
          <t>Лабораторные</t>
        </is>
      </c>
      <c r="AP26" s="53" t="n"/>
      <c r="AQ26" s="1743" t="inlineStr">
        <is>
          <t>Практические</t>
        </is>
      </c>
      <c r="AR26" s="53" t="n"/>
      <c r="AS26" s="1743" t="inlineStr">
        <is>
          <t>Семинарские</t>
        </is>
      </c>
      <c r="AT26" s="53" t="n"/>
      <c r="AU26" s="105" t="inlineStr">
        <is>
          <t>1 семестр,</t>
        </is>
      </c>
      <c r="AV26" s="123" t="n"/>
      <c r="AW26" s="123" t="n"/>
      <c r="AX26" s="123" t="n"/>
      <c r="AY26" s="123" t="n"/>
      <c r="AZ26" s="124" t="n"/>
      <c r="BA26" s="106" t="inlineStr">
        <is>
          <t>2 семестр,</t>
        </is>
      </c>
      <c r="BB26" s="123" t="n"/>
      <c r="BC26" s="123" t="n"/>
      <c r="BD26" s="123" t="n"/>
      <c r="BE26" s="123" t="n"/>
      <c r="BF26" s="124" t="n"/>
      <c r="BG26" s="112" t="n"/>
      <c r="BH26" s="1" t="n"/>
      <c r="BI26" s="114" t="n"/>
      <c r="BJ26" s="112" t="n"/>
      <c r="BK26" s="90" t="n"/>
      <c r="BL26" s="90" t="n"/>
      <c r="BM26" s="90" t="n"/>
      <c r="BN26" s="90" t="n"/>
      <c r="BO26" s="90" t="n"/>
      <c r="BP26" s="90" t="n"/>
      <c r="BQ26" s="90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14" t="n"/>
      <c r="AG27" s="1" t="n"/>
      <c r="AH27" s="1738" t="n"/>
      <c r="AI27" s="112" t="n"/>
      <c r="AJ27" s="1738" t="n"/>
      <c r="AK27" s="116" t="n"/>
      <c r="AL27" s="1738" t="n"/>
      <c r="AM27" s="1" t="n"/>
      <c r="AN27" s="115" t="n"/>
      <c r="AO27" s="116" t="n"/>
      <c r="AP27" s="115" t="n"/>
      <c r="AQ27" s="116" t="n"/>
      <c r="AR27" s="115" t="n"/>
      <c r="AS27" s="116" t="n"/>
      <c r="AT27" s="115" t="n"/>
      <c r="AU27" s="366" t="n">
        <v>15</v>
      </c>
      <c r="AV27" s="131" t="n"/>
      <c r="AW27" s="181" t="inlineStr">
        <is>
          <t xml:space="preserve"> недель</t>
        </is>
      </c>
      <c r="AX27" s="126" t="n"/>
      <c r="AY27" s="126" t="n"/>
      <c r="AZ27" s="128" t="n"/>
      <c r="BA27" s="129" t="n">
        <v>9</v>
      </c>
      <c r="BB27" s="126" t="n"/>
      <c r="BC27" s="189" t="inlineStr">
        <is>
          <t xml:space="preserve"> недель</t>
        </is>
      </c>
      <c r="BD27" s="126" t="n"/>
      <c r="BE27" s="126" t="n"/>
      <c r="BF27" s="175" t="n"/>
      <c r="BG27" s="112" t="n"/>
      <c r="BH27" s="1" t="n"/>
      <c r="BI27" s="114" t="n"/>
      <c r="BJ27" s="112" t="n"/>
      <c r="BK27" s="90" t="n"/>
      <c r="BL27" s="90" t="n"/>
      <c r="BM27" s="90" t="n"/>
      <c r="BN27" s="90" t="n"/>
      <c r="BO27" s="90" t="n"/>
      <c r="BP27" s="90" t="n"/>
      <c r="BQ27" s="90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</row>
    <row r="28">
      <c r="A28" s="1744" t="n"/>
      <c r="B28" s="1745" t="n"/>
      <c r="C28" s="606" t="n"/>
      <c r="D28" s="544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544" t="n"/>
      <c r="V28" s="544" t="n"/>
      <c r="W28" s="544" t="n"/>
      <c r="X28" s="544" t="n"/>
      <c r="Y28" s="544" t="n"/>
      <c r="Z28" s="544" t="n"/>
      <c r="AA28" s="544" t="n"/>
      <c r="AB28" s="544" t="n"/>
      <c r="AC28" s="544" t="n"/>
      <c r="AD28" s="607" t="n"/>
      <c r="AE28" s="606" t="n"/>
      <c r="AF28" s="607" t="n"/>
      <c r="AG28" s="1746" t="n"/>
      <c r="AH28" s="1745" t="n"/>
      <c r="AI28" s="1744" t="n"/>
      <c r="AJ28" s="1745" t="n"/>
      <c r="AK28" s="1747" t="n"/>
      <c r="AL28" s="1745" t="n"/>
      <c r="AM28" s="1746" t="n"/>
      <c r="AN28" s="1748" t="n"/>
      <c r="AO28" s="1747" t="n"/>
      <c r="AP28" s="1748" t="n"/>
      <c r="AQ28" s="1747" t="n"/>
      <c r="AR28" s="1748" t="n"/>
      <c r="AS28" s="1747" t="n"/>
      <c r="AT28" s="1748" t="n"/>
      <c r="AU28" s="1749" t="inlineStr">
        <is>
          <t>Всего часов</t>
        </is>
      </c>
      <c r="AV28" s="609" t="n"/>
      <c r="AW28" s="1750" t="inlineStr">
        <is>
          <t>Ауд.часов</t>
        </is>
      </c>
      <c r="AX28" s="609" t="n"/>
      <c r="AY28" s="1750" t="inlineStr">
        <is>
          <t>Зач.единиц</t>
        </is>
      </c>
      <c r="AZ28" s="609" t="n"/>
      <c r="BA28" s="1750" t="inlineStr">
        <is>
          <t>Всего часов</t>
        </is>
      </c>
      <c r="BB28" s="609" t="n"/>
      <c r="BC28" s="1750" t="inlineStr">
        <is>
          <t>Ауд.часов</t>
        </is>
      </c>
      <c r="BD28" s="609" t="n"/>
      <c r="BE28" s="1750" t="inlineStr">
        <is>
          <t>Зач.единиц</t>
        </is>
      </c>
      <c r="BF28" s="609" t="n"/>
      <c r="BG28" s="606" t="n"/>
      <c r="BH28" s="544" t="n"/>
      <c r="BI28" s="607" t="n"/>
      <c r="BJ28" s="112" t="n"/>
      <c r="BK28" s="90" t="n"/>
      <c r="BL28" s="90" t="n"/>
      <c r="BM28" s="90" t="n"/>
      <c r="BN28" s="90" t="n"/>
      <c r="BO28" s="90" t="n"/>
      <c r="BP28" s="90" t="n"/>
      <c r="BQ28" s="90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</row>
    <row r="29">
      <c r="A29" s="1751" t="inlineStr">
        <is>
          <t>1</t>
        </is>
      </c>
      <c r="B29" s="1737" t="n"/>
      <c r="C29" s="1238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08" t="n"/>
      <c r="Y29" s="108" t="n"/>
      <c r="Z29" s="108" t="n"/>
      <c r="AA29" s="108" t="n"/>
      <c r="AB29" s="108" t="n"/>
      <c r="AC29" s="108" t="n"/>
      <c r="AD29" s="148" t="n"/>
      <c r="AE29" s="1752" t="n"/>
      <c r="AF29" s="1753" t="n"/>
      <c r="AG29" s="1754" t="n"/>
      <c r="AH29" s="1754" t="n"/>
      <c r="AI29" s="1755">
        <f>AI30+AI34</f>
        <v/>
      </c>
      <c r="AJ29" s="1737" t="n"/>
      <c r="AK29" s="2314" t="n">
        <v>186</v>
      </c>
      <c r="AL29" s="148" t="n"/>
      <c r="AM29" s="381" t="n">
        <v>90</v>
      </c>
      <c r="AN29" s="109" t="n"/>
      <c r="AO29" s="382" t="n">
        <v>96</v>
      </c>
      <c r="AP29" s="109" t="n"/>
      <c r="AQ29" s="382" t="n"/>
      <c r="AR29" s="109" t="n"/>
      <c r="AS29" s="382" t="n"/>
      <c r="AT29" s="109" t="n"/>
      <c r="AU29" s="380" t="n">
        <v>324</v>
      </c>
      <c r="AV29" s="109" t="n"/>
      <c r="AW29" s="382" t="n">
        <v>98</v>
      </c>
      <c r="AX29" s="109" t="n"/>
      <c r="AY29" s="382" t="n">
        <v>9</v>
      </c>
      <c r="AZ29" s="109" t="n"/>
      <c r="BA29" s="382" t="n">
        <v>324</v>
      </c>
      <c r="BB29" s="109" t="n"/>
      <c r="BC29" s="382" t="n">
        <v>88</v>
      </c>
      <c r="BD29" s="109" t="n"/>
      <c r="BE29" s="382" t="n">
        <v>9</v>
      </c>
      <c r="BF29" s="109" t="n"/>
      <c r="BG29" s="2315" t="n"/>
      <c r="BH29" s="108" t="n"/>
      <c r="BI29" s="1737" t="n"/>
      <c r="BJ29" s="1070" t="n"/>
      <c r="BK29" s="90" t="n"/>
      <c r="BL29" s="90" t="n"/>
      <c r="BM29" s="90" t="n"/>
      <c r="BN29" s="90" t="n"/>
      <c r="BO29" s="90" t="n"/>
      <c r="BP29" s="90" t="n"/>
      <c r="BQ29" s="90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</row>
    <row r="30">
      <c r="A30" s="1761" t="inlineStr">
        <is>
          <t xml:space="preserve">1.1 </t>
        </is>
      </c>
      <c r="B30" s="1762" t="n"/>
      <c r="C30" s="1186" t="inlineStr">
        <is>
          <t>Модуль "Физико-химические процессы формирования гетерогенных систем"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/>
      <c r="Z30" s="123" t="n"/>
      <c r="AA30" s="123" t="n"/>
      <c r="AB30" s="123" t="n"/>
      <c r="AC30" s="123" t="n"/>
      <c r="AD30" s="161" t="n"/>
      <c r="AE30" s="1763" t="n"/>
      <c r="AF30" s="1764" t="n"/>
      <c r="AG30" s="679" t="n"/>
      <c r="AH30" s="679" t="n"/>
      <c r="AI30" s="1765" t="n">
        <v>324</v>
      </c>
      <c r="AJ30" s="1766" t="n"/>
      <c r="AK30" s="1767" t="n">
        <v>134</v>
      </c>
      <c r="AL30" s="1766" t="n"/>
      <c r="AM30" s="1768" t="n">
        <v>66</v>
      </c>
      <c r="AN30" s="124" t="n"/>
      <c r="AO30" s="232" t="n">
        <v>68</v>
      </c>
      <c r="AP30" s="124" t="n"/>
      <c r="AQ30" s="232" t="n"/>
      <c r="AR30" s="124" t="n"/>
      <c r="AS30" s="232" t="n"/>
      <c r="AT30" s="124" t="n"/>
      <c r="AU30" s="167" t="n">
        <v>108</v>
      </c>
      <c r="AV30" s="124" t="n"/>
      <c r="AW30" s="232" t="n">
        <v>46</v>
      </c>
      <c r="AX30" s="124" t="n"/>
      <c r="AY30" s="232" t="n">
        <v>3</v>
      </c>
      <c r="AZ30" s="124" t="n"/>
      <c r="BA30" s="232" t="n">
        <v>216</v>
      </c>
      <c r="BB30" s="124" t="n"/>
      <c r="BC30" s="232" t="n">
        <v>88</v>
      </c>
      <c r="BD30" s="124" t="n"/>
      <c r="BE30" s="232" t="n">
        <v>6</v>
      </c>
      <c r="BF30" s="124" t="n"/>
      <c r="BG30" s="2316" t="n"/>
      <c r="BH30" s="123" t="n"/>
      <c r="BI30" s="1762" t="n"/>
      <c r="BJ30" s="1070" t="n"/>
      <c r="BK30" s="90" t="n"/>
      <c r="BL30" s="90" t="n"/>
      <c r="BM30" s="90" t="n"/>
      <c r="BN30" s="90" t="n"/>
      <c r="BO30" s="90" t="n"/>
      <c r="BP30" s="90" t="n"/>
      <c r="BQ30" s="90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</row>
    <row r="31">
      <c r="A31" s="1769" t="inlineStr">
        <is>
          <t>1.1.1</t>
        </is>
      </c>
      <c r="B31" s="1770" t="n"/>
      <c r="C31" s="1260" t="inlineStr">
        <is>
          <t>Координационная химия</t>
        </is>
      </c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/>
      <c r="AC31" s="126" t="n"/>
      <c r="AD31" s="175" t="n"/>
      <c r="AE31" s="1771" t="n">
        <v>1</v>
      </c>
      <c r="AF31" s="1770" t="n"/>
      <c r="AG31" s="125" t="n"/>
      <c r="AH31" s="189" t="n"/>
      <c r="AI31" s="1772" t="n">
        <v>108</v>
      </c>
      <c r="AJ31" s="1770" t="n"/>
      <c r="AK31" s="1773" t="n">
        <v>46</v>
      </c>
      <c r="AL31" s="1770" t="n"/>
      <c r="AM31" s="181" t="n">
        <v>22</v>
      </c>
      <c r="AN31" s="128" t="n"/>
      <c r="AO31" s="93" t="n">
        <v>24</v>
      </c>
      <c r="AP31" s="128" t="n"/>
      <c r="AQ31" s="93" t="n"/>
      <c r="AR31" s="128" t="n"/>
      <c r="AS31" s="93" t="n"/>
      <c r="AT31" s="128" t="n"/>
      <c r="AU31" s="177" t="n">
        <v>108</v>
      </c>
      <c r="AV31" s="128" t="n"/>
      <c r="AW31" s="93" t="n">
        <v>46</v>
      </c>
      <c r="AX31" s="128" t="n"/>
      <c r="AY31" s="93" t="n">
        <v>3</v>
      </c>
      <c r="AZ31" s="128" t="n"/>
      <c r="BA31" s="93" t="n"/>
      <c r="BB31" s="128" t="n"/>
      <c r="BC31" s="93" t="n"/>
      <c r="BD31" s="128" t="n"/>
      <c r="BE31" s="93" t="n"/>
      <c r="BF31" s="128" t="n"/>
      <c r="BG31" s="1807" t="inlineStr">
        <is>
          <t>УПК-1</t>
        </is>
      </c>
      <c r="BH31" s="126" t="n"/>
      <c r="BI31" s="1770" t="n"/>
      <c r="BJ31" s="819" t="inlineStr">
        <is>
          <t>ХТЭПиМЭТ</t>
        </is>
      </c>
      <c r="BK31" s="90" t="n"/>
      <c r="BL31" s="90" t="n"/>
      <c r="BM31" s="90" t="n"/>
      <c r="BN31" s="90" t="n"/>
      <c r="BO31" s="90" t="n"/>
      <c r="BP31" s="90" t="n"/>
      <c r="BQ31" s="90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</row>
    <row r="32">
      <c r="A32" s="1769" t="inlineStr">
        <is>
          <t>1.1.2</t>
        </is>
      </c>
      <c r="B32" s="1770" t="n"/>
      <c r="C32" s="1260" t="inlineStr">
        <is>
          <t>Кинетика гетерогенных процессов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/>
      <c r="AF32" s="1770" t="n"/>
      <c r="AG32" s="182" t="n">
        <v>2</v>
      </c>
      <c r="AH32" s="175" t="n"/>
      <c r="AI32" s="1772" t="n">
        <v>108</v>
      </c>
      <c r="AJ32" s="1770" t="n"/>
      <c r="AK32" s="1773" t="n">
        <v>42</v>
      </c>
      <c r="AL32" s="1770" t="n"/>
      <c r="AM32" s="181" t="n">
        <v>22</v>
      </c>
      <c r="AN32" s="128" t="n"/>
      <c r="AO32" s="93" t="n">
        <v>20</v>
      </c>
      <c r="AP32" s="128" t="n"/>
      <c r="AQ32" s="93" t="n"/>
      <c r="AR32" s="128" t="n"/>
      <c r="AS32" s="93" t="n"/>
      <c r="AT32" s="128" t="n"/>
      <c r="AU32" s="177" t="n"/>
      <c r="AV32" s="128" t="n"/>
      <c r="AW32" s="93" t="n"/>
      <c r="AX32" s="128" t="n"/>
      <c r="AY32" s="1774" t="n"/>
      <c r="AZ32" s="128" t="n"/>
      <c r="BA32" s="93" t="n">
        <v>108</v>
      </c>
      <c r="BB32" s="128" t="n"/>
      <c r="BC32" s="93" t="n">
        <v>42</v>
      </c>
      <c r="BD32" s="128" t="n"/>
      <c r="BE32" s="93" t="n">
        <v>3</v>
      </c>
      <c r="BF32" s="128" t="n"/>
      <c r="BG32" s="2317" t="n"/>
      <c r="BH32" s="2317" t="inlineStr">
        <is>
          <t>УПК-2</t>
        </is>
      </c>
      <c r="BI32" s="2318" t="n"/>
      <c r="BJ32" s="1070" t="inlineStr">
        <is>
          <t>ТНВиОХТ</t>
        </is>
      </c>
      <c r="BK32" s="90" t="n"/>
      <c r="BL32" s="90" t="n"/>
      <c r="BM32" s="90" t="n"/>
      <c r="BN32" s="90" t="n"/>
      <c r="BO32" s="90" t="n"/>
      <c r="BP32" s="90" t="n"/>
      <c r="BQ32" s="90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</row>
    <row r="33">
      <c r="A33" s="1769" t="inlineStr">
        <is>
          <t>1.1.3</t>
        </is>
      </c>
      <c r="B33" s="1770" t="n"/>
      <c r="C33" s="1260" t="inlineStr">
        <is>
          <t>Физико-химические основы образования дисперсных и нанодисперсных систем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2</v>
      </c>
      <c r="AF33" s="1770" t="n"/>
      <c r="AG33" s="125" t="n"/>
      <c r="AH33" s="189" t="n"/>
      <c r="AI33" s="1772" t="n">
        <v>108</v>
      </c>
      <c r="AJ33" s="1770" t="n"/>
      <c r="AK33" s="1773" t="n">
        <v>46</v>
      </c>
      <c r="AL33" s="1770" t="n"/>
      <c r="AM33" s="181" t="n">
        <v>22</v>
      </c>
      <c r="AN33" s="128" t="n"/>
      <c r="AO33" s="93" t="n">
        <v>24</v>
      </c>
      <c r="AP33" s="128" t="n"/>
      <c r="AQ33" s="93" t="n"/>
      <c r="AR33" s="128" t="n"/>
      <c r="AS33" s="93" t="n"/>
      <c r="AT33" s="128" t="n"/>
      <c r="AU33" s="177" t="n"/>
      <c r="AV33" s="128" t="n"/>
      <c r="AW33" s="93" t="n"/>
      <c r="AX33" s="128" t="n"/>
      <c r="AY33" s="93" t="n"/>
      <c r="AZ33" s="128" t="n"/>
      <c r="BA33" s="93" t="n">
        <v>108</v>
      </c>
      <c r="BB33" s="128" t="n"/>
      <c r="BC33" s="93" t="n">
        <v>46</v>
      </c>
      <c r="BD33" s="128" t="n"/>
      <c r="BE33" s="93" t="n">
        <v>3</v>
      </c>
      <c r="BF33" s="128" t="n"/>
      <c r="BG33" s="1807" t="inlineStr">
        <is>
          <t>УПК-3,4</t>
        </is>
      </c>
      <c r="BH33" s="126" t="n"/>
      <c r="BI33" s="1770" t="n"/>
      <c r="BJ33" s="1070" t="inlineStr">
        <is>
          <t>ТНВиОХТ</t>
        </is>
      </c>
      <c r="BK33" s="90" t="n"/>
      <c r="BL33" s="90" t="n"/>
      <c r="BM33" s="90" t="n"/>
      <c r="BN33" s="90" t="n"/>
      <c r="BO33" s="90" t="n"/>
      <c r="BP33" s="90" t="n"/>
      <c r="BQ33" s="90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</row>
    <row r="34">
      <c r="A34" s="216" t="inlineStr">
        <is>
          <t>1.2</t>
        </is>
      </c>
      <c r="B34" s="175" t="n"/>
      <c r="C34" s="1266" t="inlineStr">
        <is>
          <t>Модуль "Научно-исследовательская работа"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82" t="n"/>
      <c r="AF34" s="175" t="n"/>
      <c r="AG34" s="182" t="n"/>
      <c r="AH34" s="175" t="n"/>
      <c r="AI34" s="1775" t="n">
        <v>324</v>
      </c>
      <c r="AJ34" s="1770" t="n"/>
      <c r="AK34" s="1776" t="n">
        <v>52</v>
      </c>
      <c r="AL34" s="1770" t="n"/>
      <c r="AM34" s="187" t="n">
        <v>24</v>
      </c>
      <c r="AN34" s="128" t="n"/>
      <c r="AO34" s="95" t="n">
        <v>28</v>
      </c>
      <c r="AP34" s="128" t="n"/>
      <c r="AQ34" s="95" t="n"/>
      <c r="AR34" s="128" t="n"/>
      <c r="AS34" s="95" t="n"/>
      <c r="AT34" s="128" t="n"/>
      <c r="AU34" s="188" t="n">
        <v>216</v>
      </c>
      <c r="AV34" s="128" t="n"/>
      <c r="AW34" s="95" t="n">
        <v>52</v>
      </c>
      <c r="AX34" s="128" t="n"/>
      <c r="AY34" s="95" t="n">
        <v>6</v>
      </c>
      <c r="AZ34" s="128" t="n"/>
      <c r="BA34" s="95" t="n">
        <v>108</v>
      </c>
      <c r="BB34" s="128" t="n"/>
      <c r="BC34" s="95" t="n"/>
      <c r="BD34" s="128" t="n"/>
      <c r="BE34" s="95" t="n">
        <v>3</v>
      </c>
      <c r="BF34" s="128" t="n"/>
      <c r="BG34" s="1807" t="n"/>
      <c r="BH34" s="126" t="n"/>
      <c r="BI34" s="1770" t="n"/>
      <c r="BJ34" s="1777" t="n"/>
      <c r="BK34" s="783" t="n"/>
      <c r="BL34" s="783" t="n"/>
      <c r="BM34" s="783" t="n"/>
      <c r="BN34" s="783" t="n"/>
      <c r="BO34" s="783" t="n"/>
      <c r="BP34" s="783" t="n"/>
      <c r="BQ34" s="783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</row>
    <row r="35">
      <c r="A35" s="1769" t="inlineStr">
        <is>
          <t>1.2.1</t>
        </is>
      </c>
      <c r="B35" s="1770" t="n"/>
      <c r="C35" s="1260" t="inlineStr">
        <is>
          <t>Научно-исследовательский семинар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593" t="n"/>
      <c r="AF35" s="406" t="n"/>
      <c r="AG35" s="182" t="n">
        <v>1.2</v>
      </c>
      <c r="AH35" s="175" t="n"/>
      <c r="AI35" s="1772" t="n">
        <v>216</v>
      </c>
      <c r="AJ35" s="1770" t="n"/>
      <c r="AK35" s="1773" t="n"/>
      <c r="AL35" s="1770" t="n"/>
      <c r="AM35" s="181" t="n"/>
      <c r="AN35" s="128" t="n"/>
      <c r="AO35" s="93" t="n"/>
      <c r="AP35" s="128" t="n"/>
      <c r="AQ35" s="93" t="n"/>
      <c r="AR35" s="128" t="n"/>
      <c r="AS35" s="93" t="n"/>
      <c r="AT35" s="128" t="n"/>
      <c r="AU35" s="177" t="n">
        <v>108</v>
      </c>
      <c r="AV35" s="128" t="n"/>
      <c r="AW35" s="93" t="n"/>
      <c r="AX35" s="128" t="n"/>
      <c r="AY35" s="93" t="n">
        <v>3</v>
      </c>
      <c r="AZ35" s="128" t="n"/>
      <c r="BA35" s="93" t="n">
        <v>108</v>
      </c>
      <c r="BB35" s="128" t="n"/>
      <c r="BC35" s="93" t="n"/>
      <c r="BD35" s="128" t="n"/>
      <c r="BE35" s="93" t="n">
        <v>3</v>
      </c>
      <c r="BF35" s="128" t="n"/>
      <c r="BG35" s="1807" t="inlineStr">
        <is>
          <t>УК-1,4-6</t>
        </is>
      </c>
      <c r="BH35" s="126" t="n"/>
      <c r="BI35" s="1770" t="n"/>
      <c r="BJ35" s="1070" t="inlineStr">
        <is>
          <t>ТНВиОХТ</t>
        </is>
      </c>
      <c r="BK35" s="783" t="n"/>
      <c r="BL35" s="783" t="n"/>
      <c r="BM35" s="783" t="n"/>
      <c r="BN35" s="783" t="n"/>
      <c r="BO35" s="783" t="n"/>
      <c r="BP35" s="783" t="n"/>
      <c r="BQ35" s="783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</row>
    <row r="36">
      <c r="A36" s="1781" t="inlineStr">
        <is>
          <t>1.2.2</t>
        </is>
      </c>
      <c r="B36" s="1782" t="n"/>
      <c r="C36" s="2319" t="inlineStr">
        <is>
          <t>Информационные технологии в науке и производстве</t>
        </is>
      </c>
      <c r="D36" s="191" t="n"/>
      <c r="E36" s="191" t="n"/>
      <c r="F36" s="191" t="n"/>
      <c r="G36" s="191" t="n"/>
      <c r="H36" s="191" t="n"/>
      <c r="I36" s="191" t="n"/>
      <c r="J36" s="191" t="n"/>
      <c r="K36" s="191" t="n"/>
      <c r="L36" s="191" t="n"/>
      <c r="M36" s="191" t="n"/>
      <c r="N36" s="191" t="n"/>
      <c r="O36" s="191" t="n"/>
      <c r="P36" s="191" t="n"/>
      <c r="Q36" s="191" t="n"/>
      <c r="R36" s="191" t="n"/>
      <c r="S36" s="191" t="n"/>
      <c r="T36" s="191" t="n"/>
      <c r="U36" s="191" t="n"/>
      <c r="V36" s="191" t="n"/>
      <c r="W36" s="191" t="n"/>
      <c r="X36" s="191" t="n"/>
      <c r="Y36" s="191" t="n"/>
      <c r="Z36" s="191" t="n"/>
      <c r="AA36" s="191" t="n"/>
      <c r="AB36" s="191" t="n"/>
      <c r="AC36" s="191" t="n"/>
      <c r="AD36" s="192" t="n"/>
      <c r="AE36" s="831" t="n">
        <v>1</v>
      </c>
      <c r="AF36" s="192" t="n"/>
      <c r="AG36" s="1783" t="n"/>
      <c r="AH36" s="1783" t="n"/>
      <c r="AI36" s="1784" t="n">
        <v>108</v>
      </c>
      <c r="AJ36" s="1782" t="n"/>
      <c r="AK36" s="1785" t="n">
        <v>52</v>
      </c>
      <c r="AL36" s="1782" t="n"/>
      <c r="AM36" s="2320" t="n">
        <v>24</v>
      </c>
      <c r="AN36" s="197" t="n"/>
      <c r="AO36" s="1787" t="n">
        <v>28</v>
      </c>
      <c r="AP36" s="197" t="n"/>
      <c r="AQ36" s="1788" t="n"/>
      <c r="AR36" s="197" t="n"/>
      <c r="AS36" s="198" t="n"/>
      <c r="AT36" s="197" t="n"/>
      <c r="AU36" s="2321" t="n">
        <v>108</v>
      </c>
      <c r="AV36" s="2322" t="n"/>
      <c r="AW36" s="198" t="n">
        <v>52</v>
      </c>
      <c r="AX36" s="197" t="n"/>
      <c r="AY36" s="198" t="n">
        <v>3</v>
      </c>
      <c r="AZ36" s="197" t="n"/>
      <c r="BA36" s="198" t="n"/>
      <c r="BB36" s="197" t="n"/>
      <c r="BC36" s="198" t="n"/>
      <c r="BD36" s="197" t="n"/>
      <c r="BE36" s="198" t="n"/>
      <c r="BF36" s="197" t="n"/>
      <c r="BG36" s="2323" t="inlineStr">
        <is>
          <t>УК-2,5,6
УПК-5</t>
        </is>
      </c>
      <c r="BH36" s="191" t="n"/>
      <c r="BI36" s="1782" t="n"/>
      <c r="BJ36" s="1070" t="inlineStr">
        <is>
          <t>АППиЭ</t>
        </is>
      </c>
      <c r="BK36" s="90" t="n"/>
      <c r="BL36" s="90" t="n"/>
      <c r="BM36" s="90" t="n"/>
      <c r="BN36" s="90" t="n"/>
      <c r="BO36" s="90" t="n"/>
      <c r="BP36" s="90" t="n"/>
      <c r="BQ36" s="90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</row>
    <row r="37">
      <c r="A37" s="1378" t="inlineStr">
        <is>
          <t>2</t>
        </is>
      </c>
      <c r="B37" s="148" t="n"/>
      <c r="C37" s="1238" t="inlineStr">
        <is>
          <t>Компонент учреждения образования</t>
        </is>
      </c>
      <c r="D37" s="108" t="n"/>
      <c r="E37" s="108" t="n"/>
      <c r="F37" s="108" t="n"/>
      <c r="G37" s="108" t="n"/>
      <c r="H37" s="108" t="n"/>
      <c r="I37" s="108" t="n"/>
      <c r="J37" s="108" t="n"/>
      <c r="K37" s="108" t="n"/>
      <c r="L37" s="108" t="n"/>
      <c r="M37" s="108" t="n"/>
      <c r="N37" s="108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08" t="n"/>
      <c r="X37" s="108" t="n"/>
      <c r="Y37" s="108" t="n"/>
      <c r="Z37" s="108" t="n"/>
      <c r="AA37" s="108" t="n"/>
      <c r="AB37" s="108" t="n"/>
      <c r="AC37" s="108" t="n"/>
      <c r="AD37" s="148" t="n"/>
      <c r="AE37" s="1789" t="n"/>
      <c r="AF37" s="977" t="n"/>
      <c r="AG37" s="1790" t="n"/>
      <c r="AH37" s="1790" t="n"/>
      <c r="AI37" s="1755">
        <f>SUM(AI38+AI39+AI43+AI46)</f>
        <v/>
      </c>
      <c r="AJ37" s="1737" t="n"/>
      <c r="AK37" s="1756">
        <f>AK38+AK39+AK43+AK46</f>
        <v/>
      </c>
      <c r="AL37" s="148" t="n"/>
      <c r="AM37" s="1759">
        <f>AM38+AM39+AM43+AM46</f>
        <v/>
      </c>
      <c r="AN37" s="109" t="n"/>
      <c r="AO37" s="1758">
        <f>AO39+AO43+AO46</f>
        <v/>
      </c>
      <c r="AP37" s="109" t="n"/>
      <c r="AQ37" s="382" t="n">
        <v>52</v>
      </c>
      <c r="AR37" s="109" t="n"/>
      <c r="AS37" s="2314" t="n"/>
      <c r="AT37" s="148" t="n"/>
      <c r="AU37" s="1755">
        <f>SUM(AU38+AU39+AU43+AU46)</f>
        <v/>
      </c>
      <c r="AV37" s="1737" t="n"/>
      <c r="AW37" s="382">
        <f>AW38+AW39+AW43+AW46</f>
        <v/>
      </c>
      <c r="AX37" s="109" t="n"/>
      <c r="AY37" s="382">
        <f>AY38+AY39+AY43+AY46</f>
        <v/>
      </c>
      <c r="AZ37" s="109" t="n"/>
      <c r="BA37" s="1758">
        <f>SUM(BA39,BA46)</f>
        <v/>
      </c>
      <c r="BB37" s="109" t="n"/>
      <c r="BC37" s="382">
        <f>BC39+BC46</f>
        <v/>
      </c>
      <c r="BD37" s="109" t="n"/>
      <c r="BE37" s="2314" t="n">
        <v>9</v>
      </c>
      <c r="BF37" s="148" t="n"/>
      <c r="BG37" s="950" t="n"/>
      <c r="BH37" s="108" t="n"/>
      <c r="BI37" s="148" t="n"/>
      <c r="BJ37" s="1070" t="n"/>
      <c r="BK37" s="90" t="n"/>
      <c r="BL37" s="90" t="n"/>
      <c r="BM37" s="90" t="n"/>
      <c r="BN37" s="90" t="n"/>
      <c r="BO37" s="90" t="n"/>
      <c r="BP37" s="90" t="n"/>
      <c r="BQ37" s="90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</row>
    <row r="38">
      <c r="A38" s="1364" t="inlineStr">
        <is>
          <t>2.1</t>
        </is>
      </c>
      <c r="B38" s="207" t="n"/>
      <c r="C38" s="2324" t="inlineStr">
        <is>
          <t>Иностранный язык для делового и профессионального общения</t>
        </is>
      </c>
      <c r="D38" s="206" t="n"/>
      <c r="E38" s="206" t="n"/>
      <c r="F38" s="206" t="n"/>
      <c r="G38" s="206" t="n"/>
      <c r="H38" s="206" t="n"/>
      <c r="I38" s="206" t="n"/>
      <c r="J38" s="206" t="n"/>
      <c r="K38" s="206" t="n"/>
      <c r="L38" s="206" t="n"/>
      <c r="M38" s="206" t="n"/>
      <c r="N38" s="206" t="n"/>
      <c r="O38" s="206" t="n"/>
      <c r="P38" s="206" t="n"/>
      <c r="Q38" s="206" t="n"/>
      <c r="R38" s="206" t="n"/>
      <c r="S38" s="206" t="n"/>
      <c r="T38" s="206" t="n"/>
      <c r="U38" s="206" t="n"/>
      <c r="V38" s="206" t="n"/>
      <c r="W38" s="206" t="n"/>
      <c r="X38" s="206" t="n"/>
      <c r="Y38" s="206" t="n"/>
      <c r="Z38" s="206" t="n"/>
      <c r="AA38" s="206" t="n"/>
      <c r="AB38" s="206" t="n"/>
      <c r="AC38" s="206" t="n"/>
      <c r="AD38" s="207" t="n"/>
      <c r="AE38" s="1484" t="n"/>
      <c r="AF38" s="1485" t="n"/>
      <c r="AG38" s="513" t="n">
        <v>1</v>
      </c>
      <c r="AH38" s="207" t="n"/>
      <c r="AI38" s="210" t="n">
        <v>108</v>
      </c>
      <c r="AJ38" s="139" t="n"/>
      <c r="AK38" s="1793" t="n">
        <v>52</v>
      </c>
      <c r="AL38" s="375" t="n"/>
      <c r="AM38" s="211" t="n"/>
      <c r="AN38" s="139" t="n"/>
      <c r="AO38" s="212" t="n"/>
      <c r="AP38" s="139" t="n"/>
      <c r="AQ38" s="212" t="n">
        <v>52</v>
      </c>
      <c r="AR38" s="139" t="n"/>
      <c r="AS38" s="212" t="n"/>
      <c r="AT38" s="139" t="n"/>
      <c r="AU38" s="213" t="n">
        <v>108</v>
      </c>
      <c r="AV38" s="139" t="n"/>
      <c r="AW38" s="212" t="n">
        <v>52</v>
      </c>
      <c r="AX38" s="139" t="n"/>
      <c r="AY38" s="212" t="n">
        <v>3</v>
      </c>
      <c r="AZ38" s="139" t="n"/>
      <c r="BA38" s="212" t="n"/>
      <c r="BB38" s="139" t="n"/>
      <c r="BC38" s="212" t="n"/>
      <c r="BD38" s="139" t="n"/>
      <c r="BE38" s="212" t="n"/>
      <c r="BF38" s="139" t="n"/>
      <c r="BG38" s="2325" t="inlineStr">
        <is>
          <t>УК-2</t>
        </is>
      </c>
      <c r="BH38" s="206" t="n"/>
      <c r="BI38" s="1940" t="n"/>
      <c r="BJ38" s="1070" t="inlineStr">
        <is>
          <t>МКиТП</t>
        </is>
      </c>
      <c r="BK38" s="90" t="n"/>
      <c r="BL38" s="90" t="n"/>
      <c r="BM38" s="90" t="n"/>
      <c r="BN38" s="90" t="n"/>
      <c r="BO38" s="90" t="n"/>
      <c r="BP38" s="90" t="n"/>
      <c r="BQ38" s="90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</row>
    <row r="39">
      <c r="A39" s="1780" t="inlineStr">
        <is>
          <t>2.2</t>
        </is>
      </c>
      <c r="B39" s="1770" t="n"/>
      <c r="C39" s="1266" t="inlineStr">
        <is>
          <t>Модуль "Информационные технологии отрасли"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/>
      <c r="AC39" s="126" t="n"/>
      <c r="AD39" s="175" t="n"/>
      <c r="AE39" s="125" t="n"/>
      <c r="AF39" s="189" t="n"/>
      <c r="AG39" s="605" t="n"/>
      <c r="AH39" s="605" t="n"/>
      <c r="AI39" s="1775">
        <f>SUM(AI40:AJ42)</f>
        <v/>
      </c>
      <c r="AJ39" s="1770" t="n"/>
      <c r="AK39" s="1794">
        <f>AK40+AK41+AK42</f>
        <v/>
      </c>
      <c r="AL39" s="1770" t="n"/>
      <c r="AM39" s="1795">
        <f>AM40+AM41+AM42</f>
        <v/>
      </c>
      <c r="AN39" s="128" t="n"/>
      <c r="AO39" s="235">
        <f>AO40+AO41+AO42</f>
        <v/>
      </c>
      <c r="AP39" s="128" t="n"/>
      <c r="AQ39" s="95" t="n"/>
      <c r="AR39" s="128" t="n"/>
      <c r="AS39" s="95" t="n"/>
      <c r="AT39" s="128" t="n"/>
      <c r="AU39" s="188">
        <f>SUM(AU40:AV42)</f>
        <v/>
      </c>
      <c r="AV39" s="128" t="n"/>
      <c r="AW39" s="95">
        <f>AW41+AW42</f>
        <v/>
      </c>
      <c r="AX39" s="128" t="n"/>
      <c r="AY39" s="95" t="n">
        <v>6</v>
      </c>
      <c r="AZ39" s="128" t="n"/>
      <c r="BA39" s="95" t="n">
        <v>98</v>
      </c>
      <c r="BB39" s="128" t="n"/>
      <c r="BC39" s="95" t="n">
        <v>44</v>
      </c>
      <c r="BD39" s="128" t="n"/>
      <c r="BE39" s="95" t="n">
        <v>3</v>
      </c>
      <c r="BF39" s="128" t="n"/>
      <c r="BG39" s="182" t="n"/>
      <c r="BH39" s="126" t="n"/>
      <c r="BI39" s="175" t="n"/>
      <c r="BJ39" s="1070" t="n"/>
      <c r="BK39" s="90" t="n"/>
      <c r="BL39" s="90" t="n"/>
      <c r="BM39" s="90" t="n"/>
      <c r="BN39" s="90" t="n"/>
      <c r="BO39" s="90" t="n"/>
      <c r="BP39" s="90" t="n"/>
      <c r="BQ39" s="90" t="n"/>
      <c r="BR39" s="90" t="n"/>
      <c r="BS39" s="90" t="n"/>
      <c r="BT39" s="90" t="n"/>
      <c r="BU39" s="90" t="n"/>
      <c r="BV39" s="90" t="n"/>
      <c r="BW39" s="90" t="n"/>
      <c r="BX39" s="90" t="n"/>
      <c r="BY39" s="90" t="n"/>
      <c r="BZ39" s="90" t="n"/>
      <c r="CA39" s="90" t="n"/>
      <c r="CB39" s="1" t="n"/>
      <c r="CC39" s="1" t="n"/>
      <c r="CD39" s="1" t="n"/>
      <c r="CE39" s="1" t="n"/>
      <c r="CF39" s="1" t="n"/>
      <c r="CG39" s="1" t="n"/>
      <c r="CH39" s="1" t="n"/>
    </row>
    <row r="40">
      <c r="A40" s="1769" t="inlineStr">
        <is>
          <t>2.2.1</t>
        </is>
      </c>
      <c r="B40" s="1770" t="n"/>
      <c r="C40" s="1260" t="inlineStr">
        <is>
          <t>CAD/CAE системы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75" t="n"/>
      <c r="AE40" s="182" t="n">
        <v>2</v>
      </c>
      <c r="AF40" s="175" t="n"/>
      <c r="AG40" s="605" t="n"/>
      <c r="AH40" s="605" t="n"/>
      <c r="AI40" s="1772" t="n">
        <v>98</v>
      </c>
      <c r="AJ40" s="1770" t="n"/>
      <c r="AK40" s="1773" t="n">
        <v>44</v>
      </c>
      <c r="AL40" s="1770" t="n"/>
      <c r="AM40" s="181" t="n">
        <v>20</v>
      </c>
      <c r="AN40" s="128" t="n"/>
      <c r="AO40" s="93" t="n">
        <v>24</v>
      </c>
      <c r="AP40" s="128" t="n"/>
      <c r="AQ40" s="93" t="n"/>
      <c r="AR40" s="128" t="n"/>
      <c r="AS40" s="93" t="n"/>
      <c r="AT40" s="128" t="n"/>
      <c r="AU40" s="177" t="n"/>
      <c r="AV40" s="128" t="n"/>
      <c r="AW40" s="93" t="n"/>
      <c r="AX40" s="128" t="n"/>
      <c r="AY40" s="93" t="n"/>
      <c r="AZ40" s="128" t="n"/>
      <c r="BA40" s="93" t="n">
        <v>98</v>
      </c>
      <c r="BB40" s="128" t="n"/>
      <c r="BC40" s="93" t="n">
        <v>44</v>
      </c>
      <c r="BD40" s="128" t="n"/>
      <c r="BE40" s="93" t="n">
        <v>3</v>
      </c>
      <c r="BF40" s="128" t="n"/>
      <c r="BG40" s="182" t="inlineStr">
        <is>
          <t>СК-1,2</t>
        </is>
      </c>
      <c r="BH40" s="126" t="n"/>
      <c r="BI40" s="175" t="n"/>
      <c r="BJ40" s="1070" t="inlineStr">
        <is>
          <t>МиАХиСП</t>
        </is>
      </c>
      <c r="BK40" s="1" t="n"/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</row>
    <row r="41">
      <c r="A41" s="1769" t="inlineStr">
        <is>
          <t>2.2.2</t>
        </is>
      </c>
      <c r="B41" s="1770" t="n"/>
      <c r="C41" s="1260" t="inlineStr">
        <is>
          <t>Применение прикладных программ для решения задач химической  технологии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25" t="n"/>
      <c r="AF41" s="189" t="n"/>
      <c r="AG41" s="182" t="n">
        <v>1</v>
      </c>
      <c r="AH41" s="175" t="n"/>
      <c r="AI41" s="1772" t="n">
        <v>108</v>
      </c>
      <c r="AJ41" s="1770" t="n"/>
      <c r="AK41" s="1773" t="n">
        <v>42</v>
      </c>
      <c r="AL41" s="1770" t="n"/>
      <c r="AM41" s="181" t="n">
        <v>22</v>
      </c>
      <c r="AN41" s="128" t="n"/>
      <c r="AO41" s="93" t="n">
        <v>20</v>
      </c>
      <c r="AP41" s="128" t="n"/>
      <c r="AQ41" s="93" t="n"/>
      <c r="AR41" s="128" t="n"/>
      <c r="AS41" s="93" t="n"/>
      <c r="AT41" s="128" t="n"/>
      <c r="AU41" s="177" t="n">
        <v>108</v>
      </c>
      <c r="AV41" s="128" t="n"/>
      <c r="AW41" s="93" t="n">
        <v>42</v>
      </c>
      <c r="AX41" s="128" t="n"/>
      <c r="AY41" s="93" t="n">
        <v>3</v>
      </c>
      <c r="AZ41" s="128" t="n"/>
      <c r="BA41" s="93" t="n"/>
      <c r="BB41" s="128" t="n"/>
      <c r="BC41" s="93" t="n"/>
      <c r="BD41" s="128" t="n"/>
      <c r="BE41" s="93" t="n"/>
      <c r="BF41" s="128" t="n"/>
      <c r="BG41" s="182" t="inlineStr">
        <is>
          <t>СК-3</t>
        </is>
      </c>
      <c r="BH41" s="126" t="n"/>
      <c r="BI41" s="175" t="n"/>
      <c r="BJ41" s="1070" t="inlineStr">
        <is>
          <t>ТНВиОХТ</t>
        </is>
      </c>
      <c r="BK41" s="90" t="n"/>
      <c r="BL41" s="90" t="n"/>
      <c r="BM41" s="90" t="n"/>
      <c r="BN41" s="90" t="n"/>
      <c r="BO41" s="90" t="n"/>
      <c r="BP41" s="90" t="n"/>
      <c r="BQ41" s="90" t="n"/>
      <c r="BR41" s="90" t="n"/>
      <c r="BS41" s="90" t="n"/>
      <c r="BT41" s="90" t="n"/>
      <c r="BU41" s="90" t="n"/>
      <c r="BV41" s="90" t="n"/>
      <c r="BW41" s="90" t="n"/>
      <c r="BX41" s="90" t="n"/>
      <c r="BY41" s="90" t="n"/>
      <c r="BZ41" s="90" t="n"/>
      <c r="CA41" s="90" t="n"/>
      <c r="CB41" s="1" t="n"/>
      <c r="CC41" s="1" t="n"/>
      <c r="CD41" s="1" t="n"/>
      <c r="CE41" s="1" t="n"/>
      <c r="CF41" s="1" t="n"/>
      <c r="CG41" s="1" t="n"/>
      <c r="CH41" s="1" t="n"/>
    </row>
    <row r="42">
      <c r="A42" s="1769" t="inlineStr">
        <is>
          <t>2.2.3</t>
        </is>
      </c>
      <c r="B42" s="1770" t="n"/>
      <c r="C42" s="1260" t="inlineStr">
        <is>
          <t>Современные методы управления предприятием на основе систем искусственного интеллекта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797" t="n"/>
      <c r="AF42" s="436" t="n"/>
      <c r="AG42" s="182" t="n">
        <v>1</v>
      </c>
      <c r="AH42" s="175" t="n"/>
      <c r="AI42" s="1772" t="n">
        <v>98</v>
      </c>
      <c r="AJ42" s="1770" t="n"/>
      <c r="AK42" s="2326" t="n">
        <v>44</v>
      </c>
      <c r="AL42" s="1770" t="n"/>
      <c r="AM42" s="2327" t="n">
        <v>20</v>
      </c>
      <c r="AN42" s="128" t="n"/>
      <c r="AO42" s="1798" t="n">
        <v>24</v>
      </c>
      <c r="AP42" s="128" t="n"/>
      <c r="AQ42" s="235" t="n"/>
      <c r="AR42" s="128" t="n"/>
      <c r="AS42" s="235" t="n"/>
      <c r="AT42" s="128" t="n"/>
      <c r="AU42" s="177" t="n">
        <v>98</v>
      </c>
      <c r="AV42" s="128" t="n"/>
      <c r="AW42" s="93" t="n">
        <v>44</v>
      </c>
      <c r="AX42" s="128" t="n"/>
      <c r="AY42" s="93" t="n">
        <v>3</v>
      </c>
      <c r="AZ42" s="128" t="n"/>
      <c r="BA42" s="95" t="n"/>
      <c r="BB42" s="128" t="n"/>
      <c r="BC42" s="95" t="n"/>
      <c r="BD42" s="128" t="n"/>
      <c r="BE42" s="95" t="n"/>
      <c r="BF42" s="128" t="n"/>
      <c r="BG42" s="182" t="inlineStr">
        <is>
          <t>СК-4</t>
        </is>
      </c>
      <c r="BH42" s="126" t="n"/>
      <c r="BI42" s="175" t="n"/>
      <c r="BJ42" s="1070" t="inlineStr">
        <is>
          <t>АППиЭ</t>
        </is>
      </c>
      <c r="BK42" s="90" t="n"/>
      <c r="BL42" s="90" t="n"/>
      <c r="BM42" s="90" t="n"/>
      <c r="BN42" s="90" t="n"/>
      <c r="BO42" s="90" t="n"/>
      <c r="BP42" s="90" t="n"/>
      <c r="BQ42" s="90" t="n"/>
      <c r="BR42" s="90" t="n"/>
      <c r="BS42" s="90" t="n"/>
      <c r="BT42" s="90" t="n"/>
      <c r="BU42" s="90" t="n"/>
      <c r="BV42" s="90" t="n"/>
      <c r="BW42" s="90" t="n"/>
      <c r="BX42" s="90" t="n"/>
      <c r="BY42" s="90" t="n"/>
      <c r="BZ42" s="90" t="n"/>
      <c r="CA42" s="90" t="n"/>
      <c r="CB42" s="1" t="n"/>
      <c r="CC42" s="1" t="n"/>
      <c r="CD42" s="1" t="n"/>
      <c r="CE42" s="1" t="n"/>
      <c r="CF42" s="1" t="n"/>
      <c r="CG42" s="1" t="n"/>
      <c r="CH42" s="1" t="n"/>
    </row>
    <row r="43">
      <c r="A43" s="216" t="inlineStr">
        <is>
          <t>2.3</t>
        </is>
      </c>
      <c r="B43" s="175" t="n"/>
      <c r="C43" s="1266" t="inlineStr">
        <is>
          <t>Модуль "Современные высокоэффективные процессы получения неорганических продуктов"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1797" t="n"/>
      <c r="AF43" s="436" t="n"/>
      <c r="AG43" s="895" t="n"/>
      <c r="AH43" s="895" t="n"/>
      <c r="AI43" s="1775" t="n">
        <v>216</v>
      </c>
      <c r="AJ43" s="1770" t="n"/>
      <c r="AK43" s="1776">
        <f>AK44+AK45</f>
        <v/>
      </c>
      <c r="AL43" s="1770" t="n"/>
      <c r="AM43" s="1795">
        <f>AM44+AM45</f>
        <v/>
      </c>
      <c r="AN43" s="128" t="n"/>
      <c r="AO43" s="235">
        <f>AO44+AO45</f>
        <v/>
      </c>
      <c r="AP43" s="128" t="n"/>
      <c r="AQ43" s="235" t="n"/>
      <c r="AR43" s="128" t="n"/>
      <c r="AS43" s="235" t="n"/>
      <c r="AT43" s="128" t="n"/>
      <c r="AU43" s="188" t="n">
        <v>216</v>
      </c>
      <c r="AV43" s="128" t="n"/>
      <c r="AW43" s="95">
        <f>AK43</f>
        <v/>
      </c>
      <c r="AX43" s="128" t="n"/>
      <c r="AY43" s="95" t="n">
        <v>6</v>
      </c>
      <c r="AZ43" s="128" t="n"/>
      <c r="BA43" s="95" t="n"/>
      <c r="BB43" s="128" t="n"/>
      <c r="BC43" s="95" t="n"/>
      <c r="BD43" s="128" t="n"/>
      <c r="BE43" s="95" t="n"/>
      <c r="BF43" s="128" t="n"/>
      <c r="BG43" s="218" t="n"/>
      <c r="BH43" s="126" t="n"/>
      <c r="BI43" s="175" t="n"/>
      <c r="BJ43" s="1070" t="n"/>
      <c r="BK43" s="90" t="n"/>
      <c r="BL43" s="90" t="n"/>
      <c r="BM43" s="90" t="n"/>
      <c r="BN43" s="90" t="n"/>
      <c r="BO43" s="90" t="n"/>
      <c r="BP43" s="90" t="n"/>
      <c r="BQ43" s="90" t="n"/>
      <c r="BR43" s="90" t="n"/>
      <c r="BS43" s="90" t="n"/>
      <c r="BT43" s="90" t="n"/>
      <c r="BU43" s="90" t="n"/>
      <c r="BV43" s="90" t="n"/>
      <c r="BW43" s="90" t="n"/>
      <c r="BX43" s="90" t="n"/>
      <c r="BY43" s="90" t="n"/>
      <c r="BZ43" s="90" t="n"/>
      <c r="CA43" s="90" t="n"/>
      <c r="CB43" s="1" t="n"/>
      <c r="CC43" s="1" t="n"/>
      <c r="CD43" s="1" t="n"/>
      <c r="CE43" s="1" t="n"/>
      <c r="CF43" s="1" t="n"/>
      <c r="CG43" s="1" t="n"/>
      <c r="CH43" s="1" t="n"/>
    </row>
    <row r="44">
      <c r="A44" s="1769" t="inlineStr">
        <is>
          <t>2.3.1</t>
        </is>
      </c>
      <c r="B44" s="1770" t="n"/>
      <c r="C44" s="1260" t="inlineStr">
        <is>
          <t>Высокотемпературные процессы получения неорганических продуктов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125" t="n"/>
      <c r="AF44" s="189" t="n"/>
      <c r="AG44" s="182" t="n">
        <v>1</v>
      </c>
      <c r="AH44" s="175" t="n"/>
      <c r="AI44" s="1771" t="n">
        <v>108</v>
      </c>
      <c r="AJ44" s="1770" t="n"/>
      <c r="AK44" s="1773">
        <f>AM44+AO44</f>
        <v/>
      </c>
      <c r="AL44" s="1770" t="n"/>
      <c r="AM44" s="181" t="n">
        <v>18</v>
      </c>
      <c r="AN44" s="128" t="n"/>
      <c r="AO44" s="93" t="n">
        <v>26</v>
      </c>
      <c r="AP44" s="128" t="n"/>
      <c r="AQ44" s="93" t="n"/>
      <c r="AR44" s="128" t="n"/>
      <c r="AS44" s="93" t="n"/>
      <c r="AT44" s="128" t="n"/>
      <c r="AU44" s="177" t="n">
        <v>108</v>
      </c>
      <c r="AV44" s="128" t="n"/>
      <c r="AW44" s="93" t="n">
        <v>44</v>
      </c>
      <c r="AX44" s="128" t="n"/>
      <c r="AY44" s="93" t="n">
        <v>3</v>
      </c>
      <c r="AZ44" s="128" t="n"/>
      <c r="BA44" s="95" t="n"/>
      <c r="BB44" s="128" t="n"/>
      <c r="BC44" s="93" t="n"/>
      <c r="BD44" s="128" t="n"/>
      <c r="BE44" s="95" t="n"/>
      <c r="BF44" s="128" t="n"/>
      <c r="BG44" s="182" t="inlineStr">
        <is>
          <t>СК-5</t>
        </is>
      </c>
      <c r="BH44" s="126" t="n"/>
      <c r="BI44" s="175" t="n"/>
      <c r="BJ44" s="1070" t="inlineStr">
        <is>
          <t>ТНВиОХТ</t>
        </is>
      </c>
      <c r="BK44" s="90" t="n"/>
      <c r="BL44" s="90" t="n"/>
      <c r="BM44" s="90" t="n"/>
      <c r="BN44" s="90" t="n"/>
      <c r="BO44" s="90" t="n"/>
      <c r="BP44" s="90" t="n"/>
      <c r="BQ44" s="90" t="n"/>
      <c r="BR44" s="90" t="n"/>
      <c r="BS44" s="90" t="n"/>
      <c r="BT44" s="90" t="n"/>
      <c r="BU44" s="90" t="n"/>
      <c r="BV44" s="90" t="n"/>
      <c r="BW44" s="90" t="n"/>
      <c r="BX44" s="90" t="n"/>
      <c r="BY44" s="90" t="n"/>
      <c r="BZ44" s="90" t="n"/>
      <c r="CA44" s="90" t="n"/>
      <c r="CB44" s="1" t="n"/>
      <c r="CC44" s="1" t="n"/>
      <c r="CD44" s="1" t="n"/>
      <c r="CE44" s="1" t="n"/>
      <c r="CF44" s="1" t="n"/>
      <c r="CG44" s="1" t="n"/>
      <c r="CH44" s="1" t="n"/>
    </row>
    <row r="45">
      <c r="A45" s="1769" t="inlineStr">
        <is>
          <t>2.3.2</t>
        </is>
      </c>
      <c r="B45" s="1770" t="n"/>
      <c r="C45" s="1260" t="inlineStr">
        <is>
          <t>Тонкий неорганический синтез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>
        <v>1</v>
      </c>
      <c r="AF45" s="175" t="n"/>
      <c r="AG45" s="1492" t="n"/>
      <c r="AH45" s="1451" t="n"/>
      <c r="AI45" s="1772" t="n">
        <v>108</v>
      </c>
      <c r="AJ45" s="1770" t="n"/>
      <c r="AK45" s="1773">
        <f>AM45+AO45</f>
        <v/>
      </c>
      <c r="AL45" s="1770" t="n"/>
      <c r="AM45" s="181" t="n">
        <v>16</v>
      </c>
      <c r="AN45" s="128" t="n"/>
      <c r="AO45" s="93" t="n">
        <v>28</v>
      </c>
      <c r="AP45" s="128" t="n"/>
      <c r="AQ45" s="93" t="n"/>
      <c r="AR45" s="128" t="n"/>
      <c r="AS45" s="93" t="n"/>
      <c r="AT45" s="128" t="n"/>
      <c r="AU45" s="177" t="n">
        <v>108</v>
      </c>
      <c r="AV45" s="128" t="n"/>
      <c r="AW45" s="93">
        <f>AK45</f>
        <v/>
      </c>
      <c r="AX45" s="128" t="n"/>
      <c r="AY45" s="93" t="n">
        <v>3</v>
      </c>
      <c r="AZ45" s="128" t="n"/>
      <c r="BA45" s="93" t="n"/>
      <c r="BB45" s="128" t="n"/>
      <c r="BC45" s="93" t="n"/>
      <c r="BD45" s="128" t="n"/>
      <c r="BE45" s="93" t="n"/>
      <c r="BF45" s="128" t="n"/>
      <c r="BG45" s="182" t="inlineStr">
        <is>
          <t>СК-6,7</t>
        </is>
      </c>
      <c r="BH45" s="126" t="n"/>
      <c r="BI45" s="175" t="n"/>
      <c r="BJ45" s="1070" t="inlineStr">
        <is>
          <t>ТНВиОХТ</t>
        </is>
      </c>
      <c r="BK45" s="90" t="n"/>
      <c r="BL45" s="90" t="n"/>
      <c r="BM45" s="90" t="n"/>
      <c r="BN45" s="90" t="n"/>
      <c r="BO45" s="90" t="n"/>
      <c r="BP45" s="90" t="n"/>
      <c r="BQ45" s="90" t="n"/>
      <c r="BR45" s="90" t="n"/>
      <c r="BS45" s="90" t="n"/>
      <c r="BT45" s="90" t="n"/>
      <c r="BU45" s="90" t="n"/>
      <c r="BV45" s="90" t="n"/>
      <c r="BW45" s="90" t="n"/>
      <c r="BX45" s="90" t="n"/>
      <c r="BY45" s="90" t="n"/>
      <c r="BZ45" s="90" t="n"/>
      <c r="CA45" s="90" t="n"/>
      <c r="CB45" s="1" t="n"/>
      <c r="CC45" s="1" t="n"/>
      <c r="CD45" s="1" t="n"/>
      <c r="CE45" s="1" t="n"/>
      <c r="CF45" s="1" t="n"/>
      <c r="CG45" s="1" t="n"/>
      <c r="CH45" s="1" t="n"/>
    </row>
    <row r="46">
      <c r="A46" s="1780" t="inlineStr">
        <is>
          <t>2.4</t>
        </is>
      </c>
      <c r="B46" s="1770" t="n"/>
      <c r="C46" s="1266" t="inlineStr">
        <is>
          <t>Модуль "Проектирование современных химических производств неорганических веществ"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25" t="n"/>
      <c r="AF46" s="189" t="n"/>
      <c r="AG46" s="1492" t="n"/>
      <c r="AH46" s="1451" t="n"/>
      <c r="AI46" s="1775">
        <f>SUM(AI47:AJ49)</f>
        <v/>
      </c>
      <c r="AJ46" s="1770" t="n"/>
      <c r="AK46" s="1776">
        <f>AK47+AK48+AK49</f>
        <v/>
      </c>
      <c r="AL46" s="1770" t="n"/>
      <c r="AM46" s="187">
        <f>AM47+AM48+AM49</f>
        <v/>
      </c>
      <c r="AN46" s="128" t="n"/>
      <c r="AO46" s="95">
        <f>AO47+AO48+AO49</f>
        <v/>
      </c>
      <c r="AP46" s="128" t="n"/>
      <c r="AQ46" s="95" t="n"/>
      <c r="AR46" s="128" t="n"/>
      <c r="AS46" s="95" t="n"/>
      <c r="AT46" s="128" t="n"/>
      <c r="AU46" s="1799">
        <f>SUM(AU47:AV49)</f>
        <v/>
      </c>
      <c r="AV46" s="1089" t="n"/>
      <c r="AW46" s="187">
        <f>SUM(AW47:AX49)</f>
        <v/>
      </c>
      <c r="AX46" s="128" t="n"/>
      <c r="AY46" s="95" t="n">
        <v>3</v>
      </c>
      <c r="AZ46" s="128" t="n"/>
      <c r="BA46" s="1800">
        <f>SUM(BA47:BB49)</f>
        <v/>
      </c>
      <c r="BB46" s="1770" t="n"/>
      <c r="BC46" s="95">
        <f>BC47+BC49</f>
        <v/>
      </c>
      <c r="BD46" s="128" t="n"/>
      <c r="BE46" s="95" t="n">
        <v>6</v>
      </c>
      <c r="BF46" s="128" t="n"/>
      <c r="BG46" s="182" t="n"/>
      <c r="BH46" s="126" t="n"/>
      <c r="BI46" s="175" t="n"/>
      <c r="BJ46" s="1070" t="n"/>
      <c r="BK46" s="90" t="n"/>
      <c r="BL46" s="90" t="n"/>
      <c r="BM46" s="90" t="n"/>
      <c r="BN46" s="90" t="n"/>
      <c r="BO46" s="90" t="n"/>
      <c r="BP46" s="90" t="n"/>
      <c r="BQ46" s="90" t="n"/>
      <c r="BR46" s="90" t="n"/>
      <c r="BS46" s="90" t="n"/>
      <c r="BT46" s="90" t="n"/>
      <c r="BU46" s="90" t="n"/>
      <c r="BV46" s="90" t="n"/>
      <c r="BW46" s="90" t="n"/>
      <c r="BX46" s="90" t="n"/>
      <c r="BY46" s="90" t="n"/>
      <c r="BZ46" s="90" t="n"/>
      <c r="CA46" s="90" t="n"/>
      <c r="CB46" s="1" t="n"/>
      <c r="CC46" s="1" t="n"/>
      <c r="CD46" s="1" t="n"/>
      <c r="CE46" s="1" t="n"/>
      <c r="CF46" s="1" t="n"/>
      <c r="CG46" s="1" t="n"/>
      <c r="CH46" s="1" t="n"/>
    </row>
    <row r="47">
      <c r="A47" s="1769" t="inlineStr">
        <is>
          <t>2.4.1</t>
        </is>
      </c>
      <c r="B47" s="1770" t="n"/>
      <c r="C47" s="1260" t="inlineStr">
        <is>
          <t>Проектирование химических производств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25" t="n"/>
      <c r="AF47" s="189" t="n"/>
      <c r="AG47" s="182" t="n">
        <v>2</v>
      </c>
      <c r="AH47" s="175" t="n"/>
      <c r="AI47" s="1772" t="n">
        <v>94</v>
      </c>
      <c r="AJ47" s="1770" t="n"/>
      <c r="AK47" s="1773" t="n">
        <v>42</v>
      </c>
      <c r="AL47" s="1770" t="n"/>
      <c r="AM47" s="181" t="n">
        <v>20</v>
      </c>
      <c r="AN47" s="128" t="n"/>
      <c r="AO47" s="93" t="n">
        <v>22</v>
      </c>
      <c r="AP47" s="128" t="n"/>
      <c r="AQ47" s="93" t="n"/>
      <c r="AR47" s="128" t="n"/>
      <c r="AS47" s="93" t="n"/>
      <c r="AT47" s="128" t="n"/>
      <c r="AU47" s="177" t="n"/>
      <c r="AV47" s="128" t="n"/>
      <c r="AW47" s="93" t="n"/>
      <c r="AX47" s="128" t="n"/>
      <c r="AY47" s="93" t="n"/>
      <c r="AZ47" s="128" t="n"/>
      <c r="BA47" s="93" t="n">
        <v>94</v>
      </c>
      <c r="BB47" s="128" t="n"/>
      <c r="BC47" s="93" t="n">
        <v>42</v>
      </c>
      <c r="BD47" s="128" t="n"/>
      <c r="BE47" s="93" t="n">
        <v>3</v>
      </c>
      <c r="BF47" s="128" t="n"/>
      <c r="BG47" s="182" t="inlineStr">
        <is>
          <t>СК-8</t>
        </is>
      </c>
      <c r="BH47" s="126" t="n"/>
      <c r="BI47" s="175" t="n"/>
      <c r="BJ47" s="1070" t="inlineStr">
        <is>
          <t>ТНВиОХТ</t>
        </is>
      </c>
      <c r="BK47" s="90" t="n"/>
      <c r="BL47" s="90" t="n"/>
      <c r="BM47" s="90" t="n"/>
      <c r="BN47" s="90" t="n"/>
      <c r="BO47" s="90" t="n"/>
      <c r="BP47" s="90" t="n"/>
      <c r="BQ47" s="90" t="n"/>
      <c r="BR47" s="90" t="n"/>
      <c r="BS47" s="90" t="n"/>
      <c r="BT47" s="90" t="n"/>
      <c r="BU47" s="90" t="n"/>
      <c r="BV47" s="90" t="n"/>
      <c r="BW47" s="90" t="n"/>
      <c r="BX47" s="90" t="n"/>
      <c r="BY47" s="90" t="n"/>
      <c r="BZ47" s="90" t="n"/>
      <c r="CA47" s="90" t="n"/>
      <c r="CB47" s="1" t="n"/>
      <c r="CC47" s="1" t="n"/>
      <c r="CD47" s="1" t="n"/>
      <c r="CE47" s="1" t="n"/>
      <c r="CF47" s="1" t="n"/>
      <c r="CG47" s="1" t="n"/>
      <c r="CH47" s="1" t="n"/>
    </row>
    <row r="48">
      <c r="A48" s="1780" t="inlineStr">
        <is>
          <t xml:space="preserve">2.4.2 </t>
        </is>
      </c>
      <c r="B48" s="1770" t="n"/>
      <c r="C48" s="1260" t="inlineStr">
        <is>
          <t>Экологические проблемы в неорганической технологии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82" t="n">
        <v>1</v>
      </c>
      <c r="AF48" s="175" t="n"/>
      <c r="AG48" s="218" t="n"/>
      <c r="AH48" s="175" t="n"/>
      <c r="AI48" s="1772" t="n">
        <v>98</v>
      </c>
      <c r="AJ48" s="1770" t="n"/>
      <c r="AK48" s="1773" t="n">
        <v>42</v>
      </c>
      <c r="AL48" s="1770" t="n"/>
      <c r="AM48" s="181" t="n">
        <v>20</v>
      </c>
      <c r="AN48" s="128" t="n"/>
      <c r="AO48" s="93" t="n">
        <v>22</v>
      </c>
      <c r="AP48" s="128" t="n"/>
      <c r="AQ48" s="93" t="n"/>
      <c r="AR48" s="128" t="n"/>
      <c r="AS48" s="93" t="n"/>
      <c r="AT48" s="128" t="n"/>
      <c r="AU48" s="177" t="n">
        <v>98</v>
      </c>
      <c r="AV48" s="128" t="n"/>
      <c r="AW48" s="93" t="n">
        <v>42</v>
      </c>
      <c r="AX48" s="128" t="n"/>
      <c r="AY48" s="93" t="n">
        <v>3</v>
      </c>
      <c r="AZ48" s="128" t="n"/>
      <c r="BA48" s="95" t="n"/>
      <c r="BB48" s="128" t="n"/>
      <c r="BC48" s="95" t="n"/>
      <c r="BD48" s="128" t="n"/>
      <c r="BE48" s="95" t="n"/>
      <c r="BF48" s="128" t="n"/>
      <c r="BG48" s="182" t="inlineStr">
        <is>
          <t>СК-9,10</t>
        </is>
      </c>
      <c r="BH48" s="126" t="n"/>
      <c r="BI48" s="175" t="n"/>
      <c r="BJ48" s="1070" t="inlineStr">
        <is>
          <t>ПЭ</t>
        </is>
      </c>
      <c r="BK48" s="90" t="n"/>
      <c r="BL48" s="90" t="n"/>
      <c r="BM48" s="90" t="n"/>
      <c r="BN48" s="90" t="n"/>
      <c r="BO48" s="90" t="n"/>
      <c r="BP48" s="90" t="n"/>
      <c r="BQ48" s="90" t="n"/>
      <c r="BR48" s="90" t="n"/>
      <c r="BS48" s="90" t="n"/>
      <c r="BT48" s="90" t="n"/>
      <c r="BU48" s="90" t="n"/>
      <c r="BV48" s="90" t="n"/>
      <c r="BW48" s="90" t="n"/>
      <c r="BX48" s="90" t="n"/>
      <c r="BY48" s="90" t="n"/>
      <c r="BZ48" s="90" t="n"/>
      <c r="CA48" s="90" t="n"/>
      <c r="CB48" s="1" t="n"/>
      <c r="CC48" s="1" t="n"/>
      <c r="CD48" s="1" t="n"/>
      <c r="CE48" s="1" t="n"/>
      <c r="CF48" s="1" t="n"/>
      <c r="CG48" s="1" t="n"/>
      <c r="CH48" s="1" t="n"/>
    </row>
    <row r="49">
      <c r="A49" s="1769" t="inlineStr">
        <is>
          <t>2.4.3</t>
        </is>
      </c>
      <c r="B49" s="1770" t="n"/>
      <c r="C49" s="1260" t="inlineStr">
        <is>
          <t>Методы защиты материалов и оборудования химических производств от коррозии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182" t="n"/>
      <c r="AH49" s="175" t="n"/>
      <c r="AI49" s="1772" t="n">
        <v>98</v>
      </c>
      <c r="AJ49" s="1770" t="n"/>
      <c r="AK49" s="1773" t="n">
        <v>44</v>
      </c>
      <c r="AL49" s="1770" t="n"/>
      <c r="AM49" s="181" t="n">
        <v>20</v>
      </c>
      <c r="AN49" s="128" t="n"/>
      <c r="AO49" s="93" t="n">
        <v>24</v>
      </c>
      <c r="AP49" s="128" t="n"/>
      <c r="AQ49" s="93" t="n"/>
      <c r="AR49" s="128" t="n"/>
      <c r="AS49" s="93" t="n"/>
      <c r="AT49" s="128" t="n"/>
      <c r="AU49" s="177" t="n"/>
      <c r="AV49" s="128" t="n"/>
      <c r="AW49" s="93" t="n"/>
      <c r="AX49" s="128" t="n"/>
      <c r="AY49" s="93" t="n"/>
      <c r="AZ49" s="128" t="n"/>
      <c r="BA49" s="93" t="n">
        <v>98</v>
      </c>
      <c r="BB49" s="128" t="n"/>
      <c r="BC49" s="93" t="n">
        <v>44</v>
      </c>
      <c r="BD49" s="128" t="n"/>
      <c r="BE49" s="93" t="n">
        <v>3</v>
      </c>
      <c r="BF49" s="128" t="n"/>
      <c r="BG49" s="182" t="inlineStr">
        <is>
          <t>СК-11</t>
        </is>
      </c>
      <c r="BH49" s="126" t="n"/>
      <c r="BI49" s="175" t="n"/>
      <c r="BJ49" s="819" t="inlineStr">
        <is>
          <t>ХТЭПиМЭТ</t>
        </is>
      </c>
      <c r="BK49" s="90" t="n"/>
      <c r="BL49" s="90" t="n"/>
      <c r="BM49" s="90" t="n"/>
      <c r="BN49" s="90" t="n"/>
      <c r="BO49" s="90" t="n"/>
      <c r="BP49" s="90" t="n"/>
      <c r="BQ49" s="90" t="n"/>
      <c r="BR49" s="90" t="n"/>
      <c r="BS49" s="90" t="n"/>
      <c r="BT49" s="90" t="n"/>
      <c r="BU49" s="90" t="n"/>
      <c r="BV49" s="90" t="n"/>
      <c r="BW49" s="90" t="n"/>
      <c r="BX49" s="90" t="n"/>
      <c r="BY49" s="90" t="n"/>
      <c r="BZ49" s="90" t="n"/>
      <c r="CA49" s="90" t="n"/>
      <c r="CB49" s="1" t="n"/>
      <c r="CC49" s="1" t="n"/>
      <c r="CD49" s="1" t="n"/>
      <c r="CE49" s="1" t="n"/>
      <c r="CF49" s="1" t="n"/>
      <c r="CG49" s="1" t="n"/>
      <c r="CH49" s="1" t="n"/>
    </row>
    <row r="50">
      <c r="A50" s="1780" t="inlineStr">
        <is>
          <t>2.5</t>
        </is>
      </c>
      <c r="B50" s="1770" t="n"/>
      <c r="C50" s="1266" t="inlineStr">
        <is>
          <t>Дополнительные виды обучения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1351" t="n"/>
      <c r="AF50" s="175" t="n"/>
      <c r="AG50" s="1802" t="n"/>
      <c r="AH50" s="126" t="n"/>
      <c r="AI50" s="867" t="inlineStr">
        <is>
          <t>/</t>
        </is>
      </c>
      <c r="AJ50" s="1301">
        <f>SUM(AI51:AJ53)</f>
        <v/>
      </c>
      <c r="AK50" s="862" t="inlineStr">
        <is>
          <t>/</t>
        </is>
      </c>
      <c r="AL50" s="1311">
        <f>SUM(AK51:AL53)</f>
        <v/>
      </c>
      <c r="AM50" s="861" t="inlineStr">
        <is>
          <t>/</t>
        </is>
      </c>
      <c r="AN50" s="854">
        <f>SUM(AM51:AN53)</f>
        <v/>
      </c>
      <c r="AO50" s="862" t="inlineStr">
        <is>
          <t>/</t>
        </is>
      </c>
      <c r="AP50" s="854">
        <f>SUM(AO51:AP53)</f>
        <v/>
      </c>
      <c r="AQ50" s="862" t="inlineStr">
        <is>
          <t>/</t>
        </is>
      </c>
      <c r="AR50" s="854">
        <f>SUM(AQ51:AR53)</f>
        <v/>
      </c>
      <c r="AS50" s="861" t="inlineStr">
        <is>
          <t>/</t>
        </is>
      </c>
      <c r="AT50" s="848">
        <f>SUM(AS51:AT53)</f>
        <v/>
      </c>
      <c r="AU50" s="867" t="inlineStr">
        <is>
          <t>/</t>
        </is>
      </c>
      <c r="AV50" s="854">
        <f>SUM(AV51:AV53)</f>
        <v/>
      </c>
      <c r="AW50" s="861" t="inlineStr">
        <is>
          <t>/</t>
        </is>
      </c>
      <c r="AX50" s="854">
        <f>SUM(AX51:AX53)</f>
        <v/>
      </c>
      <c r="AY50" s="861" t="inlineStr">
        <is>
          <t>/</t>
        </is>
      </c>
      <c r="AZ50" s="854">
        <f>SUM(AY51:AZ53)</f>
        <v/>
      </c>
      <c r="BA50" s="862" t="inlineStr">
        <is>
          <t>/</t>
        </is>
      </c>
      <c r="BB50" s="854">
        <f>SUM(BA51:BB53)</f>
        <v/>
      </c>
      <c r="BC50" s="861" t="inlineStr">
        <is>
          <t>/</t>
        </is>
      </c>
      <c r="BD50" s="854">
        <f>SUM(BC51:BD53)</f>
        <v/>
      </c>
      <c r="BE50" s="861" t="inlineStr">
        <is>
          <t>/</t>
        </is>
      </c>
      <c r="BF50" s="1311">
        <f>SUM(BE51:BF53)</f>
        <v/>
      </c>
      <c r="BG50" s="1385" t="n"/>
      <c r="BH50" s="126" t="n"/>
      <c r="BI50" s="175" t="n"/>
      <c r="BJ50" s="1070" t="n"/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1" t="n"/>
      <c r="CC50" s="1" t="n"/>
      <c r="CD50" s="1" t="n"/>
      <c r="CE50" s="1" t="n"/>
      <c r="CF50" s="1" t="n"/>
      <c r="CG50" s="1" t="n"/>
      <c r="CH50" s="1" t="n"/>
    </row>
    <row r="51">
      <c r="A51" s="1769" t="inlineStr">
        <is>
          <t>2.5.1</t>
        </is>
      </c>
      <c r="B51" s="1770" t="n"/>
      <c r="C51" s="1297" t="inlineStr">
        <is>
          <t>Философия и методология науки *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1009" t="inlineStr">
        <is>
          <t>/</t>
        </is>
      </c>
      <c r="AF51" s="1010" t="n">
        <v>2</v>
      </c>
      <c r="AG51" s="2328" t="n"/>
      <c r="AH51" s="1770" t="n"/>
      <c r="AI51" s="867" t="inlineStr">
        <is>
          <t>/</t>
        </is>
      </c>
      <c r="AJ51" s="1308">
        <f>AV51+BB51</f>
        <v/>
      </c>
      <c r="AK51" s="862" t="inlineStr">
        <is>
          <t>/</t>
        </is>
      </c>
      <c r="AL51" s="1316">
        <f>AN51+AT51+AP51+AR51</f>
        <v/>
      </c>
      <c r="AM51" s="861" t="inlineStr">
        <is>
          <t>/</t>
        </is>
      </c>
      <c r="AN51" s="1308" t="n">
        <v>40</v>
      </c>
      <c r="AO51" s="862" t="n"/>
      <c r="AP51" s="1308" t="n"/>
      <c r="AQ51" s="862" t="n"/>
      <c r="AR51" s="1308" t="n"/>
      <c r="AS51" s="861" t="inlineStr">
        <is>
          <t>/</t>
        </is>
      </c>
      <c r="AT51" s="861" t="n">
        <v>32</v>
      </c>
      <c r="AU51" s="867" t="inlineStr">
        <is>
          <t>/</t>
        </is>
      </c>
      <c r="AV51" s="1308" t="n">
        <v>48</v>
      </c>
      <c r="AW51" s="861" t="inlineStr">
        <is>
          <t>/</t>
        </is>
      </c>
      <c r="AX51" s="1308" t="n">
        <v>32</v>
      </c>
      <c r="AY51" s="861" t="n"/>
      <c r="AZ51" s="1308" t="n"/>
      <c r="BA51" s="862" t="inlineStr">
        <is>
          <t>/</t>
        </is>
      </c>
      <c r="BB51" s="1308" t="n">
        <v>76</v>
      </c>
      <c r="BC51" s="861" t="inlineStr">
        <is>
          <t>/</t>
        </is>
      </c>
      <c r="BD51" s="1308" t="n">
        <v>40</v>
      </c>
      <c r="BE51" s="861" t="inlineStr">
        <is>
          <t>/</t>
        </is>
      </c>
      <c r="BF51" s="1316" t="n">
        <v>3</v>
      </c>
      <c r="BG51" s="182" t="inlineStr">
        <is>
          <t>УК-1</t>
        </is>
      </c>
      <c r="BH51" s="126" t="n"/>
      <c r="BI51" s="175" t="n"/>
      <c r="BJ51" s="1070" t="inlineStr">
        <is>
          <t>ФиП</t>
        </is>
      </c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1" t="n"/>
      <c r="CC51" s="1" t="n"/>
      <c r="CD51" s="1" t="n"/>
      <c r="CE51" s="1" t="n"/>
      <c r="CF51" s="1" t="n"/>
      <c r="CG51" s="1" t="n"/>
      <c r="CH51" s="1" t="n"/>
    </row>
    <row r="52">
      <c r="A52" s="1769" t="inlineStr">
        <is>
          <t>2.5.2</t>
        </is>
      </c>
      <c r="B52" s="1770" t="n"/>
      <c r="C52" s="1260" t="inlineStr">
        <is>
          <t>Иностранный язык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125" t="inlineStr">
        <is>
          <t>/</t>
        </is>
      </c>
      <c r="AF52" s="189" t="n">
        <v>2</v>
      </c>
      <c r="AG52" s="2329" t="n"/>
      <c r="AH52" s="1770" t="n"/>
      <c r="AI52" s="867" t="inlineStr">
        <is>
          <t>/</t>
        </is>
      </c>
      <c r="AJ52" s="1308">
        <f>AV52+BB52</f>
        <v/>
      </c>
      <c r="AK52" s="862" t="inlineStr">
        <is>
          <t>/</t>
        </is>
      </c>
      <c r="AL52" s="1316">
        <f>AN52+AT52+AP52+AR52</f>
        <v/>
      </c>
      <c r="AM52" s="861" t="n"/>
      <c r="AN52" s="1308" t="n"/>
      <c r="AO52" s="862" t="n"/>
      <c r="AP52" s="1308" t="n"/>
      <c r="AQ52" s="862" t="inlineStr">
        <is>
          <t>/</t>
        </is>
      </c>
      <c r="AR52" s="1308" t="n">
        <v>96</v>
      </c>
      <c r="AS52" s="861" t="n"/>
      <c r="AT52" s="861" t="n"/>
      <c r="AU52" s="867" t="inlineStr">
        <is>
          <t>/</t>
        </is>
      </c>
      <c r="AV52" s="1308" t="n">
        <v>70</v>
      </c>
      <c r="AW52" s="861" t="inlineStr">
        <is>
          <t>/</t>
        </is>
      </c>
      <c r="AX52" s="1308" t="n">
        <v>48</v>
      </c>
      <c r="AY52" s="861" t="n"/>
      <c r="AZ52" s="1308" t="n"/>
      <c r="BA52" s="862" t="inlineStr">
        <is>
          <t>/</t>
        </is>
      </c>
      <c r="BB52" s="1308" t="n">
        <v>72</v>
      </c>
      <c r="BC52" s="861" t="inlineStr">
        <is>
          <t>/</t>
        </is>
      </c>
      <c r="BD52" s="1308" t="n">
        <v>48</v>
      </c>
      <c r="BE52" s="861" t="inlineStr">
        <is>
          <t>/</t>
        </is>
      </c>
      <c r="BF52" s="1316" t="n">
        <v>4</v>
      </c>
      <c r="BG52" s="182" t="inlineStr">
        <is>
          <t>УК-3</t>
        </is>
      </c>
      <c r="BH52" s="126" t="n"/>
      <c r="BI52" s="175" t="n"/>
      <c r="BJ52" s="1070" t="inlineStr">
        <is>
          <t>МКиТП</t>
        </is>
      </c>
      <c r="BK52" s="1" t="n"/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</row>
    <row r="53">
      <c r="A53" s="1808" t="inlineStr">
        <is>
          <t>2.5.3</t>
        </is>
      </c>
      <c r="B53" s="1809" t="n"/>
      <c r="C53" s="1810" t="inlineStr">
        <is>
          <t>Основы информационных технологий *</t>
        </is>
      </c>
      <c r="D53" s="202" t="n"/>
      <c r="E53" s="202" t="n"/>
      <c r="F53" s="202" t="n"/>
      <c r="G53" s="202" t="n"/>
      <c r="H53" s="202" t="n"/>
      <c r="I53" s="202" t="n"/>
      <c r="J53" s="202" t="n"/>
      <c r="K53" s="202" t="n"/>
      <c r="L53" s="202" t="n"/>
      <c r="M53" s="202" t="n"/>
      <c r="N53" s="202" t="n"/>
      <c r="O53" s="202" t="n"/>
      <c r="P53" s="202" t="n"/>
      <c r="Q53" s="202" t="n"/>
      <c r="R53" s="202" t="n"/>
      <c r="S53" s="202" t="n"/>
      <c r="T53" s="202" t="n"/>
      <c r="U53" s="202" t="n"/>
      <c r="V53" s="202" t="n"/>
      <c r="W53" s="202" t="n"/>
      <c r="X53" s="202" t="n"/>
      <c r="Y53" s="202" t="n"/>
      <c r="Z53" s="202" t="n"/>
      <c r="AA53" s="202" t="n"/>
      <c r="AB53" s="202" t="n"/>
      <c r="AC53" s="202" t="n"/>
      <c r="AD53" s="203" t="n"/>
      <c r="AE53" s="649" t="n"/>
      <c r="AF53" s="1138" t="n"/>
      <c r="AG53" s="2330" t="inlineStr">
        <is>
          <t>/</t>
        </is>
      </c>
      <c r="AH53" s="2330" t="inlineStr">
        <is>
          <t>1д</t>
        </is>
      </c>
      <c r="AI53" s="879" t="inlineStr">
        <is>
          <t>/</t>
        </is>
      </c>
      <c r="AJ53" s="875">
        <f>AV53+BB53</f>
        <v/>
      </c>
      <c r="AK53" s="874" t="inlineStr">
        <is>
          <t>/</t>
        </is>
      </c>
      <c r="AL53" s="1323">
        <f>AN53+AT53+AP53+AR53</f>
        <v/>
      </c>
      <c r="AM53" s="873" t="inlineStr">
        <is>
          <t>/</t>
        </is>
      </c>
      <c r="AN53" s="875" t="n">
        <v>26</v>
      </c>
      <c r="AO53" s="874" t="inlineStr">
        <is>
          <t>/</t>
        </is>
      </c>
      <c r="AP53" s="875" t="n">
        <v>24</v>
      </c>
      <c r="AQ53" s="874" t="n"/>
      <c r="AR53" s="875" t="n"/>
      <c r="AS53" s="873" t="n"/>
      <c r="AT53" s="873" t="n"/>
      <c r="AU53" s="879" t="inlineStr">
        <is>
          <t>/</t>
        </is>
      </c>
      <c r="AV53" s="875">
        <f>AZ53*36</f>
        <v/>
      </c>
      <c r="AW53" s="873" t="inlineStr">
        <is>
          <t>/</t>
        </is>
      </c>
      <c r="AX53" s="875">
        <f>AL53</f>
        <v/>
      </c>
      <c r="AY53" s="873" t="inlineStr">
        <is>
          <t>/</t>
        </is>
      </c>
      <c r="AZ53" s="875" t="n">
        <v>2</v>
      </c>
      <c r="BA53" s="874" t="n"/>
      <c r="BB53" s="875" t="n"/>
      <c r="BC53" s="873" t="n"/>
      <c r="BD53" s="875" t="n"/>
      <c r="BE53" s="873" t="n"/>
      <c r="BF53" s="1323" t="n"/>
      <c r="BG53" s="229" t="inlineStr">
        <is>
          <t>УК-2</t>
        </is>
      </c>
      <c r="BH53" s="202" t="n"/>
      <c r="BI53" s="203" t="n"/>
      <c r="BJ53" s="1070" t="inlineStr">
        <is>
          <t>ИСиТ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1" t="n"/>
      <c r="CC53" s="1" t="n"/>
      <c r="CD53" s="1" t="n"/>
      <c r="CE53" s="1" t="n"/>
      <c r="CF53" s="1" t="n"/>
      <c r="CG53" s="1" t="n"/>
      <c r="CH53" s="1" t="n"/>
    </row>
    <row r="54">
      <c r="A54" s="1812" t="inlineStr">
        <is>
          <t>Количество часов учебных занятий</t>
        </is>
      </c>
      <c r="B54" s="123" t="n"/>
      <c r="C54" s="123" t="n"/>
      <c r="D54" s="123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762" t="n"/>
      <c r="AG54" s="2331" t="n"/>
      <c r="AH54" s="1813" t="n"/>
      <c r="AI54" s="167">
        <f>SUM(AI29+AI37)</f>
        <v/>
      </c>
      <c r="AJ54" s="124" t="n"/>
      <c r="AK54" s="232">
        <f>SUM(AK29+AK37)</f>
        <v/>
      </c>
      <c r="AL54" s="124" t="n"/>
      <c r="AM54" s="167">
        <f>SUM(AM29+AM37)</f>
        <v/>
      </c>
      <c r="AN54" s="124" t="n"/>
      <c r="AO54" s="232">
        <f>SUM(AO29+AO37)</f>
        <v/>
      </c>
      <c r="AP54" s="124" t="n"/>
      <c r="AQ54" s="232">
        <f>SUM(AQ29+AQ37)</f>
        <v/>
      </c>
      <c r="AR54" s="124" t="n"/>
      <c r="AS54" s="232">
        <f>SUM(AS29+AS37)</f>
        <v/>
      </c>
      <c r="AT54" s="124" t="n"/>
      <c r="AU54" s="167">
        <f>SUM(AU29+AU37)</f>
        <v/>
      </c>
      <c r="AV54" s="124" t="n"/>
      <c r="AW54" s="232">
        <f>SUM(AW29+AW37)</f>
        <v/>
      </c>
      <c r="AX54" s="124" t="n"/>
      <c r="AY54" s="232">
        <f>SUM(AY29+AY37)</f>
        <v/>
      </c>
      <c r="AZ54" s="124" t="n"/>
      <c r="BA54" s="232">
        <f>SUM(BA29+BA37)</f>
        <v/>
      </c>
      <c r="BB54" s="124" t="n"/>
      <c r="BC54" s="232">
        <f>SUM(BC29+BC37)</f>
        <v/>
      </c>
      <c r="BD54" s="124" t="n"/>
      <c r="BE54" s="232">
        <f>SUM(BE29+BE37)</f>
        <v/>
      </c>
      <c r="BF54" s="124" t="n"/>
      <c r="BG54" s="2332" t="n"/>
      <c r="BH54" s="123" t="n"/>
      <c r="BI54" s="161" t="n"/>
      <c r="BJ54" s="2333" t="n"/>
      <c r="BK54" s="2333" t="n"/>
      <c r="BL54" s="2333" t="n"/>
      <c r="BM54" s="2333" t="n"/>
      <c r="BN54" s="2333" t="n"/>
      <c r="BO54" s="2333" t="n"/>
      <c r="BP54" s="2333" t="n"/>
      <c r="BQ54" s="2333" t="n"/>
      <c r="BR54" s="2333" t="n"/>
      <c r="BS54" s="2333" t="n"/>
      <c r="BT54" s="2333" t="n"/>
      <c r="BU54" s="2333" t="n"/>
      <c r="BV54" s="2333" t="n"/>
      <c r="BW54" s="2333" t="n"/>
      <c r="BX54" s="2333" t="n"/>
      <c r="BY54" s="2333" t="n"/>
      <c r="BZ54" s="2333" t="n"/>
      <c r="CA54" s="2333" t="n"/>
      <c r="CB54" s="2333" t="n"/>
      <c r="CC54" s="1" t="n"/>
      <c r="CD54" s="1" t="n"/>
      <c r="CE54" s="1" t="n"/>
      <c r="CF54" s="1" t="n"/>
      <c r="CG54" s="1" t="n"/>
      <c r="CH54" s="1" t="n"/>
    </row>
    <row r="55">
      <c r="A55" s="1815" t="inlineStr">
        <is>
          <t>Количество часов учебных занятий в неделю</t>
        </is>
      </c>
      <c r="B55" s="126" t="n"/>
      <c r="C55" s="126" t="n"/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770" t="n"/>
      <c r="AG55" s="2334" t="n"/>
      <c r="AH55" s="887" t="n"/>
      <c r="AI55" s="1816" t="n"/>
      <c r="AJ55" s="128" t="n"/>
      <c r="AK55" s="1817" t="n"/>
      <c r="AL55" s="128" t="n"/>
      <c r="AM55" s="1817" t="n"/>
      <c r="AN55" s="128" t="n"/>
      <c r="AO55" s="1817" t="n"/>
      <c r="AP55" s="128" t="n"/>
      <c r="AQ55" s="1817" t="n"/>
      <c r="AR55" s="128" t="n"/>
      <c r="AS55" s="1817" t="n"/>
      <c r="AT55" s="128" t="n"/>
      <c r="AU55" s="1818">
        <f>AW54/AU27</f>
        <v/>
      </c>
      <c r="AV55" s="126" t="n"/>
      <c r="AW55" s="126" t="n"/>
      <c r="AX55" s="126" t="n"/>
      <c r="AY55" s="126" t="n"/>
      <c r="AZ55" s="128" t="n"/>
      <c r="BA55" s="1819">
        <f>BC54/BA27</f>
        <v/>
      </c>
      <c r="BB55" s="126" t="n"/>
      <c r="BC55" s="126" t="n"/>
      <c r="BD55" s="126" t="n"/>
      <c r="BE55" s="126" t="n"/>
      <c r="BF55" s="175" t="n"/>
      <c r="BG55" s="2335" t="n"/>
      <c r="BH55" s="126" t="n"/>
      <c r="BI55" s="175" t="n"/>
      <c r="BJ55" s="2333" t="n"/>
      <c r="BK55" s="2333" t="n"/>
      <c r="BL55" s="2333" t="n"/>
      <c r="BM55" s="2333" t="n"/>
      <c r="BN55" s="2333" t="n"/>
      <c r="BO55" s="2333" t="n"/>
      <c r="BP55" s="2333" t="n"/>
      <c r="BQ55" s="2333" t="n"/>
      <c r="BR55" s="2333" t="n"/>
      <c r="BS55" s="2333" t="n"/>
      <c r="BT55" s="2333" t="n"/>
      <c r="BU55" s="2333" t="n"/>
      <c r="BV55" s="2333" t="n"/>
      <c r="BW55" s="2333" t="n"/>
      <c r="BX55" s="2333" t="n"/>
      <c r="BY55" s="2333" t="n"/>
      <c r="BZ55" s="2333" t="n"/>
      <c r="CA55" s="2333" t="n"/>
      <c r="CB55" s="2333" t="n"/>
      <c r="CC55" s="1" t="n"/>
      <c r="CD55" s="1" t="n"/>
      <c r="CE55" s="1" t="n"/>
      <c r="CF55" s="1" t="n"/>
      <c r="CG55" s="1" t="n"/>
      <c r="CH55" s="1" t="n"/>
    </row>
    <row r="56">
      <c r="A56" s="1823" t="inlineStr">
        <is>
          <t>Количество курсовых проектов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70" t="n"/>
      <c r="AG56" s="2336" t="n"/>
      <c r="AH56" s="989" t="n"/>
      <c r="AI56" s="1824" t="n"/>
      <c r="AJ56" s="128" t="n"/>
      <c r="AK56" s="235" t="n"/>
      <c r="AL56" s="128" t="n"/>
      <c r="AM56" s="235" t="n"/>
      <c r="AN56" s="128" t="n"/>
      <c r="AO56" s="235" t="n"/>
      <c r="AP56" s="128" t="n"/>
      <c r="AQ56" s="235" t="n"/>
      <c r="AR56" s="128" t="n"/>
      <c r="AS56" s="235" t="n"/>
      <c r="AT56" s="128" t="n"/>
      <c r="AU56" s="1825" t="n"/>
      <c r="AV56" s="1800" t="n"/>
      <c r="AW56" s="126" t="n"/>
      <c r="AX56" s="126" t="n"/>
      <c r="AY56" s="126" t="n"/>
      <c r="AZ56" s="1770" t="n"/>
      <c r="BA56" s="1826" t="n"/>
      <c r="BB56" s="126" t="n"/>
      <c r="BC56" s="126" t="n"/>
      <c r="BD56" s="126" t="n"/>
      <c r="BE56" s="126" t="n"/>
      <c r="BF56" s="175" t="n"/>
      <c r="BG56" s="2337" t="n"/>
      <c r="BH56" s="126" t="n"/>
      <c r="BI56" s="1770" t="n"/>
      <c r="BJ56" s="2333" t="n"/>
      <c r="BK56" s="2333" t="n"/>
      <c r="BL56" s="2333" t="n"/>
      <c r="BM56" s="2333" t="n"/>
      <c r="BN56" s="2333" t="n"/>
      <c r="BO56" s="2333" t="n"/>
      <c r="BP56" s="2333" t="n"/>
      <c r="BQ56" s="2333" t="n"/>
      <c r="BR56" s="2333" t="n"/>
      <c r="BS56" s="2333" t="n"/>
      <c r="BT56" s="2333" t="n"/>
      <c r="BU56" s="2333" t="n"/>
      <c r="BV56" s="2333" t="n"/>
      <c r="BW56" s="2333" t="n"/>
      <c r="BX56" s="2333" t="n"/>
      <c r="BY56" s="2333" t="n"/>
      <c r="BZ56" s="2333" t="n"/>
      <c r="CA56" s="2333" t="n"/>
      <c r="CB56" s="2333" t="n"/>
      <c r="CC56" s="1" t="n"/>
      <c r="CD56" s="1" t="n"/>
      <c r="CE56" s="1" t="n"/>
      <c r="CF56" s="1" t="n"/>
      <c r="CG56" s="1" t="n"/>
      <c r="CH56" s="1" t="n"/>
    </row>
    <row r="57">
      <c r="A57" s="1823" t="inlineStr">
        <is>
          <t>Количество курсовых работ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770" t="n"/>
      <c r="AG57" s="2336" t="n"/>
      <c r="AH57" s="989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1825" t="n"/>
      <c r="AV57" s="1800" t="n"/>
      <c r="AW57" s="126" t="n"/>
      <c r="AX57" s="126" t="n"/>
      <c r="AY57" s="126" t="n"/>
      <c r="AZ57" s="1770" t="n"/>
      <c r="BA57" s="1826" t="n"/>
      <c r="BB57" s="126" t="n"/>
      <c r="BC57" s="126" t="n"/>
      <c r="BD57" s="126" t="n"/>
      <c r="BE57" s="126" t="n"/>
      <c r="BF57" s="175" t="n"/>
      <c r="BG57" s="2337" t="n"/>
      <c r="BH57" s="126" t="n"/>
      <c r="BI57" s="1770" t="n"/>
      <c r="BJ57" s="2333" t="n"/>
      <c r="BK57" s="2333" t="n"/>
      <c r="BL57" s="2333" t="n"/>
      <c r="BM57" s="2333" t="n"/>
      <c r="BN57" s="2333" t="n"/>
      <c r="BO57" s="2333" t="n"/>
      <c r="BP57" s="2333" t="n"/>
      <c r="BQ57" s="2333" t="n"/>
      <c r="BR57" s="2333" t="n"/>
      <c r="BS57" s="2333" t="n"/>
      <c r="BT57" s="2333" t="n"/>
      <c r="BU57" s="2333" t="n"/>
      <c r="BV57" s="2333" t="n"/>
      <c r="BW57" s="2333" t="n"/>
      <c r="BX57" s="2333" t="n"/>
      <c r="BY57" s="2333" t="n"/>
      <c r="BZ57" s="2333" t="n"/>
      <c r="CA57" s="2333" t="n"/>
      <c r="CB57" s="2333" t="n"/>
      <c r="CC57" s="1" t="n"/>
      <c r="CD57" s="1" t="n"/>
      <c r="CE57" s="1" t="n"/>
      <c r="CF57" s="1" t="n"/>
      <c r="CG57" s="1" t="n"/>
      <c r="CH57" s="1" t="n"/>
    </row>
    <row r="58">
      <c r="A58" s="1823" t="inlineStr">
        <is>
          <t>Количество экзаменов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770" t="n"/>
      <c r="AG58" s="2336" t="n"/>
      <c r="AH58" s="989" t="n"/>
      <c r="AI58" s="1824" t="n">
        <v>7</v>
      </c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1824" t="n">
        <v>4</v>
      </c>
      <c r="AV58" s="126" t="n"/>
      <c r="AW58" s="126" t="n"/>
      <c r="AX58" s="126" t="n"/>
      <c r="AY58" s="126" t="n"/>
      <c r="AZ58" s="128" t="n"/>
      <c r="BA58" s="1826" t="n">
        <v>3</v>
      </c>
      <c r="BB58" s="126" t="n"/>
      <c r="BC58" s="126" t="n"/>
      <c r="BD58" s="126" t="n"/>
      <c r="BE58" s="126" t="n"/>
      <c r="BF58" s="175" t="n"/>
      <c r="BG58" s="2337" t="n"/>
      <c r="BH58" s="126" t="n"/>
      <c r="BI58" s="1770" t="n"/>
      <c r="BJ58" s="243" t="n"/>
      <c r="BK58" s="243" t="n"/>
      <c r="BL58" s="243" t="n"/>
      <c r="BM58" s="243" t="n"/>
      <c r="BN58" s="243" t="n"/>
      <c r="BO58" s="243" t="n"/>
      <c r="BP58" s="243" t="n"/>
      <c r="BQ58" s="243" t="n"/>
      <c r="BR58" s="243" t="n"/>
      <c r="BS58" s="243" t="n"/>
      <c r="BT58" s="243" t="n"/>
      <c r="BU58" s="243" t="n"/>
      <c r="BV58" s="243" t="n"/>
      <c r="BW58" s="243" t="n"/>
      <c r="BX58" s="243" t="n"/>
      <c r="BY58" s="243" t="n"/>
      <c r="BZ58" s="243" t="n"/>
      <c r="CA58" s="243" t="n"/>
      <c r="CB58" s="243" t="n"/>
      <c r="CC58" s="1" t="n"/>
      <c r="CD58" s="1" t="n"/>
      <c r="CE58" s="1" t="n"/>
      <c r="CF58" s="1" t="n"/>
      <c r="CG58" s="1" t="n"/>
      <c r="CH58" s="1" t="n"/>
    </row>
    <row r="59">
      <c r="A59" s="1827" t="inlineStr">
        <is>
          <t>Количество зачетов</t>
        </is>
      </c>
      <c r="B59" s="202" t="n"/>
      <c r="C59" s="202" t="n"/>
      <c r="D59" s="202" t="n"/>
      <c r="E59" s="202" t="n"/>
      <c r="F59" s="202" t="n"/>
      <c r="G59" s="202" t="n"/>
      <c r="H59" s="202" t="n"/>
      <c r="I59" s="202" t="n"/>
      <c r="J59" s="202" t="n"/>
      <c r="K59" s="202" t="n"/>
      <c r="L59" s="202" t="n"/>
      <c r="M59" s="202" t="n"/>
      <c r="N59" s="202" t="n"/>
      <c r="O59" s="202" t="n"/>
      <c r="P59" s="202" t="n"/>
      <c r="Q59" s="202" t="n"/>
      <c r="R59" s="202" t="n"/>
      <c r="S59" s="202" t="n"/>
      <c r="T59" s="202" t="n"/>
      <c r="U59" s="202" t="n"/>
      <c r="V59" s="202" t="n"/>
      <c r="W59" s="202" t="n"/>
      <c r="X59" s="202" t="n"/>
      <c r="Y59" s="202" t="n"/>
      <c r="Z59" s="202" t="n"/>
      <c r="AA59" s="202" t="n"/>
      <c r="AB59" s="202" t="n"/>
      <c r="AC59" s="202" t="n"/>
      <c r="AD59" s="202" t="n"/>
      <c r="AE59" s="202" t="n"/>
      <c r="AF59" s="1809" t="n"/>
      <c r="AG59" s="2338" t="n"/>
      <c r="AH59" s="1828" t="n"/>
      <c r="AI59" s="1829" t="n">
        <v>8</v>
      </c>
      <c r="AJ59" s="144" t="n"/>
      <c r="AK59" s="241" t="n"/>
      <c r="AL59" s="144" t="n"/>
      <c r="AM59" s="241" t="n"/>
      <c r="AN59" s="144" t="n"/>
      <c r="AO59" s="241" t="n"/>
      <c r="AP59" s="144" t="n"/>
      <c r="AQ59" s="241" t="n"/>
      <c r="AR59" s="144" t="n"/>
      <c r="AS59" s="241" t="n"/>
      <c r="AT59" s="144" t="n"/>
      <c r="AU59" s="1829" t="n">
        <v>5</v>
      </c>
      <c r="AV59" s="202" t="n"/>
      <c r="AW59" s="202" t="n"/>
      <c r="AX59" s="202" t="n"/>
      <c r="AY59" s="202" t="n"/>
      <c r="AZ59" s="144" t="n"/>
      <c r="BA59" s="1830" t="n">
        <v>3</v>
      </c>
      <c r="BB59" s="202" t="n"/>
      <c r="BC59" s="202" t="n"/>
      <c r="BD59" s="202" t="n"/>
      <c r="BE59" s="202" t="n"/>
      <c r="BF59" s="203" t="n"/>
      <c r="BG59" s="2339" t="n"/>
      <c r="BH59" s="1832" t="n"/>
      <c r="BI59" s="1833" t="n"/>
      <c r="BJ59" s="25" t="n"/>
      <c r="BK59" s="25" t="n"/>
      <c r="BL59" s="25" t="n"/>
      <c r="BM59" s="25" t="n"/>
      <c r="BN59" s="25" t="n"/>
      <c r="BO59" s="25" t="n"/>
      <c r="BP59" s="25" t="n"/>
      <c r="BQ59" s="25" t="n"/>
      <c r="BR59" s="25" t="n"/>
      <c r="BS59" s="25" t="n"/>
      <c r="BT59" s="25" t="n"/>
      <c r="BU59" s="25" t="n"/>
      <c r="BV59" s="25" t="n"/>
      <c r="BW59" s="25" t="n"/>
      <c r="BX59" s="25" t="n"/>
      <c r="BY59" s="25" t="n"/>
      <c r="BZ59" s="25" t="n"/>
      <c r="CA59" s="25" t="n"/>
      <c r="CB59" s="25" t="n"/>
      <c r="CC59" s="1" t="n"/>
      <c r="CD59" s="1" t="n"/>
      <c r="CE59" s="1" t="n"/>
      <c r="CF59" s="1" t="n"/>
      <c r="CG59" s="1" t="n"/>
      <c r="CH59" s="1" t="n"/>
    </row>
    <row r="60">
      <c r="A60" s="242" t="n"/>
      <c r="B60" s="242" t="n"/>
      <c r="C60" s="242" t="n"/>
      <c r="D60" s="242" t="n"/>
      <c r="E60" s="242" t="n"/>
      <c r="F60" s="242" t="n"/>
      <c r="G60" s="242" t="n"/>
      <c r="H60" s="242" t="n"/>
      <c r="I60" s="242" t="n"/>
      <c r="J60" s="242" t="n"/>
      <c r="K60" s="242" t="n"/>
      <c r="L60" s="242" t="n"/>
      <c r="M60" s="242" t="n"/>
      <c r="N60" s="242" t="n"/>
      <c r="O60" s="242" t="n"/>
      <c r="P60" s="242" t="n"/>
      <c r="Q60" s="242" t="n"/>
      <c r="R60" s="242" t="n"/>
      <c r="S60" s="242" t="n"/>
      <c r="T60" s="242" t="n"/>
      <c r="U60" s="242" t="n"/>
      <c r="V60" s="242" t="n"/>
      <c r="W60" s="242" t="n"/>
      <c r="X60" s="242" t="n"/>
      <c r="Y60" s="242" t="n"/>
      <c r="Z60" s="242" t="n"/>
      <c r="AA60" s="242" t="n"/>
      <c r="AB60" s="242" t="n"/>
      <c r="AC60" s="242" t="n"/>
      <c r="AD60" s="242" t="n"/>
      <c r="AE60" s="242" t="n"/>
      <c r="AF60" s="242" t="n"/>
      <c r="AG60" s="242" t="n"/>
      <c r="AH60" s="242" t="n"/>
      <c r="AI60" s="242" t="n"/>
      <c r="AJ60" s="242" t="n"/>
      <c r="AK60" s="242" t="n"/>
      <c r="AL60" s="242" t="n"/>
      <c r="AM60" s="242" t="n"/>
      <c r="AN60" s="242" t="n"/>
      <c r="AO60" s="242" t="n"/>
      <c r="AP60" s="242" t="n"/>
      <c r="AQ60" s="242" t="n"/>
      <c r="AR60" s="242" t="n"/>
      <c r="AS60" s="242" t="n"/>
      <c r="AT60" s="242" t="n"/>
      <c r="AU60" s="242" t="n"/>
      <c r="AV60" s="242" t="n"/>
      <c r="AW60" s="242" t="n"/>
      <c r="AX60" s="242" t="n"/>
      <c r="AY60" s="242" t="n"/>
      <c r="AZ60" s="242" t="n"/>
      <c r="BA60" s="242" t="n"/>
      <c r="BB60" s="242" t="n"/>
      <c r="BC60" s="242" t="n"/>
      <c r="BD60" s="242" t="n"/>
      <c r="BE60" s="242" t="n"/>
      <c r="BF60" s="242" t="n"/>
      <c r="BG60" s="242" t="n"/>
      <c r="BH60" s="242" t="n"/>
      <c r="BI60" s="242" t="n"/>
      <c r="BJ60" s="242" t="n"/>
      <c r="BK60" s="242" t="n"/>
      <c r="BL60" s="242" t="n"/>
      <c r="BM60" s="242" t="n"/>
      <c r="BN60" s="25" t="n"/>
      <c r="BO60" s="25" t="n"/>
      <c r="BP60" s="25" t="n"/>
      <c r="BQ60" s="25" t="n"/>
      <c r="BR60" s="25" t="n"/>
      <c r="BS60" s="25" t="n"/>
      <c r="BT60" s="25" t="n"/>
      <c r="BU60" s="25" t="n"/>
      <c r="BV60" s="25" t="n"/>
      <c r="BW60" s="25" t="n"/>
      <c r="BX60" s="25" t="n"/>
      <c r="BY60" s="25" t="n"/>
      <c r="BZ60" s="25" t="n"/>
      <c r="CA60" s="25" t="n"/>
      <c r="CB60" s="25" t="n"/>
      <c r="CC60" s="25" t="n"/>
      <c r="CD60" s="25" t="n"/>
      <c r="CE60" s="25" t="n"/>
      <c r="CF60" s="25" t="n"/>
      <c r="CG60" s="1" t="n"/>
      <c r="CH60" s="1" t="n"/>
    </row>
    <row r="61">
      <c r="A61" s="2340" t="inlineStr">
        <is>
          <t>IV. Производственная практика</t>
        </is>
      </c>
      <c r="B61" s="101" t="n"/>
      <c r="C61" s="101" t="n"/>
      <c r="D61" s="101" t="n"/>
      <c r="E61" s="101" t="n"/>
      <c r="F61" s="101" t="n"/>
      <c r="G61" s="101" t="n"/>
      <c r="H61" s="101" t="n"/>
      <c r="I61" s="101" t="n"/>
      <c r="J61" s="101" t="n"/>
      <c r="K61" s="101" t="n"/>
      <c r="L61" s="101" t="n"/>
      <c r="M61" s="101" t="n"/>
      <c r="N61" s="101" t="n"/>
      <c r="O61" s="101" t="n"/>
      <c r="P61" s="101" t="n"/>
      <c r="Q61" s="101" t="n"/>
      <c r="R61" s="101" t="n"/>
      <c r="S61" s="101" t="n"/>
      <c r="T61" s="101" t="n"/>
      <c r="U61" s="101" t="n"/>
      <c r="V61" s="101" t="n"/>
      <c r="W61" s="101" t="n"/>
      <c r="X61" s="101" t="n"/>
      <c r="Y61" s="101" t="n"/>
      <c r="Z61" s="101" t="n"/>
      <c r="AA61" s="101" t="n"/>
      <c r="AB61" s="1734" t="n"/>
      <c r="AC61" s="1834" t="inlineStr">
        <is>
          <t>V. Магистерская диссертация</t>
        </is>
      </c>
      <c r="AD61" s="108" t="n"/>
      <c r="AE61" s="108" t="n"/>
      <c r="AF61" s="108" t="n"/>
      <c r="AG61" s="108" t="n"/>
      <c r="AH61" s="108" t="n"/>
      <c r="AI61" s="108" t="n"/>
      <c r="AJ61" s="108" t="n"/>
      <c r="AK61" s="108" t="n"/>
      <c r="AL61" s="108" t="n"/>
      <c r="AM61" s="108" t="n"/>
      <c r="AN61" s="108" t="n"/>
      <c r="AO61" s="108" t="n"/>
      <c r="AP61" s="108" t="n"/>
      <c r="AQ61" s="108" t="n"/>
      <c r="AR61" s="108" t="n"/>
      <c r="AS61" s="108" t="n"/>
      <c r="AT61" s="108" t="n"/>
      <c r="AU61" s="108" t="n"/>
      <c r="AV61" s="148" t="n"/>
      <c r="AW61" s="1834" t="inlineStr">
        <is>
          <t xml:space="preserve">VI.Итоговая аттестация </t>
        </is>
      </c>
      <c r="AX61" s="108" t="n"/>
      <c r="AY61" s="108" t="n"/>
      <c r="AZ61" s="108" t="n"/>
      <c r="BA61" s="108" t="n"/>
      <c r="BB61" s="108" t="n"/>
      <c r="BC61" s="108" t="n"/>
      <c r="BD61" s="108" t="n"/>
      <c r="BE61" s="108" t="n"/>
      <c r="BF61" s="108" t="n"/>
      <c r="BG61" s="108" t="n"/>
      <c r="BH61" s="108" t="n"/>
      <c r="BI61" s="148" t="n"/>
      <c r="BJ61" s="90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1" t="n"/>
      <c r="CD61" s="1" t="n"/>
      <c r="CE61" s="1" t="n"/>
      <c r="CF61" s="1" t="n"/>
      <c r="CG61" s="1" t="n"/>
      <c r="CH61" s="1" t="n"/>
    </row>
    <row r="62">
      <c r="A62" s="1836" t="inlineStr">
        <is>
          <t>Название практики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9" t="n"/>
      <c r="N62" s="1837" t="inlineStr">
        <is>
          <t>Семестр</t>
        </is>
      </c>
      <c r="O62" s="108" t="n"/>
      <c r="P62" s="108" t="n"/>
      <c r="Q62" s="108" t="n"/>
      <c r="R62" s="109" t="n"/>
      <c r="S62" s="1838" t="inlineStr">
        <is>
          <t>Недель</t>
        </is>
      </c>
      <c r="T62" s="108" t="n"/>
      <c r="U62" s="108" t="n"/>
      <c r="V62" s="109" t="n"/>
      <c r="W62" s="2341" t="inlineStr">
        <is>
          <t>Зачетных единиц</t>
        </is>
      </c>
      <c r="X62" s="108" t="n"/>
      <c r="Y62" s="108" t="n"/>
      <c r="Z62" s="108" t="n"/>
      <c r="AA62" s="108" t="n"/>
      <c r="AB62" s="109" t="n"/>
      <c r="AC62" s="1840" t="inlineStr">
        <is>
          <t>Семестр</t>
        </is>
      </c>
      <c r="AD62" s="108" t="n"/>
      <c r="AE62" s="108" t="n"/>
      <c r="AF62" s="108" t="n"/>
      <c r="AG62" s="108" t="n"/>
      <c r="AH62" s="108" t="n"/>
      <c r="AI62" s="109" t="n"/>
      <c r="AJ62" s="1838" t="inlineStr">
        <is>
          <t>Недель</t>
        </is>
      </c>
      <c r="AK62" s="108" t="n"/>
      <c r="AL62" s="108" t="n"/>
      <c r="AM62" s="108" t="n"/>
      <c r="AN62" s="109" t="n"/>
      <c r="AO62" s="1839" t="inlineStr">
        <is>
          <t>Зачетных единиц</t>
        </is>
      </c>
      <c r="AP62" s="108" t="n"/>
      <c r="AQ62" s="108" t="n"/>
      <c r="AR62" s="108" t="n"/>
      <c r="AS62" s="108" t="n"/>
      <c r="AT62" s="108" t="n"/>
      <c r="AU62" s="108" t="n"/>
      <c r="AV62" s="148" t="n"/>
      <c r="AW62" s="1841" t="inlineStr">
        <is>
          <t>Защита магистерской диссертации</t>
        </is>
      </c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90" t="n"/>
      <c r="BK62" s="90" t="n"/>
      <c r="BL62" s="90" t="n"/>
      <c r="BM62" s="90" t="n"/>
      <c r="BN62" s="90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1" t="n"/>
      <c r="CD62" s="1" t="n"/>
      <c r="CE62" s="1" t="n"/>
      <c r="CF62" s="1" t="n"/>
      <c r="CG62" s="1" t="n"/>
      <c r="CH62" s="1" t="n"/>
    </row>
    <row r="63">
      <c r="A63" s="1842" t="inlineStr">
        <is>
          <t>Научно-исследовательская</t>
        </is>
      </c>
      <c r="B63" s="101" t="n"/>
      <c r="C63" s="101" t="n"/>
      <c r="D63" s="101" t="n"/>
      <c r="E63" s="101" t="n"/>
      <c r="F63" s="101" t="n"/>
      <c r="G63" s="101" t="n"/>
      <c r="H63" s="101" t="n"/>
      <c r="I63" s="101" t="n"/>
      <c r="J63" s="101" t="n"/>
      <c r="K63" s="101" t="n"/>
      <c r="L63" s="101" t="n"/>
      <c r="M63" s="53" t="n"/>
      <c r="N63" s="1843" t="inlineStr">
        <is>
          <t>2</t>
        </is>
      </c>
      <c r="O63" s="101" t="n"/>
      <c r="P63" s="101" t="n"/>
      <c r="Q63" s="101" t="n"/>
      <c r="R63" s="53" t="n"/>
      <c r="S63" s="1844" t="n">
        <v>2</v>
      </c>
      <c r="T63" s="101" t="n"/>
      <c r="U63" s="101" t="n"/>
      <c r="V63" s="53" t="n"/>
      <c r="W63" s="1847" t="n">
        <v>3</v>
      </c>
      <c r="X63" s="101" t="n"/>
      <c r="Y63" s="101" t="n"/>
      <c r="Z63" s="101" t="n"/>
      <c r="AA63" s="101" t="n"/>
      <c r="AB63" s="53" t="n"/>
      <c r="AC63" s="120" t="n">
        <v>2</v>
      </c>
      <c r="AD63" s="101" t="n"/>
      <c r="AE63" s="101" t="n"/>
      <c r="AF63" s="101" t="n"/>
      <c r="AG63" s="101" t="n"/>
      <c r="AH63" s="101" t="n"/>
      <c r="AI63" s="53" t="n"/>
      <c r="AJ63" s="1846" t="n">
        <v>8</v>
      </c>
      <c r="AK63" s="101" t="n"/>
      <c r="AL63" s="101" t="n"/>
      <c r="AM63" s="101" t="n"/>
      <c r="AN63" s="53" t="n"/>
      <c r="AO63" s="1847" t="n">
        <v>12</v>
      </c>
      <c r="AP63" s="101" t="n"/>
      <c r="AQ63" s="101" t="n"/>
      <c r="AR63" s="101" t="n"/>
      <c r="AS63" s="101" t="n"/>
      <c r="AT63" s="101" t="n"/>
      <c r="AU63" s="101" t="n"/>
      <c r="AV63" s="53" t="n"/>
      <c r="AW63" s="112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14" t="n"/>
      <c r="BJ63" s="90" t="n"/>
      <c r="BK63" s="90" t="n"/>
      <c r="BL63" s="90" t="n"/>
      <c r="BM63" s="90" t="n"/>
      <c r="BN63" s="90" t="n"/>
      <c r="BO63" s="90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1" t="n"/>
      <c r="CD63" s="1" t="n"/>
      <c r="CE63" s="1" t="n"/>
      <c r="CF63" s="1" t="n"/>
      <c r="CG63" s="1" t="n"/>
      <c r="CH63" s="1" t="n"/>
    </row>
    <row r="64">
      <c r="A64" s="606" t="n"/>
      <c r="B64" s="544" t="n"/>
      <c r="C64" s="544" t="n"/>
      <c r="D64" s="544" t="n"/>
      <c r="E64" s="544" t="n"/>
      <c r="F64" s="544" t="n"/>
      <c r="G64" s="544" t="n"/>
      <c r="H64" s="544" t="n"/>
      <c r="I64" s="544" t="n"/>
      <c r="J64" s="544" t="n"/>
      <c r="K64" s="544" t="n"/>
      <c r="L64" s="544" t="n"/>
      <c r="M64" s="609" t="n"/>
      <c r="N64" s="1848" t="n"/>
      <c r="O64" s="544" t="n"/>
      <c r="P64" s="544" t="n"/>
      <c r="Q64" s="544" t="n"/>
      <c r="R64" s="609" t="n"/>
      <c r="S64" s="1848" t="n"/>
      <c r="T64" s="544" t="n"/>
      <c r="U64" s="544" t="n"/>
      <c r="V64" s="609" t="n"/>
      <c r="W64" s="1848" t="n"/>
      <c r="X64" s="544" t="n"/>
      <c r="Y64" s="544" t="n"/>
      <c r="Z64" s="544" t="n"/>
      <c r="AA64" s="544" t="n"/>
      <c r="AB64" s="609" t="n"/>
      <c r="AC64" s="136" t="n"/>
      <c r="AD64" s="44" t="n"/>
      <c r="AE64" s="44" t="n"/>
      <c r="AF64" s="44" t="n"/>
      <c r="AG64" s="44" t="n"/>
      <c r="AH64" s="44" t="n"/>
      <c r="AI64" s="249" t="n"/>
      <c r="AJ64" s="1848" t="n"/>
      <c r="AK64" s="544" t="n"/>
      <c r="AL64" s="544" t="n"/>
      <c r="AM64" s="544" t="n"/>
      <c r="AN64" s="609" t="n"/>
      <c r="AO64" s="1848" t="n"/>
      <c r="AP64" s="544" t="n"/>
      <c r="AQ64" s="544" t="n"/>
      <c r="AR64" s="544" t="n"/>
      <c r="AS64" s="544" t="n"/>
      <c r="AT64" s="544" t="n"/>
      <c r="AU64" s="544" t="n"/>
      <c r="AV64" s="609" t="n"/>
      <c r="AW64" s="606" t="n"/>
      <c r="AX64" s="544" t="n"/>
      <c r="AY64" s="544" t="n"/>
      <c r="AZ64" s="544" t="n"/>
      <c r="BA64" s="544" t="n"/>
      <c r="BB64" s="544" t="n"/>
      <c r="BC64" s="544" t="n"/>
      <c r="BD64" s="544" t="n"/>
      <c r="BE64" s="544" t="n"/>
      <c r="BF64" s="544" t="n"/>
      <c r="BG64" s="544" t="n"/>
      <c r="BH64" s="544" t="n"/>
      <c r="BI64" s="607" t="n"/>
      <c r="BJ64" s="90" t="n"/>
      <c r="BK64" s="90" t="n"/>
      <c r="BL64" s="90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1" t="n"/>
      <c r="CD64" s="1" t="n"/>
      <c r="CE64" s="1" t="n"/>
      <c r="CF64" s="1" t="n"/>
      <c r="CG64" s="1" t="n"/>
      <c r="CH64" s="1" t="n"/>
    </row>
    <row r="65">
      <c r="A65" s="1450" t="n"/>
      <c r="B65" s="1450" t="n"/>
      <c r="C65" s="1450" t="n"/>
      <c r="D65" s="1450" t="n"/>
      <c r="E65" s="1450" t="n"/>
      <c r="F65" s="1450" t="n"/>
      <c r="G65" s="1450" t="n"/>
      <c r="H65" s="1450" t="n"/>
      <c r="I65" s="1450" t="n"/>
      <c r="J65" s="1450" t="n"/>
      <c r="K65" s="1450" t="n"/>
      <c r="L65" s="1450" t="n"/>
      <c r="M65" s="1450" t="n"/>
      <c r="N65" s="1450" t="n"/>
      <c r="O65" s="1450" t="n"/>
      <c r="P65" s="1450" t="n"/>
      <c r="Q65" s="1450" t="n"/>
      <c r="R65" s="1450" t="n"/>
      <c r="S65" s="94" t="n"/>
      <c r="T65" s="94" t="n"/>
      <c r="U65" s="94" t="n"/>
      <c r="V65" s="94" t="n"/>
      <c r="W65" s="2342" t="n"/>
      <c r="X65" s="2342" t="n"/>
      <c r="Y65" s="2342" t="n"/>
      <c r="Z65" s="2342" t="n"/>
      <c r="AA65" s="2342" t="n"/>
      <c r="AB65" s="2342" t="n"/>
      <c r="AC65" s="94" t="n"/>
      <c r="AD65" s="94" t="n"/>
      <c r="AE65" s="94" t="n"/>
      <c r="AF65" s="94" t="n"/>
      <c r="AG65" s="94" t="n"/>
      <c r="AH65" s="94" t="n"/>
      <c r="AI65" s="94" t="n"/>
      <c r="AJ65" s="94" t="n"/>
      <c r="AK65" s="94" t="n"/>
      <c r="AL65" s="94" t="n"/>
      <c r="AM65" s="2343" t="n"/>
      <c r="AN65" s="2343" t="n"/>
      <c r="AO65" s="2343" t="n"/>
      <c r="AP65" s="2343" t="n"/>
      <c r="AQ65" s="2343" t="n"/>
      <c r="AR65" s="2342" t="n"/>
      <c r="AS65" s="2342" t="n"/>
      <c r="AT65" s="2342" t="n"/>
      <c r="AU65" s="2342" t="n"/>
      <c r="AV65" s="2342" t="n"/>
      <c r="AW65" s="2342" t="n"/>
      <c r="AX65" s="2342" t="n"/>
      <c r="AY65" s="2342" t="n"/>
      <c r="AZ65" s="2344" t="n"/>
      <c r="BA65" s="2344" t="n"/>
      <c r="BB65" s="2344" t="n"/>
      <c r="BC65" s="2344" t="n"/>
      <c r="BD65" s="2344" t="n"/>
      <c r="BE65" s="2344" t="n"/>
      <c r="BF65" s="2344" t="n"/>
      <c r="BG65" s="2344" t="n"/>
      <c r="BH65" s="2344" t="n"/>
      <c r="BI65" s="2344" t="n"/>
      <c r="BJ65" s="2344" t="n"/>
      <c r="BK65" s="2344" t="n"/>
      <c r="BL65" s="2344" t="n"/>
      <c r="BM65" s="2344" t="n"/>
      <c r="BN65" s="90" t="n"/>
      <c r="BO65" s="90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1" t="n"/>
      <c r="CH65" s="1" t="n"/>
    </row>
    <row r="66">
      <c r="A66" s="243" t="n"/>
      <c r="B66" s="243" t="n"/>
      <c r="C66" s="243" t="n"/>
      <c r="D66" s="243" t="n"/>
      <c r="E66" s="243" t="n"/>
      <c r="F66" s="243" t="n"/>
      <c r="G66" s="243" t="n"/>
      <c r="H66" s="243" t="n"/>
      <c r="I66" s="243" t="n"/>
      <c r="J66" s="243" t="n"/>
      <c r="K66" s="243" t="n"/>
      <c r="L66" s="243" t="n"/>
      <c r="M66" s="243" t="n"/>
      <c r="N66" s="243" t="n"/>
      <c r="O66" s="243" t="n"/>
      <c r="P66" s="243" t="n"/>
      <c r="Q66" s="243" t="n"/>
      <c r="R66" s="243" t="n"/>
      <c r="S66" s="243" t="n"/>
      <c r="T66" s="243" t="n"/>
      <c r="U66" s="243" t="n"/>
      <c r="V66" s="243" t="n"/>
      <c r="W66" s="243" t="n"/>
      <c r="X66" s="243" t="n"/>
      <c r="Y66" s="243" t="n"/>
      <c r="Z66" s="243" t="n"/>
      <c r="AA66" s="243" t="n"/>
      <c r="AB66" s="243" t="n"/>
      <c r="AC66" s="243" t="n"/>
      <c r="AD66" s="243" t="n"/>
      <c r="AE66" s="243" t="n"/>
      <c r="AF66" s="243" t="n"/>
      <c r="AG66" s="243" t="n"/>
      <c r="AH66" s="243" t="n"/>
      <c r="AI66" s="243" t="n"/>
      <c r="AJ66" s="243" t="n"/>
      <c r="AK66" s="243" t="n"/>
      <c r="AL66" s="243" t="n"/>
      <c r="AM66" s="243" t="n"/>
      <c r="AN66" s="243" t="n"/>
      <c r="AO66" s="243" t="n"/>
      <c r="AP66" s="243" t="n"/>
      <c r="AQ66" s="243" t="n"/>
      <c r="AR66" s="243" t="n"/>
      <c r="AS66" s="243" t="n"/>
      <c r="AT66" s="243" t="n"/>
      <c r="AU66" s="243" t="n"/>
      <c r="AV66" s="243" t="n"/>
      <c r="AW66" s="243" t="n"/>
      <c r="AX66" s="243" t="n"/>
      <c r="AY66" s="243" t="n"/>
      <c r="AZ66" s="243" t="n"/>
      <c r="BA66" s="243" t="n"/>
      <c r="BB66" s="243" t="n"/>
      <c r="BC66" s="243" t="n"/>
      <c r="BD66" s="243" t="n"/>
      <c r="BE66" s="243" t="n"/>
      <c r="BF66" s="243" t="n"/>
      <c r="BG66" s="243" t="n"/>
      <c r="BH66" s="243" t="n"/>
      <c r="BI66" s="243" t="n"/>
      <c r="BJ66" s="243" t="n"/>
      <c r="BK66" s="243" t="n"/>
      <c r="BL66" s="243" t="n"/>
      <c r="BM66" s="243" t="n"/>
      <c r="BN66" s="25" t="n"/>
      <c r="BO66" s="25" t="n"/>
      <c r="BP66" s="25" t="n"/>
      <c r="BQ66" s="25" t="n"/>
      <c r="BR66" s="25" t="n"/>
      <c r="BS66" s="25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1" t="n"/>
      <c r="CH66" s="1" t="n"/>
    </row>
    <row r="67">
      <c r="A67" s="20" t="inlineStr">
        <is>
          <t>VII. Матрица компетенций</t>
        </is>
      </c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41" t="n"/>
      <c r="BK67" s="41" t="n"/>
      <c r="BL67" s="41" t="n"/>
      <c r="BM67" s="41" t="n"/>
      <c r="BN67" s="4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</row>
    <row r="68">
      <c r="A68" s="512" t="inlineStr">
        <is>
          <t>Код компетенции</t>
        </is>
      </c>
      <c r="B68" s="108" t="n"/>
      <c r="C68" s="108" t="n"/>
      <c r="D68" s="108" t="n"/>
      <c r="E68" s="108" t="n"/>
      <c r="F68" s="148" t="n"/>
      <c r="G68" s="511" t="inlineStr">
        <is>
          <t>Наименование компетенции</t>
        </is>
      </c>
      <c r="H68" s="108" t="n"/>
      <c r="I68" s="108" t="n"/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08" t="n"/>
      <c r="BD68" s="148" t="n"/>
      <c r="BE68" s="512" t="inlineStr">
        <is>
          <t>Код модуля, учебной дисциплины</t>
        </is>
      </c>
      <c r="BF68" s="108" t="n"/>
      <c r="BG68" s="108" t="n"/>
      <c r="BH68" s="108" t="n"/>
      <c r="BI68" s="148" t="n"/>
      <c r="BJ68" s="90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</row>
    <row r="69">
      <c r="A69" s="2345" t="inlineStr">
        <is>
          <t>УК-1</t>
        </is>
      </c>
      <c r="B69" s="206" t="n"/>
      <c r="C69" s="206" t="n"/>
      <c r="D69" s="206" t="n"/>
      <c r="E69" s="206" t="n"/>
      <c r="F69" s="207" t="n"/>
      <c r="G69" s="2346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H69" s="163" t="n"/>
      <c r="I69" s="163" t="n"/>
      <c r="J69" s="163" t="n"/>
      <c r="K69" s="163" t="n"/>
      <c r="L69" s="163" t="n"/>
      <c r="M69" s="163" t="n"/>
      <c r="N69" s="163" t="n"/>
      <c r="O69" s="163" t="n"/>
      <c r="P69" s="163" t="n"/>
      <c r="Q69" s="163" t="n"/>
      <c r="R69" s="163" t="n"/>
      <c r="S69" s="163" t="n"/>
      <c r="T69" s="163" t="n"/>
      <c r="U69" s="163" t="n"/>
      <c r="V69" s="163" t="n"/>
      <c r="W69" s="163" t="n"/>
      <c r="X69" s="163" t="n"/>
      <c r="Y69" s="163" t="n"/>
      <c r="Z69" s="163" t="n"/>
      <c r="AA69" s="163" t="n"/>
      <c r="AB69" s="163" t="n"/>
      <c r="AC69" s="163" t="n"/>
      <c r="AD69" s="163" t="n"/>
      <c r="AE69" s="163" t="n"/>
      <c r="AF69" s="163" t="n"/>
      <c r="AG69" s="163" t="n"/>
      <c r="AH69" s="163" t="n"/>
      <c r="AI69" s="163" t="n"/>
      <c r="AJ69" s="163" t="n"/>
      <c r="AK69" s="163" t="n"/>
      <c r="AL69" s="163" t="n"/>
      <c r="AM69" s="163" t="n"/>
      <c r="AN69" s="163" t="n"/>
      <c r="AO69" s="163" t="n"/>
      <c r="AP69" s="163" t="n"/>
      <c r="AQ69" s="163" t="n"/>
      <c r="AR69" s="163" t="n"/>
      <c r="AS69" s="163" t="n"/>
      <c r="AT69" s="163" t="n"/>
      <c r="AU69" s="163" t="n"/>
      <c r="AV69" s="163" t="n"/>
      <c r="AW69" s="163" t="n"/>
      <c r="AX69" s="163" t="n"/>
      <c r="AY69" s="163" t="n"/>
      <c r="AZ69" s="163" t="n"/>
      <c r="BA69" s="163" t="n"/>
      <c r="BB69" s="163" t="n"/>
      <c r="BC69" s="163" t="n"/>
      <c r="BD69" s="164" t="n"/>
      <c r="BE69" s="680" t="inlineStr">
        <is>
          <t>1.2.1, 2.5.1</t>
        </is>
      </c>
      <c r="BF69" s="123" t="n"/>
      <c r="BG69" s="123" t="n"/>
      <c r="BH69" s="123" t="n"/>
      <c r="BI69" s="161" t="n"/>
      <c r="BJ69" s="90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</row>
    <row r="70">
      <c r="A70" s="1918" t="inlineStr">
        <is>
          <t>УК-2</t>
        </is>
      </c>
      <c r="B70" s="126" t="n"/>
      <c r="C70" s="126" t="n"/>
      <c r="D70" s="126" t="n"/>
      <c r="E70" s="126" t="n"/>
      <c r="F70" s="175" t="n"/>
      <c r="G70" s="2347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75" t="n"/>
      <c r="BE70" s="217" t="inlineStr">
        <is>
          <t>1.2.2, 2.5.3</t>
        </is>
      </c>
      <c r="BF70" s="126" t="n"/>
      <c r="BG70" s="126" t="n"/>
      <c r="BH70" s="126" t="n"/>
      <c r="BI70" s="175" t="n"/>
      <c r="BJ70" s="90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</row>
    <row r="71">
      <c r="A71" s="1918" t="inlineStr">
        <is>
          <t>УК-3</t>
        </is>
      </c>
      <c r="B71" s="126" t="n"/>
      <c r="C71" s="126" t="n"/>
      <c r="D71" s="126" t="n"/>
      <c r="E71" s="126" t="n"/>
      <c r="F71" s="175" t="n"/>
      <c r="G71" s="2348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75" t="n"/>
      <c r="BE71" s="217" t="inlineStr">
        <is>
          <t>2.5.2</t>
        </is>
      </c>
      <c r="BF71" s="126" t="n"/>
      <c r="BG71" s="126" t="n"/>
      <c r="BH71" s="126" t="n"/>
      <c r="BI71" s="175" t="n"/>
      <c r="BJ71" s="90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</row>
    <row r="72">
      <c r="A72" s="1918" t="inlineStr">
        <is>
          <t>УК-4</t>
        </is>
      </c>
      <c r="B72" s="126" t="n"/>
      <c r="C72" s="126" t="n"/>
      <c r="D72" s="126" t="n"/>
      <c r="E72" s="126" t="n"/>
      <c r="F72" s="175" t="n"/>
      <c r="G72" s="2347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217" t="inlineStr">
        <is>
          <t>1.2.1</t>
        </is>
      </c>
      <c r="BF72" s="126" t="n"/>
      <c r="BG72" s="126" t="n"/>
      <c r="BH72" s="126" t="n"/>
      <c r="BI72" s="175" t="n"/>
      <c r="BJ72" s="90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</row>
    <row r="73">
      <c r="A73" s="182" t="inlineStr">
        <is>
          <t>УК-5</t>
        </is>
      </c>
      <c r="B73" s="126" t="n"/>
      <c r="C73" s="126" t="n"/>
      <c r="D73" s="126" t="n"/>
      <c r="E73" s="126" t="n"/>
      <c r="F73" s="175" t="n"/>
      <c r="G73" s="436" t="inlineStr">
        <is>
          <t>Развивать инновационную восприимчивость и способность к инновационной деятельности</t>
        </is>
      </c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217" t="inlineStr">
        <is>
          <t>1.2.1, 1.2.2</t>
        </is>
      </c>
      <c r="BF73" s="126" t="n"/>
      <c r="BG73" s="126" t="n"/>
      <c r="BH73" s="126" t="n"/>
      <c r="BI73" s="175" t="n"/>
      <c r="BJ73" s="514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</row>
    <row r="74">
      <c r="A74" s="182" t="inlineStr">
        <is>
          <t>УК-6</t>
        </is>
      </c>
      <c r="B74" s="126" t="n"/>
      <c r="C74" s="126" t="n"/>
      <c r="D74" s="126" t="n"/>
      <c r="E74" s="126" t="n"/>
      <c r="F74" s="175" t="n"/>
      <c r="G74" s="43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217" t="inlineStr">
        <is>
          <t>1.2.1, 1.2.2</t>
        </is>
      </c>
      <c r="BF74" s="126" t="n"/>
      <c r="BG74" s="126" t="n"/>
      <c r="BH74" s="126" t="n"/>
      <c r="BI74" s="175" t="n"/>
      <c r="BJ74" s="514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</row>
    <row r="75">
      <c r="A75" s="182" t="inlineStr">
        <is>
          <t>УПК-1</t>
        </is>
      </c>
      <c r="B75" s="126" t="n"/>
      <c r="C75" s="126" t="n"/>
      <c r="D75" s="126" t="n"/>
      <c r="E75" s="126" t="n"/>
      <c r="F75" s="175" t="n"/>
      <c r="G75" s="1351" t="inlineStr">
        <is>
          <t>Владеть основами методологии теории строения, принципами получения, превращения и исследования основных классов координационных соединений</t>
        </is>
      </c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217" t="inlineStr">
        <is>
          <t>1.1.1</t>
        </is>
      </c>
      <c r="BF75" s="126" t="n"/>
      <c r="BG75" s="126" t="n"/>
      <c r="BH75" s="126" t="n"/>
      <c r="BI75" s="175" t="n"/>
      <c r="BJ75" s="514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</row>
    <row r="76">
      <c r="A76" s="182" t="inlineStr">
        <is>
          <t>УПК-2</t>
        </is>
      </c>
      <c r="B76" s="126" t="n"/>
      <c r="C76" s="126" t="n"/>
      <c r="D76" s="126" t="n"/>
      <c r="E76" s="126" t="n"/>
      <c r="F76" s="175" t="n"/>
      <c r="G76" s="1351" t="inlineStr">
        <is>
          <t>Проводить кинетический анализ химико-технологических процессов различного типа и обосновывать оптимальный технологический режим с учетом конструкции и устройства реактора</t>
        </is>
      </c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217" t="inlineStr">
        <is>
          <t>1.1.2</t>
        </is>
      </c>
      <c r="BF76" s="126" t="n"/>
      <c r="BG76" s="126" t="n"/>
      <c r="BH76" s="126" t="n"/>
      <c r="BI76" s="175" t="n"/>
      <c r="BJ76" s="515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</row>
    <row r="77">
      <c r="A77" s="182" t="inlineStr">
        <is>
          <t>УПК-3</t>
        </is>
      </c>
      <c r="B77" s="126" t="n"/>
      <c r="C77" s="126" t="n"/>
      <c r="D77" s="126" t="n"/>
      <c r="E77" s="126" t="n"/>
      <c r="F77" s="175" t="n"/>
      <c r="G77" s="1351" t="inlineStr">
        <is>
          <t>Анализировать состояния пересыщения в бинарных и многокомпонентных системах, определять роль факторов в образовании зародышей новой фазы и их роста в соответствии с механизмами образования кристаллической решетки</t>
        </is>
      </c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217" t="inlineStr">
        <is>
          <t>1.1.3</t>
        </is>
      </c>
      <c r="BF77" s="126" t="n"/>
      <c r="BG77" s="126" t="n"/>
      <c r="BH77" s="126" t="n"/>
      <c r="BI77" s="175" t="n"/>
      <c r="BJ77" s="514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</row>
    <row r="78">
      <c r="A78" s="182" t="inlineStr">
        <is>
          <t>УПК-4</t>
        </is>
      </c>
      <c r="B78" s="126" t="n"/>
      <c r="C78" s="126" t="n"/>
      <c r="D78" s="126" t="n"/>
      <c r="E78" s="126" t="n"/>
      <c r="F78" s="175" t="n"/>
      <c r="G78" s="1351" t="inlineStr">
        <is>
          <t>Владеть методами синтеза высокодисперсных соединений с размером частиц на наноуровне,  теоретическими основами образования и формирования твердой фазы в виде полимерных комплексов, обосновывать способ и условия получения нанодисперсных соединений</t>
        </is>
      </c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217" t="inlineStr">
        <is>
          <t>1.1.3</t>
        </is>
      </c>
      <c r="BF78" s="126" t="n"/>
      <c r="BG78" s="126" t="n"/>
      <c r="BH78" s="126" t="n"/>
      <c r="BI78" s="175" t="n"/>
      <c r="BJ78" s="514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</row>
    <row r="79">
      <c r="A79" s="182" t="inlineStr">
        <is>
          <t>УПК-5</t>
        </is>
      </c>
      <c r="B79" s="126" t="n"/>
      <c r="C79" s="126" t="n"/>
      <c r="D79" s="126" t="n"/>
      <c r="E79" s="126" t="n"/>
      <c r="F79" s="175" t="n"/>
      <c r="G79" s="1351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области производства неорганических веществ и материалов</t>
        </is>
      </c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217" t="inlineStr">
        <is>
          <t>1.2.2</t>
        </is>
      </c>
      <c r="BF79" s="126" t="n"/>
      <c r="BG79" s="126" t="n"/>
      <c r="BH79" s="126" t="n"/>
      <c r="BI79" s="175" t="n"/>
      <c r="BJ79" s="514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</row>
    <row r="80">
      <c r="A80" s="182" t="inlineStr">
        <is>
          <t>СК-1</t>
        </is>
      </c>
      <c r="B80" s="126" t="n"/>
      <c r="C80" s="126" t="n"/>
      <c r="D80" s="126" t="n"/>
      <c r="E80" s="126" t="n"/>
      <c r="F80" s="175" t="n"/>
      <c r="G80" s="436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расчеты, начиная от расчетов на прочность, анализ и моделирование тепловых процессов, расчеты гидравлических систем и машин, расчеты процессов литья под давлением</t>
        </is>
      </c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217" t="inlineStr">
        <is>
          <t>2.2.1</t>
        </is>
      </c>
      <c r="BF80" s="126" t="n"/>
      <c r="BG80" s="126" t="n"/>
      <c r="BH80" s="126" t="n"/>
      <c r="BI80" s="175" t="n"/>
      <c r="BJ80" s="514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</row>
    <row r="81">
      <c r="A81" s="182" t="inlineStr">
        <is>
          <t>СК-2</t>
        </is>
      </c>
      <c r="B81" s="126" t="n"/>
      <c r="C81" s="126" t="n"/>
      <c r="D81" s="126" t="n"/>
      <c r="E81" s="126" t="n"/>
      <c r="F81" s="175" t="n"/>
      <c r="G81" s="436" t="inlineStr">
        <is>
          <t>Владеть навыками разработки проектной документации с применением CAD/CAE технологий</t>
        </is>
      </c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217" t="inlineStr">
        <is>
          <t>2.2.1</t>
        </is>
      </c>
      <c r="BF81" s="126" t="n"/>
      <c r="BG81" s="126" t="n"/>
      <c r="BH81" s="126" t="n"/>
      <c r="BI81" s="175" t="n"/>
      <c r="BJ81" s="514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</row>
    <row r="82">
      <c r="A82" s="182" t="inlineStr">
        <is>
          <t>СК-3</t>
        </is>
      </c>
      <c r="B82" s="126" t="n"/>
      <c r="C82" s="126" t="n"/>
      <c r="D82" s="126" t="n"/>
      <c r="E82" s="126" t="n"/>
      <c r="F82" s="175" t="n"/>
      <c r="G82" s="436" t="inlineStr">
        <is>
          <t>Составлять математические модели реакторов для типовых профессиональных задач, находить способы их решений и интерпретировать профессиональный (физический) смысл полученного математического результата</t>
        </is>
      </c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217" t="inlineStr">
        <is>
          <t>2.2.2</t>
        </is>
      </c>
      <c r="BF82" s="126" t="n"/>
      <c r="BG82" s="126" t="n"/>
      <c r="BH82" s="126" t="n"/>
      <c r="BI82" s="175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</row>
    <row r="83">
      <c r="A83" s="182" t="inlineStr">
        <is>
          <t>СК-4</t>
        </is>
      </c>
      <c r="B83" s="126" t="n"/>
      <c r="C83" s="126" t="n"/>
      <c r="D83" s="126" t="n"/>
      <c r="E83" s="126" t="n"/>
      <c r="F83" s="175" t="n"/>
      <c r="G83" s="436" t="inlineStr">
        <is>
          <t>Владеть навыками применения в практической деятельности знаний и методологии создания, функционирования и эксплуатации автоматизированных систем управления химическим производством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217" t="inlineStr">
        <is>
          <t>2.2.3</t>
        </is>
      </c>
      <c r="BF83" s="126" t="n"/>
      <c r="BG83" s="126" t="n"/>
      <c r="BH83" s="126" t="n"/>
      <c r="BI83" s="175" t="n"/>
      <c r="BJ83" s="515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</row>
    <row r="84">
      <c r="A84" s="182" t="inlineStr">
        <is>
          <t>СК-5</t>
        </is>
      </c>
      <c r="B84" s="126" t="n"/>
      <c r="C84" s="126" t="n"/>
      <c r="D84" s="126" t="n"/>
      <c r="E84" s="126" t="n"/>
      <c r="F84" s="175" t="n"/>
      <c r="G84" s="436" t="inlineStr">
        <is>
          <t>Разрабатывать и создавать высокотемпературные способы получения неорганических материалов, используя знания химической термодинамики и кинетики топохимических реакций в твердых системах и понимание механизма взаимодействия твердых фаз и их реакционной способности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75" t="n"/>
      <c r="BE84" s="217" t="inlineStr">
        <is>
          <t>2.3.1</t>
        </is>
      </c>
      <c r="BF84" s="126" t="n"/>
      <c r="BG84" s="126" t="n"/>
      <c r="BH84" s="126" t="n"/>
      <c r="BI84" s="175" t="n"/>
      <c r="BJ84" s="51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</row>
    <row r="85">
      <c r="A85" s="182" t="inlineStr">
        <is>
          <t>СК-6</t>
        </is>
      </c>
      <c r="B85" s="126" t="n"/>
      <c r="C85" s="126" t="n"/>
      <c r="D85" s="126" t="n"/>
      <c r="E85" s="126" t="n"/>
      <c r="F85" s="175" t="n"/>
      <c r="G85" s="436" t="inlineStr">
        <is>
          <t>Владеть физико-химическими основами неорганического синтеза продуктов с заданными химическим и фазовым составом, физико-химическими свойствами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75" t="n"/>
      <c r="BE85" s="217" t="inlineStr">
        <is>
          <t>2.3.2</t>
        </is>
      </c>
      <c r="BF85" s="126" t="n"/>
      <c r="BG85" s="126" t="n"/>
      <c r="BH85" s="126" t="n"/>
      <c r="BI85" s="175" t="n"/>
      <c r="BJ85" s="514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</row>
    <row r="86">
      <c r="A86" s="182" t="inlineStr">
        <is>
          <t>СК-7</t>
        </is>
      </c>
      <c r="B86" s="126" t="n"/>
      <c r="C86" s="126" t="n"/>
      <c r="D86" s="126" t="n"/>
      <c r="E86" s="126" t="n"/>
      <c r="F86" s="175" t="n"/>
      <c r="G86" s="436" t="inlineStr">
        <is>
          <t xml:space="preserve">Разрабатывать и создавать химико-технологические процессы малотоннажных производств для получения чистых и особо чистых веществ, адсорбентов, пигментов, катализаторов 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75" t="n"/>
      <c r="BE86" s="217" t="inlineStr">
        <is>
          <t>2.3.2</t>
        </is>
      </c>
      <c r="BF86" s="126" t="n"/>
      <c r="BG86" s="126" t="n"/>
      <c r="BH86" s="126" t="n"/>
      <c r="BI86" s="175" t="n"/>
      <c r="BJ86" s="51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</row>
    <row r="87">
      <c r="A87" s="182" t="inlineStr">
        <is>
          <t>СК-8</t>
        </is>
      </c>
      <c r="B87" s="126" t="n"/>
      <c r="C87" s="126" t="n"/>
      <c r="D87" s="126" t="n"/>
      <c r="E87" s="126" t="n"/>
      <c r="F87" s="175" t="n"/>
      <c r="G87" s="436" t="inlineStr">
        <is>
          <t>Владеть приемами и системами автоматизированного проектирования технологических процессов и производственных объектов в соответствии со спецификой и перспективными направлениями в области проектирования химических производств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75" t="n"/>
      <c r="BE87" s="217" t="inlineStr">
        <is>
          <t>2.4.1</t>
        </is>
      </c>
      <c r="BF87" s="126" t="n"/>
      <c r="BG87" s="126" t="n"/>
      <c r="BH87" s="126" t="n"/>
      <c r="BI87" s="175" t="n"/>
      <c r="BJ87" s="514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</row>
    <row r="88">
      <c r="A88" s="182" t="inlineStr">
        <is>
          <t>СК-9</t>
        </is>
      </c>
      <c r="B88" s="126" t="n"/>
      <c r="C88" s="126" t="n"/>
      <c r="D88" s="126" t="n"/>
      <c r="E88" s="126" t="n"/>
      <c r="F88" s="175" t="n"/>
      <c r="G88" s="436" t="inlineStr">
        <is>
          <t>Владеть основными промышленными методами переработки и использования отходов производства для решения экологических проблем современной химической промышленности</t>
        </is>
      </c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75" t="n"/>
      <c r="BE88" s="217" t="inlineStr">
        <is>
          <t>2.4.2</t>
        </is>
      </c>
      <c r="BF88" s="126" t="n"/>
      <c r="BG88" s="126" t="n"/>
      <c r="BH88" s="126" t="n"/>
      <c r="BI88" s="175" t="n"/>
      <c r="BJ88" s="514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</row>
    <row r="89">
      <c r="A89" s="182" t="inlineStr">
        <is>
          <t>СК-10</t>
        </is>
      </c>
      <c r="B89" s="126" t="n"/>
      <c r="C89" s="126" t="n"/>
      <c r="D89" s="126" t="n"/>
      <c r="E89" s="126" t="n"/>
      <c r="F89" s="175" t="n"/>
      <c r="G89" s="436" t="inlineStr">
        <is>
          <t>Разрабатывать технологические процессы и способы производства неорганических веществ и материалов на основе принципов создания экологически чистого производства</t>
        </is>
      </c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75" t="n"/>
      <c r="BE89" s="217" t="inlineStr">
        <is>
          <t>2.4.2</t>
        </is>
      </c>
      <c r="BF89" s="126" t="n"/>
      <c r="BG89" s="126" t="n"/>
      <c r="BH89" s="126" t="n"/>
      <c r="BI89" s="175" t="n"/>
      <c r="BJ89" s="514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</row>
    <row r="90">
      <c r="A90" s="2349" t="inlineStr">
        <is>
          <t>СК-11</t>
        </is>
      </c>
      <c r="B90" s="1832" t="n"/>
      <c r="C90" s="1832" t="n"/>
      <c r="D90" s="1832" t="n"/>
      <c r="E90" s="1832" t="n"/>
      <c r="F90" s="1924" t="n"/>
      <c r="G90" s="2350" t="inlineStr">
        <is>
          <t>Владеть методами защиты металлов от коррозии при проектировании химических производств и обладать навыками анализа коррозионного воздействия среды на свойства металлов в условиях химических производств</t>
        </is>
      </c>
      <c r="H90" s="1832" t="n"/>
      <c r="I90" s="1832" t="n"/>
      <c r="J90" s="1832" t="n"/>
      <c r="K90" s="1832" t="n"/>
      <c r="L90" s="1832" t="n"/>
      <c r="M90" s="1832" t="n"/>
      <c r="N90" s="1832" t="n"/>
      <c r="O90" s="1832" t="n"/>
      <c r="P90" s="1832" t="n"/>
      <c r="Q90" s="1832" t="n"/>
      <c r="R90" s="1832" t="n"/>
      <c r="S90" s="1832" t="n"/>
      <c r="T90" s="1832" t="n"/>
      <c r="U90" s="1832" t="n"/>
      <c r="V90" s="1832" t="n"/>
      <c r="W90" s="1832" t="n"/>
      <c r="X90" s="1832" t="n"/>
      <c r="Y90" s="1832" t="n"/>
      <c r="Z90" s="1832" t="n"/>
      <c r="AA90" s="1832" t="n"/>
      <c r="AB90" s="1832" t="n"/>
      <c r="AC90" s="1832" t="n"/>
      <c r="AD90" s="1832" t="n"/>
      <c r="AE90" s="1832" t="n"/>
      <c r="AF90" s="1832" t="n"/>
      <c r="AG90" s="1832" t="n"/>
      <c r="AH90" s="1832" t="n"/>
      <c r="AI90" s="1832" t="n"/>
      <c r="AJ90" s="1832" t="n"/>
      <c r="AK90" s="1832" t="n"/>
      <c r="AL90" s="1832" t="n"/>
      <c r="AM90" s="1832" t="n"/>
      <c r="AN90" s="1832" t="n"/>
      <c r="AO90" s="1832" t="n"/>
      <c r="AP90" s="1832" t="n"/>
      <c r="AQ90" s="1832" t="n"/>
      <c r="AR90" s="1832" t="n"/>
      <c r="AS90" s="1832" t="n"/>
      <c r="AT90" s="1832" t="n"/>
      <c r="AU90" s="1832" t="n"/>
      <c r="AV90" s="1832" t="n"/>
      <c r="AW90" s="1832" t="n"/>
      <c r="AX90" s="1832" t="n"/>
      <c r="AY90" s="1832" t="n"/>
      <c r="AZ90" s="1832" t="n"/>
      <c r="BA90" s="1832" t="n"/>
      <c r="BB90" s="1832" t="n"/>
      <c r="BC90" s="1832" t="n"/>
      <c r="BD90" s="1924" t="n"/>
      <c r="BE90" s="898" t="inlineStr">
        <is>
          <t>2.4.3</t>
        </is>
      </c>
      <c r="BF90" s="202" t="n"/>
      <c r="BG90" s="202" t="n"/>
      <c r="BH90" s="202" t="n"/>
      <c r="BI90" s="203" t="n"/>
      <c r="BJ90" s="514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</row>
    <row r="91">
      <c r="A91" s="516" t="n"/>
      <c r="B91" s="516" t="n"/>
      <c r="C91" s="516" t="n"/>
      <c r="D91" s="517" t="n"/>
      <c r="E91" s="517" t="n"/>
      <c r="F91" s="517" t="n"/>
      <c r="G91" s="517" t="n"/>
      <c r="H91" s="517" t="n"/>
      <c r="I91" s="517" t="n"/>
      <c r="J91" s="517" t="n"/>
      <c r="K91" s="517" t="n"/>
      <c r="L91" s="517" t="n"/>
      <c r="M91" s="517" t="n"/>
      <c r="N91" s="517" t="n"/>
      <c r="O91" s="517" t="n"/>
      <c r="P91" s="517" t="n"/>
      <c r="Q91" s="517" t="n"/>
      <c r="R91" s="517" t="n"/>
      <c r="S91" s="517" t="n"/>
      <c r="T91" s="517" t="n"/>
      <c r="U91" s="517" t="n"/>
      <c r="V91" s="517" t="n"/>
      <c r="W91" s="517" t="n"/>
      <c r="X91" s="517" t="n"/>
      <c r="Y91" s="517" t="n"/>
      <c r="Z91" s="517" t="n"/>
      <c r="AA91" s="517" t="n"/>
      <c r="AB91" s="517" t="n"/>
      <c r="AC91" s="517" t="n"/>
      <c r="AD91" s="517" t="n"/>
      <c r="AE91" s="517" t="n"/>
      <c r="AF91" s="517" t="n"/>
      <c r="AG91" s="517" t="n"/>
      <c r="AH91" s="517" t="n"/>
      <c r="AI91" s="517" t="n"/>
      <c r="AJ91" s="517" t="n"/>
      <c r="AK91" s="517" t="n"/>
      <c r="AL91" s="517" t="n"/>
      <c r="AM91" s="517" t="n"/>
      <c r="AN91" s="517" t="n"/>
      <c r="AO91" s="517" t="n"/>
      <c r="AP91" s="517" t="n"/>
      <c r="AQ91" s="517" t="n"/>
      <c r="AR91" s="517" t="n"/>
      <c r="AS91" s="517" t="n"/>
      <c r="AT91" s="517" t="n"/>
      <c r="AU91" s="517" t="n"/>
      <c r="AV91" s="517" t="n"/>
      <c r="AW91" s="517" t="n"/>
      <c r="AX91" s="517" t="n"/>
      <c r="AY91" s="517" t="n"/>
      <c r="AZ91" s="517" t="n"/>
      <c r="BA91" s="517" t="n"/>
      <c r="BB91" s="517" t="n"/>
      <c r="BC91" s="517" t="n"/>
      <c r="BD91" s="517" t="n"/>
      <c r="BE91" s="517" t="n"/>
      <c r="BF91" s="260" t="n"/>
      <c r="BG91" s="260" t="n"/>
      <c r="BH91" s="243" t="n"/>
      <c r="BI91" s="243" t="n"/>
      <c r="BJ91" s="243" t="n"/>
      <c r="BK91" s="243" t="n"/>
      <c r="BL91" s="243" t="n"/>
      <c r="BM91" s="243" t="n"/>
      <c r="BN91" s="243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</row>
    <row r="92">
      <c r="A92" s="516" t="n"/>
      <c r="B92" s="24" t="inlineStr">
        <is>
          <t>Учебный план углубленного высшего образования по специальности 7-06-0711-01 "Производство неорганических веществ и материалов"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7-06-07-011/пр.</t>
        </is>
      </c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244" t="n"/>
      <c r="BI92" s="267" t="n"/>
      <c r="BJ92" s="267" t="n"/>
      <c r="BK92" s="267" t="n"/>
      <c r="BL92" s="267" t="n"/>
      <c r="BM92" s="243" t="n"/>
      <c r="BN92" s="243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</row>
    <row r="93">
      <c r="A93" s="516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244" t="n"/>
      <c r="BI93" s="267" t="n"/>
      <c r="BJ93" s="267" t="n"/>
      <c r="BK93" s="267" t="n"/>
      <c r="BL93" s="267" t="n"/>
      <c r="BM93" s="243" t="n"/>
      <c r="BN93" s="243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</row>
    <row r="94">
      <c r="A94" s="296" t="n"/>
      <c r="B94" s="266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296" t="n"/>
      <c r="BN94" s="296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</row>
    <row r="95">
      <c r="A95" s="247" t="n"/>
      <c r="B95" s="903" t="n"/>
      <c r="C95" s="247" t="n"/>
      <c r="D95" s="247" t="n"/>
      <c r="E95" s="247" t="n"/>
      <c r="F95" s="247" t="n"/>
      <c r="G95" s="247" t="n"/>
      <c r="H95" s="247" t="n"/>
      <c r="I95" s="247" t="n"/>
      <c r="J95" s="247" t="n"/>
      <c r="K95" s="247" t="n"/>
      <c r="L95" s="247" t="n"/>
      <c r="M95" s="247" t="n"/>
      <c r="N95" s="247" t="n"/>
      <c r="O95" s="247" t="n"/>
      <c r="P95" s="247" t="n"/>
      <c r="Q95" s="247" t="n"/>
      <c r="R95" s="247" t="n"/>
      <c r="S95" s="247" t="n"/>
      <c r="T95" s="247" t="n"/>
      <c r="U95" s="247" t="n"/>
      <c r="V95" s="247" t="n"/>
      <c r="W95" s="247" t="n"/>
      <c r="X95" s="247" t="n"/>
      <c r="Y95" s="247" t="n"/>
      <c r="Z95" s="247" t="n"/>
      <c r="AA95" s="247" t="n"/>
      <c r="AB95" s="247" t="n"/>
      <c r="AC95" s="247" t="n"/>
      <c r="AD95" s="247" t="n"/>
      <c r="AE95" s="247" t="n"/>
      <c r="AF95" s="247" t="n"/>
      <c r="AG95" s="247" t="n"/>
      <c r="AH95" s="247" t="n"/>
      <c r="AI95" s="247" t="n"/>
      <c r="AJ95" s="247" t="n"/>
      <c r="AK95" s="247" t="n"/>
      <c r="AL95" s="247" t="n"/>
      <c r="AM95" s="247" t="n"/>
      <c r="AN95" s="247" t="n"/>
      <c r="AO95" s="247" t="n"/>
      <c r="AP95" s="247" t="n"/>
      <c r="AQ95" s="247" t="n"/>
      <c r="AR95" s="247" t="n"/>
      <c r="AS95" s="247" t="n"/>
      <c r="AT95" s="247" t="n"/>
      <c r="AU95" s="247" t="n"/>
      <c r="AV95" s="247" t="n"/>
      <c r="AW95" s="247" t="n"/>
      <c r="AX95" s="247" t="n"/>
      <c r="AY95" s="247" t="n"/>
      <c r="AZ95" s="247" t="n"/>
      <c r="BA95" s="247" t="n"/>
      <c r="BB95" s="247" t="n"/>
      <c r="BC95" s="247" t="n"/>
      <c r="BD95" s="247" t="n"/>
      <c r="BE95" s="247" t="n"/>
      <c r="BF95" s="247" t="n"/>
      <c r="BG95" s="247" t="n"/>
      <c r="BH95" s="247" t="n"/>
      <c r="BI95" s="247" t="n"/>
      <c r="BJ95" s="247" t="n"/>
      <c r="BK95" s="247" t="n"/>
      <c r="BL95" s="247" t="n"/>
      <c r="BM95" s="247" t="n"/>
      <c r="BN95" s="247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</row>
    <row r="96">
      <c r="A96" s="1858" t="n"/>
      <c r="B96" s="278" t="inlineStr">
        <is>
          <t>*</t>
        </is>
      </c>
      <c r="C96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253" t="n"/>
      <c r="BK96" s="253" t="n"/>
      <c r="BL96" s="253" t="n"/>
      <c r="BM96" s="253" t="n"/>
      <c r="BN96" s="253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</row>
    <row r="97">
      <c r="A97" s="689" t="n"/>
      <c r="B97" s="278" t="inlineStr">
        <is>
          <t>д</t>
        </is>
      </c>
      <c r="C97" s="30" t="inlineStr">
        <is>
          <t>Дифференцированный зачет.</t>
        </is>
      </c>
      <c r="D97" s="30" t="n"/>
      <c r="E97" s="30" t="n"/>
      <c r="F97" s="30" t="n"/>
      <c r="G97" s="30" t="n"/>
      <c r="H97" s="30" t="n"/>
      <c r="I97" s="30" t="n"/>
      <c r="J97" s="30" t="n"/>
      <c r="K97" s="30" t="n"/>
      <c r="L97" s="30" t="n"/>
      <c r="M97" s="30" t="n"/>
      <c r="N97" s="30" t="n"/>
      <c r="O97" s="30" t="n"/>
      <c r="P97" s="23" t="n"/>
      <c r="Q97" s="23" t="n"/>
      <c r="R97" s="23" t="n"/>
      <c r="S97" s="23" t="n"/>
      <c r="T97" s="23" t="n"/>
      <c r="U97" s="23" t="n"/>
      <c r="V97" s="23" t="n"/>
      <c r="W97" s="23" t="n"/>
      <c r="X97" s="23" t="n"/>
      <c r="Y97" s="23" t="n"/>
      <c r="Z97" s="23" t="n"/>
      <c r="AA97" s="23" t="n"/>
      <c r="AB97" s="23" t="n"/>
      <c r="AC97" s="23" t="n"/>
      <c r="AD97" s="23" t="n"/>
      <c r="AE97" s="23" t="n"/>
      <c r="AF97" s="23" t="n"/>
      <c r="AG97" s="23" t="n"/>
      <c r="AH97" s="23" t="n"/>
      <c r="AI97" s="23" t="n"/>
      <c r="AJ97" s="23" t="n"/>
      <c r="AK97" s="23" t="n"/>
      <c r="AL97" s="23" t="n"/>
      <c r="AM97" s="23" t="n"/>
      <c r="AN97" s="23" t="n"/>
      <c r="AO97" s="23" t="n"/>
      <c r="AP97" s="23" t="n"/>
      <c r="AQ97" s="23" t="n"/>
      <c r="AR97" s="23" t="n"/>
      <c r="AS97" s="23" t="n"/>
      <c r="AT97" s="23" t="n"/>
      <c r="AU97" s="23" t="n"/>
      <c r="AV97" s="23" t="n"/>
      <c r="AW97" s="23" t="n"/>
      <c r="AX97" s="23" t="n"/>
      <c r="AY97" s="23" t="n"/>
      <c r="AZ97" s="23" t="n"/>
      <c r="BA97" s="23" t="n"/>
      <c r="BB97" s="23" t="n"/>
      <c r="BC97" s="23" t="n"/>
      <c r="BD97" s="23" t="n"/>
      <c r="BE97" s="23" t="n"/>
      <c r="BF97" s="23" t="n"/>
      <c r="BG97" s="23" t="n"/>
      <c r="BH97" s="23" t="n"/>
      <c r="BI97" s="23" t="n"/>
      <c r="BJ97" s="247" t="n"/>
      <c r="BK97" s="247" t="n"/>
      <c r="BL97" s="247" t="n"/>
      <c r="BM97" s="247" t="n"/>
      <c r="BN97" s="247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</row>
    <row r="98">
      <c r="A98" s="243" t="n"/>
      <c r="B98" s="243" t="n"/>
      <c r="C98" s="243" t="n"/>
      <c r="D98" s="243" t="n"/>
      <c r="E98" s="243" t="n"/>
      <c r="F98" s="243" t="n"/>
      <c r="G98" s="243" t="n"/>
      <c r="H98" s="243" t="n"/>
      <c r="I98" s="243" t="n"/>
      <c r="J98" s="243" t="n"/>
      <c r="K98" s="243" t="n"/>
      <c r="L98" s="243" t="n"/>
      <c r="M98" s="243" t="n"/>
      <c r="N98" s="243" t="n"/>
      <c r="O98" s="243" t="n"/>
      <c r="P98" s="243" t="n"/>
      <c r="Q98" s="243" t="n"/>
      <c r="R98" s="243" t="n"/>
      <c r="S98" s="243" t="n"/>
      <c r="T98" s="243" t="n"/>
      <c r="U98" s="243" t="n"/>
      <c r="V98" s="243" t="n"/>
      <c r="W98" s="243" t="n"/>
      <c r="X98" s="243" t="n"/>
      <c r="Y98" s="243" t="n"/>
      <c r="Z98" s="243" t="n"/>
      <c r="AA98" s="243" t="n"/>
      <c r="AB98" s="243" t="n"/>
      <c r="AC98" s="243" t="n"/>
      <c r="AD98" s="243" t="n"/>
      <c r="AE98" s="243" t="n"/>
      <c r="AF98" s="243" t="n"/>
      <c r="AG98" s="243" t="n"/>
      <c r="AH98" s="243" t="n"/>
      <c r="AI98" s="243" t="n"/>
      <c r="AJ98" s="243" t="n"/>
      <c r="AK98" s="243" t="n"/>
      <c r="AL98" s="243" t="n"/>
      <c r="AM98" s="243" t="n"/>
      <c r="AN98" s="243" t="n"/>
      <c r="AO98" s="243" t="n"/>
      <c r="AP98" s="243" t="n"/>
      <c r="AQ98" s="243" t="n"/>
      <c r="AR98" s="243" t="n"/>
      <c r="AS98" s="243" t="n"/>
      <c r="AT98" s="243" t="n"/>
      <c r="AU98" s="243" t="n"/>
      <c r="AV98" s="243" t="n"/>
      <c r="AW98" s="243" t="n"/>
      <c r="AX98" s="243" t="n"/>
      <c r="AY98" s="243" t="n"/>
      <c r="AZ98" s="243" t="n"/>
      <c r="BA98" s="243" t="n"/>
      <c r="BB98" s="243" t="n"/>
      <c r="BC98" s="243" t="n"/>
      <c r="BD98" s="243" t="n"/>
      <c r="BE98" s="243" t="n"/>
      <c r="BF98" s="243" t="n"/>
      <c r="BG98" s="243" t="n"/>
      <c r="BH98" s="243" t="n"/>
      <c r="BI98" s="243" t="n"/>
      <c r="BJ98" s="243" t="n"/>
      <c r="BK98" s="243" t="n"/>
      <c r="BL98" s="243" t="n"/>
      <c r="BM98" s="243" t="n"/>
      <c r="BN98" s="243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</row>
    <row r="99">
      <c r="A99" s="90" t="n"/>
      <c r="B99" s="3" t="inlineStr">
        <is>
          <t>Проректор по учебной работе</t>
        </is>
      </c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272" t="n"/>
      <c r="AB99" s="273" t="n"/>
      <c r="AC99" s="273" t="n"/>
      <c r="AD99" s="273" t="n"/>
      <c r="AE99" s="273" t="n"/>
      <c r="AF99" s="273" t="n"/>
      <c r="AG99" s="273" t="n"/>
      <c r="AH99" s="272" t="n"/>
      <c r="AI99" s="41" t="n"/>
      <c r="AJ99" s="41" t="n"/>
      <c r="AK99" s="41" t="n"/>
      <c r="AL99" s="41" t="n"/>
      <c r="AM99" s="41" t="n"/>
      <c r="AN99" s="3" t="n"/>
      <c r="AO99" s="41" t="inlineStr">
        <is>
          <t>А.А. Сакович</t>
        </is>
      </c>
      <c r="AP99" s="3" t="n"/>
      <c r="AQ99" s="274" t="n"/>
      <c r="AR99" s="274" t="n"/>
      <c r="AS99" s="274" t="n"/>
      <c r="AT99" s="274" t="n"/>
      <c r="AU99" s="3" t="n"/>
      <c r="AV99" s="3" t="n"/>
      <c r="AW99" s="268" t="n"/>
      <c r="AX99" s="268" t="n"/>
      <c r="AY99" s="268" t="n"/>
      <c r="AZ99" s="268" t="n"/>
      <c r="BA99" s="244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</row>
    <row r="100">
      <c r="A100" s="24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41" t="n"/>
      <c r="AB100" s="3" t="n"/>
      <c r="AC100" s="3" t="n"/>
      <c r="AD100" s="3" t="n"/>
      <c r="AE100" s="3" t="n"/>
      <c r="AF100" s="3" t="n"/>
      <c r="AG100" s="3" t="n"/>
      <c r="AH100" s="41" t="n"/>
      <c r="AI100" s="41" t="n"/>
      <c r="AJ100" s="41" t="n"/>
      <c r="AK100" s="41" t="n"/>
      <c r="AL100" s="41" t="n"/>
      <c r="AM100" s="41" t="n"/>
      <c r="AN100" s="3" t="n"/>
      <c r="AO100" s="41" t="n"/>
      <c r="AP100" s="3" t="n"/>
      <c r="AQ100" s="274" t="n"/>
      <c r="AR100" s="274" t="n"/>
      <c r="AS100" s="274" t="n"/>
      <c r="AT100" s="274" t="n"/>
      <c r="AU100" s="3" t="n"/>
      <c r="AV100" s="3" t="n"/>
      <c r="AW100" s="267" t="n"/>
      <c r="AX100" s="267" t="n"/>
      <c r="AY100" s="267" t="n"/>
      <c r="AZ100" s="275" t="n"/>
      <c r="BA100" s="267" t="n"/>
      <c r="BB100" s="296" t="n"/>
      <c r="BC100" s="296" t="n"/>
      <c r="BD100" s="296" t="n"/>
      <c r="BE100" s="296" t="n"/>
      <c r="BF100" s="296" t="n"/>
      <c r="BG100" s="296" t="n"/>
      <c r="BH100" s="296" t="n"/>
      <c r="BI100" s="296" t="n"/>
      <c r="BJ100" s="296" t="n"/>
      <c r="BK100" s="243" t="n"/>
      <c r="BL100" s="243" t="n"/>
      <c r="BM100" s="243" t="n"/>
      <c r="BN100" s="243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</row>
    <row r="101">
      <c r="A101" s="243" t="n"/>
      <c r="B101" s="276" t="n"/>
      <c r="C101" s="276" t="n"/>
      <c r="D101" s="276" t="n"/>
      <c r="E101" s="276" t="n"/>
      <c r="F101" s="277" t="inlineStr">
        <is>
          <t>20___</t>
        </is>
      </c>
      <c r="G101" s="278" t="n"/>
      <c r="H101" s="41" t="n"/>
      <c r="I101" s="41" t="n"/>
      <c r="J101" s="279" t="n"/>
      <c r="K101" s="274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" t="n"/>
      <c r="AX101" s="4" t="n"/>
      <c r="AY101" s="4" t="n"/>
      <c r="AZ101" s="270" t="n"/>
      <c r="BA101" s="267" t="n"/>
      <c r="BB101" s="296" t="n"/>
      <c r="BC101" s="296" t="n"/>
      <c r="BD101" s="296" t="n"/>
      <c r="BE101" s="296" t="n"/>
      <c r="BF101" s="296" t="n"/>
      <c r="BG101" s="296" t="n"/>
      <c r="BH101" s="296" t="n"/>
      <c r="BI101" s="296" t="n"/>
      <c r="BJ101" s="296" t="n"/>
      <c r="BK101" s="243" t="n"/>
      <c r="BL101" s="243" t="n"/>
      <c r="BM101" s="243" t="n"/>
      <c r="BN101" s="243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</row>
    <row r="102">
      <c r="A102" s="243" t="n"/>
      <c r="B102" s="41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" t="n"/>
      <c r="AX102" s="4" t="n"/>
      <c r="AY102" s="4" t="n"/>
      <c r="AZ102" s="270" t="n"/>
      <c r="BA102" s="267" t="n"/>
      <c r="BB102" s="296" t="n"/>
      <c r="BC102" s="296" t="n"/>
      <c r="BD102" s="296" t="n"/>
      <c r="BE102" s="296" t="n"/>
      <c r="BF102" s="296" t="n"/>
      <c r="BG102" s="296" t="n"/>
      <c r="BH102" s="296" t="n"/>
      <c r="BI102" s="296" t="n"/>
      <c r="BJ102" s="296" t="n"/>
      <c r="BK102" s="243" t="n"/>
      <c r="BL102" s="243" t="n"/>
      <c r="BM102" s="243" t="n"/>
      <c r="BN102" s="243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</row>
    <row r="103">
      <c r="A103" s="243" t="n"/>
      <c r="B103" s="274" t="inlineStr">
        <is>
          <t>Декан факультета                                   химической технологии и техники</t>
        </is>
      </c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41" t="n"/>
      <c r="W103" s="41" t="n"/>
      <c r="X103" s="41" t="n"/>
      <c r="Y103" s="41" t="n"/>
      <c r="Z103" s="41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265" t="n"/>
      <c r="AX103" s="4" t="n"/>
      <c r="AY103" s="4" t="n"/>
      <c r="AZ103" s="270" t="n"/>
      <c r="BA103" s="267" t="n"/>
      <c r="BB103" s="296" t="n"/>
      <c r="BC103" s="296" t="n"/>
      <c r="BD103" s="296" t="n"/>
      <c r="BE103" s="296" t="n"/>
      <c r="BF103" s="296" t="n"/>
      <c r="BG103" s="296" t="n"/>
      <c r="BH103" s="296" t="n"/>
      <c r="BI103" s="296" t="n"/>
      <c r="BJ103" s="296" t="n"/>
      <c r="BK103" s="243" t="n"/>
      <c r="BL103" s="243" t="n"/>
      <c r="BM103" s="243" t="n"/>
      <c r="BN103" s="243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</row>
    <row r="104">
      <c r="A104" s="243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3" t="n"/>
      <c r="W104" s="3" t="n"/>
      <c r="X104" s="3" t="n"/>
      <c r="Y104" s="3" t="n"/>
      <c r="Z104" s="3" t="n"/>
      <c r="AA104" s="276" t="n"/>
      <c r="AB104" s="276" t="n"/>
      <c r="AC104" s="276" t="n"/>
      <c r="AD104" s="276" t="n"/>
      <c r="AE104" s="276" t="n"/>
      <c r="AF104" s="276" t="n"/>
      <c r="AG104" s="280" t="n"/>
      <c r="AH104" s="280" t="n"/>
      <c r="AI104" s="41" t="n"/>
      <c r="AJ104" s="41" t="n"/>
      <c r="AK104" s="41" t="n"/>
      <c r="AL104" s="41" t="n"/>
      <c r="AM104" s="3" t="n"/>
      <c r="AN104" s="41" t="n"/>
      <c r="AO104" s="3" t="inlineStr">
        <is>
          <t>Ю.А.Климош</t>
        </is>
      </c>
      <c r="AP104" s="274" t="n"/>
      <c r="AQ104" s="274" t="n"/>
      <c r="AR104" s="274" t="n"/>
      <c r="AS104" s="274" t="n"/>
      <c r="AT104" s="3" t="n"/>
      <c r="AU104" s="3" t="n"/>
      <c r="AV104" s="41" t="n"/>
      <c r="AW104" s="265" t="n"/>
      <c r="AX104" s="4" t="n"/>
      <c r="AY104" s="4" t="n"/>
      <c r="AZ104" s="270" t="n"/>
      <c r="BA104" s="267" t="n"/>
      <c r="BB104" s="296" t="n"/>
      <c r="BC104" s="296" t="n"/>
      <c r="BD104" s="296" t="n"/>
      <c r="BE104" s="296" t="n"/>
      <c r="BF104" s="296" t="n"/>
      <c r="BG104" s="296" t="n"/>
      <c r="BH104" s="296" t="n"/>
      <c r="BI104" s="296" t="n"/>
      <c r="BJ104" s="296" t="n"/>
      <c r="BK104" s="243" t="n"/>
      <c r="BL104" s="243" t="n"/>
      <c r="BM104" s="243" t="n"/>
      <c r="BN104" s="243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</row>
    <row r="105">
      <c r="A105" s="24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41" t="n"/>
      <c r="AW105" s="4" t="n"/>
      <c r="AX105" s="4" t="n"/>
      <c r="AY105" s="4" t="n"/>
      <c r="AZ105" s="270" t="n"/>
      <c r="BA105" s="267" t="n"/>
      <c r="BB105" s="296" t="n"/>
      <c r="BC105" s="296" t="n"/>
      <c r="BD105" s="296" t="n"/>
      <c r="BE105" s="296" t="n"/>
      <c r="BF105" s="296" t="n"/>
      <c r="BG105" s="296" t="n"/>
      <c r="BH105" s="296" t="n"/>
      <c r="BI105" s="296" t="n"/>
      <c r="BJ105" s="296" t="n"/>
      <c r="BK105" s="243" t="n"/>
      <c r="BL105" s="243" t="n"/>
      <c r="BM105" s="243" t="n"/>
      <c r="BN105" s="243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</row>
    <row r="106">
      <c r="A106" s="243" t="n"/>
      <c r="B106" s="276" t="n"/>
      <c r="C106" s="276" t="n"/>
      <c r="D106" s="276" t="n"/>
      <c r="E106" s="276" t="n"/>
      <c r="F106" s="277" t="inlineStr">
        <is>
          <t>20___</t>
        </is>
      </c>
      <c r="G106" s="278" t="n"/>
      <c r="H106" s="41" t="n"/>
      <c r="I106" s="41" t="n"/>
      <c r="J106" s="279" t="n"/>
      <c r="K106" s="274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3" t="n"/>
      <c r="AA106" s="3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" t="n"/>
      <c r="AX106" s="4" t="n"/>
      <c r="AY106" s="4" t="n"/>
      <c r="AZ106" s="270" t="n"/>
      <c r="BA106" s="267" t="n"/>
      <c r="BB106" s="296" t="n"/>
      <c r="BC106" s="296" t="n"/>
      <c r="BD106" s="296" t="n"/>
      <c r="BE106" s="296" t="n"/>
      <c r="BF106" s="296" t="n"/>
      <c r="BG106" s="296" t="n"/>
      <c r="BH106" s="296" t="n"/>
      <c r="BI106" s="296" t="n"/>
      <c r="BJ106" s="296" t="n"/>
      <c r="BK106" s="243" t="n"/>
      <c r="BL106" s="243" t="n"/>
      <c r="BM106" s="243" t="n"/>
      <c r="BN106" s="243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</row>
    <row r="107">
      <c r="A107" s="243" t="n"/>
      <c r="B107" s="274" t="inlineStr">
        <is>
          <t>Заведующий кафедрой технологии неорганических веществ и общей химической технологии</t>
        </is>
      </c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3" t="n"/>
      <c r="W107" s="3" t="n"/>
      <c r="X107" s="3" t="n"/>
      <c r="Y107" s="3" t="n"/>
      <c r="Z107" s="3" t="n"/>
      <c r="AA107" s="272" t="n"/>
      <c r="AB107" s="273" t="n"/>
      <c r="AC107" s="273" t="n"/>
      <c r="AD107" s="273" t="n"/>
      <c r="AE107" s="273" t="n"/>
      <c r="AF107" s="273" t="n"/>
      <c r="AG107" s="273" t="n"/>
      <c r="AH107" s="272" t="n"/>
      <c r="AI107" s="41" t="n"/>
      <c r="AJ107" s="41" t="n"/>
      <c r="AK107" s="41" t="n"/>
      <c r="AL107" s="41" t="n"/>
      <c r="AM107" s="41" t="n"/>
      <c r="AN107" s="3" t="n"/>
      <c r="AO107" s="41" t="inlineStr">
        <is>
          <t>А.Н.Гаврилюк</t>
        </is>
      </c>
      <c r="AP107" s="274" t="n"/>
      <c r="AQ107" s="274" t="n"/>
      <c r="AR107" s="274" t="n"/>
      <c r="AS107" s="274" t="n"/>
      <c r="AT107" s="3" t="n"/>
      <c r="AU107" s="3" t="n"/>
      <c r="AV107" s="3" t="n"/>
      <c r="AW107" s="4" t="n"/>
      <c r="AX107" s="4" t="n"/>
      <c r="AY107" s="4" t="n"/>
      <c r="AZ107" s="270" t="n"/>
      <c r="BA107" s="267" t="n"/>
      <c r="BB107" s="296" t="n"/>
      <c r="BC107" s="296" t="n"/>
      <c r="BD107" s="296" t="n"/>
      <c r="BE107" s="296" t="n"/>
      <c r="BF107" s="296" t="n"/>
      <c r="BG107" s="296" t="n"/>
      <c r="BH107" s="296" t="n"/>
      <c r="BI107" s="296" t="n"/>
      <c r="BJ107" s="296" t="n"/>
      <c r="BK107" s="243" t="n"/>
      <c r="BL107" s="243" t="n"/>
      <c r="BM107" s="243" t="n"/>
      <c r="BN107" s="243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</row>
    <row r="108">
      <c r="A108" s="243" t="n"/>
      <c r="B108" s="3" t="n"/>
      <c r="C108" s="2" t="n"/>
      <c r="D108" s="2" t="n"/>
      <c r="E108" s="2" t="n"/>
      <c r="F108" s="2" t="n"/>
      <c r="G108" s="2" t="n"/>
      <c r="H108" s="2" t="n"/>
      <c r="I108" s="2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41" t="n"/>
      <c r="AB108" s="3" t="n"/>
      <c r="AC108" s="3" t="n"/>
      <c r="AD108" s="3" t="n"/>
      <c r="AE108" s="3" t="n"/>
      <c r="AF108" s="3" t="n"/>
      <c r="AG108" s="3" t="n"/>
      <c r="AH108" s="41" t="n"/>
      <c r="AI108" s="41" t="n"/>
      <c r="AJ108" s="41" t="n"/>
      <c r="AK108" s="41" t="n"/>
      <c r="AL108" s="41" t="n"/>
      <c r="AM108" s="41" t="n"/>
      <c r="AN108" s="3" t="n"/>
      <c r="AO108" s="3" t="n"/>
      <c r="AP108" s="274" t="n"/>
      <c r="AQ108" s="274" t="n"/>
      <c r="AR108" s="274" t="n"/>
      <c r="AS108" s="274" t="n"/>
      <c r="AT108" s="3" t="n"/>
      <c r="AU108" s="3" t="n"/>
      <c r="AV108" s="3" t="n"/>
      <c r="AW108" s="265" t="n"/>
      <c r="AX108" s="4" t="n"/>
      <c r="AY108" s="4" t="n"/>
      <c r="AZ108" s="270" t="n"/>
      <c r="BA108" s="267" t="n"/>
      <c r="BB108" s="296" t="n"/>
      <c r="BC108" s="296" t="n"/>
      <c r="BD108" s="296" t="n"/>
      <c r="BE108" s="296" t="n"/>
      <c r="BF108" s="296" t="n"/>
      <c r="BG108" s="296" t="n"/>
      <c r="BH108" s="296" t="n"/>
      <c r="BI108" s="296" t="n"/>
      <c r="BJ108" s="296" t="n"/>
      <c r="BK108" s="243" t="n"/>
      <c r="BL108" s="243" t="n"/>
      <c r="BM108" s="243" t="n"/>
      <c r="BN108" s="243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</row>
    <row r="109">
      <c r="A109" s="243" t="n"/>
      <c r="B109" s="276" t="n"/>
      <c r="C109" s="276" t="n"/>
      <c r="D109" s="276" t="n"/>
      <c r="E109" s="276" t="n"/>
      <c r="F109" s="277" t="inlineStr">
        <is>
          <t>20___</t>
        </is>
      </c>
      <c r="G109" s="278" t="n"/>
      <c r="H109" s="41" t="n"/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265" t="n"/>
      <c r="AX109" s="4" t="n"/>
      <c r="AY109" s="265" t="n"/>
      <c r="AZ109" s="270" t="n"/>
      <c r="BA109" s="267" t="n"/>
      <c r="BB109" s="296" t="n"/>
      <c r="BC109" s="296" t="n"/>
      <c r="BD109" s="296" t="n"/>
      <c r="BE109" s="296" t="n"/>
      <c r="BF109" s="296" t="n"/>
      <c r="BG109" s="296" t="n"/>
      <c r="BH109" s="296" t="n"/>
      <c r="BI109" s="296" t="n"/>
      <c r="BJ109" s="296" t="n"/>
      <c r="BK109" s="243" t="n"/>
      <c r="BL109" s="243" t="n"/>
      <c r="BM109" s="243" t="n"/>
      <c r="BN109" s="243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</row>
    <row r="110">
      <c r="A110" s="243" t="n"/>
      <c r="B110" s="41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265" t="n"/>
      <c r="AX110" s="4" t="n"/>
      <c r="AY110" s="265" t="n"/>
      <c r="AZ110" s="270" t="n"/>
      <c r="BA110" s="296" t="n"/>
      <c r="BB110" s="296" t="n"/>
      <c r="BC110" s="296" t="n"/>
      <c r="BD110" s="296" t="n"/>
      <c r="BE110" s="296" t="n"/>
      <c r="BF110" s="296" t="n"/>
      <c r="BG110" s="296" t="n"/>
      <c r="BH110" s="296" t="n"/>
      <c r="BI110" s="296" t="n"/>
      <c r="BJ110" s="296" t="n"/>
      <c r="BK110" s="243" t="n"/>
      <c r="BL110" s="243" t="n"/>
      <c r="BM110" s="243" t="n"/>
      <c r="BN110" s="243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</row>
    <row r="111">
      <c r="A111" s="243" t="n"/>
      <c r="B111" s="281" t="inlineStr">
        <is>
          <t>Рекомендован к утверждению научно-методическим советом БГТУ</t>
        </is>
      </c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265" t="n"/>
      <c r="AX111" s="4" t="n"/>
      <c r="AY111" s="4" t="n"/>
      <c r="AZ111" s="270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96" t="n"/>
      <c r="BJ111" s="296" t="n"/>
      <c r="BK111" s="243" t="n"/>
      <c r="BL111" s="243" t="n"/>
      <c r="BM111" s="243" t="n"/>
      <c r="BN111" s="24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</row>
    <row r="112">
      <c r="A112" s="243" t="n"/>
      <c r="B112" s="282" t="inlineStr">
        <is>
          <t>Протокол № 6 от 28.04.2023</t>
        </is>
      </c>
      <c r="C112" s="41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265" t="n"/>
      <c r="AX112" s="4" t="n"/>
      <c r="AY112" s="265" t="n"/>
      <c r="AZ112" s="270" t="n"/>
      <c r="BA112" s="267" t="n"/>
      <c r="BB112" s="296" t="n"/>
      <c r="BC112" s="296" t="n"/>
      <c r="BD112" s="296" t="n"/>
      <c r="BE112" s="296" t="n"/>
      <c r="BF112" s="296" t="n"/>
      <c r="BG112" s="296" t="n"/>
      <c r="BH112" s="296" t="n"/>
      <c r="BI112" s="296" t="n"/>
      <c r="BJ112" s="296" t="n"/>
      <c r="BK112" s="243" t="n"/>
      <c r="BL112" s="243" t="n"/>
      <c r="BM112" s="243" t="n"/>
      <c r="BN112" s="24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</row>
    <row r="113">
      <c r="A113" s="243" t="n"/>
      <c r="B113" s="296" t="n"/>
      <c r="C113" s="296" t="n"/>
      <c r="D113" s="296" t="n"/>
      <c r="E113" s="296" t="n"/>
      <c r="F113" s="296" t="n"/>
      <c r="G113" s="296" t="n"/>
      <c r="H113" s="296" t="n"/>
      <c r="I113" s="296" t="n"/>
      <c r="J113" s="296" t="n"/>
      <c r="K113" s="296" t="n"/>
      <c r="L113" s="296" t="n"/>
      <c r="M113" s="296" t="n"/>
      <c r="N113" s="296" t="n"/>
      <c r="O113" s="296" t="n"/>
      <c r="P113" s="296" t="n"/>
      <c r="Q113" s="296" t="n"/>
      <c r="R113" s="296" t="n"/>
      <c r="S113" s="296" t="n"/>
      <c r="T113" s="296" t="n"/>
      <c r="U113" s="296" t="n"/>
      <c r="V113" s="296" t="n"/>
      <c r="W113" s="296" t="n"/>
      <c r="X113" s="296" t="n"/>
      <c r="Y113" s="296" t="n"/>
      <c r="Z113" s="296" t="n"/>
      <c r="AA113" s="296" t="n"/>
      <c r="AB113" s="296" t="n"/>
      <c r="AC113" s="296" t="n"/>
      <c r="AD113" s="296" t="n"/>
      <c r="AE113" s="296" t="n"/>
      <c r="AF113" s="296" t="n"/>
      <c r="AG113" s="296" t="n"/>
      <c r="AH113" s="296" t="n"/>
      <c r="AI113" s="267" t="n"/>
      <c r="AJ113" s="267" t="n"/>
      <c r="AK113" s="267" t="n"/>
      <c r="AL113" s="267" t="n"/>
      <c r="AM113" s="294" t="n"/>
      <c r="AN113" s="293" t="n"/>
      <c r="AO113" s="296" t="n"/>
      <c r="AP113" s="296" t="n"/>
      <c r="AQ113" s="785" t="n"/>
      <c r="AR113" s="266" t="n"/>
      <c r="AS113" s="266" t="n"/>
      <c r="AT113" s="266" t="n"/>
      <c r="AU113" s="266" t="n"/>
      <c r="AV113" s="266" t="n"/>
      <c r="AW113" s="266" t="n"/>
      <c r="AX113" s="267" t="n"/>
      <c r="AY113" s="266" t="n"/>
      <c r="AZ113" s="267" t="n"/>
      <c r="BA113" s="267" t="n"/>
      <c r="BB113" s="296" t="n"/>
      <c r="BC113" s="296" t="n"/>
      <c r="BD113" s="296" t="n"/>
      <c r="BE113" s="296" t="n"/>
      <c r="BF113" s="296" t="n"/>
      <c r="BG113" s="296" t="n"/>
      <c r="BH113" s="296" t="n"/>
      <c r="BI113" s="296" t="n"/>
      <c r="BJ113" s="296" t="n"/>
      <c r="BK113" s="243" t="n"/>
      <c r="BL113" s="243" t="n"/>
      <c r="BM113" s="243" t="n"/>
      <c r="BN113" s="243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</row>
    <row r="114">
      <c r="A114" s="243" t="n"/>
      <c r="B114" s="275" t="n"/>
      <c r="C114" s="296" t="n"/>
      <c r="D114" s="296" t="n"/>
      <c r="E114" s="296" t="n"/>
      <c r="F114" s="296" t="n"/>
      <c r="G114" s="296" t="n"/>
      <c r="H114" s="296" t="n"/>
      <c r="I114" s="296" t="n"/>
      <c r="J114" s="296" t="n"/>
      <c r="K114" s="296" t="n"/>
      <c r="L114" s="296" t="n"/>
      <c r="M114" s="296" t="n"/>
      <c r="N114" s="296" t="n"/>
      <c r="O114" s="296" t="n"/>
      <c r="P114" s="296" t="n"/>
      <c r="Q114" s="296" t="n"/>
      <c r="R114" s="296" t="n"/>
      <c r="S114" s="296" t="n"/>
      <c r="T114" s="296" t="n"/>
      <c r="U114" s="296" t="n"/>
      <c r="V114" s="296" t="n"/>
      <c r="W114" s="296" t="n"/>
      <c r="X114" s="296" t="n"/>
      <c r="Y114" s="296" t="n"/>
      <c r="Z114" s="296" t="n"/>
      <c r="AA114" s="296" t="n"/>
      <c r="AB114" s="296" t="n"/>
      <c r="AC114" s="296" t="n"/>
      <c r="AD114" s="296" t="n"/>
      <c r="AE114" s="296" t="n"/>
      <c r="AF114" s="296" t="n"/>
      <c r="AG114" s="296" t="n"/>
      <c r="AH114" s="296" t="n"/>
      <c r="AI114" s="296" t="n"/>
      <c r="AJ114" s="296" t="n"/>
      <c r="AK114" s="296" t="n"/>
      <c r="AL114" s="296" t="n"/>
      <c r="AM114" s="296" t="n"/>
      <c r="AN114" s="296" t="n"/>
      <c r="AO114" s="296" t="n"/>
      <c r="AP114" s="296" t="n"/>
      <c r="AQ114" s="296" t="n"/>
      <c r="AR114" s="296" t="n"/>
      <c r="AS114" s="296" t="n"/>
      <c r="AT114" s="296" t="n"/>
      <c r="AU114" s="296" t="n"/>
      <c r="AV114" s="296" t="n"/>
      <c r="AW114" s="296" t="n"/>
      <c r="AX114" s="296" t="n"/>
      <c r="AY114" s="296" t="n"/>
      <c r="AZ114" s="267" t="n"/>
      <c r="BA114" s="267" t="n"/>
      <c r="BB114" s="296" t="n"/>
      <c r="BC114" s="296" t="n"/>
      <c r="BD114" s="296" t="n"/>
      <c r="BE114" s="296" t="n"/>
      <c r="BF114" s="296" t="n"/>
      <c r="BG114" s="296" t="n"/>
      <c r="BH114" s="296" t="n"/>
      <c r="BI114" s="296" t="n"/>
      <c r="BJ114" s="296" t="n"/>
      <c r="BK114" s="243" t="n"/>
      <c r="BL114" s="243" t="n"/>
      <c r="BM114" s="243" t="n"/>
      <c r="BN114" s="243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</row>
    <row r="115">
      <c r="A115" s="243" t="n"/>
      <c r="B115" s="275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67" t="n"/>
      <c r="BA115" s="267" t="n"/>
      <c r="BB115" s="296" t="n"/>
      <c r="BC115" s="296" t="n"/>
      <c r="BD115" s="296" t="n"/>
      <c r="BE115" s="296" t="n"/>
      <c r="BF115" s="296" t="n"/>
      <c r="BG115" s="296" t="n"/>
      <c r="BH115" s="296" t="n"/>
      <c r="BI115" s="296" t="n"/>
      <c r="BJ115" s="296" t="n"/>
      <c r="BK115" s="243" t="n"/>
      <c r="BL115" s="243" t="n"/>
      <c r="BM115" s="243" t="n"/>
      <c r="BN115" s="243" t="n"/>
      <c r="BO115" s="243" t="n"/>
      <c r="BP115" s="243" t="n"/>
      <c r="BQ115" s="243" t="n"/>
      <c r="BR115" s="243" t="n"/>
      <c r="BS115" s="243" t="n"/>
      <c r="BT115" s="243" t="n"/>
      <c r="BU115" s="243" t="n"/>
      <c r="BV115" s="243" t="n"/>
      <c r="BW115" s="243" t="n"/>
      <c r="BX115" s="243" t="n"/>
      <c r="BY115" s="243" t="n"/>
      <c r="BZ115" s="243" t="n"/>
      <c r="CA115" s="243" t="n"/>
      <c r="CB115" s="243" t="n"/>
      <c r="CC115" s="243" t="n"/>
      <c r="CD115" s="243" t="n"/>
      <c r="CE115" s="243" t="n"/>
      <c r="CF115" s="243" t="n"/>
      <c r="CG115" s="243" t="n"/>
      <c r="CH115" s="243" t="n"/>
    </row>
    <row r="116">
      <c r="A116" s="25" t="n"/>
      <c r="B116" s="1861" t="n"/>
      <c r="C116" s="296" t="n"/>
      <c r="D116" s="296" t="n"/>
      <c r="E116" s="296" t="n"/>
      <c r="F116" s="296" t="n"/>
      <c r="G116" s="296" t="n"/>
      <c r="H116" s="296" t="n"/>
      <c r="I116" s="296" t="n"/>
      <c r="J116" s="296" t="n"/>
      <c r="K116" s="296" t="n"/>
      <c r="L116" s="296" t="n"/>
      <c r="M116" s="296" t="n"/>
      <c r="N116" s="296" t="n"/>
      <c r="O116" s="296" t="n"/>
      <c r="P116" s="296" t="n"/>
      <c r="Q116" s="296" t="n"/>
      <c r="R116" s="296" t="n"/>
      <c r="S116" s="296" t="n"/>
      <c r="T116" s="296" t="n"/>
      <c r="U116" s="296" t="n"/>
      <c r="V116" s="296" t="n"/>
      <c r="W116" s="296" t="n"/>
      <c r="X116" s="296" t="n"/>
      <c r="Y116" s="296" t="n"/>
      <c r="Z116" s="296" t="n"/>
      <c r="AA116" s="296" t="n"/>
      <c r="AB116" s="296" t="n"/>
      <c r="AC116" s="296" t="n"/>
      <c r="AD116" s="296" t="n"/>
      <c r="AE116" s="296" t="n"/>
      <c r="AF116" s="296" t="n"/>
      <c r="AG116" s="296" t="n"/>
      <c r="AH116" s="296" t="n"/>
      <c r="AI116" s="296" t="n"/>
      <c r="AJ116" s="296" t="n"/>
      <c r="AK116" s="296" t="n"/>
      <c r="AL116" s="296" t="n"/>
      <c r="AM116" s="296" t="n"/>
      <c r="AN116" s="294" t="n"/>
      <c r="AO116" s="267" t="n"/>
      <c r="AP116" s="267" t="n"/>
      <c r="AQ116" s="267" t="n"/>
      <c r="AR116" s="267" t="n"/>
      <c r="AS116" s="267" t="n"/>
      <c r="AT116" s="267" t="n"/>
      <c r="AU116" s="267" t="n"/>
      <c r="AV116" s="267" t="n"/>
      <c r="AW116" s="267" t="n"/>
      <c r="AX116" s="267" t="n"/>
      <c r="AY116" s="267" t="n"/>
      <c r="AZ116" s="267" t="n"/>
      <c r="BA116" s="267" t="n"/>
      <c r="BB116" s="296" t="n"/>
      <c r="BC116" s="296" t="n"/>
      <c r="BD116" s="296" t="n"/>
      <c r="BE116" s="296" t="n"/>
      <c r="BF116" s="296" t="n"/>
      <c r="BG116" s="296" t="n"/>
      <c r="BH116" s="296" t="n"/>
      <c r="BI116" s="296" t="n"/>
      <c r="BJ116" s="296" t="n"/>
      <c r="BK116" s="25" t="n"/>
      <c r="BL116" s="25" t="n"/>
      <c r="BM116" s="25" t="n"/>
      <c r="BN116" s="25" t="n"/>
      <c r="BO116" s="25" t="n"/>
      <c r="BP116" s="25" t="n"/>
      <c r="BQ116" s="25" t="n"/>
      <c r="BR116" s="25" t="n"/>
      <c r="BS116" s="25" t="n"/>
      <c r="BT116" s="25" t="n"/>
      <c r="BU116" s="25" t="n"/>
      <c r="BV116" s="25" t="n"/>
      <c r="BW116" s="25" t="n"/>
      <c r="BX116" s="25" t="n"/>
      <c r="BY116" s="25" t="n"/>
      <c r="BZ116" s="25" t="n"/>
      <c r="CA116" s="25" t="n"/>
      <c r="CB116" s="25" t="n"/>
      <c r="CC116" s="25" t="n"/>
      <c r="CD116" s="25" t="n"/>
      <c r="CE116" s="25" t="n"/>
      <c r="CF116" s="25" t="n"/>
      <c r="CG116" s="25" t="n"/>
      <c r="CH116" s="25" t="n"/>
    </row>
    <row r="117">
      <c r="A117" s="1" t="n"/>
      <c r="B117" s="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7" t="n"/>
      <c r="Y117" s="7" t="n"/>
      <c r="Z117" s="7" t="n"/>
      <c r="AA117" s="7" t="n"/>
      <c r="AB117" s="7" t="n"/>
      <c r="AC117" s="7" t="n"/>
      <c r="AD117" s="7" t="n"/>
      <c r="AE117" s="7" t="n"/>
      <c r="AF117" s="7" t="n"/>
      <c r="AG117" s="7" t="n"/>
      <c r="AH117" s="7" t="n"/>
      <c r="AI117" s="7" t="n"/>
      <c r="AJ117" s="7" t="n"/>
      <c r="AK117" s="7" t="n"/>
      <c r="AL117" s="7" t="n"/>
      <c r="AM117" s="7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  <c r="AY117" s="7" t="n"/>
      <c r="AZ117" s="7" t="n"/>
      <c r="BA117" s="7" t="n"/>
      <c r="BB117" s="7" t="n"/>
      <c r="BC117" s="7" t="n"/>
      <c r="BD117" s="7" t="n"/>
      <c r="BE117" s="7" t="n"/>
      <c r="BF117" s="7" t="n"/>
      <c r="BG117" s="7" t="n"/>
      <c r="BH117" s="7" t="n"/>
      <c r="BI117" s="7" t="n"/>
      <c r="BJ117" s="7" t="n"/>
      <c r="BK117" s="1" t="n"/>
      <c r="BL117" s="1" t="n"/>
      <c r="BM117" s="1" t="n"/>
      <c r="BN117" s="1" t="n"/>
      <c r="BO117" s="1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</row>
    <row r="118">
      <c r="A118" s="7" t="n"/>
      <c r="B118" s="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7" t="n"/>
      <c r="Y118" s="7" t="n"/>
      <c r="Z118" s="7" t="n"/>
      <c r="AA118" s="7" t="n"/>
      <c r="AB118" s="7" t="n"/>
      <c r="AC118" s="7" t="n"/>
      <c r="AD118" s="7" t="n"/>
      <c r="AE118" s="7" t="n"/>
      <c r="AF118" s="7" t="n"/>
      <c r="AG118" s="7" t="n"/>
      <c r="AH118" s="7" t="n"/>
      <c r="AI118" s="7" t="n"/>
      <c r="AJ118" s="7" t="n"/>
      <c r="AK118" s="7" t="n"/>
      <c r="AL118" s="7" t="n"/>
      <c r="AM118" s="7" t="n"/>
      <c r="AN118" s="7" t="n"/>
      <c r="AO118" s="7" t="n"/>
      <c r="AP118" s="7" t="n"/>
      <c r="AQ118" s="7" t="n"/>
      <c r="AR118" s="7" t="n"/>
      <c r="AS118" s="7" t="n"/>
      <c r="AT118" s="7" t="n"/>
      <c r="AU118" s="7" t="n"/>
      <c r="AV118" s="7" t="n"/>
      <c r="AW118" s="7" t="n"/>
      <c r="AX118" s="7" t="n"/>
      <c r="AY118" s="7" t="n"/>
      <c r="AZ118" s="7" t="n"/>
      <c r="BA118" s="7" t="n"/>
      <c r="BB118" s="7" t="n"/>
      <c r="BC118" s="7" t="n"/>
      <c r="BD118" s="7" t="n"/>
      <c r="BE118" s="7" t="n"/>
      <c r="BF118" s="7" t="n"/>
      <c r="BG118" s="7" t="n"/>
      <c r="BH118" s="7" t="n"/>
      <c r="BI118" s="7" t="n"/>
      <c r="BJ118" s="7" t="n"/>
      <c r="BK118" s="1" t="n"/>
      <c r="BL118" s="1" t="n"/>
      <c r="BM118" s="1" t="n"/>
      <c r="BN118" s="1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W12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1" t="n"/>
      <c r="BU2" s="1" t="n"/>
      <c r="BV2" s="1" t="n"/>
      <c r="BW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4" t="n"/>
      <c r="BT3" s="1" t="n"/>
      <c r="BU3" s="1" t="n"/>
      <c r="BV3" s="1" t="n"/>
      <c r="BW3" s="1" t="n"/>
    </row>
    <row r="4">
      <c r="A4" s="10" t="n"/>
      <c r="B4" s="1" t="n"/>
      <c r="C4" s="1" t="n"/>
      <c r="D4" s="1" t="n"/>
      <c r="E4" s="1" t="n"/>
      <c r="F4" s="1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31" t="n"/>
      <c r="S4" s="31" t="n"/>
      <c r="T4" s="31" t="n"/>
      <c r="U4" s="31" t="n"/>
      <c r="V4" s="16" t="n"/>
      <c r="W4" s="31" t="n"/>
      <c r="X4" s="31" t="n"/>
      <c r="Y4" s="31" t="n"/>
      <c r="Z4" s="31" t="n"/>
      <c r="AA4" s="10" t="n"/>
      <c r="AB4" s="285" t="n"/>
      <c r="AC4" s="1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1" t="n"/>
      <c r="BU4" s="1" t="n"/>
      <c r="BV4" s="1" t="n"/>
      <c r="BW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2351" t="n"/>
      <c r="T5" s="2351" t="n"/>
      <c r="U5" s="2351" t="n"/>
      <c r="V5" s="2351" t="n"/>
      <c r="W5" s="2351" t="n"/>
      <c r="X5" s="2351" t="n"/>
      <c r="Y5" s="2351" t="n"/>
      <c r="Z5" s="2351" t="n"/>
      <c r="AA5" s="2352" t="n"/>
      <c r="AB5" s="2352" t="n"/>
      <c r="AC5" s="287" t="inlineStr">
        <is>
          <t>УЧЕБНЫЙ ПЛАН</t>
        </is>
      </c>
      <c r="AD5" s="2352" t="n"/>
      <c r="AE5" s="2352" t="n"/>
      <c r="AF5" s="2352" t="n"/>
      <c r="AG5" s="2352" t="n"/>
      <c r="AH5" s="2352" t="n"/>
      <c r="AI5" s="2352" t="n"/>
      <c r="AJ5" s="2352" t="n"/>
      <c r="AK5" s="2352" t="n"/>
      <c r="AL5" s="2352" t="n"/>
      <c r="AM5" s="2352" t="n"/>
      <c r="AN5" s="2352" t="n"/>
      <c r="AO5" s="2352" t="n"/>
      <c r="AP5" s="2352" t="n"/>
      <c r="AQ5" s="2352" t="n"/>
      <c r="AR5" s="2351" t="n"/>
      <c r="AS5" s="2351" t="n"/>
      <c r="AT5" s="2351" t="n"/>
      <c r="AU5" s="2351" t="n"/>
      <c r="AV5" s="2351" t="n"/>
      <c r="AW5" s="2351" t="n"/>
      <c r="AX5" s="2351" t="n"/>
      <c r="AY5" s="2351" t="n"/>
      <c r="AZ5" s="2351" t="n"/>
      <c r="BA5" s="2351" t="n"/>
      <c r="BB5" s="1" t="n"/>
      <c r="BC5" s="288" t="n"/>
      <c r="BD5" s="18" t="n"/>
      <c r="BE5" s="18" t="n"/>
      <c r="BF5" s="18" t="n"/>
      <c r="BG5" s="18" t="n"/>
      <c r="BH5" s="18" t="n"/>
      <c r="BI5" s="18" t="n"/>
      <c r="BJ5" s="18" t="n"/>
      <c r="BK5" s="18" t="n"/>
      <c r="BL5" s="18" t="n"/>
      <c r="BM5" s="18" t="n"/>
      <c r="BN5" s="18" t="n"/>
      <c r="BO5" s="18" t="n"/>
      <c r="BP5" s="1" t="n"/>
      <c r="BQ5" s="294" t="n"/>
      <c r="BR5" s="294" t="n"/>
      <c r="BS5" s="254" t="n"/>
      <c r="BT5" s="1" t="n"/>
      <c r="BU5" s="1" t="n"/>
      <c r="BV5" s="1" t="n"/>
      <c r="BW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18" t="inlineStr">
        <is>
          <t>Степень: Магистр</t>
        </is>
      </c>
      <c r="BC6" s="288" t="n"/>
      <c r="BD6" s="21" t="n"/>
      <c r="BE6" s="21" t="n"/>
      <c r="BF6" s="21" t="n"/>
      <c r="BG6" s="21" t="n"/>
      <c r="BH6" s="21" t="n"/>
      <c r="BI6" s="21" t="n"/>
      <c r="BJ6" s="21" t="n"/>
      <c r="BK6" s="21" t="n"/>
      <c r="BL6" s="21" t="n"/>
      <c r="BM6" s="21" t="n"/>
      <c r="BN6" s="21" t="n"/>
      <c r="BO6" s="21" t="n"/>
      <c r="BP6" s="1" t="n"/>
      <c r="BQ6" s="6" t="n"/>
      <c r="BR6" s="6" t="n"/>
      <c r="BS6" s="6" t="n"/>
      <c r="BT6" s="1" t="n"/>
      <c r="BU6" s="1" t="n"/>
      <c r="BV6" s="1" t="n"/>
      <c r="BW6" s="1" t="n"/>
    </row>
    <row r="7">
      <c r="A7" s="10" t="n"/>
      <c r="B7" s="1" t="n"/>
      <c r="C7" s="1" t="n"/>
      <c r="D7" s="1" t="n"/>
      <c r="E7" s="1" t="n"/>
      <c r="F7" s="1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31" t="n"/>
      <c r="T7" s="1" t="n"/>
      <c r="U7" s="1" t="n"/>
      <c r="V7" s="282" t="n"/>
      <c r="W7" s="282" t="n"/>
      <c r="X7" s="2353" t="inlineStr">
        <is>
          <t>Специальность:</t>
        </is>
      </c>
      <c r="Y7" s="2354" t="n"/>
      <c r="Z7" s="282" t="n"/>
      <c r="AA7" s="1618" t="n"/>
      <c r="AB7" s="2355" t="n"/>
      <c r="AC7" s="1" t="n"/>
      <c r="AD7" s="2356" t="n"/>
      <c r="AE7" s="2356" t="n"/>
      <c r="AF7" s="2356" t="n"/>
      <c r="AG7" s="2357" t="inlineStr">
        <is>
          <t xml:space="preserve">7-06-0711-01  Производство неорганических веществ и материалов </t>
        </is>
      </c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2356" t="n"/>
      <c r="BB7" s="23" t="inlineStr">
        <is>
          <t xml:space="preserve">Срок обучения: </t>
        </is>
      </c>
      <c r="BC7" s="288" t="n"/>
      <c r="BD7" s="23" t="n"/>
      <c r="BE7" s="23" t="n"/>
      <c r="BF7" s="23" t="n"/>
      <c r="BG7" s="23" t="n"/>
      <c r="BH7" s="23" t="n"/>
      <c r="BI7" s="23" t="n"/>
      <c r="BJ7" s="24" t="inlineStr">
        <is>
          <t>1,5 года</t>
        </is>
      </c>
      <c r="BK7" s="24" t="n"/>
      <c r="BL7" s="24" t="n"/>
      <c r="BM7" s="24" t="n"/>
      <c r="BN7" s="24" t="n"/>
      <c r="BO7" s="24" t="n"/>
      <c r="BP7" s="1" t="n"/>
      <c r="BQ7" s="266" t="n"/>
      <c r="BR7" s="266" t="n"/>
      <c r="BS7" s="266" t="n"/>
      <c r="BT7" s="1" t="n"/>
      <c r="BU7" s="1" t="n"/>
      <c r="BV7" s="1" t="n"/>
      <c r="BW7" s="1" t="n"/>
    </row>
    <row r="8">
      <c r="A8" s="25" t="n"/>
      <c r="B8" s="1" t="n"/>
      <c r="C8" s="1" t="n"/>
      <c r="D8" s="1" t="n"/>
      <c r="E8" s="1" t="n"/>
      <c r="F8" s="1" t="n"/>
      <c r="G8" s="284" t="inlineStr">
        <is>
          <t>И.В. Войтовым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31" t="n"/>
      <c r="T8" s="2358" t="n"/>
      <c r="U8" s="1173" t="n"/>
      <c r="V8" s="1173" t="n"/>
      <c r="W8" s="1173" t="n"/>
      <c r="X8" s="1173" t="n"/>
      <c r="Y8" s="1173" t="n"/>
      <c r="Z8" s="1173" t="n"/>
      <c r="AA8" s="2355" t="n"/>
      <c r="AB8" s="2355" t="n"/>
      <c r="AC8" s="2356" t="n"/>
      <c r="AD8" s="2356" t="n"/>
      <c r="AE8" s="2356" t="n"/>
      <c r="AF8" s="2356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2356" t="n"/>
      <c r="BB8" s="29" t="n"/>
      <c r="BC8" s="288" t="n"/>
      <c r="BD8" s="29" t="n"/>
      <c r="BE8" s="29" t="n"/>
      <c r="BF8" s="29" t="n"/>
      <c r="BG8" s="29" t="n"/>
      <c r="BH8" s="29" t="n"/>
      <c r="BI8" s="29" t="n"/>
      <c r="BJ8" s="29" t="n"/>
      <c r="BK8" s="29" t="n"/>
      <c r="BL8" s="30" t="n"/>
      <c r="BM8" s="24" t="n"/>
      <c r="BN8" s="29" t="n"/>
      <c r="BO8" s="30" t="n"/>
      <c r="BP8" s="1" t="n"/>
      <c r="BQ8" s="275" t="n"/>
      <c r="BR8" s="275" t="n"/>
      <c r="BS8" s="275" t="n"/>
      <c r="BT8" s="1" t="n"/>
      <c r="BU8" s="1" t="n"/>
      <c r="BV8" s="1" t="n"/>
      <c r="BW8" s="1" t="n"/>
    </row>
    <row r="9">
      <c r="A9" s="25" t="n"/>
      <c r="B9" s="1" t="n"/>
      <c r="C9" s="1" t="n"/>
      <c r="D9" s="1" t="n"/>
      <c r="E9" s="1" t="n"/>
      <c r="F9" s="1" t="n"/>
      <c r="G9" s="284" t="inlineStr">
        <is>
          <t>03.05.2023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31" t="n"/>
      <c r="T9" s="293" t="n"/>
      <c r="U9" s="293" t="n"/>
      <c r="V9" s="293" t="n"/>
      <c r="W9" s="293" t="n"/>
      <c r="X9" s="293" t="n"/>
      <c r="Y9" s="293" t="n"/>
      <c r="Z9" s="275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275" t="n"/>
      <c r="AY9" s="275" t="n"/>
      <c r="AZ9" s="275" t="n"/>
      <c r="BA9" s="275" t="n"/>
      <c r="BB9" s="2359" t="inlineStr">
        <is>
          <t xml:space="preserve">Форма получения образования: заочная </t>
        </is>
      </c>
      <c r="BC9" s="28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18" t="n"/>
      <c r="BM9" s="18" t="n"/>
      <c r="BN9" s="18" t="n"/>
      <c r="BO9" s="18" t="n"/>
      <c r="BP9" s="1" t="n"/>
      <c r="BQ9" s="294" t="n"/>
      <c r="BR9" s="294" t="n"/>
      <c r="BS9" s="294" t="n"/>
      <c r="BT9" s="1" t="n"/>
      <c r="BU9" s="1" t="n"/>
      <c r="BV9" s="1" t="n"/>
      <c r="BW9" s="1" t="n"/>
    </row>
    <row r="10">
      <c r="A10" s="25" t="n"/>
      <c r="B10" s="1" t="n"/>
      <c r="C10" s="1" t="n"/>
      <c r="D10" s="1" t="n"/>
      <c r="E10" s="1" t="n"/>
      <c r="F10" s="1" t="n"/>
      <c r="G10" s="3" t="inlineStr">
        <is>
          <t>Регистрационный № 06-07-020/уч.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37" t="n"/>
      <c r="BC10" s="37" t="n"/>
      <c r="BD10" s="37" t="n"/>
      <c r="BE10" s="37" t="n"/>
      <c r="BF10" s="30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1" t="n"/>
      <c r="BQ10" s="296" t="n"/>
      <c r="BR10" s="297" t="n"/>
      <c r="BS10" s="298" t="n"/>
      <c r="BT10" s="1" t="n"/>
      <c r="BU10" s="1" t="n"/>
      <c r="BV10" s="1" t="n"/>
      <c r="BW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  <c r="BW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inlineStr">
        <is>
          <t>II. Сводные данные по бюджету времени (в неделях)</t>
        </is>
      </c>
      <c r="BQ12" s="46" t="n"/>
      <c r="BR12" s="46" t="n"/>
      <c r="BS12" s="46" t="n"/>
      <c r="BT12" s="1" t="n"/>
      <c r="BU12" s="1" t="n"/>
      <c r="BV12" s="1" t="n"/>
      <c r="BW12" s="1" t="n"/>
    </row>
    <row r="13">
      <c r="A13" s="32" t="n"/>
      <c r="B13" s="1407" t="inlineStr">
        <is>
          <t>КУРСЫ</t>
        </is>
      </c>
      <c r="C13" s="912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49" t="inlineStr">
        <is>
          <t>февраль</t>
        </is>
      </c>
      <c r="AA13" s="50" t="n"/>
      <c r="AB13" s="51" t="n"/>
      <c r="AC13" s="304" t="n"/>
      <c r="AD13" s="49" t="inlineStr">
        <is>
          <t>март</t>
        </is>
      </c>
      <c r="AE13" s="50" t="n"/>
      <c r="AF13" s="50" t="n"/>
      <c r="AG13" s="51" t="n"/>
      <c r="AH13" s="304" t="n"/>
      <c r="AI13" s="49" t="inlineStr">
        <is>
          <t>апрель</t>
        </is>
      </c>
      <c r="AJ13" s="50" t="n"/>
      <c r="AK13" s="51" t="n"/>
      <c r="AL13" s="304" t="n"/>
      <c r="AM13" s="49" t="inlineStr">
        <is>
          <t>май</t>
        </is>
      </c>
      <c r="AN13" s="50" t="n"/>
      <c r="AO13" s="50" t="n"/>
      <c r="AP13" s="51" t="n"/>
      <c r="AQ13" s="49" t="inlineStr">
        <is>
          <t>июнь</t>
        </is>
      </c>
      <c r="AR13" s="50" t="n"/>
      <c r="AS13" s="50" t="n"/>
      <c r="AT13" s="51" t="n"/>
      <c r="AU13" s="52" t="n"/>
      <c r="AV13" s="53" t="n"/>
      <c r="AW13" s="49" t="inlineStr">
        <is>
          <t>июль</t>
        </is>
      </c>
      <c r="AX13" s="50" t="n"/>
      <c r="AY13" s="51" t="n"/>
      <c r="AZ13" s="302" t="n"/>
      <c r="BA13" s="49" t="inlineStr">
        <is>
          <t>август</t>
        </is>
      </c>
      <c r="BB13" s="50" t="n"/>
      <c r="BC13" s="50" t="n"/>
      <c r="BD13" s="51" t="n"/>
      <c r="BE13" s="696" t="inlineStr">
        <is>
          <t>Самостоятельная работа по изучению дисциплин учебного плана</t>
        </is>
      </c>
      <c r="BF13" s="53" t="n"/>
      <c r="BG13" s="57" t="inlineStr">
        <is>
          <t>Установочная сессия</t>
        </is>
      </c>
      <c r="BH13" s="53" t="n"/>
      <c r="BI13" s="915" t="inlineStr">
        <is>
          <t>Лабораторно-экзаменационная сессия</t>
        </is>
      </c>
      <c r="BJ13" s="57" t="inlineStr">
        <is>
          <t>Производственные практики</t>
        </is>
      </c>
      <c r="BK13" s="53" t="n"/>
      <c r="BL13" s="1863" t="inlineStr">
        <is>
          <t>Магистерская диссертация</t>
        </is>
      </c>
      <c r="BM13" s="53" t="n"/>
      <c r="BN13" s="1863" t="inlineStr">
        <is>
          <t>Итоговая аттестация</t>
        </is>
      </c>
      <c r="BO13" s="53" t="n"/>
      <c r="BP13" s="1864" t="inlineStr">
        <is>
          <t>Всего</t>
        </is>
      </c>
      <c r="BQ13" s="53" t="n"/>
      <c r="BR13" s="1" t="n"/>
      <c r="BS13" s="1" t="n"/>
      <c r="BT13" s="1" t="n"/>
      <c r="BU13" s="1" t="n"/>
      <c r="BV13" s="1" t="n"/>
      <c r="BW13" s="1" t="n"/>
    </row>
    <row r="14">
      <c r="A14" s="1865" t="n"/>
      <c r="B14" s="307" t="n"/>
      <c r="C14" s="1721" t="n">
        <v>1</v>
      </c>
      <c r="D14" s="1722" t="n">
        <v>8</v>
      </c>
      <c r="E14" s="1722" t="n">
        <v>15</v>
      </c>
      <c r="F14" s="1722" t="n">
        <v>22</v>
      </c>
      <c r="G14" s="567" t="n">
        <v>29</v>
      </c>
      <c r="H14" s="1722" t="n">
        <v>6</v>
      </c>
      <c r="I14" s="1722" t="n">
        <v>13</v>
      </c>
      <c r="J14" s="1722" t="n">
        <v>20</v>
      </c>
      <c r="K14" s="567" t="n">
        <v>27</v>
      </c>
      <c r="L14" s="1722" t="n">
        <v>3</v>
      </c>
      <c r="M14" s="1722" t="n">
        <v>10</v>
      </c>
      <c r="N14" s="1722" t="n">
        <v>17</v>
      </c>
      <c r="O14" s="1722" t="n">
        <v>24</v>
      </c>
      <c r="P14" s="1722" t="n">
        <v>1</v>
      </c>
      <c r="Q14" s="1722" t="n">
        <v>8</v>
      </c>
      <c r="R14" s="1722" t="n">
        <v>15</v>
      </c>
      <c r="S14" s="1722" t="n">
        <v>22</v>
      </c>
      <c r="T14" s="567" t="n">
        <v>29</v>
      </c>
      <c r="U14" s="1722" t="n">
        <v>5</v>
      </c>
      <c r="V14" s="1722" t="n">
        <v>12</v>
      </c>
      <c r="W14" s="1722" t="n">
        <v>19</v>
      </c>
      <c r="X14" s="567" t="n">
        <v>26</v>
      </c>
      <c r="Y14" s="139" t="n"/>
      <c r="Z14" s="1722" t="n">
        <v>2</v>
      </c>
      <c r="AA14" s="1722" t="n">
        <v>9</v>
      </c>
      <c r="AB14" s="1722" t="n">
        <v>16</v>
      </c>
      <c r="AC14" s="567" t="n">
        <v>23</v>
      </c>
      <c r="AD14" s="1722" t="n">
        <v>2</v>
      </c>
      <c r="AE14" s="1722" t="n">
        <v>9</v>
      </c>
      <c r="AF14" s="1722" t="n">
        <v>16</v>
      </c>
      <c r="AG14" s="1722" t="n">
        <v>23</v>
      </c>
      <c r="AH14" s="567" t="n">
        <v>30</v>
      </c>
      <c r="AI14" s="1722" t="n">
        <v>6</v>
      </c>
      <c r="AJ14" s="1722" t="n">
        <v>13</v>
      </c>
      <c r="AK14" s="1722" t="n">
        <v>20</v>
      </c>
      <c r="AL14" s="567" t="n">
        <v>27</v>
      </c>
      <c r="AM14" s="1722" t="n">
        <v>4</v>
      </c>
      <c r="AN14" s="1722" t="n">
        <v>11</v>
      </c>
      <c r="AO14" s="1722" t="n">
        <v>18</v>
      </c>
      <c r="AP14" s="1722" t="n">
        <v>25</v>
      </c>
      <c r="AQ14" s="1722" t="n">
        <v>1</v>
      </c>
      <c r="AR14" s="1722" t="n">
        <v>8</v>
      </c>
      <c r="AS14" s="1722" t="n">
        <v>15</v>
      </c>
      <c r="AT14" s="1722" t="n">
        <v>22</v>
      </c>
      <c r="AU14" s="567" t="n">
        <v>29</v>
      </c>
      <c r="AV14" s="139" t="n"/>
      <c r="AW14" s="1722" t="n">
        <v>6</v>
      </c>
      <c r="AX14" s="1722" t="n">
        <v>13</v>
      </c>
      <c r="AY14" s="1722" t="n">
        <v>20</v>
      </c>
      <c r="AZ14" s="567" t="n">
        <v>27</v>
      </c>
      <c r="BA14" s="1722" t="n">
        <v>3</v>
      </c>
      <c r="BB14" s="1722" t="n">
        <v>10</v>
      </c>
      <c r="BC14" s="1722" t="n">
        <v>17</v>
      </c>
      <c r="BD14" s="1867" t="n">
        <v>24</v>
      </c>
      <c r="BE14" s="112" t="n"/>
      <c r="BF14" s="115" t="n"/>
      <c r="BG14" s="116" t="n"/>
      <c r="BH14" s="115" t="n"/>
      <c r="BI14" s="116" t="n"/>
      <c r="BJ14" s="116" t="n"/>
      <c r="BK14" s="115" t="n"/>
      <c r="BL14" s="116" t="n"/>
      <c r="BM14" s="115" t="n"/>
      <c r="BN14" s="116" t="n"/>
      <c r="BO14" s="115" t="n"/>
      <c r="BP14" s="116" t="n"/>
      <c r="BQ14" s="115" t="n"/>
      <c r="BR14" s="1" t="n"/>
      <c r="BS14" s="1" t="n"/>
      <c r="BT14" s="1" t="n"/>
      <c r="BU14" s="1" t="n"/>
      <c r="BV14" s="1" t="n"/>
      <c r="BW14" s="1" t="n"/>
    </row>
    <row r="15">
      <c r="A15" s="1865" t="n"/>
      <c r="B15" s="307" t="n"/>
      <c r="C15" s="1868" t="n">
        <v>7</v>
      </c>
      <c r="D15" s="310" t="n">
        <v>14</v>
      </c>
      <c r="E15" s="310" t="n">
        <v>21</v>
      </c>
      <c r="F15" s="310" t="n">
        <v>28</v>
      </c>
      <c r="G15" s="310" t="n">
        <v>5</v>
      </c>
      <c r="H15" s="310" t="n">
        <v>12</v>
      </c>
      <c r="I15" s="310" t="n">
        <v>19</v>
      </c>
      <c r="J15" s="310" t="n">
        <v>26</v>
      </c>
      <c r="K15" s="310" t="n">
        <v>2</v>
      </c>
      <c r="L15" s="310" t="n">
        <v>9</v>
      </c>
      <c r="M15" s="310" t="n">
        <v>16</v>
      </c>
      <c r="N15" s="310" t="n">
        <v>23</v>
      </c>
      <c r="O15" s="310" t="n">
        <v>30</v>
      </c>
      <c r="P15" s="310" t="n">
        <v>7</v>
      </c>
      <c r="Q15" s="310" t="n">
        <v>14</v>
      </c>
      <c r="R15" s="310" t="n">
        <v>21</v>
      </c>
      <c r="S15" s="310" t="n">
        <v>28</v>
      </c>
      <c r="T15" s="310" t="n">
        <v>4</v>
      </c>
      <c r="U15" s="310" t="n">
        <v>11</v>
      </c>
      <c r="V15" s="310" t="n">
        <v>18</v>
      </c>
      <c r="W15" s="310" t="n">
        <v>25</v>
      </c>
      <c r="X15" s="310" t="n">
        <v>1</v>
      </c>
      <c r="Y15" s="115" t="n"/>
      <c r="Z15" s="310" t="n">
        <v>8</v>
      </c>
      <c r="AA15" s="310" t="n">
        <v>15</v>
      </c>
      <c r="AB15" s="310" t="n">
        <v>22</v>
      </c>
      <c r="AC15" s="310" t="n">
        <v>1</v>
      </c>
      <c r="AD15" s="310" t="n">
        <v>8</v>
      </c>
      <c r="AE15" s="310" t="n">
        <v>15</v>
      </c>
      <c r="AF15" s="310" t="n">
        <v>22</v>
      </c>
      <c r="AG15" s="310" t="n">
        <v>29</v>
      </c>
      <c r="AH15" s="310" t="n">
        <v>5</v>
      </c>
      <c r="AI15" s="310" t="n">
        <v>12</v>
      </c>
      <c r="AJ15" s="310" t="n">
        <v>19</v>
      </c>
      <c r="AK15" s="310" t="n">
        <v>26</v>
      </c>
      <c r="AL15" s="310" t="n">
        <v>3</v>
      </c>
      <c r="AM15" s="310" t="n">
        <v>10</v>
      </c>
      <c r="AN15" s="310" t="n">
        <v>17</v>
      </c>
      <c r="AO15" s="310" t="n">
        <v>24</v>
      </c>
      <c r="AP15" s="310" t="n">
        <v>31</v>
      </c>
      <c r="AQ15" s="310" t="n">
        <v>7</v>
      </c>
      <c r="AR15" s="310" t="n">
        <v>14</v>
      </c>
      <c r="AS15" s="310" t="n">
        <v>21</v>
      </c>
      <c r="AT15" s="310" t="n">
        <v>28</v>
      </c>
      <c r="AU15" s="310" t="n">
        <v>5</v>
      </c>
      <c r="AV15" s="115" t="n"/>
      <c r="AW15" s="310" t="n">
        <v>12</v>
      </c>
      <c r="AX15" s="310" t="n">
        <v>19</v>
      </c>
      <c r="AY15" s="310" t="n">
        <v>26</v>
      </c>
      <c r="AZ15" s="310" t="n">
        <v>2</v>
      </c>
      <c r="BA15" s="310" t="n">
        <v>9</v>
      </c>
      <c r="BB15" s="310" t="n">
        <v>16</v>
      </c>
      <c r="BC15" s="310" t="n">
        <v>23</v>
      </c>
      <c r="BD15" s="319" t="n">
        <v>31</v>
      </c>
      <c r="BE15" s="112" t="n"/>
      <c r="BF15" s="115" t="n"/>
      <c r="BG15" s="116" t="n"/>
      <c r="BH15" s="115" t="n"/>
      <c r="BI15" s="116" t="n"/>
      <c r="BJ15" s="116" t="n"/>
      <c r="BK15" s="115" t="n"/>
      <c r="BL15" s="116" t="n"/>
      <c r="BM15" s="115" t="n"/>
      <c r="BN15" s="116" t="n"/>
      <c r="BO15" s="115" t="n"/>
      <c r="BP15" s="116" t="n"/>
      <c r="BQ15" s="115" t="n"/>
      <c r="BR15" s="1" t="n"/>
      <c r="BS15" s="1" t="n"/>
      <c r="BT15" s="1" t="n"/>
      <c r="BU15" s="1" t="n"/>
      <c r="BV15" s="1" t="n"/>
      <c r="BW15" s="1" t="n"/>
    </row>
    <row r="16">
      <c r="A16" s="32" t="n"/>
      <c r="B16" s="320" t="n"/>
      <c r="C16" s="1869" t="n">
        <v>1</v>
      </c>
      <c r="D16" s="1870" t="n">
        <v>2</v>
      </c>
      <c r="E16" s="1870" t="n">
        <v>3</v>
      </c>
      <c r="F16" s="1870" t="n">
        <v>4</v>
      </c>
      <c r="G16" s="1870" t="n">
        <v>5</v>
      </c>
      <c r="H16" s="1870" t="n">
        <v>6</v>
      </c>
      <c r="I16" s="1870" t="n">
        <v>7</v>
      </c>
      <c r="J16" s="1870" t="n">
        <v>8</v>
      </c>
      <c r="K16" s="1870" t="n">
        <v>9</v>
      </c>
      <c r="L16" s="1870" t="n">
        <v>10</v>
      </c>
      <c r="M16" s="1870" t="n">
        <v>11</v>
      </c>
      <c r="N16" s="1870" t="n">
        <v>12</v>
      </c>
      <c r="O16" s="1870" t="n">
        <v>13</v>
      </c>
      <c r="P16" s="1870" t="n">
        <v>14</v>
      </c>
      <c r="Q16" s="1870" t="n">
        <v>15</v>
      </c>
      <c r="R16" s="1870" t="n">
        <v>16</v>
      </c>
      <c r="S16" s="1870" t="n">
        <v>17</v>
      </c>
      <c r="T16" s="1870" t="n">
        <v>18</v>
      </c>
      <c r="U16" s="1870" t="n">
        <v>19</v>
      </c>
      <c r="V16" s="1870" t="n">
        <v>20</v>
      </c>
      <c r="W16" s="1870" t="n">
        <v>21</v>
      </c>
      <c r="X16" s="1870" t="n">
        <v>22</v>
      </c>
      <c r="Y16" s="1059" t="n"/>
      <c r="Z16" s="1870" t="n">
        <v>23</v>
      </c>
      <c r="AA16" s="1870" t="n">
        <v>24</v>
      </c>
      <c r="AB16" s="1870" t="n">
        <v>25</v>
      </c>
      <c r="AC16" s="1870" t="n">
        <v>26</v>
      </c>
      <c r="AD16" s="1870" t="n">
        <v>27</v>
      </c>
      <c r="AE16" s="1870" t="n">
        <v>28</v>
      </c>
      <c r="AF16" s="1870" t="n">
        <v>29</v>
      </c>
      <c r="AG16" s="1870" t="n">
        <v>30</v>
      </c>
      <c r="AH16" s="1870" t="n">
        <v>31</v>
      </c>
      <c r="AI16" s="1870" t="n">
        <v>32</v>
      </c>
      <c r="AJ16" s="1870" t="n">
        <v>33</v>
      </c>
      <c r="AK16" s="1870" t="n">
        <v>34</v>
      </c>
      <c r="AL16" s="1870" t="n">
        <v>35</v>
      </c>
      <c r="AM16" s="1870" t="n">
        <v>36</v>
      </c>
      <c r="AN16" s="1870" t="n">
        <v>37</v>
      </c>
      <c r="AO16" s="1870" t="n">
        <v>38</v>
      </c>
      <c r="AP16" s="1870" t="n">
        <v>39</v>
      </c>
      <c r="AQ16" s="1870" t="n">
        <v>40</v>
      </c>
      <c r="AR16" s="1870" t="n">
        <v>41</v>
      </c>
      <c r="AS16" s="1870" t="n">
        <v>42</v>
      </c>
      <c r="AT16" s="1870" t="n">
        <v>43</v>
      </c>
      <c r="AU16" s="1870" t="n">
        <v>44</v>
      </c>
      <c r="AV16" s="1059" t="n"/>
      <c r="AW16" s="1870" t="n">
        <v>45</v>
      </c>
      <c r="AX16" s="1870" t="n">
        <v>46</v>
      </c>
      <c r="AY16" s="1870" t="n">
        <v>47</v>
      </c>
      <c r="AZ16" s="1870" t="n">
        <v>48</v>
      </c>
      <c r="BA16" s="1870" t="n">
        <v>49</v>
      </c>
      <c r="BB16" s="1870" t="n">
        <v>50</v>
      </c>
      <c r="BC16" s="1870" t="n">
        <v>51</v>
      </c>
      <c r="BD16" s="1872" t="n">
        <v>52</v>
      </c>
      <c r="BE16" s="606" t="n"/>
      <c r="BF16" s="609" t="n"/>
      <c r="BG16" s="325" t="n"/>
      <c r="BH16" s="249" t="n"/>
      <c r="BI16" s="325" t="n"/>
      <c r="BJ16" s="325" t="n"/>
      <c r="BK16" s="249" t="n"/>
      <c r="BL16" s="1848" t="n"/>
      <c r="BM16" s="609" t="n"/>
      <c r="BN16" s="1848" t="n"/>
      <c r="BO16" s="609" t="n"/>
      <c r="BP16" s="1848" t="n"/>
      <c r="BQ16" s="609" t="n"/>
      <c r="BR16" s="1" t="n"/>
      <c r="BS16" s="1" t="n"/>
      <c r="BT16" s="1" t="n"/>
      <c r="BU16" s="1" t="n"/>
      <c r="BV16" s="1" t="n"/>
      <c r="BW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329" t="n"/>
      <c r="AA17" s="332" t="n"/>
      <c r="AB17" s="333" t="n"/>
      <c r="AC17" s="332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29" t="n"/>
      <c r="AQ17" s="329" t="inlineStr">
        <is>
          <t>:</t>
        </is>
      </c>
      <c r="AR17" s="329" t="inlineStr">
        <is>
          <t>:</t>
        </is>
      </c>
      <c r="AS17" s="329" t="n"/>
      <c r="AT17" s="329" t="n"/>
      <c r="AU17" s="330" t="n"/>
      <c r="AV17" s="124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335" t="n">
        <v>47</v>
      </c>
      <c r="BF17" s="124" t="n"/>
      <c r="BG17" s="329" t="n">
        <v>1</v>
      </c>
      <c r="BH17" s="139" t="n"/>
      <c r="BI17" s="334" t="n">
        <v>4</v>
      </c>
      <c r="BJ17" s="330" t="n"/>
      <c r="BK17" s="124" t="n"/>
      <c r="BL17" s="330" t="n"/>
      <c r="BM17" s="124" t="n"/>
      <c r="BN17" s="330" t="n"/>
      <c r="BO17" s="124" t="n"/>
      <c r="BP17" s="330">
        <f>BE17+BG17+BI17+BJ17+BL17+BN17</f>
        <v/>
      </c>
      <c r="BQ17" s="124" t="n"/>
      <c r="BR17" s="1" t="n"/>
      <c r="BS17" s="1" t="n"/>
      <c r="BT17" s="1" t="n"/>
      <c r="BU17" s="1" t="n"/>
      <c r="BV17" s="1" t="n"/>
      <c r="BW17" s="1" t="n"/>
    </row>
    <row r="18">
      <c r="A18" s="75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589" t="n"/>
      <c r="AA18" s="194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059" t="n"/>
      <c r="BE18" s="1876" t="n">
        <v>8</v>
      </c>
      <c r="BF18" s="1059" t="n"/>
      <c r="BG18" s="589" t="n"/>
      <c r="BH18" s="1059" t="n"/>
      <c r="BI18" s="588" t="n">
        <v>2</v>
      </c>
      <c r="BJ18" s="589" t="n">
        <v>2</v>
      </c>
      <c r="BK18" s="1059" t="n"/>
      <c r="BL18" s="589" t="n">
        <v>8</v>
      </c>
      <c r="BM18" s="1059" t="n"/>
      <c r="BN18" s="589" t="n">
        <v>2</v>
      </c>
      <c r="BO18" s="1059" t="n"/>
      <c r="BP18" s="589">
        <f>BE18+BG18+BI18+BJ18+BL18+BN18</f>
        <v/>
      </c>
      <c r="BQ18" s="1059" t="n"/>
      <c r="BR18" s="1" t="n"/>
      <c r="BS18" s="1" t="n"/>
      <c r="BT18" s="1" t="n"/>
      <c r="BU18" s="1" t="n"/>
      <c r="BV18" s="1" t="n"/>
      <c r="BW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346" t="n"/>
      <c r="AA19" s="346" t="n"/>
      <c r="AB19" s="283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1729">
        <f>BE17+BE18</f>
        <v/>
      </c>
      <c r="BF19" s="609" t="n"/>
      <c r="BG19" s="1729">
        <f>BG17+BG18</f>
        <v/>
      </c>
      <c r="BH19" s="609" t="n"/>
      <c r="BI19" s="1653">
        <f>BI17+BI18</f>
        <v/>
      </c>
      <c r="BJ19" s="1729">
        <f>BJ17+BJ18</f>
        <v/>
      </c>
      <c r="BK19" s="609" t="n"/>
      <c r="BL19" s="1729">
        <f>BL17+BL18</f>
        <v/>
      </c>
      <c r="BM19" s="609" t="n"/>
      <c r="BN19" s="1729">
        <f>BN17+BN18</f>
        <v/>
      </c>
      <c r="BO19" s="609" t="n"/>
      <c r="BP19" s="1729">
        <f>BP17+BP18</f>
        <v/>
      </c>
      <c r="BQ19" s="609" t="n"/>
      <c r="BR19" s="1" t="n"/>
      <c r="BS19" s="1" t="n"/>
      <c r="BT19" s="1" t="n"/>
      <c r="BU19" s="1" t="n"/>
      <c r="BV19" s="1" t="n"/>
      <c r="BW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352" t="inlineStr">
        <is>
          <t>Х</t>
        </is>
      </c>
      <c r="AE20" s="94" t="inlineStr">
        <is>
          <t>−</t>
        </is>
      </c>
      <c r="AF20" s="91" t="inlineStr">
        <is>
          <t>производственная практика</t>
        </is>
      </c>
      <c r="AG20" s="90" t="n"/>
      <c r="AH20" s="90" t="n"/>
      <c r="AI20" s="90" t="n"/>
      <c r="AJ20" s="90" t="n"/>
      <c r="AK20" s="90" t="n"/>
      <c r="AL20" s="92" t="n"/>
      <c r="AM20" s="92" t="n"/>
      <c r="AN20" s="92" t="n"/>
      <c r="AO20" s="92" t="n"/>
      <c r="AP20" s="1" t="n"/>
      <c r="AQ20" s="1" t="n"/>
      <c r="AR20" s="1" t="n"/>
      <c r="AS20" s="1" t="n"/>
      <c r="AT20" s="353" t="inlineStr">
        <is>
          <t>//</t>
        </is>
      </c>
      <c r="AU20" s="94" t="inlineStr">
        <is>
          <t>−</t>
        </is>
      </c>
      <c r="AV20" s="91" t="inlineStr">
        <is>
          <t>итоговая аттестация</t>
        </is>
      </c>
      <c r="AW20" s="91" t="n"/>
      <c r="AX20" s="91" t="n"/>
      <c r="AY20" s="91" t="n"/>
      <c r="AZ20" s="91" t="n"/>
      <c r="BA20" s="91" t="n"/>
      <c r="BB20" s="92" t="n"/>
      <c r="BC20" s="92" t="n"/>
      <c r="BD20" s="92" t="n"/>
      <c r="BE20" s="91" t="n"/>
      <c r="BF20" s="91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4" t="n"/>
      <c r="AE21" s="94" t="n"/>
      <c r="AF21" s="91" t="n"/>
      <c r="AG21" s="90" t="n"/>
      <c r="AH21" s="90" t="n"/>
      <c r="AI21" s="90" t="n"/>
      <c r="AJ21" s="90" t="n"/>
      <c r="AK21" s="90" t="n"/>
      <c r="AL21" s="92" t="n"/>
      <c r="AM21" s="92" t="n"/>
      <c r="AN21" s="92" t="n"/>
      <c r="AO21" s="92" t="n"/>
      <c r="AP21" s="1" t="n"/>
      <c r="AQ21" s="1" t="n"/>
      <c r="AR21" s="1" t="n"/>
      <c r="AS21" s="1" t="n"/>
      <c r="AT21" s="354" t="n"/>
      <c r="AU21" s="94" t="n"/>
      <c r="AV21" s="91" t="n"/>
      <c r="AW21" s="91" t="n"/>
      <c r="AX21" s="91" t="n"/>
      <c r="AY21" s="91" t="n"/>
      <c r="AZ21" s="91" t="n"/>
      <c r="BA21" s="91" t="n"/>
      <c r="BB21" s="92" t="n"/>
      <c r="BC21" s="92" t="n"/>
      <c r="BD21" s="92" t="n"/>
      <c r="BE21" s="91" t="n"/>
      <c r="BF21" s="91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92" t="n"/>
      <c r="AA22" s="92" t="n"/>
      <c r="AB22" s="1" t="n"/>
      <c r="AC22" s="1" t="n"/>
      <c r="AD22" s="91" t="n"/>
      <c r="AE22" s="91" t="n"/>
      <c r="AF22" s="91" t="n"/>
      <c r="AG22" s="90" t="n"/>
      <c r="AH22" s="90" t="n"/>
      <c r="AI22" s="90" t="n"/>
      <c r="AJ22" s="90" t="n"/>
      <c r="AK22" s="90" t="n"/>
      <c r="AL22" s="91" t="n"/>
      <c r="AM22" s="91" t="n"/>
      <c r="AN22" s="92" t="n"/>
      <c r="AO22" s="92" t="n"/>
      <c r="AP22" s="1" t="n"/>
      <c r="AQ22" s="1" t="n"/>
      <c r="AR22" s="1" t="n"/>
      <c r="AS22" s="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1" t="n"/>
      <c r="BC22" s="91" t="n"/>
      <c r="BD22" s="92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91" t="n"/>
      <c r="BU22" s="91" t="n"/>
      <c r="BV22" s="91" t="n"/>
      <c r="BW22" s="9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353" t="inlineStr">
        <is>
          <t>/</t>
        </is>
      </c>
      <c r="AE23" s="94" t="inlineStr">
        <is>
          <t>−</t>
        </is>
      </c>
      <c r="AF23" s="91" t="inlineStr">
        <is>
          <t>магистерская диссертация</t>
        </is>
      </c>
      <c r="AG23" s="90" t="n"/>
      <c r="AH23" s="90" t="n"/>
      <c r="AI23" s="90" t="n"/>
      <c r="AJ23" s="90" t="n"/>
      <c r="AK23" s="90" t="n"/>
      <c r="AL23" s="92" t="n"/>
      <c r="AM23" s="92" t="n"/>
      <c r="AN23" s="92" t="n"/>
      <c r="AO23" s="92" t="n"/>
      <c r="AP23" s="1" t="n"/>
      <c r="AQ23" s="1" t="n"/>
      <c r="AR23" s="1" t="n"/>
      <c r="AS23" s="1" t="n"/>
      <c r="AT23" s="352" t="inlineStr">
        <is>
          <t>+</t>
        </is>
      </c>
      <c r="AU23" s="94" t="inlineStr">
        <is>
          <t>−</t>
        </is>
      </c>
      <c r="AV23" s="91" t="inlineStr">
        <is>
          <t>установочная сессия (УС)</t>
        </is>
      </c>
      <c r="AW23" s="97" t="n"/>
      <c r="AX23" s="97" t="n"/>
      <c r="AY23" s="97" t="n"/>
      <c r="AZ23" s="92" t="n"/>
      <c r="BA23" s="90" t="n"/>
      <c r="BB23" s="90" t="n"/>
      <c r="BC23" s="92" t="n"/>
      <c r="BD23" s="92" t="n"/>
      <c r="BE23" s="91" t="n"/>
      <c r="BF23" s="91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91" t="n"/>
      <c r="AD24" s="91" t="n"/>
      <c r="AE24" s="91" t="n"/>
      <c r="AF24" s="91" t="n"/>
      <c r="AG24" s="91" t="n"/>
      <c r="AH24" s="91" t="n"/>
      <c r="AI24" s="92" t="n"/>
      <c r="AJ24" s="92" t="n"/>
      <c r="AK24" s="92" t="n"/>
      <c r="AL24" s="92" t="n"/>
      <c r="AM24" s="92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91" t="n"/>
      <c r="BU24" s="91" t="n"/>
      <c r="BV24" s="1" t="n"/>
      <c r="BW24" s="1" t="n"/>
    </row>
    <row r="25">
      <c r="A25" s="282" t="n"/>
      <c r="B25" s="274" t="n"/>
      <c r="C25" s="20" t="inlineStr">
        <is>
          <t>III. План образовательного процесса</t>
        </is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274" t="n"/>
      <c r="BS25" s="274" t="n"/>
      <c r="BT25" s="1" t="n"/>
      <c r="BU25" s="1" t="n"/>
      <c r="BV25" s="1" t="n"/>
      <c r="BW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6" t="n"/>
      <c r="AD26" s="356" t="n"/>
      <c r="AE26" s="356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1" t="n"/>
      <c r="BU26" s="1" t="n"/>
      <c r="BV26" s="1" t="n"/>
      <c r="BW26" s="1" t="n"/>
    </row>
    <row r="27">
      <c r="A27" s="355" t="n"/>
      <c r="B27" s="107" t="inlineStr">
        <is>
          <t>№ п/п</t>
        </is>
      </c>
      <c r="C27" s="53" t="n"/>
      <c r="D27" s="2361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2029" t="inlineStr">
        <is>
          <t>Экзамены</t>
        </is>
      </c>
      <c r="AA27" s="104" t="n"/>
      <c r="AB27" s="2029" t="inlineStr">
        <is>
          <t>Зачеты</t>
        </is>
      </c>
      <c r="AC27" s="104" t="n"/>
      <c r="AD27" s="942" t="inlineStr">
        <is>
          <t>Количество академических часов</t>
        </is>
      </c>
      <c r="AE27" s="108" t="n"/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48" t="n"/>
      <c r="AT27" s="942" t="inlineStr">
        <is>
          <t>Распределение по курсам и УС, ЛЭС</t>
        </is>
      </c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48" t="n"/>
      <c r="BO27" s="2030" t="inlineStr">
        <is>
          <t>Код компетенции</t>
        </is>
      </c>
      <c r="BP27" s="101" t="n"/>
      <c r="BQ27" s="101" t="n"/>
      <c r="BR27" s="104" t="n"/>
      <c r="BS27" s="1" t="n"/>
      <c r="BT27" s="1" t="n"/>
      <c r="BU27" s="1" t="n"/>
      <c r="BV27" s="1" t="n"/>
      <c r="BW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112" t="n"/>
      <c r="AA28" s="114" t="n"/>
      <c r="AB28" s="112" t="n"/>
      <c r="AC28" s="114" t="n"/>
      <c r="AD28" s="2362" t="inlineStr">
        <is>
          <t>Всего</t>
        </is>
      </c>
      <c r="AE28" s="104" t="n"/>
      <c r="AF28" s="1361" t="inlineStr">
        <is>
          <t xml:space="preserve">Аудиторных: дневная форма получения образования </t>
        </is>
      </c>
      <c r="AG28" s="101" t="n"/>
      <c r="AH28" s="104" t="n"/>
      <c r="AI28" s="360" t="inlineStr">
        <is>
          <t xml:space="preserve">Аудиторных: заочная форма получения образования </t>
        </is>
      </c>
      <c r="AJ28" s="101" t="n"/>
      <c r="AK28" s="53" t="n"/>
      <c r="AL28" s="2363" t="inlineStr">
        <is>
          <t>Из них</t>
        </is>
      </c>
      <c r="AM28" s="544" t="n"/>
      <c r="AN28" s="544" t="n"/>
      <c r="AO28" s="544" t="n"/>
      <c r="AP28" s="544" t="n"/>
      <c r="AQ28" s="544" t="n"/>
      <c r="AR28" s="544" t="n"/>
      <c r="AS28" s="609" t="n"/>
      <c r="AT28" s="1887" t="inlineStr">
        <is>
          <t>I курс</t>
        </is>
      </c>
      <c r="AU28" s="544" t="n"/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544" t="n"/>
      <c r="BG28" s="607" t="n"/>
      <c r="BH28" s="942" t="inlineStr">
        <is>
          <t>II курс</t>
        </is>
      </c>
      <c r="BI28" s="108" t="n"/>
      <c r="BJ28" s="108" t="n"/>
      <c r="BK28" s="108" t="n"/>
      <c r="BL28" s="108" t="n"/>
      <c r="BM28" s="108" t="n"/>
      <c r="BN28" s="148" t="n"/>
      <c r="BO28" s="112" t="n"/>
      <c r="BP28" s="1" t="n"/>
      <c r="BQ28" s="1" t="n"/>
      <c r="BR28" s="114" t="n"/>
      <c r="BS28" s="1" t="n"/>
      <c r="BT28" s="1" t="n"/>
      <c r="BU28" s="1" t="n"/>
      <c r="BV28" s="1" t="n"/>
      <c r="BW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112" t="n"/>
      <c r="AA29" s="114" t="n"/>
      <c r="AB29" s="112" t="n"/>
      <c r="AC29" s="114" t="n"/>
      <c r="AD29" s="112" t="n"/>
      <c r="AE29" s="114" t="n"/>
      <c r="AF29" s="112" t="n"/>
      <c r="AG29" s="1" t="n"/>
      <c r="AH29" s="114" t="n"/>
      <c r="AI29" s="1" t="n"/>
      <c r="AJ29" s="1" t="n"/>
      <c r="AK29" s="115" t="n"/>
      <c r="AL29" s="1368" t="inlineStr">
        <is>
          <t>Лекции</t>
        </is>
      </c>
      <c r="AM29" s="115" t="n"/>
      <c r="AN29" s="1368" t="inlineStr">
        <is>
          <t>Лабораторные</t>
        </is>
      </c>
      <c r="AO29" s="115" t="n"/>
      <c r="AP29" s="1368" t="inlineStr">
        <is>
          <t>Практические</t>
        </is>
      </c>
      <c r="AQ29" s="115" t="n"/>
      <c r="AR29" s="1368" t="inlineStr">
        <is>
          <t>Семинарские</t>
        </is>
      </c>
      <c r="AS29" s="115" t="n"/>
      <c r="AT29" s="948" t="inlineStr">
        <is>
          <t>УС      1 нед</t>
        </is>
      </c>
      <c r="AU29" s="104" t="n"/>
      <c r="AV29" s="1246" t="inlineStr">
        <is>
          <t>1 ЛЭС,</t>
        </is>
      </c>
      <c r="AW29" s="123" t="n"/>
      <c r="AX29" s="123" t="n"/>
      <c r="AY29" s="123" t="n"/>
      <c r="AZ29" s="123" t="n"/>
      <c r="BA29" s="124" t="n"/>
      <c r="BB29" s="2364" t="inlineStr">
        <is>
          <t>2 ЛЭС,</t>
        </is>
      </c>
      <c r="BC29" s="123" t="n"/>
      <c r="BD29" s="123" t="n"/>
      <c r="BE29" s="123" t="n"/>
      <c r="BF29" s="123" t="n"/>
      <c r="BG29" s="124" t="n"/>
      <c r="BH29" s="1246" t="inlineStr">
        <is>
          <t>3 ЛЭС,</t>
        </is>
      </c>
      <c r="BI29" s="123" t="n"/>
      <c r="BJ29" s="123" t="n"/>
      <c r="BK29" s="123" t="n"/>
      <c r="BL29" s="123" t="n"/>
      <c r="BM29" s="123" t="n"/>
      <c r="BN29" s="124" t="n"/>
      <c r="BO29" s="112" t="n"/>
      <c r="BP29" s="1" t="n"/>
      <c r="BQ29" s="1" t="n"/>
      <c r="BR29" s="114" t="n"/>
      <c r="BS29" s="1" t="n"/>
      <c r="BT29" s="1" t="n"/>
      <c r="BU29" s="1" t="n"/>
      <c r="BV29" s="1" t="n"/>
      <c r="BW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112" t="n"/>
      <c r="AA30" s="114" t="n"/>
      <c r="AB30" s="112" t="n"/>
      <c r="AC30" s="114" t="n"/>
      <c r="AD30" s="112" t="n"/>
      <c r="AE30" s="114" t="n"/>
      <c r="AF30" s="112" t="n"/>
      <c r="AG30" s="1" t="n"/>
      <c r="AH30" s="114" t="n"/>
      <c r="AI30" s="1" t="n"/>
      <c r="AJ30" s="1" t="n"/>
      <c r="AK30" s="115" t="n"/>
      <c r="AL30" s="116" t="n"/>
      <c r="AM30" s="115" t="n"/>
      <c r="AN30" s="116" t="n"/>
      <c r="AO30" s="115" t="n"/>
      <c r="AP30" s="116" t="n"/>
      <c r="AQ30" s="115" t="n"/>
      <c r="AR30" s="116" t="n"/>
      <c r="AS30" s="115" t="n"/>
      <c r="AT30" s="138" t="n"/>
      <c r="AU30" s="207" t="n"/>
      <c r="AV30" s="1313" t="n">
        <v>2</v>
      </c>
      <c r="AW30" s="126" t="n"/>
      <c r="AX30" s="1315" t="inlineStr">
        <is>
          <t>недели</t>
        </is>
      </c>
      <c r="AY30" s="126" t="n"/>
      <c r="AZ30" s="126" t="n"/>
      <c r="BA30" s="175" t="n"/>
      <c r="BB30" s="1314" t="n">
        <v>2</v>
      </c>
      <c r="BC30" s="126" t="n"/>
      <c r="BD30" s="2168" t="inlineStr">
        <is>
          <t>недели</t>
        </is>
      </c>
      <c r="BE30" s="131" t="n"/>
      <c r="BF30" s="131" t="n"/>
      <c r="BG30" s="132" t="n"/>
      <c r="BH30" s="1313" t="n">
        <v>2</v>
      </c>
      <c r="BI30" s="126" t="n"/>
      <c r="BJ30" s="126" t="n"/>
      <c r="BK30" s="2168" t="inlineStr">
        <is>
          <t>недели</t>
        </is>
      </c>
      <c r="BL30" s="131" t="n"/>
      <c r="BM30" s="131" t="n"/>
      <c r="BN30" s="132" t="n"/>
      <c r="BO30" s="112" t="n"/>
      <c r="BP30" s="1" t="n"/>
      <c r="BQ30" s="1" t="n"/>
      <c r="BR30" s="114" t="n"/>
      <c r="BS30" s="1" t="n"/>
      <c r="BT30" s="1" t="n"/>
      <c r="BU30" s="1" t="n"/>
      <c r="BV30" s="1" t="n"/>
      <c r="BW30" s="1" t="n"/>
    </row>
    <row r="31">
      <c r="A31" s="355" t="n"/>
      <c r="B31" s="136" t="n"/>
      <c r="C31" s="249" t="n"/>
      <c r="D31" s="1848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544" t="n"/>
      <c r="Y31" s="607" t="n"/>
      <c r="Z31" s="606" t="n"/>
      <c r="AA31" s="607" t="n"/>
      <c r="AB31" s="606" t="n"/>
      <c r="AC31" s="607" t="n"/>
      <c r="AD31" s="136" t="n"/>
      <c r="AE31" s="137" t="n"/>
      <c r="AF31" s="136" t="n"/>
      <c r="AG31" s="44" t="n"/>
      <c r="AH31" s="137" t="n"/>
      <c r="AI31" s="44" t="n"/>
      <c r="AJ31" s="44" t="n"/>
      <c r="AK31" s="249" t="n"/>
      <c r="AL31" s="140" t="n"/>
      <c r="AM31" s="139" t="n"/>
      <c r="AN31" s="140" t="n"/>
      <c r="AO31" s="139" t="n"/>
      <c r="AP31" s="140" t="n"/>
      <c r="AQ31" s="139" t="n"/>
      <c r="AR31" s="140" t="n"/>
      <c r="AS31" s="139" t="n"/>
      <c r="AT31" s="2365" t="inlineStr">
        <is>
          <t>Ауд. часов</t>
        </is>
      </c>
      <c r="AU31" s="1059" t="n"/>
      <c r="AV31" s="2366" t="inlineStr">
        <is>
          <t>Всего часов</t>
        </is>
      </c>
      <c r="AW31" s="1893" t="n"/>
      <c r="AX31" s="2367" t="inlineStr">
        <is>
          <t>Ауд. часов</t>
        </is>
      </c>
      <c r="AY31" s="1059" t="n"/>
      <c r="AZ31" s="2367" t="inlineStr">
        <is>
          <t>Зач. единиц</t>
        </is>
      </c>
      <c r="BA31" s="1059" t="n"/>
      <c r="BB31" s="2368" t="inlineStr">
        <is>
          <t>Всего часов</t>
        </is>
      </c>
      <c r="BC31" s="1059" t="n"/>
      <c r="BD31" s="2367" t="inlineStr">
        <is>
          <t>Ауд. часов</t>
        </is>
      </c>
      <c r="BE31" s="1059" t="n"/>
      <c r="BF31" s="2367" t="inlineStr">
        <is>
          <t>Зач. единиц</t>
        </is>
      </c>
      <c r="BG31" s="1059" t="n"/>
      <c r="BH31" s="2369" t="inlineStr">
        <is>
          <t>Всего часов</t>
        </is>
      </c>
      <c r="BI31" s="194" t="n"/>
      <c r="BJ31" s="1059" t="n"/>
      <c r="BK31" s="2367" t="inlineStr">
        <is>
          <t>Ауд. часов</t>
        </is>
      </c>
      <c r="BL31" s="1059" t="n"/>
      <c r="BM31" s="2367" t="inlineStr">
        <is>
          <t>Зач. единиц</t>
        </is>
      </c>
      <c r="BN31" s="1059" t="n"/>
      <c r="BO31" s="112" t="n"/>
      <c r="BP31" s="1" t="n"/>
      <c r="BQ31" s="1" t="n"/>
      <c r="BR31" s="114" t="n"/>
      <c r="BS31" s="1" t="n"/>
      <c r="BT31" s="1" t="n"/>
      <c r="BU31" s="1" t="n"/>
      <c r="BV31" s="1" t="n"/>
      <c r="BW31" s="1" t="n"/>
    </row>
    <row r="32">
      <c r="A32" s="355" t="n"/>
      <c r="B32" s="2370" t="n">
        <v>1</v>
      </c>
      <c r="C32" s="109" t="n"/>
      <c r="D32" s="2371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1479" t="n"/>
      <c r="AA32" s="148" t="n"/>
      <c r="AB32" s="2372" t="n"/>
      <c r="AC32" s="148" t="n"/>
      <c r="AD32" s="2373">
        <f>AD33+AD37</f>
        <v/>
      </c>
      <c r="AE32" s="148" t="n"/>
      <c r="AF32" s="1479">
        <f>AF33+AF37</f>
        <v/>
      </c>
      <c r="AG32" s="108" t="n"/>
      <c r="AH32" s="148" t="n"/>
      <c r="AI32" s="951">
        <f>AI33+AI37</f>
        <v/>
      </c>
      <c r="AJ32" s="108" t="n"/>
      <c r="AK32" s="109" t="n"/>
      <c r="AL32" s="978">
        <f>AL33+AL37</f>
        <v/>
      </c>
      <c r="AM32" s="109" t="n"/>
      <c r="AN32" s="978">
        <f>AN33+AN37</f>
        <v/>
      </c>
      <c r="AO32" s="109" t="n"/>
      <c r="AP32" s="978" t="n"/>
      <c r="AQ32" s="109" t="n"/>
      <c r="AR32" s="978" t="n"/>
      <c r="AS32" s="109" t="n"/>
      <c r="AT32" s="2370" t="n"/>
      <c r="AU32" s="109" t="n"/>
      <c r="AV32" s="2370">
        <f>AV33+AV37</f>
        <v/>
      </c>
      <c r="AW32" s="109" t="n"/>
      <c r="AX32" s="978">
        <f>AX33+AX37</f>
        <v/>
      </c>
      <c r="AY32" s="109" t="n"/>
      <c r="AZ32" s="978">
        <f>AZ33+AZ37</f>
        <v/>
      </c>
      <c r="BA32" s="109" t="n"/>
      <c r="BB32" s="951">
        <f>BB33+BB37</f>
        <v/>
      </c>
      <c r="BC32" s="109" t="n"/>
      <c r="BD32" s="978">
        <f>BD33+BD37</f>
        <v/>
      </c>
      <c r="BE32" s="109" t="n"/>
      <c r="BF32" s="978">
        <f>BF33+BF37</f>
        <v/>
      </c>
      <c r="BG32" s="109" t="n"/>
      <c r="BH32" s="2374">
        <f>BH33+BH37</f>
        <v/>
      </c>
      <c r="BI32" s="108" t="n"/>
      <c r="BJ32" s="109" t="n"/>
      <c r="BK32" s="978">
        <f>BK33+BK37</f>
        <v/>
      </c>
      <c r="BL32" s="109" t="n"/>
      <c r="BM32" s="978">
        <f>BM33+BM37</f>
        <v/>
      </c>
      <c r="BN32" s="109" t="n"/>
      <c r="BO32" s="951" t="n"/>
      <c r="BP32" s="108" t="n"/>
      <c r="BQ32" s="108" t="n"/>
      <c r="BR32" s="109" t="n"/>
      <c r="BS32" s="1" t="n"/>
      <c r="BT32" s="1" t="n"/>
      <c r="BU32" s="1" t="n"/>
      <c r="BV32" s="1" t="n"/>
      <c r="BW32" s="1" t="n"/>
    </row>
    <row r="33">
      <c r="A33" s="355" t="n"/>
      <c r="B33" s="2375" t="inlineStr">
        <is>
          <t>1.1</t>
        </is>
      </c>
      <c r="C33" s="139" t="n"/>
      <c r="D33" s="2376" t="inlineStr">
        <is>
          <t>Модуль "Физико-химические процессы формирования гетерогенных систем"</t>
        </is>
      </c>
      <c r="E33" s="206" t="n"/>
      <c r="F33" s="206" t="n"/>
      <c r="G33" s="206" t="n"/>
      <c r="H33" s="206" t="n"/>
      <c r="I33" s="206" t="n"/>
      <c r="J33" s="206" t="n"/>
      <c r="K33" s="206" t="n"/>
      <c r="L33" s="206" t="n"/>
      <c r="M33" s="206" t="n"/>
      <c r="N33" s="206" t="n"/>
      <c r="O33" s="206" t="n"/>
      <c r="P33" s="206" t="n"/>
      <c r="Q33" s="206" t="n"/>
      <c r="R33" s="206" t="n"/>
      <c r="S33" s="206" t="n"/>
      <c r="T33" s="206" t="n"/>
      <c r="U33" s="206" t="n"/>
      <c r="V33" s="206" t="n"/>
      <c r="W33" s="206" t="n"/>
      <c r="X33" s="206" t="n"/>
      <c r="Y33" s="207" t="n"/>
      <c r="Z33" s="2377" t="n"/>
      <c r="AA33" s="207" t="n"/>
      <c r="AB33" s="2378" t="n"/>
      <c r="AC33" s="207" t="n"/>
      <c r="AD33" s="2379" t="n">
        <v>324</v>
      </c>
      <c r="AE33" s="2380" t="n"/>
      <c r="AF33" s="2377">
        <f>AF34+AF35+AF36</f>
        <v/>
      </c>
      <c r="AG33" s="206" t="n"/>
      <c r="AH33" s="207" t="n"/>
      <c r="AI33" s="1289">
        <f>AI34+AI35+AI36</f>
        <v/>
      </c>
      <c r="AJ33" s="206" t="n"/>
      <c r="AK33" s="139" t="n"/>
      <c r="AL33" s="1287">
        <f>AL34+AL35+AL36</f>
        <v/>
      </c>
      <c r="AM33" s="139" t="n"/>
      <c r="AN33" s="1287">
        <f>AN34+AN35+AN36</f>
        <v/>
      </c>
      <c r="AO33" s="139" t="n"/>
      <c r="AP33" s="1287" t="n"/>
      <c r="AQ33" s="139" t="n"/>
      <c r="AR33" s="1287" t="n"/>
      <c r="AS33" s="139" t="n"/>
      <c r="AT33" s="2377" t="n"/>
      <c r="AU33" s="207" t="n"/>
      <c r="AV33" s="2381">
        <f>AV34+AV35+AV36</f>
        <v/>
      </c>
      <c r="AW33" s="139" t="n"/>
      <c r="AX33" s="2382">
        <f>AX34+AX35+AX36</f>
        <v/>
      </c>
      <c r="AY33" s="2383" t="n"/>
      <c r="AZ33" s="2384">
        <f>AZ34+AZ35+AZ36</f>
        <v/>
      </c>
      <c r="BA33" s="375" t="n"/>
      <c r="BB33" s="2385">
        <f>BB34+BB35+BB36</f>
        <v/>
      </c>
      <c r="BC33" s="139" t="n"/>
      <c r="BD33" s="2382">
        <f>BD34+BD35+BD36</f>
        <v/>
      </c>
      <c r="BE33" s="2383" t="n"/>
      <c r="BF33" s="2384">
        <f>BF34+BF35+BF36</f>
        <v/>
      </c>
      <c r="BG33" s="375" t="n"/>
      <c r="BH33" s="2381">
        <f>BH34+BH35+BH36</f>
        <v/>
      </c>
      <c r="BI33" s="206" t="n"/>
      <c r="BJ33" s="139" t="n"/>
      <c r="BK33" s="2386">
        <f>BK34+BK35+BK36</f>
        <v/>
      </c>
      <c r="BL33" s="139" t="n"/>
      <c r="BM33" s="2386">
        <f>BM34+BM35+BM36</f>
        <v/>
      </c>
      <c r="BN33" s="139" t="n"/>
      <c r="BO33" s="2387" t="n"/>
      <c r="BP33" s="206" t="n"/>
      <c r="BQ33" s="206" t="n"/>
      <c r="BR33" s="207" t="n"/>
      <c r="BS33" s="1" t="n"/>
      <c r="BT33" s="1" t="n"/>
      <c r="BU33" s="1" t="n"/>
      <c r="BV33" s="1" t="n"/>
      <c r="BW33" s="1" t="n"/>
    </row>
    <row r="34">
      <c r="A34" s="355" t="n"/>
      <c r="B34" s="2388" t="inlineStr">
        <is>
          <t>1.1.1</t>
        </is>
      </c>
      <c r="C34" s="128" t="n"/>
      <c r="D34" s="1608" t="inlineStr">
        <is>
          <t>Координационная химия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75" t="n"/>
      <c r="Z34" s="824" t="n">
        <v>1</v>
      </c>
      <c r="AA34" s="175" t="n"/>
      <c r="AB34" s="1315" t="n"/>
      <c r="AC34" s="175" t="n"/>
      <c r="AD34" s="2389" t="n">
        <v>108</v>
      </c>
      <c r="AE34" s="1770" t="n"/>
      <c r="AF34" s="824" t="n">
        <v>46</v>
      </c>
      <c r="AG34" s="126" t="n"/>
      <c r="AH34" s="175" t="n"/>
      <c r="AI34" s="1233">
        <f>AL34+AN34+AP34+AR34</f>
        <v/>
      </c>
      <c r="AJ34" s="126" t="n"/>
      <c r="AK34" s="128" t="n"/>
      <c r="AL34" s="961" t="n">
        <v>6</v>
      </c>
      <c r="AM34" s="128" t="n"/>
      <c r="AN34" s="961" t="n">
        <v>6</v>
      </c>
      <c r="AO34" s="128" t="n"/>
      <c r="AP34" s="961" t="n"/>
      <c r="AQ34" s="128" t="n"/>
      <c r="AR34" s="961" t="n"/>
      <c r="AS34" s="128" t="n"/>
      <c r="AT34" s="824" t="n"/>
      <c r="AU34" s="175" t="n"/>
      <c r="AV34" s="2390">
        <f>AZ34*36</f>
        <v/>
      </c>
      <c r="AW34" s="1089" t="n"/>
      <c r="AX34" s="1877">
        <f>AI34</f>
        <v/>
      </c>
      <c r="AY34" s="179" t="n"/>
      <c r="AZ34" s="1877" t="n">
        <v>3</v>
      </c>
      <c r="BA34" s="179" t="n"/>
      <c r="BB34" s="2391" t="n"/>
      <c r="BC34" s="1089" t="n"/>
      <c r="BD34" s="961" t="n"/>
      <c r="BE34" s="128" t="n"/>
      <c r="BF34" s="961" t="n"/>
      <c r="BG34" s="128" t="n"/>
      <c r="BH34" s="2392" t="n"/>
      <c r="BI34" s="126" t="n"/>
      <c r="BJ34" s="1089" t="n"/>
      <c r="BK34" s="961" t="n"/>
      <c r="BL34" s="128" t="n"/>
      <c r="BM34" s="961" t="n"/>
      <c r="BN34" s="128" t="n"/>
      <c r="BO34" s="824" t="inlineStr">
        <is>
          <t>УПК-1</t>
        </is>
      </c>
      <c r="BP34" s="126" t="n"/>
      <c r="BQ34" s="126" t="n"/>
      <c r="BR34" s="175" t="n"/>
      <c r="BS34" s="1" t="n"/>
      <c r="BT34" s="1" t="n"/>
      <c r="BU34" s="1" t="n"/>
      <c r="BV34" s="1" t="n"/>
      <c r="BW34" s="1" t="n"/>
    </row>
    <row r="35">
      <c r="A35" s="355" t="n"/>
      <c r="B35" s="2388" t="inlineStr">
        <is>
          <t>1.1.2</t>
        </is>
      </c>
      <c r="C35" s="128" t="n"/>
      <c r="D35" s="1608" t="inlineStr">
        <is>
          <t>Кинетика гетерогенных процессов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824" t="n"/>
      <c r="AA35" s="175" t="n"/>
      <c r="AB35" s="1315" t="n">
        <v>2</v>
      </c>
      <c r="AC35" s="175" t="n"/>
      <c r="AD35" s="2389" t="n">
        <v>108</v>
      </c>
      <c r="AE35" s="1770" t="n"/>
      <c r="AF35" s="824" t="n">
        <v>42</v>
      </c>
      <c r="AG35" s="126" t="n"/>
      <c r="AH35" s="175" t="n"/>
      <c r="AI35" s="1233">
        <f>AL35+AN35+AP35+AR35</f>
        <v/>
      </c>
      <c r="AJ35" s="126" t="n"/>
      <c r="AK35" s="128" t="n"/>
      <c r="AL35" s="961" t="n">
        <v>6</v>
      </c>
      <c r="AM35" s="128" t="n"/>
      <c r="AN35" s="961" t="n">
        <v>4</v>
      </c>
      <c r="AO35" s="128" t="n"/>
      <c r="AP35" s="961" t="n"/>
      <c r="AQ35" s="128" t="n"/>
      <c r="AR35" s="961" t="n"/>
      <c r="AS35" s="128" t="n"/>
      <c r="AT35" s="824" t="n"/>
      <c r="AU35" s="175" t="n"/>
      <c r="AV35" s="2392" t="n"/>
      <c r="AW35" s="1089" t="n"/>
      <c r="AX35" s="1877" t="n"/>
      <c r="AY35" s="179" t="n"/>
      <c r="AZ35" s="1877" t="n"/>
      <c r="BA35" s="179" t="n"/>
      <c r="BB35" s="2391">
        <f>BF35*36</f>
        <v/>
      </c>
      <c r="BC35" s="1089" t="n"/>
      <c r="BD35" s="961">
        <f>AI35</f>
        <v/>
      </c>
      <c r="BE35" s="128" t="n"/>
      <c r="BF35" s="961" t="n">
        <v>3</v>
      </c>
      <c r="BG35" s="128" t="n"/>
      <c r="BH35" s="2392" t="n"/>
      <c r="BI35" s="126" t="n"/>
      <c r="BJ35" s="1089" t="n"/>
      <c r="BK35" s="961" t="n"/>
      <c r="BL35" s="128" t="n"/>
      <c r="BM35" s="961" t="n"/>
      <c r="BN35" s="128" t="n"/>
      <c r="BO35" s="824" t="inlineStr">
        <is>
          <t>УПК-2</t>
        </is>
      </c>
      <c r="BP35" s="126" t="n"/>
      <c r="BQ35" s="126" t="n"/>
      <c r="BR35" s="175" t="n"/>
      <c r="BS35" s="1" t="n"/>
      <c r="BT35" s="1" t="n"/>
      <c r="BU35" s="1" t="n"/>
      <c r="BV35" s="1" t="n"/>
      <c r="BW35" s="1" t="n"/>
    </row>
    <row r="36">
      <c r="A36" s="355" t="n"/>
      <c r="B36" s="2388" t="inlineStr">
        <is>
          <t>1.1.3</t>
        </is>
      </c>
      <c r="C36" s="128" t="n"/>
      <c r="D36" s="1608" t="inlineStr">
        <is>
          <t>Физико-химические основы образования дисперсных и нанодисперсных систем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824" t="n">
        <v>3</v>
      </c>
      <c r="AA36" s="175" t="n"/>
      <c r="AB36" s="1315" t="n"/>
      <c r="AC36" s="175" t="n"/>
      <c r="AD36" s="2389" t="n">
        <v>108</v>
      </c>
      <c r="AE36" s="1770" t="n"/>
      <c r="AF36" s="824" t="n">
        <v>46</v>
      </c>
      <c r="AG36" s="126" t="n"/>
      <c r="AH36" s="175" t="n"/>
      <c r="AI36" s="1233">
        <f>AL36+AN36+AP36+AR36</f>
        <v/>
      </c>
      <c r="AJ36" s="126" t="n"/>
      <c r="AK36" s="128" t="n"/>
      <c r="AL36" s="961" t="n">
        <v>8</v>
      </c>
      <c r="AM36" s="128" t="n"/>
      <c r="AN36" s="961" t="n">
        <v>4</v>
      </c>
      <c r="AO36" s="128" t="n"/>
      <c r="AP36" s="961" t="n"/>
      <c r="AQ36" s="128" t="n"/>
      <c r="AR36" s="961" t="n"/>
      <c r="AS36" s="128" t="n"/>
      <c r="AT36" s="824" t="n"/>
      <c r="AU36" s="175" t="n"/>
      <c r="AV36" s="2392" t="n"/>
      <c r="AW36" s="1089" t="n"/>
      <c r="AX36" s="1877" t="n"/>
      <c r="AY36" s="179" t="n"/>
      <c r="AZ36" s="1877" t="n"/>
      <c r="BA36" s="179" t="n"/>
      <c r="BB36" s="2393" t="n"/>
      <c r="BC36" s="1089" t="n"/>
      <c r="BD36" s="961" t="n"/>
      <c r="BE36" s="128" t="n"/>
      <c r="BF36" s="961" t="n"/>
      <c r="BG36" s="128" t="n"/>
      <c r="BH36" s="2394">
        <f>AD36</f>
        <v/>
      </c>
      <c r="BI36" s="126" t="n"/>
      <c r="BJ36" s="128" t="n"/>
      <c r="BK36" s="961">
        <f>AI36</f>
        <v/>
      </c>
      <c r="BL36" s="128" t="n"/>
      <c r="BM36" s="1261" t="n">
        <v>3</v>
      </c>
      <c r="BN36" s="175" t="n"/>
      <c r="BO36" s="824" t="inlineStr">
        <is>
          <t>УПК-3,4</t>
        </is>
      </c>
      <c r="BP36" s="126" t="n"/>
      <c r="BQ36" s="126" t="n"/>
      <c r="BR36" s="175" t="n"/>
      <c r="BS36" s="1" t="n"/>
      <c r="BT36" s="1" t="n"/>
      <c r="BU36" s="1" t="n"/>
      <c r="BV36" s="1" t="n"/>
      <c r="BW36" s="1" t="n"/>
    </row>
    <row r="37">
      <c r="A37" s="355" t="n"/>
      <c r="B37" s="2395" t="inlineStr">
        <is>
          <t>1.2</t>
        </is>
      </c>
      <c r="C37" s="128" t="n"/>
      <c r="D37" s="1540" t="inlineStr">
        <is>
          <t>Модуль "Научно-исследовательская работа"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75" t="n"/>
      <c r="Z37" s="1312" t="n"/>
      <c r="AA37" s="175" t="n"/>
      <c r="AB37" s="2396" t="n"/>
      <c r="AC37" s="175" t="n"/>
      <c r="AD37" s="2397" t="n">
        <v>324</v>
      </c>
      <c r="AE37" s="1770" t="n"/>
      <c r="AF37" s="1312">
        <f>AF38+AF39</f>
        <v/>
      </c>
      <c r="AG37" s="126" t="n"/>
      <c r="AH37" s="175" t="n"/>
      <c r="AI37" s="1249">
        <f>AI38+AI39</f>
        <v/>
      </c>
      <c r="AJ37" s="126" t="n"/>
      <c r="AK37" s="128" t="n"/>
      <c r="AL37" s="984">
        <f>AL38+AL39</f>
        <v/>
      </c>
      <c r="AM37" s="128" t="n"/>
      <c r="AN37" s="984">
        <f>AN38+AN39</f>
        <v/>
      </c>
      <c r="AO37" s="128" t="n"/>
      <c r="AP37" s="984" t="n"/>
      <c r="AQ37" s="128" t="n"/>
      <c r="AR37" s="984" t="n"/>
      <c r="AS37" s="128" t="n"/>
      <c r="AT37" s="1312" t="n"/>
      <c r="AU37" s="175" t="n"/>
      <c r="AV37" s="2398">
        <f>AV38+AV39</f>
        <v/>
      </c>
      <c r="AW37" s="1089" t="n"/>
      <c r="AX37" s="1878">
        <f>AX38+AX39</f>
        <v/>
      </c>
      <c r="AY37" s="179" t="n"/>
      <c r="AZ37" s="2399">
        <f>AZ38+AZ39</f>
        <v/>
      </c>
      <c r="BA37" s="132" t="n"/>
      <c r="BB37" s="1249">
        <f>BB38+BB39</f>
        <v/>
      </c>
      <c r="BC37" s="128" t="n"/>
      <c r="BD37" s="984" t="n"/>
      <c r="BE37" s="128" t="n"/>
      <c r="BF37" s="2400">
        <f>BF38+BF39</f>
        <v/>
      </c>
      <c r="BG37" s="175" t="n"/>
      <c r="BH37" s="2065">
        <f>BH38+BH39</f>
        <v/>
      </c>
      <c r="BI37" s="126" t="n"/>
      <c r="BJ37" s="128" t="n"/>
      <c r="BK37" s="984" t="n"/>
      <c r="BL37" s="128" t="n"/>
      <c r="BM37" s="2400">
        <f>BM38+BM39</f>
        <v/>
      </c>
      <c r="BN37" s="175" t="n"/>
      <c r="BO37" s="824" t="n"/>
      <c r="BP37" s="126" t="n"/>
      <c r="BQ37" s="126" t="n"/>
      <c r="BR37" s="175" t="n"/>
      <c r="BS37" s="1" t="n"/>
      <c r="BT37" s="1" t="n"/>
      <c r="BU37" s="1" t="n"/>
      <c r="BV37" s="1" t="n"/>
      <c r="BW37" s="1" t="n"/>
    </row>
    <row r="38">
      <c r="A38" s="355" t="n"/>
      <c r="B38" s="2388" t="inlineStr">
        <is>
          <t>1.2.1</t>
        </is>
      </c>
      <c r="C38" s="128" t="n"/>
      <c r="D38" s="1608" t="inlineStr">
        <is>
          <t>Научно-исследовательский семинар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75" t="n"/>
      <c r="Z38" s="824" t="n"/>
      <c r="AA38" s="175" t="n"/>
      <c r="AB38" s="1315" t="inlineStr">
        <is>
          <t>1,2,3</t>
        </is>
      </c>
      <c r="AC38" s="175" t="n"/>
      <c r="AD38" s="2389" t="n">
        <v>216</v>
      </c>
      <c r="AE38" s="1770" t="n"/>
      <c r="AF38" s="824" t="n"/>
      <c r="AG38" s="126" t="n"/>
      <c r="AH38" s="175" t="n"/>
      <c r="AI38" s="1233" t="n"/>
      <c r="AJ38" s="126" t="n"/>
      <c r="AK38" s="128" t="n"/>
      <c r="AL38" s="961" t="n"/>
      <c r="AM38" s="128" t="n"/>
      <c r="AN38" s="961" t="n"/>
      <c r="AO38" s="128" t="n"/>
      <c r="AP38" s="961" t="n"/>
      <c r="AQ38" s="128" t="n"/>
      <c r="AR38" s="961" t="n"/>
      <c r="AS38" s="128" t="n"/>
      <c r="AT38" s="824" t="n"/>
      <c r="AU38" s="175" t="n"/>
      <c r="AV38" s="2392" t="n">
        <v>72</v>
      </c>
      <c r="AW38" s="1089" t="n"/>
      <c r="AX38" s="1877" t="n"/>
      <c r="AY38" s="179" t="n"/>
      <c r="AZ38" s="1877" t="n">
        <v>2</v>
      </c>
      <c r="BA38" s="179" t="n"/>
      <c r="BB38" s="2391" t="n">
        <v>72</v>
      </c>
      <c r="BC38" s="1089" t="n"/>
      <c r="BD38" s="961" t="n"/>
      <c r="BE38" s="128" t="n"/>
      <c r="BF38" s="961" t="n">
        <v>2</v>
      </c>
      <c r="BG38" s="128" t="n"/>
      <c r="BH38" s="2392" t="n">
        <v>72</v>
      </c>
      <c r="BI38" s="126" t="n"/>
      <c r="BJ38" s="1089" t="n"/>
      <c r="BK38" s="961" t="n"/>
      <c r="BL38" s="128" t="n"/>
      <c r="BM38" s="961" t="n">
        <v>2</v>
      </c>
      <c r="BN38" s="128" t="n"/>
      <c r="BO38" s="965" t="inlineStr">
        <is>
          <t>УК-1,4-6</t>
        </is>
      </c>
      <c r="BP38" s="126" t="n"/>
      <c r="BQ38" s="126" t="n"/>
      <c r="BR38" s="175" t="n"/>
      <c r="BS38" s="1" t="n"/>
      <c r="BT38" s="1" t="n"/>
      <c r="BU38" s="1" t="n"/>
      <c r="BV38" s="1" t="n"/>
      <c r="BW38" s="1" t="n"/>
    </row>
    <row r="39">
      <c r="A39" s="355" t="n"/>
      <c r="B39" s="2401" t="inlineStr">
        <is>
          <t>1.2.2</t>
        </is>
      </c>
      <c r="C39" s="197" t="n"/>
      <c r="D39" s="2402" t="inlineStr">
        <is>
          <t>Информационные технологии в науке и производстве</t>
        </is>
      </c>
      <c r="E39" s="191" t="n"/>
      <c r="F39" s="191" t="n"/>
      <c r="G39" s="191" t="n"/>
      <c r="H39" s="191" t="n"/>
      <c r="I39" s="191" t="n"/>
      <c r="J39" s="191" t="n"/>
      <c r="K39" s="191" t="n"/>
      <c r="L39" s="191" t="n"/>
      <c r="M39" s="191" t="n"/>
      <c r="N39" s="191" t="n"/>
      <c r="O39" s="191" t="n"/>
      <c r="P39" s="191" t="n"/>
      <c r="Q39" s="191" t="n"/>
      <c r="R39" s="191" t="n"/>
      <c r="S39" s="191" t="n"/>
      <c r="T39" s="191" t="n"/>
      <c r="U39" s="191" t="n"/>
      <c r="V39" s="191" t="n"/>
      <c r="W39" s="191" t="n"/>
      <c r="X39" s="191" t="n"/>
      <c r="Y39" s="192" t="n"/>
      <c r="Z39" s="2403" t="n">
        <v>1</v>
      </c>
      <c r="AA39" s="192" t="n"/>
      <c r="AB39" s="2404" t="n"/>
      <c r="AC39" s="192" t="n"/>
      <c r="AD39" s="2405" t="n">
        <v>108</v>
      </c>
      <c r="AE39" s="1782" t="n"/>
      <c r="AF39" s="2403" t="n">
        <v>52</v>
      </c>
      <c r="AG39" s="191" t="n"/>
      <c r="AH39" s="192" t="n"/>
      <c r="AI39" s="2406">
        <f>AL39+AN39+AP39+AR39</f>
        <v/>
      </c>
      <c r="AJ39" s="191" t="n"/>
      <c r="AK39" s="197" t="n"/>
      <c r="AL39" s="966" t="n">
        <v>6</v>
      </c>
      <c r="AM39" s="197" t="n"/>
      <c r="AN39" s="966" t="n">
        <v>8</v>
      </c>
      <c r="AO39" s="197" t="n"/>
      <c r="AP39" s="966" t="n"/>
      <c r="AQ39" s="197" t="n"/>
      <c r="AR39" s="966" t="n"/>
      <c r="AS39" s="197" t="n"/>
      <c r="AT39" s="2403" t="n"/>
      <c r="AU39" s="192" t="n"/>
      <c r="AV39" s="1627">
        <f>AZ39*36</f>
        <v/>
      </c>
      <c r="AW39" s="197" t="n"/>
      <c r="AX39" s="966">
        <f>AI39</f>
        <v/>
      </c>
      <c r="AY39" s="197" t="n"/>
      <c r="AZ39" s="966" t="n">
        <v>3</v>
      </c>
      <c r="BA39" s="197" t="n"/>
      <c r="BB39" s="2406" t="n"/>
      <c r="BC39" s="197" t="n"/>
      <c r="BD39" s="966" t="n"/>
      <c r="BE39" s="197" t="n"/>
      <c r="BF39" s="966" t="n"/>
      <c r="BG39" s="197" t="n"/>
      <c r="BH39" s="2406" t="n"/>
      <c r="BI39" s="191" t="n"/>
      <c r="BJ39" s="197" t="n"/>
      <c r="BK39" s="966" t="n"/>
      <c r="BL39" s="197" t="n"/>
      <c r="BM39" s="966" t="n"/>
      <c r="BN39" s="197" t="n"/>
      <c r="BO39" s="2407" t="inlineStr">
        <is>
          <t>УК-2,5,6; УПК-5</t>
        </is>
      </c>
      <c r="BP39" s="191" t="n"/>
      <c r="BQ39" s="191" t="n"/>
      <c r="BR39" s="192" t="n"/>
      <c r="BS39" s="1" t="n"/>
      <c r="BT39" s="1" t="n"/>
      <c r="BU39" s="1" t="n"/>
      <c r="BV39" s="1" t="n"/>
      <c r="BW39" s="1" t="n"/>
    </row>
    <row r="40">
      <c r="A40" s="355" t="n"/>
      <c r="B40" s="2370" t="n">
        <v>2</v>
      </c>
      <c r="C40" s="109" t="n"/>
      <c r="D40" s="2408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1479" t="n"/>
      <c r="AA40" s="148" t="n"/>
      <c r="AB40" s="2372" t="n"/>
      <c r="AC40" s="148" t="n"/>
      <c r="AD40" s="2409">
        <f>SUM(AD41+AD42+AD46+AD49)</f>
        <v/>
      </c>
      <c r="AE40" s="1737" t="n"/>
      <c r="AF40" s="1479">
        <f>AF41+AF42+AF46+AF49</f>
        <v/>
      </c>
      <c r="AG40" s="108" t="n"/>
      <c r="AH40" s="148" t="n"/>
      <c r="AI40" s="951">
        <f>AI41+AI42+AI46+AI49</f>
        <v/>
      </c>
      <c r="AJ40" s="108" t="n"/>
      <c r="AK40" s="109" t="n"/>
      <c r="AL40" s="978">
        <f>AL41+AL42+AL46+AL49</f>
        <v/>
      </c>
      <c r="AM40" s="109" t="n"/>
      <c r="AN40" s="978">
        <f>AN41+AN42+AN46+AN49</f>
        <v/>
      </c>
      <c r="AO40" s="109" t="n"/>
      <c r="AP40" s="978">
        <f>AP41+AP42+AP46+AP49</f>
        <v/>
      </c>
      <c r="AQ40" s="109" t="n"/>
      <c r="AR40" s="978" t="n"/>
      <c r="AS40" s="109" t="n"/>
      <c r="AT40" s="2370" t="n"/>
      <c r="AU40" s="109" t="n"/>
      <c r="AV40" s="2370">
        <f>AV41+AV42+AV46+AV49</f>
        <v/>
      </c>
      <c r="AW40" s="109" t="n"/>
      <c r="AX40" s="978">
        <f>AX41+AX42+AX46+AX49</f>
        <v/>
      </c>
      <c r="AY40" s="109" t="n"/>
      <c r="AZ40" s="978">
        <f>AZ41+AZ42+AZ46+AZ49</f>
        <v/>
      </c>
      <c r="BA40" s="109" t="n"/>
      <c r="BB40" s="951">
        <f>BB41+BB42+BB46+BB49</f>
        <v/>
      </c>
      <c r="BC40" s="109" t="n"/>
      <c r="BD40" s="978">
        <f>BD41+BD42+BD46+BD49</f>
        <v/>
      </c>
      <c r="BE40" s="109" t="n"/>
      <c r="BF40" s="978">
        <f>BF41+BF42+BF46+BF49</f>
        <v/>
      </c>
      <c r="BG40" s="109" t="n"/>
      <c r="BH40" s="951">
        <f>BH41+BH42+BH46+BH49</f>
        <v/>
      </c>
      <c r="BI40" s="108" t="n"/>
      <c r="BJ40" s="109" t="n"/>
      <c r="BK40" s="978">
        <f>BK41+BK42+BK46+BK49</f>
        <v/>
      </c>
      <c r="BL40" s="109" t="n"/>
      <c r="BM40" s="978">
        <f>BM41+BM42+BM46+BM49</f>
        <v/>
      </c>
      <c r="BN40" s="109" t="n"/>
      <c r="BO40" s="1479" t="n"/>
      <c r="BP40" s="108" t="n"/>
      <c r="BQ40" s="108" t="n"/>
      <c r="BR40" s="148" t="n"/>
      <c r="BS40" s="1" t="n"/>
      <c r="BT40" s="1" t="n"/>
      <c r="BU40" s="1" t="n"/>
      <c r="BV40" s="1" t="n"/>
      <c r="BW40" s="1" t="n"/>
    </row>
    <row r="41">
      <c r="A41" s="355" t="n"/>
      <c r="B41" s="2375" t="inlineStr">
        <is>
          <t>2.1</t>
        </is>
      </c>
      <c r="C41" s="139" t="n"/>
      <c r="D41" s="2376" t="inlineStr">
        <is>
          <t>Иностранный язык для делового и профессионального общения</t>
        </is>
      </c>
      <c r="E41" s="206" t="n"/>
      <c r="F41" s="206" t="n"/>
      <c r="G41" s="206" t="n"/>
      <c r="H41" s="206" t="n"/>
      <c r="I41" s="206" t="n"/>
      <c r="J41" s="206" t="n"/>
      <c r="K41" s="206" t="n"/>
      <c r="L41" s="206" t="n"/>
      <c r="M41" s="206" t="n"/>
      <c r="N41" s="206" t="n"/>
      <c r="O41" s="206" t="n"/>
      <c r="P41" s="206" t="n"/>
      <c r="Q41" s="206" t="n"/>
      <c r="R41" s="206" t="n"/>
      <c r="S41" s="206" t="n"/>
      <c r="T41" s="206" t="n"/>
      <c r="U41" s="206" t="n"/>
      <c r="V41" s="206" t="n"/>
      <c r="W41" s="206" t="n"/>
      <c r="X41" s="206" t="n"/>
      <c r="Y41" s="207" t="n"/>
      <c r="Z41" s="2410" t="n"/>
      <c r="AA41" s="207" t="n"/>
      <c r="AB41" s="2411" t="n">
        <v>1</v>
      </c>
      <c r="AC41" s="207" t="n"/>
      <c r="AD41" s="2381" t="n">
        <v>108</v>
      </c>
      <c r="AE41" s="139" t="n"/>
      <c r="AF41" s="2377" t="n">
        <v>52</v>
      </c>
      <c r="AG41" s="206" t="n"/>
      <c r="AH41" s="207" t="n"/>
      <c r="AI41" s="1289" t="n">
        <v>16</v>
      </c>
      <c r="AJ41" s="206" t="n"/>
      <c r="AK41" s="139" t="n"/>
      <c r="AL41" s="1368" t="n"/>
      <c r="AM41" s="139" t="n"/>
      <c r="AN41" s="1368" t="n"/>
      <c r="AO41" s="139" t="n"/>
      <c r="AP41" s="1287" t="n">
        <v>16</v>
      </c>
      <c r="AQ41" s="139" t="n"/>
      <c r="AR41" s="1368" t="n"/>
      <c r="AS41" s="139" t="n"/>
      <c r="AT41" s="2183" t="n"/>
      <c r="AU41" s="207" t="n"/>
      <c r="AV41" s="2055" t="n">
        <v>108</v>
      </c>
      <c r="AW41" s="139" t="n"/>
      <c r="AX41" s="1287" t="n">
        <v>16</v>
      </c>
      <c r="AY41" s="139" t="n"/>
      <c r="AZ41" s="1287" t="n">
        <v>3</v>
      </c>
      <c r="BA41" s="139" t="n"/>
      <c r="BB41" s="2078" t="n"/>
      <c r="BC41" s="139" t="n"/>
      <c r="BD41" s="2077" t="n"/>
      <c r="BE41" s="139" t="n"/>
      <c r="BF41" s="2077" t="n"/>
      <c r="BG41" s="139" t="n"/>
      <c r="BH41" s="2078" t="n"/>
      <c r="BI41" s="206" t="n"/>
      <c r="BJ41" s="139" t="n"/>
      <c r="BK41" s="2077" t="n"/>
      <c r="BL41" s="139" t="n"/>
      <c r="BM41" s="2077" t="n"/>
      <c r="BN41" s="139" t="n"/>
      <c r="BO41" s="2183" t="inlineStr">
        <is>
          <t>УК-2</t>
        </is>
      </c>
      <c r="BP41" s="206" t="n"/>
      <c r="BQ41" s="206" t="n"/>
      <c r="BR41" s="207" t="n"/>
      <c r="BS41" s="1" t="n"/>
      <c r="BT41" s="1" t="n"/>
      <c r="BU41" s="1" t="n"/>
      <c r="BV41" s="1" t="n"/>
      <c r="BW41" s="1" t="n"/>
    </row>
    <row r="42">
      <c r="A42" s="355" t="n"/>
      <c r="B42" s="2395" t="inlineStr">
        <is>
          <t>2.2</t>
        </is>
      </c>
      <c r="C42" s="128" t="n"/>
      <c r="D42" s="1540" t="inlineStr">
        <is>
          <t>Модуль "Информационные технологии отрасли"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75" t="n"/>
      <c r="Z42" s="1312" t="n"/>
      <c r="AA42" s="175" t="n"/>
      <c r="AB42" s="2396" t="n"/>
      <c r="AC42" s="175" t="n"/>
      <c r="AD42" s="2397">
        <f>SUM(AD43:AE45)</f>
        <v/>
      </c>
      <c r="AE42" s="1770" t="n"/>
      <c r="AF42" s="1312">
        <f>AF43+AF44+AF45</f>
        <v/>
      </c>
      <c r="AG42" s="126" t="n"/>
      <c r="AH42" s="175" t="n"/>
      <c r="AI42" s="1249">
        <f>AI43+AI44+AI45</f>
        <v/>
      </c>
      <c r="AJ42" s="126" t="n"/>
      <c r="AK42" s="128" t="n"/>
      <c r="AL42" s="984">
        <f>AL43+AL44+AL45</f>
        <v/>
      </c>
      <c r="AM42" s="128" t="n"/>
      <c r="AN42" s="984">
        <f>AN43+AN44+AN45</f>
        <v/>
      </c>
      <c r="AO42" s="128" t="n"/>
      <c r="AP42" s="984" t="n"/>
      <c r="AQ42" s="128" t="n"/>
      <c r="AR42" s="984" t="n"/>
      <c r="AS42" s="128" t="n"/>
      <c r="AT42" s="2066" t="n"/>
      <c r="AU42" s="179" t="n"/>
      <c r="AV42" s="2066">
        <f>AV43+AV44+AV45</f>
        <v/>
      </c>
      <c r="AW42" s="179" t="n"/>
      <c r="AX42" s="1878">
        <f>AX43+AX44+AX45</f>
        <v/>
      </c>
      <c r="AY42" s="179" t="n"/>
      <c r="AZ42" s="1878">
        <f>AZ43+AZ44+AZ45</f>
        <v/>
      </c>
      <c r="BA42" s="179" t="n"/>
      <c r="BB42" s="2412">
        <f>BB43+BB44+BB45</f>
        <v/>
      </c>
      <c r="BC42" s="1089" t="n"/>
      <c r="BD42" s="984">
        <f>BD43+BD44+BD45</f>
        <v/>
      </c>
      <c r="BE42" s="128" t="n"/>
      <c r="BF42" s="984">
        <f>BF43+BF44+BF45</f>
        <v/>
      </c>
      <c r="BG42" s="128" t="n"/>
      <c r="BH42" s="1249">
        <f>BH43+BH44+BH45</f>
        <v/>
      </c>
      <c r="BI42" s="126" t="n"/>
      <c r="BJ42" s="128" t="n"/>
      <c r="BK42" s="984">
        <f>BK43+BK44+BK45</f>
        <v/>
      </c>
      <c r="BL42" s="128" t="n"/>
      <c r="BM42" s="984">
        <f>BM43+BM44+BM45</f>
        <v/>
      </c>
      <c r="BN42" s="128" t="n"/>
      <c r="BO42" s="824" t="n"/>
      <c r="BP42" s="126" t="n"/>
      <c r="BQ42" s="126" t="n"/>
      <c r="BR42" s="175" t="n"/>
      <c r="BS42" s="1" t="n"/>
      <c r="BT42" s="1" t="n"/>
      <c r="BU42" s="1" t="n"/>
      <c r="BV42" s="1" t="n"/>
      <c r="BW42" s="1" t="n"/>
    </row>
    <row r="43">
      <c r="A43" s="355" t="n"/>
      <c r="B43" s="2388" t="inlineStr">
        <is>
          <t>2.2.1</t>
        </is>
      </c>
      <c r="C43" s="128" t="n"/>
      <c r="D43" s="1608" t="inlineStr">
        <is>
          <t>CAD/CAE системы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824" t="n">
        <v>2</v>
      </c>
      <c r="AA43" s="175" t="n"/>
      <c r="AB43" s="1315" t="n"/>
      <c r="AC43" s="175" t="n"/>
      <c r="AD43" s="2389" t="n">
        <v>98</v>
      </c>
      <c r="AE43" s="1770" t="n"/>
      <c r="AF43" s="824" t="n">
        <v>44</v>
      </c>
      <c r="AG43" s="126" t="n"/>
      <c r="AH43" s="175" t="n"/>
      <c r="AI43" s="1233">
        <f>AL43+AN43+AP43+AR43</f>
        <v/>
      </c>
      <c r="AJ43" s="126" t="n"/>
      <c r="AK43" s="128" t="n"/>
      <c r="AL43" s="961" t="n">
        <v>6</v>
      </c>
      <c r="AM43" s="128" t="n"/>
      <c r="AN43" s="961" t="n">
        <v>6</v>
      </c>
      <c r="AO43" s="128" t="n"/>
      <c r="AP43" s="961" t="n"/>
      <c r="AQ43" s="128" t="n"/>
      <c r="AR43" s="961" t="n"/>
      <c r="AS43" s="128" t="n"/>
      <c r="AT43" s="824" t="n"/>
      <c r="AU43" s="175" t="n"/>
      <c r="AV43" s="2390" t="n"/>
      <c r="AW43" s="1089" t="n"/>
      <c r="AX43" s="1877" t="n"/>
      <c r="AY43" s="179" t="n"/>
      <c r="AZ43" s="1877" t="n"/>
      <c r="BA43" s="179" t="n"/>
      <c r="BB43" s="2393">
        <f>AD43</f>
        <v/>
      </c>
      <c r="BC43" s="1089" t="n"/>
      <c r="BD43" s="961">
        <f>AI43</f>
        <v/>
      </c>
      <c r="BE43" s="128" t="n"/>
      <c r="BF43" s="961" t="n">
        <v>3</v>
      </c>
      <c r="BG43" s="128" t="n"/>
      <c r="BH43" s="1233" t="n"/>
      <c r="BI43" s="126" t="n"/>
      <c r="BJ43" s="128" t="n"/>
      <c r="BK43" s="961" t="n"/>
      <c r="BL43" s="128" t="n"/>
      <c r="BM43" s="961" t="n"/>
      <c r="BN43" s="128" t="n"/>
      <c r="BO43" s="824" t="inlineStr">
        <is>
          <t>СК-1,2</t>
        </is>
      </c>
      <c r="BP43" s="126" t="n"/>
      <c r="BQ43" s="126" t="n"/>
      <c r="BR43" s="175" t="n"/>
      <c r="BS43" s="1" t="n"/>
      <c r="BT43" s="1" t="n"/>
      <c r="BU43" s="1" t="n"/>
      <c r="BV43" s="1" t="n"/>
      <c r="BW43" s="1" t="n"/>
    </row>
    <row r="44">
      <c r="A44" s="355" t="n"/>
      <c r="B44" s="2388" t="inlineStr">
        <is>
          <t>2.2.2</t>
        </is>
      </c>
      <c r="C44" s="128" t="n"/>
      <c r="D44" s="1608" t="inlineStr">
        <is>
          <t>Применение прикладных программ для решения задач химической  технологии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824" t="n"/>
      <c r="AA44" s="175" t="n"/>
      <c r="AB44" s="1315" t="n">
        <v>1</v>
      </c>
      <c r="AC44" s="175" t="n"/>
      <c r="AD44" s="2389" t="n">
        <v>108</v>
      </c>
      <c r="AE44" s="1770" t="n"/>
      <c r="AF44" s="824" t="n">
        <v>42</v>
      </c>
      <c r="AG44" s="126" t="n"/>
      <c r="AH44" s="175" t="n"/>
      <c r="AI44" s="1233">
        <f>AL44+AN44+AP44+AR44</f>
        <v/>
      </c>
      <c r="AJ44" s="126" t="n"/>
      <c r="AK44" s="128" t="n"/>
      <c r="AL44" s="961" t="n">
        <v>6</v>
      </c>
      <c r="AM44" s="128" t="n"/>
      <c r="AN44" s="961" t="n">
        <v>4</v>
      </c>
      <c r="AO44" s="128" t="n"/>
      <c r="AP44" s="961" t="n"/>
      <c r="AQ44" s="128" t="n"/>
      <c r="AR44" s="961" t="n"/>
      <c r="AS44" s="128" t="n"/>
      <c r="AT44" s="824" t="n"/>
      <c r="AU44" s="175" t="n"/>
      <c r="AV44" s="2390">
        <f>AD44</f>
        <v/>
      </c>
      <c r="AW44" s="1089" t="n"/>
      <c r="AX44" s="1877">
        <f>AI44</f>
        <v/>
      </c>
      <c r="AY44" s="179" t="n"/>
      <c r="AZ44" s="1877" t="n">
        <v>3</v>
      </c>
      <c r="BA44" s="179" t="n"/>
      <c r="BB44" s="2391" t="n"/>
      <c r="BC44" s="1089" t="n"/>
      <c r="BD44" s="961" t="n"/>
      <c r="BE44" s="128" t="n"/>
      <c r="BF44" s="961" t="n"/>
      <c r="BG44" s="128" t="n"/>
      <c r="BH44" s="1233" t="n"/>
      <c r="BI44" s="126" t="n"/>
      <c r="BJ44" s="128" t="n"/>
      <c r="BK44" s="961" t="n"/>
      <c r="BL44" s="128" t="n"/>
      <c r="BM44" s="961" t="n"/>
      <c r="BN44" s="128" t="n"/>
      <c r="BO44" s="824" t="inlineStr">
        <is>
          <t>СК-3</t>
        </is>
      </c>
      <c r="BP44" s="126" t="n"/>
      <c r="BQ44" s="126" t="n"/>
      <c r="BR44" s="175" t="n"/>
      <c r="BS44" s="1" t="n"/>
      <c r="BT44" s="1" t="n"/>
      <c r="BU44" s="1" t="n"/>
      <c r="BV44" s="1" t="n"/>
      <c r="BW44" s="1" t="n"/>
    </row>
    <row r="45">
      <c r="A45" s="355" t="n"/>
      <c r="B45" s="2388" t="inlineStr">
        <is>
          <t>2.2.3</t>
        </is>
      </c>
      <c r="C45" s="128" t="n"/>
      <c r="D45" s="1608" t="inlineStr">
        <is>
          <t>Современные методы управления предприятием на основе систем искусственного интеллекта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824" t="n"/>
      <c r="AA45" s="175" t="n"/>
      <c r="AB45" s="1315" t="n">
        <v>3</v>
      </c>
      <c r="AC45" s="175" t="n"/>
      <c r="AD45" s="2389" t="n">
        <v>98</v>
      </c>
      <c r="AE45" s="1770" t="n"/>
      <c r="AF45" s="824" t="n">
        <v>44</v>
      </c>
      <c r="AG45" s="126" t="n"/>
      <c r="AH45" s="175" t="n"/>
      <c r="AI45" s="1233">
        <f>AL45+AN45+AP45+AR45</f>
        <v/>
      </c>
      <c r="AJ45" s="126" t="n"/>
      <c r="AK45" s="128" t="n"/>
      <c r="AL45" s="961" t="n">
        <v>6</v>
      </c>
      <c r="AM45" s="128" t="n"/>
      <c r="AN45" s="961" t="n">
        <v>6</v>
      </c>
      <c r="AO45" s="128" t="n"/>
      <c r="AP45" s="961" t="n"/>
      <c r="AQ45" s="128" t="n"/>
      <c r="AR45" s="961" t="n"/>
      <c r="AS45" s="128" t="n"/>
      <c r="AT45" s="824" t="n"/>
      <c r="AU45" s="175" t="n"/>
      <c r="AV45" s="2392" t="n"/>
      <c r="AW45" s="1089" t="n"/>
      <c r="AX45" s="1877" t="n"/>
      <c r="AY45" s="179" t="n"/>
      <c r="AZ45" s="1877" t="n"/>
      <c r="BA45" s="179" t="n"/>
      <c r="BB45" s="2391" t="n"/>
      <c r="BC45" s="1089" t="n"/>
      <c r="BD45" s="961" t="n"/>
      <c r="BE45" s="128" t="n"/>
      <c r="BF45" s="961" t="n"/>
      <c r="BG45" s="128" t="n"/>
      <c r="BH45" s="1262">
        <f>AD45</f>
        <v/>
      </c>
      <c r="BI45" s="126" t="n"/>
      <c r="BJ45" s="128" t="n"/>
      <c r="BK45" s="961">
        <f>AI45</f>
        <v/>
      </c>
      <c r="BL45" s="128" t="n"/>
      <c r="BM45" s="961" t="n">
        <v>3</v>
      </c>
      <c r="BN45" s="128" t="n"/>
      <c r="BO45" s="824" t="inlineStr">
        <is>
          <t>СК-4</t>
        </is>
      </c>
      <c r="BP45" s="126" t="n"/>
      <c r="BQ45" s="126" t="n"/>
      <c r="BR45" s="175" t="n"/>
      <c r="BS45" s="1" t="n"/>
      <c r="BT45" s="1" t="n"/>
      <c r="BU45" s="1" t="n"/>
      <c r="BV45" s="1" t="n"/>
      <c r="BW45" s="1" t="n"/>
    </row>
    <row r="46">
      <c r="A46" s="355" t="n"/>
      <c r="B46" s="2395" t="inlineStr">
        <is>
          <t>2.3</t>
        </is>
      </c>
      <c r="C46" s="128" t="n"/>
      <c r="D46" s="1540" t="inlineStr">
        <is>
          <t>Модуль "Современные высокоэффективные процессы получения неорганических продуктов"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1312" t="n"/>
      <c r="AA46" s="175" t="n"/>
      <c r="AB46" s="2396" t="n"/>
      <c r="AC46" s="175" t="n"/>
      <c r="AD46" s="2397" t="n">
        <v>216</v>
      </c>
      <c r="AE46" s="1770" t="n"/>
      <c r="AF46" s="1312">
        <f>AF47+AF48</f>
        <v/>
      </c>
      <c r="AG46" s="126" t="n"/>
      <c r="AH46" s="175" t="n"/>
      <c r="AI46" s="1249">
        <f>AI47+AI48</f>
        <v/>
      </c>
      <c r="AJ46" s="126" t="n"/>
      <c r="AK46" s="128" t="n"/>
      <c r="AL46" s="984">
        <f>AL47+AL48</f>
        <v/>
      </c>
      <c r="AM46" s="128" t="n"/>
      <c r="AN46" s="984">
        <f>AN47+AN48</f>
        <v/>
      </c>
      <c r="AO46" s="128" t="n"/>
      <c r="AP46" s="984" t="n"/>
      <c r="AQ46" s="128" t="n"/>
      <c r="AR46" s="984" t="n"/>
      <c r="AS46" s="128" t="n"/>
      <c r="AT46" s="2066" t="n"/>
      <c r="AU46" s="179" t="n"/>
      <c r="AV46" s="2066">
        <f>AV47+AV48</f>
        <v/>
      </c>
      <c r="AW46" s="179" t="n"/>
      <c r="AX46" s="1878">
        <f>AX47+AX48</f>
        <v/>
      </c>
      <c r="AY46" s="179" t="n"/>
      <c r="AZ46" s="1878">
        <f>AZ47+AZ48</f>
        <v/>
      </c>
      <c r="BA46" s="179" t="n"/>
      <c r="BB46" s="2413">
        <f>BB47+BB48</f>
        <v/>
      </c>
      <c r="BC46" s="1089" t="n"/>
      <c r="BD46" s="984">
        <f>BD47+BD48</f>
        <v/>
      </c>
      <c r="BE46" s="128" t="n"/>
      <c r="BF46" s="984">
        <f>BF47+BF48</f>
        <v/>
      </c>
      <c r="BG46" s="128" t="n"/>
      <c r="BH46" s="1249" t="n"/>
      <c r="BI46" s="126" t="n"/>
      <c r="BJ46" s="128" t="n"/>
      <c r="BK46" s="984" t="n"/>
      <c r="BL46" s="128" t="n"/>
      <c r="BM46" s="984" t="n"/>
      <c r="BN46" s="128" t="n"/>
      <c r="BO46" s="824" t="n"/>
      <c r="BP46" s="126" t="n"/>
      <c r="BQ46" s="126" t="n"/>
      <c r="BR46" s="175" t="n"/>
      <c r="BS46" s="1" t="n"/>
      <c r="BT46" s="1" t="n"/>
      <c r="BU46" s="1" t="n"/>
      <c r="BV46" s="1" t="n"/>
      <c r="BW46" s="1" t="n"/>
    </row>
    <row r="47">
      <c r="A47" s="355" t="n"/>
      <c r="B47" s="2388" t="inlineStr">
        <is>
          <t>2.3.1</t>
        </is>
      </c>
      <c r="C47" s="128" t="n"/>
      <c r="D47" s="1608" t="inlineStr">
        <is>
          <t>Высокотемпературные процессы получения неорганических продуктов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824" t="n"/>
      <c r="AA47" s="175" t="n"/>
      <c r="AB47" s="1315" t="n">
        <v>2</v>
      </c>
      <c r="AC47" s="175" t="n"/>
      <c r="AD47" s="2414" t="n">
        <v>108</v>
      </c>
      <c r="AE47" s="1770" t="n"/>
      <c r="AF47" s="824" t="n">
        <v>44</v>
      </c>
      <c r="AG47" s="126" t="n"/>
      <c r="AH47" s="175" t="n"/>
      <c r="AI47" s="1233">
        <f>AL47+AN47+AP47+AR47</f>
        <v/>
      </c>
      <c r="AJ47" s="126" t="n"/>
      <c r="AK47" s="128" t="n"/>
      <c r="AL47" s="961" t="n">
        <v>6</v>
      </c>
      <c r="AM47" s="128" t="n"/>
      <c r="AN47" s="961" t="n">
        <v>6</v>
      </c>
      <c r="AO47" s="128" t="n"/>
      <c r="AP47" s="961" t="n"/>
      <c r="AQ47" s="128" t="n"/>
      <c r="AR47" s="961" t="n"/>
      <c r="AS47" s="128" t="n"/>
      <c r="AT47" s="824" t="n"/>
      <c r="AU47" s="175" t="n"/>
      <c r="AV47" s="2390" t="n"/>
      <c r="AW47" s="1089" t="n"/>
      <c r="AX47" s="1877" t="n"/>
      <c r="AY47" s="179" t="n"/>
      <c r="AZ47" s="1877" t="n"/>
      <c r="BA47" s="179" t="n"/>
      <c r="BB47" s="2393">
        <f>AD47</f>
        <v/>
      </c>
      <c r="BC47" s="1089" t="n"/>
      <c r="BD47" s="961">
        <f>AI47</f>
        <v/>
      </c>
      <c r="BE47" s="128" t="n"/>
      <c r="BF47" s="961" t="n">
        <v>3</v>
      </c>
      <c r="BG47" s="128" t="n"/>
      <c r="BH47" s="1233" t="n"/>
      <c r="BI47" s="126" t="n"/>
      <c r="BJ47" s="128" t="n"/>
      <c r="BK47" s="961" t="n"/>
      <c r="BL47" s="128" t="n"/>
      <c r="BM47" s="961" t="n"/>
      <c r="BN47" s="128" t="n"/>
      <c r="BO47" s="824" t="inlineStr">
        <is>
          <t>СК-5</t>
        </is>
      </c>
      <c r="BP47" s="126" t="n"/>
      <c r="BQ47" s="126" t="n"/>
      <c r="BR47" s="175" t="n"/>
      <c r="BS47" s="1" t="n"/>
      <c r="BT47" s="1" t="n"/>
      <c r="BU47" s="1" t="n"/>
      <c r="BV47" s="1" t="n"/>
      <c r="BW47" s="1" t="n"/>
    </row>
    <row r="48">
      <c r="A48" s="355" t="n"/>
      <c r="B48" s="2388" t="inlineStr">
        <is>
          <t>2.3.2</t>
        </is>
      </c>
      <c r="C48" s="128" t="n"/>
      <c r="D48" s="1608" t="inlineStr">
        <is>
          <t>Тонкий неорганический синтез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824" t="n">
        <v>1</v>
      </c>
      <c r="AA48" s="175" t="n"/>
      <c r="AB48" s="1315" t="n"/>
      <c r="AC48" s="175" t="n"/>
      <c r="AD48" s="2389" t="n">
        <v>108</v>
      </c>
      <c r="AE48" s="1770" t="n"/>
      <c r="AF48" s="824" t="n">
        <v>44</v>
      </c>
      <c r="AG48" s="126" t="n"/>
      <c r="AH48" s="175" t="n"/>
      <c r="AI48" s="1233">
        <f>AL48+AN48+AP48+AR48</f>
        <v/>
      </c>
      <c r="AJ48" s="126" t="n"/>
      <c r="AK48" s="128" t="n"/>
      <c r="AL48" s="961" t="n">
        <v>6</v>
      </c>
      <c r="AM48" s="128" t="n"/>
      <c r="AN48" s="961" t="n">
        <v>6</v>
      </c>
      <c r="AO48" s="128" t="n"/>
      <c r="AP48" s="961" t="n"/>
      <c r="AQ48" s="128" t="n"/>
      <c r="AR48" s="961" t="n"/>
      <c r="AS48" s="128" t="n"/>
      <c r="AT48" s="824" t="n"/>
      <c r="AU48" s="175" t="n"/>
      <c r="AV48" s="2390">
        <f>AD48</f>
        <v/>
      </c>
      <c r="AW48" s="1089" t="n"/>
      <c r="AX48" s="1877">
        <f>AI48</f>
        <v/>
      </c>
      <c r="AY48" s="179" t="n"/>
      <c r="AZ48" s="1877" t="n">
        <v>3</v>
      </c>
      <c r="BA48" s="179" t="n"/>
      <c r="BB48" s="2393" t="n"/>
      <c r="BC48" s="1089" t="n"/>
      <c r="BD48" s="961" t="n"/>
      <c r="BE48" s="128" t="n"/>
      <c r="BF48" s="961" t="n"/>
      <c r="BG48" s="128" t="n"/>
      <c r="BH48" s="1233" t="n"/>
      <c r="BI48" s="126" t="n"/>
      <c r="BJ48" s="128" t="n"/>
      <c r="BK48" s="961" t="n"/>
      <c r="BL48" s="128" t="n"/>
      <c r="BM48" s="961" t="n"/>
      <c r="BN48" s="128" t="n"/>
      <c r="BO48" s="824" t="inlineStr">
        <is>
          <t>СК-6,7</t>
        </is>
      </c>
      <c r="BP48" s="126" t="n"/>
      <c r="BQ48" s="126" t="n"/>
      <c r="BR48" s="175" t="n"/>
      <c r="BS48" s="1" t="n"/>
      <c r="BT48" s="1" t="n"/>
      <c r="BU48" s="1" t="n"/>
      <c r="BV48" s="1" t="n"/>
      <c r="BW48" s="1" t="n"/>
    </row>
    <row r="49">
      <c r="A49" s="355" t="n"/>
      <c r="B49" s="2395" t="inlineStr">
        <is>
          <t>2.4</t>
        </is>
      </c>
      <c r="C49" s="128" t="n"/>
      <c r="D49" s="1540" t="inlineStr">
        <is>
          <t>Модуль "Проектирование современных химических производств неорганических веществ"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1312" t="n"/>
      <c r="AA49" s="175" t="n"/>
      <c r="AB49" s="2396" t="n"/>
      <c r="AC49" s="175" t="n"/>
      <c r="AD49" s="2397">
        <f>SUM(AD50:AE52)</f>
        <v/>
      </c>
      <c r="AE49" s="1770" t="n"/>
      <c r="AF49" s="1312">
        <f>AF50+AF51+AF52</f>
        <v/>
      </c>
      <c r="AG49" s="126" t="n"/>
      <c r="AH49" s="175" t="n"/>
      <c r="AI49" s="1249">
        <f>AI50+AI51+AI52</f>
        <v/>
      </c>
      <c r="AJ49" s="126" t="n"/>
      <c r="AK49" s="128" t="n"/>
      <c r="AL49" s="984">
        <f>AL50+AL51+AL52</f>
        <v/>
      </c>
      <c r="AM49" s="128" t="n"/>
      <c r="AN49" s="984">
        <f>AN50+AN51+AN52</f>
        <v/>
      </c>
      <c r="AO49" s="128" t="n"/>
      <c r="AP49" s="984" t="n"/>
      <c r="AQ49" s="128" t="n"/>
      <c r="AR49" s="984" t="n"/>
      <c r="AS49" s="128" t="n"/>
      <c r="AT49" s="2066" t="n"/>
      <c r="AU49" s="179" t="n"/>
      <c r="AV49" s="2066" t="n"/>
      <c r="AW49" s="179" t="n"/>
      <c r="AX49" s="1878" t="n"/>
      <c r="AY49" s="179" t="n"/>
      <c r="AZ49" s="1878" t="n"/>
      <c r="BA49" s="179" t="n"/>
      <c r="BB49" s="2412">
        <f>BB50+BB51+BB52</f>
        <v/>
      </c>
      <c r="BC49" s="1089" t="n"/>
      <c r="BD49" s="984">
        <f>BD50+BD51+BD52</f>
        <v/>
      </c>
      <c r="BE49" s="128" t="n"/>
      <c r="BF49" s="984">
        <f>BF50+BF51+BF52</f>
        <v/>
      </c>
      <c r="BG49" s="128" t="n"/>
      <c r="BH49" s="1249">
        <f>BH50+BH51+BH52</f>
        <v/>
      </c>
      <c r="BI49" s="126" t="n"/>
      <c r="BJ49" s="128" t="n"/>
      <c r="BK49" s="984">
        <f>BK50+BK51+BK52</f>
        <v/>
      </c>
      <c r="BL49" s="128" t="n"/>
      <c r="BM49" s="984">
        <f>BM50+BM51+BM52</f>
        <v/>
      </c>
      <c r="BN49" s="128" t="n"/>
      <c r="BO49" s="1312" t="n"/>
      <c r="BP49" s="126" t="n"/>
      <c r="BQ49" s="126" t="n"/>
      <c r="BR49" s="175" t="n"/>
      <c r="BS49" s="1" t="n"/>
      <c r="BT49" s="1" t="n"/>
      <c r="BU49" s="1" t="n"/>
      <c r="BV49" s="1" t="n"/>
      <c r="BW49" s="1" t="n"/>
    </row>
    <row r="50">
      <c r="A50" s="355" t="n"/>
      <c r="B50" s="2388" t="inlineStr">
        <is>
          <t>2.4.1</t>
        </is>
      </c>
      <c r="C50" s="128" t="n"/>
      <c r="D50" s="1608" t="inlineStr">
        <is>
          <t>Проектирование химических производств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824" t="n"/>
      <c r="AA50" s="175" t="n"/>
      <c r="AB50" s="1315" t="n">
        <v>3</v>
      </c>
      <c r="AC50" s="175" t="n"/>
      <c r="AD50" s="2389" t="n">
        <v>94</v>
      </c>
      <c r="AE50" s="1770" t="n"/>
      <c r="AF50" s="824" t="n">
        <v>42</v>
      </c>
      <c r="AG50" s="126" t="n"/>
      <c r="AH50" s="175" t="n"/>
      <c r="AI50" s="1233">
        <f>AL50+AN50+AP50+AR50</f>
        <v/>
      </c>
      <c r="AJ50" s="126" t="n"/>
      <c r="AK50" s="128" t="n"/>
      <c r="AL50" s="961" t="n">
        <v>6</v>
      </c>
      <c r="AM50" s="128" t="n"/>
      <c r="AN50" s="961" t="n">
        <v>4</v>
      </c>
      <c r="AO50" s="128" t="n"/>
      <c r="AP50" s="961" t="n"/>
      <c r="AQ50" s="128" t="n"/>
      <c r="AR50" s="1626" t="n"/>
      <c r="AS50" s="126" t="n"/>
      <c r="AT50" s="824" t="n"/>
      <c r="AU50" s="175" t="n"/>
      <c r="AV50" s="2392" t="n"/>
      <c r="AW50" s="1089" t="n"/>
      <c r="AX50" s="1877" t="n"/>
      <c r="AY50" s="179" t="n"/>
      <c r="AZ50" s="2415" t="n"/>
      <c r="BA50" s="132" t="n"/>
      <c r="BB50" s="1233" t="n"/>
      <c r="BC50" s="128" t="n"/>
      <c r="BD50" s="961" t="n"/>
      <c r="BE50" s="128" t="n"/>
      <c r="BF50" s="1261" t="n"/>
      <c r="BG50" s="175" t="n"/>
      <c r="BH50" s="1262">
        <f>AD50</f>
        <v/>
      </c>
      <c r="BI50" s="126" t="n"/>
      <c r="BJ50" s="128" t="n"/>
      <c r="BK50" s="961">
        <f>AI50</f>
        <v/>
      </c>
      <c r="BL50" s="128" t="n"/>
      <c r="BM50" s="1626" t="n">
        <v>3</v>
      </c>
      <c r="BN50" s="126" t="n"/>
      <c r="BO50" s="824" t="inlineStr">
        <is>
          <t>СК-8</t>
        </is>
      </c>
      <c r="BP50" s="126" t="n"/>
      <c r="BQ50" s="126" t="n"/>
      <c r="BR50" s="175" t="n"/>
      <c r="BS50" s="1" t="n"/>
      <c r="BT50" s="1" t="n"/>
      <c r="BU50" s="1" t="n"/>
      <c r="BV50" s="1" t="n"/>
      <c r="BW50" s="1" t="n"/>
    </row>
    <row r="51">
      <c r="A51" s="355" t="n"/>
      <c r="B51" s="2388" t="inlineStr">
        <is>
          <t>2.4.2</t>
        </is>
      </c>
      <c r="C51" s="128" t="n"/>
      <c r="D51" s="1608" t="inlineStr">
        <is>
          <t>Экологические проблемы в неорганической технологии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75" t="n"/>
      <c r="Z51" s="824" t="n">
        <v>2</v>
      </c>
      <c r="AA51" s="175" t="n"/>
      <c r="AB51" s="1315" t="n"/>
      <c r="AC51" s="175" t="n"/>
      <c r="AD51" s="2389" t="n">
        <v>98</v>
      </c>
      <c r="AE51" s="1770" t="n"/>
      <c r="AF51" s="824" t="n">
        <v>42</v>
      </c>
      <c r="AG51" s="126" t="n"/>
      <c r="AH51" s="175" t="n"/>
      <c r="AI51" s="1233">
        <f>AL51+AN51+AP51+AR51</f>
        <v/>
      </c>
      <c r="AJ51" s="126" t="n"/>
      <c r="AK51" s="128" t="n"/>
      <c r="AL51" s="961" t="n">
        <v>6</v>
      </c>
      <c r="AM51" s="128" t="n"/>
      <c r="AN51" s="961" t="n">
        <v>4</v>
      </c>
      <c r="AO51" s="128" t="n"/>
      <c r="AP51" s="961" t="n"/>
      <c r="AQ51" s="128" t="n"/>
      <c r="AR51" s="961" t="n"/>
      <c r="AS51" s="128" t="n"/>
      <c r="AT51" s="824" t="n"/>
      <c r="AU51" s="175" t="n"/>
      <c r="AV51" s="2392" t="n"/>
      <c r="AW51" s="1089" t="n"/>
      <c r="AX51" s="1877" t="n"/>
      <c r="AY51" s="179" t="n"/>
      <c r="AZ51" s="1877" t="n"/>
      <c r="BA51" s="179" t="n"/>
      <c r="BB51" s="2393">
        <f>AD51</f>
        <v/>
      </c>
      <c r="BC51" s="1089" t="n"/>
      <c r="BD51" s="961">
        <f>AI51</f>
        <v/>
      </c>
      <c r="BE51" s="128" t="n"/>
      <c r="BF51" s="961" t="n">
        <v>3</v>
      </c>
      <c r="BG51" s="128" t="n"/>
      <c r="BH51" s="1233" t="n"/>
      <c r="BI51" s="126" t="n"/>
      <c r="BJ51" s="128" t="n"/>
      <c r="BK51" s="961" t="n"/>
      <c r="BL51" s="128" t="n"/>
      <c r="BM51" s="961" t="n"/>
      <c r="BN51" s="128" t="n"/>
      <c r="BO51" s="824" t="inlineStr">
        <is>
          <t>СК-9,10</t>
        </is>
      </c>
      <c r="BP51" s="126" t="n"/>
      <c r="BQ51" s="126" t="n"/>
      <c r="BR51" s="175" t="n"/>
      <c r="BS51" s="1" t="n"/>
      <c r="BT51" s="1" t="n"/>
      <c r="BU51" s="1" t="n"/>
      <c r="BV51" s="1" t="n"/>
      <c r="BW51" s="1" t="n"/>
    </row>
    <row r="52">
      <c r="A52" s="355" t="n"/>
      <c r="B52" s="2388" t="inlineStr">
        <is>
          <t>2.4.3</t>
        </is>
      </c>
      <c r="C52" s="128" t="n"/>
      <c r="D52" s="1608" t="inlineStr">
        <is>
          <t>Методы защиты материалов и оборудования химических производств от коррозии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75" t="n"/>
      <c r="Z52" s="824" t="n">
        <v>3</v>
      </c>
      <c r="AA52" s="175" t="n"/>
      <c r="AB52" s="2396" t="n"/>
      <c r="AC52" s="175" t="n"/>
      <c r="AD52" s="2389" t="n">
        <v>98</v>
      </c>
      <c r="AE52" s="1770" t="n"/>
      <c r="AF52" s="824" t="n">
        <v>44</v>
      </c>
      <c r="AG52" s="126" t="n"/>
      <c r="AH52" s="175" t="n"/>
      <c r="AI52" s="1233">
        <f>AL52+AN52+AP52+AR52</f>
        <v/>
      </c>
      <c r="AJ52" s="126" t="n"/>
      <c r="AK52" s="128" t="n"/>
      <c r="AL52" s="961" t="n">
        <v>6</v>
      </c>
      <c r="AM52" s="128" t="n"/>
      <c r="AN52" s="961" t="n">
        <v>6</v>
      </c>
      <c r="AO52" s="128" t="n"/>
      <c r="AP52" s="984" t="n"/>
      <c r="AQ52" s="128" t="n"/>
      <c r="AR52" s="984" t="n"/>
      <c r="AS52" s="128" t="n"/>
      <c r="AT52" s="1312" t="n"/>
      <c r="AU52" s="175" t="n"/>
      <c r="AV52" s="2398" t="n"/>
      <c r="AW52" s="1089" t="n"/>
      <c r="AX52" s="1877" t="n"/>
      <c r="AY52" s="179" t="n"/>
      <c r="AZ52" s="1877" t="n"/>
      <c r="BA52" s="179" t="n"/>
      <c r="BB52" s="2391" t="n"/>
      <c r="BC52" s="1089" t="n"/>
      <c r="BD52" s="961" t="n"/>
      <c r="BE52" s="128" t="n"/>
      <c r="BF52" s="961" t="n"/>
      <c r="BG52" s="128" t="n"/>
      <c r="BH52" s="1262">
        <f>AD52</f>
        <v/>
      </c>
      <c r="BI52" s="126" t="n"/>
      <c r="BJ52" s="128" t="n"/>
      <c r="BK52" s="961">
        <f>AI52</f>
        <v/>
      </c>
      <c r="BL52" s="128" t="n"/>
      <c r="BM52" s="961" t="n">
        <v>3</v>
      </c>
      <c r="BN52" s="128" t="n"/>
      <c r="BO52" s="824" t="inlineStr">
        <is>
          <t>СК-11</t>
        </is>
      </c>
      <c r="BP52" s="126" t="n"/>
      <c r="BQ52" s="126" t="n"/>
      <c r="BR52" s="175" t="n"/>
      <c r="BS52" s="1" t="n"/>
      <c r="BT52" s="1" t="n"/>
      <c r="BU52" s="1" t="n"/>
      <c r="BV52" s="1" t="n"/>
      <c r="BW52" s="1" t="n"/>
    </row>
    <row r="53">
      <c r="A53" s="435" t="n"/>
      <c r="B53" s="2395" t="inlineStr">
        <is>
          <t>2.5</t>
        </is>
      </c>
      <c r="C53" s="128" t="n"/>
      <c r="D53" s="2082" t="inlineStr">
        <is>
          <t>Дополнительные виды обучения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75" t="n"/>
      <c r="Z53" s="1385" t="n"/>
      <c r="AA53" s="175" t="n"/>
      <c r="AB53" s="1316" t="n"/>
      <c r="AC53" s="175" t="n"/>
      <c r="AD53" s="853" t="inlineStr">
        <is>
          <t>/</t>
        </is>
      </c>
      <c r="AE53" s="1491" t="n">
        <v>338</v>
      </c>
      <c r="AF53" s="853" t="inlineStr">
        <is>
          <t>/</t>
        </is>
      </c>
      <c r="AG53" s="1311" t="n">
        <v>218</v>
      </c>
      <c r="AH53" s="175" t="n"/>
      <c r="AI53" s="848" t="inlineStr">
        <is>
          <t>/</t>
        </is>
      </c>
      <c r="AJ53" s="854">
        <f>AJ54+AJ55+AJ56</f>
        <v/>
      </c>
      <c r="AK53" s="128" t="n"/>
      <c r="AL53" s="862" t="inlineStr">
        <is>
          <t>/</t>
        </is>
      </c>
      <c r="AM53" s="854">
        <f>AM54+AM55+AM56</f>
        <v/>
      </c>
      <c r="AN53" s="862" t="inlineStr">
        <is>
          <t>/</t>
        </is>
      </c>
      <c r="AO53" s="854">
        <f>AO54+AO55+AO56</f>
        <v/>
      </c>
      <c r="AP53" s="862" t="inlineStr">
        <is>
          <t>/</t>
        </is>
      </c>
      <c r="AQ53" s="854">
        <f>AQ54+AQ55+AQ56</f>
        <v/>
      </c>
      <c r="AR53" s="862" t="inlineStr">
        <is>
          <t>/</t>
        </is>
      </c>
      <c r="AS53" s="848" t="n">
        <v>10</v>
      </c>
      <c r="AT53" s="2416" t="n"/>
      <c r="AU53" s="2417" t="n"/>
      <c r="AV53" s="853" t="inlineStr">
        <is>
          <t>/</t>
        </is>
      </c>
      <c r="AW53" s="2418">
        <f>AW54+AW55</f>
        <v/>
      </c>
      <c r="AX53" s="2419" t="inlineStr">
        <is>
          <t>/</t>
        </is>
      </c>
      <c r="AY53" s="2420">
        <f>AY54+AY55</f>
        <v/>
      </c>
      <c r="AZ53" s="2419" t="n"/>
      <c r="BA53" s="2417" t="n"/>
      <c r="BB53" s="848" t="inlineStr">
        <is>
          <t>/</t>
        </is>
      </c>
      <c r="BC53" s="854">
        <f>BC54+BC55</f>
        <v/>
      </c>
      <c r="BD53" s="850" t="inlineStr">
        <is>
          <t>/</t>
        </is>
      </c>
      <c r="BE53" s="854">
        <f>BE54+BE55</f>
        <v/>
      </c>
      <c r="BF53" s="850" t="inlineStr">
        <is>
          <t>/</t>
        </is>
      </c>
      <c r="BG53" s="1311" t="n">
        <v>7</v>
      </c>
      <c r="BH53" s="861" t="inlineStr">
        <is>
          <t>/</t>
        </is>
      </c>
      <c r="BI53" s="2418" t="n">
        <v>72</v>
      </c>
      <c r="BJ53" s="1089" t="n"/>
      <c r="BK53" s="850" t="inlineStr">
        <is>
          <t>/</t>
        </is>
      </c>
      <c r="BL53" s="854" t="n">
        <v>14</v>
      </c>
      <c r="BM53" s="850" t="inlineStr">
        <is>
          <t>/</t>
        </is>
      </c>
      <c r="BN53" s="861" t="n">
        <v>2</v>
      </c>
      <c r="BO53" s="927" t="n"/>
      <c r="BP53" s="126" t="n"/>
      <c r="BQ53" s="126" t="n"/>
      <c r="BR53" s="175" t="n"/>
      <c r="BS53" s="1957" t="n"/>
      <c r="BT53" s="1" t="n"/>
      <c r="BU53" s="1" t="n"/>
      <c r="BV53" s="1" t="n"/>
      <c r="BW53" s="1" t="n"/>
    </row>
    <row r="54">
      <c r="A54" s="435" t="n"/>
      <c r="B54" s="2388" t="inlineStr">
        <is>
          <t>2.5.1</t>
        </is>
      </c>
      <c r="C54" s="128" t="n"/>
      <c r="D54" s="1255" t="inlineStr">
        <is>
          <t>Философия и методология науки *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75" t="n"/>
      <c r="Z54" s="867" t="inlineStr">
        <is>
          <t>/</t>
        </is>
      </c>
      <c r="AA54" s="1316" t="n">
        <v>2</v>
      </c>
      <c r="AB54" s="861" t="n"/>
      <c r="AC54" s="1316" t="n"/>
      <c r="AD54" s="867" t="inlineStr">
        <is>
          <t>/</t>
        </is>
      </c>
      <c r="AE54" s="1316" t="n">
        <v>124</v>
      </c>
      <c r="AF54" s="867" t="inlineStr">
        <is>
          <t>/</t>
        </is>
      </c>
      <c r="AG54" s="1316" t="n">
        <v>72</v>
      </c>
      <c r="AH54" s="175" t="n"/>
      <c r="AI54" s="861" t="inlineStr">
        <is>
          <t>/</t>
        </is>
      </c>
      <c r="AJ54" s="1308" t="n">
        <v>20</v>
      </c>
      <c r="AK54" s="128" t="n"/>
      <c r="AL54" s="862" t="inlineStr">
        <is>
          <t>/</t>
        </is>
      </c>
      <c r="AM54" s="1308" t="n">
        <v>10</v>
      </c>
      <c r="AN54" s="862" t="n"/>
      <c r="AO54" s="1308" t="n"/>
      <c r="AP54" s="862" t="n"/>
      <c r="AQ54" s="1308" t="n"/>
      <c r="AR54" s="862" t="inlineStr">
        <is>
          <t>/</t>
        </is>
      </c>
      <c r="AS54" s="861" t="n">
        <v>10</v>
      </c>
      <c r="AT54" s="2421" t="n"/>
      <c r="AU54" s="2085" t="n"/>
      <c r="AV54" s="853" t="inlineStr">
        <is>
          <t>/</t>
        </is>
      </c>
      <c r="AW54" s="2422" t="n">
        <v>62</v>
      </c>
      <c r="AX54" s="2423" t="inlineStr">
        <is>
          <t>/</t>
        </is>
      </c>
      <c r="AY54" s="2424" t="n">
        <v>10</v>
      </c>
      <c r="AZ54" s="2423" t="n"/>
      <c r="BA54" s="2085" t="n"/>
      <c r="BB54" s="861" t="inlineStr">
        <is>
          <t>/</t>
        </is>
      </c>
      <c r="BC54" s="1308" t="n">
        <v>62</v>
      </c>
      <c r="BD54" s="862" t="inlineStr">
        <is>
          <t>/</t>
        </is>
      </c>
      <c r="BE54" s="1308" t="n">
        <v>10</v>
      </c>
      <c r="BF54" s="862" t="inlineStr">
        <is>
          <t>/</t>
        </is>
      </c>
      <c r="BG54" s="1316" t="n">
        <v>3</v>
      </c>
      <c r="BH54" s="861" t="n"/>
      <c r="BI54" s="861" t="n"/>
      <c r="BJ54" s="1308" t="n"/>
      <c r="BK54" s="862" t="n"/>
      <c r="BL54" s="1308" t="n"/>
      <c r="BM54" s="862" t="n"/>
      <c r="BN54" s="861" t="n"/>
      <c r="BO54" s="828" t="inlineStr">
        <is>
          <t>УК-1</t>
        </is>
      </c>
      <c r="BP54" s="126" t="n"/>
      <c r="BQ54" s="126" t="n"/>
      <c r="BR54" s="175" t="n"/>
      <c r="BS54" s="1957" t="n"/>
      <c r="BT54" s="1" t="n"/>
      <c r="BU54" s="1" t="n"/>
      <c r="BV54" s="1" t="n"/>
      <c r="BW54" s="1" t="n"/>
    </row>
    <row r="55">
      <c r="A55" s="435" t="n"/>
      <c r="B55" s="2388" t="inlineStr">
        <is>
          <t>2.5.2</t>
        </is>
      </c>
      <c r="C55" s="128" t="n"/>
      <c r="D55" s="1255" t="inlineStr">
        <is>
          <t>Иностранный язык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75" t="n"/>
      <c r="Z55" s="867" t="inlineStr">
        <is>
          <t>/</t>
        </is>
      </c>
      <c r="AA55" s="1316" t="n">
        <v>2</v>
      </c>
      <c r="AB55" s="861" t="n"/>
      <c r="AC55" s="1316" t="n"/>
      <c r="AD55" s="867" t="inlineStr">
        <is>
          <t>/</t>
        </is>
      </c>
      <c r="AE55" s="1316" t="n">
        <v>142</v>
      </c>
      <c r="AF55" s="867" t="inlineStr">
        <is>
          <t>/</t>
        </is>
      </c>
      <c r="AG55" s="1316" t="n">
        <v>96</v>
      </c>
      <c r="AH55" s="175" t="n"/>
      <c r="AI55" s="861" t="inlineStr">
        <is>
          <t>/</t>
        </is>
      </c>
      <c r="AJ55" s="1308" t="n">
        <v>26</v>
      </c>
      <c r="AK55" s="128" t="n"/>
      <c r="AL55" s="862" t="n"/>
      <c r="AM55" s="1308" t="n"/>
      <c r="AN55" s="862" t="n"/>
      <c r="AO55" s="1308" t="n"/>
      <c r="AP55" s="862" t="inlineStr">
        <is>
          <t>/</t>
        </is>
      </c>
      <c r="AQ55" s="1308" t="n">
        <v>26</v>
      </c>
      <c r="AR55" s="862" t="n"/>
      <c r="AS55" s="861" t="n"/>
      <c r="AT55" s="2421" t="n"/>
      <c r="AU55" s="2085" t="n"/>
      <c r="AV55" s="853" t="inlineStr">
        <is>
          <t>/</t>
        </is>
      </c>
      <c r="AW55" s="2422" t="n">
        <v>70</v>
      </c>
      <c r="AX55" s="2423" t="inlineStr">
        <is>
          <t>/</t>
        </is>
      </c>
      <c r="AY55" s="2424" t="n">
        <v>10</v>
      </c>
      <c r="AZ55" s="2423" t="n"/>
      <c r="BA55" s="2085" t="n"/>
      <c r="BB55" s="861" t="inlineStr">
        <is>
          <t>/</t>
        </is>
      </c>
      <c r="BC55" s="1308" t="n">
        <v>72</v>
      </c>
      <c r="BD55" s="862" t="inlineStr">
        <is>
          <t>/</t>
        </is>
      </c>
      <c r="BE55" s="1308" t="n">
        <v>16</v>
      </c>
      <c r="BF55" s="862" t="inlineStr">
        <is>
          <t>/</t>
        </is>
      </c>
      <c r="BG55" s="1316" t="n">
        <v>4</v>
      </c>
      <c r="BH55" s="861" t="n"/>
      <c r="BI55" s="861" t="n"/>
      <c r="BJ55" s="1308" t="n"/>
      <c r="BK55" s="862" t="n"/>
      <c r="BL55" s="1308" t="n"/>
      <c r="BM55" s="862" t="n"/>
      <c r="BN55" s="861" t="n"/>
      <c r="BO55" s="828" t="inlineStr">
        <is>
          <t>УК-3</t>
        </is>
      </c>
      <c r="BP55" s="126" t="n"/>
      <c r="BQ55" s="126" t="n"/>
      <c r="BR55" s="175" t="n"/>
      <c r="BS55" s="1957" t="n"/>
      <c r="BT55" s="1" t="n"/>
      <c r="BU55" s="1" t="n"/>
      <c r="BV55" s="1" t="n"/>
      <c r="BW55" s="1" t="n"/>
    </row>
    <row r="56">
      <c r="A56" s="435" t="n"/>
      <c r="B56" s="2425" t="inlineStr">
        <is>
          <t>2.5.3</t>
        </is>
      </c>
      <c r="C56" s="1893" t="n"/>
      <c r="D56" s="2426" t="inlineStr">
        <is>
          <t>Основы информационных технологий  *</t>
        </is>
      </c>
      <c r="E56" s="194" t="n"/>
      <c r="F56" s="194" t="n"/>
      <c r="G56" s="194" t="n"/>
      <c r="H56" s="194" t="n"/>
      <c r="I56" s="194" t="n"/>
      <c r="J56" s="194" t="n"/>
      <c r="K56" s="194" t="n"/>
      <c r="L56" s="194" t="n"/>
      <c r="M56" s="194" t="n"/>
      <c r="N56" s="194" t="n"/>
      <c r="O56" s="194" t="n"/>
      <c r="P56" s="194" t="n"/>
      <c r="Q56" s="194" t="n"/>
      <c r="R56" s="194" t="n"/>
      <c r="S56" s="194" t="n"/>
      <c r="T56" s="194" t="n"/>
      <c r="U56" s="194" t="n"/>
      <c r="V56" s="194" t="n"/>
      <c r="W56" s="194" t="n"/>
      <c r="X56" s="194" t="n"/>
      <c r="Y56" s="1971" t="n"/>
      <c r="Z56" s="2427" t="n"/>
      <c r="AA56" s="2428" t="n"/>
      <c r="AB56" s="2429" t="inlineStr">
        <is>
          <t>/</t>
        </is>
      </c>
      <c r="AC56" s="2428" t="inlineStr">
        <is>
          <t>3 д</t>
        </is>
      </c>
      <c r="AD56" s="2427" t="inlineStr">
        <is>
          <t>/</t>
        </is>
      </c>
      <c r="AE56" s="2428" t="n">
        <v>72</v>
      </c>
      <c r="AF56" s="2427" t="inlineStr">
        <is>
          <t>/</t>
        </is>
      </c>
      <c r="AG56" s="2428" t="n">
        <v>50</v>
      </c>
      <c r="AH56" s="1924" t="n"/>
      <c r="AI56" s="2429" t="inlineStr">
        <is>
          <t>/</t>
        </is>
      </c>
      <c r="AJ56" s="1892" t="n">
        <v>14</v>
      </c>
      <c r="AK56" s="1893" t="n"/>
      <c r="AL56" s="2043" t="inlineStr">
        <is>
          <t>/</t>
        </is>
      </c>
      <c r="AM56" s="2430" t="n">
        <v>8</v>
      </c>
      <c r="AN56" s="2043" t="inlineStr">
        <is>
          <t>/</t>
        </is>
      </c>
      <c r="AO56" s="2430" t="n">
        <v>6</v>
      </c>
      <c r="AP56" s="2043" t="n"/>
      <c r="AQ56" s="2430" t="n"/>
      <c r="AR56" s="2043" t="n"/>
      <c r="AS56" s="2429" t="n"/>
      <c r="AT56" s="2431" t="n"/>
      <c r="AU56" s="881" t="n"/>
      <c r="AV56" s="2427" t="n"/>
      <c r="AW56" s="2432" t="n"/>
      <c r="AX56" s="2043" t="n"/>
      <c r="AY56" s="2432" t="n"/>
      <c r="AZ56" s="2043" t="n"/>
      <c r="BA56" s="881" t="n"/>
      <c r="BB56" s="2433" t="n"/>
      <c r="BC56" s="2432" t="n"/>
      <c r="BD56" s="2434" t="n"/>
      <c r="BE56" s="2432" t="n"/>
      <c r="BF56" s="2434" t="n"/>
      <c r="BG56" s="2435" t="n"/>
      <c r="BH56" s="2429" t="inlineStr">
        <is>
          <t>/</t>
        </is>
      </c>
      <c r="BI56" s="1892" t="n">
        <v>72</v>
      </c>
      <c r="BJ56" s="1893" t="n"/>
      <c r="BK56" s="2043" t="inlineStr">
        <is>
          <t>/</t>
        </is>
      </c>
      <c r="BL56" s="2430" t="n">
        <v>14</v>
      </c>
      <c r="BM56" s="2043" t="inlineStr">
        <is>
          <t>/</t>
        </is>
      </c>
      <c r="BN56" s="2429" t="n">
        <v>2</v>
      </c>
      <c r="BO56" s="2436" t="inlineStr">
        <is>
          <t>УК-2</t>
        </is>
      </c>
      <c r="BP56" s="1832" t="n"/>
      <c r="BQ56" s="1832" t="n"/>
      <c r="BR56" s="1924" t="n"/>
      <c r="BS56" s="1957" t="n"/>
      <c r="BT56" s="1" t="n"/>
      <c r="BU56" s="1" t="n"/>
      <c r="BV56" s="1" t="n"/>
      <c r="BW56" s="1" t="n"/>
    </row>
    <row r="57">
      <c r="A57" s="355" t="n"/>
      <c r="B57" s="1986" t="n"/>
      <c r="C57" s="356" t="n"/>
      <c r="D57" s="356" t="n"/>
      <c r="E57" s="356" t="n"/>
      <c r="F57" s="356" t="n"/>
      <c r="G57" s="356" t="n"/>
      <c r="H57" s="356" t="n"/>
      <c r="I57" s="356" t="n"/>
      <c r="J57" s="356" t="n"/>
      <c r="K57" s="356" t="n"/>
      <c r="L57" s="356" t="n"/>
      <c r="M57" s="356" t="n"/>
      <c r="N57" s="356" t="n"/>
      <c r="O57" s="356" t="n"/>
      <c r="P57" s="356" t="n"/>
      <c r="Q57" s="356" t="n"/>
      <c r="R57" s="356" t="n"/>
      <c r="S57" s="356" t="n"/>
      <c r="T57" s="356" t="n"/>
      <c r="U57" s="356" t="n"/>
      <c r="V57" s="356" t="n"/>
      <c r="W57" s="356" t="n"/>
      <c r="X57" s="356" t="n"/>
      <c r="Y57" s="356" t="n"/>
      <c r="Z57" s="356" t="n"/>
      <c r="AA57" s="356" t="n"/>
      <c r="AB57" s="356" t="n"/>
      <c r="AC57" s="356" t="n"/>
      <c r="AD57" s="356" t="n"/>
      <c r="AE57" s="356" t="n"/>
      <c r="AF57" s="356" t="n"/>
      <c r="AG57" s="356" t="n"/>
      <c r="AH57" s="356" t="n"/>
      <c r="AI57" s="356" t="n"/>
      <c r="AJ57" s="356" t="n"/>
      <c r="AK57" s="356" t="n"/>
      <c r="AL57" s="356" t="n"/>
      <c r="AM57" s="356" t="n"/>
      <c r="AN57" s="356" t="n"/>
      <c r="AO57" s="356" t="n"/>
      <c r="AP57" s="356" t="n"/>
      <c r="AQ57" s="356" t="n"/>
      <c r="AR57" s="356" t="n"/>
      <c r="AS57" s="356" t="n"/>
      <c r="AT57" s="356" t="n"/>
      <c r="AU57" s="356" t="n"/>
      <c r="AV57" s="356" t="n"/>
      <c r="AW57" s="356" t="n"/>
      <c r="AX57" s="356" t="n"/>
      <c r="AY57" s="356" t="n"/>
      <c r="AZ57" s="356" t="n"/>
      <c r="BA57" s="356" t="n"/>
      <c r="BB57" s="356" t="n"/>
      <c r="BC57" s="356" t="n"/>
      <c r="BD57" s="356" t="n"/>
      <c r="BE57" s="356" t="n"/>
      <c r="BF57" s="356" t="n"/>
      <c r="BG57" s="356" t="n"/>
      <c r="BH57" s="356" t="n"/>
      <c r="BI57" s="356" t="n"/>
      <c r="BJ57" s="356" t="n"/>
      <c r="BK57" s="356" t="n"/>
      <c r="BL57" s="356" t="n"/>
      <c r="BM57" s="356" t="n"/>
      <c r="BN57" s="356" t="n"/>
      <c r="BO57" s="355" t="n"/>
      <c r="BP57" s="355" t="n"/>
      <c r="BQ57" s="355" t="n"/>
      <c r="BR57" s="1" t="n"/>
      <c r="BS57" s="1" t="n"/>
      <c r="BT57" s="1" t="n"/>
      <c r="BU57" s="1" t="n"/>
      <c r="BV57" s="1" t="n"/>
      <c r="BW57" s="1" t="n"/>
    </row>
    <row r="58">
      <c r="A58" s="92" t="n"/>
      <c r="B58" s="1435" t="inlineStr">
        <is>
          <t>Количество часов учебных занятий</t>
        </is>
      </c>
      <c r="C58" s="123" t="n"/>
      <c r="D58" s="123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4" t="n"/>
      <c r="AD58" s="232">
        <f>AD32+AD40</f>
        <v/>
      </c>
      <c r="AE58" s="124" t="n"/>
      <c r="AF58" s="170">
        <f>AF32+AF40</f>
        <v/>
      </c>
      <c r="AG58" s="123" t="n"/>
      <c r="AH58" s="124" t="n"/>
      <c r="AI58" s="170">
        <f>AI32+AI40</f>
        <v/>
      </c>
      <c r="AJ58" s="123" t="n"/>
      <c r="AK58" s="124" t="n"/>
      <c r="AL58" s="170">
        <f>AL32+AL40</f>
        <v/>
      </c>
      <c r="AM58" s="124" t="n"/>
      <c r="AN58" s="170">
        <f>AN32+AN40</f>
        <v/>
      </c>
      <c r="AO58" s="124" t="n"/>
      <c r="AP58" s="170">
        <f>AP32+AP40</f>
        <v/>
      </c>
      <c r="AQ58" s="124" t="n"/>
      <c r="AR58" s="170" t="n"/>
      <c r="AS58" s="124" t="n"/>
      <c r="AT58" s="168" t="n"/>
      <c r="AU58" s="124" t="n"/>
      <c r="AV58" s="170">
        <f>AV32+AV40</f>
        <v/>
      </c>
      <c r="AW58" s="124" t="n"/>
      <c r="AX58" s="170">
        <f>AX32+AX40</f>
        <v/>
      </c>
      <c r="AY58" s="124" t="n"/>
      <c r="AZ58" s="170">
        <f>AZ32+AZ40</f>
        <v/>
      </c>
      <c r="BA58" s="124" t="n"/>
      <c r="BB58" s="168">
        <f>BB32+BB40</f>
        <v/>
      </c>
      <c r="BC58" s="124" t="n"/>
      <c r="BD58" s="170">
        <f>BD32+BD40</f>
        <v/>
      </c>
      <c r="BE58" s="124" t="n"/>
      <c r="BF58" s="170">
        <f>BF32+BF40</f>
        <v/>
      </c>
      <c r="BG58" s="124" t="n"/>
      <c r="BH58" s="169">
        <f>BH32+BH40</f>
        <v/>
      </c>
      <c r="BI58" s="123" t="n"/>
      <c r="BJ58" s="124" t="n"/>
      <c r="BK58" s="170">
        <f>BK32+BK40</f>
        <v/>
      </c>
      <c r="BL58" s="124" t="n"/>
      <c r="BM58" s="170">
        <f>BM32+BM40</f>
        <v/>
      </c>
      <c r="BN58" s="124" t="n"/>
      <c r="BO58" s="771" t="n"/>
      <c r="BP58" s="101" t="n"/>
      <c r="BQ58" s="101" t="n"/>
      <c r="BR58" s="104" t="n"/>
      <c r="BS58" s="1" t="n"/>
      <c r="BT58" s="1" t="n"/>
      <c r="BU58" s="1" t="n"/>
      <c r="BV58" s="1" t="n"/>
      <c r="BW58" s="1" t="n"/>
    </row>
    <row r="59">
      <c r="A59" s="92" t="n"/>
      <c r="B59" s="1437" t="inlineStr">
        <is>
          <t>Количество часов учебных занятий в неделю</t>
        </is>
      </c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8" t="n"/>
      <c r="AD59" s="888" t="n"/>
      <c r="AE59" s="128" t="n"/>
      <c r="AF59" s="1048" t="n"/>
      <c r="AG59" s="126" t="n"/>
      <c r="AH59" s="128" t="n"/>
      <c r="AI59" s="1439" t="n"/>
      <c r="AJ59" s="126" t="n"/>
      <c r="AK59" s="128" t="n"/>
      <c r="AL59" s="93" t="n"/>
      <c r="AM59" s="128" t="n"/>
      <c r="AN59" s="93" t="n"/>
      <c r="AO59" s="128" t="n"/>
      <c r="AP59" s="664" t="n">
        <v>0</v>
      </c>
      <c r="AQ59" s="128" t="n"/>
      <c r="AR59" s="95" t="n"/>
      <c r="AS59" s="128" t="n"/>
      <c r="AT59" s="181" t="n"/>
      <c r="AU59" s="128" t="n"/>
      <c r="AV59" s="664" t="n">
        <v>0</v>
      </c>
      <c r="AW59" s="128" t="n"/>
      <c r="AX59" s="95">
        <f>AX58/AV30</f>
        <v/>
      </c>
      <c r="AY59" s="128" t="n"/>
      <c r="AZ59" s="665" t="n">
        <v>0</v>
      </c>
      <c r="BA59" s="128" t="n"/>
      <c r="BB59" s="2437" t="n">
        <v>0</v>
      </c>
      <c r="BC59" s="128" t="n"/>
      <c r="BD59" s="95">
        <f>BD58/BB30</f>
        <v/>
      </c>
      <c r="BE59" s="128" t="n"/>
      <c r="BF59" s="665" t="n">
        <v>0</v>
      </c>
      <c r="BG59" s="128" t="n"/>
      <c r="BH59" s="2438" t="n">
        <v>0</v>
      </c>
      <c r="BI59" s="131" t="n"/>
      <c r="BJ59" s="179" t="n"/>
      <c r="BK59" s="95">
        <f>BK58/BH30</f>
        <v/>
      </c>
      <c r="BL59" s="128" t="n"/>
      <c r="BM59" s="665" t="n">
        <v>0</v>
      </c>
      <c r="BN59" s="128" t="n"/>
      <c r="BO59" s="112" t="n"/>
      <c r="BP59" s="1" t="n"/>
      <c r="BQ59" s="1" t="n"/>
      <c r="BR59" s="114" t="n"/>
      <c r="BS59" s="1" t="n"/>
      <c r="BT59" s="1" t="n"/>
      <c r="BU59" s="1" t="n"/>
      <c r="BV59" s="1" t="n"/>
      <c r="BW59" s="1" t="n"/>
    </row>
    <row r="60">
      <c r="A60" s="92" t="n"/>
      <c r="B60" s="1437" t="inlineStr">
        <is>
          <t>Количество курсовых проектов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8" t="n"/>
      <c r="AD60" s="888" t="n"/>
      <c r="AE60" s="128" t="n"/>
      <c r="AF60" s="1048" t="n"/>
      <c r="AG60" s="126" t="n"/>
      <c r="AH60" s="128" t="n"/>
      <c r="AI60" s="1439" t="n"/>
      <c r="AJ60" s="126" t="n"/>
      <c r="AK60" s="128" t="n"/>
      <c r="AL60" s="93" t="n"/>
      <c r="AM60" s="128" t="n"/>
      <c r="AN60" s="93" t="n"/>
      <c r="AO60" s="128" t="n"/>
      <c r="AP60" s="93" t="n"/>
      <c r="AQ60" s="128" t="n"/>
      <c r="AR60" s="93" t="n"/>
      <c r="AS60" s="128" t="n"/>
      <c r="AT60" s="181" t="n"/>
      <c r="AU60" s="128" t="n"/>
      <c r="AV60" s="93" t="n"/>
      <c r="AW60" s="128" t="n"/>
      <c r="AX60" s="93" t="n"/>
      <c r="AY60" s="128" t="n"/>
      <c r="AZ60" s="93" t="n"/>
      <c r="BA60" s="128" t="n"/>
      <c r="BB60" s="181" t="n"/>
      <c r="BC60" s="128" t="n"/>
      <c r="BD60" s="93" t="n"/>
      <c r="BE60" s="128" t="n"/>
      <c r="BF60" s="93" t="n"/>
      <c r="BG60" s="128" t="n"/>
      <c r="BH60" s="225" t="n"/>
      <c r="BI60" s="131" t="n"/>
      <c r="BJ60" s="179" t="n"/>
      <c r="BK60" s="93" t="n"/>
      <c r="BL60" s="128" t="n"/>
      <c r="BM60" s="93" t="n"/>
      <c r="BN60" s="128" t="n"/>
      <c r="BO60" s="112" t="n"/>
      <c r="BP60" s="1" t="n"/>
      <c r="BQ60" s="1" t="n"/>
      <c r="BR60" s="114" t="n"/>
      <c r="BS60" s="1" t="n"/>
      <c r="BT60" s="1" t="n"/>
      <c r="BU60" s="1" t="n"/>
      <c r="BV60" s="1" t="n"/>
      <c r="BW60" s="1" t="n"/>
    </row>
    <row r="61">
      <c r="A61" s="92" t="n"/>
      <c r="B61" s="1437" t="inlineStr">
        <is>
          <t>Количество курсовых работ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8" t="n"/>
      <c r="AD61" s="888" t="n"/>
      <c r="AE61" s="128" t="n"/>
      <c r="AF61" s="1048" t="n"/>
      <c r="AG61" s="126" t="n"/>
      <c r="AH61" s="128" t="n"/>
      <c r="AI61" s="1439" t="n"/>
      <c r="AJ61" s="126" t="n"/>
      <c r="AK61" s="128" t="n"/>
      <c r="AL61" s="93" t="n"/>
      <c r="AM61" s="128" t="n"/>
      <c r="AN61" s="93" t="n"/>
      <c r="AO61" s="128" t="n"/>
      <c r="AP61" s="93" t="n"/>
      <c r="AQ61" s="128" t="n"/>
      <c r="AR61" s="93" t="n"/>
      <c r="AS61" s="128" t="n"/>
      <c r="AT61" s="181" t="n"/>
      <c r="AU61" s="128" t="n"/>
      <c r="AV61" s="93" t="n"/>
      <c r="AW61" s="128" t="n"/>
      <c r="AX61" s="93" t="n"/>
      <c r="AY61" s="128" t="n"/>
      <c r="AZ61" s="93" t="n"/>
      <c r="BA61" s="128" t="n"/>
      <c r="BB61" s="181" t="n"/>
      <c r="BC61" s="128" t="n"/>
      <c r="BD61" s="93" t="n"/>
      <c r="BE61" s="128" t="n"/>
      <c r="BF61" s="93" t="n"/>
      <c r="BG61" s="128" t="n"/>
      <c r="BH61" s="225" t="n"/>
      <c r="BI61" s="131" t="n"/>
      <c r="BJ61" s="179" t="n"/>
      <c r="BK61" s="93" t="n"/>
      <c r="BL61" s="128" t="n"/>
      <c r="BM61" s="93" t="n"/>
      <c r="BN61" s="128" t="n"/>
      <c r="BO61" s="112" t="n"/>
      <c r="BP61" s="1" t="n"/>
      <c r="BQ61" s="1" t="n"/>
      <c r="BR61" s="114" t="n"/>
      <c r="BS61" s="1" t="n"/>
      <c r="BT61" s="1" t="n"/>
      <c r="BU61" s="1" t="n"/>
      <c r="BV61" s="1" t="n"/>
      <c r="BW61" s="1" t="n"/>
    </row>
    <row r="62">
      <c r="A62" s="92" t="n"/>
      <c r="B62" s="1437" t="inlineStr">
        <is>
          <t>Количество экзаменов</t>
        </is>
      </c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8" t="n"/>
      <c r="AD62" s="187">
        <f>AX62+BD62+BK62</f>
        <v/>
      </c>
      <c r="AE62" s="128" t="n"/>
      <c r="AF62" s="1048" t="n"/>
      <c r="AG62" s="126" t="n"/>
      <c r="AH62" s="128" t="n"/>
      <c r="AI62" s="1439" t="n"/>
      <c r="AJ62" s="126" t="n"/>
      <c r="AK62" s="128" t="n"/>
      <c r="AL62" s="93" t="n"/>
      <c r="AM62" s="128" t="n"/>
      <c r="AN62" s="93" t="n"/>
      <c r="AO62" s="128" t="n"/>
      <c r="AP62" s="93" t="n"/>
      <c r="AQ62" s="128" t="n"/>
      <c r="AR62" s="93" t="n"/>
      <c r="AS62" s="128" t="n"/>
      <c r="AT62" s="181" t="n"/>
      <c r="AU62" s="128" t="n"/>
      <c r="AV62" s="93" t="n"/>
      <c r="AW62" s="128" t="n"/>
      <c r="AX62" s="95" t="n">
        <v>3</v>
      </c>
      <c r="AY62" s="128" t="n"/>
      <c r="AZ62" s="95" t="n"/>
      <c r="BA62" s="128" t="n"/>
      <c r="BB62" s="187" t="n"/>
      <c r="BC62" s="128" t="n"/>
      <c r="BD62" s="95" t="n">
        <v>2</v>
      </c>
      <c r="BE62" s="128" t="n"/>
      <c r="BF62" s="95" t="n"/>
      <c r="BG62" s="128" t="n"/>
      <c r="BH62" s="222" t="n"/>
      <c r="BI62" s="131" t="n"/>
      <c r="BJ62" s="179" t="n"/>
      <c r="BK62" s="95" t="n">
        <v>2</v>
      </c>
      <c r="BL62" s="128" t="n"/>
      <c r="BM62" s="93" t="n"/>
      <c r="BN62" s="128" t="n"/>
      <c r="BO62" s="112" t="n"/>
      <c r="BP62" s="1" t="n"/>
      <c r="BQ62" s="1" t="n"/>
      <c r="BR62" s="114" t="n"/>
      <c r="BS62" s="1" t="n"/>
      <c r="BT62" s="1" t="n"/>
      <c r="BU62" s="1" t="n"/>
      <c r="BV62" s="1" t="n"/>
      <c r="BW62" s="1" t="n"/>
    </row>
    <row r="63">
      <c r="A63" s="92" t="n"/>
      <c r="B63" s="1987" t="inlineStr">
        <is>
          <t>Количество зачетов</t>
        </is>
      </c>
      <c r="C63" s="1832" t="n"/>
      <c r="D63" s="1832" t="n"/>
      <c r="E63" s="1832" t="n"/>
      <c r="F63" s="1832" t="n"/>
      <c r="G63" s="1832" t="n"/>
      <c r="H63" s="1832" t="n"/>
      <c r="I63" s="1832" t="n"/>
      <c r="J63" s="1832" t="n"/>
      <c r="K63" s="1832" t="n"/>
      <c r="L63" s="1832" t="n"/>
      <c r="M63" s="1832" t="n"/>
      <c r="N63" s="1832" t="n"/>
      <c r="O63" s="1832" t="n"/>
      <c r="P63" s="1832" t="n"/>
      <c r="Q63" s="1832" t="n"/>
      <c r="R63" s="1832" t="n"/>
      <c r="S63" s="1832" t="n"/>
      <c r="T63" s="1832" t="n"/>
      <c r="U63" s="1832" t="n"/>
      <c r="V63" s="1832" t="n"/>
      <c r="W63" s="1832" t="n"/>
      <c r="X63" s="1832" t="n"/>
      <c r="Y63" s="1832" t="n"/>
      <c r="Z63" s="1832" t="n"/>
      <c r="AA63" s="1832" t="n"/>
      <c r="AB63" s="1832" t="n"/>
      <c r="AC63" s="1893" t="n"/>
      <c r="AD63" s="1988">
        <f>AX63+BD63+BK63</f>
        <v/>
      </c>
      <c r="AE63" s="1059" t="n"/>
      <c r="AF63" s="1989" t="n"/>
      <c r="AG63" s="194" t="n"/>
      <c r="AH63" s="1059" t="n"/>
      <c r="AI63" s="1990" t="n"/>
      <c r="AJ63" s="194" t="n"/>
      <c r="AK63" s="1059" t="n"/>
      <c r="AL63" s="1538" t="n"/>
      <c r="AM63" s="1059" t="n"/>
      <c r="AN63" s="1538" t="n"/>
      <c r="AO63" s="1059" t="n"/>
      <c r="AP63" s="1538" t="n"/>
      <c r="AQ63" s="1059" t="n"/>
      <c r="AR63" s="1538" t="n"/>
      <c r="AS63" s="1059" t="n"/>
      <c r="AT63" s="1991" t="n"/>
      <c r="AU63" s="1059" t="n"/>
      <c r="AV63" s="1538" t="n"/>
      <c r="AW63" s="1059" t="n"/>
      <c r="AX63" s="1988" t="n">
        <v>3</v>
      </c>
      <c r="AY63" s="1059" t="n"/>
      <c r="AZ63" s="1988" t="n"/>
      <c r="BA63" s="1059" t="n"/>
      <c r="BB63" s="2439" t="n"/>
      <c r="BC63" s="1059" t="n"/>
      <c r="BD63" s="1988" t="n">
        <v>3</v>
      </c>
      <c r="BE63" s="1059" t="n"/>
      <c r="BF63" s="1988" t="n"/>
      <c r="BG63" s="1059" t="n"/>
      <c r="BH63" s="2440" t="n"/>
      <c r="BI63" s="194" t="n"/>
      <c r="BJ63" s="1059" t="n"/>
      <c r="BK63" s="1988" t="n">
        <v>3</v>
      </c>
      <c r="BL63" s="1059" t="n"/>
      <c r="BM63" s="1538" t="n"/>
      <c r="BN63" s="1059" t="n"/>
      <c r="BO63" s="606" t="n"/>
      <c r="BP63" s="544" t="n"/>
      <c r="BQ63" s="544" t="n"/>
      <c r="BR63" s="607" t="n"/>
      <c r="BS63" s="1" t="n"/>
      <c r="BT63" s="1" t="n"/>
      <c r="BU63" s="1" t="n"/>
      <c r="BV63" s="1" t="n"/>
      <c r="BW63" s="1" t="n"/>
    </row>
    <row r="64">
      <c r="A64" s="355" t="n"/>
      <c r="B64" s="356" t="n"/>
      <c r="C64" s="35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356" t="n"/>
      <c r="AB64" s="356" t="n"/>
      <c r="AC64" s="356" t="n"/>
      <c r="AD64" s="356" t="n"/>
      <c r="AE64" s="356" t="n"/>
      <c r="AF64" s="1992" t="n"/>
      <c r="AG64" s="1992" t="n"/>
      <c r="AH64" s="1992" t="n"/>
      <c r="AI64" s="1992" t="n"/>
      <c r="AJ64" s="1992" t="n"/>
      <c r="AK64" s="1992" t="n"/>
      <c r="AL64" s="1992" t="n"/>
      <c r="AM64" s="1992" t="n"/>
      <c r="AN64" s="1992" t="n"/>
      <c r="AO64" s="1992" t="n"/>
      <c r="AP64" s="1992" t="n"/>
      <c r="AQ64" s="1992" t="n"/>
      <c r="AR64" s="1992" t="n"/>
      <c r="AS64" s="1992" t="n"/>
      <c r="AT64" s="356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356" t="n"/>
      <c r="BL64" s="356" t="n"/>
      <c r="BM64" s="356" t="n"/>
      <c r="BN64" s="356" t="n"/>
      <c r="BO64" s="356" t="n"/>
      <c r="BP64" s="356" t="n"/>
      <c r="BQ64" s="356" t="n"/>
      <c r="BR64" s="356" t="n"/>
      <c r="BS64" s="355" t="n"/>
      <c r="BT64" s="1" t="n"/>
      <c r="BU64" s="1" t="n"/>
      <c r="BV64" s="1" t="n"/>
      <c r="BW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8" t="n"/>
      <c r="AG65" s="109" t="n"/>
      <c r="AH65" s="813" t="inlineStr">
        <is>
          <t>V. Магистерская диссертация</t>
        </is>
      </c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8" t="n"/>
      <c r="AW65" s="108" t="n"/>
      <c r="AX65" s="108" t="n"/>
      <c r="AY65" s="109" t="n"/>
      <c r="AZ65" s="506" t="inlineStr">
        <is>
          <t xml:space="preserve">VI. Итоговая аттестация </t>
        </is>
      </c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08" t="n"/>
      <c r="BO65" s="108" t="n"/>
      <c r="BP65" s="108" t="n"/>
      <c r="BQ65" s="108" t="n"/>
      <c r="BR65" s="148" t="n"/>
      <c r="BS65" s="1" t="n"/>
      <c r="BT65" s="1" t="n"/>
      <c r="BU65" s="1" t="n"/>
      <c r="BV65" s="1" t="n"/>
      <c r="BW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50" t="inlineStr">
        <is>
          <t>Семестр</t>
        </is>
      </c>
      <c r="P66" s="108" t="n"/>
      <c r="Q66" s="108" t="n"/>
      <c r="R66" s="108" t="n"/>
      <c r="S66" s="109" t="n"/>
      <c r="T66" s="250" t="inlineStr">
        <is>
          <t>Недель</t>
        </is>
      </c>
      <c r="U66" s="108" t="n"/>
      <c r="V66" s="108" t="n"/>
      <c r="W66" s="108" t="n"/>
      <c r="X66" s="109" t="n"/>
      <c r="Y66" s="250" t="inlineStr">
        <is>
          <t>Зачетных единиц</t>
        </is>
      </c>
      <c r="Z66" s="108" t="n"/>
      <c r="AA66" s="108" t="n"/>
      <c r="AB66" s="108" t="n"/>
      <c r="AC66" s="108" t="n"/>
      <c r="AD66" s="108" t="n"/>
      <c r="AE66" s="108" t="n"/>
      <c r="AF66" s="108" t="n"/>
      <c r="AG66" s="109" t="n"/>
      <c r="AH66" s="507" t="inlineStr">
        <is>
          <t>Семестр</t>
        </is>
      </c>
      <c r="AI66" s="108" t="n"/>
      <c r="AJ66" s="108" t="n"/>
      <c r="AK66" s="108" t="n"/>
      <c r="AL66" s="108" t="n"/>
      <c r="AM66" s="108" t="n"/>
      <c r="AN66" s="108" t="n"/>
      <c r="AO66" s="250" t="inlineStr">
        <is>
          <t>Недель</t>
        </is>
      </c>
      <c r="AP66" s="108" t="n"/>
      <c r="AQ66" s="108" t="n"/>
      <c r="AR66" s="109" t="n"/>
      <c r="AS66" s="250" t="inlineStr">
        <is>
          <t>Зачетных единиц</t>
        </is>
      </c>
      <c r="AT66" s="108" t="n"/>
      <c r="AU66" s="108" t="n"/>
      <c r="AV66" s="108" t="n"/>
      <c r="AW66" s="108" t="n"/>
      <c r="AX66" s="108" t="n"/>
      <c r="AY66" s="109" t="n"/>
      <c r="AZ66" s="1993" t="inlineStr">
        <is>
          <t>Защита магистерской диссертации</t>
        </is>
      </c>
      <c r="BA66" s="101" t="n"/>
      <c r="BB66" s="101" t="n"/>
      <c r="BC66" s="101" t="n"/>
      <c r="BD66" s="101" t="n"/>
      <c r="BE66" s="101" t="n"/>
      <c r="BF66" s="101" t="n"/>
      <c r="BG66" s="101" t="n"/>
      <c r="BH66" s="101" t="n"/>
      <c r="BI66" s="101" t="n"/>
      <c r="BJ66" s="101" t="n"/>
      <c r="BK66" s="101" t="n"/>
      <c r="BL66" s="101" t="n"/>
      <c r="BM66" s="101" t="n"/>
      <c r="BN66" s="101" t="n"/>
      <c r="BO66" s="101" t="n"/>
      <c r="BP66" s="101" t="n"/>
      <c r="BQ66" s="101" t="n"/>
      <c r="BR66" s="104" t="n"/>
      <c r="BS66" s="1" t="n"/>
      <c r="BT66" s="1" t="n"/>
      <c r="BU66" s="1" t="n"/>
      <c r="BV66" s="1" t="n"/>
      <c r="BW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8" t="n"/>
      <c r="S67" s="109" t="n"/>
      <c r="T67" s="250" t="n">
        <v>2</v>
      </c>
      <c r="U67" s="108" t="n"/>
      <c r="V67" s="108" t="n"/>
      <c r="W67" s="108" t="n"/>
      <c r="X67" s="109" t="n"/>
      <c r="Y67" s="250" t="n">
        <v>3</v>
      </c>
      <c r="Z67" s="108" t="n"/>
      <c r="AA67" s="108" t="n"/>
      <c r="AB67" s="108" t="n"/>
      <c r="AC67" s="108" t="n"/>
      <c r="AD67" s="108" t="n"/>
      <c r="AE67" s="108" t="n"/>
      <c r="AF67" s="108" t="n"/>
      <c r="AG67" s="109" t="n"/>
      <c r="AH67" s="507" t="n">
        <v>3</v>
      </c>
      <c r="AI67" s="108" t="n"/>
      <c r="AJ67" s="108" t="n"/>
      <c r="AK67" s="108" t="n"/>
      <c r="AL67" s="108" t="n"/>
      <c r="AM67" s="108" t="n"/>
      <c r="AN67" s="108" t="n"/>
      <c r="AO67" s="248" t="n">
        <v>8</v>
      </c>
      <c r="AP67" s="44" t="n"/>
      <c r="AQ67" s="44" t="n"/>
      <c r="AR67" s="249" t="n"/>
      <c r="AS67" s="250" t="n">
        <v>12</v>
      </c>
      <c r="AT67" s="108" t="n"/>
      <c r="AU67" s="108" t="n"/>
      <c r="AV67" s="108" t="n"/>
      <c r="AW67" s="108" t="n"/>
      <c r="AX67" s="108" t="n"/>
      <c r="AY67" s="109" t="n"/>
      <c r="AZ67" s="1848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544" t="n"/>
      <c r="BK67" s="544" t="n"/>
      <c r="BL67" s="544" t="n"/>
      <c r="BM67" s="544" t="n"/>
      <c r="BN67" s="544" t="n"/>
      <c r="BO67" s="544" t="n"/>
      <c r="BP67" s="544" t="n"/>
      <c r="BQ67" s="544" t="n"/>
      <c r="BR67" s="607" t="n"/>
      <c r="BS67" s="1" t="n"/>
      <c r="BT67" s="1" t="n"/>
      <c r="BU67" s="1" t="n"/>
      <c r="BV67" s="1" t="n"/>
      <c r="BW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0" t="n"/>
      <c r="BL68" s="10" t="n"/>
      <c r="BM68" s="10" t="n"/>
      <c r="BN68" s="10" t="n"/>
      <c r="BO68" s="509" t="n"/>
      <c r="BP68" s="509" t="n"/>
      <c r="BQ68" s="509" t="n"/>
      <c r="BR68" s="10" t="n"/>
      <c r="BS68" s="10" t="n"/>
      <c r="BT68" s="1" t="n"/>
      <c r="BU68" s="1" t="n"/>
      <c r="BV68" s="1" t="n"/>
      <c r="BW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41" t="n"/>
      <c r="BS69" s="41" t="n"/>
      <c r="BT69" s="1" t="n"/>
      <c r="BU69" s="1" t="n"/>
      <c r="BV69" s="1" t="n"/>
      <c r="BW69" s="1" t="n"/>
    </row>
    <row r="70">
      <c r="A70" s="90" t="n"/>
      <c r="B70" s="512" t="inlineStr">
        <is>
          <t>Код компетенции</t>
        </is>
      </c>
      <c r="C70" s="108" t="n"/>
      <c r="D70" s="108" t="n"/>
      <c r="E70" s="108" t="n"/>
      <c r="F70" s="108" t="n"/>
      <c r="G70" s="108" t="n"/>
      <c r="H70" s="148" t="n"/>
      <c r="I70" s="511" t="inlineStr">
        <is>
          <t>Наименование компетенции</t>
        </is>
      </c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08" t="n"/>
      <c r="BF70" s="108" t="n"/>
      <c r="BG70" s="108" t="n"/>
      <c r="BH70" s="108" t="n"/>
      <c r="BI70" s="108" t="n"/>
      <c r="BJ70" s="148" t="n"/>
      <c r="BK70" s="512" t="inlineStr">
        <is>
          <t>Код модуля, учебной дисциплины</t>
        </is>
      </c>
      <c r="BL70" s="108" t="n"/>
      <c r="BM70" s="108" t="n"/>
      <c r="BN70" s="108" t="n"/>
      <c r="BO70" s="108" t="n"/>
      <c r="BP70" s="108" t="n"/>
      <c r="BQ70" s="148" t="n"/>
      <c r="BR70" s="1" t="n"/>
      <c r="BS70" s="1" t="n"/>
      <c r="BT70" s="1" t="n"/>
      <c r="BU70" s="1" t="n"/>
      <c r="BV70" s="1" t="n"/>
      <c r="BW70" s="1" t="n"/>
    </row>
    <row r="71">
      <c r="A71" s="90" t="n"/>
      <c r="B71" s="2441" t="inlineStr">
        <is>
          <t>УК-1</t>
        </is>
      </c>
      <c r="C71" s="123" t="n"/>
      <c r="D71" s="123" t="n"/>
      <c r="E71" s="123" t="n"/>
      <c r="F71" s="123" t="n"/>
      <c r="G71" s="123" t="n"/>
      <c r="H71" s="161" t="n"/>
      <c r="I71" s="2346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71" s="163" t="n"/>
      <c r="K71" s="163" t="n"/>
      <c r="L71" s="163" t="n"/>
      <c r="M71" s="163" t="n"/>
      <c r="N71" s="163" t="n"/>
      <c r="O71" s="163" t="n"/>
      <c r="P71" s="163" t="n"/>
      <c r="Q71" s="163" t="n"/>
      <c r="R71" s="163" t="n"/>
      <c r="S71" s="163" t="n"/>
      <c r="T71" s="163" t="n"/>
      <c r="U71" s="163" t="n"/>
      <c r="V71" s="163" t="n"/>
      <c r="W71" s="163" t="n"/>
      <c r="X71" s="163" t="n"/>
      <c r="Y71" s="163" t="n"/>
      <c r="Z71" s="163" t="n"/>
      <c r="AA71" s="163" t="n"/>
      <c r="AB71" s="163" t="n"/>
      <c r="AC71" s="163" t="n"/>
      <c r="AD71" s="163" t="n"/>
      <c r="AE71" s="163" t="n"/>
      <c r="AF71" s="163" t="n"/>
      <c r="AG71" s="163" t="n"/>
      <c r="AH71" s="163" t="n"/>
      <c r="AI71" s="163" t="n"/>
      <c r="AJ71" s="163" t="n"/>
      <c r="AK71" s="163" t="n"/>
      <c r="AL71" s="163" t="n"/>
      <c r="AM71" s="163" t="n"/>
      <c r="AN71" s="163" t="n"/>
      <c r="AO71" s="163" t="n"/>
      <c r="AP71" s="163" t="n"/>
      <c r="AQ71" s="163" t="n"/>
      <c r="AR71" s="163" t="n"/>
      <c r="AS71" s="163" t="n"/>
      <c r="AT71" s="163" t="n"/>
      <c r="AU71" s="163" t="n"/>
      <c r="AV71" s="163" t="n"/>
      <c r="AW71" s="163" t="n"/>
      <c r="AX71" s="163" t="n"/>
      <c r="AY71" s="163" t="n"/>
      <c r="AZ71" s="163" t="n"/>
      <c r="BA71" s="163" t="n"/>
      <c r="BB71" s="163" t="n"/>
      <c r="BC71" s="163" t="n"/>
      <c r="BD71" s="163" t="n"/>
      <c r="BE71" s="163" t="n"/>
      <c r="BF71" s="163" t="n"/>
      <c r="BG71" s="163" t="n"/>
      <c r="BH71" s="163" t="n"/>
      <c r="BI71" s="163" t="n"/>
      <c r="BJ71" s="164" t="n"/>
      <c r="BK71" s="680" t="inlineStr">
        <is>
          <t>1.2.1, 2.5.1</t>
        </is>
      </c>
      <c r="BL71" s="123" t="n"/>
      <c r="BM71" s="123" t="n"/>
      <c r="BN71" s="123" t="n"/>
      <c r="BO71" s="123" t="n"/>
      <c r="BP71" s="123" t="n"/>
      <c r="BQ71" s="161" t="n"/>
      <c r="BR71" s="1" t="n"/>
      <c r="BS71" s="1" t="n"/>
      <c r="BT71" s="1" t="n"/>
      <c r="BU71" s="1" t="n"/>
      <c r="BV71" s="1" t="n"/>
      <c r="BW71" s="1" t="n"/>
    </row>
    <row r="72">
      <c r="A72" s="90" t="n"/>
      <c r="B72" s="1918" t="inlineStr">
        <is>
          <t>УК-2</t>
        </is>
      </c>
      <c r="C72" s="126" t="n"/>
      <c r="D72" s="126" t="n"/>
      <c r="E72" s="126" t="n"/>
      <c r="F72" s="126" t="n"/>
      <c r="G72" s="126" t="n"/>
      <c r="H72" s="175" t="n"/>
      <c r="I72" s="2347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75" t="n"/>
      <c r="BK72" s="217" t="inlineStr">
        <is>
          <t>1.2.2, 2.5.3</t>
        </is>
      </c>
      <c r="BL72" s="126" t="n"/>
      <c r="BM72" s="126" t="n"/>
      <c r="BN72" s="126" t="n"/>
      <c r="BO72" s="126" t="n"/>
      <c r="BP72" s="126" t="n"/>
      <c r="BQ72" s="175" t="n"/>
      <c r="BR72" s="1" t="n"/>
      <c r="BS72" s="1" t="n"/>
      <c r="BT72" s="1" t="n"/>
      <c r="BU72" s="1" t="n"/>
      <c r="BV72" s="1" t="n"/>
      <c r="BW72" s="1" t="n"/>
    </row>
    <row r="73">
      <c r="A73" s="90" t="n"/>
      <c r="B73" s="1918" t="inlineStr">
        <is>
          <t>УК-3</t>
        </is>
      </c>
      <c r="C73" s="126" t="n"/>
      <c r="D73" s="126" t="n"/>
      <c r="E73" s="126" t="n"/>
      <c r="F73" s="126" t="n"/>
      <c r="G73" s="126" t="n"/>
      <c r="H73" s="175" t="n"/>
      <c r="I73" s="2347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75" t="n"/>
      <c r="BK73" s="217" t="inlineStr">
        <is>
          <t>2.5.2</t>
        </is>
      </c>
      <c r="BL73" s="126" t="n"/>
      <c r="BM73" s="126" t="n"/>
      <c r="BN73" s="126" t="n"/>
      <c r="BO73" s="126" t="n"/>
      <c r="BP73" s="126" t="n"/>
      <c r="BQ73" s="175" t="n"/>
      <c r="BR73" s="1" t="n"/>
      <c r="BS73" s="1" t="n"/>
      <c r="BT73" s="1" t="n"/>
      <c r="BU73" s="1" t="n"/>
      <c r="BV73" s="1" t="n"/>
      <c r="BW73" s="1" t="n"/>
    </row>
    <row r="74">
      <c r="A74" s="90" t="n"/>
      <c r="B74" s="1918" t="inlineStr">
        <is>
          <t>УК-4</t>
        </is>
      </c>
      <c r="C74" s="126" t="n"/>
      <c r="D74" s="126" t="n"/>
      <c r="E74" s="126" t="n"/>
      <c r="F74" s="126" t="n"/>
      <c r="G74" s="126" t="n"/>
      <c r="H74" s="175" t="n"/>
      <c r="I74" s="2347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75" t="n"/>
      <c r="BK74" s="217" t="inlineStr">
        <is>
          <t>1.2.1</t>
        </is>
      </c>
      <c r="BL74" s="126" t="n"/>
      <c r="BM74" s="126" t="n"/>
      <c r="BN74" s="126" t="n"/>
      <c r="BO74" s="126" t="n"/>
      <c r="BP74" s="126" t="n"/>
      <c r="BQ74" s="175" t="n"/>
      <c r="BR74" s="1" t="n"/>
      <c r="BS74" s="1" t="n"/>
      <c r="BT74" s="1" t="n"/>
      <c r="BU74" s="1" t="n"/>
      <c r="BV74" s="1" t="n"/>
      <c r="BW74" s="1" t="n"/>
    </row>
    <row r="75">
      <c r="A75" s="90" t="n"/>
      <c r="B75" s="182" t="inlineStr">
        <is>
          <t>УК-5</t>
        </is>
      </c>
      <c r="C75" s="126" t="n"/>
      <c r="D75" s="126" t="n"/>
      <c r="E75" s="126" t="n"/>
      <c r="F75" s="126" t="n"/>
      <c r="G75" s="126" t="n"/>
      <c r="H75" s="175" t="n"/>
      <c r="I75" s="436" t="inlineStr">
        <is>
          <t>Развивать инновационную восприимчивость и способность к инновационной деятельности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75" t="n"/>
      <c r="BK75" s="217" t="inlineStr">
        <is>
          <t>1.2.1, 1.2.2</t>
        </is>
      </c>
      <c r="BL75" s="126" t="n"/>
      <c r="BM75" s="126" t="n"/>
      <c r="BN75" s="126" t="n"/>
      <c r="BO75" s="126" t="n"/>
      <c r="BP75" s="126" t="n"/>
      <c r="BQ75" s="175" t="n"/>
      <c r="BR75" s="1" t="n"/>
      <c r="BS75" s="1" t="n"/>
      <c r="BT75" s="1" t="n"/>
      <c r="BU75" s="1" t="n"/>
      <c r="BV75" s="1" t="n"/>
      <c r="BW75" s="1" t="n"/>
    </row>
    <row r="76">
      <c r="A76" s="90" t="n"/>
      <c r="B76" s="182" t="inlineStr">
        <is>
          <t>УК-6</t>
        </is>
      </c>
      <c r="C76" s="126" t="n"/>
      <c r="D76" s="126" t="n"/>
      <c r="E76" s="126" t="n"/>
      <c r="F76" s="126" t="n"/>
      <c r="G76" s="126" t="n"/>
      <c r="H76" s="175" t="n"/>
      <c r="I76" s="43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75" t="n"/>
      <c r="BK76" s="217" t="inlineStr">
        <is>
          <t>1.2.1, 1.2.2</t>
        </is>
      </c>
      <c r="BL76" s="126" t="n"/>
      <c r="BM76" s="126" t="n"/>
      <c r="BN76" s="126" t="n"/>
      <c r="BO76" s="126" t="n"/>
      <c r="BP76" s="126" t="n"/>
      <c r="BQ76" s="175" t="n"/>
      <c r="BR76" s="1" t="n"/>
      <c r="BS76" s="1" t="n"/>
      <c r="BT76" s="1" t="n"/>
      <c r="BU76" s="1" t="n"/>
      <c r="BV76" s="1" t="n"/>
      <c r="BW76" s="1" t="n"/>
    </row>
    <row r="77">
      <c r="A77" s="90" t="n"/>
      <c r="B77" s="182" t="inlineStr">
        <is>
          <t>УПК-1</t>
        </is>
      </c>
      <c r="C77" s="126" t="n"/>
      <c r="D77" s="126" t="n"/>
      <c r="E77" s="126" t="n"/>
      <c r="F77" s="126" t="n"/>
      <c r="G77" s="126" t="n"/>
      <c r="H77" s="175" t="n"/>
      <c r="I77" s="436" t="inlineStr">
        <is>
          <t>Владеть основами методологии теории строения, принципами получения, превращения и исследования основных классов координационных соединений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75" t="n"/>
      <c r="BK77" s="217" t="inlineStr">
        <is>
          <t>1.1.1</t>
        </is>
      </c>
      <c r="BL77" s="126" t="n"/>
      <c r="BM77" s="126" t="n"/>
      <c r="BN77" s="126" t="n"/>
      <c r="BO77" s="126" t="n"/>
      <c r="BP77" s="126" t="n"/>
      <c r="BQ77" s="175" t="n"/>
      <c r="BR77" s="1" t="n"/>
      <c r="BS77" s="1" t="n"/>
      <c r="BT77" s="1" t="n"/>
      <c r="BU77" s="1" t="n"/>
      <c r="BV77" s="1" t="n"/>
      <c r="BW77" s="1" t="n"/>
    </row>
    <row r="78">
      <c r="A78" s="514" t="n"/>
      <c r="B78" s="182" t="inlineStr">
        <is>
          <t>УПК-2</t>
        </is>
      </c>
      <c r="C78" s="126" t="n"/>
      <c r="D78" s="126" t="n"/>
      <c r="E78" s="126" t="n"/>
      <c r="F78" s="126" t="n"/>
      <c r="G78" s="126" t="n"/>
      <c r="H78" s="175" t="n"/>
      <c r="I78" s="436" t="inlineStr">
        <is>
          <t>Проводить кинетический анализ химико-технологических процессов различного типа и обосновывать оптимальный технологический режим с учетом конструкции и устройства реактора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75" t="n"/>
      <c r="BK78" s="217" t="inlineStr">
        <is>
          <t>1.1.2</t>
        </is>
      </c>
      <c r="BL78" s="126" t="n"/>
      <c r="BM78" s="126" t="n"/>
      <c r="BN78" s="126" t="n"/>
      <c r="BO78" s="126" t="n"/>
      <c r="BP78" s="126" t="n"/>
      <c r="BQ78" s="175" t="n"/>
      <c r="BR78" s="1" t="n"/>
      <c r="BS78" s="1" t="n"/>
      <c r="BT78" s="1" t="n"/>
      <c r="BU78" s="1" t="n"/>
      <c r="BV78" s="1" t="n"/>
      <c r="BW78" s="1" t="n"/>
    </row>
    <row r="79">
      <c r="A79" s="514" t="n"/>
      <c r="B79" s="182" t="inlineStr">
        <is>
          <t>УПК-3</t>
        </is>
      </c>
      <c r="C79" s="126" t="n"/>
      <c r="D79" s="126" t="n"/>
      <c r="E79" s="126" t="n"/>
      <c r="F79" s="126" t="n"/>
      <c r="G79" s="126" t="n"/>
      <c r="H79" s="175" t="n"/>
      <c r="I79" s="436" t="inlineStr">
        <is>
          <t>Анализировать состояния пересыщения в бинарных и многокомпонентных системах, определять роль факторов в образовании зародышей новой фазы и их роста в соответствии с механизмами образования кристаллической решетки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75" t="n"/>
      <c r="BK79" s="217" t="inlineStr">
        <is>
          <t>1.1.3</t>
        </is>
      </c>
      <c r="BL79" s="126" t="n"/>
      <c r="BM79" s="126" t="n"/>
      <c r="BN79" s="126" t="n"/>
      <c r="BO79" s="126" t="n"/>
      <c r="BP79" s="126" t="n"/>
      <c r="BQ79" s="175" t="n"/>
      <c r="BR79" s="1" t="n"/>
      <c r="BS79" s="1" t="n"/>
      <c r="BT79" s="1" t="n"/>
      <c r="BU79" s="1" t="n"/>
      <c r="BV79" s="1" t="n"/>
      <c r="BW79" s="1" t="n"/>
    </row>
    <row r="80">
      <c r="A80" s="515" t="n"/>
      <c r="B80" s="182" t="inlineStr">
        <is>
          <t>УПК-4</t>
        </is>
      </c>
      <c r="C80" s="126" t="n"/>
      <c r="D80" s="126" t="n"/>
      <c r="E80" s="126" t="n"/>
      <c r="F80" s="126" t="n"/>
      <c r="G80" s="126" t="n"/>
      <c r="H80" s="175" t="n"/>
      <c r="I80" s="436" t="inlineStr">
        <is>
          <t>Владеть методами синтеза высокодисперсных соединений с размером частиц на наноуровне,  теоретическими основами образования и формирования твердой фазы в виде полимерных комплексов, обосновывать способ и условия получения нанодисперсных соединений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75" t="n"/>
      <c r="BK80" s="217" t="inlineStr">
        <is>
          <t>1.1.3</t>
        </is>
      </c>
      <c r="BL80" s="126" t="n"/>
      <c r="BM80" s="126" t="n"/>
      <c r="BN80" s="126" t="n"/>
      <c r="BO80" s="126" t="n"/>
      <c r="BP80" s="126" t="n"/>
      <c r="BQ80" s="175" t="n"/>
      <c r="BR80" s="1" t="n"/>
      <c r="BS80" s="1" t="n"/>
      <c r="BT80" s="1" t="n"/>
      <c r="BU80" s="1" t="n"/>
      <c r="BV80" s="1" t="n"/>
      <c r="BW80" s="1" t="n"/>
    </row>
    <row r="81">
      <c r="A81" s="515" t="n"/>
      <c r="B81" s="182" t="inlineStr">
        <is>
          <t>УПК-5</t>
        </is>
      </c>
      <c r="C81" s="126" t="n"/>
      <c r="D81" s="126" t="n"/>
      <c r="E81" s="126" t="n"/>
      <c r="F81" s="126" t="n"/>
      <c r="G81" s="126" t="n"/>
      <c r="H81" s="175" t="n"/>
      <c r="I81" s="43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области производства неорганических веществ и материалов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75" t="n"/>
      <c r="BK81" s="217" t="inlineStr">
        <is>
          <t>1.2.2</t>
        </is>
      </c>
      <c r="BL81" s="126" t="n"/>
      <c r="BM81" s="126" t="n"/>
      <c r="BN81" s="126" t="n"/>
      <c r="BO81" s="126" t="n"/>
      <c r="BP81" s="126" t="n"/>
      <c r="BQ81" s="175" t="n"/>
      <c r="BR81" s="1" t="n"/>
      <c r="BS81" s="1" t="n"/>
      <c r="BT81" s="1" t="n"/>
      <c r="BU81" s="1" t="n"/>
      <c r="BV81" s="1" t="n"/>
      <c r="BW81" s="1" t="n"/>
    </row>
    <row r="82">
      <c r="A82" s="514" t="n"/>
      <c r="B82" s="182" t="inlineStr">
        <is>
          <t>СК-1</t>
        </is>
      </c>
      <c r="C82" s="126" t="n"/>
      <c r="D82" s="126" t="n"/>
      <c r="E82" s="126" t="n"/>
      <c r="F82" s="126" t="n"/>
      <c r="G82" s="126" t="n"/>
      <c r="H82" s="175" t="n"/>
      <c r="I82" s="1351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расчеты, начиная от расчетов на прочность, анализ и моделирование тепловых процессов, расчеты гидравлических систем и машин, расчеты процессов литья под давлением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75" t="n"/>
      <c r="BK82" s="217" t="inlineStr">
        <is>
          <t>2.2.1</t>
        </is>
      </c>
      <c r="BL82" s="126" t="n"/>
      <c r="BM82" s="126" t="n"/>
      <c r="BN82" s="126" t="n"/>
      <c r="BO82" s="126" t="n"/>
      <c r="BP82" s="126" t="n"/>
      <c r="BQ82" s="175" t="n"/>
      <c r="BR82" s="1" t="n"/>
      <c r="BS82" s="1" t="n"/>
      <c r="BT82" s="1" t="n"/>
      <c r="BU82" s="1" t="n"/>
      <c r="BV82" s="1" t="n"/>
      <c r="BW82" s="1" t="n"/>
    </row>
    <row r="83">
      <c r="A83" s="514" t="n"/>
      <c r="B83" s="182" t="inlineStr">
        <is>
          <t>СК-2</t>
        </is>
      </c>
      <c r="C83" s="126" t="n"/>
      <c r="D83" s="126" t="n"/>
      <c r="E83" s="126" t="n"/>
      <c r="F83" s="126" t="n"/>
      <c r="G83" s="126" t="n"/>
      <c r="H83" s="175" t="n"/>
      <c r="I83" s="436" t="inlineStr">
        <is>
          <t>Владеть навыками разработки проектной документации с применением CAD/CAE технологий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75" t="n"/>
      <c r="BK83" s="217" t="inlineStr">
        <is>
          <t>2.2.1</t>
        </is>
      </c>
      <c r="BL83" s="126" t="n"/>
      <c r="BM83" s="126" t="n"/>
      <c r="BN83" s="126" t="n"/>
      <c r="BO83" s="126" t="n"/>
      <c r="BP83" s="126" t="n"/>
      <c r="BQ83" s="175" t="n"/>
      <c r="BR83" s="1" t="n"/>
      <c r="BS83" s="1" t="n"/>
      <c r="BT83" s="1" t="n"/>
      <c r="BU83" s="1" t="n"/>
      <c r="BV83" s="1" t="n"/>
      <c r="BW83" s="1" t="n"/>
    </row>
    <row r="84">
      <c r="A84" s="515" t="n"/>
      <c r="B84" s="182" t="inlineStr">
        <is>
          <t>СК-3</t>
        </is>
      </c>
      <c r="C84" s="126" t="n"/>
      <c r="D84" s="126" t="n"/>
      <c r="E84" s="126" t="n"/>
      <c r="F84" s="126" t="n"/>
      <c r="G84" s="126" t="n"/>
      <c r="H84" s="175" t="n"/>
      <c r="I84" s="436" t="inlineStr">
        <is>
          <t>Составлять математические модели реакторов для типовых профессиональных задач, находить способы их решений и интерпретировать профессиональный (физический) смысл полученного математического результата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75" t="n"/>
      <c r="BK84" s="217" t="inlineStr">
        <is>
          <t>2.2.2</t>
        </is>
      </c>
      <c r="BL84" s="126" t="n"/>
      <c r="BM84" s="126" t="n"/>
      <c r="BN84" s="126" t="n"/>
      <c r="BO84" s="126" t="n"/>
      <c r="BP84" s="126" t="n"/>
      <c r="BQ84" s="175" t="n"/>
      <c r="BR84" s="1" t="n"/>
      <c r="BS84" s="1" t="n"/>
      <c r="BT84" s="1" t="n"/>
      <c r="BU84" s="1" t="n"/>
      <c r="BV84" s="1" t="n"/>
      <c r="BW84" s="1" t="n"/>
    </row>
    <row r="85">
      <c r="A85" s="515" t="n"/>
      <c r="B85" s="182" t="inlineStr">
        <is>
          <t>СК-4</t>
        </is>
      </c>
      <c r="C85" s="126" t="n"/>
      <c r="D85" s="126" t="n"/>
      <c r="E85" s="126" t="n"/>
      <c r="F85" s="126" t="n"/>
      <c r="G85" s="126" t="n"/>
      <c r="H85" s="175" t="n"/>
      <c r="I85" s="436" t="inlineStr">
        <is>
          <t>Владеть навыками применения в практической деятельности знаний и методологии создания, функционирования и эксплуатации автоматизированных систем управления химическим производством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75" t="n"/>
      <c r="BK85" s="217" t="inlineStr">
        <is>
          <t>2.2.3</t>
        </is>
      </c>
      <c r="BL85" s="126" t="n"/>
      <c r="BM85" s="126" t="n"/>
      <c r="BN85" s="126" t="n"/>
      <c r="BO85" s="126" t="n"/>
      <c r="BP85" s="126" t="n"/>
      <c r="BQ85" s="175" t="n"/>
      <c r="BR85" s="1" t="n"/>
      <c r="BS85" s="1" t="n"/>
      <c r="BT85" s="1" t="n"/>
      <c r="BU85" s="1" t="n"/>
      <c r="BV85" s="1" t="n"/>
      <c r="BW85" s="1" t="n"/>
    </row>
    <row r="86">
      <c r="A86" s="515" t="n"/>
      <c r="B86" s="182" t="inlineStr">
        <is>
          <t>СК-5</t>
        </is>
      </c>
      <c r="C86" s="126" t="n"/>
      <c r="D86" s="126" t="n"/>
      <c r="E86" s="126" t="n"/>
      <c r="F86" s="126" t="n"/>
      <c r="G86" s="126" t="n"/>
      <c r="H86" s="175" t="n"/>
      <c r="I86" s="436" t="inlineStr">
        <is>
          <t>Разрабатывать и создавать высокотемпературные способы получения неорганических материалов, используя знания химической термодинамики и кинетики топохимических реакций в твердых системах и понимание механизма взаимодействия твердых фаз и их реакционной способности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75" t="n"/>
      <c r="BK86" s="217" t="inlineStr">
        <is>
          <t>2.3.1</t>
        </is>
      </c>
      <c r="BL86" s="126" t="n"/>
      <c r="BM86" s="126" t="n"/>
      <c r="BN86" s="126" t="n"/>
      <c r="BO86" s="126" t="n"/>
      <c r="BP86" s="126" t="n"/>
      <c r="BQ86" s="175" t="n"/>
      <c r="BR86" s="1" t="n"/>
      <c r="BS86" s="1" t="n"/>
      <c r="BT86" s="1" t="n"/>
      <c r="BU86" s="1" t="n"/>
      <c r="BV86" s="1" t="n"/>
      <c r="BW86" s="1" t="n"/>
    </row>
    <row r="87">
      <c r="A87" s="514" t="n"/>
      <c r="B87" s="182" t="inlineStr">
        <is>
          <t>СК-6</t>
        </is>
      </c>
      <c r="C87" s="126" t="n"/>
      <c r="D87" s="126" t="n"/>
      <c r="E87" s="126" t="n"/>
      <c r="F87" s="126" t="n"/>
      <c r="G87" s="126" t="n"/>
      <c r="H87" s="175" t="n"/>
      <c r="I87" s="436" t="inlineStr">
        <is>
          <t>Владеть физико-химическими основами неорганического синтеза продуктов с заданными химическим и фазовым составом, физико-химическими свойствами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75" t="n"/>
      <c r="BK87" s="217" t="inlineStr">
        <is>
          <t>2.3.2</t>
        </is>
      </c>
      <c r="BL87" s="126" t="n"/>
      <c r="BM87" s="126" t="n"/>
      <c r="BN87" s="126" t="n"/>
      <c r="BO87" s="126" t="n"/>
      <c r="BP87" s="126" t="n"/>
      <c r="BQ87" s="175" t="n"/>
      <c r="BR87" s="1" t="n"/>
      <c r="BS87" s="1" t="n"/>
      <c r="BT87" s="1" t="n"/>
      <c r="BU87" s="1" t="n"/>
      <c r="BV87" s="1" t="n"/>
      <c r="BW87" s="1" t="n"/>
    </row>
    <row r="88">
      <c r="A88" s="514" t="n"/>
      <c r="B88" s="182" t="inlineStr">
        <is>
          <t>СК-7</t>
        </is>
      </c>
      <c r="C88" s="126" t="n"/>
      <c r="D88" s="126" t="n"/>
      <c r="E88" s="126" t="n"/>
      <c r="F88" s="126" t="n"/>
      <c r="G88" s="126" t="n"/>
      <c r="H88" s="175" t="n"/>
      <c r="I88" s="436" t="inlineStr">
        <is>
          <t xml:space="preserve">Разрабатывать и создавать химико-технологические процессы малотоннажных производств для получения чистых и особо чистых веществ, адсорбентов, пигментов, катализаторов 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75" t="n"/>
      <c r="BK88" s="217" t="inlineStr">
        <is>
          <t>2.3.2</t>
        </is>
      </c>
      <c r="BL88" s="126" t="n"/>
      <c r="BM88" s="126" t="n"/>
      <c r="BN88" s="126" t="n"/>
      <c r="BO88" s="126" t="n"/>
      <c r="BP88" s="126" t="n"/>
      <c r="BQ88" s="175" t="n"/>
      <c r="BR88" s="1" t="n"/>
      <c r="BS88" s="1" t="n"/>
      <c r="BT88" s="1" t="n"/>
      <c r="BU88" s="1" t="n"/>
      <c r="BV88" s="1" t="n"/>
      <c r="BW88" s="1" t="n"/>
    </row>
    <row r="89">
      <c r="A89" s="514" t="n"/>
      <c r="B89" s="182" t="inlineStr">
        <is>
          <t>СК-8</t>
        </is>
      </c>
      <c r="C89" s="126" t="n"/>
      <c r="D89" s="126" t="n"/>
      <c r="E89" s="126" t="n"/>
      <c r="F89" s="126" t="n"/>
      <c r="G89" s="126" t="n"/>
      <c r="H89" s="175" t="n"/>
      <c r="I89" s="436" t="inlineStr">
        <is>
          <t>Владеть приемами и системами автоматизированного проектирования технологических процессов и производственных объектов в соответствии со спецификой и перспективными направлениями в области проектирования химических производств</t>
        </is>
      </c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75" t="n"/>
      <c r="BK89" s="217" t="inlineStr">
        <is>
          <t>2.4.1</t>
        </is>
      </c>
      <c r="BL89" s="126" t="n"/>
      <c r="BM89" s="126" t="n"/>
      <c r="BN89" s="126" t="n"/>
      <c r="BO89" s="126" t="n"/>
      <c r="BP89" s="126" t="n"/>
      <c r="BQ89" s="175" t="n"/>
      <c r="BR89" s="1" t="n"/>
      <c r="BS89" s="1" t="n"/>
      <c r="BT89" s="1" t="n"/>
      <c r="BU89" s="1" t="n"/>
      <c r="BV89" s="1" t="n"/>
      <c r="BW89" s="1" t="n"/>
    </row>
    <row r="90">
      <c r="A90" s="514" t="n"/>
      <c r="B90" s="182" t="inlineStr">
        <is>
          <t>СК-9</t>
        </is>
      </c>
      <c r="C90" s="126" t="n"/>
      <c r="D90" s="126" t="n"/>
      <c r="E90" s="126" t="n"/>
      <c r="F90" s="126" t="n"/>
      <c r="G90" s="126" t="n"/>
      <c r="H90" s="175" t="n"/>
      <c r="I90" s="436" t="inlineStr">
        <is>
          <t>Владеть основными промышленными методами переработки и использования отходов производства для решения экологических проблем современной химической промышленности</t>
        </is>
      </c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75" t="n"/>
      <c r="BK90" s="217" t="inlineStr">
        <is>
          <t>2.4.2</t>
        </is>
      </c>
      <c r="BL90" s="126" t="n"/>
      <c r="BM90" s="126" t="n"/>
      <c r="BN90" s="126" t="n"/>
      <c r="BO90" s="126" t="n"/>
      <c r="BP90" s="126" t="n"/>
      <c r="BQ90" s="175" t="n"/>
      <c r="BR90" s="1" t="n"/>
      <c r="BS90" s="1" t="n"/>
      <c r="BT90" s="1" t="n"/>
      <c r="BU90" s="1" t="n"/>
      <c r="BV90" s="1" t="n"/>
      <c r="BW90" s="1" t="n"/>
    </row>
    <row r="91">
      <c r="A91" s="514" t="n"/>
      <c r="B91" s="182" t="inlineStr">
        <is>
          <t>СК-10</t>
        </is>
      </c>
      <c r="C91" s="126" t="n"/>
      <c r="D91" s="126" t="n"/>
      <c r="E91" s="126" t="n"/>
      <c r="F91" s="126" t="n"/>
      <c r="G91" s="126" t="n"/>
      <c r="H91" s="175" t="n"/>
      <c r="I91" s="436" t="inlineStr">
        <is>
          <t>Разрабатывать технологические процессы и способы производства неорганических веществ и материалов на основе принципов создания экологически чистого производства</t>
        </is>
      </c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75" t="n"/>
      <c r="BK91" s="217" t="inlineStr">
        <is>
          <t>2.4.2</t>
        </is>
      </c>
      <c r="BL91" s="126" t="n"/>
      <c r="BM91" s="126" t="n"/>
      <c r="BN91" s="126" t="n"/>
      <c r="BO91" s="126" t="n"/>
      <c r="BP91" s="126" t="n"/>
      <c r="BQ91" s="175" t="n"/>
      <c r="BR91" s="1" t="n"/>
      <c r="BS91" s="1" t="n"/>
      <c r="BT91" s="1" t="n"/>
      <c r="BU91" s="1" t="n"/>
      <c r="BV91" s="1" t="n"/>
      <c r="BW91" s="1" t="n"/>
    </row>
    <row r="92">
      <c r="A92" s="514" t="n"/>
      <c r="B92" s="2349" t="inlineStr">
        <is>
          <t>СК-11</t>
        </is>
      </c>
      <c r="C92" s="1832" t="n"/>
      <c r="D92" s="1832" t="n"/>
      <c r="E92" s="1832" t="n"/>
      <c r="F92" s="1832" t="n"/>
      <c r="G92" s="1832" t="n"/>
      <c r="H92" s="1924" t="n"/>
      <c r="I92" s="2350" t="inlineStr">
        <is>
          <t>Владеть методами защиты металлов от коррозии при проектировании химических производств и обладать навыками анализа коррозионного воздействия среды на свойства металлов в условиях химических производств</t>
        </is>
      </c>
      <c r="J92" s="1832" t="n"/>
      <c r="K92" s="1832" t="n"/>
      <c r="L92" s="1832" t="n"/>
      <c r="M92" s="1832" t="n"/>
      <c r="N92" s="1832" t="n"/>
      <c r="O92" s="1832" t="n"/>
      <c r="P92" s="1832" t="n"/>
      <c r="Q92" s="1832" t="n"/>
      <c r="R92" s="1832" t="n"/>
      <c r="S92" s="1832" t="n"/>
      <c r="T92" s="1832" t="n"/>
      <c r="U92" s="1832" t="n"/>
      <c r="V92" s="1832" t="n"/>
      <c r="W92" s="1832" t="n"/>
      <c r="X92" s="1832" t="n"/>
      <c r="Y92" s="1832" t="n"/>
      <c r="Z92" s="1832" t="n"/>
      <c r="AA92" s="1832" t="n"/>
      <c r="AB92" s="1832" t="n"/>
      <c r="AC92" s="1832" t="n"/>
      <c r="AD92" s="1832" t="n"/>
      <c r="AE92" s="1832" t="n"/>
      <c r="AF92" s="1832" t="n"/>
      <c r="AG92" s="1832" t="n"/>
      <c r="AH92" s="1832" t="n"/>
      <c r="AI92" s="1832" t="n"/>
      <c r="AJ92" s="1832" t="n"/>
      <c r="AK92" s="1832" t="n"/>
      <c r="AL92" s="1832" t="n"/>
      <c r="AM92" s="1832" t="n"/>
      <c r="AN92" s="1832" t="n"/>
      <c r="AO92" s="1832" t="n"/>
      <c r="AP92" s="1832" t="n"/>
      <c r="AQ92" s="1832" t="n"/>
      <c r="AR92" s="1832" t="n"/>
      <c r="AS92" s="1832" t="n"/>
      <c r="AT92" s="1832" t="n"/>
      <c r="AU92" s="1832" t="n"/>
      <c r="AV92" s="1832" t="n"/>
      <c r="AW92" s="1832" t="n"/>
      <c r="AX92" s="1832" t="n"/>
      <c r="AY92" s="1832" t="n"/>
      <c r="AZ92" s="1832" t="n"/>
      <c r="BA92" s="1832" t="n"/>
      <c r="BB92" s="1832" t="n"/>
      <c r="BC92" s="1832" t="n"/>
      <c r="BD92" s="1832" t="n"/>
      <c r="BE92" s="1832" t="n"/>
      <c r="BF92" s="1832" t="n"/>
      <c r="BG92" s="1832" t="n"/>
      <c r="BH92" s="1832" t="n"/>
      <c r="BI92" s="1832" t="n"/>
      <c r="BJ92" s="1924" t="n"/>
      <c r="BK92" s="898" t="inlineStr">
        <is>
          <t>2.4.3</t>
        </is>
      </c>
      <c r="BL92" s="202" t="n"/>
      <c r="BM92" s="202" t="n"/>
      <c r="BN92" s="202" t="n"/>
      <c r="BO92" s="202" t="n"/>
      <c r="BP92" s="202" t="n"/>
      <c r="BQ92" s="203" t="n"/>
      <c r="BR92" s="1" t="n"/>
      <c r="BS92" s="1" t="n"/>
      <c r="BT92" s="1" t="n"/>
      <c r="BU92" s="1" t="n"/>
      <c r="BV92" s="1" t="n"/>
      <c r="BW92" s="1" t="n"/>
    </row>
    <row r="93">
      <c r="A93" s="243" t="n"/>
      <c r="B93" s="516" t="n"/>
      <c r="C93" s="516" t="n"/>
      <c r="D93" s="516" t="n"/>
      <c r="E93" s="517" t="n"/>
      <c r="F93" s="517" t="n"/>
      <c r="G93" s="517" t="n"/>
      <c r="H93" s="517" t="n"/>
      <c r="I93" s="517" t="n"/>
      <c r="J93" s="517" t="n"/>
      <c r="K93" s="517" t="n"/>
      <c r="L93" s="517" t="n"/>
      <c r="M93" s="517" t="n"/>
      <c r="N93" s="517" t="n"/>
      <c r="O93" s="517" t="n"/>
      <c r="P93" s="517" t="n"/>
      <c r="Q93" s="517" t="n"/>
      <c r="R93" s="517" t="n"/>
      <c r="S93" s="517" t="n"/>
      <c r="T93" s="517" t="n"/>
      <c r="U93" s="517" t="n"/>
      <c r="V93" s="517" t="n"/>
      <c r="W93" s="517" t="n"/>
      <c r="X93" s="517" t="n"/>
      <c r="Y93" s="517" t="n"/>
      <c r="Z93" s="517" t="n"/>
      <c r="AA93" s="517" t="n"/>
      <c r="AB93" s="517" t="n"/>
      <c r="AC93" s="517" t="n"/>
      <c r="AD93" s="517" t="n"/>
      <c r="AE93" s="517" t="n"/>
      <c r="AF93" s="517" t="n"/>
      <c r="AG93" s="517" t="n"/>
      <c r="AH93" s="517" t="n"/>
      <c r="AI93" s="517" t="n"/>
      <c r="AJ93" s="517" t="n"/>
      <c r="AK93" s="517" t="n"/>
      <c r="AL93" s="517" t="n"/>
      <c r="AM93" s="517" t="n"/>
      <c r="AN93" s="517" t="n"/>
      <c r="AO93" s="517" t="n"/>
      <c r="AP93" s="517" t="n"/>
      <c r="AQ93" s="517" t="n"/>
      <c r="AR93" s="517" t="n"/>
      <c r="AS93" s="517" t="n"/>
      <c r="AT93" s="517" t="n"/>
      <c r="AU93" s="517" t="n"/>
      <c r="AV93" s="517" t="n"/>
      <c r="AW93" s="517" t="n"/>
      <c r="AX93" s="517" t="n"/>
      <c r="AY93" s="517" t="n"/>
      <c r="AZ93" s="517" t="n"/>
      <c r="BA93" s="517" t="n"/>
      <c r="BB93" s="517" t="n"/>
      <c r="BC93" s="517" t="n"/>
      <c r="BD93" s="517" t="n"/>
      <c r="BE93" s="517" t="n"/>
      <c r="BF93" s="517" t="n"/>
      <c r="BG93" s="260" t="n"/>
      <c r="BH93" s="260" t="n"/>
      <c r="BI93" s="260" t="n"/>
      <c r="BJ93" s="260" t="n"/>
      <c r="BK93" s="260" t="n"/>
      <c r="BL93" s="260" t="n"/>
      <c r="BM93" s="260" t="n"/>
      <c r="BN93" s="260" t="n"/>
      <c r="BO93" s="260" t="n"/>
      <c r="BP93" s="243" t="n"/>
      <c r="BQ93" s="243" t="n"/>
      <c r="BR93" s="243" t="n"/>
      <c r="BS93" s="243" t="n"/>
      <c r="BT93" s="1" t="n"/>
      <c r="BU93" s="1" t="n"/>
      <c r="BV93" s="1" t="n"/>
      <c r="BW93" s="1" t="n"/>
    </row>
    <row r="94">
      <c r="A94" s="90" t="n"/>
      <c r="B94" s="90" t="n"/>
      <c r="C94" s="24" t="inlineStr">
        <is>
          <t>Учебный план углубленного высшего образования по специальности 7-06-0711-01 "Производство неорганических веществ и материалов"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7-06-07-011/пр.</t>
        </is>
      </c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244" t="n"/>
      <c r="BQ94" s="244" t="n"/>
      <c r="BR94" s="244" t="n"/>
      <c r="BS94" s="244" t="n"/>
      <c r="BT94" s="1" t="n"/>
      <c r="BU94" s="1" t="n"/>
      <c r="BV94" s="1" t="n"/>
      <c r="BW94" s="1" t="n"/>
    </row>
    <row r="95">
      <c r="A95" s="90" t="n"/>
      <c r="B95" s="90" t="n"/>
      <c r="C95" s="518" t="n"/>
      <c r="D95" s="90" t="n"/>
      <c r="E95" s="90" t="n"/>
      <c r="F95" s="90" t="n"/>
      <c r="G95" s="90" t="n"/>
      <c r="H95" s="90" t="n"/>
      <c r="I95" s="90" t="n"/>
      <c r="J95" s="90" t="n"/>
      <c r="K95" s="90" t="n"/>
      <c r="L95" s="90" t="n"/>
      <c r="M95" s="90" t="n"/>
      <c r="N95" s="90" t="n"/>
      <c r="O95" s="90" t="n"/>
      <c r="P95" s="90" t="n"/>
      <c r="Q95" s="90" t="n"/>
      <c r="R95" s="90" t="n"/>
      <c r="S95" s="90" t="n"/>
      <c r="T95" s="90" t="n"/>
      <c r="U95" s="90" t="n"/>
      <c r="V95" s="90" t="n"/>
      <c r="W95" s="90" t="n"/>
      <c r="X95" s="90" t="n"/>
      <c r="Y95" s="90" t="n"/>
      <c r="Z95" s="90" t="n"/>
      <c r="AA95" s="90" t="n"/>
      <c r="AB95" s="90" t="n"/>
      <c r="AC95" s="90" t="n"/>
      <c r="AD95" s="90" t="n"/>
      <c r="AE95" s="90" t="n"/>
      <c r="AF95" s="90" t="n"/>
      <c r="AG95" s="90" t="n"/>
      <c r="AH95" s="90" t="n"/>
      <c r="AI95" s="90" t="n"/>
      <c r="AJ95" s="90" t="n"/>
      <c r="AK95" s="90" t="n"/>
      <c r="AL95" s="90" t="n"/>
      <c r="AM95" s="90" t="n"/>
      <c r="AN95" s="90" t="n"/>
      <c r="AO95" s="90" t="n"/>
      <c r="AP95" s="90" t="n"/>
      <c r="AQ95" s="90" t="n"/>
      <c r="AR95" s="90" t="n"/>
      <c r="AS95" s="90" t="n"/>
      <c r="AT95" s="90" t="n"/>
      <c r="AU95" s="90" t="n"/>
      <c r="AV95" s="90" t="n"/>
      <c r="AW95" s="90" t="n"/>
      <c r="AX95" s="90" t="n"/>
      <c r="AY95" s="90" t="n"/>
      <c r="AZ95" s="90" t="n"/>
      <c r="BA95" s="90" t="n"/>
      <c r="BB95" s="90" t="n"/>
      <c r="BC95" s="90" t="n"/>
      <c r="BD95" s="90" t="n"/>
      <c r="BE95" s="90" t="n"/>
      <c r="BF95" s="90" t="n"/>
      <c r="BG95" s="90" t="n"/>
      <c r="BH95" s="90" t="n"/>
      <c r="BI95" s="90" t="n"/>
      <c r="BJ95" s="90" t="n"/>
      <c r="BK95" s="90" t="n"/>
      <c r="BL95" s="90" t="n"/>
      <c r="BM95" s="90" t="n"/>
      <c r="BN95" s="90" t="n"/>
      <c r="BO95" s="90" t="n"/>
      <c r="BP95" s="90" t="n"/>
      <c r="BQ95" s="90" t="n"/>
      <c r="BR95" s="90" t="n"/>
      <c r="BS95" s="90" t="n"/>
      <c r="BT95" s="1" t="n"/>
      <c r="BU95" s="1" t="n"/>
      <c r="BV95" s="1" t="n"/>
      <c r="BW95" s="1" t="n"/>
    </row>
    <row r="96">
      <c r="A96" s="90" t="n"/>
      <c r="B96" s="688" t="n"/>
      <c r="C96" s="1564" t="inlineStr">
        <is>
          <t>*</t>
        </is>
      </c>
      <c r="D96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90" t="n"/>
      <c r="BS96" s="90" t="n"/>
      <c r="BT96" s="1" t="n"/>
      <c r="BU96" s="1" t="n"/>
      <c r="BV96" s="1" t="n"/>
      <c r="BW96" s="1" t="n"/>
    </row>
    <row r="97">
      <c r="A97" s="247" t="n"/>
      <c r="B97" s="689" t="n"/>
      <c r="C97" s="1564" t="n"/>
      <c r="D97" s="29" t="n"/>
      <c r="E97" s="29" t="n"/>
      <c r="F97" s="29" t="n"/>
      <c r="G97" s="29" t="n"/>
      <c r="H97" s="29" t="n"/>
      <c r="I97" s="29" t="n"/>
      <c r="J97" s="29" t="n"/>
      <c r="K97" s="29" t="n"/>
      <c r="L97" s="29" t="n"/>
      <c r="M97" s="29" t="n"/>
      <c r="N97" s="29" t="n"/>
      <c r="O97" s="29" t="n"/>
      <c r="P97" s="29" t="n"/>
      <c r="Q97" s="29" t="n"/>
      <c r="R97" s="29" t="n"/>
      <c r="S97" s="29" t="n"/>
      <c r="T97" s="29" t="n"/>
      <c r="U97" s="29" t="n"/>
      <c r="V97" s="29" t="n"/>
      <c r="W97" s="29" t="n"/>
      <c r="X97" s="29" t="n"/>
      <c r="Y97" s="29" t="n"/>
      <c r="Z97" s="29" t="n"/>
      <c r="AA97" s="29" t="n"/>
      <c r="AB97" s="29" t="n"/>
      <c r="AC97" s="29" t="n"/>
      <c r="AD97" s="29" t="n"/>
      <c r="AE97" s="29" t="n"/>
      <c r="AF97" s="29" t="n"/>
      <c r="AG97" s="29" t="n"/>
      <c r="AH97" s="29" t="n"/>
      <c r="AI97" s="29" t="n"/>
      <c r="AJ97" s="29" t="n"/>
      <c r="AK97" s="29" t="n"/>
      <c r="AL97" s="29" t="n"/>
      <c r="AM97" s="29" t="n"/>
      <c r="AN97" s="29" t="n"/>
      <c r="AO97" s="29" t="n"/>
      <c r="AP97" s="29" t="n"/>
      <c r="AQ97" s="29" t="n"/>
      <c r="AR97" s="29" t="n"/>
      <c r="AS97" s="29" t="n"/>
      <c r="AT97" s="29" t="n"/>
      <c r="AU97" s="29" t="n"/>
      <c r="AV97" s="29" t="n"/>
      <c r="AW97" s="29" t="n"/>
      <c r="AX97" s="29" t="n"/>
      <c r="AY97" s="29" t="n"/>
      <c r="AZ97" s="29" t="n"/>
      <c r="BA97" s="29" t="n"/>
      <c r="BB97" s="29" t="n"/>
      <c r="BC97" s="29" t="n"/>
      <c r="BD97" s="29" t="n"/>
      <c r="BE97" s="29" t="n"/>
      <c r="BF97" s="29" t="n"/>
      <c r="BG97" s="29" t="n"/>
      <c r="BH97" s="29" t="n"/>
      <c r="BI97" s="29" t="n"/>
      <c r="BJ97" s="29" t="n"/>
      <c r="BK97" s="29" t="n"/>
      <c r="BL97" s="29" t="n"/>
      <c r="BM97" s="29" t="n"/>
      <c r="BN97" s="29" t="n"/>
      <c r="BO97" s="29" t="n"/>
      <c r="BP97" s="29" t="n"/>
      <c r="BQ97" s="29" t="n"/>
      <c r="BR97" s="247" t="n"/>
      <c r="BS97" s="247" t="n"/>
      <c r="BT97" s="1" t="n"/>
      <c r="BU97" s="1" t="n"/>
      <c r="BV97" s="1" t="n"/>
      <c r="BW97" s="1" t="n"/>
    </row>
    <row r="98">
      <c r="A98" s="90" t="n"/>
      <c r="B98" s="688" t="n"/>
      <c r="C98" s="1564" t="inlineStr">
        <is>
          <t>д</t>
        </is>
      </c>
      <c r="D98" s="1172" t="inlineStr">
        <is>
          <t>Дифференцированный зачет.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" t="n"/>
      <c r="BK98" s="1" t="n"/>
      <c r="BL98" s="1" t="n"/>
      <c r="BM98" s="1" t="n"/>
      <c r="BN98" s="1" t="n"/>
      <c r="BO98" s="1" t="n"/>
      <c r="BP98" s="1" t="n"/>
      <c r="BQ98" s="1" t="n"/>
      <c r="BR98" s="90" t="n"/>
      <c r="BS98" s="90" t="n"/>
      <c r="BT98" s="1" t="n"/>
      <c r="BU98" s="1" t="n"/>
      <c r="BV98" s="1" t="n"/>
      <c r="BW98" s="1" t="n"/>
    </row>
    <row r="99">
      <c r="A99" s="243" t="n"/>
      <c r="B99" s="243" t="n"/>
      <c r="C99" s="243" t="n"/>
      <c r="D99" s="243" t="n"/>
      <c r="E99" s="243" t="n"/>
      <c r="F99" s="243" t="n"/>
      <c r="G99" s="243" t="n"/>
      <c r="H99" s="243" t="n"/>
      <c r="I99" s="243" t="n"/>
      <c r="J99" s="243" t="n"/>
      <c r="K99" s="243" t="n"/>
      <c r="L99" s="243" t="n"/>
      <c r="M99" s="243" t="n"/>
      <c r="N99" s="243" t="n"/>
      <c r="O99" s="243" t="n"/>
      <c r="P99" s="243" t="n"/>
      <c r="Q99" s="243" t="n"/>
      <c r="R99" s="243" t="n"/>
      <c r="S99" s="243" t="n"/>
      <c r="T99" s="243" t="n"/>
      <c r="U99" s="243" t="n"/>
      <c r="V99" s="243" t="n"/>
      <c r="W99" s="243" t="n"/>
      <c r="X99" s="243" t="n"/>
      <c r="Y99" s="243" t="n"/>
      <c r="Z99" s="243" t="n"/>
      <c r="AA99" s="243" t="n"/>
      <c r="AB99" s="243" t="n"/>
      <c r="AC99" s="243" t="n"/>
      <c r="AD99" s="243" t="n"/>
      <c r="AE99" s="243" t="n"/>
      <c r="AF99" s="243" t="n"/>
      <c r="AG99" s="243" t="n"/>
      <c r="AH99" s="243" t="n"/>
      <c r="AI99" s="243" t="n"/>
      <c r="AJ99" s="243" t="n"/>
      <c r="AK99" s="243" t="n"/>
      <c r="AL99" s="243" t="n"/>
      <c r="AM99" s="243" t="n"/>
      <c r="AN99" s="243" t="n"/>
      <c r="AO99" s="243" t="n"/>
      <c r="AP99" s="243" t="n"/>
      <c r="AQ99" s="243" t="n"/>
      <c r="AR99" s="243" t="n"/>
      <c r="AS99" s="243" t="n"/>
      <c r="AT99" s="243" t="n"/>
      <c r="AU99" s="243" t="n"/>
      <c r="AV99" s="243" t="n"/>
      <c r="AW99" s="243" t="n"/>
      <c r="AX99" s="243" t="n"/>
      <c r="AY99" s="243" t="n"/>
      <c r="AZ99" s="243" t="n"/>
      <c r="BA99" s="243" t="n"/>
      <c r="BB99" s="243" t="n"/>
      <c r="BC99" s="243" t="n"/>
      <c r="BD99" s="243" t="n"/>
      <c r="BE99" s="243" t="n"/>
      <c r="BF99" s="243" t="n"/>
      <c r="BG99" s="243" t="n"/>
      <c r="BH99" s="243" t="n"/>
      <c r="BI99" s="243" t="n"/>
      <c r="BJ99" s="243" t="n"/>
      <c r="BK99" s="243" t="n"/>
      <c r="BL99" s="243" t="n"/>
      <c r="BM99" s="243" t="n"/>
      <c r="BN99" s="243" t="n"/>
      <c r="BO99" s="243" t="n"/>
      <c r="BP99" s="243" t="n"/>
      <c r="BQ99" s="243" t="n"/>
      <c r="BR99" s="243" t="n"/>
      <c r="BS99" s="243" t="n"/>
      <c r="BT99" s="1" t="n"/>
      <c r="BU99" s="1" t="n"/>
      <c r="BV99" s="1" t="n"/>
      <c r="BW99" s="1" t="n"/>
    </row>
    <row r="100">
      <c r="A100" s="1" t="n"/>
      <c r="B100" s="3" t="n"/>
      <c r="C100" s="3" t="inlineStr">
        <is>
          <t>Проректор по учебной работе</t>
        </is>
      </c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280" t="n"/>
      <c r="AC100" s="276" t="n"/>
      <c r="AD100" s="276" t="n"/>
      <c r="AE100" s="276" t="n"/>
      <c r="AF100" s="276" t="n"/>
      <c r="AG100" s="276" t="n"/>
      <c r="AH100" s="276" t="n"/>
      <c r="AI100" s="280" t="n"/>
      <c r="AJ100" s="41" t="n"/>
      <c r="AK100" s="41" t="n"/>
      <c r="AL100" s="41" t="n"/>
      <c r="AM100" s="41" t="n"/>
      <c r="AN100" s="41" t="n"/>
      <c r="AO100" s="3" t="n"/>
      <c r="AP100" s="41" t="inlineStr">
        <is>
          <t>А.А. Сакович</t>
        </is>
      </c>
      <c r="AQ100" s="3" t="n"/>
      <c r="AR100" s="274" t="n"/>
      <c r="AS100" s="274" t="n"/>
      <c r="AT100" s="274" t="n"/>
      <c r="AU100" s="274" t="n"/>
      <c r="AV100" s="3" t="n"/>
      <c r="AW100" s="3" t="n"/>
      <c r="AX100" s="3" t="n"/>
      <c r="AY100" s="3" t="n"/>
      <c r="AZ100" s="3" t="n"/>
      <c r="BA100" s="3" t="n"/>
      <c r="BB100" s="3" t="n"/>
      <c r="BC100" s="3" t="n"/>
      <c r="BD100" s="3" t="n"/>
      <c r="BE100" s="3" t="n"/>
      <c r="BF100" s="3" t="n"/>
      <c r="BG100" s="3" t="n"/>
      <c r="BH100" s="3" t="n"/>
      <c r="BI100" s="3" t="n"/>
      <c r="BJ100" s="3" t="n"/>
      <c r="BK100" s="3" t="n"/>
      <c r="BL100" s="3" t="n"/>
      <c r="BM100" s="3" t="n"/>
      <c r="BN100" s="3" t="n"/>
      <c r="BO100" s="3" t="n"/>
      <c r="BP100" s="3" t="n"/>
      <c r="BQ100" s="3" t="n"/>
      <c r="BR100" s="3" t="n"/>
      <c r="BS100" s="3" t="n"/>
      <c r="BT100" s="3" t="n"/>
      <c r="BU100" s="1" t="n"/>
      <c r="BV100" s="1" t="n"/>
      <c r="BW100" s="1" t="n"/>
    </row>
    <row r="101">
      <c r="A101" s="1" t="n"/>
      <c r="B101" s="244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41" t="n"/>
      <c r="AC101" s="3" t="n"/>
      <c r="AD101" s="3" t="n"/>
      <c r="AE101" s="3" t="n"/>
      <c r="AF101" s="3" t="n"/>
      <c r="AG101" s="3" t="n"/>
      <c r="AH101" s="3" t="n"/>
      <c r="AI101" s="41" t="n"/>
      <c r="AJ101" s="41" t="n"/>
      <c r="AK101" s="41" t="n"/>
      <c r="AL101" s="41" t="n"/>
      <c r="AM101" s="41" t="n"/>
      <c r="AN101" s="41" t="n"/>
      <c r="AO101" s="3" t="n"/>
      <c r="AP101" s="41" t="n"/>
      <c r="AQ101" s="3" t="n"/>
      <c r="AR101" s="274" t="n"/>
      <c r="AS101" s="274" t="n"/>
      <c r="AT101" s="274" t="n"/>
      <c r="AU101" s="274" t="n"/>
      <c r="AV101" s="3" t="n"/>
      <c r="AW101" s="3" t="n"/>
      <c r="AX101" s="3" t="n"/>
      <c r="AY101" s="244" t="n"/>
      <c r="AZ101" s="244" t="n"/>
      <c r="BA101" s="244" t="n"/>
      <c r="BB101" s="244" t="n"/>
      <c r="BC101" s="244" t="n"/>
      <c r="BD101" s="244" t="n"/>
      <c r="BE101" s="244" t="n"/>
      <c r="BF101" s="244" t="n"/>
      <c r="BG101" s="244" t="n"/>
      <c r="BH101" s="244" t="n"/>
      <c r="BI101" s="244" t="n"/>
      <c r="BJ101" s="244" t="n"/>
      <c r="BK101" s="244" t="n"/>
      <c r="BL101" s="244" t="n"/>
      <c r="BM101" s="244" t="n"/>
      <c r="BN101" s="244" t="n"/>
      <c r="BO101" s="244" t="n"/>
      <c r="BP101" s="244" t="n"/>
      <c r="BQ101" s="244" t="n"/>
      <c r="BR101" s="244" t="n"/>
      <c r="BS101" s="244" t="n"/>
      <c r="BT101" s="244" t="n"/>
      <c r="BU101" s="1" t="n"/>
      <c r="BV101" s="1" t="n"/>
      <c r="BW101" s="1" t="n"/>
    </row>
    <row r="102">
      <c r="A102" s="1" t="n"/>
      <c r="B102" s="90" t="n"/>
      <c r="C102" s="276" t="n"/>
      <c r="D102" s="276" t="n"/>
      <c r="E102" s="276" t="n"/>
      <c r="F102" s="276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91" t="n"/>
      <c r="AZ102" s="244" t="n"/>
      <c r="BA102" s="244" t="n"/>
      <c r="BB102" s="244" t="n"/>
      <c r="BC102" s="244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  <c r="BS102" s="90" t="n"/>
      <c r="BT102" s="90" t="n"/>
      <c r="BU102" s="1" t="n"/>
      <c r="BV102" s="1" t="n"/>
      <c r="BW102" s="1" t="n"/>
    </row>
    <row r="103">
      <c r="A103" s="1" t="n"/>
      <c r="B103" s="90" t="n"/>
      <c r="C103" s="41" t="n"/>
      <c r="D103" s="41" t="n"/>
      <c r="E103" s="41" t="n"/>
      <c r="F103" s="41" t="n"/>
      <c r="G103" s="41" t="n"/>
      <c r="H103" s="41" t="n"/>
      <c r="I103" s="41" t="n"/>
      <c r="J103" s="41" t="n"/>
      <c r="K103" s="41" t="n"/>
      <c r="L103" s="41" t="n"/>
      <c r="M103" s="41" t="n"/>
      <c r="N103" s="41" t="n"/>
      <c r="O103" s="41" t="n"/>
      <c r="P103" s="41" t="n"/>
      <c r="Q103" s="41" t="n"/>
      <c r="R103" s="41" t="n"/>
      <c r="S103" s="41" t="n"/>
      <c r="T103" s="41" t="n"/>
      <c r="U103" s="41" t="n"/>
      <c r="V103" s="41" t="n"/>
      <c r="W103" s="41" t="n"/>
      <c r="X103" s="41" t="n"/>
      <c r="Y103" s="41" t="n"/>
      <c r="Z103" s="41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91" t="n"/>
      <c r="AZ103" s="244" t="n"/>
      <c r="BA103" s="244" t="n"/>
      <c r="BB103" s="244" t="n"/>
      <c r="BC103" s="244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90" t="n"/>
      <c r="BQ103" s="90" t="n"/>
      <c r="BR103" s="90" t="n"/>
      <c r="BS103" s="90" t="n"/>
      <c r="BT103" s="90" t="n"/>
      <c r="BU103" s="1" t="n"/>
      <c r="BV103" s="1" t="n"/>
      <c r="BW103" s="1" t="n"/>
    </row>
    <row r="104">
      <c r="A104" s="1" t="n"/>
      <c r="B104" s="90" t="n"/>
      <c r="C104" s="274" t="inlineStr">
        <is>
          <t>Декан факультета                                   химической технологии и техники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41" t="n"/>
      <c r="X104" s="41" t="n"/>
      <c r="Y104" s="41" t="n"/>
      <c r="Z104" s="41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265" t="n"/>
      <c r="AY104" s="4" t="n"/>
      <c r="AZ104" s="265" t="n"/>
      <c r="BA104" s="270" t="n"/>
      <c r="BB104" s="270" t="n"/>
      <c r="BC104" s="351" t="n"/>
      <c r="BD104" s="351" t="n"/>
      <c r="BE104" s="351" t="n"/>
      <c r="BF104" s="351" t="n"/>
      <c r="BG104" s="351" t="n"/>
      <c r="BH104" s="351" t="n"/>
      <c r="BI104" s="351" t="n"/>
      <c r="BJ104" s="351" t="n"/>
      <c r="BK104" s="351" t="n"/>
      <c r="BL104" s="351" t="n"/>
      <c r="BM104" s="270" t="n"/>
      <c r="BN104" s="270" t="n"/>
      <c r="BO104" s="270" t="n"/>
      <c r="BP104" s="90" t="n"/>
      <c r="BQ104" s="90" t="n"/>
      <c r="BR104" s="90" t="n"/>
      <c r="BS104" s="90" t="n"/>
      <c r="BT104" s="90" t="n"/>
      <c r="BU104" s="1" t="n"/>
      <c r="BV104" s="1" t="n"/>
      <c r="BW104" s="1" t="n"/>
    </row>
    <row r="105">
      <c r="A105" s="1" t="n"/>
      <c r="B105" s="90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3" t="n"/>
      <c r="X105" s="3" t="n"/>
      <c r="Y105" s="3" t="n"/>
      <c r="Z105" s="3" t="n"/>
      <c r="AA105" s="3" t="n"/>
      <c r="AB105" s="276" t="n"/>
      <c r="AC105" s="276" t="n"/>
      <c r="AD105" s="276" t="n"/>
      <c r="AE105" s="276" t="n"/>
      <c r="AF105" s="276" t="n"/>
      <c r="AG105" s="276" t="n"/>
      <c r="AH105" s="280" t="n"/>
      <c r="AI105" s="280" t="n"/>
      <c r="AJ105" s="41" t="n"/>
      <c r="AK105" s="41" t="n"/>
      <c r="AL105" s="41" t="n"/>
      <c r="AM105" s="41" t="n"/>
      <c r="AN105" s="3" t="n"/>
      <c r="AO105" s="41" t="n"/>
      <c r="AP105" s="3" t="inlineStr">
        <is>
          <t>Ю.А.Климош</t>
        </is>
      </c>
      <c r="AQ105" s="274" t="n"/>
      <c r="AR105" s="274" t="n"/>
      <c r="AS105" s="274" t="n"/>
      <c r="AT105" s="274" t="n"/>
      <c r="AU105" s="3" t="n"/>
      <c r="AV105" s="3" t="n"/>
      <c r="AW105" s="41" t="n"/>
      <c r="AX105" s="265" t="n"/>
      <c r="AY105" s="4" t="n"/>
      <c r="AZ105" s="265" t="n"/>
      <c r="BA105" s="270" t="n"/>
      <c r="BB105" s="270" t="n"/>
      <c r="BC105" s="351" t="n"/>
      <c r="BD105" s="351" t="n"/>
      <c r="BE105" s="351" t="n"/>
      <c r="BF105" s="351" t="n"/>
      <c r="BG105" s="351" t="n"/>
      <c r="BH105" s="351" t="n"/>
      <c r="BI105" s="351" t="n"/>
      <c r="BJ105" s="351" t="n"/>
      <c r="BK105" s="351" t="n"/>
      <c r="BL105" s="351" t="n"/>
      <c r="BM105" s="270" t="n"/>
      <c r="BN105" s="270" t="n"/>
      <c r="BO105" s="270" t="n"/>
      <c r="BP105" s="90" t="n"/>
      <c r="BQ105" s="90" t="n"/>
      <c r="BR105" s="90" t="n"/>
      <c r="BS105" s="90" t="n"/>
      <c r="BT105" s="90" t="n"/>
      <c r="BU105" s="1" t="n"/>
      <c r="BV105" s="1" t="n"/>
      <c r="BW105" s="1" t="n"/>
    </row>
    <row r="106">
      <c r="A106" s="1" t="n"/>
      <c r="B106" s="90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4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41" t="n"/>
      <c r="AI106" s="41" t="n"/>
      <c r="AJ106" s="41" t="n"/>
      <c r="AK106" s="41" t="n"/>
      <c r="AL106" s="41" t="n"/>
      <c r="AM106" s="41" t="n"/>
      <c r="AN106" s="3" t="n"/>
      <c r="AO106" s="41" t="n"/>
      <c r="AP106" s="3" t="n"/>
      <c r="AQ106" s="274" t="n"/>
      <c r="AR106" s="274" t="n"/>
      <c r="AS106" s="274" t="n"/>
      <c r="AT106" s="274" t="n"/>
      <c r="AU106" s="3" t="n"/>
      <c r="AV106" s="3" t="n"/>
      <c r="AW106" s="41" t="n"/>
      <c r="AX106" s="265" t="n"/>
      <c r="AY106" s="4" t="n"/>
      <c r="AZ106" s="265" t="n"/>
      <c r="BA106" s="270" t="n"/>
      <c r="BB106" s="270" t="n"/>
      <c r="BC106" s="351" t="n"/>
      <c r="BD106" s="351" t="n"/>
      <c r="BE106" s="351" t="n"/>
      <c r="BF106" s="351" t="n"/>
      <c r="BG106" s="351" t="n"/>
      <c r="BH106" s="351" t="n"/>
      <c r="BI106" s="351" t="n"/>
      <c r="BJ106" s="351" t="n"/>
      <c r="BK106" s="351" t="n"/>
      <c r="BL106" s="351" t="n"/>
      <c r="BM106" s="270" t="n"/>
      <c r="BN106" s="270" t="n"/>
      <c r="BO106" s="270" t="n"/>
      <c r="BP106" s="90" t="n"/>
      <c r="BQ106" s="90" t="n"/>
      <c r="BR106" s="90" t="n"/>
      <c r="BS106" s="90" t="n"/>
      <c r="BT106" s="90" t="n"/>
      <c r="BU106" s="1" t="n"/>
      <c r="BV106" s="1" t="n"/>
      <c r="BW106" s="1" t="n"/>
    </row>
    <row r="107">
      <c r="A107" s="1" t="n"/>
      <c r="B107" s="90" t="n"/>
      <c r="C107" s="274" t="n"/>
      <c r="D107" s="274" t="n"/>
      <c r="E107" s="274" t="n"/>
      <c r="F107" s="274" t="n"/>
      <c r="G107" s="274" t="n"/>
      <c r="H107" s="274" t="n"/>
      <c r="I107" s="274" t="n"/>
      <c r="J107" s="274" t="n"/>
      <c r="K107" s="274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41" t="n"/>
      <c r="AI107" s="41" t="n"/>
      <c r="AJ107" s="41" t="n"/>
      <c r="AK107" s="41" t="n"/>
      <c r="AL107" s="41" t="n"/>
      <c r="AM107" s="41" t="n"/>
      <c r="AN107" s="3" t="n"/>
      <c r="AO107" s="41" t="n"/>
      <c r="AP107" s="3" t="n"/>
      <c r="AQ107" s="274" t="n"/>
      <c r="AR107" s="274" t="n"/>
      <c r="AS107" s="274" t="n"/>
      <c r="AT107" s="274" t="n"/>
      <c r="AU107" s="3" t="n"/>
      <c r="AV107" s="3" t="n"/>
      <c r="AW107" s="41" t="n"/>
      <c r="AX107" s="265" t="n"/>
      <c r="AY107" s="4" t="n"/>
      <c r="AZ107" s="265" t="n"/>
      <c r="BA107" s="270" t="n"/>
      <c r="BB107" s="270" t="n"/>
      <c r="BC107" s="351" t="n"/>
      <c r="BD107" s="351" t="n"/>
      <c r="BE107" s="351" t="n"/>
      <c r="BF107" s="351" t="n"/>
      <c r="BG107" s="351" t="n"/>
      <c r="BH107" s="351" t="n"/>
      <c r="BI107" s="351" t="n"/>
      <c r="BJ107" s="351" t="n"/>
      <c r="BK107" s="351" t="n"/>
      <c r="BL107" s="351" t="n"/>
      <c r="BM107" s="270" t="n"/>
      <c r="BN107" s="270" t="n"/>
      <c r="BO107" s="270" t="n"/>
      <c r="BP107" s="90" t="n"/>
      <c r="BQ107" s="90" t="n"/>
      <c r="BR107" s="90" t="n"/>
      <c r="BS107" s="90" t="n"/>
      <c r="BT107" s="90" t="n"/>
      <c r="BU107" s="1" t="n"/>
      <c r="BV107" s="1" t="n"/>
      <c r="BW107" s="1" t="n"/>
    </row>
    <row r="108">
      <c r="A108" s="1" t="n"/>
      <c r="B108" s="90" t="n"/>
      <c r="C108" s="3" t="inlineStr">
        <is>
          <t>Декан факультета заочного образования</t>
        </is>
      </c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276" t="n"/>
      <c r="AC108" s="276" t="n"/>
      <c r="AD108" s="276" t="n"/>
      <c r="AE108" s="276" t="n"/>
      <c r="AF108" s="276" t="n"/>
      <c r="AG108" s="276" t="n"/>
      <c r="AH108" s="280" t="n"/>
      <c r="AI108" s="280" t="n"/>
      <c r="AJ108" s="41" t="n"/>
      <c r="AK108" s="41" t="n"/>
      <c r="AL108" s="41" t="n"/>
      <c r="AM108" s="41" t="n"/>
      <c r="AN108" s="3" t="n"/>
      <c r="AO108" s="41" t="n"/>
      <c r="AP108" s="3" t="inlineStr">
        <is>
          <t>С.А.Прохорчик</t>
        </is>
      </c>
      <c r="AQ108" s="274" t="n"/>
      <c r="AR108" s="274" t="n"/>
      <c r="AS108" s="274" t="n"/>
      <c r="AT108" s="274" t="n"/>
      <c r="AU108" s="3" t="n"/>
      <c r="AV108" s="3" t="n"/>
      <c r="AW108" s="3" t="n"/>
      <c r="AX108" s="90" t="n"/>
      <c r="AY108" s="91" t="n"/>
      <c r="AZ108" s="265" t="n"/>
      <c r="BA108" s="270" t="n"/>
      <c r="BB108" s="270" t="n"/>
      <c r="BC108" s="351" t="n"/>
      <c r="BD108" s="351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270" t="n"/>
      <c r="BN108" s="270" t="n"/>
      <c r="BO108" s="270" t="n"/>
      <c r="BP108" s="90" t="n"/>
      <c r="BQ108" s="90" t="n"/>
      <c r="BR108" s="90" t="n"/>
      <c r="BS108" s="90" t="n"/>
      <c r="BT108" s="90" t="n"/>
      <c r="BU108" s="1" t="n"/>
      <c r="BV108" s="1" t="n"/>
      <c r="BW108" s="1" t="n"/>
    </row>
    <row r="109">
      <c r="A109" s="1" t="n"/>
      <c r="B109" s="90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244" t="n"/>
      <c r="AY109" s="91" t="n"/>
      <c r="AZ109" s="265" t="n"/>
      <c r="BA109" s="270" t="n"/>
      <c r="BB109" s="270" t="n"/>
      <c r="BC109" s="351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270" t="n"/>
      <c r="BN109" s="270" t="n"/>
      <c r="BO109" s="270" t="n"/>
      <c r="BP109" s="90" t="n"/>
      <c r="BQ109" s="90" t="n"/>
      <c r="BR109" s="90" t="n"/>
      <c r="BS109" s="90" t="n"/>
      <c r="BT109" s="90" t="n"/>
      <c r="BU109" s="1" t="n"/>
      <c r="BV109" s="1" t="n"/>
      <c r="BW109" s="1" t="n"/>
    </row>
    <row r="110">
      <c r="A110" s="1" t="n"/>
      <c r="B110" s="90" t="n"/>
      <c r="C110" s="276" t="n"/>
      <c r="D110" s="276" t="n"/>
      <c r="E110" s="276" t="n"/>
      <c r="F110" s="276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3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91" t="n"/>
      <c r="AY110" s="91" t="n"/>
      <c r="AZ110" s="265" t="n"/>
      <c r="BA110" s="270" t="n"/>
      <c r="BB110" s="270" t="n"/>
      <c r="BC110" s="351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270" t="n"/>
      <c r="BN110" s="270" t="n"/>
      <c r="BO110" s="270" t="n"/>
      <c r="BP110" s="90" t="n"/>
      <c r="BQ110" s="90" t="n"/>
      <c r="BR110" s="90" t="n"/>
      <c r="BS110" s="90" t="n"/>
      <c r="BT110" s="90" t="n"/>
      <c r="BU110" s="1" t="n"/>
      <c r="BV110" s="1" t="n"/>
      <c r="BW110" s="1" t="n"/>
    </row>
    <row r="111">
      <c r="A111" s="1" t="n"/>
      <c r="B111" s="90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3" t="n"/>
      <c r="AB111" s="3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70" t="n"/>
      <c r="BB111" s="270" t="n"/>
      <c r="BC111" s="351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270" t="n"/>
      <c r="BN111" s="270" t="n"/>
      <c r="BO111" s="270" t="n"/>
      <c r="BP111" s="90" t="n"/>
      <c r="BQ111" s="90" t="n"/>
      <c r="BR111" s="90" t="n"/>
      <c r="BS111" s="90" t="n"/>
      <c r="BT111" s="90" t="n"/>
      <c r="BU111" s="1" t="n"/>
      <c r="BV111" s="1" t="n"/>
      <c r="BW111" s="1" t="n"/>
    </row>
    <row r="112">
      <c r="A112" s="1" t="n"/>
      <c r="B112" s="90" t="n"/>
      <c r="C112" s="274" t="inlineStr">
        <is>
          <t>Заведующий кафедрой технологии неорганических веществ и общей химической технологии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  <c r="AA112" s="3" t="n"/>
      <c r="AB112" s="272" t="n"/>
      <c r="AC112" s="273" t="n"/>
      <c r="AD112" s="273" t="n"/>
      <c r="AE112" s="273" t="n"/>
      <c r="AF112" s="273" t="n"/>
      <c r="AG112" s="273" t="n"/>
      <c r="AH112" s="273" t="n"/>
      <c r="AI112" s="272" t="n"/>
      <c r="AJ112" s="41" t="n"/>
      <c r="AK112" s="41" t="n"/>
      <c r="AL112" s="41" t="n"/>
      <c r="AM112" s="41" t="n"/>
      <c r="AN112" s="41" t="n"/>
      <c r="AO112" s="3" t="n"/>
      <c r="AP112" s="41" t="inlineStr">
        <is>
          <t>А.Н.Гаврилюк</t>
        </is>
      </c>
      <c r="AQ112" s="274" t="n"/>
      <c r="AR112" s="274" t="n"/>
      <c r="AS112" s="274" t="n"/>
      <c r="AT112" s="274" t="n"/>
      <c r="AU112" s="3" t="n"/>
      <c r="AV112" s="3" t="n"/>
      <c r="AW112" s="41" t="n"/>
      <c r="AX112" s="265" t="n"/>
      <c r="AY112" s="4" t="n"/>
      <c r="AZ112" s="265" t="n"/>
      <c r="BA112" s="270" t="n"/>
      <c r="BB112" s="270" t="n"/>
      <c r="BC112" s="351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270" t="n"/>
      <c r="BN112" s="270" t="n"/>
      <c r="BO112" s="270" t="n"/>
      <c r="BP112" s="90" t="n"/>
      <c r="BQ112" s="90" t="n"/>
      <c r="BR112" s="90" t="n"/>
      <c r="BS112" s="90" t="n"/>
      <c r="BT112" s="90" t="n"/>
      <c r="BU112" s="1" t="n"/>
      <c r="BV112" s="1" t="n"/>
      <c r="BW112" s="1" t="n"/>
    </row>
    <row r="113">
      <c r="A113" s="1" t="n"/>
      <c r="B113" s="90" t="n"/>
      <c r="C113" s="3" t="n"/>
      <c r="D113" s="2" t="n"/>
      <c r="E113" s="2" t="n"/>
      <c r="F113" s="2" t="n"/>
      <c r="G113" s="2" t="n"/>
      <c r="H113" s="2" t="n"/>
      <c r="I113" s="2" t="n"/>
      <c r="J113" s="2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3" t="n"/>
      <c r="AQ113" s="274" t="n"/>
      <c r="AR113" s="274" t="n"/>
      <c r="AS113" s="274" t="n"/>
      <c r="AT113" s="274" t="n"/>
      <c r="AU113" s="3" t="n"/>
      <c r="AV113" s="3" t="n"/>
      <c r="AW113" s="3" t="n"/>
      <c r="AX113" s="265" t="n"/>
      <c r="AY113" s="4" t="n"/>
      <c r="AZ113" s="265" t="n"/>
      <c r="BA113" s="270" t="n"/>
      <c r="BB113" s="270" t="n"/>
      <c r="BC113" s="351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270" t="n"/>
      <c r="BN113" s="270" t="n"/>
      <c r="BO113" s="270" t="n"/>
      <c r="BP113" s="90" t="n"/>
      <c r="BQ113" s="90" t="n"/>
      <c r="BR113" s="90" t="n"/>
      <c r="BS113" s="90" t="n"/>
      <c r="BT113" s="90" t="n"/>
      <c r="BU113" s="1" t="n"/>
      <c r="BV113" s="1" t="n"/>
      <c r="BW113" s="1" t="n"/>
    </row>
    <row r="114">
      <c r="A114" s="1" t="n"/>
      <c r="B114" s="90" t="n"/>
      <c r="C114" s="276" t="n"/>
      <c r="D114" s="276" t="n"/>
      <c r="E114" s="276" t="n"/>
      <c r="F114" s="276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65" t="n"/>
      <c r="AY114" s="4" t="n"/>
      <c r="AZ114" s="265" t="n"/>
      <c r="BA114" s="270" t="n"/>
      <c r="BB114" s="270" t="n"/>
      <c r="BC114" s="351" t="n"/>
      <c r="BD114" s="351" t="n"/>
      <c r="BE114" s="351" t="n"/>
      <c r="BF114" s="351" t="n"/>
      <c r="BG114" s="351" t="n"/>
      <c r="BH114" s="351" t="n"/>
      <c r="BI114" s="351" t="n"/>
      <c r="BJ114" s="351" t="n"/>
      <c r="BK114" s="351" t="n"/>
      <c r="BL114" s="351" t="n"/>
      <c r="BM114" s="270" t="n"/>
      <c r="BN114" s="270" t="n"/>
      <c r="BO114" s="270" t="n"/>
      <c r="BP114" s="90" t="n"/>
      <c r="BQ114" s="90" t="n"/>
      <c r="BR114" s="90" t="n"/>
      <c r="BS114" s="90" t="n"/>
      <c r="BT114" s="90" t="n"/>
      <c r="BU114" s="1" t="n"/>
      <c r="BV114" s="1" t="n"/>
      <c r="BW114" s="1" t="n"/>
    </row>
    <row r="115">
      <c r="A115" s="1" t="n"/>
      <c r="B115" s="90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265" t="n"/>
      <c r="AY115" s="4" t="n"/>
      <c r="AZ115" s="265" t="n"/>
      <c r="BA115" s="270" t="n"/>
      <c r="BB115" s="270" t="n"/>
      <c r="BC115" s="351" t="n"/>
      <c r="BD115" s="351" t="n"/>
      <c r="BE115" s="351" t="n"/>
      <c r="BF115" s="351" t="n"/>
      <c r="BG115" s="351" t="n"/>
      <c r="BH115" s="351" t="n"/>
      <c r="BI115" s="351" t="n"/>
      <c r="BJ115" s="351" t="n"/>
      <c r="BK115" s="351" t="n"/>
      <c r="BL115" s="351" t="n"/>
      <c r="BM115" s="270" t="n"/>
      <c r="BN115" s="270" t="n"/>
      <c r="BO115" s="270" t="n"/>
      <c r="BP115" s="90" t="n"/>
      <c r="BQ115" s="90" t="n"/>
      <c r="BR115" s="90" t="n"/>
      <c r="BS115" s="90" t="n"/>
      <c r="BT115" s="90" t="n"/>
      <c r="BU115" s="1" t="n"/>
      <c r="BV115" s="1" t="n"/>
      <c r="BW115" s="1" t="n"/>
    </row>
    <row r="116">
      <c r="A116" s="1" t="n"/>
      <c r="B116" s="90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3" t="n"/>
      <c r="AY116" s="91" t="n"/>
      <c r="AZ116" s="244" t="n"/>
      <c r="BA116" s="91" t="n"/>
      <c r="BB116" s="244" t="n"/>
      <c r="BC116" s="244" t="n"/>
      <c r="BD116" s="90" t="n"/>
      <c r="BE116" s="90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90" t="n"/>
      <c r="BR116" s="90" t="n"/>
      <c r="BS116" s="90" t="n"/>
      <c r="BT116" s="90" t="n"/>
      <c r="BU116" s="1" t="n"/>
      <c r="BV116" s="1" t="n"/>
      <c r="BW116" s="1" t="n"/>
    </row>
    <row r="117">
      <c r="A117" s="1" t="n"/>
      <c r="B117" s="90" t="n"/>
      <c r="C117" s="281" t="inlineStr">
        <is>
          <t>Рекомендован к утверждению научно-методическим советом БГТУ</t>
        </is>
      </c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356" t="n"/>
      <c r="AZ117" s="356" t="n"/>
      <c r="BA117" s="356" t="n"/>
      <c r="BB117" s="356" t="n"/>
      <c r="BC117" s="356" t="n"/>
      <c r="BD117" s="356" t="n"/>
      <c r="BE117" s="356" t="n"/>
      <c r="BF117" s="356" t="n"/>
      <c r="BG117" s="356" t="n"/>
      <c r="BH117" s="356" t="n"/>
      <c r="BI117" s="356" t="n"/>
      <c r="BJ117" s="356" t="n"/>
      <c r="BK117" s="356" t="n"/>
      <c r="BL117" s="356" t="n"/>
      <c r="BM117" s="356" t="n"/>
      <c r="BN117" s="356" t="n"/>
      <c r="BO117" s="356" t="n"/>
      <c r="BP117" s="356" t="n"/>
      <c r="BQ117" s="356" t="n"/>
      <c r="BR117" s="356" t="n"/>
      <c r="BS117" s="356" t="n"/>
      <c r="BT117" s="356" t="n"/>
      <c r="BU117" s="1" t="n"/>
      <c r="BV117" s="1" t="n"/>
      <c r="BW117" s="1" t="n"/>
    </row>
    <row r="118">
      <c r="A118" s="1" t="n"/>
      <c r="B118" s="90" t="n"/>
      <c r="C118" s="282" t="inlineStr">
        <is>
          <t>Протокол № 6 от 28.04.2023</t>
        </is>
      </c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356" t="n"/>
      <c r="AZ118" s="522" t="n"/>
      <c r="BA118" s="522" t="n"/>
      <c r="BB118" s="522" t="n"/>
      <c r="BC118" s="522" t="n"/>
      <c r="BD118" s="522" t="n"/>
      <c r="BE118" s="522" t="n"/>
      <c r="BF118" s="522" t="n"/>
      <c r="BG118" s="522" t="n"/>
      <c r="BH118" s="522" t="n"/>
      <c r="BI118" s="522" t="n"/>
      <c r="BJ118" s="522" t="n"/>
      <c r="BK118" s="522" t="n"/>
      <c r="BL118" s="522" t="n"/>
      <c r="BM118" s="522" t="n"/>
      <c r="BN118" s="522" t="n"/>
      <c r="BO118" s="522" t="n"/>
      <c r="BP118" s="522" t="n"/>
      <c r="BQ118" s="522" t="n"/>
      <c r="BR118" s="522" t="n"/>
      <c r="BS118" s="522" t="n"/>
      <c r="BT118" s="522" t="n"/>
      <c r="BU118" s="1" t="n"/>
      <c r="BV118" s="1" t="n"/>
      <c r="BW118" s="1" t="n"/>
    </row>
    <row r="119">
      <c r="A119" s="90" t="n"/>
      <c r="B119" s="283" t="n"/>
      <c r="C119" s="283" t="n"/>
      <c r="D119" s="283" t="n"/>
      <c r="E119" s="283" t="n"/>
      <c r="F119" s="283" t="n"/>
      <c r="G119" s="283" t="n"/>
      <c r="H119" s="283" t="n"/>
      <c r="I119" s="283" t="n"/>
      <c r="J119" s="283" t="n"/>
      <c r="K119" s="283" t="n"/>
      <c r="L119" s="283" t="n"/>
      <c r="M119" s="283" t="n"/>
      <c r="N119" s="283" t="n"/>
      <c r="O119" s="283" t="n"/>
      <c r="P119" s="283" t="n"/>
      <c r="Q119" s="283" t="n"/>
      <c r="R119" s="283" t="n"/>
      <c r="S119" s="283" t="n"/>
      <c r="T119" s="283" t="n"/>
      <c r="U119" s="283" t="n"/>
      <c r="V119" s="283" t="n"/>
      <c r="W119" s="283" t="n"/>
      <c r="X119" s="283" t="n"/>
      <c r="Y119" s="283" t="n"/>
      <c r="Z119" s="283" t="n"/>
      <c r="AA119" s="283" t="n"/>
      <c r="AB119" s="283" t="n"/>
      <c r="AC119" s="283" t="n"/>
      <c r="AD119" s="283" t="n"/>
      <c r="AE119" s="283" t="n"/>
      <c r="AF119" s="283" t="n"/>
      <c r="AG119" s="283" t="n"/>
      <c r="AH119" s="283" t="n"/>
      <c r="AI119" s="283" t="n"/>
      <c r="AJ119" s="283" t="n"/>
      <c r="AK119" s="283" t="n"/>
      <c r="AL119" s="283" t="n"/>
      <c r="AM119" s="283" t="n"/>
      <c r="AN119" s="283" t="n"/>
      <c r="AO119" s="283" t="n"/>
      <c r="AP119" s="283" t="n"/>
      <c r="AQ119" s="283" t="n"/>
      <c r="AR119" s="283" t="n"/>
      <c r="AS119" s="283" t="n"/>
      <c r="AT119" s="283" t="n"/>
      <c r="AU119" s="283" t="n"/>
      <c r="AV119" s="283" t="n"/>
      <c r="AW119" s="283" t="n"/>
      <c r="AX119" s="523" t="n"/>
      <c r="AY119" s="523" t="n"/>
      <c r="AZ119" s="523" t="n"/>
      <c r="BA119" s="523" t="n"/>
      <c r="BB119" s="523" t="n"/>
      <c r="BC119" s="523" t="n"/>
      <c r="BD119" s="523" t="n"/>
      <c r="BE119" s="523" t="n"/>
      <c r="BF119" s="523" t="n"/>
      <c r="BG119" s="523" t="n"/>
      <c r="BH119" s="523" t="n"/>
      <c r="BI119" s="523" t="n"/>
      <c r="BJ119" s="523" t="n"/>
      <c r="BK119" s="523" t="n"/>
      <c r="BL119" s="523" t="n"/>
      <c r="BM119" s="523" t="n"/>
      <c r="BN119" s="523" t="n"/>
      <c r="BO119" s="523" t="n"/>
      <c r="BP119" s="523" t="n"/>
      <c r="BQ119" s="523" t="n"/>
      <c r="BR119" s="523" t="n"/>
      <c r="BS119" s="523" t="n"/>
      <c r="BT119" s="1" t="n"/>
      <c r="BU119" s="1" t="n"/>
      <c r="BV119" s="1" t="n"/>
      <c r="BW119" s="1" t="n"/>
    </row>
    <row r="120">
      <c r="A120" s="355" t="n"/>
      <c r="B120" s="356" t="n"/>
      <c r="C120" s="356" t="n"/>
      <c r="D120" s="356" t="n"/>
      <c r="E120" s="356" t="n"/>
      <c r="F120" s="356" t="n"/>
      <c r="G120" s="356" t="n"/>
      <c r="H120" s="356" t="n"/>
      <c r="I120" s="356" t="n"/>
      <c r="J120" s="356" t="n"/>
      <c r="K120" s="356" t="n"/>
      <c r="L120" s="356" t="n"/>
      <c r="M120" s="356" t="n"/>
      <c r="N120" s="356" t="n"/>
      <c r="O120" s="356" t="n"/>
      <c r="P120" s="356" t="n"/>
      <c r="Q120" s="356" t="n"/>
      <c r="R120" s="356" t="n"/>
      <c r="S120" s="356" t="n"/>
      <c r="T120" s="356" t="n"/>
      <c r="U120" s="356" t="n"/>
      <c r="V120" s="356" t="n"/>
      <c r="W120" s="356" t="n"/>
      <c r="X120" s="356" t="n"/>
      <c r="Y120" s="356" t="n"/>
      <c r="Z120" s="356" t="n"/>
      <c r="AA120" s="356" t="n"/>
      <c r="AB120" s="356" t="n"/>
      <c r="AC120" s="356" t="n"/>
      <c r="AD120" s="356" t="n"/>
      <c r="AE120" s="356" t="n"/>
      <c r="AF120" s="356" t="n"/>
      <c r="AG120" s="356" t="n"/>
      <c r="AH120" s="356" t="n"/>
      <c r="AI120" s="356" t="n"/>
      <c r="AJ120" s="356" t="n"/>
      <c r="AK120" s="356" t="n"/>
      <c r="AL120" s="356" t="n"/>
      <c r="AM120" s="356" t="n"/>
      <c r="AN120" s="356" t="n"/>
      <c r="AO120" s="356" t="n"/>
      <c r="AP120" s="356" t="n"/>
      <c r="AQ120" s="356" t="n"/>
      <c r="AR120" s="356" t="n"/>
      <c r="AS120" s="356" t="n"/>
      <c r="AT120" s="356" t="n"/>
      <c r="AU120" s="356" t="n"/>
      <c r="AV120" s="356" t="n"/>
      <c r="AW120" s="356" t="n"/>
      <c r="AX120" s="243" t="n"/>
      <c r="AY120" s="243" t="n"/>
      <c r="AZ120" s="243" t="n"/>
      <c r="BA120" s="243" t="n"/>
      <c r="BB120" s="243" t="n"/>
      <c r="BC120" s="243" t="n"/>
      <c r="BD120" s="243" t="n"/>
      <c r="BE120" s="243" t="n"/>
      <c r="BF120" s="243" t="n"/>
      <c r="BG120" s="243" t="n"/>
      <c r="BH120" s="243" t="n"/>
      <c r="BI120" s="243" t="n"/>
      <c r="BJ120" s="243" t="n"/>
      <c r="BK120" s="243" t="n"/>
      <c r="BL120" s="243" t="n"/>
      <c r="BM120" s="243" t="n"/>
      <c r="BN120" s="243" t="n"/>
      <c r="BO120" s="243" t="n"/>
      <c r="BP120" s="243" t="n"/>
      <c r="BQ120" s="243" t="n"/>
      <c r="BR120" s="243" t="n"/>
      <c r="BS120" s="243" t="n"/>
      <c r="BT120" s="1" t="n"/>
      <c r="BU120" s="1" t="n"/>
      <c r="BV120" s="1" t="n"/>
      <c r="BW120" s="1" t="n"/>
    </row>
    <row r="121">
      <c r="A121" s="524" t="n"/>
      <c r="B121" s="356" t="n"/>
      <c r="C121" s="356" t="n"/>
      <c r="D121" s="356" t="n"/>
      <c r="E121" s="356" t="n"/>
      <c r="F121" s="356" t="n"/>
      <c r="G121" s="355" t="n"/>
      <c r="H121" s="516" t="n"/>
      <c r="I121" s="516" t="n"/>
      <c r="J121" s="516" t="n"/>
      <c r="K121" s="516" t="n"/>
      <c r="L121" s="516" t="n"/>
      <c r="M121" s="516" t="n"/>
      <c r="N121" s="516" t="n"/>
      <c r="O121" s="516" t="n"/>
      <c r="P121" s="516" t="n"/>
      <c r="Q121" s="516" t="n"/>
      <c r="R121" s="516" t="n"/>
      <c r="S121" s="516" t="n"/>
      <c r="T121" s="356" t="n"/>
      <c r="U121" s="356" t="n"/>
      <c r="V121" s="356" t="n"/>
      <c r="W121" s="356" t="n"/>
      <c r="X121" s="356" t="n"/>
      <c r="Y121" s="356" t="n"/>
      <c r="Z121" s="356" t="n"/>
      <c r="AA121" s="356" t="n"/>
      <c r="AB121" s="355" t="n"/>
      <c r="AC121" s="355" t="n"/>
      <c r="AD121" s="516" t="n"/>
      <c r="AE121" s="516" t="n"/>
      <c r="AF121" s="356" t="n"/>
      <c r="AG121" s="356" t="n"/>
      <c r="AH121" s="356" t="n"/>
      <c r="AI121" s="356" t="n"/>
      <c r="AJ121" s="356" t="n"/>
      <c r="AK121" s="356" t="n"/>
      <c r="AL121" s="356" t="n"/>
      <c r="AM121" s="356" t="n"/>
      <c r="AN121" s="356" t="n"/>
      <c r="AO121" s="355" t="n"/>
      <c r="AP121" s="355" t="n"/>
      <c r="AQ121" s="260" t="n"/>
      <c r="AR121" s="516" t="n"/>
      <c r="AS121" s="356" t="n"/>
      <c r="AT121" s="356" t="n"/>
      <c r="AU121" s="356" t="n"/>
      <c r="AV121" s="356" t="n"/>
      <c r="AW121" s="356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</row>
    <row r="122">
      <c r="A122" s="523" t="n"/>
      <c r="B122" s="525" t="n"/>
      <c r="C122" s="525" t="n"/>
      <c r="D122" s="525" t="n"/>
      <c r="E122" s="525" t="n"/>
      <c r="F122" s="525" t="n"/>
      <c r="G122" s="525" t="n"/>
      <c r="H122" s="525" t="n"/>
      <c r="I122" s="525" t="n"/>
      <c r="J122" s="523" t="n"/>
      <c r="K122" s="523" t="n"/>
      <c r="L122" s="523" t="n"/>
      <c r="M122" s="523" t="n"/>
      <c r="N122" s="523" t="n"/>
      <c r="O122" s="523" t="n"/>
      <c r="P122" s="523" t="n"/>
      <c r="Q122" s="523" t="n"/>
      <c r="R122" s="523" t="n"/>
      <c r="S122" s="523" t="n"/>
      <c r="T122" s="523" t="n"/>
      <c r="U122" s="523" t="n"/>
      <c r="V122" s="523" t="n"/>
      <c r="W122" s="523" t="n"/>
      <c r="X122" s="523" t="n"/>
      <c r="Y122" s="523" t="n"/>
      <c r="Z122" s="523" t="n"/>
      <c r="AA122" s="523" t="n"/>
      <c r="AB122" s="523" t="n"/>
      <c r="AC122" s="523" t="n"/>
      <c r="AD122" s="523" t="n"/>
      <c r="AE122" s="523" t="n"/>
      <c r="AF122" s="523" t="n"/>
      <c r="AG122" s="523" t="n"/>
      <c r="AH122" s="523" t="n"/>
      <c r="AI122" s="523" t="n"/>
      <c r="AJ122" s="523" t="n"/>
      <c r="AK122" s="523" t="n"/>
      <c r="AL122" s="523" t="n"/>
      <c r="AM122" s="523" t="n"/>
      <c r="AN122" s="523" t="n"/>
      <c r="AO122" s="523" t="n"/>
      <c r="AP122" s="523" t="n"/>
      <c r="AQ122" s="523" t="n"/>
      <c r="AR122" s="523" t="n"/>
      <c r="AS122" s="523" t="n"/>
      <c r="AT122" s="523" t="n"/>
      <c r="AU122" s="523" t="n"/>
      <c r="AV122" s="523" t="n"/>
      <c r="AW122" s="523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</row>
    <row r="123">
      <c r="A123" s="242" t="n"/>
      <c r="B123" s="242" t="n"/>
      <c r="C123" s="242" t="n"/>
      <c r="D123" s="242" t="n"/>
      <c r="E123" s="242" t="n"/>
      <c r="F123" s="242" t="n"/>
      <c r="G123" s="242" t="n"/>
      <c r="H123" s="242" t="n"/>
      <c r="I123" s="242" t="n"/>
      <c r="J123" s="242" t="n"/>
      <c r="K123" s="242" t="n"/>
      <c r="L123" s="242" t="n"/>
      <c r="M123" s="242" t="n"/>
      <c r="N123" s="242" t="n"/>
      <c r="O123" s="242" t="n"/>
      <c r="P123" s="242" t="n"/>
      <c r="Q123" s="242" t="n"/>
      <c r="R123" s="242" t="n"/>
      <c r="S123" s="242" t="n"/>
      <c r="T123" s="242" t="n"/>
      <c r="U123" s="242" t="n"/>
      <c r="V123" s="242" t="n"/>
      <c r="W123" s="242" t="n"/>
      <c r="X123" s="242" t="n"/>
      <c r="Y123" s="242" t="n"/>
      <c r="Z123" s="242" t="n"/>
      <c r="AA123" s="242" t="n"/>
      <c r="AB123" s="242" t="n"/>
      <c r="AC123" s="242" t="n"/>
      <c r="AD123" s="242" t="n"/>
      <c r="AE123" s="242" t="n"/>
      <c r="AF123" s="242" t="n"/>
      <c r="AG123" s="242" t="n"/>
      <c r="AH123" s="242" t="n"/>
      <c r="AI123" s="242" t="n"/>
      <c r="AJ123" s="242" t="n"/>
      <c r="AK123" s="242" t="n"/>
      <c r="AL123" s="242" t="n"/>
      <c r="AM123" s="242" t="n"/>
      <c r="AN123" s="242" t="n"/>
      <c r="AO123" s="242" t="n"/>
      <c r="AP123" s="242" t="n"/>
      <c r="AQ123" s="242" t="n"/>
      <c r="AR123" s="242" t="n"/>
      <c r="AS123" s="242" t="n"/>
      <c r="AT123" s="242" t="n"/>
      <c r="AU123" s="242" t="n"/>
      <c r="AV123" s="242" t="n"/>
      <c r="AW123" s="242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</row>
    <row r="124">
      <c r="A124" s="243" t="n"/>
      <c r="B124" s="243" t="n"/>
      <c r="C124" s="243" t="n"/>
      <c r="D124" s="243" t="n"/>
      <c r="E124" s="243" t="n"/>
      <c r="F124" s="243" t="n"/>
      <c r="G124" s="243" t="n"/>
      <c r="H124" s="243" t="n"/>
      <c r="I124" s="243" t="n"/>
      <c r="J124" s="243" t="n"/>
      <c r="K124" s="243" t="n"/>
      <c r="L124" s="243" t="n"/>
      <c r="M124" s="243" t="n"/>
      <c r="N124" s="243" t="n"/>
      <c r="O124" s="243" t="n"/>
      <c r="P124" s="243" t="n"/>
      <c r="Q124" s="243" t="n"/>
      <c r="R124" s="243" t="n"/>
      <c r="S124" s="243" t="n"/>
      <c r="T124" s="243" t="n"/>
      <c r="U124" s="243" t="n"/>
      <c r="V124" s="243" t="n"/>
      <c r="W124" s="243" t="n"/>
      <c r="X124" s="243" t="n"/>
      <c r="Y124" s="243" t="n"/>
      <c r="Z124" s="243" t="n"/>
      <c r="AA124" s="243" t="n"/>
      <c r="AB124" s="243" t="n"/>
      <c r="AC124" s="243" t="n"/>
      <c r="AD124" s="243" t="n"/>
      <c r="AE124" s="243" t="n"/>
      <c r="AF124" s="243" t="n"/>
      <c r="AG124" s="243" t="n"/>
      <c r="AH124" s="243" t="n"/>
      <c r="AI124" s="243" t="n"/>
      <c r="AJ124" s="243" t="n"/>
      <c r="AK124" s="243" t="n"/>
      <c r="AL124" s="243" t="n"/>
      <c r="AM124" s="243" t="n"/>
      <c r="AN124" s="243" t="n"/>
      <c r="AO124" s="243" t="n"/>
      <c r="AP124" s="243" t="n"/>
      <c r="AQ124" s="243" t="n"/>
      <c r="AR124" s="243" t="n"/>
      <c r="AS124" s="243" t="n"/>
      <c r="AT124" s="243" t="n"/>
      <c r="AU124" s="243" t="n"/>
      <c r="AV124" s="243" t="n"/>
      <c r="AW124" s="243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12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0" t="n"/>
      <c r="B4" s="10" t="n"/>
      <c r="C4" s="10" t="n"/>
      <c r="D4" s="10" t="n"/>
      <c r="E4" s="284" t="n"/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31" t="n"/>
      <c r="Q4" s="31" t="n"/>
      <c r="R4" s="31" t="n"/>
      <c r="S4" s="31" t="n"/>
      <c r="T4" s="31" t="n"/>
      <c r="U4" s="16" t="n"/>
      <c r="V4" s="31" t="n"/>
      <c r="W4" s="31" t="n"/>
      <c r="X4" s="31" t="n"/>
      <c r="Y4" s="31" t="n"/>
      <c r="Z4" s="1" t="n"/>
      <c r="AA4" s="285" t="n"/>
      <c r="AB4" s="1" t="n"/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10" t="n"/>
      <c r="AZ4" s="18" t="n"/>
      <c r="BA4" s="18" t="n"/>
      <c r="BB4" s="18" t="n"/>
      <c r="BC4" s="18" t="n"/>
      <c r="BD4" s="18" t="n"/>
      <c r="BE4" s="18" t="n"/>
      <c r="BF4" s="18" t="n"/>
      <c r="BG4" s="18" t="n"/>
      <c r="BH4" s="10" t="n"/>
      <c r="BI4" s="18" t="n"/>
      <c r="BJ4" s="97" t="n"/>
      <c r="BK4" s="97" t="n"/>
      <c r="BL4" s="9" t="n"/>
      <c r="BM4" s="9" t="n"/>
      <c r="BN4" s="9" t="n"/>
      <c r="BO4" s="10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19" t="n"/>
      <c r="T5" s="19" t="n"/>
      <c r="U5" s="19" t="n"/>
      <c r="V5" s="19" t="n"/>
      <c r="W5" s="19" t="n"/>
      <c r="X5" s="13" t="inlineStr">
        <is>
          <t xml:space="preserve"> УЧЕБНЫЙ ПЛАН</t>
        </is>
      </c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9" t="n"/>
      <c r="AU5" s="19" t="n"/>
      <c r="AV5" s="19" t="n"/>
      <c r="AW5" s="19" t="n"/>
      <c r="AX5" s="19" t="n"/>
      <c r="AY5" s="10" t="n"/>
      <c r="AZ5" s="21" t="n"/>
      <c r="BA5" s="21" t="n"/>
      <c r="BB5" s="21" t="n"/>
      <c r="BC5" s="21" t="n"/>
      <c r="BD5" s="21" t="n"/>
      <c r="BE5" s="21" t="n"/>
      <c r="BF5" s="21" t="n"/>
      <c r="BG5" s="21" t="n"/>
      <c r="BH5" s="10" t="n"/>
      <c r="BI5" s="21" t="n"/>
      <c r="BJ5" s="94" t="n"/>
      <c r="BK5" s="94" t="n"/>
      <c r="BL5" s="9" t="n"/>
      <c r="BM5" s="9" t="n"/>
      <c r="BN5" s="9" t="n"/>
      <c r="BO5" s="10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0" t="n"/>
      <c r="B6" s="10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18" t="inlineStr">
        <is>
          <t>Степень: Магистр</t>
        </is>
      </c>
      <c r="AZ6" s="23" t="n"/>
      <c r="BA6" s="23" t="n"/>
      <c r="BB6" s="23" t="n"/>
      <c r="BC6" s="23" t="n"/>
      <c r="BD6" s="23" t="n"/>
      <c r="BE6" s="10" t="n"/>
      <c r="BF6" s="24" t="n"/>
      <c r="BG6" s="10" t="n"/>
      <c r="BH6" s="10" t="n"/>
      <c r="BI6" s="10" t="n"/>
      <c r="BJ6" s="91" t="n"/>
      <c r="BK6" s="91" t="n"/>
      <c r="BL6" s="16" t="n"/>
      <c r="BM6" s="16" t="n"/>
      <c r="BN6" s="16" t="n"/>
      <c r="BO6" s="22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0" t="n"/>
      <c r="B7" s="10" t="n"/>
      <c r="C7" s="10" t="n"/>
      <c r="D7" s="10" t="n"/>
      <c r="E7" s="10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10" t="n"/>
      <c r="T7" s="3" t="n"/>
      <c r="U7" s="3" t="n"/>
      <c r="V7" s="10" t="n"/>
      <c r="W7" s="3" t="n"/>
      <c r="X7" s="20" t="inlineStr">
        <is>
          <t>Специальность:</t>
        </is>
      </c>
      <c r="Y7" s="1" t="n"/>
      <c r="Z7" s="1" t="n"/>
      <c r="AA7" s="1" t="n"/>
      <c r="AB7" s="1" t="n"/>
      <c r="AC7" s="1" t="n"/>
      <c r="AD7" s="1" t="n"/>
      <c r="AE7" s="1" t="n"/>
      <c r="AF7" s="1" t="n"/>
      <c r="AG7" s="1454" t="inlineStr">
        <is>
          <t>7-06-0711-02 Производство и переработка углеводородов</t>
        </is>
      </c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279" t="n"/>
      <c r="AX7" s="2442" t="n"/>
      <c r="AY7" s="23" t="inlineStr">
        <is>
          <t xml:space="preserve">Срок обучения: </t>
        </is>
      </c>
      <c r="AZ7" s="29" t="n"/>
      <c r="BA7" s="29" t="n"/>
      <c r="BB7" s="29" t="n"/>
      <c r="BC7" s="29" t="n"/>
      <c r="BD7" s="29" t="n"/>
      <c r="BE7" s="24" t="inlineStr">
        <is>
          <t>1  год</t>
        </is>
      </c>
      <c r="BF7" s="29" t="n"/>
      <c r="BG7" s="30" t="n"/>
      <c r="BH7" s="10" t="n"/>
      <c r="BI7" s="24" t="n"/>
      <c r="BJ7" s="91" t="n"/>
      <c r="BK7" s="90" t="n"/>
      <c r="BL7" s="31" t="n"/>
      <c r="BM7" s="31" t="n"/>
      <c r="BN7" s="31" t="n"/>
      <c r="BO7" s="25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443" t="n"/>
      <c r="R8" s="2443" t="n"/>
      <c r="S8" s="3" t="n"/>
      <c r="T8" s="3" t="n"/>
      <c r="U8" s="3" t="n"/>
      <c r="V8" s="3" t="n"/>
      <c r="W8" s="3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79" t="n"/>
      <c r="AX8" s="2442" t="n"/>
      <c r="AY8" s="18" t="inlineStr">
        <is>
          <t xml:space="preserve">Форма получения образования: </t>
        </is>
      </c>
      <c r="AZ8" s="18" t="n"/>
      <c r="BA8" s="18" t="n"/>
      <c r="BB8" s="18" t="n"/>
      <c r="BC8" s="18" t="n"/>
      <c r="BD8" s="18" t="n"/>
      <c r="BE8" s="18" t="n"/>
      <c r="BF8" s="18" t="n"/>
      <c r="BG8" s="18" t="n"/>
      <c r="BH8" s="1" t="n"/>
      <c r="BI8" s="18" t="n"/>
      <c r="BJ8" s="97" t="n"/>
      <c r="BK8" s="97" t="n"/>
      <c r="BL8" s="9" t="n"/>
      <c r="BM8" s="9" t="n"/>
      <c r="BN8" s="9" t="n"/>
      <c r="BO8" s="25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902" t="n"/>
      <c r="T9" s="902" t="n"/>
      <c r="U9" s="902" t="n"/>
      <c r="V9" s="902" t="n"/>
      <c r="W9" s="902" t="n"/>
      <c r="X9" s="902" t="n"/>
      <c r="Y9" s="2444" t="n"/>
      <c r="Z9" s="351" t="n"/>
      <c r="AA9" s="351" t="n"/>
      <c r="AB9" s="351" t="n"/>
      <c r="AC9" s="351" t="n"/>
      <c r="AD9" s="351" t="n"/>
      <c r="AE9" s="351" t="n"/>
      <c r="AF9" s="351" t="n"/>
      <c r="AG9" s="351" t="n"/>
      <c r="AH9" s="351" t="n"/>
      <c r="AI9" s="351" t="n"/>
      <c r="AJ9" s="351" t="n"/>
      <c r="AK9" s="351" t="n"/>
      <c r="AL9" s="351" t="n"/>
      <c r="AM9" s="351" t="n"/>
      <c r="AN9" s="351" t="n"/>
      <c r="AO9" s="351" t="n"/>
      <c r="AP9" s="351" t="n"/>
      <c r="AQ9" s="351" t="n"/>
      <c r="AR9" s="351" t="n"/>
      <c r="AS9" s="351" t="n"/>
      <c r="AT9" s="351" t="n"/>
      <c r="AU9" s="351" t="n"/>
      <c r="AV9" s="351" t="n"/>
      <c r="AW9" s="351" t="n"/>
      <c r="AX9" s="351" t="n"/>
      <c r="AY9" s="37" t="inlineStr">
        <is>
          <t>очная (дневная)</t>
        </is>
      </c>
      <c r="AZ9" s="37" t="n"/>
      <c r="BA9" s="37" t="n"/>
      <c r="BB9" s="37" t="n"/>
      <c r="BC9" s="30" t="n"/>
      <c r="BD9" s="30" t="n"/>
      <c r="BE9" s="30" t="n"/>
      <c r="BF9" s="30" t="n"/>
      <c r="BG9" s="30" t="n"/>
      <c r="BH9" s="1" t="n"/>
      <c r="BI9" s="30" t="n"/>
      <c r="BJ9" s="267" t="n"/>
      <c r="BK9" s="296" t="n"/>
      <c r="BL9" s="38" t="n"/>
      <c r="BM9" s="38" t="n"/>
      <c r="BN9" s="38" t="n"/>
      <c r="BO9" s="32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1" t="n"/>
      <c r="F10" s="3" t="inlineStr">
        <is>
          <t>Регистрационный № 06-07-021/уч.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16" t="n"/>
      <c r="AG10" s="31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n"/>
      <c r="BA10" s="37" t="n"/>
      <c r="BB10" s="37" t="n"/>
      <c r="BC10" s="37" t="n"/>
      <c r="BD10" s="37" t="n"/>
      <c r="BE10" s="37" t="n"/>
      <c r="BF10" s="37" t="n"/>
      <c r="BG10" s="37" t="n"/>
      <c r="BH10" s="37" t="n"/>
      <c r="BI10" s="37" t="n"/>
      <c r="BJ10" s="2445" t="n"/>
      <c r="BK10" s="2445" t="n"/>
      <c r="BL10" s="2445" t="n"/>
      <c r="BM10" s="283" t="n"/>
      <c r="BN10" s="9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9" t="n"/>
      <c r="B11" s="42" t="n"/>
      <c r="C11" s="42" t="n"/>
      <c r="D11" s="42" t="n"/>
      <c r="E11" s="1" t="n"/>
      <c r="F11" s="42" t="n"/>
      <c r="G11" s="42" t="n"/>
      <c r="H11" s="42" t="n"/>
      <c r="I11" s="42" t="n"/>
      <c r="J11" s="42" t="n"/>
      <c r="K11" s="42" t="n"/>
      <c r="L11" s="42" t="n"/>
      <c r="M11" s="42" t="n"/>
      <c r="N11" s="42" t="n"/>
      <c r="O11" s="42" t="n"/>
      <c r="P11" s="42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3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2446" t="inlineStr">
        <is>
          <t>КУРСЫ</t>
        </is>
      </c>
      <c r="B13" s="1710" t="inlineStr">
        <is>
          <t>сентябрь</t>
        </is>
      </c>
      <c r="C13" s="50" t="n"/>
      <c r="D13" s="50" t="n"/>
      <c r="E13" s="51" t="n"/>
      <c r="F13" s="1711" t="n"/>
      <c r="G13" s="2447" t="inlineStr">
        <is>
          <t>октябрь</t>
        </is>
      </c>
      <c r="H13" s="123" t="n"/>
      <c r="I13" s="124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2448" t="n"/>
      <c r="AY13" s="2449" t="inlineStr">
        <is>
          <t>август</t>
        </is>
      </c>
      <c r="AZ13" s="50" t="n"/>
      <c r="BA13" s="50" t="n"/>
      <c r="BB13" s="55" t="n"/>
      <c r="BC13" s="56" t="inlineStr">
        <is>
          <t>Теоретическое обучение</t>
        </is>
      </c>
      <c r="BD13" s="57" t="inlineStr">
        <is>
          <t>Экзаменационные сессии</t>
        </is>
      </c>
      <c r="BE13" s="57" t="inlineStr">
        <is>
          <t>Производственные практики</t>
        </is>
      </c>
      <c r="BF13" s="57" t="inlineStr">
        <is>
          <t>Магистерская диссертация</t>
        </is>
      </c>
      <c r="BG13" s="57" t="inlineStr">
        <is>
          <t>Итоговая аттестация</t>
        </is>
      </c>
      <c r="BH13" s="57" t="inlineStr">
        <is>
          <t>Каникулы</t>
        </is>
      </c>
      <c r="BI13" s="2450" t="inlineStr">
        <is>
          <t>Всего</t>
        </is>
      </c>
      <c r="BJ13" s="253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07" t="n"/>
      <c r="B14" s="308" t="n">
        <v>1</v>
      </c>
      <c r="C14" s="309" t="n">
        <v>8</v>
      </c>
      <c r="D14" s="309" t="n">
        <v>15</v>
      </c>
      <c r="E14" s="309" t="n">
        <v>22</v>
      </c>
      <c r="F14" s="310" t="n">
        <v>29</v>
      </c>
      <c r="G14" s="310" t="n">
        <v>6</v>
      </c>
      <c r="H14" s="310" t="n">
        <v>13</v>
      </c>
      <c r="I14" s="310" t="n">
        <v>20</v>
      </c>
      <c r="J14" s="311" t="n">
        <v>27</v>
      </c>
      <c r="K14" s="309" t="n">
        <v>3</v>
      </c>
      <c r="L14" s="309" t="n">
        <v>10</v>
      </c>
      <c r="M14" s="309" t="n">
        <v>17</v>
      </c>
      <c r="N14" s="309" t="n">
        <v>24</v>
      </c>
      <c r="O14" s="309" t="n">
        <v>1</v>
      </c>
      <c r="P14" s="309" t="n">
        <v>8</v>
      </c>
      <c r="Q14" s="309" t="n">
        <v>15</v>
      </c>
      <c r="R14" s="309" t="n">
        <v>22</v>
      </c>
      <c r="S14" s="311" t="n">
        <v>29</v>
      </c>
      <c r="T14" s="309" t="n">
        <v>5</v>
      </c>
      <c r="U14" s="309" t="n">
        <v>12</v>
      </c>
      <c r="V14" s="309" t="n">
        <v>19</v>
      </c>
      <c r="W14" s="310" t="n">
        <v>26</v>
      </c>
      <c r="X14" s="309" t="n">
        <v>2</v>
      </c>
      <c r="Y14" s="309" t="n">
        <v>9</v>
      </c>
      <c r="Z14" s="309" t="n">
        <v>16</v>
      </c>
      <c r="AA14" s="310" t="n">
        <v>23</v>
      </c>
      <c r="AB14" s="309" t="n">
        <v>2</v>
      </c>
      <c r="AC14" s="309" t="n">
        <v>9</v>
      </c>
      <c r="AD14" s="309" t="n">
        <v>16</v>
      </c>
      <c r="AE14" s="309" t="n">
        <v>23</v>
      </c>
      <c r="AF14" s="310" t="n">
        <v>30</v>
      </c>
      <c r="AG14" s="309" t="n">
        <v>6</v>
      </c>
      <c r="AH14" s="309" t="n">
        <v>13</v>
      </c>
      <c r="AI14" s="309" t="n">
        <v>20</v>
      </c>
      <c r="AJ14" s="310" t="n">
        <v>27</v>
      </c>
      <c r="AK14" s="309" t="n">
        <v>4</v>
      </c>
      <c r="AL14" s="309" t="n">
        <v>11</v>
      </c>
      <c r="AM14" s="309" t="n">
        <v>18</v>
      </c>
      <c r="AN14" s="309" t="n">
        <v>25</v>
      </c>
      <c r="AO14" s="309" t="n">
        <v>1</v>
      </c>
      <c r="AP14" s="309" t="n">
        <v>8</v>
      </c>
      <c r="AQ14" s="309" t="n">
        <v>15</v>
      </c>
      <c r="AR14" s="309" t="n">
        <v>22</v>
      </c>
      <c r="AS14" s="311" t="n">
        <v>29</v>
      </c>
      <c r="AT14" s="141" t="n"/>
      <c r="AU14" s="2451" t="n">
        <v>6</v>
      </c>
      <c r="AV14" s="2451" t="n">
        <v>13</v>
      </c>
      <c r="AW14" s="2451" t="n">
        <v>20</v>
      </c>
      <c r="AX14" s="2452" t="n">
        <v>27</v>
      </c>
      <c r="AY14" s="2451" t="n">
        <v>3</v>
      </c>
      <c r="AZ14" s="309" t="n">
        <v>10</v>
      </c>
      <c r="BA14" s="309" t="n">
        <v>17</v>
      </c>
      <c r="BB14" s="2453" t="n">
        <v>24</v>
      </c>
      <c r="BC14" s="59" t="n"/>
      <c r="BD14" s="64" t="n"/>
      <c r="BE14" s="64" t="n"/>
      <c r="BF14" s="64" t="n"/>
      <c r="BG14" s="64" t="n"/>
      <c r="BH14" s="64" t="n"/>
      <c r="BI14" s="65" t="n"/>
      <c r="BJ14" s="22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315" t="n">
        <v>7</v>
      </c>
      <c r="C15" s="316" t="n">
        <v>14</v>
      </c>
      <c r="D15" s="316" t="n">
        <v>21</v>
      </c>
      <c r="E15" s="316" t="n">
        <v>28</v>
      </c>
      <c r="F15" s="316" t="n">
        <v>5</v>
      </c>
      <c r="G15" s="316" t="n">
        <v>12</v>
      </c>
      <c r="H15" s="316" t="n">
        <v>19</v>
      </c>
      <c r="I15" s="316" t="n">
        <v>26</v>
      </c>
      <c r="J15" s="316" t="n">
        <v>2</v>
      </c>
      <c r="K15" s="316" t="n">
        <v>9</v>
      </c>
      <c r="L15" s="316" t="n">
        <v>16</v>
      </c>
      <c r="M15" s="316" t="n">
        <v>23</v>
      </c>
      <c r="N15" s="316" t="n">
        <v>30</v>
      </c>
      <c r="O15" s="316" t="n">
        <v>7</v>
      </c>
      <c r="P15" s="316" t="n">
        <v>14</v>
      </c>
      <c r="Q15" s="316" t="n">
        <v>21</v>
      </c>
      <c r="R15" s="316" t="n">
        <v>28</v>
      </c>
      <c r="S15" s="316" t="n">
        <v>4</v>
      </c>
      <c r="T15" s="316" t="n">
        <v>11</v>
      </c>
      <c r="U15" s="316" t="n">
        <v>18</v>
      </c>
      <c r="V15" s="316" t="n">
        <v>25</v>
      </c>
      <c r="W15" s="316" t="n">
        <v>1</v>
      </c>
      <c r="X15" s="316" t="n">
        <v>8</v>
      </c>
      <c r="Y15" s="316" t="n">
        <v>15</v>
      </c>
      <c r="Z15" s="316" t="n">
        <v>22</v>
      </c>
      <c r="AA15" s="316" t="n">
        <v>1</v>
      </c>
      <c r="AB15" s="316" t="n">
        <v>8</v>
      </c>
      <c r="AC15" s="316" t="n">
        <v>15</v>
      </c>
      <c r="AD15" s="316" t="n">
        <v>22</v>
      </c>
      <c r="AE15" s="316" t="n">
        <v>29</v>
      </c>
      <c r="AF15" s="316" t="n">
        <v>5</v>
      </c>
      <c r="AG15" s="316" t="n">
        <v>12</v>
      </c>
      <c r="AH15" s="316" t="n">
        <v>19</v>
      </c>
      <c r="AI15" s="316" t="n">
        <v>26</v>
      </c>
      <c r="AJ15" s="316" t="n">
        <v>3</v>
      </c>
      <c r="AK15" s="316" t="n">
        <v>10</v>
      </c>
      <c r="AL15" s="316" t="n">
        <v>17</v>
      </c>
      <c r="AM15" s="316" t="n">
        <v>24</v>
      </c>
      <c r="AN15" s="316" t="n">
        <v>31</v>
      </c>
      <c r="AO15" s="316" t="n">
        <v>7</v>
      </c>
      <c r="AP15" s="316" t="n">
        <v>14</v>
      </c>
      <c r="AQ15" s="316" t="n">
        <v>21</v>
      </c>
      <c r="AR15" s="316" t="n">
        <v>28</v>
      </c>
      <c r="AS15" s="316" t="n">
        <v>5</v>
      </c>
      <c r="AT15" s="317" t="n"/>
      <c r="AU15" s="2454" t="n">
        <v>12</v>
      </c>
      <c r="AV15" s="2454" t="n">
        <v>19</v>
      </c>
      <c r="AW15" s="2454" t="n">
        <v>26</v>
      </c>
      <c r="AX15" s="2454" t="n">
        <v>2</v>
      </c>
      <c r="AY15" s="2454" t="n">
        <v>9</v>
      </c>
      <c r="AZ15" s="316" t="n">
        <v>16</v>
      </c>
      <c r="BA15" s="316" t="n">
        <v>23</v>
      </c>
      <c r="BB15" s="2455" t="n">
        <v>31</v>
      </c>
      <c r="BC15" s="59" t="n"/>
      <c r="BD15" s="64" t="n"/>
      <c r="BE15" s="64" t="n"/>
      <c r="BF15" s="64" t="n"/>
      <c r="BG15" s="64" t="n"/>
      <c r="BH15" s="64" t="n"/>
      <c r="BI15" s="65" t="n"/>
      <c r="BJ15" s="22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20" t="n"/>
      <c r="B16" s="321" t="n">
        <v>1</v>
      </c>
      <c r="C16" s="322">
        <f>B16+1</f>
        <v/>
      </c>
      <c r="D16" s="322">
        <f>C16+1</f>
        <v/>
      </c>
      <c r="E16" s="322">
        <f>D16+1</f>
        <v/>
      </c>
      <c r="F16" s="322">
        <f>E16+1</f>
        <v/>
      </c>
      <c r="G16" s="322">
        <f>F16+1</f>
        <v/>
      </c>
      <c r="H16" s="322">
        <f>G16+1</f>
        <v/>
      </c>
      <c r="I16" s="322">
        <f>H16+1</f>
        <v/>
      </c>
      <c r="J16" s="322">
        <f>I16+1</f>
        <v/>
      </c>
      <c r="K16" s="322">
        <f>J16+1</f>
        <v/>
      </c>
      <c r="L16" s="322">
        <f>K16+1</f>
        <v/>
      </c>
      <c r="M16" s="322">
        <f>L16+1</f>
        <v/>
      </c>
      <c r="N16" s="322">
        <f>M16+1</f>
        <v/>
      </c>
      <c r="O16" s="322">
        <f>N16+1</f>
        <v/>
      </c>
      <c r="P16" s="322">
        <f>O16+1</f>
        <v/>
      </c>
      <c r="Q16" s="322">
        <f>P16+1</f>
        <v/>
      </c>
      <c r="R16" s="322">
        <f>Q16+1</f>
        <v/>
      </c>
      <c r="S16" s="322">
        <f>R16+1</f>
        <v/>
      </c>
      <c r="T16" s="322">
        <f>S16+1</f>
        <v/>
      </c>
      <c r="U16" s="322">
        <f>T16+1</f>
        <v/>
      </c>
      <c r="V16" s="322">
        <f>U16+1</f>
        <v/>
      </c>
      <c r="W16" s="322">
        <f>V16+1</f>
        <v/>
      </c>
      <c r="X16" s="322">
        <f>W16+1</f>
        <v/>
      </c>
      <c r="Y16" s="322">
        <f>X16+1</f>
        <v/>
      </c>
      <c r="Z16" s="322">
        <f>Y16+1</f>
        <v/>
      </c>
      <c r="AA16" s="322">
        <f>Z16+1</f>
        <v/>
      </c>
      <c r="AB16" s="322">
        <f>AA16+1</f>
        <v/>
      </c>
      <c r="AC16" s="322">
        <f>AB16+1</f>
        <v/>
      </c>
      <c r="AD16" s="322">
        <f>AC16+1</f>
        <v/>
      </c>
      <c r="AE16" s="322">
        <f>AD16+1</f>
        <v/>
      </c>
      <c r="AF16" s="322">
        <f>AE16+1</f>
        <v/>
      </c>
      <c r="AG16" s="322">
        <f>AF16+1</f>
        <v/>
      </c>
      <c r="AH16" s="322">
        <f>AG16+1</f>
        <v/>
      </c>
      <c r="AI16" s="322">
        <f>AH16+1</f>
        <v/>
      </c>
      <c r="AJ16" s="322">
        <f>AI16+1</f>
        <v/>
      </c>
      <c r="AK16" s="322">
        <f>AJ16+1</f>
        <v/>
      </c>
      <c r="AL16" s="322">
        <f>AK16+1</f>
        <v/>
      </c>
      <c r="AM16" s="322">
        <f>AL16+1</f>
        <v/>
      </c>
      <c r="AN16" s="322">
        <f>AM16+1</f>
        <v/>
      </c>
      <c r="AO16" s="322">
        <f>AN16+1</f>
        <v/>
      </c>
      <c r="AP16" s="322">
        <f>AO16+1</f>
        <v/>
      </c>
      <c r="AQ16" s="322">
        <f>AP16+1</f>
        <v/>
      </c>
      <c r="AR16" s="322">
        <f>AQ16+1</f>
        <v/>
      </c>
      <c r="AS16" s="322">
        <f>AR16+1</f>
        <v/>
      </c>
      <c r="AT16" s="70" t="n"/>
      <c r="AU16" s="2142">
        <f>AS16+1</f>
        <v/>
      </c>
      <c r="AV16" s="2142">
        <f>AU16+1</f>
        <v/>
      </c>
      <c r="AW16" s="2142">
        <f>AV16+1</f>
        <v/>
      </c>
      <c r="AX16" s="2142">
        <f>AW16+1</f>
        <v/>
      </c>
      <c r="AY16" s="2142">
        <f>AX16+1</f>
        <v/>
      </c>
      <c r="AZ16" s="322">
        <f>AY16+1</f>
        <v/>
      </c>
      <c r="BA16" s="322">
        <f>AZ16+1</f>
        <v/>
      </c>
      <c r="BB16" s="324">
        <f>BA16+1</f>
        <v/>
      </c>
      <c r="BC16" s="72" t="n"/>
      <c r="BD16" s="73" t="n"/>
      <c r="BE16" s="73" t="n"/>
      <c r="BF16" s="73" t="n"/>
      <c r="BG16" s="73" t="n"/>
      <c r="BH16" s="73" t="n"/>
      <c r="BI16" s="2456" t="n"/>
      <c r="BJ16" s="22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1462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1727" t="n"/>
      <c r="AV17" s="108" t="n"/>
      <c r="AW17" s="108" t="n"/>
      <c r="AX17" s="108" t="n"/>
      <c r="AY17" s="108" t="n"/>
      <c r="AZ17" s="108" t="n"/>
      <c r="BA17" s="108" t="n"/>
      <c r="BB17" s="148" t="n"/>
      <c r="BC17" s="940" t="n">
        <v>24</v>
      </c>
      <c r="BD17" s="339" t="n">
        <v>6</v>
      </c>
      <c r="BE17" s="339" t="n">
        <v>2</v>
      </c>
      <c r="BF17" s="339" t="n">
        <v>8</v>
      </c>
      <c r="BG17" s="339" t="n">
        <v>2</v>
      </c>
      <c r="BH17" s="339" t="n">
        <v>2</v>
      </c>
      <c r="BI17" s="2457">
        <f>SUM(BC17:BH17)</f>
        <v/>
      </c>
      <c r="BJ17" s="346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2458" t="inlineStr">
        <is>
          <t>II</t>
        </is>
      </c>
      <c r="B18" s="2459" t="n"/>
      <c r="C18" s="2460" t="n"/>
      <c r="D18" s="2460" t="n"/>
      <c r="E18" s="2460" t="n"/>
      <c r="F18" s="2460" t="n"/>
      <c r="G18" s="2460" t="n"/>
      <c r="H18" s="2460" t="n"/>
      <c r="I18" s="2460" t="n"/>
      <c r="J18" s="2460" t="n"/>
      <c r="K18" s="2460" t="n"/>
      <c r="L18" s="2460" t="n"/>
      <c r="M18" s="2460" t="n"/>
      <c r="N18" s="2460" t="n"/>
      <c r="O18" s="2460" t="n"/>
      <c r="P18" s="2460" t="n"/>
      <c r="Q18" s="2460" t="n"/>
      <c r="R18" s="2460" t="n"/>
      <c r="S18" s="2460" t="n"/>
      <c r="T18" s="2460" t="n"/>
      <c r="U18" s="2460" t="n"/>
      <c r="V18" s="2460" t="n"/>
      <c r="W18" s="2460" t="n"/>
      <c r="X18" s="2460" t="n"/>
      <c r="Y18" s="2460" t="n"/>
      <c r="Z18" s="2460" t="n"/>
      <c r="AA18" s="2460" t="n"/>
      <c r="AB18" s="2460" t="n"/>
      <c r="AC18" s="2460" t="n"/>
      <c r="AD18" s="2461" t="n"/>
      <c r="AE18" s="2461" t="n"/>
      <c r="AF18" s="2461" t="n"/>
      <c r="AG18" s="2461" t="n"/>
      <c r="AH18" s="2461" t="n"/>
      <c r="AI18" s="2460" t="n"/>
      <c r="AJ18" s="2460" t="n"/>
      <c r="AK18" s="2460" t="n"/>
      <c r="AL18" s="2460" t="n"/>
      <c r="AM18" s="2460" t="n"/>
      <c r="AN18" s="2460" t="n"/>
      <c r="AO18" s="2460" t="n"/>
      <c r="AP18" s="2460" t="n"/>
      <c r="AQ18" s="2462" t="n"/>
      <c r="AR18" s="2462" t="n"/>
      <c r="AS18" s="2462" t="n"/>
      <c r="AT18" s="2463" t="n"/>
      <c r="AU18" s="2464" t="n"/>
      <c r="AV18" s="2464" t="n"/>
      <c r="AW18" s="2464" t="n"/>
      <c r="AX18" s="2464" t="n"/>
      <c r="AY18" s="2464" t="n"/>
      <c r="AZ18" s="2462" t="n"/>
      <c r="BA18" s="2462" t="n"/>
      <c r="BB18" s="2465" t="n"/>
      <c r="BC18" s="2466" t="n"/>
      <c r="BD18" s="2467" t="n"/>
      <c r="BE18" s="2467" t="n"/>
      <c r="BF18" s="2467" t="n"/>
      <c r="BG18" s="2467" t="n"/>
      <c r="BH18" s="2467" t="n"/>
      <c r="BI18" s="2468">
        <f>SUM(BC18:BH18)</f>
        <v/>
      </c>
      <c r="BJ18" s="2469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8" t="n"/>
      <c r="BC19" s="2470">
        <f>SUM(BC17:BC18)</f>
        <v/>
      </c>
      <c r="BD19" s="2471">
        <f>SUM(BD17:BD18)</f>
        <v/>
      </c>
      <c r="BE19" s="2471">
        <f>SUM(BE17:BE18)</f>
        <v/>
      </c>
      <c r="BF19" s="2471">
        <f>SUM(BF17:BF18)</f>
        <v/>
      </c>
      <c r="BG19" s="2471">
        <f>SUM(BG17:BG18)</f>
        <v/>
      </c>
      <c r="BH19" s="2471">
        <f>SUM(BH17:BH18)</f>
        <v/>
      </c>
      <c r="BI19" s="2472">
        <f>SUM(BI17:BI18)</f>
        <v/>
      </c>
      <c r="BJ19" s="346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244" t="n"/>
      <c r="BK20" s="90" t="n"/>
      <c r="BL20" s="90" t="n"/>
      <c r="BM20" s="90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1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265" t="n"/>
      <c r="B23" s="265" t="n"/>
      <c r="C23" s="265" t="n"/>
      <c r="D23" s="265" t="n"/>
      <c r="E23" s="265" t="n"/>
      <c r="F23" s="504" t="n"/>
      <c r="G23" s="271" t="n"/>
      <c r="H23" s="271" t="n"/>
      <c r="I23" s="271" t="n"/>
      <c r="J23" s="271" t="n"/>
      <c r="K23" s="271" t="n"/>
      <c r="L23" s="271" t="n"/>
      <c r="M23" s="271" t="n"/>
      <c r="N23" s="271" t="n"/>
      <c r="O23" s="271" t="n"/>
      <c r="P23" s="271" t="n"/>
      <c r="Q23" s="271" t="n"/>
      <c r="R23" s="271" t="n"/>
      <c r="S23" s="265" t="n"/>
      <c r="T23" s="265" t="n"/>
      <c r="U23" s="265" t="n"/>
      <c r="V23" s="265" t="n"/>
      <c r="W23" s="265" t="n"/>
      <c r="X23" s="265" t="n"/>
      <c r="Y23" s="265" t="n"/>
      <c r="Z23" s="265" t="n"/>
      <c r="AA23" s="504" t="n"/>
      <c r="AB23" s="504" t="n"/>
      <c r="AC23" s="271" t="n"/>
      <c r="AD23" s="271" t="n"/>
      <c r="AE23" s="265" t="n"/>
      <c r="AF23" s="265" t="n"/>
      <c r="AG23" s="265" t="n"/>
      <c r="AH23" s="265" t="n"/>
      <c r="AI23" s="265" t="n"/>
      <c r="AJ23" s="265" t="n"/>
      <c r="AK23" s="265" t="n"/>
      <c r="AL23" s="265" t="n"/>
      <c r="AM23" s="265" t="n"/>
      <c r="AN23" s="504" t="n"/>
      <c r="AO23" s="504" t="n"/>
      <c r="AP23" s="899" t="n"/>
      <c r="AQ23" s="271" t="n"/>
      <c r="AR23" s="265" t="n"/>
      <c r="AS23" s="265" t="n"/>
      <c r="AT23" s="265" t="n"/>
      <c r="AU23" s="265" t="n"/>
      <c r="AV23" s="265" t="n"/>
      <c r="AW23" s="265" t="n"/>
      <c r="AX23" s="2473" t="n"/>
      <c r="AY23" s="2473" t="n"/>
      <c r="AZ23" s="2473" t="n"/>
      <c r="BA23" s="2473" t="n"/>
      <c r="BB23" s="2473" t="n"/>
      <c r="BC23" s="2473" t="n"/>
      <c r="BD23" s="2473" t="n"/>
      <c r="BE23" s="2473" t="n"/>
      <c r="BF23" s="2473" t="n"/>
      <c r="BG23" s="2473" t="n"/>
      <c r="BH23" s="2473" t="n"/>
      <c r="BI23" s="2473" t="n"/>
      <c r="BJ23" s="265" t="n"/>
      <c r="BK23" s="265" t="n"/>
      <c r="BL23" s="265" t="n"/>
      <c r="BM23" s="265" t="n"/>
      <c r="BN23" s="265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1733" t="inlineStr">
        <is>
          <t>№
п/п</t>
        </is>
      </c>
      <c r="B25" s="1734" t="n"/>
      <c r="C25" s="594" t="inlineStr">
        <is>
          <t>Название модуля, учебной дисциплины, курсового проекта                       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1739" t="inlineStr">
        <is>
          <t>Экзамены</t>
        </is>
      </c>
      <c r="AF25" s="1734" t="n"/>
      <c r="AG25" s="1735" t="inlineStr">
        <is>
          <t>Зачеты</t>
        </is>
      </c>
      <c r="AH25" s="1734" t="n"/>
      <c r="AI25" s="1736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737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594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1739" t="inlineStr">
        <is>
          <t>Всего</t>
        </is>
      </c>
      <c r="AJ26" s="1734" t="n"/>
      <c r="AK26" s="1740" t="inlineStr">
        <is>
          <t>Аудиторных</t>
        </is>
      </c>
      <c r="AL26" s="1734" t="n"/>
      <c r="AM26" s="120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09" t="n"/>
      <c r="AU26" s="120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09" t="n"/>
      <c r="BG26" s="112" t="n"/>
      <c r="BH26" s="1" t="n"/>
      <c r="BI26" s="114" t="n"/>
      <c r="BJ26" s="112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738" t="n"/>
      <c r="AK27" s="116" t="n"/>
      <c r="AL27" s="1738" t="n"/>
      <c r="AM27" s="365" t="inlineStr">
        <is>
          <t>Лекции</t>
        </is>
      </c>
      <c r="AN27" s="115" t="n"/>
      <c r="AO27" s="214" t="inlineStr">
        <is>
          <t>Лабораторные</t>
        </is>
      </c>
      <c r="AP27" s="115" t="n"/>
      <c r="AQ27" s="214" t="inlineStr">
        <is>
          <t>Практические</t>
        </is>
      </c>
      <c r="AR27" s="115" t="n"/>
      <c r="AS27" s="600" t="inlineStr">
        <is>
          <t>Семинарские</t>
        </is>
      </c>
      <c r="AT27" s="115" t="n"/>
      <c r="AU27" s="365" t="inlineStr">
        <is>
          <t>1 семестр</t>
        </is>
      </c>
      <c r="AV27" s="206" t="n"/>
      <c r="AW27" s="206" t="n"/>
      <c r="AX27" s="206" t="n"/>
      <c r="AY27" s="206" t="n"/>
      <c r="AZ27" s="139" t="n"/>
      <c r="BA27" s="214" t="inlineStr">
        <is>
          <t>2 семестр</t>
        </is>
      </c>
      <c r="BB27" s="206" t="n"/>
      <c r="BC27" s="206" t="n"/>
      <c r="BD27" s="206" t="n"/>
      <c r="BE27" s="206" t="n"/>
      <c r="BF27" s="139" t="n"/>
      <c r="BG27" s="112" t="n"/>
      <c r="BH27" s="1" t="n"/>
      <c r="BI27" s="114" t="n"/>
      <c r="BJ27" s="112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12" t="n"/>
      <c r="AN28" s="115" t="n"/>
      <c r="AO28" s="116" t="n"/>
      <c r="AP28" s="115" t="n"/>
      <c r="AQ28" s="116" t="n"/>
      <c r="AR28" s="115" t="n"/>
      <c r="AS28" s="1" t="n"/>
      <c r="AT28" s="115" t="n"/>
      <c r="AU28" s="125" t="n">
        <v>15</v>
      </c>
      <c r="AV28" s="126" t="n"/>
      <c r="AW28" s="181" t="inlineStr">
        <is>
          <t>недель</t>
        </is>
      </c>
      <c r="AX28" s="126" t="n"/>
      <c r="AY28" s="126" t="n"/>
      <c r="AZ28" s="128" t="n"/>
      <c r="BA28" s="129" t="n">
        <v>9</v>
      </c>
      <c r="BB28" s="126" t="n"/>
      <c r="BC28" s="189" t="inlineStr">
        <is>
          <t>недель</t>
        </is>
      </c>
      <c r="BD28" s="126" t="n"/>
      <c r="BE28" s="126" t="n"/>
      <c r="BF28" s="175" t="n"/>
      <c r="BG28" s="112" t="n"/>
      <c r="BH28" s="1" t="n"/>
      <c r="BI28" s="114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44" t="n"/>
      <c r="B29" s="1745" t="n"/>
      <c r="C29" s="606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544" t="n"/>
      <c r="V29" s="544" t="n"/>
      <c r="W29" s="544" t="n"/>
      <c r="X29" s="544" t="n"/>
      <c r="Y29" s="544" t="n"/>
      <c r="Z29" s="544" t="n"/>
      <c r="AA29" s="544" t="n"/>
      <c r="AB29" s="544" t="n"/>
      <c r="AC29" s="544" t="n"/>
      <c r="AD29" s="607" t="n"/>
      <c r="AE29" s="1744" t="n"/>
      <c r="AF29" s="1745" t="n"/>
      <c r="AG29" s="1746" t="n"/>
      <c r="AH29" s="1745" t="n"/>
      <c r="AI29" s="1744" t="n"/>
      <c r="AJ29" s="1745" t="n"/>
      <c r="AK29" s="1747" t="n"/>
      <c r="AL29" s="1745" t="n"/>
      <c r="AM29" s="138" t="n"/>
      <c r="AN29" s="139" t="n"/>
      <c r="AO29" s="140" t="n"/>
      <c r="AP29" s="139" t="n"/>
      <c r="AQ29" s="140" t="n"/>
      <c r="AR29" s="139" t="n"/>
      <c r="AS29" s="206" t="n"/>
      <c r="AT29" s="139" t="n"/>
      <c r="AU29" s="2474" t="inlineStr">
        <is>
          <t>Всего часов</t>
        </is>
      </c>
      <c r="AV29" s="2475" t="n"/>
      <c r="AW29" s="372" t="inlineStr">
        <is>
          <t>Ауд.часов</t>
        </is>
      </c>
      <c r="AX29" s="144" t="n"/>
      <c r="AY29" s="371" t="inlineStr">
        <is>
          <t>Зач.единиц</t>
        </is>
      </c>
      <c r="AZ29" s="144" t="n"/>
      <c r="BA29" s="372" t="inlineStr">
        <is>
          <t>Всего часов</t>
        </is>
      </c>
      <c r="BB29" s="144" t="n"/>
      <c r="BC29" s="372" t="inlineStr">
        <is>
          <t>Ауд.часов</t>
        </is>
      </c>
      <c r="BD29" s="144" t="n"/>
      <c r="BE29" s="371" t="inlineStr">
        <is>
          <t>Зач.единиц</t>
        </is>
      </c>
      <c r="BF29" s="144" t="n"/>
      <c r="BG29" s="606" t="n"/>
      <c r="BH29" s="544" t="n"/>
      <c r="BI29" s="607" t="n"/>
      <c r="BJ29" s="112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51" t="n">
        <v>1</v>
      </c>
      <c r="B30" s="1737" t="n"/>
      <c r="C30" s="379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1752" t="n"/>
      <c r="AF30" s="1753" t="n"/>
      <c r="AG30" s="1754" t="n"/>
      <c r="AH30" s="1754" t="n"/>
      <c r="AI30" s="1755">
        <f>AI31+AI35</f>
        <v/>
      </c>
      <c r="AJ30" s="1737" t="n"/>
      <c r="AK30" s="2476">
        <f>AK31+AK35</f>
        <v/>
      </c>
      <c r="AL30" s="1737" t="n"/>
      <c r="AM30" s="1755">
        <f>AM31+AM35</f>
        <v/>
      </c>
      <c r="AN30" s="1737" t="n"/>
      <c r="AO30" s="2476">
        <f>AO31+AO35</f>
        <v/>
      </c>
      <c r="AP30" s="1737" t="n"/>
      <c r="AQ30" s="2476">
        <f>AQ31+AQ35</f>
        <v/>
      </c>
      <c r="AR30" s="1737" t="n"/>
      <c r="AS30" s="2477">
        <f>AS31+AS35</f>
        <v/>
      </c>
      <c r="AT30" s="1737" t="n"/>
      <c r="AU30" s="1759">
        <f>AU31+AU35</f>
        <v/>
      </c>
      <c r="AV30" s="109" t="n"/>
      <c r="AW30" s="1758">
        <f>AW31+AW35</f>
        <v/>
      </c>
      <c r="AX30" s="109" t="n"/>
      <c r="AY30" s="1757">
        <f>AY31+AY35</f>
        <v/>
      </c>
      <c r="AZ30" s="109" t="n"/>
      <c r="BA30" s="1758">
        <f>BA31+BA35</f>
        <v/>
      </c>
      <c r="BB30" s="109" t="n"/>
      <c r="BC30" s="1758">
        <f>BC31+BC35</f>
        <v/>
      </c>
      <c r="BD30" s="109" t="n"/>
      <c r="BE30" s="2477">
        <f>BE31+BE35</f>
        <v/>
      </c>
      <c r="BF30" s="1737" t="n"/>
      <c r="BG30" s="2478" t="n"/>
      <c r="BH30" s="108" t="n"/>
      <c r="BI30" s="148" t="n"/>
      <c r="BJ30" s="1070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25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61" t="inlineStr">
        <is>
          <t xml:space="preserve">1.1 </t>
        </is>
      </c>
      <c r="B31" s="1762" t="n"/>
      <c r="C31" s="620" t="inlineStr">
        <is>
          <t>Модуль "Производство и переработка углеводородов"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1763" t="n"/>
      <c r="AF31" s="1764" t="n"/>
      <c r="AG31" s="679" t="n"/>
      <c r="AH31" s="679" t="n"/>
      <c r="AI31" s="1765">
        <f>AI32+AI33+AI34</f>
        <v/>
      </c>
      <c r="AJ31" s="1766" t="n"/>
      <c r="AK31" s="2479">
        <f>AK32+AK33+AK34</f>
        <v/>
      </c>
      <c r="AL31" s="1766" t="n"/>
      <c r="AM31" s="1765">
        <f>AM32+AM33+AM34</f>
        <v/>
      </c>
      <c r="AN31" s="1766" t="n"/>
      <c r="AO31" s="1767">
        <f>AO32+AO33+AO34</f>
        <v/>
      </c>
      <c r="AP31" s="1766" t="n"/>
      <c r="AQ31" s="1767">
        <f>AQ32+AQ33+AQ34</f>
        <v/>
      </c>
      <c r="AR31" s="1766" t="n"/>
      <c r="AS31" s="2480">
        <f>AS32+AS33+AS34</f>
        <v/>
      </c>
      <c r="AT31" s="1766" t="n"/>
      <c r="AU31" s="167">
        <f>AU32+AV33+AU34</f>
        <v/>
      </c>
      <c r="AV31" s="124" t="n"/>
      <c r="AW31" s="232">
        <f>AW32+AX33+AW34</f>
        <v/>
      </c>
      <c r="AX31" s="124" t="n"/>
      <c r="AY31" s="1768">
        <f>AY32+AZ33+AY34</f>
        <v/>
      </c>
      <c r="AZ31" s="124" t="n"/>
      <c r="BA31" s="2481">
        <f>SUM(BA32:BB34)</f>
        <v/>
      </c>
      <c r="BB31" s="1762" t="n"/>
      <c r="BC31" s="2481">
        <f>BC32+BC33+BC34</f>
        <v/>
      </c>
      <c r="BD31" s="1762" t="n"/>
      <c r="BE31" s="2482">
        <f>BE32+BE33+BE34</f>
        <v/>
      </c>
      <c r="BF31" s="1762" t="n"/>
      <c r="BG31" s="171" t="n"/>
      <c r="BH31" s="123" t="n"/>
      <c r="BI31" s="161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9" t="inlineStr">
        <is>
          <t>1.1.1</t>
        </is>
      </c>
      <c r="B32" s="1770" t="n"/>
      <c r="C32" s="176" t="inlineStr">
        <is>
          <t>Современные химические процессы и технологии глубокой переработки углеводородного сырья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1" t="n"/>
      <c r="Z32" s="131" t="n"/>
      <c r="AA32" s="131" t="n"/>
      <c r="AB32" s="131" t="n"/>
      <c r="AC32" s="131" t="n"/>
      <c r="AD32" s="132" t="n"/>
      <c r="AE32" s="182" t="n">
        <v>1</v>
      </c>
      <c r="AF32" s="175" t="n"/>
      <c r="AG32" s="125" t="n"/>
      <c r="AH32" s="605" t="n"/>
      <c r="AI32" s="1772">
        <f>AU32+BB32</f>
        <v/>
      </c>
      <c r="AJ32" s="1770" t="n"/>
      <c r="AK32" s="1773">
        <f>AM32+AO32+AQ32+AS32</f>
        <v/>
      </c>
      <c r="AL32" s="1770" t="n"/>
      <c r="AM32" s="1771" t="n">
        <v>28</v>
      </c>
      <c r="AN32" s="1770" t="n"/>
      <c r="AO32" s="1773" t="n">
        <v>18</v>
      </c>
      <c r="AP32" s="1770" t="n"/>
      <c r="AQ32" s="1773" t="n"/>
      <c r="AR32" s="1770" t="n"/>
      <c r="AS32" s="1807" t="n"/>
      <c r="AT32" s="1770" t="n"/>
      <c r="AU32" s="177">
        <f>AY32*36</f>
        <v/>
      </c>
      <c r="AV32" s="128" t="n"/>
      <c r="AW32" s="93">
        <f>AK32</f>
        <v/>
      </c>
      <c r="AX32" s="128" t="n"/>
      <c r="AY32" s="181" t="n">
        <v>3</v>
      </c>
      <c r="AZ32" s="128" t="n"/>
      <c r="BA32" s="129" t="n"/>
      <c r="BB32" s="181" t="n"/>
      <c r="BC32" s="93" t="n"/>
      <c r="BD32" s="128" t="n"/>
      <c r="BE32" s="189" t="n"/>
      <c r="BF32" s="175" t="n"/>
      <c r="BG32" s="261" t="inlineStr">
        <is>
          <t>УПК-1</t>
        </is>
      </c>
      <c r="BH32" s="131" t="n"/>
      <c r="BI32" s="132" t="n"/>
      <c r="BJ32" s="1070" t="inlineStr">
        <is>
          <t>НГПиНХ</t>
        </is>
      </c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1.1.2</t>
        </is>
      </c>
      <c r="B33" s="1770" t="n"/>
      <c r="C33" s="176" t="inlineStr">
        <is>
          <t>Нефтяные дисперсные системы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1" t="n"/>
      <c r="AD33" s="132" t="n"/>
      <c r="AE33" s="1797" t="n"/>
      <c r="AF33" s="436" t="n"/>
      <c r="AG33" s="182" t="n">
        <v>2</v>
      </c>
      <c r="AH33" s="175" t="n"/>
      <c r="AI33" s="1772">
        <f>BA33+AV33</f>
        <v/>
      </c>
      <c r="AJ33" s="1770" t="n"/>
      <c r="AK33" s="1773">
        <f>AM33+AO33+AQ33+AS33</f>
        <v/>
      </c>
      <c r="AL33" s="1770" t="n"/>
      <c r="AM33" s="1771" t="n">
        <v>24</v>
      </c>
      <c r="AN33" s="1770" t="n"/>
      <c r="AO33" s="1773" t="n">
        <v>18</v>
      </c>
      <c r="AP33" s="1770" t="n"/>
      <c r="AQ33" s="1773" t="n"/>
      <c r="AR33" s="1770" t="n"/>
      <c r="AS33" s="1807" t="n"/>
      <c r="AT33" s="1770" t="n"/>
      <c r="AU33" s="177" t="n"/>
      <c r="AV33" s="128" t="n"/>
      <c r="AW33" s="93" t="n"/>
      <c r="AX33" s="128" t="n"/>
      <c r="AY33" s="2483" t="n"/>
      <c r="AZ33" s="128" t="n"/>
      <c r="BA33" s="93">
        <f>BE33*36</f>
        <v/>
      </c>
      <c r="BB33" s="128" t="n"/>
      <c r="BC33" s="93">
        <f>AK33</f>
        <v/>
      </c>
      <c r="BD33" s="128" t="n"/>
      <c r="BE33" s="189" t="n">
        <v>3</v>
      </c>
      <c r="BF33" s="175" t="n"/>
      <c r="BG33" s="261" t="inlineStr">
        <is>
          <t>УПК-2</t>
        </is>
      </c>
      <c r="BH33" s="131" t="n"/>
      <c r="BI33" s="132" t="n"/>
      <c r="BJ33" s="1070" t="inlineStr">
        <is>
          <t>НГПиНХ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1.1.3</t>
        </is>
      </c>
      <c r="B34" s="1770" t="n"/>
      <c r="C34" s="176" t="inlineStr">
        <is>
          <t>Производство мономеров и исходных веществ для полимерных материалов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1" t="n"/>
      <c r="AD34" s="132" t="n"/>
      <c r="AE34" s="182" t="n">
        <v>2</v>
      </c>
      <c r="AF34" s="175" t="n"/>
      <c r="AG34" s="125" t="n"/>
      <c r="AH34" s="605" t="n"/>
      <c r="AI34" s="1772">
        <f>AU34+BA34</f>
        <v/>
      </c>
      <c r="AJ34" s="1770" t="n"/>
      <c r="AK34" s="1773">
        <f>AM34+AO34+AQ34+AS34</f>
        <v/>
      </c>
      <c r="AL34" s="1770" t="n"/>
      <c r="AM34" s="1771" t="n">
        <v>28</v>
      </c>
      <c r="AN34" s="1770" t="n"/>
      <c r="AO34" s="1773" t="n">
        <v>18</v>
      </c>
      <c r="AP34" s="1770" t="n"/>
      <c r="AQ34" s="1773" t="n"/>
      <c r="AR34" s="1770" t="n"/>
      <c r="AS34" s="1807" t="n"/>
      <c r="AT34" s="1770" t="n"/>
      <c r="AU34" s="177">
        <f>AY34*36</f>
        <v/>
      </c>
      <c r="AV34" s="128" t="n"/>
      <c r="AW34" s="93" t="n"/>
      <c r="AX34" s="128" t="n"/>
      <c r="AY34" s="181" t="n"/>
      <c r="AZ34" s="128" t="n"/>
      <c r="BA34" s="93">
        <f>BE34*36</f>
        <v/>
      </c>
      <c r="BB34" s="128" t="n"/>
      <c r="BC34" s="93">
        <f>AK34</f>
        <v/>
      </c>
      <c r="BD34" s="128" t="n"/>
      <c r="BE34" s="189" t="n">
        <v>3</v>
      </c>
      <c r="BF34" s="175" t="n"/>
      <c r="BG34" s="261" t="inlineStr">
        <is>
          <t>УПК-3</t>
        </is>
      </c>
      <c r="BH34" s="131" t="n"/>
      <c r="BI34" s="132" t="n"/>
      <c r="BJ34" s="1070" t="inlineStr">
        <is>
          <t>НГПиНХ</t>
        </is>
      </c>
      <c r="BK34" s="25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6" t="inlineStr">
        <is>
          <t>1.2</t>
        </is>
      </c>
      <c r="B35" s="175" t="n"/>
      <c r="C35" s="184" t="inlineStr">
        <is>
          <t>Модуль "Научно-исследовательская работа"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2" t="n"/>
      <c r="AE35" s="182" t="n"/>
      <c r="AF35" s="175" t="n"/>
      <c r="AG35" s="182" t="n"/>
      <c r="AH35" s="175" t="n"/>
      <c r="AI35" s="1775">
        <f>SUM(AI36:AJ37)</f>
        <v/>
      </c>
      <c r="AJ35" s="1770" t="n"/>
      <c r="AK35" s="847">
        <f>SUM(AK36:AL37)</f>
        <v/>
      </c>
      <c r="AL35" s="175" t="n"/>
      <c r="AM35" s="2484">
        <f>SUM(AM36:AN37)</f>
        <v/>
      </c>
      <c r="AN35" s="1770" t="n"/>
      <c r="AO35" s="1776">
        <f>SUM(AO36:AP37)</f>
        <v/>
      </c>
      <c r="AP35" s="1770" t="n"/>
      <c r="AQ35" s="1776">
        <f>SUM(AQ36:AR37)</f>
        <v/>
      </c>
      <c r="AR35" s="1770" t="n"/>
      <c r="AS35" s="2485">
        <f>SUM(AS36:AT37)</f>
        <v/>
      </c>
      <c r="AT35" s="1770" t="n"/>
      <c r="AU35" s="188">
        <f>SUM(AU36:AV37)</f>
        <v/>
      </c>
      <c r="AV35" s="128" t="n"/>
      <c r="AW35" s="95">
        <f>SUM(AW36:AX37)</f>
        <v/>
      </c>
      <c r="AX35" s="128" t="n"/>
      <c r="AY35" s="187">
        <f>SUM(AY36:AZ37)</f>
        <v/>
      </c>
      <c r="AZ35" s="128" t="n"/>
      <c r="BA35" s="95">
        <f>SUM(BA36:BB37)</f>
        <v/>
      </c>
      <c r="BB35" s="128" t="n"/>
      <c r="BC35" s="95">
        <f>SUM(BC36:BD37)</f>
        <v/>
      </c>
      <c r="BD35" s="128" t="n"/>
      <c r="BE35" s="406">
        <f>SUM(BE36:BF37)</f>
        <v/>
      </c>
      <c r="BF35" s="175" t="n"/>
      <c r="BG35" s="261" t="n"/>
      <c r="BH35" s="131" t="n"/>
      <c r="BI35" s="132" t="n"/>
      <c r="BJ35" s="1777" t="n"/>
      <c r="BK35" s="27" t="n"/>
      <c r="BL35" s="27" t="n"/>
      <c r="BM35" s="27" t="n"/>
      <c r="BN35" s="27" t="n"/>
      <c r="BO35" s="27" t="n"/>
      <c r="BP35" s="27" t="n"/>
      <c r="BQ35" s="27" t="n"/>
      <c r="BR35" s="27" t="n"/>
      <c r="BS35" s="27" t="n"/>
      <c r="BT35" s="27" t="n"/>
      <c r="BU35" s="27" t="n"/>
      <c r="BV35" s="27" t="n"/>
      <c r="BW35" s="27" t="n"/>
      <c r="BX35" s="27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769" t="inlineStr">
        <is>
          <t>1.2.1</t>
        </is>
      </c>
      <c r="B36" s="1770" t="n"/>
      <c r="C36" s="176" t="inlineStr">
        <is>
          <t>Научно-исследовательский семинар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1" t="n"/>
      <c r="AC36" s="131" t="n"/>
      <c r="AD36" s="132" t="n"/>
      <c r="AE36" s="1593" t="n"/>
      <c r="AF36" s="406" t="n"/>
      <c r="AG36" s="605" t="n">
        <v>1</v>
      </c>
      <c r="AH36" s="605" t="n">
        <v>2</v>
      </c>
      <c r="AI36" s="1772">
        <f>AU36+BA36</f>
        <v/>
      </c>
      <c r="AJ36" s="1770" t="n"/>
      <c r="AK36" s="1776" t="n"/>
      <c r="AL36" s="1770" t="n"/>
      <c r="AM36" s="2484" t="n"/>
      <c r="AN36" s="1770" t="n"/>
      <c r="AO36" s="1776" t="n"/>
      <c r="AP36" s="1770" t="n"/>
      <c r="AQ36" s="1776" t="n"/>
      <c r="AR36" s="1770" t="n"/>
      <c r="AS36" s="2485" t="n"/>
      <c r="AT36" s="1770" t="n"/>
      <c r="AU36" s="177">
        <f>AY36*36</f>
        <v/>
      </c>
      <c r="AV36" s="128" t="n"/>
      <c r="AW36" s="95" t="n"/>
      <c r="AX36" s="128" t="n"/>
      <c r="AY36" s="181" t="n">
        <v>3</v>
      </c>
      <c r="AZ36" s="128" t="n"/>
      <c r="BA36" s="93">
        <f>BE36*36</f>
        <v/>
      </c>
      <c r="BB36" s="128" t="n"/>
      <c r="BC36" s="95" t="n"/>
      <c r="BD36" s="128" t="n"/>
      <c r="BE36" s="189" t="n">
        <v>3</v>
      </c>
      <c r="BF36" s="175" t="n"/>
      <c r="BG36" s="1090" t="inlineStr">
        <is>
          <t>УК-1,4,5,6</t>
        </is>
      </c>
      <c r="BH36" s="131" t="n"/>
      <c r="BI36" s="132" t="n"/>
      <c r="BJ36" s="1070" t="inlineStr">
        <is>
          <t>НГПиНХ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27" t="n"/>
      <c r="BW36" s="27" t="n"/>
      <c r="BX36" s="27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2486" t="inlineStr">
        <is>
          <t>1.2.2</t>
        </is>
      </c>
      <c r="B37" s="1833" t="n"/>
      <c r="C37" s="2487" t="inlineStr">
        <is>
          <t xml:space="preserve">Информационные технологии в науке и производстве </t>
        </is>
      </c>
      <c r="D37" s="202" t="n"/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202" t="n"/>
      <c r="V37" s="202" t="n"/>
      <c r="W37" s="202" t="n"/>
      <c r="X37" s="202" t="n"/>
      <c r="Y37" s="202" t="n"/>
      <c r="Z37" s="202" t="n"/>
      <c r="AA37" s="202" t="n"/>
      <c r="AB37" s="202" t="n"/>
      <c r="AC37" s="202" t="n"/>
      <c r="AD37" s="742" t="n"/>
      <c r="AE37" s="2349" t="n">
        <v>1</v>
      </c>
      <c r="AF37" s="1924" t="n"/>
      <c r="AG37" s="2488" t="n"/>
      <c r="AH37" s="2488" t="n"/>
      <c r="AI37" s="2489">
        <f>AU37+BA37</f>
        <v/>
      </c>
      <c r="AJ37" s="1833" t="n"/>
      <c r="AK37" s="2490">
        <f>SUM(AM37:AT37)</f>
        <v/>
      </c>
      <c r="AL37" s="1809" t="n"/>
      <c r="AM37" s="2491" t="n">
        <v>24</v>
      </c>
      <c r="AN37" s="1833" t="n"/>
      <c r="AO37" s="2490" t="n">
        <v>28</v>
      </c>
      <c r="AP37" s="1809" t="n"/>
      <c r="AQ37" s="2490" t="n"/>
      <c r="AR37" s="1809" t="n"/>
      <c r="AS37" s="2492" t="n"/>
      <c r="AT37" s="1809" t="n"/>
      <c r="AU37" s="2493">
        <f>AY37*36</f>
        <v/>
      </c>
      <c r="AV37" s="2475" t="n"/>
      <c r="AW37" s="228" t="n">
        <v>52</v>
      </c>
      <c r="AX37" s="144" t="n"/>
      <c r="AY37" s="2494" t="n">
        <v>3</v>
      </c>
      <c r="AZ37" s="2475" t="n"/>
      <c r="BA37" s="228" t="n"/>
      <c r="BB37" s="144" t="n"/>
      <c r="BC37" s="228" t="n"/>
      <c r="BD37" s="144" t="n"/>
      <c r="BE37" s="2495" t="n"/>
      <c r="BF37" s="1924" t="n"/>
      <c r="BG37" s="2496" t="inlineStr">
        <is>
          <t>УК-2,5-7;                УПК-4</t>
        </is>
      </c>
      <c r="BH37" s="202" t="n"/>
      <c r="BI37" s="742" t="n"/>
      <c r="BJ37" s="1070" t="inlineStr">
        <is>
          <t>АППиЭ</t>
        </is>
      </c>
      <c r="BK37" s="25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751" t="inlineStr">
        <is>
          <t>2</t>
        </is>
      </c>
      <c r="B38" s="1737" t="n"/>
      <c r="C38" s="379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1752" t="n"/>
      <c r="AF38" s="1753" t="n"/>
      <c r="AG38" s="1754" t="n"/>
      <c r="AH38" s="1754" t="n"/>
      <c r="AI38" s="1755">
        <f>AI39+AI40+AI44+AI47</f>
        <v/>
      </c>
      <c r="AJ38" s="1737" t="n"/>
      <c r="AK38" s="2476">
        <f>AK39+AK40+AK44+AK47</f>
        <v/>
      </c>
      <c r="AL38" s="1737" t="n"/>
      <c r="AM38" s="1755">
        <f>AM39+AM40+AM44+AM47</f>
        <v/>
      </c>
      <c r="AN38" s="1737" t="n"/>
      <c r="AO38" s="2476">
        <f>AO39+AO40+AO44+AO47</f>
        <v/>
      </c>
      <c r="AP38" s="1737" t="n"/>
      <c r="AQ38" s="2476">
        <f>AQ39+AQ40+AQ44+AQ47</f>
        <v/>
      </c>
      <c r="AR38" s="1737" t="n"/>
      <c r="AS38" s="2477">
        <f>AS39+AS40+AS44+AS47</f>
        <v/>
      </c>
      <c r="AT38" s="1737" t="n"/>
      <c r="AU38" s="380">
        <f>AU39+AU40+AU44+AU47</f>
        <v/>
      </c>
      <c r="AV38" s="109" t="n"/>
      <c r="AW38" s="382">
        <f>AW39+AW40+AW44+AW47</f>
        <v/>
      </c>
      <c r="AX38" s="109" t="n"/>
      <c r="AY38" s="2497">
        <f>AY39+AY40+AY44+AY47</f>
        <v/>
      </c>
      <c r="AZ38" s="1737" t="n"/>
      <c r="BA38" s="2498">
        <f>BB39+BA40+BA44+BA47</f>
        <v/>
      </c>
      <c r="BB38" s="1737" t="n"/>
      <c r="BC38" s="2498">
        <f>BC39+BC40+BC44+BC47</f>
        <v/>
      </c>
      <c r="BD38" s="1737" t="n"/>
      <c r="BE38" s="2497">
        <f>BE39+BE40+BE44+BE47</f>
        <v/>
      </c>
      <c r="BF38" s="1737" t="n"/>
      <c r="BG38" s="376" t="n"/>
      <c r="BH38" s="108" t="n"/>
      <c r="BI38" s="148" t="n"/>
      <c r="BJ38" s="1070" t="n"/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25" t="n"/>
      <c r="CE38" s="25" t="n"/>
      <c r="CF38" s="25" t="n"/>
      <c r="CG38" s="25" t="n"/>
      <c r="CH38" s="25" t="n"/>
      <c r="CI38" s="1" t="n"/>
      <c r="CJ38" s="1" t="n"/>
      <c r="CK38" s="1" t="n"/>
      <c r="CL38" s="1" t="n"/>
      <c r="CM38" s="1" t="n"/>
    </row>
    <row r="39">
      <c r="A39" s="720" t="inlineStr">
        <is>
          <t>2.1</t>
        </is>
      </c>
      <c r="B39" s="161" t="n"/>
      <c r="C39" s="620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1763" t="n"/>
      <c r="AF39" s="1764" t="n"/>
      <c r="AG39" s="171" t="n">
        <v>1</v>
      </c>
      <c r="AH39" s="161" t="n"/>
      <c r="AI39" s="2499">
        <f>AU39+BB39</f>
        <v/>
      </c>
      <c r="AJ39" s="1762" t="n"/>
      <c r="AK39" s="2500">
        <f>AM39+AO39+AQ39+AS39</f>
        <v/>
      </c>
      <c r="AL39" s="1762" t="n"/>
      <c r="AM39" s="167" t="n"/>
      <c r="AN39" s="124" t="n"/>
      <c r="AO39" s="232" t="n"/>
      <c r="AP39" s="124" t="n"/>
      <c r="AQ39" s="232" t="n">
        <v>52</v>
      </c>
      <c r="AR39" s="124" t="n"/>
      <c r="AS39" s="2501" t="n"/>
      <c r="AT39" s="161" t="n"/>
      <c r="AU39" s="169">
        <f>AY39*36</f>
        <v/>
      </c>
      <c r="AV39" s="124" t="n"/>
      <c r="AW39" s="170">
        <f>AK39</f>
        <v/>
      </c>
      <c r="AX39" s="124" t="n"/>
      <c r="AY39" s="168" t="n">
        <v>3</v>
      </c>
      <c r="AZ39" s="124" t="n"/>
      <c r="BA39" s="721" t="n"/>
      <c r="BB39" s="168" t="n"/>
      <c r="BC39" s="170" t="n"/>
      <c r="BD39" s="124" t="n"/>
      <c r="BE39" s="388" t="n"/>
      <c r="BF39" s="161" t="n"/>
      <c r="BG39" s="171" t="inlineStr">
        <is>
          <t>УК-3</t>
        </is>
      </c>
      <c r="BH39" s="123" t="n"/>
      <c r="BI39" s="161" t="n"/>
      <c r="BJ39" s="1070" t="inlineStr">
        <is>
          <t>МКиТП</t>
        </is>
      </c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25" t="n"/>
      <c r="CG39" s="25" t="n"/>
      <c r="CH39" s="25" t="n"/>
      <c r="CI39" s="1" t="n"/>
      <c r="CJ39" s="1" t="n"/>
      <c r="CK39" s="1" t="n"/>
      <c r="CL39" s="1" t="n"/>
      <c r="CM39" s="1" t="n"/>
    </row>
    <row r="40">
      <c r="A40" s="1780" t="inlineStr">
        <is>
          <t>2.2</t>
        </is>
      </c>
      <c r="B40" s="1770" t="n"/>
      <c r="C40" s="184" t="inlineStr">
        <is>
          <t>Модуль "Инновационные методы и технологии"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1" t="n"/>
      <c r="AD40" s="132" t="n"/>
      <c r="AE40" s="125" t="n"/>
      <c r="AF40" s="189" t="n"/>
      <c r="AG40" s="605" t="n"/>
      <c r="AH40" s="605" t="n"/>
      <c r="AI40" s="1775">
        <f>SUM(AI41:AJ43)</f>
        <v/>
      </c>
      <c r="AJ40" s="1770" t="n"/>
      <c r="AK40" s="1776">
        <f>SUM(AK41:AL43)</f>
        <v/>
      </c>
      <c r="AL40" s="1770" t="n"/>
      <c r="AM40" s="2484">
        <f>SUM(AM41:AN43)</f>
        <v/>
      </c>
      <c r="AN40" s="1770" t="n"/>
      <c r="AO40" s="1776">
        <f>SUM(AO41:AP43)</f>
        <v/>
      </c>
      <c r="AP40" s="1770" t="n"/>
      <c r="AQ40" s="1776">
        <f>SUM(AQ41:AR43)</f>
        <v/>
      </c>
      <c r="AR40" s="1770" t="n"/>
      <c r="AS40" s="2485">
        <f>SUM(AS41:AT43)</f>
        <v/>
      </c>
      <c r="AT40" s="1770" t="n"/>
      <c r="AU40" s="188">
        <f>SUM(AU41:AV43)</f>
        <v/>
      </c>
      <c r="AV40" s="128" t="n"/>
      <c r="AW40" s="95">
        <f>SUM(AW41:AX43)</f>
        <v/>
      </c>
      <c r="AX40" s="128" t="n"/>
      <c r="AY40" s="187">
        <f>SUM(AY41:AZ43)</f>
        <v/>
      </c>
      <c r="AZ40" s="128" t="n"/>
      <c r="BA40" s="95">
        <f>SUM(BA41:BB43)</f>
        <v/>
      </c>
      <c r="BB40" s="128" t="n"/>
      <c r="BC40" s="95">
        <f>SUM(BC41:BD43)</f>
        <v/>
      </c>
      <c r="BD40" s="128" t="n"/>
      <c r="BE40" s="2485">
        <f>SUM(BE41:BF43)</f>
        <v/>
      </c>
      <c r="BF40" s="1770" t="n"/>
      <c r="BG40" s="261" t="n"/>
      <c r="BH40" s="131" t="n"/>
      <c r="BI40" s="132" t="n"/>
      <c r="BJ40" s="1070" t="n"/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25" t="n"/>
      <c r="CG40" s="25" t="n"/>
      <c r="CH40" s="25" t="n"/>
      <c r="CI40" s="1" t="n"/>
      <c r="CJ40" s="1" t="n"/>
      <c r="CK40" s="1" t="n"/>
      <c r="CL40" s="1" t="n"/>
      <c r="CM40" s="1" t="n"/>
    </row>
    <row r="41">
      <c r="A41" s="1769" t="inlineStr">
        <is>
          <t>2.2.1</t>
        </is>
      </c>
      <c r="B41" s="1770" t="n"/>
      <c r="C41" s="176" t="inlineStr">
        <is>
          <t xml:space="preserve">Современные методы управления предприятием на основе систем искусственного интеллекта 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125" t="n"/>
      <c r="AF41" s="189" t="n"/>
      <c r="AG41" s="182" t="n">
        <v>1</v>
      </c>
      <c r="AH41" s="175" t="n"/>
      <c r="AI41" s="1772">
        <f>AU41+BA41</f>
        <v/>
      </c>
      <c r="AJ41" s="1770" t="n"/>
      <c r="AK41" s="1773">
        <f>SUM(AM41:AT41)</f>
        <v/>
      </c>
      <c r="AL41" s="1770" t="n"/>
      <c r="AM41" s="1771" t="n">
        <v>20</v>
      </c>
      <c r="AN41" s="1770" t="n"/>
      <c r="AO41" s="1773" t="n">
        <v>24</v>
      </c>
      <c r="AP41" s="1770" t="n"/>
      <c r="AQ41" s="1773" t="n"/>
      <c r="AR41" s="1770" t="n"/>
      <c r="AS41" s="1807" t="n"/>
      <c r="AT41" s="1770" t="n"/>
      <c r="AU41" s="177" t="n">
        <v>98</v>
      </c>
      <c r="AV41" s="128" t="n"/>
      <c r="AW41" s="93">
        <f>AK41</f>
        <v/>
      </c>
      <c r="AX41" s="128" t="n"/>
      <c r="AY41" s="181" t="n">
        <v>3</v>
      </c>
      <c r="AZ41" s="128" t="n"/>
      <c r="BA41" s="93" t="n"/>
      <c r="BB41" s="128" t="n"/>
      <c r="BC41" s="93" t="n"/>
      <c r="BD41" s="128" t="n"/>
      <c r="BE41" s="189" t="n"/>
      <c r="BF41" s="175" t="n"/>
      <c r="BG41" s="261" t="inlineStr">
        <is>
          <t>СК-1</t>
        </is>
      </c>
      <c r="BH41" s="131" t="n"/>
      <c r="BI41" s="132" t="n"/>
      <c r="BJ41" s="1070" t="inlineStr">
        <is>
          <t>АППиЭ</t>
        </is>
      </c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25" t="n"/>
      <c r="CG41" s="25" t="n"/>
      <c r="CH41" s="25" t="n"/>
      <c r="CI41" s="1" t="n"/>
      <c r="CJ41" s="1" t="n"/>
      <c r="CK41" s="1" t="n"/>
      <c r="CL41" s="1" t="n"/>
      <c r="CM41" s="1" t="n"/>
    </row>
    <row r="42">
      <c r="A42" s="1769" t="inlineStr">
        <is>
          <t>2.2.2</t>
        </is>
      </c>
      <c r="B42" s="1770" t="n"/>
      <c r="C42" s="176" t="inlineStr">
        <is>
          <t>Современные инструментальные методы исследования состава и структуры органических веществ и материалов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82" t="n">
        <v>1</v>
      </c>
      <c r="AF42" s="175" t="n"/>
      <c r="AG42" s="1492" t="n"/>
      <c r="AH42" s="1451" t="n"/>
      <c r="AI42" s="1772">
        <f>AU42+BA42</f>
        <v/>
      </c>
      <c r="AJ42" s="1770" t="n"/>
      <c r="AK42" s="1773">
        <f>SUM(AM42:AT42)</f>
        <v/>
      </c>
      <c r="AL42" s="1770" t="n"/>
      <c r="AM42" s="1771" t="n">
        <v>20</v>
      </c>
      <c r="AN42" s="1770" t="n"/>
      <c r="AO42" s="1773" t="n">
        <v>12</v>
      </c>
      <c r="AP42" s="1770" t="n"/>
      <c r="AQ42" s="1773" t="n">
        <v>10</v>
      </c>
      <c r="AR42" s="1770" t="n"/>
      <c r="AS42" s="1807" t="n"/>
      <c r="AT42" s="1770" t="n"/>
      <c r="AU42" s="177" t="n">
        <v>108</v>
      </c>
      <c r="AV42" s="128" t="n"/>
      <c r="AW42" s="93">
        <f>AK42</f>
        <v/>
      </c>
      <c r="AX42" s="128" t="n"/>
      <c r="AY42" s="181" t="n">
        <v>3</v>
      </c>
      <c r="AZ42" s="128" t="n"/>
      <c r="BA42" s="93" t="n"/>
      <c r="BB42" s="128" t="n"/>
      <c r="BC42" s="93" t="n"/>
      <c r="BD42" s="128" t="n"/>
      <c r="BE42" s="189" t="n"/>
      <c r="BF42" s="175" t="n"/>
      <c r="BG42" s="261" t="inlineStr">
        <is>
          <t>СК-2</t>
        </is>
      </c>
      <c r="BH42" s="131" t="n"/>
      <c r="BI42" s="132" t="n"/>
      <c r="BJ42" s="1070" t="inlineStr">
        <is>
          <t>НГПиНХ</t>
        </is>
      </c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25" t="n"/>
      <c r="CG42" s="25" t="n"/>
      <c r="CH42" s="25" t="n"/>
      <c r="CI42" s="1" t="n"/>
      <c r="CJ42" s="1" t="n"/>
      <c r="CK42" s="1" t="n"/>
      <c r="CL42" s="1" t="n"/>
      <c r="CM42" s="1" t="n"/>
    </row>
    <row r="43">
      <c r="A43" s="1769" t="inlineStr">
        <is>
          <t>2.2.3</t>
        </is>
      </c>
      <c r="B43" s="1770" t="n"/>
      <c r="C43" s="176" t="inlineStr">
        <is>
          <t>Компьютерное моделирование химико-технологических процессов и систем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125" t="n"/>
      <c r="AF43" s="189" t="n"/>
      <c r="AG43" s="182" t="n">
        <v>1</v>
      </c>
      <c r="AH43" s="175" t="n"/>
      <c r="AI43" s="1772">
        <f>AU43+BA43</f>
        <v/>
      </c>
      <c r="AJ43" s="1770" t="n"/>
      <c r="AK43" s="1773">
        <f>SUM(AM43:AT43)</f>
        <v/>
      </c>
      <c r="AL43" s="1770" t="n"/>
      <c r="AM43" s="1771" t="n">
        <v>20</v>
      </c>
      <c r="AN43" s="1770" t="n"/>
      <c r="AO43" s="1773" t="n"/>
      <c r="AP43" s="1770" t="n"/>
      <c r="AQ43" s="1773" t="n">
        <v>22</v>
      </c>
      <c r="AR43" s="1770" t="n"/>
      <c r="AS43" s="1807" t="n"/>
      <c r="AT43" s="1770" t="n"/>
      <c r="AU43" s="177" t="n">
        <v>98</v>
      </c>
      <c r="AV43" s="128" t="n"/>
      <c r="AW43" s="93">
        <f>AK43</f>
        <v/>
      </c>
      <c r="AX43" s="128" t="n"/>
      <c r="AY43" s="181" t="n">
        <v>3</v>
      </c>
      <c r="AZ43" s="128" t="n"/>
      <c r="BA43" s="93" t="n"/>
      <c r="BB43" s="128" t="n"/>
      <c r="BC43" s="93" t="n"/>
      <c r="BD43" s="128" t="n"/>
      <c r="BE43" s="189" t="n"/>
      <c r="BF43" s="175" t="n"/>
      <c r="BG43" s="261" t="inlineStr">
        <is>
          <t>СК-3</t>
        </is>
      </c>
      <c r="BH43" s="131" t="n"/>
      <c r="BI43" s="132" t="n"/>
      <c r="BJ43" s="1070" t="inlineStr">
        <is>
          <t>НГПиНХ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25" t="n"/>
      <c r="CG43" s="25" t="n"/>
      <c r="CH43" s="25" t="n"/>
      <c r="CI43" s="1" t="n"/>
      <c r="CJ43" s="1" t="n"/>
      <c r="CK43" s="1" t="n"/>
      <c r="CL43" s="1" t="n"/>
      <c r="CM43" s="1" t="n"/>
    </row>
    <row r="44">
      <c r="A44" s="1780" t="inlineStr">
        <is>
          <t xml:space="preserve">2.3 </t>
        </is>
      </c>
      <c r="B44" s="1770" t="n"/>
      <c r="C44" s="184" t="inlineStr">
        <is>
          <t>Модуль "Совершенствование химико-технологических процессов"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218" t="n"/>
      <c r="AF44" s="175" t="n"/>
      <c r="AG44" s="218" t="n"/>
      <c r="AH44" s="175" t="n"/>
      <c r="AI44" s="1775">
        <f>SUM(AI45:AJ46)</f>
        <v/>
      </c>
      <c r="AJ44" s="1770" t="n"/>
      <c r="AK44" s="847">
        <f>SUM(AK45:AL46)</f>
        <v/>
      </c>
      <c r="AL44" s="175" t="n"/>
      <c r="AM44" s="2484">
        <f>SUM(AM45:AN46)</f>
        <v/>
      </c>
      <c r="AN44" s="1770" t="n"/>
      <c r="AO44" s="1776">
        <f>SUM(AO45:AP46)</f>
        <v/>
      </c>
      <c r="AP44" s="1770" t="n"/>
      <c r="AQ44" s="1776">
        <f>SUM(AQ45:AR46)</f>
        <v/>
      </c>
      <c r="AR44" s="1770" t="n"/>
      <c r="AS44" s="2485">
        <f>SUM(AS45:AT46)</f>
        <v/>
      </c>
      <c r="AT44" s="1770" t="n"/>
      <c r="AU44" s="188">
        <f>SUM(AU45:AV46)</f>
        <v/>
      </c>
      <c r="AV44" s="128" t="n"/>
      <c r="AW44" s="95">
        <f>SUM(AW45:AX46)</f>
        <v/>
      </c>
      <c r="AX44" s="128" t="n"/>
      <c r="AY44" s="187">
        <f>SUM(AY45:AZ46)</f>
        <v/>
      </c>
      <c r="AZ44" s="128" t="n"/>
      <c r="BA44" s="95">
        <f>SUM(BA45:BB46)</f>
        <v/>
      </c>
      <c r="BB44" s="128" t="n"/>
      <c r="BC44" s="95">
        <f>SUM(BC45:BD46)</f>
        <v/>
      </c>
      <c r="BD44" s="128" t="n"/>
      <c r="BE44" s="406">
        <f>SUM(BE45:BF46)</f>
        <v/>
      </c>
      <c r="BF44" s="175" t="n"/>
      <c r="BG44" s="405" t="n"/>
      <c r="BH44" s="131" t="n"/>
      <c r="BI44" s="132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25" t="n"/>
      <c r="CG44" s="25" t="n"/>
      <c r="CH44" s="25" t="n"/>
      <c r="CI44" s="1" t="n"/>
      <c r="CJ44" s="1" t="n"/>
      <c r="CK44" s="1" t="n"/>
      <c r="CL44" s="1" t="n"/>
      <c r="CM44" s="1" t="n"/>
    </row>
    <row r="45">
      <c r="A45" s="1769" t="inlineStr">
        <is>
          <t>2.3.1</t>
        </is>
      </c>
      <c r="B45" s="1770" t="n"/>
      <c r="C45" s="176" t="inlineStr">
        <is>
          <t>Рациональное использование сырья в технологии органического синтеза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1797" t="n"/>
      <c r="AF45" s="436" t="n"/>
      <c r="AG45" s="182" t="n">
        <v>1</v>
      </c>
      <c r="AH45" s="175" t="n"/>
      <c r="AI45" s="1772">
        <f>AU45+BA45</f>
        <v/>
      </c>
      <c r="AJ45" s="1770" t="n"/>
      <c r="AK45" s="1773">
        <f>SUM(AM45:AT45)</f>
        <v/>
      </c>
      <c r="AL45" s="1770" t="n"/>
      <c r="AM45" s="1771" t="n">
        <v>26</v>
      </c>
      <c r="AN45" s="1770" t="n"/>
      <c r="AO45" s="1773" t="n">
        <v>18</v>
      </c>
      <c r="AP45" s="1770" t="n"/>
      <c r="AQ45" s="1776" t="n"/>
      <c r="AR45" s="1770" t="n"/>
      <c r="AS45" s="2485" t="n"/>
      <c r="AT45" s="1770" t="n"/>
      <c r="AU45" s="177">
        <f>AY45*36</f>
        <v/>
      </c>
      <c r="AV45" s="128" t="n"/>
      <c r="AW45" s="93">
        <f>AK45</f>
        <v/>
      </c>
      <c r="AX45" s="128" t="n"/>
      <c r="AY45" s="181" t="n">
        <v>3</v>
      </c>
      <c r="AZ45" s="128" t="n"/>
      <c r="BA45" s="93">
        <f>BE45*36</f>
        <v/>
      </c>
      <c r="BB45" s="128" t="n"/>
      <c r="BC45" s="95" t="n"/>
      <c r="BD45" s="128" t="n"/>
      <c r="BE45" s="189" t="n"/>
      <c r="BF45" s="175" t="n"/>
      <c r="BG45" s="261" t="inlineStr">
        <is>
          <t>СК-4</t>
        </is>
      </c>
      <c r="BH45" s="131" t="n"/>
      <c r="BI45" s="132" t="n"/>
      <c r="BJ45" s="1070" t="inlineStr">
        <is>
          <t>НГПиНХ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25" t="n"/>
      <c r="CG45" s="25" t="n"/>
      <c r="CH45" s="25" t="n"/>
      <c r="CI45" s="1" t="n"/>
      <c r="CJ45" s="1" t="n"/>
      <c r="CK45" s="1" t="n"/>
      <c r="CL45" s="1" t="n"/>
      <c r="CM45" s="1" t="n"/>
    </row>
    <row r="46">
      <c r="A46" s="1769" t="inlineStr">
        <is>
          <t>2.3.2</t>
        </is>
      </c>
      <c r="B46" s="1770" t="n"/>
      <c r="C46" s="176" t="inlineStr">
        <is>
          <t>Оптимальное проектирование химических реакторов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182" t="n">
        <v>1</v>
      </c>
      <c r="AF46" s="175" t="n"/>
      <c r="AG46" s="1797" t="n"/>
      <c r="AH46" s="436" t="n"/>
      <c r="AI46" s="1772">
        <f>AU46+BA46</f>
        <v/>
      </c>
      <c r="AJ46" s="1770" t="n"/>
      <c r="AK46" s="1773">
        <f>SUM(AM46:AT46)</f>
        <v/>
      </c>
      <c r="AL46" s="1770" t="n"/>
      <c r="AM46" s="1771" t="n">
        <v>24</v>
      </c>
      <c r="AN46" s="1770" t="n"/>
      <c r="AO46" s="1773" t="n"/>
      <c r="AP46" s="1770" t="n"/>
      <c r="AQ46" s="1773" t="n">
        <v>20</v>
      </c>
      <c r="AR46" s="1770" t="n"/>
      <c r="AS46" s="1807" t="n"/>
      <c r="AT46" s="1770" t="n"/>
      <c r="AU46" s="177">
        <f>AY46*36</f>
        <v/>
      </c>
      <c r="AV46" s="128" t="n"/>
      <c r="AW46" s="93">
        <f>AK46</f>
        <v/>
      </c>
      <c r="AX46" s="128" t="n"/>
      <c r="AY46" s="181" t="n">
        <v>3</v>
      </c>
      <c r="AZ46" s="128" t="n"/>
      <c r="BA46" s="93">
        <f>BE46*36</f>
        <v/>
      </c>
      <c r="BB46" s="128" t="n"/>
      <c r="BC46" s="93" t="n"/>
      <c r="BD46" s="128" t="n"/>
      <c r="BE46" s="189" t="n"/>
      <c r="BF46" s="175" t="n"/>
      <c r="BG46" s="261" t="inlineStr">
        <is>
          <t>СК-5</t>
        </is>
      </c>
      <c r="BH46" s="131" t="n"/>
      <c r="BI46" s="132" t="n"/>
      <c r="BJ46" s="1070" t="inlineStr">
        <is>
          <t>НГПиНХ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25" t="n"/>
      <c r="CE46" s="25" t="n"/>
      <c r="CF46" s="25" t="n"/>
      <c r="CG46" s="25" t="n"/>
      <c r="CH46" s="25" t="n"/>
      <c r="CI46" s="1" t="n"/>
      <c r="CJ46" s="1" t="n"/>
      <c r="CK46" s="1" t="n"/>
      <c r="CL46" s="1" t="n"/>
      <c r="CM46" s="1" t="n"/>
    </row>
    <row r="47">
      <c r="A47" s="1780" t="inlineStr">
        <is>
          <t>2.4</t>
        </is>
      </c>
      <c r="B47" s="1770" t="n"/>
      <c r="C47" s="184" t="inlineStr">
        <is>
          <t>Модуль "Проектирование"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218" t="n"/>
      <c r="AF47" s="175" t="n"/>
      <c r="AG47" s="218" t="n"/>
      <c r="AH47" s="175" t="n"/>
      <c r="AI47" s="1775">
        <f>SUM(AI48:AJ50)</f>
        <v/>
      </c>
      <c r="AJ47" s="1770" t="n"/>
      <c r="AK47" s="1776">
        <f>SUM(AK48:AL50)</f>
        <v/>
      </c>
      <c r="AL47" s="1770" t="n"/>
      <c r="AM47" s="2484">
        <f>SUM(AM48:AN50)</f>
        <v/>
      </c>
      <c r="AN47" s="1770" t="n"/>
      <c r="AO47" s="1776">
        <f>SUM(AO48:AP50)</f>
        <v/>
      </c>
      <c r="AP47" s="1770" t="n"/>
      <c r="AQ47" s="1776">
        <f>SUM(AQ48:AR50)</f>
        <v/>
      </c>
      <c r="AR47" s="1770" t="n"/>
      <c r="AS47" s="2485">
        <f>SUM(AS48:AT50)</f>
        <v/>
      </c>
      <c r="AT47" s="1770" t="n"/>
      <c r="AU47" s="188">
        <f>SUM(AU48:AV50)</f>
        <v/>
      </c>
      <c r="AV47" s="128" t="n"/>
      <c r="AW47" s="95">
        <f>SUM(AW48:AX50)</f>
        <v/>
      </c>
      <c r="AX47" s="128" t="n"/>
      <c r="AY47" s="187">
        <f>SUM(AY48:AZ50)</f>
        <v/>
      </c>
      <c r="AZ47" s="128" t="n"/>
      <c r="BA47" s="95">
        <f>SUM(BA48:BB50)</f>
        <v/>
      </c>
      <c r="BB47" s="128" t="n"/>
      <c r="BC47" s="95">
        <f>SUM(BC48:BD50)</f>
        <v/>
      </c>
      <c r="BD47" s="128" t="n"/>
      <c r="BE47" s="2485">
        <f>SUM(BE48:BF50)</f>
        <v/>
      </c>
      <c r="BF47" s="1770" t="n"/>
      <c r="BG47" s="261" t="n"/>
      <c r="BH47" s="131" t="n"/>
      <c r="BI47" s="132" t="n"/>
      <c r="BJ47" s="1070" t="n"/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25" t="n"/>
      <c r="CE47" s="25" t="n"/>
      <c r="CF47" s="25" t="n"/>
      <c r="CG47" s="25" t="n"/>
      <c r="CH47" s="25" t="n"/>
      <c r="CI47" s="1" t="n"/>
      <c r="CJ47" s="1" t="n"/>
      <c r="CK47" s="1" t="n"/>
      <c r="CL47" s="1" t="n"/>
      <c r="CM47" s="1" t="n"/>
    </row>
    <row r="48">
      <c r="A48" s="217" t="inlineStr">
        <is>
          <t>2.4.1</t>
        </is>
      </c>
      <c r="B48" s="175" t="n"/>
      <c r="C48" s="176" t="inlineStr">
        <is>
          <t xml:space="preserve">Проектирование химических производств 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125" t="n"/>
      <c r="AF48" s="189" t="n"/>
      <c r="AG48" s="182" t="n">
        <v>2</v>
      </c>
      <c r="AH48" s="175" t="n"/>
      <c r="AI48" s="1772" t="n">
        <v>94</v>
      </c>
      <c r="AJ48" s="1770" t="n"/>
      <c r="AK48" s="1773">
        <f>SUM(AM48:AT48)</f>
        <v/>
      </c>
      <c r="AL48" s="1770" t="n"/>
      <c r="AM48" s="1771" t="n">
        <v>20</v>
      </c>
      <c r="AN48" s="1770" t="n"/>
      <c r="AO48" s="1773" t="n">
        <v>22</v>
      </c>
      <c r="AP48" s="1770" t="n"/>
      <c r="AQ48" s="1773" t="n"/>
      <c r="AR48" s="1770" t="n"/>
      <c r="AS48" s="1807" t="n"/>
      <c r="AT48" s="1770" t="n"/>
      <c r="AU48" s="177">
        <f>AY48*36</f>
        <v/>
      </c>
      <c r="AV48" s="128" t="n"/>
      <c r="AW48" s="93" t="n"/>
      <c r="AX48" s="128" t="n"/>
      <c r="AY48" s="181" t="n"/>
      <c r="AZ48" s="128" t="n"/>
      <c r="BA48" s="93" t="n">
        <v>94</v>
      </c>
      <c r="BB48" s="128" t="n"/>
      <c r="BC48" s="93">
        <f>AK48</f>
        <v/>
      </c>
      <c r="BD48" s="128" t="n"/>
      <c r="BE48" s="189" t="n">
        <v>3</v>
      </c>
      <c r="BF48" s="175" t="n"/>
      <c r="BG48" s="261" t="inlineStr">
        <is>
          <t>СК-6</t>
        </is>
      </c>
      <c r="BH48" s="131" t="n"/>
      <c r="BI48" s="132" t="n"/>
      <c r="BJ48" s="1070" t="inlineStr">
        <is>
          <t>ТНВиОХТ</t>
        </is>
      </c>
      <c r="BK48" s="25" t="n"/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  <c r="BY48" s="25" t="n"/>
      <c r="BZ48" s="25" t="n"/>
      <c r="CA48" s="25" t="n"/>
      <c r="CB48" s="25" t="n"/>
      <c r="CC48" s="25" t="n"/>
      <c r="CD48" s="25" t="n"/>
      <c r="CE48" s="25" t="n"/>
      <c r="CF48" s="25" t="n"/>
      <c r="CG48" s="25" t="n"/>
      <c r="CH48" s="25" t="n"/>
      <c r="CI48" s="1" t="n"/>
      <c r="CJ48" s="1" t="n"/>
      <c r="CK48" s="1" t="n"/>
      <c r="CL48" s="1" t="n"/>
      <c r="CM48" s="1" t="n"/>
    </row>
    <row r="49">
      <c r="A49" s="217" t="inlineStr">
        <is>
          <t>2.4.2</t>
        </is>
      </c>
      <c r="B49" s="175" t="n"/>
      <c r="C49" s="176" t="inlineStr">
        <is>
          <t xml:space="preserve">CAD/CAE-системы 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182" t="n">
        <v>2</v>
      </c>
      <c r="AF49" s="175" t="n"/>
      <c r="AG49" s="605" t="n"/>
      <c r="AH49" s="605" t="n"/>
      <c r="AI49" s="1772">
        <f>AU49+BA49</f>
        <v/>
      </c>
      <c r="AJ49" s="1770" t="n"/>
      <c r="AK49" s="1773">
        <f>SUM(AM49:AT49)</f>
        <v/>
      </c>
      <c r="AL49" s="1770" t="n"/>
      <c r="AM49" s="1771" t="n">
        <v>20</v>
      </c>
      <c r="AN49" s="1770" t="n"/>
      <c r="AO49" s="1773" t="n">
        <v>24</v>
      </c>
      <c r="AP49" s="1770" t="n"/>
      <c r="AQ49" s="1773" t="n"/>
      <c r="AR49" s="1770" t="n"/>
      <c r="AS49" s="1807" t="n"/>
      <c r="AT49" s="1770" t="n"/>
      <c r="AU49" s="177">
        <f>AY49*36</f>
        <v/>
      </c>
      <c r="AV49" s="128" t="n"/>
      <c r="AW49" s="93" t="n"/>
      <c r="AX49" s="128" t="n"/>
      <c r="AY49" s="181" t="n"/>
      <c r="AZ49" s="128" t="n"/>
      <c r="BA49" s="93" t="n">
        <v>98</v>
      </c>
      <c r="BB49" s="128" t="n"/>
      <c r="BC49" s="93">
        <f>AK49</f>
        <v/>
      </c>
      <c r="BD49" s="128" t="n"/>
      <c r="BE49" s="189" t="n">
        <v>3</v>
      </c>
      <c r="BF49" s="175" t="n"/>
      <c r="BG49" s="261" t="inlineStr">
        <is>
          <t>СК-7</t>
        </is>
      </c>
      <c r="BH49" s="131" t="n"/>
      <c r="BI49" s="132" t="n"/>
      <c r="BJ49" s="1070" t="inlineStr">
        <is>
          <t>МиАХиСП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25" t="n"/>
      <c r="CG49" s="25" t="n"/>
      <c r="CH49" s="25" t="n"/>
      <c r="CI49" s="1" t="n"/>
      <c r="CJ49" s="1" t="n"/>
      <c r="CK49" s="1" t="n"/>
      <c r="CL49" s="1" t="n"/>
      <c r="CM49" s="1" t="n"/>
    </row>
    <row r="50">
      <c r="A50" s="1769" t="inlineStr">
        <is>
          <t>2.4.3</t>
        </is>
      </c>
      <c r="B50" s="1770" t="n"/>
      <c r="C50" s="176" t="inlineStr">
        <is>
          <t xml:space="preserve">Методы защиты материалов и оборудования химических производств от коррозии 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182" t="n">
        <v>2</v>
      </c>
      <c r="AF50" s="175" t="n"/>
      <c r="AG50" s="605" t="n"/>
      <c r="AH50" s="605" t="n"/>
      <c r="AI50" s="1772">
        <f>AU50+BA50</f>
        <v/>
      </c>
      <c r="AJ50" s="1770" t="n"/>
      <c r="AK50" s="1773">
        <f>SUM(AM50:AT50)</f>
        <v/>
      </c>
      <c r="AL50" s="1770" t="n"/>
      <c r="AM50" s="1771" t="n">
        <v>20</v>
      </c>
      <c r="AN50" s="1770" t="n"/>
      <c r="AO50" s="1773" t="n">
        <v>24</v>
      </c>
      <c r="AP50" s="1770" t="n"/>
      <c r="AQ50" s="1773" t="n"/>
      <c r="AR50" s="1770" t="n"/>
      <c r="AS50" s="1807" t="n"/>
      <c r="AT50" s="1770" t="n"/>
      <c r="AU50" s="177">
        <f>AY50*36</f>
        <v/>
      </c>
      <c r="AV50" s="128" t="n"/>
      <c r="AW50" s="93" t="n"/>
      <c r="AX50" s="128" t="n"/>
      <c r="AY50" s="181" t="n"/>
      <c r="AZ50" s="128" t="n"/>
      <c r="BA50" s="93" t="n">
        <v>98</v>
      </c>
      <c r="BB50" s="128" t="n"/>
      <c r="BC50" s="93">
        <f>AK50</f>
        <v/>
      </c>
      <c r="BD50" s="128" t="n"/>
      <c r="BE50" s="189" t="n">
        <v>3</v>
      </c>
      <c r="BF50" s="175" t="n"/>
      <c r="BG50" s="261" t="inlineStr">
        <is>
          <t>СК-8</t>
        </is>
      </c>
      <c r="BH50" s="131" t="n"/>
      <c r="BI50" s="132" t="n"/>
      <c r="BJ50" s="819" t="inlineStr">
        <is>
          <t>ХТЭПиМЭТ</t>
        </is>
      </c>
      <c r="BK50" s="1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</row>
    <row r="51">
      <c r="A51" s="1780" t="inlineStr">
        <is>
          <t>2.5</t>
        </is>
      </c>
      <c r="B51" s="1770" t="n"/>
      <c r="C51" s="184" t="inlineStr">
        <is>
          <t>Дополнительные виды обучения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2502" t="n"/>
      <c r="AF51" s="175" t="n"/>
      <c r="AG51" s="2503" t="n"/>
      <c r="AH51" s="126" t="n"/>
      <c r="AI51" s="867" t="inlineStr">
        <is>
          <t>/</t>
        </is>
      </c>
      <c r="AJ51" s="2504">
        <f>SUM(AI52:AJ54)</f>
        <v/>
      </c>
      <c r="AK51" s="869" t="inlineStr">
        <is>
          <t>/</t>
        </is>
      </c>
      <c r="AL51" s="1311">
        <f>SUM(AK52:AL54)</f>
        <v/>
      </c>
      <c r="AM51" s="2505" t="inlineStr">
        <is>
          <t>/</t>
        </is>
      </c>
      <c r="AN51" s="854">
        <f>SUM(AM52:AN54)</f>
        <v/>
      </c>
      <c r="AO51" s="2506" t="inlineStr">
        <is>
          <t>/</t>
        </is>
      </c>
      <c r="AP51" s="854">
        <f>SUM(AO52:AP54)</f>
        <v/>
      </c>
      <c r="AQ51" s="2506" t="inlineStr">
        <is>
          <t>/</t>
        </is>
      </c>
      <c r="AR51" s="1310">
        <f>SUM(AQ52:AR54)</f>
        <v/>
      </c>
      <c r="AS51" s="2507" t="inlineStr">
        <is>
          <t>/</t>
        </is>
      </c>
      <c r="AT51" s="848">
        <f>SUM(AS52:AT54)</f>
        <v/>
      </c>
      <c r="AU51" s="2084" t="inlineStr">
        <is>
          <t>/</t>
        </is>
      </c>
      <c r="AV51" s="1310">
        <f>SUM(AU52:AV54)</f>
        <v/>
      </c>
      <c r="AW51" s="869" t="inlineStr">
        <is>
          <t>/</t>
        </is>
      </c>
      <c r="AX51" s="1310">
        <f>SUM(AW52:AX54)</f>
        <v/>
      </c>
      <c r="AY51" s="2508" t="inlineStr">
        <is>
          <t>/</t>
        </is>
      </c>
      <c r="AZ51" s="854">
        <f>SUM(AY52:AZ54)</f>
        <v/>
      </c>
      <c r="BA51" s="862" t="inlineStr">
        <is>
          <t>/</t>
        </is>
      </c>
      <c r="BB51" s="1310">
        <f>SUM(BA52:BB54)</f>
        <v/>
      </c>
      <c r="BC51" s="862" t="inlineStr">
        <is>
          <t>/</t>
        </is>
      </c>
      <c r="BD51" s="854">
        <f>SUM(BC52:BD54)</f>
        <v/>
      </c>
      <c r="BE51" s="861" t="inlineStr">
        <is>
          <t>/</t>
        </is>
      </c>
      <c r="BF51" s="1311">
        <f>SUM(BE52:BF54)</f>
        <v/>
      </c>
      <c r="BG51" s="2509" t="n"/>
      <c r="BH51" s="131" t="n"/>
      <c r="BI51" s="132" t="n"/>
      <c r="BJ51" s="1070" t="n"/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25" t="n"/>
      <c r="CE51" s="25" t="n"/>
      <c r="CF51" s="25" t="n"/>
      <c r="CG51" s="25" t="n"/>
      <c r="CH51" s="25" t="n"/>
      <c r="CI51" s="1" t="n"/>
      <c r="CJ51" s="1" t="n"/>
      <c r="CK51" s="1" t="n"/>
      <c r="CL51" s="1" t="n"/>
      <c r="CM51" s="1" t="n"/>
    </row>
    <row r="52">
      <c r="A52" s="2510" t="inlineStr">
        <is>
          <t>2.5.1</t>
        </is>
      </c>
      <c r="B52" s="1770" t="n"/>
      <c r="C52" s="2511" t="inlineStr">
        <is>
          <t xml:space="preserve">Философия и методология науки*  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2505" t="inlineStr">
        <is>
          <t>/</t>
        </is>
      </c>
      <c r="AF52" s="1018" t="n">
        <v>2</v>
      </c>
      <c r="AG52" s="2512" t="n"/>
      <c r="AH52" s="1770" t="n"/>
      <c r="AI52" s="867" t="inlineStr">
        <is>
          <t>/</t>
        </is>
      </c>
      <c r="AJ52" s="1308">
        <f>AV52+BB52</f>
        <v/>
      </c>
      <c r="AK52" s="869" t="inlineStr">
        <is>
          <t>/</t>
        </is>
      </c>
      <c r="AL52" s="1316">
        <f>AN52+AT52+AP52+AR52</f>
        <v/>
      </c>
      <c r="AM52" s="2505" t="inlineStr">
        <is>
          <t>/</t>
        </is>
      </c>
      <c r="AN52" s="1017" t="n">
        <v>40</v>
      </c>
      <c r="AO52" s="2513" t="n"/>
      <c r="AP52" s="2514" t="n"/>
      <c r="AQ52" s="2513" t="n"/>
      <c r="AR52" s="1017" t="n"/>
      <c r="AS52" s="2507" t="inlineStr">
        <is>
          <t>/</t>
        </is>
      </c>
      <c r="AT52" s="1018" t="n">
        <v>32</v>
      </c>
      <c r="AU52" s="2515" t="inlineStr">
        <is>
          <t>/</t>
        </is>
      </c>
      <c r="AV52" s="1308" t="n">
        <v>48</v>
      </c>
      <c r="AW52" s="2508" t="inlineStr">
        <is>
          <t>/</t>
        </is>
      </c>
      <c r="AX52" s="1308" t="n">
        <v>32</v>
      </c>
      <c r="AY52" s="861" t="n"/>
      <c r="AZ52" s="1308" t="n"/>
      <c r="BA52" s="862" t="inlineStr">
        <is>
          <t>/</t>
        </is>
      </c>
      <c r="BB52" s="1308" t="n">
        <v>76</v>
      </c>
      <c r="BC52" s="862" t="inlineStr">
        <is>
          <t>/</t>
        </is>
      </c>
      <c r="BD52" s="1308" t="n">
        <v>40</v>
      </c>
      <c r="BE52" s="861" t="inlineStr">
        <is>
          <t>/</t>
        </is>
      </c>
      <c r="BF52" s="1316" t="n">
        <v>3</v>
      </c>
      <c r="BG52" s="745" t="inlineStr">
        <is>
          <t>УК-1</t>
        </is>
      </c>
      <c r="BH52" s="131" t="n"/>
      <c r="BI52" s="132" t="n"/>
      <c r="BJ52" s="1070" t="inlineStr">
        <is>
          <t>ФиП</t>
        </is>
      </c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25" t="n"/>
      <c r="CE52" s="25" t="n"/>
      <c r="CF52" s="25" t="n"/>
      <c r="CG52" s="25" t="n"/>
      <c r="CH52" s="25" t="n"/>
      <c r="CI52" s="1" t="n"/>
      <c r="CJ52" s="1" t="n"/>
      <c r="CK52" s="1" t="n"/>
      <c r="CL52" s="1" t="n"/>
      <c r="CM52" s="1" t="n"/>
    </row>
    <row r="53">
      <c r="A53" s="2510" t="inlineStr">
        <is>
          <t>2.5.2</t>
        </is>
      </c>
      <c r="B53" s="1770" t="n"/>
      <c r="C53" s="176" t="inlineStr">
        <is>
          <t>Иностранный язык*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1" t="n"/>
      <c r="AD53" s="132" t="n"/>
      <c r="AE53" s="2084" t="inlineStr">
        <is>
          <t>/</t>
        </is>
      </c>
      <c r="AF53" s="1316" t="n">
        <v>2</v>
      </c>
      <c r="AG53" s="2516" t="n"/>
      <c r="AH53" s="1770" t="n"/>
      <c r="AI53" s="867" t="inlineStr">
        <is>
          <t>/</t>
        </is>
      </c>
      <c r="AJ53" s="1308">
        <f>AV53+BB53</f>
        <v/>
      </c>
      <c r="AK53" s="869" t="inlineStr">
        <is>
          <t>/</t>
        </is>
      </c>
      <c r="AL53" s="1316">
        <f>AN53+AT53+AP53+AR53</f>
        <v/>
      </c>
      <c r="AM53" s="2084" t="n"/>
      <c r="AN53" s="1308" t="n"/>
      <c r="AO53" s="2061" t="n"/>
      <c r="AP53" s="2104" t="n"/>
      <c r="AQ53" s="862" t="inlineStr">
        <is>
          <t>/</t>
        </is>
      </c>
      <c r="AR53" s="1308" t="n">
        <v>96</v>
      </c>
      <c r="AS53" s="2503" t="n"/>
      <c r="AT53" s="2517" t="n"/>
      <c r="AU53" s="2084" t="inlineStr">
        <is>
          <t>/</t>
        </is>
      </c>
      <c r="AV53" s="1308" t="n">
        <v>70</v>
      </c>
      <c r="AW53" s="2508" t="inlineStr">
        <is>
          <t>/</t>
        </is>
      </c>
      <c r="AX53" s="1308" t="n">
        <v>48</v>
      </c>
      <c r="AY53" s="861" t="n"/>
      <c r="AZ53" s="1308" t="n"/>
      <c r="BA53" s="862" t="inlineStr">
        <is>
          <t>/</t>
        </is>
      </c>
      <c r="BB53" s="1308" t="n">
        <v>72</v>
      </c>
      <c r="BC53" s="862" t="inlineStr">
        <is>
          <t>/</t>
        </is>
      </c>
      <c r="BD53" s="1308" t="n">
        <v>48</v>
      </c>
      <c r="BE53" s="861" t="inlineStr">
        <is>
          <t>/</t>
        </is>
      </c>
      <c r="BF53" s="1316" t="n">
        <v>4</v>
      </c>
      <c r="BG53" s="261" t="inlineStr">
        <is>
          <t>УК-3</t>
        </is>
      </c>
      <c r="BH53" s="131" t="n"/>
      <c r="BI53" s="132" t="n"/>
      <c r="BJ53" s="1070" t="inlineStr">
        <is>
          <t>МКиТП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25" t="n"/>
      <c r="CE53" s="25" t="n"/>
      <c r="CF53" s="25" t="n"/>
      <c r="CG53" s="25" t="n"/>
      <c r="CH53" s="25" t="n"/>
      <c r="CI53" s="1" t="n"/>
      <c r="CJ53" s="1" t="n"/>
      <c r="CK53" s="1" t="n"/>
      <c r="CL53" s="1" t="n"/>
      <c r="CM53" s="1" t="n"/>
    </row>
    <row r="54">
      <c r="A54" s="2518" t="inlineStr">
        <is>
          <t>2.5.3</t>
        </is>
      </c>
      <c r="B54" s="1833" t="n"/>
      <c r="C54" s="2519" t="inlineStr">
        <is>
          <t>Основы информационных технологий*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742" t="n"/>
      <c r="AE54" s="2427" t="n"/>
      <c r="AF54" s="2428" t="n"/>
      <c r="AG54" s="2520" t="inlineStr">
        <is>
          <t>/</t>
        </is>
      </c>
      <c r="AH54" s="2429" t="inlineStr">
        <is>
          <t>1д</t>
        </is>
      </c>
      <c r="AI54" s="2427" t="inlineStr">
        <is>
          <t>/</t>
        </is>
      </c>
      <c r="AJ54" s="875">
        <f>AV54+BB54</f>
        <v/>
      </c>
      <c r="AK54" s="2521" t="inlineStr">
        <is>
          <t>/</t>
        </is>
      </c>
      <c r="AL54" s="2428">
        <f>AN54+AT54+AP54+AR54</f>
        <v/>
      </c>
      <c r="AM54" s="2522" t="inlineStr">
        <is>
          <t>/</t>
        </is>
      </c>
      <c r="AN54" s="875" t="n">
        <v>26</v>
      </c>
      <c r="AO54" s="2521" t="inlineStr">
        <is>
          <t>/</t>
        </is>
      </c>
      <c r="AP54" s="875" t="n">
        <v>24</v>
      </c>
      <c r="AQ54" s="874" t="n"/>
      <c r="AR54" s="875" t="n"/>
      <c r="AS54" s="2429" t="n"/>
      <c r="AT54" s="2428" t="n"/>
      <c r="AU54" s="2427" t="inlineStr">
        <is>
          <t>/</t>
        </is>
      </c>
      <c r="AV54" s="875">
        <f>AZ54*36</f>
        <v/>
      </c>
      <c r="AW54" s="874" t="inlineStr">
        <is>
          <t>/</t>
        </is>
      </c>
      <c r="AX54" s="875">
        <f>AL54</f>
        <v/>
      </c>
      <c r="AY54" s="2429" t="inlineStr">
        <is>
          <t>/</t>
        </is>
      </c>
      <c r="AZ54" s="875" t="n">
        <v>2</v>
      </c>
      <c r="BA54" s="874" t="n"/>
      <c r="BB54" s="875" t="n"/>
      <c r="BC54" s="874" t="n"/>
      <c r="BD54" s="875" t="n"/>
      <c r="BE54" s="2429" t="n"/>
      <c r="BF54" s="2428" t="n"/>
      <c r="BG54" s="2523" t="inlineStr">
        <is>
          <t>УК-2</t>
        </is>
      </c>
      <c r="BH54" s="202" t="n"/>
      <c r="BI54" s="742" t="n"/>
      <c r="BJ54" s="1070" t="inlineStr">
        <is>
          <t>ИСиТ</t>
        </is>
      </c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25" t="n"/>
      <c r="CE54" s="25" t="n"/>
      <c r="CF54" s="25" t="n"/>
      <c r="CG54" s="25" t="n"/>
      <c r="CH54" s="25" t="n"/>
      <c r="CI54" s="1" t="n"/>
      <c r="CJ54" s="1" t="n"/>
      <c r="CK54" s="1" t="n"/>
      <c r="CL54" s="1" t="n"/>
      <c r="CM54" s="1" t="n"/>
    </row>
    <row r="55">
      <c r="A55" s="2524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61" t="n"/>
      <c r="AI55" s="167">
        <f>AI30+AI38</f>
        <v/>
      </c>
      <c r="AJ55" s="124" t="n"/>
      <c r="AK55" s="232">
        <f>AK30+AK38</f>
        <v/>
      </c>
      <c r="AL55" s="124" t="n"/>
      <c r="AM55" s="232">
        <f>AM30+AM38</f>
        <v/>
      </c>
      <c r="AN55" s="124" t="n"/>
      <c r="AO55" s="232">
        <f>AO30+AO38</f>
        <v/>
      </c>
      <c r="AP55" s="124" t="n"/>
      <c r="AQ55" s="232">
        <f>AQ30+AQ38</f>
        <v/>
      </c>
      <c r="AR55" s="124" t="n"/>
      <c r="AS55" s="232">
        <f>AS30+AS38</f>
        <v/>
      </c>
      <c r="AT55" s="124" t="n"/>
      <c r="AU55" s="167">
        <f>AU30+AU38</f>
        <v/>
      </c>
      <c r="AV55" s="124" t="n"/>
      <c r="AW55" s="232">
        <f>AW30+AW38</f>
        <v/>
      </c>
      <c r="AX55" s="124" t="n"/>
      <c r="AY55" s="232">
        <f>AY30+AY38</f>
        <v/>
      </c>
      <c r="AZ55" s="124" t="n"/>
      <c r="BA55" s="232">
        <f>BA30+BA38</f>
        <v/>
      </c>
      <c r="BB55" s="124" t="n"/>
      <c r="BC55" s="232">
        <f>BC30+BC38</f>
        <v/>
      </c>
      <c r="BD55" s="124" t="n"/>
      <c r="BE55" s="232">
        <f>BE30+BE38</f>
        <v/>
      </c>
      <c r="BF55" s="124" t="n"/>
      <c r="BG55" s="2525" t="n"/>
      <c r="BH55" s="101" t="n"/>
      <c r="BI55" s="104" t="n"/>
      <c r="BJ55" s="244" t="n"/>
      <c r="BK55" s="90" t="n"/>
      <c r="BL55" s="90" t="n"/>
      <c r="BM55" s="90" t="n"/>
      <c r="BN55" s="90" t="n"/>
      <c r="BO55" s="90" t="n"/>
      <c r="BP55" s="1822" t="n"/>
      <c r="BQ55" s="1822" t="n"/>
      <c r="BR55" s="1822" t="n"/>
      <c r="BS55" s="1822" t="n"/>
      <c r="BT55" s="1822" t="n"/>
      <c r="BU55" s="1822" t="n"/>
      <c r="BV55" s="1822" t="n"/>
      <c r="BW55" s="1822" t="n"/>
      <c r="BX55" s="1822" t="n"/>
      <c r="BY55" s="1822" t="n"/>
      <c r="BZ55" s="1822" t="n"/>
      <c r="CA55" s="1822" t="n"/>
      <c r="CB55" s="1822" t="n"/>
      <c r="CC55" s="1822" t="n"/>
      <c r="CD55" s="1822" t="n"/>
      <c r="CE55" s="1822" t="n"/>
      <c r="CF55" s="1822" t="n"/>
      <c r="CG55" s="1822" t="n"/>
      <c r="CH55" s="1822" t="n"/>
      <c r="CI55" s="1822" t="n"/>
      <c r="CJ55" s="1" t="n"/>
      <c r="CK55" s="1" t="n"/>
      <c r="CL55" s="1" t="n"/>
      <c r="CM55" s="1" t="n"/>
    </row>
    <row r="56">
      <c r="A56" s="184" t="inlineStr">
        <is>
          <t>Количество часов учебных занятий в неделю</t>
        </is>
      </c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1" t="n"/>
      <c r="AE56" s="131" t="n"/>
      <c r="AF56" s="131" t="n"/>
      <c r="AG56" s="131" t="n"/>
      <c r="AH56" s="132" t="n"/>
      <c r="AI56" s="1816" t="n"/>
      <c r="AJ56" s="128" t="n"/>
      <c r="AK56" s="1817" t="n"/>
      <c r="AL56" s="128" t="n"/>
      <c r="AM56" s="1817" t="n"/>
      <c r="AN56" s="128" t="n"/>
      <c r="AO56" s="1817" t="n"/>
      <c r="AP56" s="128" t="n"/>
      <c r="AQ56" s="1817" t="n"/>
      <c r="AR56" s="128" t="n"/>
      <c r="AS56" s="1817" t="n"/>
      <c r="AT56" s="128" t="n"/>
      <c r="AU56" s="1818">
        <f>AW55/AU28</f>
        <v/>
      </c>
      <c r="AV56" s="126" t="n"/>
      <c r="AW56" s="126" t="n"/>
      <c r="AX56" s="126" t="n"/>
      <c r="AY56" s="126" t="n"/>
      <c r="AZ56" s="128" t="n"/>
      <c r="BA56" s="1819">
        <f>BC55/BA28</f>
        <v/>
      </c>
      <c r="BB56" s="126" t="n"/>
      <c r="BC56" s="126" t="n"/>
      <c r="BD56" s="126" t="n"/>
      <c r="BE56" s="126" t="n"/>
      <c r="BF56" s="175" t="n"/>
      <c r="BG56" s="112" t="n"/>
      <c r="BH56" s="1" t="n"/>
      <c r="BI56" s="114" t="n"/>
      <c r="BJ56" s="244" t="n"/>
      <c r="BK56" s="1" t="n"/>
      <c r="BL56" s="1" t="n"/>
      <c r="BM56" s="1" t="n"/>
      <c r="BN56" s="1" t="n"/>
      <c r="BO56" s="1" t="n"/>
      <c r="BP56" s="1822" t="n"/>
      <c r="BQ56" s="1822" t="n"/>
      <c r="BR56" s="1822" t="n"/>
      <c r="BS56" s="1822" t="n"/>
      <c r="BT56" s="1822" t="n"/>
      <c r="BU56" s="1822" t="n"/>
      <c r="BV56" s="1822" t="n"/>
      <c r="BW56" s="1822" t="n"/>
      <c r="BX56" s="1822" t="n"/>
      <c r="BY56" s="1822" t="n"/>
      <c r="BZ56" s="1822" t="n"/>
      <c r="CA56" s="1822" t="n"/>
      <c r="CB56" s="1822" t="n"/>
      <c r="CC56" s="1822" t="n"/>
      <c r="CD56" s="1822" t="n"/>
      <c r="CE56" s="1822" t="n"/>
      <c r="CF56" s="1822" t="n"/>
      <c r="CG56" s="1822" t="n"/>
      <c r="CH56" s="1822" t="n"/>
      <c r="CI56" s="1822" t="n"/>
      <c r="CJ56" s="1" t="n"/>
      <c r="CK56" s="1" t="n"/>
      <c r="CL56" s="1" t="n"/>
      <c r="CM56" s="1" t="n"/>
    </row>
    <row r="57">
      <c r="A57" s="2526" t="inlineStr">
        <is>
          <t>Количество курсовых проектов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1" t="n"/>
      <c r="AH57" s="132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1825" t="n"/>
      <c r="AV57" s="1800" t="n"/>
      <c r="AW57" s="126" t="n"/>
      <c r="AX57" s="126" t="n"/>
      <c r="AY57" s="126" t="n"/>
      <c r="AZ57" s="1770" t="n"/>
      <c r="BA57" s="1826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244" t="n"/>
      <c r="BK57" s="90" t="n"/>
      <c r="BL57" s="90" t="n"/>
      <c r="BM57" s="90" t="n"/>
      <c r="BN57" s="90" t="n"/>
      <c r="BO57" s="90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822" t="n"/>
      <c r="CD57" s="1822" t="n"/>
      <c r="CE57" s="1822" t="n"/>
      <c r="CF57" s="1822" t="n"/>
      <c r="CG57" s="1822" t="n"/>
      <c r="CH57" s="1822" t="n"/>
      <c r="CI57" s="1822" t="n"/>
      <c r="CJ57" s="1" t="n"/>
      <c r="CK57" s="1" t="n"/>
      <c r="CL57" s="1" t="n"/>
      <c r="CM57" s="1" t="n"/>
    </row>
    <row r="58">
      <c r="A58" s="2526" t="inlineStr">
        <is>
          <t>Количество курсовых работ</t>
        </is>
      </c>
      <c r="B58" s="131" t="n"/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31" t="n"/>
      <c r="AF58" s="131" t="n"/>
      <c r="AG58" s="131" t="n"/>
      <c r="AH58" s="132" t="n"/>
      <c r="AI58" s="1824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1825" t="n"/>
      <c r="AV58" s="1800" t="n"/>
      <c r="AW58" s="126" t="n"/>
      <c r="AX58" s="126" t="n"/>
      <c r="AY58" s="126" t="n"/>
      <c r="AZ58" s="1770" t="n"/>
      <c r="BA58" s="1826" t="n"/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244" t="n"/>
      <c r="BK58" s="90" t="n"/>
      <c r="BL58" s="90" t="n"/>
      <c r="BM58" s="90" t="n"/>
      <c r="BN58" s="90" t="n"/>
      <c r="BO58" s="90" t="n"/>
      <c r="BP58" s="1822" t="n"/>
      <c r="BQ58" s="1822" t="n"/>
      <c r="BR58" s="1822" t="n"/>
      <c r="BS58" s="1822" t="n"/>
      <c r="BT58" s="1822" t="n"/>
      <c r="BU58" s="1822" t="n"/>
      <c r="BV58" s="1822" t="n"/>
      <c r="BW58" s="1822" t="n"/>
      <c r="BX58" s="1822" t="n"/>
      <c r="BY58" s="1822" t="n"/>
      <c r="BZ58" s="1822" t="n"/>
      <c r="CA58" s="1822" t="n"/>
      <c r="CB58" s="1822" t="n"/>
      <c r="CC58" s="1822" t="n"/>
      <c r="CD58" s="1822" t="n"/>
      <c r="CE58" s="1822" t="n"/>
      <c r="CF58" s="1822" t="n"/>
      <c r="CG58" s="1822" t="n"/>
      <c r="CH58" s="1822" t="n"/>
      <c r="CI58" s="1822" t="n"/>
      <c r="CJ58" s="1" t="n"/>
      <c r="CK58" s="1" t="n"/>
      <c r="CL58" s="1" t="n"/>
      <c r="CM58" s="1" t="n"/>
    </row>
    <row r="59">
      <c r="A59" s="2526" t="inlineStr">
        <is>
          <t>Количество экзаменов</t>
        </is>
      </c>
      <c r="B59" s="131" t="n"/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31" t="n"/>
      <c r="AE59" s="131" t="n"/>
      <c r="AF59" s="131" t="n"/>
      <c r="AG59" s="131" t="n"/>
      <c r="AH59" s="132" t="n"/>
      <c r="AI59" s="1824">
        <f>AU59+BA59</f>
        <v/>
      </c>
      <c r="AJ59" s="128" t="n"/>
      <c r="AK59" s="235" t="n"/>
      <c r="AL59" s="128" t="n"/>
      <c r="AM59" s="235" t="n"/>
      <c r="AN59" s="128" t="n"/>
      <c r="AO59" s="235" t="n"/>
      <c r="AP59" s="128" t="n"/>
      <c r="AQ59" s="235" t="n"/>
      <c r="AR59" s="128" t="n"/>
      <c r="AS59" s="235" t="n"/>
      <c r="AT59" s="128" t="n"/>
      <c r="AU59" s="1824">
        <f>COUNTIF(AE31:AF50,1)</f>
        <v/>
      </c>
      <c r="AV59" s="126" t="n"/>
      <c r="AW59" s="126" t="n"/>
      <c r="AX59" s="126" t="n"/>
      <c r="AY59" s="126" t="n"/>
      <c r="AZ59" s="128" t="n"/>
      <c r="BA59" s="1826">
        <f>COUNTIF(AE31:AF50,2)</f>
        <v/>
      </c>
      <c r="BB59" s="126" t="n"/>
      <c r="BC59" s="126" t="n"/>
      <c r="BD59" s="126" t="n"/>
      <c r="BE59" s="126" t="n"/>
      <c r="BF59" s="175" t="n"/>
      <c r="BG59" s="112" t="n"/>
      <c r="BH59" s="1" t="n"/>
      <c r="BI59" s="114" t="n"/>
      <c r="BJ59" s="244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90" t="n"/>
      <c r="CH59" s="90" t="n"/>
      <c r="CI59" s="90" t="n"/>
      <c r="CJ59" s="1" t="n"/>
      <c r="CK59" s="1" t="n"/>
      <c r="CL59" s="1" t="n"/>
      <c r="CM59" s="1" t="n"/>
    </row>
    <row r="60">
      <c r="A60" s="2527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202" t="n"/>
      <c r="AC60" s="202" t="n"/>
      <c r="AD60" s="202" t="n"/>
      <c r="AE60" s="202" t="n"/>
      <c r="AF60" s="202" t="n"/>
      <c r="AG60" s="202" t="n"/>
      <c r="AH60" s="742" t="n"/>
      <c r="AI60" s="2528">
        <f>AU60+BA60</f>
        <v/>
      </c>
      <c r="AJ60" s="2475" t="n"/>
      <c r="AK60" s="241" t="n"/>
      <c r="AL60" s="144" t="n"/>
      <c r="AM60" s="241" t="n"/>
      <c r="AN60" s="144" t="n"/>
      <c r="AO60" s="241" t="n"/>
      <c r="AP60" s="144" t="n"/>
      <c r="AQ60" s="241" t="n"/>
      <c r="AR60" s="144" t="n"/>
      <c r="AS60" s="241" t="n"/>
      <c r="AT60" s="144" t="n"/>
      <c r="AU60" s="2528">
        <f>COUNTIF(AG31:AH50,1)</f>
        <v/>
      </c>
      <c r="AV60" s="1832" t="n"/>
      <c r="AW60" s="1832" t="n"/>
      <c r="AX60" s="1832" t="n"/>
      <c r="AY60" s="1832" t="n"/>
      <c r="AZ60" s="2475" t="n"/>
      <c r="BA60" s="2529">
        <f>COUNTIF(AG31:AH50,2)</f>
        <v/>
      </c>
      <c r="BB60" s="1832" t="n"/>
      <c r="BC60" s="1832" t="n"/>
      <c r="BD60" s="1832" t="n"/>
      <c r="BE60" s="1832" t="n"/>
      <c r="BF60" s="1924" t="n"/>
      <c r="BG60" s="606" t="n"/>
      <c r="BH60" s="544" t="n"/>
      <c r="BI60" s="607" t="n"/>
      <c r="BJ60" s="244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90" t="n"/>
      <c r="CI60" s="90" t="n"/>
      <c r="CJ60" s="1" t="n"/>
      <c r="CK60" s="1" t="n"/>
      <c r="CL60" s="1" t="n"/>
      <c r="CM60" s="1" t="n"/>
    </row>
    <row r="61">
      <c r="A61" s="1213" t="n"/>
      <c r="B61" s="1213" t="n"/>
      <c r="C61" s="1213" t="n"/>
      <c r="D61" s="1213" t="n"/>
      <c r="E61" s="1213" t="n"/>
      <c r="F61" s="1213" t="n"/>
      <c r="G61" s="1213" t="n"/>
      <c r="H61" s="1213" t="n"/>
      <c r="I61" s="1213" t="n"/>
      <c r="J61" s="1213" t="n"/>
      <c r="K61" s="1213" t="n"/>
      <c r="L61" s="1213" t="n"/>
      <c r="M61" s="1213" t="n"/>
      <c r="N61" s="1213" t="n"/>
      <c r="O61" s="1213" t="n"/>
      <c r="P61" s="1213" t="n"/>
      <c r="Q61" s="1213" t="n"/>
      <c r="R61" s="1213" t="n"/>
      <c r="S61" s="1213" t="n"/>
      <c r="T61" s="1213" t="n"/>
      <c r="U61" s="1213" t="n"/>
      <c r="V61" s="1213" t="n"/>
      <c r="W61" s="1213" t="n"/>
      <c r="X61" s="1213" t="n"/>
      <c r="Y61" s="1213" t="n"/>
      <c r="Z61" s="1213" t="n"/>
      <c r="AA61" s="1213" t="n"/>
      <c r="AB61" s="1213" t="n"/>
      <c r="AC61" s="1213" t="n"/>
      <c r="AD61" s="1213" t="n"/>
      <c r="AE61" s="1213" t="n"/>
      <c r="AF61" s="1213" t="n"/>
      <c r="AG61" s="1213" t="n"/>
      <c r="AH61" s="1213" t="n"/>
      <c r="AI61" s="1213" t="n"/>
      <c r="AJ61" s="1213" t="n"/>
      <c r="AK61" s="1213" t="n"/>
      <c r="AL61" s="1213" t="n"/>
      <c r="AM61" s="1213" t="n"/>
      <c r="AN61" s="1213" t="n"/>
      <c r="AO61" s="1213" t="n"/>
      <c r="AP61" s="1213" t="n"/>
      <c r="AQ61" s="1213" t="n"/>
      <c r="AR61" s="1213" t="n"/>
      <c r="AS61" s="1213" t="n"/>
      <c r="AT61" s="1213" t="n"/>
      <c r="AU61" s="1213" t="n"/>
      <c r="AV61" s="1213" t="n"/>
      <c r="AW61" s="1213" t="n"/>
      <c r="AX61" s="1213" t="n"/>
      <c r="AY61" s="1213" t="n"/>
      <c r="AZ61" s="1213" t="n"/>
      <c r="BA61" s="1213" t="n"/>
      <c r="BB61" s="1213" t="n"/>
      <c r="BC61" s="1213" t="n"/>
      <c r="BD61" s="1213" t="n"/>
      <c r="BE61" s="1213" t="n"/>
      <c r="BF61" s="1213" t="n"/>
      <c r="BG61" s="1213" t="n"/>
      <c r="BH61" s="1213" t="n"/>
      <c r="BI61" s="1213" t="n"/>
      <c r="BJ61" s="2530" t="n"/>
      <c r="BK61" s="1213" t="n"/>
      <c r="BL61" s="1213" t="n"/>
      <c r="BM61" s="1213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90" t="n"/>
      <c r="CI61" s="90" t="n"/>
      <c r="CJ61" s="90" t="n"/>
      <c r="CK61" s="90" t="n"/>
      <c r="CL61" s="90" t="n"/>
      <c r="CM61" s="90" t="n"/>
    </row>
    <row r="62">
      <c r="A62" s="2340" t="inlineStr">
        <is>
          <t>IV. Производственная практика</t>
        </is>
      </c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1" t="n"/>
      <c r="V62" s="101" t="n"/>
      <c r="W62" s="101" t="n"/>
      <c r="X62" s="101" t="n"/>
      <c r="Y62" s="101" t="n"/>
      <c r="Z62" s="101" t="n"/>
      <c r="AA62" s="101" t="n"/>
      <c r="AB62" s="1734" t="n"/>
      <c r="AC62" s="1834" t="inlineStr">
        <is>
          <t>V. Магистерская диссертация</t>
        </is>
      </c>
      <c r="AD62" s="108" t="n"/>
      <c r="AE62" s="108" t="n"/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48" t="n"/>
      <c r="AV62" s="2531" t="inlineStr">
        <is>
          <t xml:space="preserve">VI.Итоговая аттестация </t>
        </is>
      </c>
      <c r="AW62" s="101" t="n"/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900" t="n"/>
      <c r="BK62" s="1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836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1837" t="inlineStr">
        <is>
          <t>Семестр</t>
        </is>
      </c>
      <c r="O63" s="108" t="n"/>
      <c r="P63" s="108" t="n"/>
      <c r="Q63" s="108" t="n"/>
      <c r="R63" s="109" t="n"/>
      <c r="S63" s="1838" t="inlineStr">
        <is>
          <t>Недель</t>
        </is>
      </c>
      <c r="T63" s="108" t="n"/>
      <c r="U63" s="108" t="n"/>
      <c r="V63" s="109" t="n"/>
      <c r="W63" s="2341" t="inlineStr">
        <is>
          <t>Зачетных единиц</t>
        </is>
      </c>
      <c r="X63" s="108" t="n"/>
      <c r="Y63" s="108" t="n"/>
      <c r="Z63" s="108" t="n"/>
      <c r="AA63" s="108" t="n"/>
      <c r="AB63" s="109" t="n"/>
      <c r="AC63" s="1840" t="inlineStr">
        <is>
          <t>Семестр</t>
        </is>
      </c>
      <c r="AD63" s="108" t="n"/>
      <c r="AE63" s="108" t="n"/>
      <c r="AF63" s="108" t="n"/>
      <c r="AG63" s="108" t="n"/>
      <c r="AH63" s="109" t="n"/>
      <c r="AI63" s="1838" t="inlineStr">
        <is>
          <t>Недель</t>
        </is>
      </c>
      <c r="AJ63" s="108" t="n"/>
      <c r="AK63" s="108" t="n"/>
      <c r="AL63" s="108" t="n"/>
      <c r="AM63" s="109" t="n"/>
      <c r="AN63" s="1839" t="inlineStr">
        <is>
          <t>Зачетных единиц</t>
        </is>
      </c>
      <c r="AO63" s="108" t="n"/>
      <c r="AP63" s="108" t="n"/>
      <c r="AQ63" s="108" t="n"/>
      <c r="AR63" s="108" t="n"/>
      <c r="AS63" s="108" t="n"/>
      <c r="AT63" s="108" t="n"/>
      <c r="AU63" s="148" t="n"/>
      <c r="AV63" s="1841" t="inlineStr">
        <is>
          <t>Защита магистерской диссертации</t>
        </is>
      </c>
      <c r="AW63" s="101" t="n"/>
      <c r="AX63" s="101" t="n"/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4" t="n"/>
      <c r="BJ63" s="900" t="n"/>
      <c r="BK63" s="1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2532" t="inlineStr">
        <is>
          <t>Научно-исследовательская</t>
        </is>
      </c>
      <c r="B64" s="101" t="n"/>
      <c r="C64" s="101" t="n"/>
      <c r="D64" s="101" t="n"/>
      <c r="E64" s="101" t="n"/>
      <c r="F64" s="101" t="n"/>
      <c r="G64" s="101" t="n"/>
      <c r="H64" s="101" t="n"/>
      <c r="I64" s="101" t="n"/>
      <c r="J64" s="101" t="n"/>
      <c r="K64" s="101" t="n"/>
      <c r="L64" s="101" t="n"/>
      <c r="M64" s="53" t="n"/>
      <c r="N64" s="2533" t="inlineStr">
        <is>
          <t>2</t>
        </is>
      </c>
      <c r="O64" s="101" t="n"/>
      <c r="P64" s="101" t="n"/>
      <c r="Q64" s="101" t="n"/>
      <c r="R64" s="53" t="n"/>
      <c r="S64" s="250" t="n">
        <v>2</v>
      </c>
      <c r="T64" s="101" t="n"/>
      <c r="U64" s="101" t="n"/>
      <c r="V64" s="53" t="n"/>
      <c r="W64" s="893" t="n">
        <v>3</v>
      </c>
      <c r="X64" s="101" t="n"/>
      <c r="Y64" s="101" t="n"/>
      <c r="Z64" s="101" t="n"/>
      <c r="AA64" s="101" t="n"/>
      <c r="AB64" s="53" t="n"/>
      <c r="AC64" s="120" t="n">
        <v>2</v>
      </c>
      <c r="AD64" s="101" t="n"/>
      <c r="AE64" s="101" t="n"/>
      <c r="AF64" s="101" t="n"/>
      <c r="AG64" s="101" t="n"/>
      <c r="AH64" s="53" t="n"/>
      <c r="AI64" s="1838" t="n">
        <v>8</v>
      </c>
      <c r="AJ64" s="101" t="n"/>
      <c r="AK64" s="101" t="n"/>
      <c r="AL64" s="101" t="n"/>
      <c r="AM64" s="53" t="n"/>
      <c r="AN64" s="893" t="n">
        <v>12</v>
      </c>
      <c r="AO64" s="101" t="n"/>
      <c r="AP64" s="101" t="n"/>
      <c r="AQ64" s="101" t="n"/>
      <c r="AR64" s="101" t="n"/>
      <c r="AS64" s="101" t="n"/>
      <c r="AT64" s="101" t="n"/>
      <c r="AU64" s="53" t="n"/>
      <c r="AV64" s="112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14" t="n"/>
      <c r="BJ64" s="900" t="n"/>
      <c r="BK64" s="1" t="n"/>
      <c r="BL64" s="1" t="n"/>
      <c r="BM64" s="1" t="n"/>
      <c r="BN64" s="1" t="n"/>
      <c r="BO64" s="1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90" t="n"/>
      <c r="CH64" s="90" t="n"/>
      <c r="CI64" s="90" t="n"/>
      <c r="CJ64" s="1" t="n"/>
      <c r="CK64" s="1" t="n"/>
      <c r="CL64" s="1" t="n"/>
      <c r="CM64" s="1" t="n"/>
    </row>
    <row r="65">
      <c r="A65" s="136" t="n"/>
      <c r="B65" s="44" t="n"/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249" t="n"/>
      <c r="N65" s="325" t="n"/>
      <c r="O65" s="44" t="n"/>
      <c r="P65" s="44" t="n"/>
      <c r="Q65" s="44" t="n"/>
      <c r="R65" s="249" t="n"/>
      <c r="S65" s="325" t="n"/>
      <c r="T65" s="44" t="n"/>
      <c r="U65" s="44" t="n"/>
      <c r="V65" s="249" t="n"/>
      <c r="W65" s="325" t="n"/>
      <c r="X65" s="44" t="n"/>
      <c r="Y65" s="44" t="n"/>
      <c r="Z65" s="44" t="n"/>
      <c r="AA65" s="44" t="n"/>
      <c r="AB65" s="249" t="n"/>
      <c r="AC65" s="136" t="n"/>
      <c r="AD65" s="44" t="n"/>
      <c r="AE65" s="44" t="n"/>
      <c r="AF65" s="44" t="n"/>
      <c r="AG65" s="44" t="n"/>
      <c r="AH65" s="249" t="n"/>
      <c r="AI65" s="325" t="n"/>
      <c r="AJ65" s="44" t="n"/>
      <c r="AK65" s="44" t="n"/>
      <c r="AL65" s="44" t="n"/>
      <c r="AM65" s="249" t="n"/>
      <c r="AN65" s="325" t="n"/>
      <c r="AO65" s="44" t="n"/>
      <c r="AP65" s="44" t="n"/>
      <c r="AQ65" s="44" t="n"/>
      <c r="AR65" s="44" t="n"/>
      <c r="AS65" s="44" t="n"/>
      <c r="AT65" s="44" t="n"/>
      <c r="AU65" s="249" t="n"/>
      <c r="AV65" s="606" t="n"/>
      <c r="AW65" s="544" t="n"/>
      <c r="AX65" s="544" t="n"/>
      <c r="AY65" s="544" t="n"/>
      <c r="AZ65" s="544" t="n"/>
      <c r="BA65" s="544" t="n"/>
      <c r="BB65" s="544" t="n"/>
      <c r="BC65" s="544" t="n"/>
      <c r="BD65" s="544" t="n"/>
      <c r="BE65" s="544" t="n"/>
      <c r="BF65" s="544" t="n"/>
      <c r="BG65" s="544" t="n"/>
      <c r="BH65" s="544" t="n"/>
      <c r="BI65" s="607" t="n"/>
      <c r="BJ65" s="900" t="n"/>
      <c r="BK65" s="1" t="n"/>
      <c r="BL65" s="1" t="n"/>
      <c r="BM65" s="1" t="n"/>
      <c r="BN65" s="1" t="n"/>
      <c r="BO65" s="1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90" t="n"/>
      <c r="CH65" s="90" t="n"/>
      <c r="CI65" s="90" t="n"/>
      <c r="CJ65" s="1" t="n"/>
      <c r="CK65" s="1" t="n"/>
      <c r="CL65" s="1" t="n"/>
      <c r="CM65" s="1" t="n"/>
    </row>
    <row r="66">
      <c r="A66" s="1510" t="n"/>
      <c r="B66" s="1510" t="n"/>
      <c r="C66" s="1510" t="n"/>
      <c r="D66" s="1510" t="n"/>
      <c r="E66" s="1510" t="n"/>
      <c r="F66" s="1510" t="n"/>
      <c r="G66" s="1510" t="n"/>
      <c r="H66" s="1510" t="n"/>
      <c r="I66" s="1510" t="n"/>
      <c r="J66" s="1510" t="n"/>
      <c r="K66" s="1510" t="n"/>
      <c r="L66" s="1510" t="n"/>
      <c r="M66" s="1510" t="n"/>
      <c r="N66" s="1510" t="n"/>
      <c r="O66" s="1510" t="n"/>
      <c r="P66" s="1510" t="n"/>
      <c r="Q66" s="1510" t="n"/>
      <c r="R66" s="1510" t="n"/>
      <c r="S66" s="8" t="n"/>
      <c r="T66" s="8" t="n"/>
      <c r="U66" s="8" t="n"/>
      <c r="V66" s="8" t="n"/>
      <c r="W66" s="1849" t="n"/>
      <c r="X66" s="1849" t="n"/>
      <c r="Y66" s="1849" t="n"/>
      <c r="Z66" s="1849" t="n"/>
      <c r="AA66" s="1849" t="n"/>
      <c r="AB66" s="1849" t="n"/>
      <c r="AC66" s="8" t="n"/>
      <c r="AD66" s="8" t="n"/>
      <c r="AE66" s="8" t="n"/>
      <c r="AF66" s="8" t="n"/>
      <c r="AG66" s="8" t="n"/>
      <c r="AH66" s="8" t="n"/>
      <c r="AI66" s="8" t="n"/>
      <c r="AJ66" s="8" t="n"/>
      <c r="AK66" s="8" t="n"/>
      <c r="AL66" s="8" t="n"/>
      <c r="AM66" s="533" t="n"/>
      <c r="AN66" s="533" t="n"/>
      <c r="AO66" s="533" t="n"/>
      <c r="AP66" s="533" t="n"/>
      <c r="AQ66" s="533" t="n"/>
      <c r="AR66" s="1849" t="n"/>
      <c r="AS66" s="1849" t="n"/>
      <c r="AT66" s="1849" t="n"/>
      <c r="AU66" s="1849" t="n"/>
      <c r="AV66" s="1849" t="n"/>
      <c r="AW66" s="1849" t="n"/>
      <c r="AX66" s="1849" t="n"/>
      <c r="AY66" s="1849" t="n"/>
      <c r="AZ66" s="1850" t="n"/>
      <c r="BA66" s="1850" t="n"/>
      <c r="BB66" s="1850" t="n"/>
      <c r="BC66" s="1850" t="n"/>
      <c r="BD66" s="1850" t="n"/>
      <c r="BE66" s="1850" t="n"/>
      <c r="BF66" s="1850" t="n"/>
      <c r="BG66" s="1850" t="n"/>
      <c r="BH66" s="1850" t="n"/>
      <c r="BI66" s="1850" t="n"/>
      <c r="BJ66" s="1850" t="n"/>
      <c r="BK66" s="1850" t="n"/>
      <c r="BL66" s="1850" t="n"/>
      <c r="BM66" s="1850" t="n"/>
      <c r="BN66" s="2333" t="n"/>
      <c r="BO66" s="1" t="n"/>
      <c r="BP66" s="1" t="n"/>
      <c r="BQ66" s="1" t="n"/>
      <c r="BR66" s="1" t="n"/>
      <c r="BS66" s="1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  <c r="CK66" s="25" t="n"/>
      <c r="CL66" s="25" t="n"/>
      <c r="CM66" s="25" t="n"/>
    </row>
    <row r="67">
      <c r="A67" s="243" t="n"/>
      <c r="B67" s="243" t="n"/>
      <c r="C67" s="243" t="n"/>
      <c r="D67" s="243" t="n"/>
      <c r="E67" s="243" t="n"/>
      <c r="F67" s="243" t="n"/>
      <c r="G67" s="243" t="n"/>
      <c r="H67" s="243" t="n"/>
      <c r="I67" s="243" t="n"/>
      <c r="J67" s="243" t="n"/>
      <c r="K67" s="243" t="n"/>
      <c r="L67" s="243" t="n"/>
      <c r="M67" s="243" t="n"/>
      <c r="N67" s="243" t="n"/>
      <c r="O67" s="243" t="n"/>
      <c r="P67" s="243" t="n"/>
      <c r="Q67" s="243" t="n"/>
      <c r="R67" s="243" t="n"/>
      <c r="S67" s="243" t="n"/>
      <c r="T67" s="243" t="n"/>
      <c r="U67" s="243" t="n"/>
      <c r="V67" s="243" t="n"/>
      <c r="W67" s="243" t="n"/>
      <c r="X67" s="243" t="n"/>
      <c r="Y67" s="243" t="n"/>
      <c r="Z67" s="243" t="n"/>
      <c r="AA67" s="243" t="n"/>
      <c r="AB67" s="243" t="n"/>
      <c r="AC67" s="243" t="n"/>
      <c r="AD67" s="243" t="n"/>
      <c r="AE67" s="243" t="n"/>
      <c r="AF67" s="243" t="n"/>
      <c r="AG67" s="243" t="n"/>
      <c r="AH67" s="243" t="n"/>
      <c r="AI67" s="243" t="n"/>
      <c r="AJ67" s="243" t="n"/>
      <c r="AK67" s="243" t="n"/>
      <c r="AL67" s="243" t="n"/>
      <c r="AM67" s="243" t="n"/>
      <c r="AN67" s="243" t="n"/>
      <c r="AO67" s="243" t="n"/>
      <c r="AP67" s="243" t="n"/>
      <c r="AQ67" s="243" t="n"/>
      <c r="AR67" s="243" t="n"/>
      <c r="AS67" s="243" t="n"/>
      <c r="AT67" s="243" t="n"/>
      <c r="AU67" s="243" t="n"/>
      <c r="AV67" s="243" t="n"/>
      <c r="AW67" s="243" t="n"/>
      <c r="AX67" s="243" t="n"/>
      <c r="AY67" s="243" t="n"/>
      <c r="AZ67" s="243" t="n"/>
      <c r="BA67" s="243" t="n"/>
      <c r="BB67" s="243" t="n"/>
      <c r="BC67" s="243" t="n"/>
      <c r="BD67" s="243" t="n"/>
      <c r="BE67" s="243" t="n"/>
      <c r="BF67" s="243" t="n"/>
      <c r="BG67" s="243" t="n"/>
      <c r="BH67" s="243" t="n"/>
      <c r="BI67" s="243" t="n"/>
      <c r="BJ67" s="159" t="n"/>
      <c r="BK67" s="243" t="n"/>
      <c r="BL67" s="243" t="n"/>
      <c r="BM67" s="243" t="n"/>
      <c r="BN67" s="243" t="n"/>
      <c r="BO67" s="1" t="n"/>
      <c r="BP67" s="1" t="n"/>
      <c r="BQ67" s="1" t="n"/>
      <c r="BR67" s="1" t="n"/>
      <c r="BS67" s="1" t="n"/>
      <c r="BT67" s="25" t="n"/>
      <c r="BU67" s="25" t="n"/>
      <c r="BV67" s="25" t="n"/>
      <c r="BW67" s="25" t="n"/>
      <c r="BX67" s="25" t="n"/>
      <c r="BY67" s="25" t="n"/>
      <c r="BZ67" s="25" t="n"/>
      <c r="CA67" s="25" t="n"/>
      <c r="CB67" s="25" t="n"/>
      <c r="CC67" s="25" t="n"/>
      <c r="CD67" s="25" t="n"/>
      <c r="CE67" s="25" t="n"/>
      <c r="CF67" s="25" t="n"/>
      <c r="CG67" s="25" t="n"/>
      <c r="CH67" s="25" t="n"/>
      <c r="CI67" s="25" t="n"/>
      <c r="CJ67" s="25" t="n"/>
      <c r="CK67" s="25" t="n"/>
      <c r="CL67" s="25" t="n"/>
      <c r="CM67" s="25" t="n"/>
    </row>
    <row r="68">
      <c r="A68" s="20" t="inlineStr">
        <is>
          <t>VII. Матрица компетенций</t>
        </is>
      </c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3" t="n"/>
      <c r="BK68" s="41" t="n"/>
      <c r="BL68" s="41" t="n"/>
      <c r="BM68" s="41" t="n"/>
      <c r="BN68" s="4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512" t="inlineStr">
        <is>
          <t>Код компетенции</t>
        </is>
      </c>
      <c r="B69" s="108" t="n"/>
      <c r="C69" s="108" t="n"/>
      <c r="D69" s="108" t="n"/>
      <c r="E69" s="108" t="n"/>
      <c r="F69" s="108" t="n"/>
      <c r="G69" s="148" t="n"/>
      <c r="H69" s="511" t="inlineStr">
        <is>
          <t>Наименование компетенции</t>
        </is>
      </c>
      <c r="I69" s="108" t="n"/>
      <c r="J69" s="108" t="n"/>
      <c r="K69" s="108" t="n"/>
      <c r="L69" s="108" t="n"/>
      <c r="M69" s="108" t="n"/>
      <c r="N69" s="108" t="n"/>
      <c r="O69" s="108" t="n"/>
      <c r="P69" s="108" t="n"/>
      <c r="Q69" s="108" t="n"/>
      <c r="R69" s="108" t="n"/>
      <c r="S69" s="108" t="n"/>
      <c r="T69" s="108" t="n"/>
      <c r="U69" s="108" t="n"/>
      <c r="V69" s="108" t="n"/>
      <c r="W69" s="108" t="n"/>
      <c r="X69" s="108" t="n"/>
      <c r="Y69" s="108" t="n"/>
      <c r="Z69" s="108" t="n"/>
      <c r="AA69" s="108" t="n"/>
      <c r="AB69" s="108" t="n"/>
      <c r="AC69" s="108" t="n"/>
      <c r="AD69" s="108" t="n"/>
      <c r="AE69" s="108" t="n"/>
      <c r="AF69" s="108" t="n"/>
      <c r="AG69" s="108" t="n"/>
      <c r="AH69" s="108" t="n"/>
      <c r="AI69" s="108" t="n"/>
      <c r="AJ69" s="108" t="n"/>
      <c r="AK69" s="108" t="n"/>
      <c r="AL69" s="108" t="n"/>
      <c r="AM69" s="108" t="n"/>
      <c r="AN69" s="108" t="n"/>
      <c r="AO69" s="108" t="n"/>
      <c r="AP69" s="108" t="n"/>
      <c r="AQ69" s="108" t="n"/>
      <c r="AR69" s="108" t="n"/>
      <c r="AS69" s="108" t="n"/>
      <c r="AT69" s="108" t="n"/>
      <c r="AU69" s="108" t="n"/>
      <c r="AV69" s="108" t="n"/>
      <c r="AW69" s="108" t="n"/>
      <c r="AX69" s="108" t="n"/>
      <c r="AY69" s="108" t="n"/>
      <c r="AZ69" s="108" t="n"/>
      <c r="BA69" s="108" t="n"/>
      <c r="BB69" s="108" t="n"/>
      <c r="BC69" s="108" t="n"/>
      <c r="BD69" s="148" t="n"/>
      <c r="BE69" s="512" t="inlineStr">
        <is>
          <t>Код модуля, учебной дисциплины</t>
        </is>
      </c>
      <c r="BF69" s="108" t="n"/>
      <c r="BG69" s="108" t="n"/>
      <c r="BH69" s="108" t="n"/>
      <c r="BI69" s="148" t="n"/>
      <c r="BJ69" s="244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171" t="inlineStr">
        <is>
          <t>УК-1</t>
        </is>
      </c>
      <c r="B70" s="123" t="n"/>
      <c r="C70" s="123" t="n"/>
      <c r="D70" s="123" t="n"/>
      <c r="E70" s="123" t="n"/>
      <c r="F70" s="123" t="n"/>
      <c r="G70" s="161" t="n"/>
      <c r="H70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/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61" t="n"/>
      <c r="BE70" s="680" t="inlineStr">
        <is>
          <t>1.2.1, 2.5.1</t>
        </is>
      </c>
      <c r="BF70" s="123" t="n"/>
      <c r="BG70" s="123" t="n"/>
      <c r="BH70" s="123" t="n"/>
      <c r="BI70" s="161" t="n"/>
      <c r="BJ70" s="244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261" t="inlineStr">
        <is>
          <t>УК-2</t>
        </is>
      </c>
      <c r="B71" s="131" t="n"/>
      <c r="C71" s="131" t="n"/>
      <c r="D71" s="131" t="n"/>
      <c r="E71" s="131" t="n"/>
      <c r="F71" s="131" t="n"/>
      <c r="G71" s="132" t="n"/>
      <c r="H71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2" t="n"/>
      <c r="BE71" s="217" t="inlineStr">
        <is>
          <t>1.2.2, 2.5.3</t>
        </is>
      </c>
      <c r="BF71" s="126" t="n"/>
      <c r="BG71" s="126" t="n"/>
      <c r="BH71" s="126" t="n"/>
      <c r="BI71" s="175" t="n"/>
      <c r="BJ71" s="244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261" t="inlineStr">
        <is>
          <t>УК-3</t>
        </is>
      </c>
      <c r="B72" s="131" t="n"/>
      <c r="C72" s="131" t="n"/>
      <c r="D72" s="131" t="n"/>
      <c r="E72" s="131" t="n"/>
      <c r="F72" s="131" t="n"/>
      <c r="G72" s="132" t="n"/>
      <c r="H72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2" t="n"/>
      <c r="BE72" s="217" t="inlineStr">
        <is>
          <t>2.1, 2.5.2</t>
        </is>
      </c>
      <c r="BF72" s="126" t="n"/>
      <c r="BG72" s="126" t="n"/>
      <c r="BH72" s="126" t="n"/>
      <c r="BI72" s="175" t="n"/>
      <c r="BJ72" s="244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261" t="inlineStr">
        <is>
          <t>УК-4</t>
        </is>
      </c>
      <c r="B73" s="131" t="n"/>
      <c r="C73" s="131" t="n"/>
      <c r="D73" s="131" t="n"/>
      <c r="E73" s="131" t="n"/>
      <c r="F73" s="131" t="n"/>
      <c r="G73" s="132" t="n"/>
      <c r="H73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2" t="n"/>
      <c r="BE73" s="217" t="inlineStr">
        <is>
          <t>1.2.1</t>
        </is>
      </c>
      <c r="BF73" s="126" t="n"/>
      <c r="BG73" s="126" t="n"/>
      <c r="BH73" s="126" t="n"/>
      <c r="BI73" s="175" t="n"/>
      <c r="BJ73" s="244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261" t="inlineStr">
        <is>
          <t>УК-5</t>
        </is>
      </c>
      <c r="B74" s="131" t="n"/>
      <c r="C74" s="131" t="n"/>
      <c r="D74" s="131" t="n"/>
      <c r="E74" s="131" t="n"/>
      <c r="F74" s="131" t="n"/>
      <c r="G74" s="132" t="n"/>
      <c r="H74" s="176" t="inlineStr">
        <is>
          <t>Развивать инновационную восприимчивость и способность к инновационной деятельности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2" t="n"/>
      <c r="BE74" s="217" t="inlineStr">
        <is>
          <t>1.2.1, 1.2.2</t>
        </is>
      </c>
      <c r="BF74" s="126" t="n"/>
      <c r="BG74" s="126" t="n"/>
      <c r="BH74" s="126" t="n"/>
      <c r="BI74" s="175" t="n"/>
      <c r="BJ74" s="244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261" t="inlineStr">
        <is>
          <t>УК-6</t>
        </is>
      </c>
      <c r="B75" s="131" t="n"/>
      <c r="C75" s="131" t="n"/>
      <c r="D75" s="131" t="n"/>
      <c r="E75" s="131" t="n"/>
      <c r="F75" s="131" t="n"/>
      <c r="G75" s="132" t="n"/>
      <c r="H75" s="17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2" t="n"/>
      <c r="BE75" s="217" t="inlineStr">
        <is>
          <t>1.2.1, 1.2.2</t>
        </is>
      </c>
      <c r="BF75" s="126" t="n"/>
      <c r="BG75" s="126" t="n"/>
      <c r="BH75" s="126" t="n"/>
      <c r="BI75" s="175" t="n"/>
      <c r="BJ75" s="244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261" t="inlineStr">
        <is>
          <t>УК-7</t>
        </is>
      </c>
      <c r="B76" s="131" t="n"/>
      <c r="C76" s="131" t="n"/>
      <c r="D76" s="131" t="n"/>
      <c r="E76" s="131" t="n"/>
      <c r="F76" s="131" t="n"/>
      <c r="G76" s="132" t="n"/>
      <c r="H76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2" t="n"/>
      <c r="BE76" s="217" t="inlineStr">
        <is>
          <t>1.2.2</t>
        </is>
      </c>
      <c r="BF76" s="126" t="n"/>
      <c r="BG76" s="126" t="n"/>
      <c r="BH76" s="126" t="n"/>
      <c r="BI76" s="175" t="n"/>
      <c r="BJ76" s="244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261" t="inlineStr">
        <is>
          <t>УПК-1</t>
        </is>
      </c>
      <c r="B77" s="131" t="n"/>
      <c r="C77" s="131" t="n"/>
      <c r="D77" s="131" t="n"/>
      <c r="E77" s="131" t="n"/>
      <c r="F77" s="131" t="n"/>
      <c r="G77" s="132" t="n"/>
      <c r="H77" s="176" t="inlineStr">
        <is>
          <t>Владеть инновационными технологиями глубокой переработки углеводородного сырья для получения высококачественных моторных топлив и нефтехимической продукции с высокой добавленной стоимостью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2" t="n"/>
      <c r="BE77" s="217" t="inlineStr">
        <is>
          <t>1.1.1</t>
        </is>
      </c>
      <c r="BF77" s="126" t="n"/>
      <c r="BG77" s="126" t="n"/>
      <c r="BH77" s="126" t="n"/>
      <c r="BI77" s="175" t="n"/>
      <c r="BJ77" s="1556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261" t="inlineStr">
        <is>
          <t>УПК-2</t>
        </is>
      </c>
      <c r="B78" s="131" t="n"/>
      <c r="C78" s="131" t="n"/>
      <c r="D78" s="131" t="n"/>
      <c r="E78" s="131" t="n"/>
      <c r="F78" s="131" t="n"/>
      <c r="G78" s="132" t="n"/>
      <c r="H78" s="176" t="inlineStr">
        <is>
          <t>На основе углубленных теоретических знаний о свойствах нефтяных дисперсных систем создавать инновационные технологические процессы и повышать качество продуктов переработки углеводородов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2" t="n"/>
      <c r="BE78" s="217" t="inlineStr">
        <is>
          <t>1.1.2</t>
        </is>
      </c>
      <c r="BF78" s="126" t="n"/>
      <c r="BG78" s="126" t="n"/>
      <c r="BH78" s="126" t="n"/>
      <c r="BI78" s="175" t="n"/>
      <c r="BJ78" s="1556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261" t="inlineStr">
        <is>
          <t>УПК-3</t>
        </is>
      </c>
      <c r="B79" s="131" t="n"/>
      <c r="C79" s="131" t="n"/>
      <c r="D79" s="131" t="n"/>
      <c r="E79" s="131" t="n"/>
      <c r="F79" s="131" t="n"/>
      <c r="G79" s="132" t="n"/>
      <c r="H79" s="176" t="inlineStr">
        <is>
          <t>Решать актуальные проблемы синтеза мономеров, исходных и вспомогательных веществ для производства современных и перспективных полимерных материалов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2" t="n"/>
      <c r="BE79" s="217" t="inlineStr">
        <is>
          <t>1.1.3</t>
        </is>
      </c>
      <c r="BF79" s="126" t="n"/>
      <c r="BG79" s="126" t="n"/>
      <c r="BH79" s="126" t="n"/>
      <c r="BI79" s="175" t="n"/>
      <c r="BJ79" s="1557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261" t="inlineStr">
        <is>
          <t>УПК-4</t>
        </is>
      </c>
      <c r="B80" s="131" t="n"/>
      <c r="C80" s="131" t="n"/>
      <c r="D80" s="131" t="n"/>
      <c r="E80" s="131" t="n"/>
      <c r="F80" s="131" t="n"/>
      <c r="G80" s="132" t="n"/>
      <c r="H80" s="176" t="inlineStr">
        <is>
          <t>Получать и обрабатывать информацию из различных источников с использованием современных информационных технологий и программных средств при решении научно-исследовательских и научно-практических задач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2" t="n"/>
      <c r="BE80" s="217" t="inlineStr">
        <is>
          <t>1.2.2</t>
        </is>
      </c>
      <c r="BF80" s="126" t="n"/>
      <c r="BG80" s="126" t="n"/>
      <c r="BH80" s="126" t="n"/>
      <c r="BI80" s="175" t="n"/>
      <c r="BJ80" s="1556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261" t="inlineStr">
        <is>
          <t>СК-1</t>
        </is>
      </c>
      <c r="B81" s="131" t="n"/>
      <c r="C81" s="131" t="n"/>
      <c r="D81" s="131" t="n"/>
      <c r="E81" s="131" t="n"/>
      <c r="F81" s="131" t="n"/>
      <c r="G81" s="132" t="n"/>
      <c r="H81" s="176" t="inlineStr">
        <is>
          <t>Владеть научной методологией создания автоматизированных систем управления производством, применять их для выработки оптимальных управленческих решений в области планирования производственной деятельности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2" t="n"/>
      <c r="BE81" s="217" t="inlineStr">
        <is>
          <t>2.2.1</t>
        </is>
      </c>
      <c r="BF81" s="126" t="n"/>
      <c r="BG81" s="126" t="n"/>
      <c r="BH81" s="126" t="n"/>
      <c r="BI81" s="175" t="n"/>
      <c r="BJ81" s="1556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261" t="inlineStr">
        <is>
          <t>СК-2</t>
        </is>
      </c>
      <c r="B82" s="131" t="n"/>
      <c r="C82" s="131" t="n"/>
      <c r="D82" s="131" t="n"/>
      <c r="E82" s="131" t="n"/>
      <c r="F82" s="131" t="n"/>
      <c r="G82" s="132" t="n"/>
      <c r="H82" s="176" t="inlineStr">
        <is>
          <t>Владеть современными методами инструментального анализа состава и свойств веществ и материалов и применять их для совершенствования и разработки новых химико-технологических процессов и продуктов переработки углеводородного сырья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2" t="n"/>
      <c r="BE82" s="217" t="inlineStr">
        <is>
          <t>2.2.2</t>
        </is>
      </c>
      <c r="BF82" s="126" t="n"/>
      <c r="BG82" s="126" t="n"/>
      <c r="BH82" s="126" t="n"/>
      <c r="BI82" s="175" t="n"/>
      <c r="BJ82" s="1556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261" t="inlineStr">
        <is>
          <t>СК-3</t>
        </is>
      </c>
      <c r="B83" s="131" t="n"/>
      <c r="C83" s="131" t="n"/>
      <c r="D83" s="131" t="n"/>
      <c r="E83" s="131" t="n"/>
      <c r="F83" s="131" t="n"/>
      <c r="G83" s="132" t="n"/>
      <c r="H83" s="176" t="inlineStr">
        <is>
          <t>Применять специализированные компьютерные программы для динамического моделирования сложных химико-технологических процессов и использовать компьютерные модели для эффективного решения задач технологического проектирования и оптимального управления химико-технологическими процессами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2" t="n"/>
      <c r="BE83" s="217" t="inlineStr">
        <is>
          <t>2.2.3</t>
        </is>
      </c>
      <c r="BF83" s="126" t="n"/>
      <c r="BG83" s="126" t="n"/>
      <c r="BH83" s="126" t="n"/>
      <c r="BI83" s="175" t="n"/>
      <c r="BJ83" s="1556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261" t="inlineStr">
        <is>
          <t>СК-4</t>
        </is>
      </c>
      <c r="B84" s="131" t="n"/>
      <c r="C84" s="131" t="n"/>
      <c r="D84" s="131" t="n"/>
      <c r="E84" s="131" t="n"/>
      <c r="F84" s="131" t="n"/>
      <c r="G84" s="132" t="n"/>
      <c r="H84" s="176" t="inlineStr">
        <is>
          <t>Разрабатывать и прменять ресурсосберегающие, малоотходные и безотходные технологии и производства промышленного органического и нефтехимического синтеза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2" t="n"/>
      <c r="BE84" s="217" t="inlineStr">
        <is>
          <t>2.3.1</t>
        </is>
      </c>
      <c r="BF84" s="126" t="n"/>
      <c r="BG84" s="126" t="n"/>
      <c r="BH84" s="126" t="n"/>
      <c r="BI84" s="175" t="n"/>
      <c r="BJ84" s="1556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261" t="inlineStr">
        <is>
          <t>СК-5</t>
        </is>
      </c>
      <c r="B85" s="131" t="n"/>
      <c r="C85" s="131" t="n"/>
      <c r="D85" s="131" t="n"/>
      <c r="E85" s="131" t="n"/>
      <c r="F85" s="131" t="n"/>
      <c r="G85" s="132" t="n"/>
      <c r="H85" s="176" t="inlineStr">
        <is>
          <t>Решать задачи оптимального проектирования химических реакторов на основе углубленных знаний химической кинетики и теории процессов и аппаратов химической технологии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2" t="n"/>
      <c r="BE85" s="217" t="inlineStr">
        <is>
          <t>2.3.2</t>
        </is>
      </c>
      <c r="BF85" s="126" t="n"/>
      <c r="BG85" s="126" t="n"/>
      <c r="BH85" s="126" t="n"/>
      <c r="BI85" s="175" t="n"/>
      <c r="BJ85" s="1556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261" t="inlineStr">
        <is>
          <t>СК-6</t>
        </is>
      </c>
      <c r="B86" s="131" t="n"/>
      <c r="C86" s="131" t="n"/>
      <c r="D86" s="131" t="n"/>
      <c r="E86" s="131" t="n"/>
      <c r="F86" s="131" t="n"/>
      <c r="G86" s="132" t="n"/>
      <c r="H86" s="176" t="inlineStr">
        <is>
          <t>Владеть приемами и системами автоматизированного проектирования технологических процессов и производственных объектов в соответствии со спецификой и перспективными направлениями в области проектирования химических производств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2" t="n"/>
      <c r="BE86" s="217" t="inlineStr">
        <is>
          <t>2.4.1</t>
        </is>
      </c>
      <c r="BF86" s="126" t="n"/>
      <c r="BG86" s="126" t="n"/>
      <c r="BH86" s="126" t="n"/>
      <c r="BI86" s="175" t="n"/>
      <c r="BJ86" s="1556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261" t="inlineStr">
        <is>
          <t>СК-7</t>
        </is>
      </c>
      <c r="B87" s="131" t="n"/>
      <c r="C87" s="131" t="n"/>
      <c r="D87" s="131" t="n"/>
      <c r="E87" s="131" t="n"/>
      <c r="F87" s="131" t="n"/>
      <c r="G87" s="132" t="n"/>
      <c r="H87" s="176" t="inlineStr">
        <is>
          <t>Владеть современными программными средствами для создания 3D моделей и инженерных расчетов технологического оборудования, анализа и симуляции протекающих в них физических процессов с целью совершенствования конструкции и повышения эффективности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2" t="n"/>
      <c r="BE87" s="217" t="inlineStr">
        <is>
          <t>2.4.2</t>
        </is>
      </c>
      <c r="BF87" s="126" t="n"/>
      <c r="BG87" s="126" t="n"/>
      <c r="BH87" s="126" t="n"/>
      <c r="BI87" s="175" t="n"/>
      <c r="BJ87" s="1557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2534" t="inlineStr">
        <is>
          <t>СК-8</t>
        </is>
      </c>
      <c r="B88" s="1832" t="n"/>
      <c r="C88" s="1832" t="n"/>
      <c r="D88" s="1832" t="n"/>
      <c r="E88" s="1832" t="n"/>
      <c r="F88" s="1832" t="n"/>
      <c r="G88" s="2535" t="n"/>
      <c r="H88" s="2536" t="inlineStr">
        <is>
          <t>Применять современные методы защиты металлов от коррозии при проектировании оборудования химических производств, анализировать коррозионное воздействие среды на свойства металлов в условиях эксплуатации оборудования с целью повышения его надежности</t>
        </is>
      </c>
      <c r="I88" s="1832" t="n"/>
      <c r="J88" s="1832" t="n"/>
      <c r="K88" s="1832" t="n"/>
      <c r="L88" s="1832" t="n"/>
      <c r="M88" s="1832" t="n"/>
      <c r="N88" s="1832" t="n"/>
      <c r="O88" s="1832" t="n"/>
      <c r="P88" s="1832" t="n"/>
      <c r="Q88" s="1832" t="n"/>
      <c r="R88" s="1832" t="n"/>
      <c r="S88" s="1832" t="n"/>
      <c r="T88" s="1832" t="n"/>
      <c r="U88" s="1832" t="n"/>
      <c r="V88" s="1832" t="n"/>
      <c r="W88" s="1832" t="n"/>
      <c r="X88" s="1832" t="n"/>
      <c r="Y88" s="1832" t="n"/>
      <c r="Z88" s="1832" t="n"/>
      <c r="AA88" s="1832" t="n"/>
      <c r="AB88" s="1832" t="n"/>
      <c r="AC88" s="1832" t="n"/>
      <c r="AD88" s="1832" t="n"/>
      <c r="AE88" s="1832" t="n"/>
      <c r="AF88" s="1832" t="n"/>
      <c r="AG88" s="1832" t="n"/>
      <c r="AH88" s="1832" t="n"/>
      <c r="AI88" s="1832" t="n"/>
      <c r="AJ88" s="1832" t="n"/>
      <c r="AK88" s="1832" t="n"/>
      <c r="AL88" s="1832" t="n"/>
      <c r="AM88" s="1832" t="n"/>
      <c r="AN88" s="1832" t="n"/>
      <c r="AO88" s="1832" t="n"/>
      <c r="AP88" s="1832" t="n"/>
      <c r="AQ88" s="1832" t="n"/>
      <c r="AR88" s="1832" t="n"/>
      <c r="AS88" s="1832" t="n"/>
      <c r="AT88" s="1832" t="n"/>
      <c r="AU88" s="1832" t="n"/>
      <c r="AV88" s="1832" t="n"/>
      <c r="AW88" s="1832" t="n"/>
      <c r="AX88" s="1832" t="n"/>
      <c r="AY88" s="1832" t="n"/>
      <c r="AZ88" s="1832" t="n"/>
      <c r="BA88" s="1832" t="n"/>
      <c r="BB88" s="1832" t="n"/>
      <c r="BC88" s="1832" t="n"/>
      <c r="BD88" s="2535" t="n"/>
      <c r="BE88" s="2537" t="inlineStr">
        <is>
          <t>2.4.3</t>
        </is>
      </c>
      <c r="BF88" s="1832" t="n"/>
      <c r="BG88" s="1832" t="n"/>
      <c r="BH88" s="1832" t="n"/>
      <c r="BI88" s="1924" t="n"/>
      <c r="BJ88" s="1556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260" t="n"/>
      <c r="BG89" s="260" t="n"/>
      <c r="BH89" s="243" t="n"/>
      <c r="BI89" s="243" t="n"/>
      <c r="BJ89" s="159" t="n"/>
      <c r="BK89" s="243" t="n"/>
      <c r="BL89" s="243" t="n"/>
      <c r="BM89" s="243" t="n"/>
      <c r="BN89" s="243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4" t="n"/>
      <c r="B90" s="4" t="n"/>
      <c r="C90" s="4" t="n"/>
      <c r="D90" s="4" t="n"/>
      <c r="E90" s="4" t="n"/>
      <c r="F90" s="4" t="n"/>
      <c r="G90" s="4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  <c r="AH90" s="4" t="n"/>
      <c r="AI90" s="4" t="n"/>
      <c r="AJ90" s="4" t="n"/>
      <c r="AK90" s="4" t="n"/>
      <c r="AL90" s="4" t="n"/>
      <c r="AM90" s="4" t="n"/>
      <c r="AN90" s="4" t="n"/>
      <c r="AO90" s="4" t="n"/>
      <c r="AP90" s="4" t="n"/>
      <c r="AQ90" s="4" t="n"/>
      <c r="AR90" s="4" t="n"/>
      <c r="AS90" s="4" t="n"/>
      <c r="AT90" s="4" t="n"/>
      <c r="AU90" s="4" t="n"/>
      <c r="AV90" s="4" t="n"/>
      <c r="AW90" s="4" t="n"/>
      <c r="AX90" s="4" t="n"/>
      <c r="AY90" s="4" t="n"/>
      <c r="AZ90" s="4" t="n"/>
      <c r="BA90" s="4" t="n"/>
      <c r="BB90" s="4" t="n"/>
      <c r="BC90" s="4" t="n"/>
      <c r="BD90" s="4" t="n"/>
      <c r="BE90" s="4" t="n"/>
      <c r="BF90" s="4" t="n"/>
      <c r="BG90" s="4" t="n"/>
      <c r="BH90" s="4" t="n"/>
      <c r="BI90" s="4" t="n"/>
      <c r="BJ90" s="4" t="n"/>
      <c r="BK90" s="4" t="n"/>
      <c r="BL90" s="4" t="n"/>
      <c r="BM90" s="4" t="n"/>
      <c r="BN90" s="4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4" t="n"/>
      <c r="B91" s="1" t="n"/>
      <c r="C91" s="24" t="inlineStr">
        <is>
          <t xml:space="preserve">Учебный план углубленного высшего образования по специальности 7-06-0711-02 "Производство и переработка углеводородов"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7-06-07-012/пр. </t>
        </is>
      </c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23" t="n"/>
      <c r="BJ91" s="23" t="n"/>
      <c r="BK91" s="23" t="n"/>
      <c r="BL91" s="244" t="n"/>
      <c r="BM91" s="244" t="n"/>
      <c r="BN91" s="4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4" t="n"/>
      <c r="B92" s="244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23" t="n"/>
      <c r="BJ92" s="23" t="n"/>
      <c r="BK92" s="23" t="n"/>
      <c r="BL92" s="244" t="n"/>
      <c r="BM92" s="244" t="n"/>
      <c r="BN92" s="4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283" t="n"/>
      <c r="B93" s="2538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30" t="n"/>
      <c r="BJ93" s="23" t="n"/>
      <c r="BK93" s="30" t="n"/>
      <c r="BL93" s="90" t="n"/>
      <c r="BM93" s="283" t="n"/>
      <c r="BN93" s="283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2539" t="n"/>
      <c r="B94" s="2" t="inlineStr">
        <is>
          <t>*</t>
        </is>
      </c>
      <c r="C9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24" t="n"/>
      <c r="BJ94" s="24" t="n"/>
      <c r="BK94" s="24" t="n"/>
      <c r="BL94" s="244" t="n"/>
      <c r="BM94" s="4" t="n"/>
      <c r="BN94" s="4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2540" t="n"/>
      <c r="B95" s="2" t="inlineStr">
        <is>
          <t>д</t>
        </is>
      </c>
      <c r="C95" s="23" t="inlineStr">
        <is>
          <t>Дифференцированный зачет.</t>
        </is>
      </c>
      <c r="D95" s="23" t="n"/>
      <c r="E95" s="23" t="n"/>
      <c r="F95" s="23" t="n"/>
      <c r="G95" s="23" t="n"/>
      <c r="H95" s="23" t="n"/>
      <c r="I95" s="23" t="n"/>
      <c r="J95" s="23" t="n"/>
      <c r="K95" s="23" t="n"/>
      <c r="L95" s="23" t="n"/>
      <c r="M95" s="23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3" t="n"/>
      <c r="W95" s="23" t="n"/>
      <c r="X95" s="23" t="n"/>
      <c r="Y95" s="23" t="n"/>
      <c r="Z95" s="23" t="n"/>
      <c r="AA95" s="23" t="n"/>
      <c r="AB95" s="23" t="n"/>
      <c r="AC95" s="23" t="n"/>
      <c r="AD95" s="23" t="n"/>
      <c r="AE95" s="23" t="n"/>
      <c r="AF95" s="23" t="n"/>
      <c r="AG95" s="23" t="n"/>
      <c r="AH95" s="23" t="n"/>
      <c r="AI95" s="23" t="n"/>
      <c r="AJ95" s="23" t="n"/>
      <c r="AK95" s="23" t="n"/>
      <c r="AL95" s="23" t="n"/>
      <c r="AM95" s="23" t="n"/>
      <c r="AN95" s="23" t="n"/>
      <c r="AO95" s="23" t="n"/>
      <c r="AP95" s="23" t="n"/>
      <c r="AQ95" s="23" t="n"/>
      <c r="AR95" s="23" t="n"/>
      <c r="AS95" s="23" t="n"/>
      <c r="AT95" s="23" t="n"/>
      <c r="AU95" s="23" t="n"/>
      <c r="AV95" s="23" t="n"/>
      <c r="AW95" s="23" t="n"/>
      <c r="AX95" s="23" t="n"/>
      <c r="AY95" s="23" t="n"/>
      <c r="AZ95" s="23" t="n"/>
      <c r="BA95" s="23" t="n"/>
      <c r="BB95" s="23" t="n"/>
      <c r="BC95" s="23" t="n"/>
      <c r="BD95" s="23" t="n"/>
      <c r="BE95" s="23" t="n"/>
      <c r="BF95" s="23" t="n"/>
      <c r="BG95" s="23" t="n"/>
      <c r="BH95" s="23" t="n"/>
      <c r="BI95" s="23" t="n"/>
      <c r="BJ95" s="23" t="n"/>
      <c r="BK95" s="30" t="n"/>
      <c r="BL95" s="90" t="n"/>
      <c r="BM95" s="283" t="n"/>
      <c r="BN95" s="283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243" t="n"/>
      <c r="B96" s="243" t="n"/>
      <c r="C96" s="243" t="n"/>
      <c r="D96" s="243" t="n"/>
      <c r="E96" s="243" t="n"/>
      <c r="F96" s="243" t="n"/>
      <c r="G96" s="243" t="n"/>
      <c r="H96" s="243" t="n"/>
      <c r="I96" s="243" t="n"/>
      <c r="J96" s="243" t="n"/>
      <c r="K96" s="243" t="n"/>
      <c r="L96" s="243" t="n"/>
      <c r="M96" s="243" t="n"/>
      <c r="N96" s="243" t="n"/>
      <c r="O96" s="243" t="n"/>
      <c r="P96" s="243" t="n"/>
      <c r="Q96" s="243" t="n"/>
      <c r="R96" s="243" t="n"/>
      <c r="S96" s="243" t="n"/>
      <c r="T96" s="243" t="n"/>
      <c r="U96" s="243" t="n"/>
      <c r="V96" s="243" t="n"/>
      <c r="W96" s="243" t="n"/>
      <c r="X96" s="243" t="n"/>
      <c r="Y96" s="243" t="n"/>
      <c r="Z96" s="243" t="n"/>
      <c r="AA96" s="243" t="n"/>
      <c r="AB96" s="243" t="n"/>
      <c r="AC96" s="243" t="n"/>
      <c r="AD96" s="243" t="n"/>
      <c r="AE96" s="243" t="n"/>
      <c r="AF96" s="243" t="n"/>
      <c r="AG96" s="243" t="n"/>
      <c r="AH96" s="243" t="n"/>
      <c r="AI96" s="243" t="n"/>
      <c r="AJ96" s="243" t="n"/>
      <c r="AK96" s="243" t="n"/>
      <c r="AL96" s="243" t="n"/>
      <c r="AM96" s="243" t="n"/>
      <c r="AN96" s="243" t="n"/>
      <c r="AO96" s="243" t="n"/>
      <c r="AP96" s="243" t="n"/>
      <c r="AQ96" s="243" t="n"/>
      <c r="AR96" s="243" t="n"/>
      <c r="AS96" s="243" t="n"/>
      <c r="AT96" s="243" t="n"/>
      <c r="AU96" s="243" t="n"/>
      <c r="AV96" s="243" t="n"/>
      <c r="AW96" s="243" t="n"/>
      <c r="AX96" s="243" t="n"/>
      <c r="AY96" s="243" t="n"/>
      <c r="AZ96" s="243" t="n"/>
      <c r="BA96" s="243" t="n"/>
      <c r="BB96" s="243" t="n"/>
      <c r="BC96" s="243" t="n"/>
      <c r="BD96" s="243" t="n"/>
      <c r="BE96" s="243" t="n"/>
      <c r="BF96" s="243" t="n"/>
      <c r="BG96" s="243" t="n"/>
      <c r="BH96" s="243" t="n"/>
      <c r="BI96" s="243" t="n"/>
      <c r="BJ96" s="159" t="n"/>
      <c r="BK96" s="243" t="n"/>
      <c r="BL96" s="243" t="n"/>
      <c r="BM96" s="243" t="n"/>
      <c r="BN96" s="243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90" t="n"/>
      <c r="C97" s="783" t="n"/>
      <c r="D97" s="90" t="n"/>
      <c r="E97" s="90" t="n"/>
      <c r="F97" s="90" t="n"/>
      <c r="G97" s="90" t="n"/>
      <c r="H97" s="90" t="n"/>
      <c r="I97" s="90" t="n"/>
      <c r="J97" s="90" t="n"/>
      <c r="K97" s="90" t="n"/>
      <c r="L97" s="90" t="n"/>
      <c r="M97" s="90" t="n"/>
      <c r="N97" s="90" t="n"/>
      <c r="O97" s="90" t="n"/>
      <c r="P97" s="90" t="n"/>
      <c r="Q97" s="90" t="n"/>
      <c r="R97" s="90" t="n"/>
      <c r="S97" s="90" t="n"/>
      <c r="T97" s="90" t="n"/>
      <c r="U97" s="90" t="n"/>
      <c r="V97" s="90" t="n"/>
      <c r="W97" s="90" t="n"/>
      <c r="X97" s="90" t="n"/>
      <c r="Y97" s="90" t="n"/>
      <c r="Z97" s="90" t="n"/>
      <c r="AA97" s="90" t="n"/>
      <c r="AB97" s="90" t="n"/>
      <c r="AC97" s="90" t="n"/>
      <c r="AD97" s="90" t="n"/>
      <c r="AE97" s="90" t="n"/>
      <c r="AF97" s="90" t="n"/>
      <c r="AG97" s="90" t="n"/>
      <c r="AH97" s="90" t="n"/>
      <c r="AI97" s="90" t="n"/>
      <c r="AJ97" s="246" t="n"/>
      <c r="AK97" s="244" t="n"/>
      <c r="AL97" s="244" t="n"/>
      <c r="AM97" s="244" t="n"/>
      <c r="AN97" s="244" t="n"/>
      <c r="AO97" s="244" t="n"/>
      <c r="AP97" s="244" t="n"/>
      <c r="AQ97" s="244" t="n"/>
      <c r="AR97" s="244" t="n"/>
      <c r="AS97" s="244" t="n"/>
      <c r="AT97" s="244" t="n"/>
      <c r="AU97" s="244" t="n"/>
      <c r="AV97" s="244" t="n"/>
      <c r="AW97" s="244" t="n"/>
      <c r="AX97" s="244" t="n"/>
      <c r="AY97" s="244" t="n"/>
      <c r="AZ97" s="244" t="n"/>
      <c r="BA97" s="244" t="n"/>
      <c r="BB97" s="244" t="n"/>
      <c r="BC97" s="90" t="n"/>
      <c r="BD97" s="90" t="n"/>
      <c r="BE97" s="90" t="n"/>
      <c r="BF97" s="90" t="n"/>
      <c r="BG97" s="90" t="n"/>
      <c r="BH97" s="90" t="n"/>
      <c r="BI97" s="90" t="n"/>
      <c r="BJ97" s="244" t="n"/>
      <c r="BK97" s="90" t="n"/>
      <c r="BL97" s="90" t="n"/>
      <c r="BM97" s="90" t="n"/>
      <c r="BN97" s="90" t="n"/>
      <c r="BO97" s="90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267" t="n"/>
      <c r="C98" s="3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272" t="n"/>
      <c r="AC98" s="273" t="n"/>
      <c r="AD98" s="273" t="n"/>
      <c r="AE98" s="273" t="n"/>
      <c r="AF98" s="273" t="n"/>
      <c r="AG98" s="273" t="n"/>
      <c r="AH98" s="273" t="n"/>
      <c r="AI98" s="272" t="n"/>
      <c r="AJ98" s="41" t="n"/>
      <c r="AK98" s="41" t="n"/>
      <c r="AL98" s="41" t="n"/>
      <c r="AM98" s="41" t="n"/>
      <c r="AN98" s="41" t="n"/>
      <c r="AO98" s="3" t="n"/>
      <c r="AP98" s="41" t="inlineStr">
        <is>
          <t>А.А. Сакович</t>
        </is>
      </c>
      <c r="AQ98" s="3" t="n"/>
      <c r="AR98" s="274" t="n"/>
      <c r="AS98" s="274" t="n"/>
      <c r="AT98" s="274" t="n"/>
      <c r="AU98" s="274" t="n"/>
      <c r="AV98" s="3" t="n"/>
      <c r="AW98" s="3" t="n"/>
      <c r="AX98" s="268" t="n"/>
      <c r="AY98" s="268" t="n"/>
      <c r="AZ98" s="268" t="n"/>
      <c r="BA98" s="268" t="n"/>
      <c r="BB98" s="267" t="n"/>
      <c r="BC98" s="267" t="n"/>
      <c r="BD98" s="267" t="n"/>
      <c r="BE98" s="267" t="n"/>
      <c r="BF98" s="267" t="n"/>
      <c r="BG98" s="267" t="n"/>
      <c r="BH98" s="267" t="n"/>
      <c r="BI98" s="267" t="n"/>
      <c r="BJ98" s="267" t="n"/>
      <c r="BK98" s="267" t="n"/>
      <c r="BL98" s="267" t="n"/>
      <c r="BM98" s="267" t="n"/>
      <c r="BN98" s="267" t="n"/>
      <c r="BO98" s="267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96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41" t="n"/>
      <c r="AC99" s="3" t="n"/>
      <c r="AD99" s="3" t="n"/>
      <c r="AE99" s="3" t="n"/>
      <c r="AF99" s="3" t="n"/>
      <c r="AG99" s="3" t="n"/>
      <c r="AH99" s="3" t="n"/>
      <c r="AI99" s="41" t="n"/>
      <c r="AJ99" s="41" t="n"/>
      <c r="AK99" s="41" t="n"/>
      <c r="AL99" s="41" t="n"/>
      <c r="AM99" s="41" t="n"/>
      <c r="AN99" s="41" t="n"/>
      <c r="AO99" s="3" t="n"/>
      <c r="AP99" s="41" t="n"/>
      <c r="AQ99" s="3" t="n"/>
      <c r="AR99" s="274" t="n"/>
      <c r="AS99" s="274" t="n"/>
      <c r="AT99" s="274" t="n"/>
      <c r="AU99" s="274" t="n"/>
      <c r="AV99" s="3" t="n"/>
      <c r="AW99" s="3" t="n"/>
      <c r="AX99" s="267" t="n"/>
      <c r="AY99" s="267" t="n"/>
      <c r="AZ99" s="267" t="n"/>
      <c r="BA99" s="275" t="n"/>
      <c r="BB99" s="267" t="n"/>
      <c r="BC99" s="296" t="n"/>
      <c r="BD99" s="296" t="n"/>
      <c r="BE99" s="296" t="n"/>
      <c r="BF99" s="296" t="n"/>
      <c r="BG99" s="296" t="n"/>
      <c r="BH99" s="296" t="n"/>
      <c r="BI99" s="296" t="n"/>
      <c r="BJ99" s="267" t="n"/>
      <c r="BK99" s="296" t="n"/>
      <c r="BL99" s="296" t="n"/>
      <c r="BM99" s="296" t="n"/>
      <c r="BN99" s="296" t="n"/>
      <c r="BO99" s="296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96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" t="n"/>
      <c r="AY100" s="4" t="n"/>
      <c r="AZ100" s="4" t="n"/>
      <c r="BA100" s="270" t="n"/>
      <c r="BB100" s="267" t="n"/>
      <c r="BC100" s="296" t="n"/>
      <c r="BD100" s="296" t="n"/>
      <c r="BE100" s="296" t="n"/>
      <c r="BF100" s="296" t="n"/>
      <c r="BG100" s="296" t="n"/>
      <c r="BH100" s="296" t="n"/>
      <c r="BI100" s="296" t="n"/>
      <c r="BJ100" s="267" t="n"/>
      <c r="BK100" s="296" t="n"/>
      <c r="BL100" s="296" t="n"/>
      <c r="BM100" s="296" t="n"/>
      <c r="BN100" s="296" t="n"/>
      <c r="BO100" s="296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70" t="n"/>
      <c r="BB101" s="267" t="n"/>
      <c r="BC101" s="296" t="n"/>
      <c r="BD101" s="296" t="n"/>
      <c r="BE101" s="296" t="n"/>
      <c r="BF101" s="296" t="n"/>
      <c r="BG101" s="296" t="n"/>
      <c r="BH101" s="296" t="n"/>
      <c r="BI101" s="296" t="n"/>
      <c r="BJ101" s="267" t="n"/>
      <c r="BK101" s="296" t="n"/>
      <c r="BL101" s="296" t="n"/>
      <c r="BM101" s="296" t="n"/>
      <c r="BN101" s="296" t="n"/>
      <c r="BO101" s="296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274" t="inlineStr">
        <is>
          <t>Декан факультета                                   технологии органических веществ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3" t="n"/>
      <c r="AX102" s="265" t="n"/>
      <c r="AY102" s="4" t="n"/>
      <c r="AZ102" s="4" t="n"/>
      <c r="BA102" s="270" t="n"/>
      <c r="BB102" s="267" t="n"/>
      <c r="BC102" s="296" t="n"/>
      <c r="BD102" s="296" t="n"/>
      <c r="BE102" s="296" t="n"/>
      <c r="BF102" s="296" t="n"/>
      <c r="BG102" s="296" t="n"/>
      <c r="BH102" s="296" t="n"/>
      <c r="BI102" s="296" t="n"/>
      <c r="BJ102" s="267" t="n"/>
      <c r="BK102" s="296" t="n"/>
      <c r="BL102" s="296" t="n"/>
      <c r="BM102" s="296" t="n"/>
      <c r="BN102" s="296" t="n"/>
      <c r="BO102" s="296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67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3" t="n"/>
      <c r="Y103" s="3" t="n"/>
      <c r="Z103" s="3" t="n"/>
      <c r="AA103" s="3" t="n"/>
      <c r="AB103" s="276" t="n"/>
      <c r="AC103" s="276" t="n"/>
      <c r="AD103" s="276" t="n"/>
      <c r="AE103" s="276" t="n"/>
      <c r="AF103" s="276" t="n"/>
      <c r="AG103" s="276" t="n"/>
      <c r="AH103" s="280" t="n"/>
      <c r="AI103" s="280" t="n"/>
      <c r="AJ103" s="41" t="n"/>
      <c r="AK103" s="41" t="n"/>
      <c r="AL103" s="41" t="n"/>
      <c r="AM103" s="41" t="n"/>
      <c r="AN103" s="3" t="n"/>
      <c r="AO103" s="41" t="n"/>
      <c r="AP103" s="3" t="inlineStr">
        <is>
          <t>Ю.С.Радченко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265" t="n"/>
      <c r="AY103" s="4" t="n"/>
      <c r="AZ103" s="4" t="n"/>
      <c r="BA103" s="270" t="n"/>
      <c r="BB103" s="267" t="n"/>
      <c r="BC103" s="267" t="n"/>
      <c r="BD103" s="267" t="n"/>
      <c r="BE103" s="267" t="n"/>
      <c r="BF103" s="267" t="n"/>
      <c r="BG103" s="267" t="n"/>
      <c r="BH103" s="267" t="n"/>
      <c r="BI103" s="267" t="n"/>
      <c r="BJ103" s="267" t="n"/>
      <c r="BK103" s="267" t="n"/>
      <c r="BL103" s="267" t="n"/>
      <c r="BM103" s="267" t="n"/>
      <c r="BN103" s="267" t="n"/>
      <c r="BO103" s="267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3" t="n"/>
      <c r="AB104" s="3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70" t="n"/>
      <c r="BB104" s="267" t="n"/>
      <c r="BC104" s="296" t="n"/>
      <c r="BD104" s="296" t="n"/>
      <c r="BE104" s="296" t="n"/>
      <c r="BF104" s="296" t="n"/>
      <c r="BG104" s="296" t="n"/>
      <c r="BH104" s="296" t="n"/>
      <c r="BI104" s="296" t="n"/>
      <c r="BJ104" s="267" t="n"/>
      <c r="BK104" s="296" t="n"/>
      <c r="BL104" s="296" t="n"/>
      <c r="BM104" s="296" t="n"/>
      <c r="BN104" s="296" t="n"/>
      <c r="BO104" s="296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70" t="n"/>
      <c r="BB105" s="267" t="n"/>
      <c r="BC105" s="296" t="n"/>
      <c r="BD105" s="296" t="n"/>
      <c r="BE105" s="296" t="n"/>
      <c r="BF105" s="296" t="n"/>
      <c r="BG105" s="296" t="n"/>
      <c r="BH105" s="296" t="n"/>
      <c r="BI105" s="296" t="n"/>
      <c r="BJ105" s="267" t="n"/>
      <c r="BK105" s="296" t="n"/>
      <c r="BL105" s="296" t="n"/>
      <c r="BM105" s="296" t="n"/>
      <c r="BN105" s="296" t="n"/>
      <c r="BO105" s="296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274" t="inlineStr">
        <is>
          <t>Заведующий кафедрой нефтегазопереработки и нефтехимии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3" t="n"/>
      <c r="Y106" s="3" t="n"/>
      <c r="Z106" s="3" t="n"/>
      <c r="AA106" s="3" t="n"/>
      <c r="AB106" s="272" t="n"/>
      <c r="AC106" s="273" t="n"/>
      <c r="AD106" s="273" t="n"/>
      <c r="AE106" s="273" t="n"/>
      <c r="AF106" s="273" t="n"/>
      <c r="AG106" s="273" t="n"/>
      <c r="AH106" s="273" t="n"/>
      <c r="AI106" s="272" t="n"/>
      <c r="AJ106" s="41" t="n"/>
      <c r="AK106" s="41" t="n"/>
      <c r="AL106" s="41" t="n"/>
      <c r="AM106" s="41" t="n"/>
      <c r="AN106" s="41" t="n"/>
      <c r="AO106" s="3" t="n"/>
      <c r="AP106" s="41" t="inlineStr">
        <is>
          <t>А.И.Юсевич</t>
        </is>
      </c>
      <c r="AQ106" s="274" t="n"/>
      <c r="AR106" s="274" t="n"/>
      <c r="AS106" s="274" t="n"/>
      <c r="AT106" s="274" t="n"/>
      <c r="AU106" s="3" t="n"/>
      <c r="AV106" s="3" t="n"/>
      <c r="AW106" s="3" t="n"/>
      <c r="AX106" s="4" t="n"/>
      <c r="AY106" s="4" t="n"/>
      <c r="AZ106" s="4" t="n"/>
      <c r="BA106" s="270" t="n"/>
      <c r="BB106" s="267" t="n"/>
      <c r="BC106" s="296" t="n"/>
      <c r="BD106" s="296" t="n"/>
      <c r="BE106" s="296" t="n"/>
      <c r="BF106" s="296" t="n"/>
      <c r="BG106" s="296" t="n"/>
      <c r="BH106" s="296" t="n"/>
      <c r="BI106" s="296" t="n"/>
      <c r="BJ106" s="267" t="n"/>
      <c r="BK106" s="296" t="n"/>
      <c r="BL106" s="296" t="n"/>
      <c r="BM106" s="296" t="n"/>
      <c r="BN106" s="296" t="n"/>
      <c r="BO106" s="296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3" t="n"/>
      <c r="D107" s="2" t="n"/>
      <c r="E107" s="2" t="n"/>
      <c r="F107" s="2" t="n"/>
      <c r="G107" s="2" t="n"/>
      <c r="H107" s="2" t="n"/>
      <c r="I107" s="2" t="n"/>
      <c r="J107" s="2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41" t="n"/>
      <c r="AC107" s="3" t="n"/>
      <c r="AD107" s="3" t="n"/>
      <c r="AE107" s="3" t="n"/>
      <c r="AF107" s="3" t="n"/>
      <c r="AG107" s="3" t="n"/>
      <c r="AH107" s="3" t="n"/>
      <c r="AI107" s="41" t="n"/>
      <c r="AJ107" s="41" t="n"/>
      <c r="AK107" s="41" t="n"/>
      <c r="AL107" s="41" t="n"/>
      <c r="AM107" s="41" t="n"/>
      <c r="AN107" s="41" t="n"/>
      <c r="AO107" s="3" t="n"/>
      <c r="AP107" s="3" t="n"/>
      <c r="AQ107" s="274" t="n"/>
      <c r="AR107" s="274" t="n"/>
      <c r="AS107" s="274" t="n"/>
      <c r="AT107" s="274" t="n"/>
      <c r="AU107" s="3" t="n"/>
      <c r="AV107" s="3" t="n"/>
      <c r="AW107" s="3" t="n"/>
      <c r="AX107" s="265" t="n"/>
      <c r="AY107" s="4" t="n"/>
      <c r="AZ107" s="4" t="n"/>
      <c r="BA107" s="270" t="n"/>
      <c r="BB107" s="267" t="n"/>
      <c r="BC107" s="296" t="n"/>
      <c r="BD107" s="296" t="n"/>
      <c r="BE107" s="296" t="n"/>
      <c r="BF107" s="296" t="n"/>
      <c r="BG107" s="296" t="n"/>
      <c r="BH107" s="296" t="n"/>
      <c r="BI107" s="296" t="n"/>
      <c r="BJ107" s="267" t="n"/>
      <c r="BK107" s="296" t="n"/>
      <c r="BL107" s="296" t="n"/>
      <c r="BM107" s="296" t="n"/>
      <c r="BN107" s="296" t="n"/>
      <c r="BO107" s="296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273" t="n"/>
      <c r="D108" s="273" t="n"/>
      <c r="E108" s="273" t="n"/>
      <c r="F108" s="273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265" t="n"/>
      <c r="BA108" s="270" t="n"/>
      <c r="BB108" s="296" t="n"/>
      <c r="BC108" s="296" t="n"/>
      <c r="BD108" s="296" t="n"/>
      <c r="BE108" s="296" t="n"/>
      <c r="BF108" s="296" t="n"/>
      <c r="BG108" s="296" t="n"/>
      <c r="BH108" s="296" t="n"/>
      <c r="BI108" s="296" t="n"/>
      <c r="BJ108" s="267" t="n"/>
      <c r="BK108" s="296" t="n"/>
      <c r="BL108" s="296" t="n"/>
      <c r="BM108" s="296" t="n"/>
      <c r="BN108" s="296" t="n"/>
      <c r="BO108" s="296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96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265" t="n"/>
      <c r="AY109" s="4" t="n"/>
      <c r="AZ109" s="265" t="n"/>
      <c r="BA109" s="270" t="n"/>
      <c r="BB109" s="267" t="n"/>
      <c r="BC109" s="296" t="n"/>
      <c r="BD109" s="296" t="n"/>
      <c r="BE109" s="296" t="n"/>
      <c r="BF109" s="296" t="n"/>
      <c r="BG109" s="296" t="n"/>
      <c r="BH109" s="296" t="n"/>
      <c r="BI109" s="296" t="n"/>
      <c r="BJ109" s="267" t="n"/>
      <c r="BK109" s="296" t="n"/>
      <c r="BL109" s="296" t="n"/>
      <c r="BM109" s="296" t="n"/>
      <c r="BN109" s="296" t="n"/>
      <c r="BO109" s="296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296" t="n"/>
      <c r="C110" s="281" t="inlineStr">
        <is>
          <t>Рекомендован к утверждению научно-методическим советом БГТУ</t>
        </is>
      </c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65" t="n"/>
      <c r="AY110" s="4" t="n"/>
      <c r="AZ110" s="4" t="n"/>
      <c r="BA110" s="270" t="n"/>
      <c r="BB110" s="267" t="n"/>
      <c r="BC110" s="296" t="n"/>
      <c r="BD110" s="296" t="n"/>
      <c r="BE110" s="296" t="n"/>
      <c r="BF110" s="296" t="n"/>
      <c r="BG110" s="296" t="n"/>
      <c r="BH110" s="296" t="n"/>
      <c r="BI110" s="296" t="n"/>
      <c r="BJ110" s="267" t="n"/>
      <c r="BK110" s="296" t="n"/>
      <c r="BL110" s="296" t="n"/>
      <c r="BM110" s="296" t="n"/>
      <c r="BN110" s="296" t="n"/>
      <c r="BO110" s="296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296" t="n"/>
      <c r="C111" s="282" t="inlineStr">
        <is>
          <t>Протокол № 6 от 28.04.2023</t>
        </is>
      </c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70" t="n"/>
      <c r="BB111" s="267" t="n"/>
      <c r="BC111" s="296" t="n"/>
      <c r="BD111" s="296" t="n"/>
      <c r="BE111" s="296" t="n"/>
      <c r="BF111" s="296" t="n"/>
      <c r="BG111" s="296" t="n"/>
      <c r="BH111" s="296" t="n"/>
      <c r="BI111" s="296" t="n"/>
      <c r="BJ111" s="267" t="n"/>
      <c r="BK111" s="296" t="n"/>
      <c r="BL111" s="296" t="n"/>
      <c r="BM111" s="296" t="n"/>
      <c r="BN111" s="296" t="n"/>
      <c r="BO111" s="296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267" t="n"/>
      <c r="B112" s="266" t="n"/>
      <c r="C112" s="267" t="n"/>
      <c r="D112" s="267" t="n"/>
      <c r="E112" s="267" t="n"/>
      <c r="F112" s="267" t="n"/>
      <c r="G112" s="267" t="n"/>
      <c r="H112" s="267" t="n"/>
      <c r="I112" s="267" t="n"/>
      <c r="J112" s="267" t="n"/>
      <c r="K112" s="267" t="n"/>
      <c r="L112" s="267" t="n"/>
      <c r="M112" s="267" t="n"/>
      <c r="N112" s="267" t="n"/>
      <c r="O112" s="267" t="n"/>
      <c r="P112" s="267" t="n"/>
      <c r="Q112" s="267" t="n"/>
      <c r="R112" s="267" t="n"/>
      <c r="S112" s="267" t="n"/>
      <c r="T112" s="267" t="n"/>
      <c r="U112" s="267" t="n"/>
      <c r="V112" s="267" t="n"/>
      <c r="W112" s="267" t="n"/>
      <c r="X112" s="267" t="n"/>
      <c r="Y112" s="267" t="n"/>
      <c r="Z112" s="267" t="n"/>
      <c r="AA112" s="267" t="n"/>
      <c r="AB112" s="267" t="n"/>
      <c r="AC112" s="267" t="n"/>
      <c r="AD112" s="267" t="n"/>
      <c r="AE112" s="267" t="n"/>
      <c r="AF112" s="267" t="n"/>
      <c r="AG112" s="267" t="n"/>
      <c r="AH112" s="267" t="n"/>
      <c r="AI112" s="267" t="n"/>
      <c r="AJ112" s="267" t="n"/>
      <c r="AK112" s="267" t="n"/>
      <c r="AL112" s="267" t="n"/>
      <c r="AM112" s="267" t="n"/>
      <c r="AN112" s="267" t="n"/>
      <c r="AO112" s="267" t="n"/>
      <c r="AP112" s="267" t="n"/>
      <c r="AQ112" s="267" t="n"/>
      <c r="AR112" s="267" t="n"/>
      <c r="AS112" s="267" t="n"/>
      <c r="AT112" s="267" t="n"/>
      <c r="AU112" s="267" t="n"/>
      <c r="AV112" s="267" t="n"/>
      <c r="AW112" s="267" t="n"/>
      <c r="AX112" s="267" t="n"/>
      <c r="AY112" s="267" t="n"/>
      <c r="AZ112" s="267" t="n"/>
      <c r="BA112" s="267" t="n"/>
      <c r="BB112" s="267" t="n"/>
      <c r="BC112" s="267" t="n"/>
      <c r="BD112" s="267" t="n"/>
      <c r="BE112" s="267" t="n"/>
      <c r="BF112" s="267" t="n"/>
      <c r="BG112" s="267" t="n"/>
      <c r="BH112" s="267" t="n"/>
      <c r="BI112" s="267" t="n"/>
      <c r="BJ112" s="267" t="n"/>
      <c r="BK112" s="267" t="n"/>
      <c r="BL112" s="267" t="n"/>
      <c r="BM112" s="267" t="n"/>
      <c r="BN112" s="267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267" t="n"/>
      <c r="B113" s="266" t="n"/>
      <c r="C113" s="267" t="n"/>
      <c r="D113" s="267" t="n"/>
      <c r="E113" s="267" t="n"/>
      <c r="F113" s="267" t="n"/>
      <c r="G113" s="267" t="n"/>
      <c r="H113" s="267" t="n"/>
      <c r="I113" s="267" t="n"/>
      <c r="J113" s="267" t="n"/>
      <c r="K113" s="267" t="n"/>
      <c r="L113" s="267" t="n"/>
      <c r="M113" s="267" t="n"/>
      <c r="N113" s="267" t="n"/>
      <c r="O113" s="267" t="n"/>
      <c r="P113" s="267" t="n"/>
      <c r="Q113" s="267" t="n"/>
      <c r="R113" s="267" t="n"/>
      <c r="S113" s="267" t="n"/>
      <c r="T113" s="267" t="n"/>
      <c r="U113" s="267" t="n"/>
      <c r="V113" s="267" t="n"/>
      <c r="W113" s="267" t="n"/>
      <c r="X113" s="267" t="n"/>
      <c r="Y113" s="267" t="n"/>
      <c r="Z113" s="267" t="n"/>
      <c r="AA113" s="267" t="n"/>
      <c r="AB113" s="267" t="n"/>
      <c r="AC113" s="267" t="n"/>
      <c r="AD113" s="267" t="n"/>
      <c r="AE113" s="267" t="n"/>
      <c r="AF113" s="267" t="n"/>
      <c r="AG113" s="267" t="n"/>
      <c r="AH113" s="267" t="n"/>
      <c r="AI113" s="267" t="n"/>
      <c r="AJ113" s="267" t="n"/>
      <c r="AK113" s="267" t="n"/>
      <c r="AL113" s="267" t="n"/>
      <c r="AM113" s="267" t="n"/>
      <c r="AN113" s="267" t="n"/>
      <c r="AO113" s="267" t="n"/>
      <c r="AP113" s="267" t="n"/>
      <c r="AQ113" s="267" t="n"/>
      <c r="AR113" s="267" t="n"/>
      <c r="AS113" s="267" t="n"/>
      <c r="AT113" s="267" t="n"/>
      <c r="AU113" s="267" t="n"/>
      <c r="AV113" s="267" t="n"/>
      <c r="AW113" s="267" t="n"/>
      <c r="AX113" s="267" t="n"/>
      <c r="AY113" s="267" t="n"/>
      <c r="AZ113" s="267" t="n"/>
      <c r="BA113" s="267" t="n"/>
      <c r="BB113" s="267" t="n"/>
      <c r="BC113" s="267" t="n"/>
      <c r="BD113" s="267" t="n"/>
      <c r="BE113" s="267" t="n"/>
      <c r="BF113" s="267" t="n"/>
      <c r="BG113" s="267" t="n"/>
      <c r="BH113" s="267" t="n"/>
      <c r="BI113" s="267" t="n"/>
      <c r="BJ113" s="267" t="n"/>
      <c r="BK113" s="267" t="n"/>
      <c r="BL113" s="267" t="n"/>
      <c r="BM113" s="267" t="n"/>
      <c r="BN113" s="267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267" t="n"/>
      <c r="B114" s="266" t="n"/>
      <c r="C114" s="267" t="n"/>
      <c r="D114" s="267" t="n"/>
      <c r="E114" s="267" t="n"/>
      <c r="F114" s="267" t="n"/>
      <c r="G114" s="267" t="n"/>
      <c r="H114" s="267" t="n"/>
      <c r="I114" s="267" t="n"/>
      <c r="J114" s="267" t="n"/>
      <c r="K114" s="267" t="n"/>
      <c r="L114" s="267" t="n"/>
      <c r="M114" s="267" t="n"/>
      <c r="N114" s="267" t="n"/>
      <c r="O114" s="267" t="n"/>
      <c r="P114" s="267" t="n"/>
      <c r="Q114" s="267" t="n"/>
      <c r="R114" s="267" t="n"/>
      <c r="S114" s="267" t="n"/>
      <c r="T114" s="267" t="n"/>
      <c r="U114" s="267" t="n"/>
      <c r="V114" s="267" t="n"/>
      <c r="W114" s="267" t="n"/>
      <c r="X114" s="267" t="n"/>
      <c r="Y114" s="267" t="n"/>
      <c r="Z114" s="267" t="n"/>
      <c r="AA114" s="267" t="n"/>
      <c r="AB114" s="267" t="n"/>
      <c r="AC114" s="267" t="n"/>
      <c r="AD114" s="267" t="n"/>
      <c r="AE114" s="267" t="n"/>
      <c r="AF114" s="267" t="n"/>
      <c r="AG114" s="267" t="n"/>
      <c r="AH114" s="267" t="n"/>
      <c r="AI114" s="267" t="n"/>
      <c r="AJ114" s="267" t="n"/>
      <c r="AK114" s="267" t="n"/>
      <c r="AL114" s="267" t="n"/>
      <c r="AM114" s="267" t="n"/>
      <c r="AN114" s="294" t="n"/>
      <c r="AO114" s="267" t="n"/>
      <c r="AP114" s="267" t="n"/>
      <c r="AQ114" s="267" t="n"/>
      <c r="AR114" s="267" t="n"/>
      <c r="AS114" s="267" t="n"/>
      <c r="AT114" s="267" t="n"/>
      <c r="AU114" s="267" t="n"/>
      <c r="AV114" s="267" t="n"/>
      <c r="AW114" s="267" t="n"/>
      <c r="AX114" s="267" t="n"/>
      <c r="AY114" s="267" t="n"/>
      <c r="AZ114" s="267" t="n"/>
      <c r="BA114" s="267" t="n"/>
      <c r="BB114" s="267" t="n"/>
      <c r="BC114" s="267" t="n"/>
      <c r="BD114" s="267" t="n"/>
      <c r="BE114" s="267" t="n"/>
      <c r="BF114" s="267" t="n"/>
      <c r="BG114" s="267" t="n"/>
      <c r="BH114" s="267" t="n"/>
      <c r="BI114" s="267" t="n"/>
      <c r="BJ114" s="267" t="n"/>
      <c r="BK114" s="267" t="n"/>
      <c r="BL114" s="267" t="n"/>
      <c r="BM114" s="267" t="n"/>
      <c r="BN114" s="267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296" t="n"/>
      <c r="B115" s="296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96" t="n"/>
      <c r="BA115" s="296" t="n"/>
      <c r="BB115" s="296" t="n"/>
      <c r="BC115" s="296" t="n"/>
      <c r="BD115" s="296" t="n"/>
      <c r="BE115" s="296" t="n"/>
      <c r="BF115" s="296" t="n"/>
      <c r="BG115" s="296" t="n"/>
      <c r="BH115" s="296" t="n"/>
      <c r="BI115" s="296" t="n"/>
      <c r="BJ115" s="267" t="n"/>
      <c r="BK115" s="296" t="n"/>
      <c r="BL115" s="296" t="n"/>
      <c r="BM115" s="296" t="n"/>
      <c r="BN115" s="296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25" t="n"/>
      <c r="BP116" s="25" t="n"/>
      <c r="BQ116" s="25" t="n"/>
      <c r="BR116" s="25" t="n"/>
      <c r="BS116" s="25" t="n"/>
      <c r="BT116" s="25" t="n"/>
      <c r="BU116" s="25" t="n"/>
      <c r="BV116" s="25" t="n"/>
      <c r="BW116" s="25" t="n"/>
      <c r="BX116" s="25" t="n"/>
      <c r="BY116" s="25" t="n"/>
      <c r="BZ116" s="25" t="n"/>
      <c r="CA116" s="25" t="n"/>
      <c r="CB116" s="25" t="n"/>
      <c r="CC116" s="25" t="n"/>
      <c r="CD116" s="25" t="n"/>
      <c r="CE116" s="25" t="n"/>
      <c r="CF116" s="25" t="n"/>
      <c r="CG116" s="25" t="n"/>
      <c r="CH116" s="25" t="n"/>
      <c r="CI116" s="25" t="n"/>
      <c r="CJ116" s="25" t="n"/>
      <c r="CK116" s="25" t="n"/>
      <c r="CL116" s="25" t="n"/>
      <c r="CM116" s="25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25" t="n"/>
      <c r="BP117" s="25" t="n"/>
      <c r="BQ117" s="25" t="n"/>
      <c r="BR117" s="25" t="n"/>
      <c r="BS117" s="2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  <c r="BR118" s="25" t="n"/>
      <c r="BS118" s="2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25" t="n"/>
      <c r="BP122" s="25" t="n"/>
      <c r="BQ122" s="25" t="n"/>
      <c r="BR122" s="25" t="n"/>
      <c r="BS122" s="25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25" t="n"/>
      <c r="BP123" s="25" t="n"/>
      <c r="BQ123" s="25" t="n"/>
      <c r="BR123" s="25" t="n"/>
      <c r="BS123" s="25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T12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</row>
    <row r="4">
      <c r="A4" s="10" t="n"/>
      <c r="B4" s="1" t="n"/>
      <c r="C4" s="1" t="n"/>
      <c r="D4" s="1" t="n"/>
      <c r="E4" s="1" t="n"/>
      <c r="F4" s="1" t="n"/>
      <c r="G4" s="1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284" t="n"/>
      <c r="S4" s="31" t="n"/>
      <c r="T4" s="31" t="n"/>
      <c r="U4" s="31" t="n"/>
      <c r="V4" s="16" t="n"/>
      <c r="W4" s="31" t="n"/>
      <c r="X4" s="31" t="n"/>
      <c r="Y4" s="31" t="n"/>
      <c r="Z4" s="31" t="n"/>
      <c r="AA4" s="31" t="n"/>
      <c r="AB4" s="10" t="n"/>
      <c r="AC4" s="285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1" t="n"/>
      <c r="BT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1" t="n"/>
      <c r="T5" s="2351" t="n"/>
      <c r="U5" s="2351" t="n"/>
      <c r="V5" s="2351" t="n"/>
      <c r="W5" s="2351" t="n"/>
      <c r="X5" s="2351" t="n"/>
      <c r="Y5" s="2351" t="n"/>
      <c r="Z5" s="2351" t="n"/>
      <c r="AA5" s="2351" t="n"/>
      <c r="AB5" s="2351" t="n"/>
      <c r="AC5" s="287" t="n"/>
      <c r="AD5" s="287" t="inlineStr">
        <is>
          <t>УЧЕБНЫЙ ПЛАН</t>
        </is>
      </c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87" t="n"/>
      <c r="AS5" s="2351" t="n"/>
      <c r="AT5" s="2351" t="n"/>
      <c r="AU5" s="2351" t="n"/>
      <c r="AV5" s="2351" t="n"/>
      <c r="AW5" s="2351" t="n"/>
      <c r="AX5" s="2351" t="n"/>
      <c r="AY5" s="2351" t="n"/>
      <c r="AZ5" s="1" t="n"/>
      <c r="BA5" s="2541" t="n"/>
      <c r="BB5" s="2359" t="n"/>
      <c r="BC5" s="2359" t="n"/>
      <c r="BD5" s="2359" t="n"/>
      <c r="BE5" s="2359" t="n"/>
      <c r="BF5" s="2359" t="n"/>
      <c r="BG5" s="2359" t="n"/>
      <c r="BH5" s="2359" t="n"/>
      <c r="BI5" s="2359" t="n"/>
      <c r="BJ5" s="2359" t="n"/>
      <c r="BK5" s="2359" t="n"/>
      <c r="BL5" s="2359" t="n"/>
      <c r="BM5" s="2541" t="n"/>
      <c r="BN5" s="1" t="n"/>
      <c r="BO5" s="1" t="n"/>
      <c r="BP5" s="1" t="n"/>
      <c r="BQ5" s="294" t="n"/>
      <c r="BR5" s="294" t="n"/>
      <c r="BS5" s="1" t="n"/>
      <c r="BT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2359" t="inlineStr">
        <is>
          <t>Степень: Магистр</t>
        </is>
      </c>
      <c r="BA6" s="2541" t="n"/>
      <c r="BB6" s="2542" t="n"/>
      <c r="BC6" s="2542" t="n"/>
      <c r="BD6" s="2542" t="n"/>
      <c r="BE6" s="2542" t="n"/>
      <c r="BF6" s="2542" t="n"/>
      <c r="BG6" s="2542" t="n"/>
      <c r="BH6" s="2542" t="n"/>
      <c r="BI6" s="2542" t="n"/>
      <c r="BJ6" s="2542" t="n"/>
      <c r="BK6" s="2542" t="n"/>
      <c r="BL6" s="2542" t="n"/>
      <c r="BM6" s="2541" t="n"/>
      <c r="BN6" s="1" t="n"/>
      <c r="BO6" s="1" t="n"/>
      <c r="BP6" s="1" t="n"/>
      <c r="BQ6" s="6" t="n"/>
      <c r="BR6" s="6" t="n"/>
      <c r="BS6" s="1" t="n"/>
      <c r="BT6" s="1" t="n"/>
    </row>
    <row r="7">
      <c r="A7" s="10" t="n"/>
      <c r="B7" s="1" t="n"/>
      <c r="C7" s="1" t="n"/>
      <c r="D7" s="1" t="n"/>
      <c r="E7" s="1" t="n"/>
      <c r="F7" s="1" t="n"/>
      <c r="G7" s="284" t="inlineStr">
        <is>
          <t>И.В. Войтовым</t>
        </is>
      </c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31" t="n"/>
      <c r="T7" s="31" t="n"/>
      <c r="U7" s="31" t="n"/>
      <c r="V7" s="1" t="n"/>
      <c r="W7" s="1" t="n"/>
      <c r="X7" s="20" t="inlineStr">
        <is>
          <t>Специальность:</t>
        </is>
      </c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454" t="inlineStr">
        <is>
          <t>7-06-0711-02 Производство и переработка углеводородов</t>
        </is>
      </c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79" t="n"/>
      <c r="AZ7" s="1857" t="inlineStr">
        <is>
          <t xml:space="preserve">Срок обучения: </t>
        </is>
      </c>
      <c r="BA7" s="2541" t="n"/>
      <c r="BB7" s="1857" t="n"/>
      <c r="BC7" s="1857" t="n"/>
      <c r="BD7" s="1857" t="n"/>
      <c r="BE7" s="1857" t="n"/>
      <c r="BF7" s="1857" t="n"/>
      <c r="BG7" s="2543" t="inlineStr">
        <is>
          <t>1,5 года</t>
        </is>
      </c>
      <c r="BH7" s="2543" t="n"/>
      <c r="BI7" s="2543" t="n"/>
      <c r="BJ7" s="2543" t="n"/>
      <c r="BK7" s="2543" t="n"/>
      <c r="BL7" s="2543" t="n"/>
      <c r="BM7" s="2541" t="n"/>
      <c r="BN7" s="1" t="n"/>
      <c r="BO7" s="1" t="n"/>
      <c r="BP7" s="1" t="n"/>
      <c r="BQ7" s="266" t="n"/>
      <c r="BR7" s="266" t="n"/>
      <c r="BS7" s="1" t="n"/>
      <c r="BT7" s="1" t="n"/>
    </row>
    <row r="8">
      <c r="A8" s="25" t="n"/>
      <c r="B8" s="1" t="n"/>
      <c r="C8" s="1" t="n"/>
      <c r="D8" s="1" t="n"/>
      <c r="E8" s="1" t="n"/>
      <c r="F8" s="1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31" t="n"/>
      <c r="T8" s="31" t="n"/>
      <c r="U8" s="31" t="n"/>
      <c r="V8" s="1173" t="n"/>
      <c r="W8" s="1173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279" t="n"/>
      <c r="AZ8" s="2359" t="inlineStr">
        <is>
          <t xml:space="preserve">Форма получения образования: заочная </t>
        </is>
      </c>
      <c r="BA8" s="2541" t="n"/>
      <c r="BB8" s="2359" t="n"/>
      <c r="BC8" s="2359" t="n"/>
      <c r="BD8" s="2359" t="n"/>
      <c r="BE8" s="2359" t="n"/>
      <c r="BF8" s="2359" t="n"/>
      <c r="BG8" s="2359" t="n"/>
      <c r="BH8" s="2359" t="n"/>
      <c r="BI8" s="523" t="n"/>
      <c r="BJ8" s="2543" t="n"/>
      <c r="BK8" s="1575" t="n"/>
      <c r="BL8" s="523" t="n"/>
      <c r="BM8" s="2541" t="n"/>
      <c r="BN8" s="1" t="n"/>
      <c r="BO8" s="1" t="n"/>
      <c r="BP8" s="1" t="n"/>
      <c r="BQ8" s="275" t="n"/>
      <c r="BR8" s="275" t="n"/>
      <c r="BS8" s="1" t="n"/>
      <c r="BT8" s="1" t="n"/>
    </row>
    <row r="9">
      <c r="A9" s="25" t="n"/>
      <c r="B9" s="1" t="n"/>
      <c r="C9" s="1" t="n"/>
      <c r="D9" s="1" t="n"/>
      <c r="E9" s="1" t="n"/>
      <c r="F9" s="1" t="n"/>
      <c r="G9" s="284" t="inlineStr">
        <is>
          <t>03.05.2023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31" t="n"/>
      <c r="T9" s="31" t="n"/>
      <c r="U9" s="31" t="n"/>
      <c r="V9" s="293" t="n"/>
      <c r="W9" s="293" t="n"/>
      <c r="X9" s="293" t="n"/>
      <c r="Y9" s="293" t="n"/>
      <c r="Z9" s="293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275" t="n"/>
      <c r="AY9" s="275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2359" t="n"/>
      <c r="BJ9" s="2359" t="n"/>
      <c r="BK9" s="2359" t="n"/>
      <c r="BL9" s="2359" t="n"/>
      <c r="BM9" s="2541" t="n"/>
      <c r="BN9" s="1" t="n"/>
      <c r="BO9" s="1" t="n"/>
      <c r="BP9" s="1" t="n"/>
      <c r="BQ9" s="294" t="n"/>
      <c r="BR9" s="294" t="n"/>
      <c r="BS9" s="1" t="n"/>
      <c r="BT9" s="1" t="n"/>
    </row>
    <row r="10">
      <c r="A10" s="25" t="n"/>
      <c r="B10" s="1" t="n"/>
      <c r="C10" s="1" t="n"/>
      <c r="D10" s="1" t="n"/>
      <c r="E10" s="1" t="n"/>
      <c r="F10" s="1" t="n"/>
      <c r="G10" s="3" t="inlineStr">
        <is>
          <t>Регистрационный № 06-07-022/уч.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544" t="n"/>
      <c r="BA10" s="2544" t="n"/>
      <c r="BB10" s="2544" t="n"/>
      <c r="BC10" s="2544" t="n"/>
      <c r="BD10" s="523" t="n"/>
      <c r="BE10" s="523" t="n"/>
      <c r="BF10" s="523" t="n"/>
      <c r="BG10" s="523" t="n"/>
      <c r="BH10" s="523" t="n"/>
      <c r="BI10" s="523" t="n"/>
      <c r="BJ10" s="523" t="n"/>
      <c r="BK10" s="523" t="n"/>
      <c r="BL10" s="523" t="n"/>
      <c r="BM10" s="2541" t="n"/>
      <c r="BN10" s="1" t="n"/>
      <c r="BO10" s="1" t="n"/>
      <c r="BP10" s="1" t="n"/>
      <c r="BQ10" s="296" t="n"/>
      <c r="BR10" s="297" t="n"/>
      <c r="BS10" s="1" t="n"/>
      <c r="BT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1" t="n"/>
      <c r="BT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3" t="n"/>
      <c r="AW12" s="3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inlineStr">
        <is>
          <t>II. Сводные данные по бюджету времени (в неделях)</t>
        </is>
      </c>
      <c r="BQ12" s="46" t="n"/>
      <c r="BR12" s="46" t="n"/>
      <c r="BS12" s="1" t="n"/>
      <c r="BT12" s="1" t="n"/>
    </row>
    <row r="13">
      <c r="A13" s="32" t="n"/>
      <c r="B13" s="2446" t="inlineStr">
        <is>
          <t>КУРСЫ</t>
        </is>
      </c>
      <c r="C13" s="912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303" t="n"/>
      <c r="AA13" s="49" t="inlineStr">
        <is>
          <t>февраль</t>
        </is>
      </c>
      <c r="AB13" s="50" t="n"/>
      <c r="AC13" s="51" t="n"/>
      <c r="AD13" s="304" t="n"/>
      <c r="AE13" s="49" t="inlineStr">
        <is>
          <t>март</t>
        </is>
      </c>
      <c r="AF13" s="50" t="n"/>
      <c r="AG13" s="50" t="n"/>
      <c r="AH13" s="51" t="n"/>
      <c r="AI13" s="304" t="n"/>
      <c r="AJ13" s="49" t="inlineStr">
        <is>
          <t>апрель</t>
        </is>
      </c>
      <c r="AK13" s="50" t="n"/>
      <c r="AL13" s="51" t="n"/>
      <c r="AM13" s="304" t="n"/>
      <c r="AN13" s="49" t="inlineStr">
        <is>
          <t>май</t>
        </is>
      </c>
      <c r="AO13" s="50" t="n"/>
      <c r="AP13" s="50" t="n"/>
      <c r="AQ13" s="51" t="n"/>
      <c r="AR13" s="49" t="inlineStr">
        <is>
          <t>июнь</t>
        </is>
      </c>
      <c r="AS13" s="50" t="n"/>
      <c r="AT13" s="50" t="n"/>
      <c r="AU13" s="51" t="n"/>
      <c r="AV13" s="52" t="n"/>
      <c r="AW13" s="53" t="n"/>
      <c r="AX13" s="49" t="inlineStr">
        <is>
          <t>июль</t>
        </is>
      </c>
      <c r="AY13" s="50" t="n"/>
      <c r="AZ13" s="51" t="n"/>
      <c r="BA13" s="302" t="n"/>
      <c r="BB13" s="49" t="inlineStr">
        <is>
          <t>август</t>
        </is>
      </c>
      <c r="BC13" s="50" t="n"/>
      <c r="BD13" s="50" t="n"/>
      <c r="BE13" s="51" t="n"/>
      <c r="BF13" s="56" t="inlineStr">
        <is>
          <t>Самостоятельная работа по изучению дисциплин учебного плана</t>
        </is>
      </c>
      <c r="BG13" s="53" t="n"/>
      <c r="BH13" s="57" t="inlineStr">
        <is>
          <t>Установочная сессия</t>
        </is>
      </c>
      <c r="BI13" s="53" t="n"/>
      <c r="BJ13" s="915" t="inlineStr">
        <is>
          <t>Лабораторно-экзаменационная сессия</t>
        </is>
      </c>
      <c r="BK13" s="57" t="inlineStr">
        <is>
          <t>Производственные практики</t>
        </is>
      </c>
      <c r="BL13" s="53" t="n"/>
      <c r="BM13" s="57" t="inlineStr">
        <is>
          <t>Магистерская диссертация</t>
        </is>
      </c>
      <c r="BN13" s="53" t="n"/>
      <c r="BO13" s="57" t="inlineStr">
        <is>
          <t>Итоговая аттестация</t>
        </is>
      </c>
      <c r="BP13" s="53" t="n"/>
      <c r="BQ13" s="306" t="inlineStr">
        <is>
          <t>Всего</t>
        </is>
      </c>
      <c r="BR13" s="53" t="n"/>
      <c r="BS13" s="1" t="n"/>
      <c r="BT13" s="1" t="n"/>
    </row>
    <row r="14">
      <c r="A14" s="32" t="n"/>
      <c r="B14" s="307" t="n"/>
      <c r="C14" s="1721" t="n">
        <v>1</v>
      </c>
      <c r="D14" s="1722" t="n">
        <v>8</v>
      </c>
      <c r="E14" s="1722" t="n">
        <v>15</v>
      </c>
      <c r="F14" s="1722" t="n">
        <v>22</v>
      </c>
      <c r="G14" s="567" t="n">
        <v>29</v>
      </c>
      <c r="H14" s="1722" t="n">
        <v>6</v>
      </c>
      <c r="I14" s="1722" t="n">
        <v>13</v>
      </c>
      <c r="J14" s="1722" t="n">
        <v>20</v>
      </c>
      <c r="K14" s="567" t="n">
        <v>27</v>
      </c>
      <c r="L14" s="1722" t="n">
        <v>3</v>
      </c>
      <c r="M14" s="1722" t="n">
        <v>10</v>
      </c>
      <c r="N14" s="1722" t="n">
        <v>17</v>
      </c>
      <c r="O14" s="1722" t="n">
        <v>24</v>
      </c>
      <c r="P14" s="1722" t="n">
        <v>1</v>
      </c>
      <c r="Q14" s="1722" t="n">
        <v>8</v>
      </c>
      <c r="R14" s="1722" t="n">
        <v>15</v>
      </c>
      <c r="S14" s="1722" t="n">
        <v>22</v>
      </c>
      <c r="T14" s="567" t="n">
        <v>29</v>
      </c>
      <c r="U14" s="1722" t="n">
        <v>5</v>
      </c>
      <c r="V14" s="1722" t="n">
        <v>12</v>
      </c>
      <c r="W14" s="1722" t="n">
        <v>19</v>
      </c>
      <c r="X14" s="567" t="n">
        <v>26</v>
      </c>
      <c r="Y14" s="139" t="n"/>
      <c r="Z14" s="1866" t="n"/>
      <c r="AA14" s="1722" t="n">
        <v>2</v>
      </c>
      <c r="AB14" s="1722" t="n">
        <v>9</v>
      </c>
      <c r="AC14" s="1722" t="n">
        <v>16</v>
      </c>
      <c r="AD14" s="567" t="n">
        <v>23</v>
      </c>
      <c r="AE14" s="1722" t="n">
        <v>2</v>
      </c>
      <c r="AF14" s="1722" t="n">
        <v>9</v>
      </c>
      <c r="AG14" s="1722" t="n">
        <v>16</v>
      </c>
      <c r="AH14" s="1722" t="n">
        <v>23</v>
      </c>
      <c r="AI14" s="567" t="n">
        <v>30</v>
      </c>
      <c r="AJ14" s="1722" t="n">
        <v>6</v>
      </c>
      <c r="AK14" s="1722" t="n">
        <v>13</v>
      </c>
      <c r="AL14" s="1722" t="n">
        <v>20</v>
      </c>
      <c r="AM14" s="567" t="n">
        <v>27</v>
      </c>
      <c r="AN14" s="1722" t="n">
        <v>4</v>
      </c>
      <c r="AO14" s="1722" t="n">
        <v>11</v>
      </c>
      <c r="AP14" s="1722" t="n">
        <v>18</v>
      </c>
      <c r="AQ14" s="1722" t="n">
        <v>25</v>
      </c>
      <c r="AR14" s="1722" t="n">
        <v>1</v>
      </c>
      <c r="AS14" s="1722" t="n">
        <v>8</v>
      </c>
      <c r="AT14" s="1722" t="n">
        <v>15</v>
      </c>
      <c r="AU14" s="1722" t="n">
        <v>22</v>
      </c>
      <c r="AV14" s="567" t="n">
        <v>29</v>
      </c>
      <c r="AW14" s="139" t="n"/>
      <c r="AX14" s="1722" t="n">
        <v>6</v>
      </c>
      <c r="AY14" s="1722" t="n">
        <v>13</v>
      </c>
      <c r="AZ14" s="1722" t="n">
        <v>20</v>
      </c>
      <c r="BA14" s="567" t="n">
        <v>27</v>
      </c>
      <c r="BB14" s="1722" t="n">
        <v>3</v>
      </c>
      <c r="BC14" s="1722" t="n">
        <v>10</v>
      </c>
      <c r="BD14" s="1722" t="n">
        <v>17</v>
      </c>
      <c r="BE14" s="1867" t="n">
        <v>24</v>
      </c>
      <c r="BF14" s="112" t="n"/>
      <c r="BG14" s="115" t="n"/>
      <c r="BH14" s="116" t="n"/>
      <c r="BI14" s="115" t="n"/>
      <c r="BJ14" s="116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</row>
    <row r="15">
      <c r="A15" s="32" t="n"/>
      <c r="B15" s="307" t="n"/>
      <c r="C15" s="1868" t="n">
        <v>7</v>
      </c>
      <c r="D15" s="310" t="n">
        <v>14</v>
      </c>
      <c r="E15" s="310" t="n">
        <v>21</v>
      </c>
      <c r="F15" s="310" t="n">
        <v>28</v>
      </c>
      <c r="G15" s="310" t="n">
        <v>5</v>
      </c>
      <c r="H15" s="310" t="n">
        <v>12</v>
      </c>
      <c r="I15" s="310" t="n">
        <v>19</v>
      </c>
      <c r="J15" s="310" t="n">
        <v>26</v>
      </c>
      <c r="K15" s="310" t="n">
        <v>2</v>
      </c>
      <c r="L15" s="310" t="n">
        <v>9</v>
      </c>
      <c r="M15" s="310" t="n">
        <v>16</v>
      </c>
      <c r="N15" s="310" t="n">
        <v>23</v>
      </c>
      <c r="O15" s="310" t="n">
        <v>30</v>
      </c>
      <c r="P15" s="310" t="n">
        <v>7</v>
      </c>
      <c r="Q15" s="310" t="n">
        <v>14</v>
      </c>
      <c r="R15" s="310" t="n">
        <v>21</v>
      </c>
      <c r="S15" s="310" t="n">
        <v>28</v>
      </c>
      <c r="T15" s="310" t="n">
        <v>4</v>
      </c>
      <c r="U15" s="310" t="n">
        <v>11</v>
      </c>
      <c r="V15" s="310" t="n">
        <v>18</v>
      </c>
      <c r="W15" s="310" t="n">
        <v>25</v>
      </c>
      <c r="X15" s="310" t="n">
        <v>1</v>
      </c>
      <c r="Y15" s="115" t="n"/>
      <c r="Z15" s="312" t="n"/>
      <c r="AA15" s="310" t="n">
        <v>8</v>
      </c>
      <c r="AB15" s="310" t="n">
        <v>15</v>
      </c>
      <c r="AC15" s="310" t="n">
        <v>22</v>
      </c>
      <c r="AD15" s="310" t="n">
        <v>1</v>
      </c>
      <c r="AE15" s="310" t="n">
        <v>8</v>
      </c>
      <c r="AF15" s="310" t="n">
        <v>15</v>
      </c>
      <c r="AG15" s="310" t="n">
        <v>22</v>
      </c>
      <c r="AH15" s="310" t="n">
        <v>29</v>
      </c>
      <c r="AI15" s="310" t="n">
        <v>5</v>
      </c>
      <c r="AJ15" s="310" t="n">
        <v>12</v>
      </c>
      <c r="AK15" s="310" t="n">
        <v>19</v>
      </c>
      <c r="AL15" s="310" t="n">
        <v>26</v>
      </c>
      <c r="AM15" s="310" t="n">
        <v>3</v>
      </c>
      <c r="AN15" s="310" t="n">
        <v>10</v>
      </c>
      <c r="AO15" s="310" t="n">
        <v>17</v>
      </c>
      <c r="AP15" s="310" t="n">
        <v>24</v>
      </c>
      <c r="AQ15" s="310" t="n">
        <v>31</v>
      </c>
      <c r="AR15" s="310" t="n">
        <v>7</v>
      </c>
      <c r="AS15" s="310" t="n">
        <v>14</v>
      </c>
      <c r="AT15" s="310" t="n">
        <v>21</v>
      </c>
      <c r="AU15" s="310" t="n">
        <v>28</v>
      </c>
      <c r="AV15" s="310" t="n">
        <v>5</v>
      </c>
      <c r="AW15" s="115" t="n"/>
      <c r="AX15" s="310" t="n">
        <v>12</v>
      </c>
      <c r="AY15" s="310" t="n">
        <v>19</v>
      </c>
      <c r="AZ15" s="310" t="n">
        <v>26</v>
      </c>
      <c r="BA15" s="310" t="n">
        <v>2</v>
      </c>
      <c r="BB15" s="310" t="n">
        <v>9</v>
      </c>
      <c r="BC15" s="310" t="n">
        <v>16</v>
      </c>
      <c r="BD15" s="310" t="n">
        <v>23</v>
      </c>
      <c r="BE15" s="319" t="n">
        <v>31</v>
      </c>
      <c r="BF15" s="112" t="n"/>
      <c r="BG15" s="115" t="n"/>
      <c r="BH15" s="116" t="n"/>
      <c r="BI15" s="115" t="n"/>
      <c r="BJ15" s="116" t="n"/>
      <c r="BK15" s="116" t="n"/>
      <c r="BL15" s="115" t="n"/>
      <c r="BM15" s="116" t="n"/>
      <c r="BN15" s="115" t="n"/>
      <c r="BO15" s="116" t="n"/>
      <c r="BP15" s="115" t="n"/>
      <c r="BQ15" s="116" t="n"/>
      <c r="BR15" s="115" t="n"/>
      <c r="BS15" s="1" t="n"/>
      <c r="BT15" s="1" t="n"/>
    </row>
    <row r="16">
      <c r="A16" s="32" t="n"/>
      <c r="B16" s="320" t="n"/>
      <c r="C16" s="2545" t="n">
        <v>1</v>
      </c>
      <c r="D16" s="2546" t="n">
        <v>2</v>
      </c>
      <c r="E16" s="2546" t="n">
        <v>3</v>
      </c>
      <c r="F16" s="2546" t="n">
        <v>4</v>
      </c>
      <c r="G16" s="2546" t="n">
        <v>5</v>
      </c>
      <c r="H16" s="2546" t="n">
        <v>6</v>
      </c>
      <c r="I16" s="2546" t="n">
        <v>7</v>
      </c>
      <c r="J16" s="2546" t="n">
        <v>8</v>
      </c>
      <c r="K16" s="2546" t="n">
        <v>9</v>
      </c>
      <c r="L16" s="2546" t="n">
        <v>10</v>
      </c>
      <c r="M16" s="2546" t="n">
        <v>11</v>
      </c>
      <c r="N16" s="2546" t="n">
        <v>12</v>
      </c>
      <c r="O16" s="2546" t="n">
        <v>13</v>
      </c>
      <c r="P16" s="2546" t="n">
        <v>14</v>
      </c>
      <c r="Q16" s="2546" t="n">
        <v>15</v>
      </c>
      <c r="R16" s="2546" t="n">
        <v>16</v>
      </c>
      <c r="S16" s="2546" t="n">
        <v>17</v>
      </c>
      <c r="T16" s="2546" t="n">
        <v>18</v>
      </c>
      <c r="U16" s="2546" t="n">
        <v>19</v>
      </c>
      <c r="V16" s="2546" t="n">
        <v>20</v>
      </c>
      <c r="W16" s="2546" t="n">
        <v>21</v>
      </c>
      <c r="X16" s="2546" t="n">
        <v>22</v>
      </c>
      <c r="Y16" s="144" t="n"/>
      <c r="Z16" s="1871" t="n"/>
      <c r="AA16" s="2546" t="n">
        <v>23</v>
      </c>
      <c r="AB16" s="2546" t="n">
        <v>24</v>
      </c>
      <c r="AC16" s="2546" t="n">
        <v>25</v>
      </c>
      <c r="AD16" s="2546" t="n">
        <v>26</v>
      </c>
      <c r="AE16" s="2546" t="n">
        <v>27</v>
      </c>
      <c r="AF16" s="2546" t="n">
        <v>28</v>
      </c>
      <c r="AG16" s="2546" t="n">
        <v>29</v>
      </c>
      <c r="AH16" s="2546" t="n">
        <v>30</v>
      </c>
      <c r="AI16" s="2546" t="n">
        <v>31</v>
      </c>
      <c r="AJ16" s="2546" t="n">
        <v>32</v>
      </c>
      <c r="AK16" s="2546" t="n">
        <v>33</v>
      </c>
      <c r="AL16" s="2546" t="n">
        <v>34</v>
      </c>
      <c r="AM16" s="2546" t="n">
        <v>35</v>
      </c>
      <c r="AN16" s="2546" t="n">
        <v>36</v>
      </c>
      <c r="AO16" s="2546" t="n">
        <v>37</v>
      </c>
      <c r="AP16" s="2546" t="n">
        <v>38</v>
      </c>
      <c r="AQ16" s="2546" t="n">
        <v>39</v>
      </c>
      <c r="AR16" s="2546" t="n">
        <v>40</v>
      </c>
      <c r="AS16" s="2546" t="n">
        <v>41</v>
      </c>
      <c r="AT16" s="2546" t="n">
        <v>42</v>
      </c>
      <c r="AU16" s="2546" t="n">
        <v>43</v>
      </c>
      <c r="AV16" s="2546" t="n">
        <v>44</v>
      </c>
      <c r="AW16" s="144" t="n"/>
      <c r="AX16" s="2546" t="n">
        <v>45</v>
      </c>
      <c r="AY16" s="2546" t="n">
        <v>46</v>
      </c>
      <c r="AZ16" s="2546" t="n">
        <v>47</v>
      </c>
      <c r="BA16" s="2546" t="n">
        <v>48</v>
      </c>
      <c r="BB16" s="2546" t="n">
        <v>49</v>
      </c>
      <c r="BC16" s="2546" t="n">
        <v>50</v>
      </c>
      <c r="BD16" s="2546" t="n">
        <v>51</v>
      </c>
      <c r="BE16" s="2547" t="n">
        <v>52</v>
      </c>
      <c r="BF16" s="136" t="n"/>
      <c r="BG16" s="249" t="n"/>
      <c r="BH16" s="325" t="n"/>
      <c r="BI16" s="249" t="n"/>
      <c r="BJ16" s="325" t="n"/>
      <c r="BK16" s="325" t="n"/>
      <c r="BL16" s="249" t="n"/>
      <c r="BM16" s="325" t="n"/>
      <c r="BN16" s="249" t="n"/>
      <c r="BO16" s="325" t="n"/>
      <c r="BP16" s="249" t="n"/>
      <c r="BQ16" s="325" t="n"/>
      <c r="BR16" s="249" t="n"/>
      <c r="BS16" s="1" t="n"/>
      <c r="BT16" s="1" t="n"/>
    </row>
    <row r="17">
      <c r="A17" s="32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2548" t="n"/>
      <c r="AA17" s="329" t="n"/>
      <c r="AB17" s="332" t="n"/>
      <c r="AC17" s="333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32" t="n"/>
      <c r="AQ17" s="329" t="n"/>
      <c r="AR17" s="329" t="inlineStr">
        <is>
          <t>:</t>
        </is>
      </c>
      <c r="AS17" s="329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5" t="n">
        <v>47</v>
      </c>
      <c r="BG17" s="124" t="n"/>
      <c r="BH17" s="329" t="n">
        <v>1</v>
      </c>
      <c r="BI17" s="139" t="n"/>
      <c r="BJ17" s="334" t="n">
        <v>4</v>
      </c>
      <c r="BK17" s="330" t="n"/>
      <c r="BL17" s="124" t="n"/>
      <c r="BM17" s="330" t="n"/>
      <c r="BN17" s="124" t="n"/>
      <c r="BO17" s="330" t="n"/>
      <c r="BP17" s="124" t="n"/>
      <c r="BQ17" s="330">
        <f>BF17+BH17+BJ17+BK17+BM17+BO17</f>
        <v/>
      </c>
      <c r="BR17" s="124" t="n"/>
      <c r="BS17" s="1" t="n"/>
      <c r="BT17" s="1" t="n"/>
    </row>
    <row r="18">
      <c r="A18" s="32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343" t="n"/>
      <c r="AA18" s="589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1059" t="n"/>
      <c r="BF18" s="1876" t="n">
        <v>8</v>
      </c>
      <c r="BG18" s="1059" t="n"/>
      <c r="BH18" s="589" t="n"/>
      <c r="BI18" s="1059" t="n"/>
      <c r="BJ18" s="588" t="n">
        <v>2</v>
      </c>
      <c r="BK18" s="589" t="n">
        <v>2</v>
      </c>
      <c r="BL18" s="1059" t="n"/>
      <c r="BM18" s="589" t="n">
        <v>8</v>
      </c>
      <c r="BN18" s="1059" t="n"/>
      <c r="BO18" s="589" t="n">
        <v>2</v>
      </c>
      <c r="BP18" s="1059" t="n"/>
      <c r="BQ18" s="589">
        <f>BF18+BH18+BJ18+BK18+BM18+BO18</f>
        <v/>
      </c>
      <c r="BR18" s="1059" t="n"/>
      <c r="BS18" s="1" t="n"/>
      <c r="BT18" s="1" t="n"/>
    </row>
    <row r="19">
      <c r="A19" s="32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347" t="n"/>
      <c r="AA19" s="346" t="n"/>
      <c r="AB19" s="346" t="n"/>
      <c r="AC19" s="75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346" t="n"/>
      <c r="BF19" s="940">
        <f>BF17+BF18</f>
        <v/>
      </c>
      <c r="BG19" s="249" t="n"/>
      <c r="BH19" s="940">
        <f>BH17+BH18</f>
        <v/>
      </c>
      <c r="BI19" s="249" t="n"/>
      <c r="BJ19" s="1653">
        <f>BJ17+BJ18</f>
        <v/>
      </c>
      <c r="BK19" s="940">
        <f>BK17+BK18</f>
        <v/>
      </c>
      <c r="BL19" s="249" t="n"/>
      <c r="BM19" s="940">
        <f>BM17+BM18</f>
        <v/>
      </c>
      <c r="BN19" s="249" t="n"/>
      <c r="BO19" s="940">
        <f>BO17+BO18</f>
        <v/>
      </c>
      <c r="BP19" s="249" t="n"/>
      <c r="BQ19" s="940">
        <f>BQ17+BQ18</f>
        <v/>
      </c>
      <c r="BR19" s="249" t="n"/>
      <c r="BS19" s="1" t="n"/>
      <c r="BT19" s="1" t="n"/>
    </row>
    <row r="20">
      <c r="A20" s="783" t="n"/>
      <c r="B20" s="246" t="n"/>
      <c r="C20" s="246" t="n"/>
      <c r="D20" s="246" t="n"/>
      <c r="E20" s="246" t="n"/>
      <c r="F20" s="246" t="n"/>
      <c r="G20" s="246" t="n"/>
      <c r="H20" s="246" t="n"/>
      <c r="I20" s="246" t="n"/>
      <c r="J20" s="246" t="n"/>
      <c r="K20" s="246" t="n"/>
      <c r="L20" s="246" t="n"/>
      <c r="M20" s="246" t="n"/>
      <c r="N20" s="246" t="n"/>
      <c r="O20" s="246" t="n"/>
      <c r="P20" s="246" t="n"/>
      <c r="Q20" s="246" t="n"/>
      <c r="R20" s="246" t="n"/>
      <c r="S20" s="246" t="n"/>
      <c r="T20" s="246" t="n"/>
      <c r="U20" s="246" t="n"/>
      <c r="V20" s="246" t="n"/>
      <c r="W20" s="246" t="n"/>
      <c r="X20" s="246" t="n"/>
      <c r="Y20" s="246" t="n"/>
      <c r="Z20" s="246" t="n"/>
      <c r="AA20" s="246" t="n"/>
      <c r="AB20" s="246" t="n"/>
      <c r="AC20" s="246" t="n"/>
      <c r="AD20" s="246" t="n"/>
      <c r="AE20" s="246" t="n"/>
      <c r="AF20" s="246" t="n"/>
      <c r="AG20" s="246" t="n"/>
      <c r="AH20" s="246" t="n"/>
      <c r="AI20" s="246" t="n"/>
      <c r="AJ20" s="246" t="n"/>
      <c r="AK20" s="246" t="n"/>
      <c r="AL20" s="246" t="n"/>
      <c r="AM20" s="1157" t="n"/>
      <c r="AN20" s="1157" t="n"/>
      <c r="AO20" s="1157" t="n"/>
      <c r="AP20" s="1157" t="n"/>
      <c r="AQ20" s="1157" t="n"/>
      <c r="AR20" s="1157" t="n"/>
      <c r="AS20" s="1157" t="n"/>
      <c r="AT20" s="1157" t="n"/>
      <c r="AU20" s="2549" t="n"/>
      <c r="AV20" s="90" t="n"/>
      <c r="AW20" s="90" t="n"/>
      <c r="AX20" s="2549" t="n"/>
      <c r="AY20" s="2549" t="n"/>
      <c r="AZ20" s="2549" t="n"/>
      <c r="BA20" s="2549" t="n"/>
      <c r="BB20" s="2549" t="n"/>
      <c r="BC20" s="2549" t="n"/>
      <c r="BD20" s="2549" t="n"/>
      <c r="BE20" s="2549" t="n"/>
      <c r="BF20" s="2549" t="n"/>
      <c r="BG20" s="2549" t="n"/>
      <c r="BH20" s="2549" t="n"/>
      <c r="BI20" s="2549" t="n"/>
      <c r="BJ20" s="2549" t="n"/>
      <c r="BK20" s="2549" t="n"/>
      <c r="BL20" s="2549" t="n"/>
      <c r="BM20" s="2549" t="n"/>
      <c r="BN20" s="2549" t="n"/>
      <c r="BO20" s="2549" t="n"/>
      <c r="BP20" s="2549" t="n"/>
      <c r="BQ20" s="2549" t="n"/>
      <c r="BR20" s="2549" t="n"/>
      <c r="BS20" s="1" t="n"/>
      <c r="BT20" s="1" t="n"/>
    </row>
    <row r="21">
      <c r="A21" s="92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350" t="n"/>
      <c r="I21" s="94" t="inlineStr">
        <is>
          <t>−</t>
        </is>
      </c>
      <c r="J21" s="351" t="inlineStr">
        <is>
          <t>самостоятельная работа по изучению дисциплин учебного плана</t>
        </is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352" t="inlineStr">
        <is>
          <t>Х</t>
        </is>
      </c>
      <c r="AE21" s="94" t="inlineStr">
        <is>
          <t>−</t>
        </is>
      </c>
      <c r="AF21" s="91" t="inlineStr">
        <is>
          <t>производственная практика</t>
        </is>
      </c>
      <c r="AG21" s="90" t="n"/>
      <c r="AH21" s="90" t="n"/>
      <c r="AI21" s="90" t="n"/>
      <c r="AJ21" s="90" t="n"/>
      <c r="AK21" s="90" t="n"/>
      <c r="AL21" s="92" t="n"/>
      <c r="AM21" s="92" t="n"/>
      <c r="AN21" s="92" t="n"/>
      <c r="AO21" s="92" t="n"/>
      <c r="AP21" s="92" t="n"/>
      <c r="AQ21" s="1" t="n"/>
      <c r="AR21" s="1" t="n"/>
      <c r="AS21" s="353" t="inlineStr">
        <is>
          <t>//</t>
        </is>
      </c>
      <c r="AT21" s="94" t="inlineStr">
        <is>
          <t>−</t>
        </is>
      </c>
      <c r="AU21" s="91" t="inlineStr">
        <is>
          <t>итоговая аттестация</t>
        </is>
      </c>
      <c r="AV21" s="91" t="n"/>
      <c r="AW21" s="91" t="n"/>
      <c r="AX21" s="91" t="n"/>
      <c r="AY21" s="91" t="n"/>
      <c r="AZ21" s="91" t="n"/>
      <c r="BA21" s="92" t="n"/>
      <c r="BB21" s="92" t="n"/>
      <c r="BC21" s="92" t="n"/>
      <c r="BD21" s="91" t="n"/>
      <c r="BE21" s="91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</row>
    <row r="22">
      <c r="A22" s="92" t="n"/>
      <c r="B22" s="91" t="n"/>
      <c r="C22" s="92" t="n"/>
      <c r="D22" s="91" t="n"/>
      <c r="E22" s="91" t="n"/>
      <c r="F22" s="91" t="n"/>
      <c r="G22" s="92" t="n"/>
      <c r="H22" s="94" t="n"/>
      <c r="I22" s="94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4" t="n"/>
      <c r="AE22" s="94" t="n"/>
      <c r="AF22" s="91" t="n"/>
      <c r="AG22" s="90" t="n"/>
      <c r="AH22" s="90" t="n"/>
      <c r="AI22" s="90" t="n"/>
      <c r="AJ22" s="90" t="n"/>
      <c r="AK22" s="90" t="n"/>
      <c r="AL22" s="92" t="n"/>
      <c r="AM22" s="92" t="n"/>
      <c r="AN22" s="92" t="n"/>
      <c r="AO22" s="92" t="n"/>
      <c r="AP22" s="92" t="n"/>
      <c r="AQ22" s="1" t="n"/>
      <c r="AR22" s="1" t="n"/>
      <c r="AS22" s="354" t="n"/>
      <c r="AT22" s="94" t="n"/>
      <c r="AU22" s="91" t="n"/>
      <c r="AV22" s="91" t="n"/>
      <c r="AW22" s="91" t="n"/>
      <c r="AX22" s="91" t="n"/>
      <c r="AY22" s="91" t="n"/>
      <c r="AZ22" s="91" t="n"/>
      <c r="BA22" s="92" t="n"/>
      <c r="BB22" s="92" t="n"/>
      <c r="BC22" s="92" t="n"/>
      <c r="BD22" s="91" t="n"/>
      <c r="BE22" s="91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</row>
    <row r="23">
      <c r="A23" s="92" t="n"/>
      <c r="B23" s="91" t="n"/>
      <c r="C23" s="92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1" t="n"/>
      <c r="AC23" s="1" t="n"/>
      <c r="AD23" s="91" t="n"/>
      <c r="AE23" s="91" t="n"/>
      <c r="AF23" s="91" t="n"/>
      <c r="AG23" s="90" t="n"/>
      <c r="AH23" s="90" t="n"/>
      <c r="AI23" s="90" t="n"/>
      <c r="AJ23" s="90" t="n"/>
      <c r="AK23" s="90" t="n"/>
      <c r="AL23" s="91" t="n"/>
      <c r="AM23" s="91" t="n"/>
      <c r="AN23" s="92" t="n"/>
      <c r="AO23" s="92" t="n"/>
      <c r="AP23" s="92" t="n"/>
      <c r="AQ23" s="1" t="n"/>
      <c r="AR23" s="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2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</row>
    <row r="24">
      <c r="A24" s="92" t="n"/>
      <c r="B24" s="91" t="n"/>
      <c r="C24" s="91" t="n"/>
      <c r="D24" s="91" t="n"/>
      <c r="E24" s="91" t="n"/>
      <c r="F24" s="91" t="n"/>
      <c r="G24" s="92" t="n"/>
      <c r="H24" s="352" t="inlineStr">
        <is>
          <t>:</t>
        </is>
      </c>
      <c r="I24" s="94" t="inlineStr">
        <is>
          <t>−</t>
        </is>
      </c>
      <c r="J24" s="351" t="inlineStr">
        <is>
          <t>лабораторно-экзаменационная сессия (ЛЭС)</t>
        </is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353" t="inlineStr">
        <is>
          <t>/</t>
        </is>
      </c>
      <c r="AE24" s="94" t="inlineStr">
        <is>
          <t>−</t>
        </is>
      </c>
      <c r="AF24" s="91" t="inlineStr">
        <is>
          <t>магистерская диссертация</t>
        </is>
      </c>
      <c r="AG24" s="90" t="n"/>
      <c r="AH24" s="90" t="n"/>
      <c r="AI24" s="90" t="n"/>
      <c r="AJ24" s="90" t="n"/>
      <c r="AK24" s="90" t="n"/>
      <c r="AL24" s="92" t="n"/>
      <c r="AM24" s="92" t="n"/>
      <c r="AN24" s="92" t="n"/>
      <c r="AO24" s="92" t="n"/>
      <c r="AP24" s="92" t="n"/>
      <c r="AQ24" s="1" t="n"/>
      <c r="AR24" s="1" t="n"/>
      <c r="AS24" s="352" t="inlineStr">
        <is>
          <t>+</t>
        </is>
      </c>
      <c r="AT24" s="94" t="inlineStr">
        <is>
          <t>−</t>
        </is>
      </c>
      <c r="AU24" s="91" t="inlineStr">
        <is>
          <t>установочная сессия (УС)</t>
        </is>
      </c>
      <c r="AV24" s="97" t="n"/>
      <c r="AW24" s="97" t="n"/>
      <c r="AX24" s="97" t="n"/>
      <c r="AY24" s="92" t="n"/>
      <c r="AZ24" s="90" t="n"/>
      <c r="BA24" s="90" t="n"/>
      <c r="BB24" s="92" t="n"/>
      <c r="BC24" s="92" t="n"/>
      <c r="BD24" s="91" t="n"/>
      <c r="BE24" s="91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</row>
    <row r="25">
      <c r="A25" s="92" t="n"/>
      <c r="B25" s="91" t="n"/>
      <c r="C25" s="91" t="n"/>
      <c r="D25" s="91" t="n"/>
      <c r="E25" s="91" t="n"/>
      <c r="F25" s="91" t="n"/>
      <c r="G25" s="91" t="n"/>
      <c r="H25" s="91" t="n"/>
      <c r="I25" s="9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91" t="n"/>
      <c r="AC25" s="91" t="n"/>
      <c r="AD25" s="91" t="n"/>
      <c r="AE25" s="91" t="n"/>
      <c r="AF25" s="91" t="n"/>
      <c r="AG25" s="91" t="n"/>
      <c r="AH25" s="91" t="n"/>
      <c r="AI25" s="92" t="n"/>
      <c r="AJ25" s="92" t="n"/>
      <c r="AK25" s="92" t="n"/>
      <c r="AL25" s="92" t="n"/>
      <c r="AM25" s="92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1" t="n"/>
    </row>
    <row r="26">
      <c r="A26" s="282" t="n"/>
      <c r="B26" s="543" t="inlineStr">
        <is>
          <t>III. План образовательного процесса</t>
        </is>
      </c>
      <c r="C26" s="544" t="n"/>
      <c r="D26" s="544" t="n"/>
      <c r="E26" s="544" t="n"/>
      <c r="F26" s="544" t="n"/>
      <c r="G26" s="544" t="n"/>
      <c r="H26" s="544" t="n"/>
      <c r="I26" s="544" t="n"/>
      <c r="J26" s="544" t="n"/>
      <c r="K26" s="544" t="n"/>
      <c r="L26" s="544" t="n"/>
      <c r="M26" s="544" t="n"/>
      <c r="N26" s="544" t="n"/>
      <c r="O26" s="544" t="n"/>
      <c r="P26" s="544" t="n"/>
      <c r="Q26" s="544" t="n"/>
      <c r="R26" s="544" t="n"/>
      <c r="S26" s="544" t="n"/>
      <c r="T26" s="544" t="n"/>
      <c r="U26" s="544" t="n"/>
      <c r="V26" s="544" t="n"/>
      <c r="W26" s="544" t="n"/>
      <c r="X26" s="544" t="n"/>
      <c r="Y26" s="544" t="n"/>
      <c r="Z26" s="544" t="n"/>
      <c r="AA26" s="544" t="n"/>
      <c r="AB26" s="544" t="n"/>
      <c r="AC26" s="544" t="n"/>
      <c r="AD26" s="544" t="n"/>
      <c r="AE26" s="544" t="n"/>
      <c r="AF26" s="544" t="n"/>
      <c r="AG26" s="544" t="n"/>
      <c r="AH26" s="544" t="n"/>
      <c r="AI26" s="544" t="n"/>
      <c r="AJ26" s="544" t="n"/>
      <c r="AK26" s="544" t="n"/>
      <c r="AL26" s="544" t="n"/>
      <c r="AM26" s="544" t="n"/>
      <c r="AN26" s="544" t="n"/>
      <c r="AO26" s="544" t="n"/>
      <c r="AP26" s="544" t="n"/>
      <c r="AQ26" s="544" t="n"/>
      <c r="AR26" s="544" t="n"/>
      <c r="AS26" s="544" t="n"/>
      <c r="AT26" s="544" t="n"/>
      <c r="AU26" s="544" t="n"/>
      <c r="AV26" s="544" t="n"/>
      <c r="AW26" s="544" t="n"/>
      <c r="AX26" s="544" t="n"/>
      <c r="AY26" s="544" t="n"/>
      <c r="AZ26" s="544" t="n"/>
      <c r="BA26" s="544" t="n"/>
      <c r="BB26" s="544" t="n"/>
      <c r="BC26" s="544" t="n"/>
      <c r="BD26" s="544" t="n"/>
      <c r="BE26" s="544" t="n"/>
      <c r="BF26" s="544" t="n"/>
      <c r="BG26" s="544" t="n"/>
      <c r="BH26" s="544" t="n"/>
      <c r="BI26" s="544" t="n"/>
      <c r="BJ26" s="544" t="n"/>
      <c r="BK26" s="544" t="n"/>
      <c r="BL26" s="544" t="n"/>
      <c r="BM26" s="544" t="n"/>
      <c r="BN26" s="544" t="n"/>
      <c r="BO26" s="544" t="n"/>
      <c r="BP26" s="544" t="n"/>
      <c r="BQ26" s="544" t="n"/>
      <c r="BR26" s="544" t="n"/>
      <c r="BS26" s="1" t="n"/>
      <c r="BT26" s="1" t="n"/>
    </row>
    <row r="27">
      <c r="A27" s="355" t="n"/>
      <c r="B27" s="107" t="inlineStr">
        <is>
          <t>№ п/п</t>
        </is>
      </c>
      <c r="C27" s="53" t="n"/>
      <c r="D27" s="2361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594" t="inlineStr">
        <is>
          <t>№ рег. 
в БГТУ</t>
        </is>
      </c>
      <c r="AA27" s="2029" t="inlineStr">
        <is>
          <t>Экзамены</t>
        </is>
      </c>
      <c r="AB27" s="104" t="n"/>
      <c r="AC27" s="2029" t="inlineStr">
        <is>
          <t>Зачеты</t>
        </is>
      </c>
      <c r="AD27" s="104" t="n"/>
      <c r="AE27" s="942" t="inlineStr">
        <is>
          <t>Количество академических часов</t>
        </is>
      </c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148" t="n"/>
      <c r="AU27" s="942" t="inlineStr">
        <is>
          <t>Распределение по курсам и УС, ЛЭС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48" t="n"/>
      <c r="BO27" s="2030" t="inlineStr">
        <is>
          <t>Кафедра</t>
        </is>
      </c>
      <c r="BP27" s="101" t="n"/>
      <c r="BQ27" s="101" t="n"/>
      <c r="BR27" s="104" t="n"/>
      <c r="BS27" s="1" t="n"/>
      <c r="BT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2362" t="inlineStr">
        <is>
          <t>Всего</t>
        </is>
      </c>
      <c r="AF28" s="104" t="n"/>
      <c r="AG28" s="1884" t="inlineStr">
        <is>
          <t xml:space="preserve">Аудиторных: дневная форма получения образования </t>
        </is>
      </c>
      <c r="AH28" s="101" t="n"/>
      <c r="AI28" s="104" t="n"/>
      <c r="AJ28" s="1885" t="inlineStr">
        <is>
          <t xml:space="preserve">Аудиторных: заочная форма получения образования </t>
        </is>
      </c>
      <c r="AK28" s="101" t="n"/>
      <c r="AL28" s="53" t="n"/>
      <c r="AM28" s="2550" t="inlineStr">
        <is>
          <t>Из них</t>
        </is>
      </c>
      <c r="AN28" s="44" t="n"/>
      <c r="AO28" s="44" t="n"/>
      <c r="AP28" s="44" t="n"/>
      <c r="AQ28" s="44" t="n"/>
      <c r="AR28" s="44" t="n"/>
      <c r="AS28" s="44" t="n"/>
      <c r="AT28" s="249" t="n"/>
      <c r="AU28" s="1887" t="inlineStr">
        <is>
          <t>I курс</t>
        </is>
      </c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544" t="n"/>
      <c r="BG28" s="544" t="n"/>
      <c r="BH28" s="607" t="n"/>
      <c r="BI28" s="942" t="inlineStr">
        <is>
          <t>II курс</t>
        </is>
      </c>
      <c r="BJ28" s="108" t="n"/>
      <c r="BK28" s="108" t="n"/>
      <c r="BL28" s="108" t="n"/>
      <c r="BM28" s="108" t="n"/>
      <c r="BN28" s="148" t="n"/>
      <c r="BO28" s="112" t="n"/>
      <c r="BP28" s="1" t="n"/>
      <c r="BQ28" s="1" t="n"/>
      <c r="BR28" s="114" t="n"/>
      <c r="BS28" s="1" t="n"/>
      <c r="BT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4" t="n"/>
      <c r="AG29" s="112" t="n"/>
      <c r="AH29" s="1" t="n"/>
      <c r="AI29" s="114" t="n"/>
      <c r="AJ29" s="1" t="n"/>
      <c r="AK29" s="1" t="n"/>
      <c r="AL29" s="115" t="n"/>
      <c r="AM29" s="1368" t="inlineStr">
        <is>
          <t>Лекции</t>
        </is>
      </c>
      <c r="AN29" s="115" t="n"/>
      <c r="AO29" s="1368" t="inlineStr">
        <is>
          <t>Лабораторные</t>
        </is>
      </c>
      <c r="AP29" s="115" t="n"/>
      <c r="AQ29" s="1368" t="inlineStr">
        <is>
          <t>Практические</t>
        </is>
      </c>
      <c r="AR29" s="115" t="n"/>
      <c r="AS29" s="1368" t="inlineStr">
        <is>
          <t>Семинарские</t>
        </is>
      </c>
      <c r="AT29" s="115" t="n"/>
      <c r="AU29" s="1290" t="inlineStr">
        <is>
          <t>УС      1 нед</t>
        </is>
      </c>
      <c r="AV29" s="104" t="n"/>
      <c r="AW29" s="1246" t="inlineStr">
        <is>
          <t>1 ЛЭС,</t>
        </is>
      </c>
      <c r="AX29" s="123" t="n"/>
      <c r="AY29" s="123" t="n"/>
      <c r="AZ29" s="123" t="n"/>
      <c r="BA29" s="123" t="n"/>
      <c r="BB29" s="124" t="n"/>
      <c r="BC29" s="1246" t="inlineStr">
        <is>
          <t>2 ЛЭС,</t>
        </is>
      </c>
      <c r="BD29" s="123" t="n"/>
      <c r="BE29" s="123" t="n"/>
      <c r="BF29" s="123" t="n"/>
      <c r="BG29" s="123" t="n"/>
      <c r="BH29" s="124" t="n"/>
      <c r="BI29" s="1246" t="inlineStr">
        <is>
          <t>3 ЛЭС,</t>
        </is>
      </c>
      <c r="BJ29" s="123" t="n"/>
      <c r="BK29" s="123" t="n"/>
      <c r="BL29" s="123" t="n"/>
      <c r="BM29" s="123" t="n"/>
      <c r="BN29" s="124" t="n"/>
      <c r="BO29" s="112" t="n"/>
      <c r="BP29" s="1" t="n"/>
      <c r="BQ29" s="1" t="n"/>
      <c r="BR29" s="114" t="n"/>
      <c r="BS29" s="1" t="n"/>
      <c r="BT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4" t="n"/>
      <c r="AG30" s="112" t="n"/>
      <c r="AH30" s="1" t="n"/>
      <c r="AI30" s="114" t="n"/>
      <c r="AJ30" s="1" t="n"/>
      <c r="AK30" s="1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138" t="n"/>
      <c r="AV30" s="207" t="n"/>
      <c r="AW30" s="2551" t="n">
        <v>2</v>
      </c>
      <c r="AX30" s="131" t="n"/>
      <c r="AY30" s="2168" t="inlineStr">
        <is>
          <t>недели</t>
        </is>
      </c>
      <c r="AZ30" s="131" t="n"/>
      <c r="BA30" s="131" t="n"/>
      <c r="BB30" s="132" t="n"/>
      <c r="BC30" s="2551" t="n">
        <v>2</v>
      </c>
      <c r="BD30" s="131" t="n"/>
      <c r="BE30" s="2168" t="inlineStr">
        <is>
          <t>недели</t>
        </is>
      </c>
      <c r="BF30" s="131" t="n"/>
      <c r="BG30" s="131" t="n"/>
      <c r="BH30" s="132" t="n"/>
      <c r="BI30" s="2551" t="n">
        <v>2</v>
      </c>
      <c r="BJ30" s="131" t="n"/>
      <c r="BK30" s="2168" t="inlineStr">
        <is>
          <t>недели</t>
        </is>
      </c>
      <c r="BL30" s="131" t="n"/>
      <c r="BM30" s="131" t="n"/>
      <c r="BN30" s="132" t="n"/>
      <c r="BO30" s="112" t="n"/>
      <c r="BP30" s="1" t="n"/>
      <c r="BQ30" s="1" t="n"/>
      <c r="BR30" s="114" t="n"/>
      <c r="BS30" s="1" t="n"/>
      <c r="BT30" s="1" t="n"/>
    </row>
    <row r="31">
      <c r="A31" s="355" t="n"/>
      <c r="B31" s="136" t="n"/>
      <c r="C31" s="249" t="n"/>
      <c r="D31" s="1848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544" t="n"/>
      <c r="Y31" s="607" t="n"/>
      <c r="Z31" s="2552" t="n"/>
      <c r="AA31" s="606" t="n"/>
      <c r="AB31" s="607" t="n"/>
      <c r="AC31" s="606" t="n"/>
      <c r="AD31" s="607" t="n"/>
      <c r="AE31" s="136" t="n"/>
      <c r="AF31" s="137" t="n"/>
      <c r="AG31" s="136" t="n"/>
      <c r="AH31" s="44" t="n"/>
      <c r="AI31" s="137" t="n"/>
      <c r="AJ31" s="44" t="n"/>
      <c r="AK31" s="44" t="n"/>
      <c r="AL31" s="24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143" t="inlineStr">
        <is>
          <t>Ауд. часов</t>
        </is>
      </c>
      <c r="AV31" s="144" t="n"/>
      <c r="AW31" s="143" t="inlineStr">
        <is>
          <t>Всего часов</t>
        </is>
      </c>
      <c r="AX31" s="144" t="n"/>
      <c r="AY31" s="145" t="inlineStr">
        <is>
          <t>Ауд. часов</t>
        </is>
      </c>
      <c r="AZ31" s="144" t="n"/>
      <c r="BA31" s="145" t="inlineStr">
        <is>
          <t>Зач. единиц</t>
        </is>
      </c>
      <c r="BB31" s="144" t="n"/>
      <c r="BC31" s="143" t="inlineStr">
        <is>
          <t>Всего часов</t>
        </is>
      </c>
      <c r="BD31" s="144" t="n"/>
      <c r="BE31" s="145" t="inlineStr">
        <is>
          <t>Ауд. часов</t>
        </is>
      </c>
      <c r="BF31" s="144" t="n"/>
      <c r="BG31" s="145" t="inlineStr">
        <is>
          <t>Зач. единиц</t>
        </is>
      </c>
      <c r="BH31" s="144" t="n"/>
      <c r="BI31" s="143" t="inlineStr">
        <is>
          <t>Всего часов</t>
        </is>
      </c>
      <c r="BJ31" s="144" t="n"/>
      <c r="BK31" s="145" t="inlineStr">
        <is>
          <t>Ауд. часов</t>
        </is>
      </c>
      <c r="BL31" s="144" t="n"/>
      <c r="BM31" s="145" t="inlineStr">
        <is>
          <t>Зач. единиц</t>
        </is>
      </c>
      <c r="BN31" s="144" t="n"/>
      <c r="BO31" s="112" t="n"/>
      <c r="BP31" s="1" t="n"/>
      <c r="BQ31" s="1" t="n"/>
      <c r="BR31" s="114" t="n"/>
      <c r="BS31" s="1" t="n"/>
      <c r="BT31" s="1" t="n"/>
    </row>
    <row r="32">
      <c r="A32" s="355" t="n"/>
      <c r="B32" s="2370" t="n">
        <v>1</v>
      </c>
      <c r="C32" s="109" t="n"/>
      <c r="D32" s="2371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2553" t="n"/>
      <c r="AA32" s="1479" t="n"/>
      <c r="AB32" s="148" t="n"/>
      <c r="AC32" s="2372" t="n"/>
      <c r="AD32" s="148" t="n"/>
      <c r="AE32" s="2373">
        <f>AE33+AE37</f>
        <v/>
      </c>
      <c r="AF32" s="148" t="n"/>
      <c r="AG32" s="1479">
        <f>AG33+AG37</f>
        <v/>
      </c>
      <c r="AH32" s="108" t="n"/>
      <c r="AI32" s="148" t="n"/>
      <c r="AJ32" s="951">
        <f>AJ33+AJ37</f>
        <v/>
      </c>
      <c r="AK32" s="108" t="n"/>
      <c r="AL32" s="109" t="n"/>
      <c r="AM32" s="978">
        <f>AM33+AM37</f>
        <v/>
      </c>
      <c r="AN32" s="109" t="n"/>
      <c r="AO32" s="978">
        <f>AO33+AO37</f>
        <v/>
      </c>
      <c r="AP32" s="109" t="n"/>
      <c r="AQ32" s="978">
        <f>AQ33+AQ37</f>
        <v/>
      </c>
      <c r="AR32" s="109" t="n"/>
      <c r="AS32" s="978" t="n"/>
      <c r="AT32" s="109" t="n"/>
      <c r="AU32" s="2370" t="n"/>
      <c r="AV32" s="109" t="n"/>
      <c r="AW32" s="2370">
        <f>AW33+AW37</f>
        <v/>
      </c>
      <c r="AX32" s="109" t="n"/>
      <c r="AY32" s="978">
        <f>AY33+AY37</f>
        <v/>
      </c>
      <c r="AZ32" s="109" t="n"/>
      <c r="BA32" s="978">
        <f>BA33+BA37</f>
        <v/>
      </c>
      <c r="BB32" s="109" t="n"/>
      <c r="BC32" s="2370">
        <f>BC33+BC37</f>
        <v/>
      </c>
      <c r="BD32" s="109" t="n"/>
      <c r="BE32" s="978">
        <f>BE33+BE37</f>
        <v/>
      </c>
      <c r="BF32" s="109" t="n"/>
      <c r="BG32" s="978">
        <f>BG33+BG37</f>
        <v/>
      </c>
      <c r="BH32" s="109" t="n"/>
      <c r="BI32" s="2374">
        <f>BI33+BI37</f>
        <v/>
      </c>
      <c r="BJ32" s="109" t="n"/>
      <c r="BK32" s="978" t="n"/>
      <c r="BL32" s="109" t="n"/>
      <c r="BM32" s="978">
        <f>BM33+BM37</f>
        <v/>
      </c>
      <c r="BN32" s="109" t="n"/>
      <c r="BO32" s="2554" t="n"/>
      <c r="BP32" s="123" t="n"/>
      <c r="BQ32" s="123" t="n"/>
      <c r="BR32" s="124" t="n"/>
      <c r="BS32" s="1" t="n"/>
      <c r="BT32" s="1" t="n"/>
    </row>
    <row r="33">
      <c r="A33" s="355" t="n"/>
      <c r="B33" s="2555" t="inlineStr">
        <is>
          <t>1.1</t>
        </is>
      </c>
      <c r="C33" s="124" t="n"/>
      <c r="D33" s="632" t="inlineStr">
        <is>
          <t>Модуль "Производство и переработка углеводородов"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61" t="n"/>
      <c r="Z33" s="386" t="n"/>
      <c r="AA33" s="1228" t="n"/>
      <c r="AB33" s="161" t="n"/>
      <c r="AC33" s="2556" t="n"/>
      <c r="AD33" s="161" t="n"/>
      <c r="AE33" s="2557">
        <f>SUM(AE34:AF36)</f>
        <v/>
      </c>
      <c r="AF33" s="161" t="n"/>
      <c r="AG33" s="1228">
        <f>AG34+AG35+AG36</f>
        <v/>
      </c>
      <c r="AH33" s="123" t="n"/>
      <c r="AI33" s="161" t="n"/>
      <c r="AJ33" s="2558">
        <f>AJ34+AJ35+AJ36</f>
        <v/>
      </c>
      <c r="AK33" s="123" t="n"/>
      <c r="AL33" s="124" t="n"/>
      <c r="AM33" s="1287">
        <f>AM34+AM35+AM36</f>
        <v/>
      </c>
      <c r="AN33" s="139" t="n"/>
      <c r="AO33" s="1287">
        <f>AO34+AO35+AO36</f>
        <v/>
      </c>
      <c r="AP33" s="139" t="n"/>
      <c r="AQ33" s="1287" t="n"/>
      <c r="AR33" s="139" t="n"/>
      <c r="AS33" s="981" t="n"/>
      <c r="AT33" s="124" t="n"/>
      <c r="AU33" s="2556" t="n"/>
      <c r="AV33" s="161" t="n"/>
      <c r="AW33" s="2559">
        <f>AW34+AW35+AW36</f>
        <v/>
      </c>
      <c r="AX33" s="124" t="n"/>
      <c r="AY33" s="2560">
        <f>AY34+AY35+AY36</f>
        <v/>
      </c>
      <c r="AZ33" s="124" t="n"/>
      <c r="BA33" s="2561">
        <f>BA34+BA35+BA36</f>
        <v/>
      </c>
      <c r="BB33" s="161" t="n"/>
      <c r="BC33" s="2559">
        <f>BC34+BC35+BC36</f>
        <v/>
      </c>
      <c r="BD33" s="124" t="n"/>
      <c r="BE33" s="2560">
        <f>BE34+BE35+BE36</f>
        <v/>
      </c>
      <c r="BF33" s="124" t="n"/>
      <c r="BG33" s="2561">
        <f>BG34+BG35+BG36</f>
        <v/>
      </c>
      <c r="BH33" s="161" t="n"/>
      <c r="BI33" s="2559" t="n"/>
      <c r="BJ33" s="124" t="n"/>
      <c r="BK33" s="2560" t="n"/>
      <c r="BL33" s="124" t="n"/>
      <c r="BM33" s="2560" t="n"/>
      <c r="BN33" s="124" t="n"/>
      <c r="BO33" s="627" t="n"/>
      <c r="BP33" s="131" t="n"/>
      <c r="BQ33" s="131" t="n"/>
      <c r="BR33" s="132" t="n"/>
      <c r="BS33" s="1" t="n"/>
      <c r="BT33" s="1" t="n"/>
    </row>
    <row r="34">
      <c r="A34" s="355" t="n"/>
      <c r="B34" s="2562" t="inlineStr">
        <is>
          <t>1.1.1</t>
        </is>
      </c>
      <c r="C34" s="179" t="n"/>
      <c r="D34" s="2563" t="inlineStr">
        <is>
          <t>Современные химические процессы и технологии глубокой переработки углеводородного сырья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2060" t="n"/>
      <c r="AA34" s="627" t="n">
        <v>1</v>
      </c>
      <c r="AB34" s="132" t="n"/>
      <c r="AC34" s="2168" t="n"/>
      <c r="AD34" s="132" t="n"/>
      <c r="AE34" s="2564" t="n">
        <v>108</v>
      </c>
      <c r="AF34" s="175" t="n"/>
      <c r="AG34" s="824" t="n">
        <v>46</v>
      </c>
      <c r="AH34" s="126" t="n"/>
      <c r="AI34" s="175" t="n"/>
      <c r="AJ34" s="2565">
        <f>AM34+AO34+AQ34+AS34</f>
        <v/>
      </c>
      <c r="AK34" s="131" t="n"/>
      <c r="AL34" s="179" t="n"/>
      <c r="AM34" s="1877" t="n">
        <v>8</v>
      </c>
      <c r="AN34" s="179" t="n"/>
      <c r="AO34" s="1877" t="n">
        <v>4</v>
      </c>
      <c r="AP34" s="179" t="n"/>
      <c r="AQ34" s="2566" t="n"/>
      <c r="AR34" s="179" t="n"/>
      <c r="AS34" s="1877" t="n"/>
      <c r="AT34" s="179" t="n"/>
      <c r="AU34" s="2168" t="n"/>
      <c r="AV34" s="132" t="n"/>
      <c r="AW34" s="2567">
        <f>BA34*36</f>
        <v/>
      </c>
      <c r="AX34" s="179" t="n"/>
      <c r="AY34" s="1877">
        <f>AJ34</f>
        <v/>
      </c>
      <c r="AZ34" s="179" t="n"/>
      <c r="BA34" s="1877" t="n">
        <v>3</v>
      </c>
      <c r="BB34" s="179" t="n"/>
      <c r="BC34" s="2059" t="n"/>
      <c r="BD34" s="179" t="n"/>
      <c r="BE34" s="1877" t="n"/>
      <c r="BF34" s="179" t="n"/>
      <c r="BG34" s="1877" t="n"/>
      <c r="BH34" s="179" t="n"/>
      <c r="BI34" s="2059" t="n"/>
      <c r="BJ34" s="179" t="n"/>
      <c r="BK34" s="1877" t="n"/>
      <c r="BL34" s="179" t="n"/>
      <c r="BM34" s="1877" t="n"/>
      <c r="BN34" s="179" t="n"/>
      <c r="BO34" s="627" t="inlineStr">
        <is>
          <t>НГПиНХ</t>
        </is>
      </c>
      <c r="BP34" s="131" t="n"/>
      <c r="BQ34" s="131" t="n"/>
      <c r="BR34" s="132" t="n"/>
      <c r="BS34" s="1" t="n"/>
      <c r="BT34" s="1" t="n"/>
    </row>
    <row r="35">
      <c r="A35" s="355" t="n"/>
      <c r="B35" s="2568" t="inlineStr">
        <is>
          <t>1.1.2</t>
        </is>
      </c>
      <c r="C35" s="179" t="n"/>
      <c r="D35" s="2569" t="inlineStr">
        <is>
          <t>Нефтяные дисперсные системы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393" t="inlineStr">
        <is>
          <t>2060.1/2024</t>
        </is>
      </c>
      <c r="AA35" s="434" t="n"/>
      <c r="AB35" s="132" t="n"/>
      <c r="AC35" s="2570" t="n">
        <v>2</v>
      </c>
      <c r="AD35" s="132" t="n"/>
      <c r="AE35" s="2571" t="n">
        <v>108</v>
      </c>
      <c r="AF35" s="175" t="n"/>
      <c r="AG35" s="2572" t="n">
        <v>42</v>
      </c>
      <c r="AH35" s="126" t="n"/>
      <c r="AI35" s="175" t="n"/>
      <c r="AJ35" s="2573">
        <f>AM35+AO35+AQ35+AS35</f>
        <v/>
      </c>
      <c r="AK35" s="131" t="n"/>
      <c r="AL35" s="179" t="n"/>
      <c r="AM35" s="2574" t="n">
        <v>6</v>
      </c>
      <c r="AN35" s="179" t="n"/>
      <c r="AO35" s="2574" t="n">
        <v>4</v>
      </c>
      <c r="AP35" s="179" t="n"/>
      <c r="AQ35" s="2575" t="n"/>
      <c r="AR35" s="2576" t="n"/>
      <c r="AS35" s="2574" t="n"/>
      <c r="AT35" s="179" t="n"/>
      <c r="AU35" s="2570" t="n"/>
      <c r="AV35" s="132" t="n"/>
      <c r="AW35" s="2577" t="n"/>
      <c r="AX35" s="179" t="n"/>
      <c r="AY35" s="2574" t="n"/>
      <c r="AZ35" s="179" t="n"/>
      <c r="BA35" s="2574" t="n"/>
      <c r="BB35" s="179" t="n"/>
      <c r="BC35" s="2578">
        <f>BG35*36</f>
        <v/>
      </c>
      <c r="BD35" s="179" t="n"/>
      <c r="BE35" s="2574">
        <f>AJ35</f>
        <v/>
      </c>
      <c r="BF35" s="179" t="n"/>
      <c r="BG35" s="2574" t="n">
        <v>3</v>
      </c>
      <c r="BH35" s="179" t="n"/>
      <c r="BI35" s="2578" t="n"/>
      <c r="BJ35" s="179" t="n"/>
      <c r="BK35" s="2574" t="n"/>
      <c r="BL35" s="179" t="n"/>
      <c r="BM35" s="2574" t="n"/>
      <c r="BN35" s="179" t="n"/>
      <c r="BO35" s="434" t="n"/>
      <c r="BP35" s="131" t="n"/>
      <c r="BQ35" s="131" t="n"/>
      <c r="BR35" s="132" t="n"/>
      <c r="BS35" s="1" t="n"/>
      <c r="BT35" s="1" t="n"/>
    </row>
    <row r="36">
      <c r="A36" s="355" t="n"/>
      <c r="B36" s="2562" t="inlineStr">
        <is>
          <t>1.1.3</t>
        </is>
      </c>
      <c r="C36" s="179" t="n"/>
      <c r="D36" s="2563" t="inlineStr">
        <is>
          <t>Производство мономеров и исходных веществ для полимерных материалов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2060" t="n"/>
      <c r="AA36" s="627" t="n">
        <v>2</v>
      </c>
      <c r="AB36" s="132" t="n"/>
      <c r="AC36" s="2168" t="n"/>
      <c r="AD36" s="132" t="n"/>
      <c r="AE36" s="2564" t="n">
        <v>108</v>
      </c>
      <c r="AF36" s="175" t="n"/>
      <c r="AG36" s="824" t="n">
        <v>46</v>
      </c>
      <c r="AH36" s="126" t="n"/>
      <c r="AI36" s="175" t="n"/>
      <c r="AJ36" s="2565">
        <f>AM36+AO36+AQ36+AS36</f>
        <v/>
      </c>
      <c r="AK36" s="131" t="n"/>
      <c r="AL36" s="179" t="n"/>
      <c r="AM36" s="1877" t="n">
        <v>8</v>
      </c>
      <c r="AN36" s="179" t="n"/>
      <c r="AO36" s="1877" t="n">
        <v>4</v>
      </c>
      <c r="AP36" s="179" t="n"/>
      <c r="AQ36" s="1877" t="n"/>
      <c r="AR36" s="179" t="n"/>
      <c r="AS36" s="1877" t="n"/>
      <c r="AT36" s="179" t="n"/>
      <c r="AU36" s="2168" t="n"/>
      <c r="AV36" s="132" t="n"/>
      <c r="AW36" s="2579" t="n"/>
      <c r="AX36" s="179" t="n"/>
      <c r="AY36" s="1877" t="n"/>
      <c r="AZ36" s="179" t="n"/>
      <c r="BA36" s="1877" t="n"/>
      <c r="BB36" s="179" t="n"/>
      <c r="BC36" s="2580">
        <f>AE36</f>
        <v/>
      </c>
      <c r="BD36" s="179" t="n"/>
      <c r="BE36" s="1877">
        <f>AJ36</f>
        <v/>
      </c>
      <c r="BF36" s="179" t="n"/>
      <c r="BG36" s="1877" t="n">
        <v>3</v>
      </c>
      <c r="BH36" s="179" t="n"/>
      <c r="BI36" s="2567" t="n"/>
      <c r="BJ36" s="179" t="n"/>
      <c r="BK36" s="1877" t="n"/>
      <c r="BL36" s="179" t="n"/>
      <c r="BM36" s="2415" t="n"/>
      <c r="BN36" s="132" t="n"/>
      <c r="BO36" s="627" t="n"/>
      <c r="BP36" s="131" t="n"/>
      <c r="BQ36" s="131" t="n"/>
      <c r="BR36" s="132" t="n"/>
      <c r="BS36" s="1" t="n"/>
      <c r="BT36" s="1" t="n"/>
    </row>
    <row r="37">
      <c r="A37" s="355" t="n"/>
      <c r="B37" s="2581" t="inlineStr">
        <is>
          <t>1.2</t>
        </is>
      </c>
      <c r="C37" s="179" t="n"/>
      <c r="D37" s="2582" t="inlineStr">
        <is>
          <t>Модуль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2067" t="n"/>
      <c r="AA37" s="2064" t="n"/>
      <c r="AB37" s="132" t="n"/>
      <c r="AC37" s="2583" t="n"/>
      <c r="AD37" s="132" t="n"/>
      <c r="AE37" s="2584">
        <f>AE38+AE39</f>
        <v/>
      </c>
      <c r="AF37" s="175" t="n"/>
      <c r="AG37" s="1312">
        <f>AG38+AG39</f>
        <v/>
      </c>
      <c r="AH37" s="126" t="n"/>
      <c r="AI37" s="175" t="n"/>
      <c r="AJ37" s="2585">
        <f>AJ38+AJ39</f>
        <v/>
      </c>
      <c r="AK37" s="131" t="n"/>
      <c r="AL37" s="179" t="n"/>
      <c r="AM37" s="1878">
        <f>AM38+AM39</f>
        <v/>
      </c>
      <c r="AN37" s="179" t="n"/>
      <c r="AO37" s="1878">
        <f>AO38+AO39</f>
        <v/>
      </c>
      <c r="AP37" s="179" t="n"/>
      <c r="AQ37" s="1878" t="n"/>
      <c r="AR37" s="179" t="n"/>
      <c r="AS37" s="1878" t="n"/>
      <c r="AT37" s="179" t="n"/>
      <c r="AU37" s="2583" t="n"/>
      <c r="AV37" s="132" t="n"/>
      <c r="AW37" s="2586">
        <f>AW38+AW39</f>
        <v/>
      </c>
      <c r="AX37" s="179" t="n"/>
      <c r="AY37" s="1878">
        <f>AY38+AY39</f>
        <v/>
      </c>
      <c r="AZ37" s="179" t="n"/>
      <c r="BA37" s="2399">
        <f>BA38+BA39</f>
        <v/>
      </c>
      <c r="BB37" s="132" t="n"/>
      <c r="BC37" s="2586">
        <f>BC38+BC39</f>
        <v/>
      </c>
      <c r="BD37" s="179" t="n"/>
      <c r="BE37" s="1878" t="n"/>
      <c r="BF37" s="179" t="n"/>
      <c r="BG37" s="2399">
        <f>BG38+BG39</f>
        <v/>
      </c>
      <c r="BH37" s="132" t="n"/>
      <c r="BI37" s="2586">
        <f>BI38+BI39</f>
        <v/>
      </c>
      <c r="BJ37" s="179" t="n"/>
      <c r="BK37" s="1878" t="n"/>
      <c r="BL37" s="179" t="n"/>
      <c r="BM37" s="2399">
        <f>BM38+BM39</f>
        <v/>
      </c>
      <c r="BN37" s="132" t="n"/>
      <c r="BO37" s="627" t="n"/>
      <c r="BP37" s="131" t="n"/>
      <c r="BQ37" s="131" t="n"/>
      <c r="BR37" s="132" t="n"/>
      <c r="BS37" s="1" t="n"/>
      <c r="BT37" s="1" t="n"/>
    </row>
    <row r="38">
      <c r="A38" s="355" t="n"/>
      <c r="B38" s="2562" t="inlineStr">
        <is>
          <t>1.2.1</t>
        </is>
      </c>
      <c r="C38" s="179" t="n"/>
      <c r="D38" s="2563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2060" t="n"/>
      <c r="AA38" s="627" t="n"/>
      <c r="AB38" s="132" t="n"/>
      <c r="AC38" s="2168" t="inlineStr">
        <is>
          <t>1,2,3</t>
        </is>
      </c>
      <c r="AD38" s="132" t="n"/>
      <c r="AE38" s="2564" t="n">
        <v>216</v>
      </c>
      <c r="AF38" s="175" t="n"/>
      <c r="AG38" s="824" t="n"/>
      <c r="AH38" s="126" t="n"/>
      <c r="AI38" s="175" t="n"/>
      <c r="AJ38" s="2565" t="n"/>
      <c r="AK38" s="131" t="n"/>
      <c r="AL38" s="179" t="n"/>
      <c r="AM38" s="1877" t="n"/>
      <c r="AN38" s="179" t="n"/>
      <c r="AO38" s="1877" t="n"/>
      <c r="AP38" s="179" t="n"/>
      <c r="AQ38" s="1877" t="n"/>
      <c r="AR38" s="179" t="n"/>
      <c r="AS38" s="1877" t="n"/>
      <c r="AT38" s="179" t="n"/>
      <c r="AU38" s="2168" t="n"/>
      <c r="AV38" s="132" t="n"/>
      <c r="AW38" s="2579" t="n">
        <v>72</v>
      </c>
      <c r="AX38" s="179" t="n"/>
      <c r="AY38" s="1877" t="n"/>
      <c r="AZ38" s="179" t="n"/>
      <c r="BA38" s="1877" t="n">
        <v>2</v>
      </c>
      <c r="BB38" s="179" t="n"/>
      <c r="BC38" s="2059" t="n">
        <v>72</v>
      </c>
      <c r="BD38" s="179" t="n"/>
      <c r="BE38" s="1877" t="n"/>
      <c r="BF38" s="179" t="n"/>
      <c r="BG38" s="1877" t="n">
        <v>2</v>
      </c>
      <c r="BH38" s="179" t="n"/>
      <c r="BI38" s="2059" t="n">
        <v>72</v>
      </c>
      <c r="BJ38" s="179" t="n"/>
      <c r="BK38" s="1877" t="n"/>
      <c r="BL38" s="179" t="n"/>
      <c r="BM38" s="1877" t="n">
        <v>2</v>
      </c>
      <c r="BN38" s="179" t="n"/>
      <c r="BO38" s="1090" t="n"/>
      <c r="BP38" s="131" t="n"/>
      <c r="BQ38" s="131" t="n"/>
      <c r="BR38" s="132" t="n"/>
      <c r="BS38" s="1" t="n"/>
      <c r="BT38" s="1" t="n"/>
    </row>
    <row r="39">
      <c r="A39" s="355" t="n"/>
      <c r="B39" s="2562" t="inlineStr">
        <is>
          <t>1.2.2</t>
        </is>
      </c>
      <c r="C39" s="179" t="n"/>
      <c r="D39" s="2587" t="inlineStr">
        <is>
          <t xml:space="preserve">Информационные технологии в науке и производстве </t>
        </is>
      </c>
      <c r="E39" s="202" t="n"/>
      <c r="F39" s="202" t="n"/>
      <c r="G39" s="202" t="n"/>
      <c r="H39" s="202" t="n"/>
      <c r="I39" s="202" t="n"/>
      <c r="J39" s="202" t="n"/>
      <c r="K39" s="202" t="n"/>
      <c r="L39" s="202" t="n"/>
      <c r="M39" s="202" t="n"/>
      <c r="N39" s="202" t="n"/>
      <c r="O39" s="202" t="n"/>
      <c r="P39" s="202" t="n"/>
      <c r="Q39" s="202" t="n"/>
      <c r="R39" s="202" t="n"/>
      <c r="S39" s="202" t="n"/>
      <c r="T39" s="202" t="n"/>
      <c r="U39" s="202" t="n"/>
      <c r="V39" s="202" t="n"/>
      <c r="W39" s="202" t="n"/>
      <c r="X39" s="202" t="n"/>
      <c r="Y39" s="742" t="n"/>
      <c r="Z39" s="2588" t="n"/>
      <c r="AA39" s="627" t="n">
        <v>1</v>
      </c>
      <c r="AB39" s="132" t="n"/>
      <c r="AC39" s="2168" t="n"/>
      <c r="AD39" s="132" t="n"/>
      <c r="AE39" s="2589" t="n">
        <v>108</v>
      </c>
      <c r="AF39" s="2590" t="n"/>
      <c r="AG39" s="824" t="n">
        <v>52</v>
      </c>
      <c r="AH39" s="126" t="n"/>
      <c r="AI39" s="175" t="n"/>
      <c r="AJ39" s="2565">
        <f>AM39+AO39+AQ39+AS39</f>
        <v/>
      </c>
      <c r="AK39" s="131" t="n"/>
      <c r="AL39" s="179" t="n"/>
      <c r="AM39" s="1877" t="n">
        <v>6</v>
      </c>
      <c r="AN39" s="179" t="n"/>
      <c r="AO39" s="1877" t="n">
        <v>8</v>
      </c>
      <c r="AP39" s="179" t="n"/>
      <c r="AQ39" s="1877" t="n"/>
      <c r="AR39" s="179" t="n"/>
      <c r="AS39" s="1877" t="n"/>
      <c r="AT39" s="179" t="n"/>
      <c r="AU39" s="2591" t="n"/>
      <c r="AV39" s="195" t="n"/>
      <c r="AW39" s="2592">
        <f>BA39*36</f>
        <v/>
      </c>
      <c r="AX39" s="144" t="n"/>
      <c r="AY39" s="2110">
        <f>AJ39</f>
        <v/>
      </c>
      <c r="AZ39" s="144" t="n"/>
      <c r="BA39" s="2110" t="n">
        <v>3</v>
      </c>
      <c r="BB39" s="144" t="n"/>
      <c r="BC39" s="2592" t="n"/>
      <c r="BD39" s="144" t="n"/>
      <c r="BE39" s="2110" t="n"/>
      <c r="BF39" s="144" t="n"/>
      <c r="BG39" s="2110" t="n"/>
      <c r="BH39" s="144" t="n"/>
      <c r="BI39" s="2565" t="n"/>
      <c r="BJ39" s="179" t="n"/>
      <c r="BK39" s="2110" t="n"/>
      <c r="BL39" s="144" t="n"/>
      <c r="BM39" s="2110" t="n"/>
      <c r="BN39" s="144" t="n"/>
      <c r="BO39" s="2593" t="n"/>
      <c r="BP39" s="191" t="n"/>
      <c r="BQ39" s="191" t="n"/>
      <c r="BR39" s="192" t="n"/>
      <c r="BS39" s="1" t="n"/>
      <c r="BT39" s="1" t="n"/>
    </row>
    <row r="40">
      <c r="A40" s="355" t="n"/>
      <c r="B40" s="2370" t="n">
        <v>2</v>
      </c>
      <c r="C40" s="109" t="n"/>
      <c r="D40" s="2371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2553" t="n"/>
      <c r="AA40" s="1479" t="n"/>
      <c r="AB40" s="148" t="n"/>
      <c r="AC40" s="2372" t="n"/>
      <c r="AD40" s="148" t="n"/>
      <c r="AE40" s="2373">
        <f>AE41+AE42+AE46+AE49</f>
        <v/>
      </c>
      <c r="AF40" s="148" t="n"/>
      <c r="AG40" s="1479">
        <f>AG41+AG42+AG46+AG49</f>
        <v/>
      </c>
      <c r="AH40" s="108" t="n"/>
      <c r="AI40" s="148" t="n"/>
      <c r="AJ40" s="951">
        <f>AJ41+AJ42+AJ46+AJ49</f>
        <v/>
      </c>
      <c r="AK40" s="108" t="n"/>
      <c r="AL40" s="109" t="n"/>
      <c r="AM40" s="978">
        <f>AM41+AM42+AM46+AM49</f>
        <v/>
      </c>
      <c r="AN40" s="109" t="n"/>
      <c r="AO40" s="978">
        <f>AO41+AO42+AO46+AO49</f>
        <v/>
      </c>
      <c r="AP40" s="109" t="n"/>
      <c r="AQ40" s="978">
        <f>AQ41+AQ42+AQ46+AQ49</f>
        <v/>
      </c>
      <c r="AR40" s="109" t="n"/>
      <c r="AS40" s="978" t="n"/>
      <c r="AT40" s="109" t="n"/>
      <c r="AU40" s="2370" t="n"/>
      <c r="AV40" s="109" t="n"/>
      <c r="AW40" s="951">
        <f>AW41+AW42+AW46+AW49</f>
        <v/>
      </c>
      <c r="AX40" s="109" t="n"/>
      <c r="AY40" s="978">
        <f>AY41+AY42+AY46+AY49</f>
        <v/>
      </c>
      <c r="AZ40" s="109" t="n"/>
      <c r="BA40" s="978">
        <f>BA41+BA42+BA46+BA49</f>
        <v/>
      </c>
      <c r="BB40" s="109" t="n"/>
      <c r="BC40" s="951">
        <f>BC41+BC42+BC46+BC49</f>
        <v/>
      </c>
      <c r="BD40" s="109" t="n"/>
      <c r="BE40" s="978">
        <f>BE41+BE42+BE46+BE49</f>
        <v/>
      </c>
      <c r="BF40" s="109" t="n"/>
      <c r="BG40" s="978">
        <f>BG41+BG42+BG46+BG49</f>
        <v/>
      </c>
      <c r="BH40" s="109" t="n"/>
      <c r="BI40" s="951">
        <f>BI41+BI42+BI46+BI49</f>
        <v/>
      </c>
      <c r="BJ40" s="109" t="n"/>
      <c r="BK40" s="978">
        <f>BK41+BK42+BK46+BK49</f>
        <v/>
      </c>
      <c r="BL40" s="109" t="n"/>
      <c r="BM40" s="978">
        <f>BM41+BM42+BM46+BM49</f>
        <v/>
      </c>
      <c r="BN40" s="109" t="n"/>
      <c r="BO40" s="1479" t="n"/>
      <c r="BP40" s="108" t="n"/>
      <c r="BQ40" s="108" t="n"/>
      <c r="BR40" s="148" t="n"/>
      <c r="BS40" s="1" t="n"/>
      <c r="BT40" s="1" t="n"/>
    </row>
    <row r="41">
      <c r="A41" s="355" t="n"/>
      <c r="B41" s="2594" t="inlineStr">
        <is>
          <t>2.1</t>
        </is>
      </c>
      <c r="C41" s="124" t="n"/>
      <c r="D41" s="2595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61" t="n"/>
      <c r="Z41" s="415" t="inlineStr">
        <is>
          <t>2022/2023</t>
        </is>
      </c>
      <c r="AA41" s="2596" t="n"/>
      <c r="AB41" s="161" t="n"/>
      <c r="AC41" s="2597" t="n">
        <v>1</v>
      </c>
      <c r="AD41" s="161" t="n"/>
      <c r="AE41" s="2598" t="n">
        <v>108</v>
      </c>
      <c r="AF41" s="161" t="n"/>
      <c r="AG41" s="2599" t="n">
        <v>52</v>
      </c>
      <c r="AH41" s="123" t="n"/>
      <c r="AI41" s="161" t="n"/>
      <c r="AJ41" s="2600" t="n">
        <v>16</v>
      </c>
      <c r="AK41" s="123" t="n"/>
      <c r="AL41" s="124" t="n"/>
      <c r="AM41" s="2601" t="n"/>
      <c r="AN41" s="139" t="n"/>
      <c r="AO41" s="2601" t="n"/>
      <c r="AP41" s="139" t="n"/>
      <c r="AQ41" s="2602" t="n">
        <v>16</v>
      </c>
      <c r="AR41" s="139" t="n"/>
      <c r="AS41" s="2601" t="n"/>
      <c r="AT41" s="139" t="n"/>
      <c r="AU41" s="2603" t="n"/>
      <c r="AV41" s="161" t="n"/>
      <c r="AW41" s="2600" t="n">
        <v>108</v>
      </c>
      <c r="AX41" s="124" t="n"/>
      <c r="AY41" s="2602" t="n">
        <v>16</v>
      </c>
      <c r="AZ41" s="139" t="n"/>
      <c r="BA41" s="2602" t="n">
        <v>3</v>
      </c>
      <c r="BB41" s="139" t="n"/>
      <c r="BC41" s="2604" t="n"/>
      <c r="BD41" s="139" t="n"/>
      <c r="BE41" s="2605" t="n"/>
      <c r="BF41" s="139" t="n"/>
      <c r="BG41" s="2606" t="n"/>
      <c r="BH41" s="124" t="n"/>
      <c r="BI41" s="2604" t="n"/>
      <c r="BJ41" s="139" t="n"/>
      <c r="BK41" s="2605" t="n"/>
      <c r="BL41" s="139" t="n"/>
      <c r="BM41" s="2605" t="n"/>
      <c r="BN41" s="139" t="n"/>
      <c r="BO41" s="2607" t="n"/>
      <c r="BP41" s="206" t="n"/>
      <c r="BQ41" s="206" t="n"/>
      <c r="BR41" s="207" t="n"/>
      <c r="BS41" s="1" t="n"/>
      <c r="BT41" s="1" t="n"/>
    </row>
    <row r="42">
      <c r="A42" s="355" t="n"/>
      <c r="B42" s="2581" t="inlineStr">
        <is>
          <t>2.2</t>
        </is>
      </c>
      <c r="C42" s="179" t="n"/>
      <c r="D42" s="2582" t="inlineStr">
        <is>
          <t>Модуль "Инновационные методы и технологии"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067" t="n"/>
      <c r="AA42" s="2064" t="n"/>
      <c r="AB42" s="132" t="n"/>
      <c r="AC42" s="2583" t="n"/>
      <c r="AD42" s="132" t="n"/>
      <c r="AE42" s="2584">
        <f>AE43+AE44+AE45</f>
        <v/>
      </c>
      <c r="AF42" s="175" t="n"/>
      <c r="AG42" s="1312">
        <f>AG43+AG44+AG45</f>
        <v/>
      </c>
      <c r="AH42" s="126" t="n"/>
      <c r="AI42" s="175" t="n"/>
      <c r="AJ42" s="2585">
        <f>AJ43+AJ44+AJ45</f>
        <v/>
      </c>
      <c r="AK42" s="131" t="n"/>
      <c r="AL42" s="179" t="n"/>
      <c r="AM42" s="1878">
        <f>AM43+AM44+AM45</f>
        <v/>
      </c>
      <c r="AN42" s="179" t="n"/>
      <c r="AO42" s="1878">
        <f>AO43+AO44+AO45</f>
        <v/>
      </c>
      <c r="AP42" s="179" t="n"/>
      <c r="AQ42" s="1878">
        <f>AQ43+AQ44+AQ45</f>
        <v/>
      </c>
      <c r="AR42" s="179" t="n"/>
      <c r="AS42" s="1878" t="n"/>
      <c r="AT42" s="179" t="n"/>
      <c r="AU42" s="2066" t="n"/>
      <c r="AV42" s="179" t="n"/>
      <c r="AW42" s="2585">
        <f>AW43+AW44+AW45</f>
        <v/>
      </c>
      <c r="AX42" s="179" t="n"/>
      <c r="AY42" s="1878">
        <f>AY43+AY44+AY45</f>
        <v/>
      </c>
      <c r="AZ42" s="179" t="n"/>
      <c r="BA42" s="1878">
        <f>BA43+BA44+BA45</f>
        <v/>
      </c>
      <c r="BB42" s="179" t="n"/>
      <c r="BC42" s="2585">
        <f>BC43+BC44+BC45</f>
        <v/>
      </c>
      <c r="BD42" s="179" t="n"/>
      <c r="BE42" s="1878">
        <f>BE43+BE44+BE45</f>
        <v/>
      </c>
      <c r="BF42" s="179" t="n"/>
      <c r="BG42" s="1878">
        <f>BG43+BG44+BG45</f>
        <v/>
      </c>
      <c r="BH42" s="179" t="n"/>
      <c r="BI42" s="2585">
        <f>BI43+BI44+BI45</f>
        <v/>
      </c>
      <c r="BJ42" s="179" t="n"/>
      <c r="BK42" s="1878">
        <f>BK43+BK44+BK45</f>
        <v/>
      </c>
      <c r="BL42" s="179" t="n"/>
      <c r="BM42" s="1878">
        <f>BM43+BM44+BM45</f>
        <v/>
      </c>
      <c r="BN42" s="179" t="n"/>
      <c r="BO42" s="627" t="n"/>
      <c r="BP42" s="131" t="n"/>
      <c r="BQ42" s="131" t="n"/>
      <c r="BR42" s="132" t="n"/>
      <c r="BS42" s="1" t="n"/>
      <c r="BT42" s="1" t="n"/>
    </row>
    <row r="43">
      <c r="A43" s="355" t="n"/>
      <c r="B43" s="2562" t="inlineStr">
        <is>
          <t>2.2.1</t>
        </is>
      </c>
      <c r="C43" s="179" t="n"/>
      <c r="D43" s="2608" t="inlineStr">
        <is>
          <t xml:space="preserve">Современные методы управления предприятием на основе систем искусственного интеллекта 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060" t="n"/>
      <c r="AA43" s="627" t="n"/>
      <c r="AB43" s="132" t="n"/>
      <c r="AC43" s="2168" t="n">
        <v>3</v>
      </c>
      <c r="AD43" s="132" t="n"/>
      <c r="AE43" s="2564" t="n">
        <v>98</v>
      </c>
      <c r="AF43" s="175" t="n"/>
      <c r="AG43" s="824" t="n">
        <v>44</v>
      </c>
      <c r="AH43" s="126" t="n"/>
      <c r="AI43" s="175" t="n"/>
      <c r="AJ43" s="2565">
        <f>AM43+AO43+AQ43+AS43</f>
        <v/>
      </c>
      <c r="AK43" s="131" t="n"/>
      <c r="AL43" s="179" t="n"/>
      <c r="AM43" s="1877" t="n">
        <v>6</v>
      </c>
      <c r="AN43" s="179" t="n"/>
      <c r="AO43" s="1877" t="n">
        <v>6</v>
      </c>
      <c r="AP43" s="179" t="n"/>
      <c r="AQ43" s="1877" t="n"/>
      <c r="AR43" s="179" t="n"/>
      <c r="AS43" s="1877" t="n"/>
      <c r="AT43" s="179" t="n"/>
      <c r="AU43" s="627" t="n"/>
      <c r="AV43" s="132" t="n"/>
      <c r="AW43" s="2609" t="n"/>
      <c r="AX43" s="179" t="n"/>
      <c r="AY43" s="1877" t="n"/>
      <c r="AZ43" s="179" t="n"/>
      <c r="BA43" s="1877" t="n"/>
      <c r="BB43" s="179" t="n"/>
      <c r="BC43" s="2565" t="n"/>
      <c r="BD43" s="179" t="n"/>
      <c r="BE43" s="1877" t="n"/>
      <c r="BF43" s="179" t="n"/>
      <c r="BG43" s="1877" t="n"/>
      <c r="BH43" s="179" t="n"/>
      <c r="BI43" s="2609">
        <f>AE43</f>
        <v/>
      </c>
      <c r="BJ43" s="179" t="n"/>
      <c r="BK43" s="1877">
        <f>AJ43</f>
        <v/>
      </c>
      <c r="BL43" s="179" t="n"/>
      <c r="BM43" s="1877" t="n">
        <v>3</v>
      </c>
      <c r="BN43" s="179" t="n"/>
      <c r="BO43" s="627" t="n"/>
      <c r="BP43" s="131" t="n"/>
      <c r="BQ43" s="131" t="n"/>
      <c r="BR43" s="132" t="n"/>
      <c r="BS43" s="1" t="n"/>
      <c r="BT43" s="1" t="n"/>
    </row>
    <row r="44">
      <c r="A44" s="355" t="n"/>
      <c r="B44" s="2568" t="inlineStr">
        <is>
          <t>2.2.2</t>
        </is>
      </c>
      <c r="C44" s="179" t="n"/>
      <c r="D44" s="2569" t="inlineStr">
        <is>
          <t>Современные инструментальные методы исследования состава и структуры органических веществ и материалов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393" t="inlineStr">
        <is>
          <t>2063.1/2024</t>
        </is>
      </c>
      <c r="AA44" s="434" t="n">
        <v>1</v>
      </c>
      <c r="AB44" s="132" t="n"/>
      <c r="AC44" s="2570" t="n"/>
      <c r="AD44" s="132" t="n"/>
      <c r="AE44" s="2571" t="n">
        <v>108</v>
      </c>
      <c r="AF44" s="175" t="n"/>
      <c r="AG44" s="2572" t="n">
        <v>42</v>
      </c>
      <c r="AH44" s="126" t="n"/>
      <c r="AI44" s="175" t="n"/>
      <c r="AJ44" s="2573">
        <f>AM44+AO44+AQ44+AS44</f>
        <v/>
      </c>
      <c r="AK44" s="131" t="n"/>
      <c r="AL44" s="179" t="n"/>
      <c r="AM44" s="2574" t="n">
        <v>6</v>
      </c>
      <c r="AN44" s="179" t="n"/>
      <c r="AO44" s="2574" t="n">
        <v>4</v>
      </c>
      <c r="AP44" s="179" t="n"/>
      <c r="AQ44" s="2574" t="n"/>
      <c r="AR44" s="179" t="n"/>
      <c r="AS44" s="2574" t="n"/>
      <c r="AT44" s="179" t="n"/>
      <c r="AU44" s="434" t="n"/>
      <c r="AV44" s="132" t="n"/>
      <c r="AW44" s="2610">
        <f>AE44</f>
        <v/>
      </c>
      <c r="AX44" s="179" t="n"/>
      <c r="AY44" s="2574">
        <f>AJ44</f>
        <v/>
      </c>
      <c r="AZ44" s="179" t="n"/>
      <c r="BA44" s="2574" t="n">
        <v>3</v>
      </c>
      <c r="BB44" s="179" t="n"/>
      <c r="BC44" s="2573" t="n"/>
      <c r="BD44" s="179" t="n"/>
      <c r="BE44" s="2574" t="n"/>
      <c r="BF44" s="179" t="n"/>
      <c r="BG44" s="2574" t="n"/>
      <c r="BH44" s="179" t="n"/>
      <c r="BI44" s="2573" t="n"/>
      <c r="BJ44" s="179" t="n"/>
      <c r="BK44" s="2574" t="n"/>
      <c r="BL44" s="179" t="n"/>
      <c r="BM44" s="2574" t="n"/>
      <c r="BN44" s="179" t="n"/>
      <c r="BO44" s="434" t="n"/>
      <c r="BP44" s="131" t="n"/>
      <c r="BQ44" s="131" t="n"/>
      <c r="BR44" s="132" t="n"/>
      <c r="BS44" s="1" t="n"/>
      <c r="BT44" s="1" t="n"/>
    </row>
    <row r="45">
      <c r="A45" s="355" t="n"/>
      <c r="B45" s="2568" t="inlineStr">
        <is>
          <t>2.2.3</t>
        </is>
      </c>
      <c r="C45" s="179" t="n"/>
      <c r="D45" s="2569" t="inlineStr">
        <is>
          <t>Компьютерное моделирование химико-технологических процессов и систем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393" t="inlineStr">
        <is>
          <t>2065.1/2024</t>
        </is>
      </c>
      <c r="AA45" s="434" t="n"/>
      <c r="AB45" s="132" t="n"/>
      <c r="AC45" s="2570" t="n">
        <v>2</v>
      </c>
      <c r="AD45" s="132" t="n"/>
      <c r="AE45" s="2571" t="n">
        <v>98</v>
      </c>
      <c r="AF45" s="175" t="n"/>
      <c r="AG45" s="2572" t="n">
        <v>42</v>
      </c>
      <c r="AH45" s="126" t="n"/>
      <c r="AI45" s="175" t="n"/>
      <c r="AJ45" s="2573">
        <f>AM45+AO45+AQ45+AS45</f>
        <v/>
      </c>
      <c r="AK45" s="131" t="n"/>
      <c r="AL45" s="179" t="n"/>
      <c r="AM45" s="2574" t="n">
        <v>6</v>
      </c>
      <c r="AN45" s="179" t="n"/>
      <c r="AO45" s="2574" t="n"/>
      <c r="AP45" s="179" t="n"/>
      <c r="AQ45" s="2574" t="n">
        <v>6</v>
      </c>
      <c r="AR45" s="179" t="n"/>
      <c r="AS45" s="2574" t="n"/>
      <c r="AT45" s="179" t="n"/>
      <c r="AU45" s="434" t="n"/>
      <c r="AV45" s="132" t="n"/>
      <c r="AW45" s="2573" t="n"/>
      <c r="AX45" s="179" t="n"/>
      <c r="AY45" s="2574" t="n"/>
      <c r="AZ45" s="179" t="n"/>
      <c r="BA45" s="2574" t="n"/>
      <c r="BB45" s="179" t="n"/>
      <c r="BC45" s="2610">
        <f>AE45</f>
        <v/>
      </c>
      <c r="BD45" s="179" t="n"/>
      <c r="BE45" s="2574">
        <f>AJ45</f>
        <v/>
      </c>
      <c r="BF45" s="179" t="n"/>
      <c r="BG45" s="2574" t="n">
        <v>3</v>
      </c>
      <c r="BH45" s="179" t="n"/>
      <c r="BI45" s="2610" t="n"/>
      <c r="BJ45" s="179" t="n"/>
      <c r="BK45" s="2574" t="n"/>
      <c r="BL45" s="179" t="n"/>
      <c r="BM45" s="2574" t="n"/>
      <c r="BN45" s="179" t="n"/>
      <c r="BO45" s="434" t="n"/>
      <c r="BP45" s="131" t="n"/>
      <c r="BQ45" s="131" t="n"/>
      <c r="BR45" s="132" t="n"/>
      <c r="BS45" s="1" t="n"/>
      <c r="BT45" s="1" t="n"/>
    </row>
    <row r="46">
      <c r="A46" s="355" t="n"/>
      <c r="B46" s="2581" t="inlineStr">
        <is>
          <t>2.3</t>
        </is>
      </c>
      <c r="C46" s="179" t="n"/>
      <c r="D46" s="2582" t="inlineStr">
        <is>
          <t>Модуль "Совершенствование химико-технологических процессов"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067" t="n"/>
      <c r="AA46" s="2064" t="n"/>
      <c r="AB46" s="132" t="n"/>
      <c r="AC46" s="2583" t="n"/>
      <c r="AD46" s="132" t="n"/>
      <c r="AE46" s="2584" t="n">
        <v>216</v>
      </c>
      <c r="AF46" s="175" t="n"/>
      <c r="AG46" s="1312">
        <f>AG47+AG48</f>
        <v/>
      </c>
      <c r="AH46" s="126" t="n"/>
      <c r="AI46" s="175" t="n"/>
      <c r="AJ46" s="2585">
        <f>AJ47+AJ48</f>
        <v/>
      </c>
      <c r="AK46" s="131" t="n"/>
      <c r="AL46" s="179" t="n"/>
      <c r="AM46" s="1878">
        <f>AM47+AM48</f>
        <v/>
      </c>
      <c r="AN46" s="179" t="n"/>
      <c r="AO46" s="1878">
        <f>AO47+AO48</f>
        <v/>
      </c>
      <c r="AP46" s="179" t="n"/>
      <c r="AQ46" s="1878">
        <f>AQ47+AQ48</f>
        <v/>
      </c>
      <c r="AR46" s="179" t="n"/>
      <c r="AS46" s="1878" t="n"/>
      <c r="AT46" s="179" t="n"/>
      <c r="AU46" s="2066" t="n"/>
      <c r="AV46" s="179" t="n"/>
      <c r="AW46" s="2585" t="n"/>
      <c r="AX46" s="179" t="n"/>
      <c r="AY46" s="1878" t="n"/>
      <c r="AZ46" s="179" t="n"/>
      <c r="BA46" s="1878" t="n"/>
      <c r="BB46" s="179" t="n"/>
      <c r="BC46" s="2611">
        <f>BC47+BC48</f>
        <v/>
      </c>
      <c r="BD46" s="179" t="n"/>
      <c r="BE46" s="1878">
        <f>BE47+BE48</f>
        <v/>
      </c>
      <c r="BF46" s="179" t="n"/>
      <c r="BG46" s="1878">
        <f>BG47+BG48</f>
        <v/>
      </c>
      <c r="BH46" s="179" t="n"/>
      <c r="BI46" s="2611">
        <f>BI47+BI48</f>
        <v/>
      </c>
      <c r="BJ46" s="179" t="n"/>
      <c r="BK46" s="2611">
        <f>BK47+BK48</f>
        <v/>
      </c>
      <c r="BL46" s="179" t="n"/>
      <c r="BM46" s="2611">
        <f>BM47+BM48</f>
        <v/>
      </c>
      <c r="BN46" s="179" t="n"/>
      <c r="BO46" s="2064" t="n"/>
      <c r="BP46" s="131" t="n"/>
      <c r="BQ46" s="131" t="n"/>
      <c r="BR46" s="132" t="n"/>
      <c r="BS46" s="1" t="n"/>
      <c r="BT46" s="1" t="n"/>
    </row>
    <row r="47">
      <c r="A47" s="355" t="n"/>
      <c r="B47" s="2568" t="inlineStr">
        <is>
          <t>2.3.1</t>
        </is>
      </c>
      <c r="C47" s="179" t="n"/>
      <c r="D47" s="2569" t="inlineStr">
        <is>
          <t>Рациональное использование сырья в технологии органического синтеза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393" t="inlineStr">
        <is>
          <t>2061.1/2024</t>
        </is>
      </c>
      <c r="AA47" s="434" t="n"/>
      <c r="AB47" s="132" t="n"/>
      <c r="AC47" s="2570" t="n">
        <v>2</v>
      </c>
      <c r="AD47" s="132" t="n"/>
      <c r="AE47" s="2571" t="n">
        <v>108</v>
      </c>
      <c r="AF47" s="175" t="n"/>
      <c r="AG47" s="2572" t="n">
        <v>44</v>
      </c>
      <c r="AH47" s="126" t="n"/>
      <c r="AI47" s="175" t="n"/>
      <c r="AJ47" s="2573">
        <f>AM47+AO47+AQ47+AS47</f>
        <v/>
      </c>
      <c r="AK47" s="131" t="n"/>
      <c r="AL47" s="179" t="n"/>
      <c r="AM47" s="2574" t="n">
        <v>6</v>
      </c>
      <c r="AN47" s="179" t="n"/>
      <c r="AO47" s="2574" t="n">
        <v>6</v>
      </c>
      <c r="AP47" s="179" t="n"/>
      <c r="AQ47" s="2574" t="n"/>
      <c r="AR47" s="179" t="n"/>
      <c r="AS47" s="2574" t="n"/>
      <c r="AT47" s="179" t="n"/>
      <c r="AU47" s="434" t="n"/>
      <c r="AV47" s="132" t="n"/>
      <c r="AW47" s="2610" t="n"/>
      <c r="AX47" s="179" t="n"/>
      <c r="AY47" s="2574" t="n"/>
      <c r="AZ47" s="179" t="n"/>
      <c r="BA47" s="2574" t="n"/>
      <c r="BB47" s="179" t="n"/>
      <c r="BC47" s="2610">
        <f>AE47</f>
        <v/>
      </c>
      <c r="BD47" s="179" t="n"/>
      <c r="BE47" s="2574">
        <f>AJ47</f>
        <v/>
      </c>
      <c r="BF47" s="179" t="n"/>
      <c r="BG47" s="2574" t="n">
        <v>3</v>
      </c>
      <c r="BH47" s="179" t="n"/>
      <c r="BI47" s="2573" t="n"/>
      <c r="BJ47" s="179" t="n"/>
      <c r="BK47" s="2574" t="n"/>
      <c r="BL47" s="179" t="n"/>
      <c r="BM47" s="2574" t="n"/>
      <c r="BN47" s="179" t="n"/>
      <c r="BO47" s="434" t="n"/>
      <c r="BP47" s="131" t="n"/>
      <c r="BQ47" s="131" t="n"/>
      <c r="BR47" s="132" t="n"/>
      <c r="BS47" s="1" t="n"/>
      <c r="BT47" s="1" t="n"/>
    </row>
    <row r="48">
      <c r="A48" s="355" t="n"/>
      <c r="B48" s="2568" t="inlineStr">
        <is>
          <t>2.3.2</t>
        </is>
      </c>
      <c r="C48" s="179" t="n"/>
      <c r="D48" s="2569" t="inlineStr">
        <is>
          <t>Оптимальное проектирование химических реакторов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393" t="inlineStr">
        <is>
          <t>2064.1/2024</t>
        </is>
      </c>
      <c r="AA48" s="434" t="n">
        <v>3</v>
      </c>
      <c r="AB48" s="132" t="n"/>
      <c r="AC48" s="2570" t="n"/>
      <c r="AD48" s="132" t="n"/>
      <c r="AE48" s="2571" t="n">
        <v>108</v>
      </c>
      <c r="AF48" s="175" t="n"/>
      <c r="AG48" s="2572" t="n">
        <v>44</v>
      </c>
      <c r="AH48" s="126" t="n"/>
      <c r="AI48" s="175" t="n"/>
      <c r="AJ48" s="2573">
        <f>AM48+AO48+AQ48+AS48</f>
        <v/>
      </c>
      <c r="AK48" s="131" t="n"/>
      <c r="AL48" s="179" t="n"/>
      <c r="AM48" s="2574" t="n">
        <v>6</v>
      </c>
      <c r="AN48" s="179" t="n"/>
      <c r="AO48" s="2574" t="n"/>
      <c r="AP48" s="179" t="n"/>
      <c r="AQ48" s="2574" t="n">
        <v>6</v>
      </c>
      <c r="AR48" s="179" t="n"/>
      <c r="AS48" s="2574" t="n"/>
      <c r="AT48" s="179" t="n"/>
      <c r="AU48" s="434" t="n"/>
      <c r="AV48" s="132" t="n"/>
      <c r="AW48" s="2610" t="n"/>
      <c r="AX48" s="179" t="n"/>
      <c r="AY48" s="2574" t="n"/>
      <c r="AZ48" s="179" t="n"/>
      <c r="BA48" s="2574" t="n"/>
      <c r="BB48" s="179" t="n"/>
      <c r="BC48" s="2610" t="n"/>
      <c r="BD48" s="179" t="n"/>
      <c r="BE48" s="2574" t="n"/>
      <c r="BF48" s="179" t="n"/>
      <c r="BG48" s="2574" t="n"/>
      <c r="BH48" s="179" t="n"/>
      <c r="BI48" s="2610">
        <f>AE48</f>
        <v/>
      </c>
      <c r="BJ48" s="179" t="n"/>
      <c r="BK48" s="2574">
        <f>AJ48</f>
        <v/>
      </c>
      <c r="BL48" s="179" t="n"/>
      <c r="BM48" s="2574" t="n">
        <v>3</v>
      </c>
      <c r="BN48" s="179" t="n"/>
      <c r="BO48" s="434" t="n"/>
      <c r="BP48" s="131" t="n"/>
      <c r="BQ48" s="131" t="n"/>
      <c r="BR48" s="132" t="n"/>
      <c r="BS48" s="1" t="n"/>
      <c r="BT48" s="1" t="n"/>
    </row>
    <row r="49">
      <c r="A49" s="355" t="n"/>
      <c r="B49" s="2581" t="inlineStr">
        <is>
          <t>2.4</t>
        </is>
      </c>
      <c r="C49" s="179" t="n"/>
      <c r="D49" s="2582" t="inlineStr">
        <is>
          <t>Модуль "Проектирование"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067" t="n"/>
      <c r="AA49" s="2064" t="n"/>
      <c r="AB49" s="132" t="n"/>
      <c r="AC49" s="2583" t="n"/>
      <c r="AD49" s="132" t="n"/>
      <c r="AE49" s="2584">
        <f>AE50+AE51+AE52</f>
        <v/>
      </c>
      <c r="AF49" s="175" t="n"/>
      <c r="AG49" s="1312">
        <f>AG50+AG51+AG52</f>
        <v/>
      </c>
      <c r="AH49" s="126" t="n"/>
      <c r="AI49" s="175" t="n"/>
      <c r="AJ49" s="2585">
        <f>AJ50+AJ51+AJ52</f>
        <v/>
      </c>
      <c r="AK49" s="131" t="n"/>
      <c r="AL49" s="179" t="n"/>
      <c r="AM49" s="1878">
        <f>AM50+AM51+AM52</f>
        <v/>
      </c>
      <c r="AN49" s="179" t="n"/>
      <c r="AO49" s="1878">
        <f>AO50+AO51+AO52</f>
        <v/>
      </c>
      <c r="AP49" s="179" t="n"/>
      <c r="AQ49" s="1878" t="n"/>
      <c r="AR49" s="179" t="n"/>
      <c r="AS49" s="1878" t="n"/>
      <c r="AT49" s="179" t="n"/>
      <c r="AU49" s="2066" t="n"/>
      <c r="AV49" s="179" t="n"/>
      <c r="AW49" s="2585" t="n"/>
      <c r="AX49" s="179" t="n"/>
      <c r="AY49" s="1878" t="n"/>
      <c r="AZ49" s="179" t="n"/>
      <c r="BA49" s="1878" t="n"/>
      <c r="BB49" s="179" t="n"/>
      <c r="BC49" s="2585">
        <f>BC50+BC51+BC52</f>
        <v/>
      </c>
      <c r="BD49" s="179" t="n"/>
      <c r="BE49" s="1878">
        <f>BE50+BE51+BE52</f>
        <v/>
      </c>
      <c r="BF49" s="179" t="n"/>
      <c r="BG49" s="1878">
        <f>BG50+BG51+BG52</f>
        <v/>
      </c>
      <c r="BH49" s="179" t="n"/>
      <c r="BI49" s="2585">
        <f>BI50+BI51+BI52</f>
        <v/>
      </c>
      <c r="BJ49" s="179" t="n"/>
      <c r="BK49" s="1878">
        <f>BK50+BK51+BK52</f>
        <v/>
      </c>
      <c r="BL49" s="179" t="n"/>
      <c r="BM49" s="1878">
        <f>BM50+BM51+BM52</f>
        <v/>
      </c>
      <c r="BN49" s="179" t="n"/>
      <c r="BO49" s="627" t="n"/>
      <c r="BP49" s="131" t="n"/>
      <c r="BQ49" s="131" t="n"/>
      <c r="BR49" s="132" t="n"/>
      <c r="BS49" s="1" t="n"/>
      <c r="BT49" s="1" t="n"/>
    </row>
    <row r="50">
      <c r="A50" s="355" t="n"/>
      <c r="B50" s="2562" t="inlineStr">
        <is>
          <t>2.4.1</t>
        </is>
      </c>
      <c r="C50" s="179" t="n"/>
      <c r="D50" s="2608" t="inlineStr">
        <is>
          <t xml:space="preserve">Проектирование химических производств 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2060" t="n"/>
      <c r="AA50" s="627" t="n"/>
      <c r="AB50" s="132" t="n"/>
      <c r="AC50" s="2168" t="n">
        <v>3</v>
      </c>
      <c r="AD50" s="132" t="n"/>
      <c r="AE50" s="2564" t="n">
        <v>94</v>
      </c>
      <c r="AF50" s="175" t="n"/>
      <c r="AG50" s="824" t="n">
        <v>42</v>
      </c>
      <c r="AH50" s="126" t="n"/>
      <c r="AI50" s="175" t="n"/>
      <c r="AJ50" s="2565">
        <f>AM50+AO50+AQ50+AS50</f>
        <v/>
      </c>
      <c r="AK50" s="131" t="n"/>
      <c r="AL50" s="179" t="n"/>
      <c r="AM50" s="1877" t="n">
        <v>6</v>
      </c>
      <c r="AN50" s="179" t="n"/>
      <c r="AO50" s="1877" t="n">
        <v>4</v>
      </c>
      <c r="AP50" s="179" t="n"/>
      <c r="AQ50" s="1877" t="n"/>
      <c r="AR50" s="179" t="n"/>
      <c r="AS50" s="2612" t="n"/>
      <c r="AT50" s="131" t="n"/>
      <c r="AU50" s="627" t="n"/>
      <c r="AV50" s="132" t="n"/>
      <c r="AW50" s="2565" t="n"/>
      <c r="AX50" s="179" t="n"/>
      <c r="AY50" s="1877" t="n"/>
      <c r="AZ50" s="179" t="n"/>
      <c r="BA50" s="2415" t="n"/>
      <c r="BB50" s="132" t="n"/>
      <c r="BC50" s="2565" t="n"/>
      <c r="BD50" s="179" t="n"/>
      <c r="BE50" s="1877" t="n"/>
      <c r="BF50" s="179" t="n"/>
      <c r="BG50" s="2415" t="n"/>
      <c r="BH50" s="132" t="n"/>
      <c r="BI50" s="2609">
        <f>AE50</f>
        <v/>
      </c>
      <c r="BJ50" s="179" t="n"/>
      <c r="BK50" s="1877">
        <f>AJ50</f>
        <v/>
      </c>
      <c r="BL50" s="179" t="n"/>
      <c r="BM50" s="2612" t="n">
        <v>3</v>
      </c>
      <c r="BN50" s="131" t="n"/>
      <c r="BO50" s="627" t="n"/>
      <c r="BP50" s="131" t="n"/>
      <c r="BQ50" s="131" t="n"/>
      <c r="BR50" s="132" t="n"/>
      <c r="BS50" s="1" t="n"/>
      <c r="BT50" s="1" t="n"/>
    </row>
    <row r="51">
      <c r="A51" s="355" t="n"/>
      <c r="B51" s="2562" t="inlineStr">
        <is>
          <t>2.4.2</t>
        </is>
      </c>
      <c r="C51" s="179" t="n"/>
      <c r="D51" s="2608" t="inlineStr">
        <is>
          <t xml:space="preserve">CAD/CAE-системы 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2060" t="n"/>
      <c r="AA51" s="627" t="n">
        <v>2</v>
      </c>
      <c r="AB51" s="132" t="n"/>
      <c r="AC51" s="2168" t="n"/>
      <c r="AD51" s="132" t="n"/>
      <c r="AE51" s="2564" t="n">
        <v>98</v>
      </c>
      <c r="AF51" s="175" t="n"/>
      <c r="AG51" s="824" t="n">
        <v>44</v>
      </c>
      <c r="AH51" s="126" t="n"/>
      <c r="AI51" s="175" t="n"/>
      <c r="AJ51" s="2565">
        <f>AM51+AO51+AQ51+AS51</f>
        <v/>
      </c>
      <c r="AK51" s="131" t="n"/>
      <c r="AL51" s="179" t="n"/>
      <c r="AM51" s="1877" t="n">
        <v>6</v>
      </c>
      <c r="AN51" s="179" t="n"/>
      <c r="AO51" s="1877" t="n">
        <v>6</v>
      </c>
      <c r="AP51" s="179" t="n"/>
      <c r="AQ51" s="1877" t="n"/>
      <c r="AR51" s="179" t="n"/>
      <c r="AS51" s="1877" t="n"/>
      <c r="AT51" s="179" t="n"/>
      <c r="AU51" s="627" t="n"/>
      <c r="AV51" s="132" t="n"/>
      <c r="AW51" s="2565" t="n"/>
      <c r="AX51" s="179" t="n"/>
      <c r="AY51" s="1877" t="n"/>
      <c r="AZ51" s="179" t="n"/>
      <c r="BA51" s="1877" t="n"/>
      <c r="BB51" s="179" t="n"/>
      <c r="BC51" s="2609">
        <f>AE51</f>
        <v/>
      </c>
      <c r="BD51" s="179" t="n"/>
      <c r="BE51" s="1877">
        <f>AJ51</f>
        <v/>
      </c>
      <c r="BF51" s="179" t="n"/>
      <c r="BG51" s="1877" t="n">
        <v>3</v>
      </c>
      <c r="BH51" s="179" t="n"/>
      <c r="BI51" s="2565" t="n"/>
      <c r="BJ51" s="179" t="n"/>
      <c r="BK51" s="1877" t="n"/>
      <c r="BL51" s="179" t="n"/>
      <c r="BM51" s="1877" t="n"/>
      <c r="BN51" s="179" t="n"/>
      <c r="BO51" s="627" t="n"/>
      <c r="BP51" s="131" t="n"/>
      <c r="BQ51" s="131" t="n"/>
      <c r="BR51" s="132" t="n"/>
      <c r="BS51" s="1" t="n"/>
      <c r="BT51" s="1" t="n"/>
    </row>
    <row r="52">
      <c r="A52" s="355" t="n"/>
      <c r="B52" s="2562" t="inlineStr">
        <is>
          <t>2.4.3</t>
        </is>
      </c>
      <c r="C52" s="179" t="n"/>
      <c r="D52" s="2608" t="inlineStr">
        <is>
          <t xml:space="preserve">Методы защиты материалов и оборудования химических производств от коррозии 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060" t="n"/>
      <c r="AA52" s="627" t="n">
        <v>3</v>
      </c>
      <c r="AB52" s="132" t="n"/>
      <c r="AC52" s="2583" t="n"/>
      <c r="AD52" s="132" t="n"/>
      <c r="AE52" s="2564" t="n">
        <v>98</v>
      </c>
      <c r="AF52" s="175" t="n"/>
      <c r="AG52" s="824" t="n">
        <v>44</v>
      </c>
      <c r="AH52" s="126" t="n"/>
      <c r="AI52" s="175" t="n"/>
      <c r="AJ52" s="2565">
        <f>AM52+AO52+AQ52+AS52</f>
        <v/>
      </c>
      <c r="AK52" s="131" t="n"/>
      <c r="AL52" s="179" t="n"/>
      <c r="AM52" s="1877" t="n">
        <v>6</v>
      </c>
      <c r="AN52" s="179" t="n"/>
      <c r="AO52" s="1877" t="n">
        <v>6</v>
      </c>
      <c r="AP52" s="179" t="n"/>
      <c r="AQ52" s="1878" t="n"/>
      <c r="AR52" s="179" t="n"/>
      <c r="AS52" s="1878" t="n"/>
      <c r="AT52" s="179" t="n"/>
      <c r="AU52" s="2064" t="n"/>
      <c r="AV52" s="132" t="n"/>
      <c r="AW52" s="2585" t="n"/>
      <c r="AX52" s="179" t="n"/>
      <c r="AY52" s="1877" t="n"/>
      <c r="AZ52" s="179" t="n"/>
      <c r="BA52" s="1877" t="n"/>
      <c r="BB52" s="179" t="n"/>
      <c r="BC52" s="2565" t="n"/>
      <c r="BD52" s="179" t="n"/>
      <c r="BE52" s="1877" t="n"/>
      <c r="BF52" s="179" t="n"/>
      <c r="BG52" s="1877" t="n"/>
      <c r="BH52" s="179" t="n"/>
      <c r="BI52" s="2609">
        <f>AE52</f>
        <v/>
      </c>
      <c r="BJ52" s="179" t="n"/>
      <c r="BK52" s="1877">
        <f>AJ52</f>
        <v/>
      </c>
      <c r="BL52" s="179" t="n"/>
      <c r="BM52" s="1877" t="n">
        <v>3</v>
      </c>
      <c r="BN52" s="179" t="n"/>
      <c r="BO52" s="627" t="n"/>
      <c r="BP52" s="131" t="n"/>
      <c r="BQ52" s="131" t="n"/>
      <c r="BR52" s="132" t="n"/>
      <c r="BS52" s="1" t="n"/>
      <c r="BT52" s="1" t="n"/>
    </row>
    <row r="53">
      <c r="A53" s="435" t="n"/>
      <c r="B53" s="2581" t="inlineStr">
        <is>
          <t>2.5</t>
        </is>
      </c>
      <c r="C53" s="179" t="n"/>
      <c r="D53" s="2063" t="inlineStr">
        <is>
          <t>Дополнительные виды обучения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067" t="n"/>
      <c r="AA53" s="1675" t="n"/>
      <c r="AB53" s="132" t="n"/>
      <c r="AC53" s="2613" t="n"/>
      <c r="AD53" s="132" t="n"/>
      <c r="AE53" s="2614" t="inlineStr">
        <is>
          <t>/</t>
        </is>
      </c>
      <c r="AF53" s="1684" t="n">
        <v>338</v>
      </c>
      <c r="AG53" s="2614" t="inlineStr">
        <is>
          <t>/</t>
        </is>
      </c>
      <c r="AH53" s="2615" t="n">
        <v>218</v>
      </c>
      <c r="AI53" s="132" t="n"/>
      <c r="AJ53" s="2616" t="inlineStr">
        <is>
          <t>/</t>
        </is>
      </c>
      <c r="AK53" s="1688">
        <f>AK54+AK55+AK56</f>
        <v/>
      </c>
      <c r="AL53" s="179" t="n"/>
      <c r="AM53" s="2423" t="inlineStr">
        <is>
          <t>/</t>
        </is>
      </c>
      <c r="AN53" s="1688">
        <f>AN54+AN55+AN56</f>
        <v/>
      </c>
      <c r="AO53" s="2423" t="inlineStr">
        <is>
          <t>/</t>
        </is>
      </c>
      <c r="AP53" s="1688">
        <f>AP54+AP55+AP56</f>
        <v/>
      </c>
      <c r="AQ53" s="2423" t="inlineStr">
        <is>
          <t>/</t>
        </is>
      </c>
      <c r="AR53" s="1688">
        <f>AR54+AR55+AR56</f>
        <v/>
      </c>
      <c r="AS53" s="2423" t="inlineStr">
        <is>
          <t>/</t>
        </is>
      </c>
      <c r="AT53" s="2616" t="n">
        <v>10</v>
      </c>
      <c r="AU53" s="2617" t="n"/>
      <c r="AV53" s="2618" t="n"/>
      <c r="AW53" s="2616" t="inlineStr">
        <is>
          <t>/</t>
        </is>
      </c>
      <c r="AX53" s="1634">
        <f>AX54+AX55</f>
        <v/>
      </c>
      <c r="AY53" s="2419" t="inlineStr">
        <is>
          <t>/</t>
        </is>
      </c>
      <c r="AZ53" s="2619">
        <f>AZ54+AZ55</f>
        <v/>
      </c>
      <c r="BA53" s="2419" t="n"/>
      <c r="BB53" s="2618" t="n"/>
      <c r="BC53" s="2616" t="inlineStr">
        <is>
          <t>/</t>
        </is>
      </c>
      <c r="BD53" s="1688">
        <f>BD54+BD55</f>
        <v/>
      </c>
      <c r="BE53" s="2419" t="inlineStr">
        <is>
          <t>/</t>
        </is>
      </c>
      <c r="BF53" s="1688">
        <f>BF54+BF55</f>
        <v/>
      </c>
      <c r="BG53" s="2419" t="inlineStr">
        <is>
          <t>/</t>
        </is>
      </c>
      <c r="BH53" s="2620" t="n">
        <v>7</v>
      </c>
      <c r="BI53" s="2621" t="inlineStr">
        <is>
          <t>/</t>
        </is>
      </c>
      <c r="BJ53" s="1688" t="n">
        <v>72</v>
      </c>
      <c r="BK53" s="2419" t="inlineStr">
        <is>
          <t>/</t>
        </is>
      </c>
      <c r="BL53" s="1688" t="n">
        <v>14</v>
      </c>
      <c r="BM53" s="2419" t="inlineStr">
        <is>
          <t>/</t>
        </is>
      </c>
      <c r="BN53" s="2621" t="n">
        <v>2</v>
      </c>
      <c r="BO53" s="1685" t="n"/>
      <c r="BP53" s="131" t="n"/>
      <c r="BQ53" s="131" t="n"/>
      <c r="BR53" s="132" t="n"/>
      <c r="BS53" s="1" t="n"/>
      <c r="BT53" s="1" t="n"/>
    </row>
    <row r="54">
      <c r="A54" s="435" t="n"/>
      <c r="B54" s="2568" t="inlineStr">
        <is>
          <t>2.5.1</t>
        </is>
      </c>
      <c r="C54" s="179" t="n"/>
      <c r="D54" s="2622" t="inlineStr">
        <is>
          <t>Философия и методология науки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1" t="inlineStr">
        <is>
          <t>2094.1/2024</t>
        </is>
      </c>
      <c r="AA54" s="2623" t="inlineStr">
        <is>
          <t>/</t>
        </is>
      </c>
      <c r="AB54" s="2624" t="n">
        <v>2</v>
      </c>
      <c r="AC54" s="2625" t="n"/>
      <c r="AD54" s="2624" t="n"/>
      <c r="AE54" s="2623" t="inlineStr">
        <is>
          <t>/</t>
        </is>
      </c>
      <c r="AF54" s="2624" t="n">
        <v>124</v>
      </c>
      <c r="AG54" s="2623" t="inlineStr">
        <is>
          <t>/</t>
        </is>
      </c>
      <c r="AH54" s="2626" t="n">
        <v>72</v>
      </c>
      <c r="AI54" s="132" t="n"/>
      <c r="AJ54" s="2625" t="inlineStr">
        <is>
          <t>/</t>
        </is>
      </c>
      <c r="AK54" s="2627" t="n">
        <v>20</v>
      </c>
      <c r="AL54" s="179" t="n"/>
      <c r="AM54" s="2628" t="inlineStr">
        <is>
          <t>/</t>
        </is>
      </c>
      <c r="AN54" s="2627" t="n">
        <v>10</v>
      </c>
      <c r="AO54" s="2628" t="n"/>
      <c r="AP54" s="2627" t="n"/>
      <c r="AQ54" s="2628" t="n"/>
      <c r="AR54" s="2627" t="n"/>
      <c r="AS54" s="2628" t="inlineStr">
        <is>
          <t>/</t>
        </is>
      </c>
      <c r="AT54" s="2625" t="n">
        <v>10</v>
      </c>
      <c r="AU54" s="2629" t="n"/>
      <c r="AV54" s="2630" t="n"/>
      <c r="AW54" s="2631" t="inlineStr">
        <is>
          <t>/</t>
        </is>
      </c>
      <c r="AX54" s="2627" t="n">
        <v>62</v>
      </c>
      <c r="AY54" s="2628" t="inlineStr">
        <is>
          <t>/</t>
        </is>
      </c>
      <c r="AZ54" s="2632" t="n">
        <v>10</v>
      </c>
      <c r="BA54" s="2628" t="n"/>
      <c r="BB54" s="2630" t="n"/>
      <c r="BC54" s="2625" t="inlineStr">
        <is>
          <t>/</t>
        </is>
      </c>
      <c r="BD54" s="2627" t="n">
        <v>62</v>
      </c>
      <c r="BE54" s="2628" t="inlineStr">
        <is>
          <t>/</t>
        </is>
      </c>
      <c r="BF54" s="2627" t="n">
        <v>10</v>
      </c>
      <c r="BG54" s="2628" t="inlineStr">
        <is>
          <t>/</t>
        </is>
      </c>
      <c r="BH54" s="2624" t="n">
        <v>3</v>
      </c>
      <c r="BI54" s="2625" t="n"/>
      <c r="BJ54" s="2627" t="n"/>
      <c r="BK54" s="2628" t="n"/>
      <c r="BL54" s="2627" t="n"/>
      <c r="BM54" s="2628" t="n"/>
      <c r="BN54" s="2625" t="n"/>
      <c r="BO54" s="427" t="n"/>
      <c r="BP54" s="131" t="n"/>
      <c r="BQ54" s="131" t="n"/>
      <c r="BR54" s="132" t="n"/>
      <c r="BS54" s="1" t="n"/>
      <c r="BT54" s="1" t="n"/>
    </row>
    <row r="55">
      <c r="A55" s="435" t="n"/>
      <c r="B55" s="2568" t="inlineStr">
        <is>
          <t>2.5.2</t>
        </is>
      </c>
      <c r="C55" s="179" t="n"/>
      <c r="D55" s="2622" t="inlineStr">
        <is>
          <t>Иностранный язык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401" t="inlineStr">
        <is>
          <t>2095/2024</t>
        </is>
      </c>
      <c r="AA55" s="2623" t="inlineStr">
        <is>
          <t>/</t>
        </is>
      </c>
      <c r="AB55" s="2624" t="n">
        <v>2</v>
      </c>
      <c r="AC55" s="2625" t="n"/>
      <c r="AD55" s="2624" t="n"/>
      <c r="AE55" s="2623" t="inlineStr">
        <is>
          <t>/</t>
        </is>
      </c>
      <c r="AF55" s="2624" t="n">
        <v>142</v>
      </c>
      <c r="AG55" s="2623" t="inlineStr">
        <is>
          <t>/</t>
        </is>
      </c>
      <c r="AH55" s="2626" t="n">
        <v>96</v>
      </c>
      <c r="AI55" s="132" t="n"/>
      <c r="AJ55" s="2625" t="inlineStr">
        <is>
          <t>/</t>
        </is>
      </c>
      <c r="AK55" s="2627" t="n">
        <v>26</v>
      </c>
      <c r="AL55" s="179" t="n"/>
      <c r="AM55" s="2628" t="n"/>
      <c r="AN55" s="2627" t="n"/>
      <c r="AO55" s="2628" t="n"/>
      <c r="AP55" s="2627" t="n"/>
      <c r="AQ55" s="2628" t="inlineStr">
        <is>
          <t>/</t>
        </is>
      </c>
      <c r="AR55" s="2627" t="n">
        <v>26</v>
      </c>
      <c r="AS55" s="2628" t="n"/>
      <c r="AT55" s="2625" t="n"/>
      <c r="AU55" s="2629" t="n"/>
      <c r="AV55" s="2630" t="n"/>
      <c r="AW55" s="2631" t="inlineStr">
        <is>
          <t>/</t>
        </is>
      </c>
      <c r="AX55" s="2627" t="n">
        <v>70</v>
      </c>
      <c r="AY55" s="2628" t="inlineStr">
        <is>
          <t>/</t>
        </is>
      </c>
      <c r="AZ55" s="2632" t="n">
        <v>10</v>
      </c>
      <c r="BA55" s="2628" t="n"/>
      <c r="BB55" s="2630" t="n"/>
      <c r="BC55" s="2625" t="inlineStr">
        <is>
          <t>/</t>
        </is>
      </c>
      <c r="BD55" s="2627" t="n">
        <v>72</v>
      </c>
      <c r="BE55" s="2628" t="inlineStr">
        <is>
          <t>/</t>
        </is>
      </c>
      <c r="BF55" s="2627" t="n">
        <v>16</v>
      </c>
      <c r="BG55" s="2628" t="inlineStr">
        <is>
          <t>/</t>
        </is>
      </c>
      <c r="BH55" s="2624" t="n">
        <v>4</v>
      </c>
      <c r="BI55" s="2625" t="n"/>
      <c r="BJ55" s="2627" t="n"/>
      <c r="BK55" s="2628" t="n"/>
      <c r="BL55" s="2627" t="n"/>
      <c r="BM55" s="2628" t="n"/>
      <c r="BN55" s="2625" t="n"/>
      <c r="BO55" s="427" t="n"/>
      <c r="BP55" s="131" t="n"/>
      <c r="BQ55" s="131" t="n"/>
      <c r="BR55" s="132" t="n"/>
      <c r="BS55" s="1" t="n"/>
      <c r="BT55" s="1" t="n"/>
    </row>
    <row r="56">
      <c r="A56" s="435" t="n"/>
      <c r="B56" s="2633" t="inlineStr">
        <is>
          <t>2.5.3</t>
        </is>
      </c>
      <c r="C56" s="144" t="n"/>
      <c r="D56" s="2634" t="inlineStr">
        <is>
          <t>Основы информационных технологий  *</t>
        </is>
      </c>
      <c r="E56" s="202" t="n"/>
      <c r="F56" s="202" t="n"/>
      <c r="G56" s="202" t="n"/>
      <c r="H56" s="202" t="n"/>
      <c r="I56" s="202" t="n"/>
      <c r="J56" s="202" t="n"/>
      <c r="K56" s="202" t="n"/>
      <c r="L56" s="202" t="n"/>
      <c r="M56" s="202" t="n"/>
      <c r="N56" s="202" t="n"/>
      <c r="O56" s="202" t="n"/>
      <c r="P56" s="202" t="n"/>
      <c r="Q56" s="202" t="n"/>
      <c r="R56" s="202" t="n"/>
      <c r="S56" s="202" t="n"/>
      <c r="T56" s="202" t="n"/>
      <c r="U56" s="202" t="n"/>
      <c r="V56" s="202" t="n"/>
      <c r="W56" s="202" t="n"/>
      <c r="X56" s="202" t="n"/>
      <c r="Y56" s="742" t="n"/>
      <c r="Z56" s="469" t="inlineStr">
        <is>
          <t>2093/2024</t>
        </is>
      </c>
      <c r="AA56" s="2635" t="n"/>
      <c r="AB56" s="2636" t="n"/>
      <c r="AC56" s="2637" t="inlineStr">
        <is>
          <t>/</t>
        </is>
      </c>
      <c r="AD56" s="2636" t="inlineStr">
        <is>
          <t>3 д</t>
        </is>
      </c>
      <c r="AE56" s="2635" t="inlineStr">
        <is>
          <t>/</t>
        </is>
      </c>
      <c r="AF56" s="2636" t="n">
        <v>72</v>
      </c>
      <c r="AG56" s="2635" t="inlineStr">
        <is>
          <t>/</t>
        </is>
      </c>
      <c r="AH56" s="2636" t="n">
        <v>50</v>
      </c>
      <c r="AI56" s="195" t="n"/>
      <c r="AJ56" s="2637" t="inlineStr">
        <is>
          <t>/</t>
        </is>
      </c>
      <c r="AK56" s="2638" t="n">
        <v>14</v>
      </c>
      <c r="AL56" s="240" t="n"/>
      <c r="AM56" s="2639" t="inlineStr">
        <is>
          <t>/</t>
        </is>
      </c>
      <c r="AN56" s="2640" t="n">
        <v>8</v>
      </c>
      <c r="AO56" s="2639" t="inlineStr">
        <is>
          <t>/</t>
        </is>
      </c>
      <c r="AP56" s="2640" t="n">
        <v>6</v>
      </c>
      <c r="AQ56" s="2639" t="n"/>
      <c r="AR56" s="2640" t="n"/>
      <c r="AS56" s="2639" t="n"/>
      <c r="AT56" s="2637" t="n"/>
      <c r="AU56" s="2641" t="n"/>
      <c r="AV56" s="2642" t="n"/>
      <c r="AW56" s="2637" t="n"/>
      <c r="AX56" s="2643" t="n"/>
      <c r="AY56" s="2639" t="n"/>
      <c r="AZ56" s="2643" t="n"/>
      <c r="BA56" s="2639" t="n"/>
      <c r="BB56" s="2642" t="n"/>
      <c r="BC56" s="2644" t="n"/>
      <c r="BD56" s="2643" t="n"/>
      <c r="BE56" s="2645" t="n"/>
      <c r="BF56" s="2643" t="n"/>
      <c r="BG56" s="2645" t="n"/>
      <c r="BH56" s="2642" t="n"/>
      <c r="BI56" s="2637" t="inlineStr">
        <is>
          <t>/</t>
        </is>
      </c>
      <c r="BJ56" s="2640" t="n">
        <v>72</v>
      </c>
      <c r="BK56" s="2639" t="inlineStr">
        <is>
          <t>/</t>
        </is>
      </c>
      <c r="BL56" s="2640" t="n">
        <v>14</v>
      </c>
      <c r="BM56" s="2639" t="inlineStr">
        <is>
          <t>/</t>
        </is>
      </c>
      <c r="BN56" s="2637" t="n">
        <v>2</v>
      </c>
      <c r="BO56" s="2646" t="n"/>
      <c r="BP56" s="202" t="n"/>
      <c r="BQ56" s="202" t="n"/>
      <c r="BR56" s="742" t="n"/>
      <c r="BS56" s="1" t="n"/>
      <c r="BT56" s="1" t="n"/>
    </row>
    <row r="57">
      <c r="A57" s="355" t="n"/>
      <c r="B57" s="1986" t="n"/>
      <c r="C57" s="356" t="n"/>
      <c r="D57" s="356" t="n"/>
      <c r="E57" s="356" t="n"/>
      <c r="F57" s="356" t="n"/>
      <c r="G57" s="356" t="n"/>
      <c r="H57" s="356" t="n"/>
      <c r="I57" s="356" t="n"/>
      <c r="J57" s="356" t="n"/>
      <c r="K57" s="356" t="n"/>
      <c r="L57" s="356" t="n"/>
      <c r="M57" s="356" t="n"/>
      <c r="N57" s="356" t="n"/>
      <c r="O57" s="356" t="n"/>
      <c r="P57" s="356" t="n"/>
      <c r="Q57" s="356" t="n"/>
      <c r="R57" s="356" t="n"/>
      <c r="S57" s="356" t="n"/>
      <c r="T57" s="356" t="n"/>
      <c r="U57" s="356" t="n"/>
      <c r="V57" s="356" t="n"/>
      <c r="W57" s="356" t="n"/>
      <c r="X57" s="356" t="n"/>
      <c r="Y57" s="356" t="n"/>
      <c r="Z57" s="356" t="n"/>
      <c r="AA57" s="356" t="n"/>
      <c r="AB57" s="356" t="n"/>
      <c r="AC57" s="356" t="n"/>
      <c r="AD57" s="356" t="n"/>
      <c r="AE57" s="356" t="n"/>
      <c r="AF57" s="356" t="n"/>
      <c r="AG57" s="356" t="n"/>
      <c r="AH57" s="356" t="n"/>
      <c r="AI57" s="356" t="n"/>
      <c r="AJ57" s="356" t="n"/>
      <c r="AK57" s="356" t="n"/>
      <c r="AL57" s="356" t="n"/>
      <c r="AM57" s="356" t="n"/>
      <c r="AN57" s="356" t="n"/>
      <c r="AO57" s="356" t="n"/>
      <c r="AP57" s="356" t="n"/>
      <c r="AQ57" s="356" t="n"/>
      <c r="AR57" s="356" t="n"/>
      <c r="AS57" s="356" t="n"/>
      <c r="AT57" s="356" t="n"/>
      <c r="AU57" s="356" t="n"/>
      <c r="AV57" s="356" t="n"/>
      <c r="AW57" s="356" t="n"/>
      <c r="AX57" s="356" t="n"/>
      <c r="AY57" s="356" t="n"/>
      <c r="AZ57" s="356" t="n"/>
      <c r="BA57" s="356" t="n"/>
      <c r="BB57" s="356" t="n"/>
      <c r="BC57" s="356" t="n"/>
      <c r="BD57" s="356" t="n"/>
      <c r="BE57" s="356" t="n"/>
      <c r="BF57" s="356" t="n"/>
      <c r="BG57" s="356" t="n"/>
      <c r="BH57" s="356" t="n"/>
      <c r="BI57" s="356" t="n"/>
      <c r="BJ57" s="356" t="n"/>
      <c r="BK57" s="356" t="n"/>
      <c r="BL57" s="356" t="n"/>
      <c r="BM57" s="356" t="n"/>
      <c r="BN57" s="356" t="n"/>
      <c r="BO57" s="355" t="n"/>
      <c r="BP57" s="355" t="n"/>
      <c r="BQ57" s="355" t="n"/>
      <c r="BR57" s="1" t="n"/>
      <c r="BS57" s="1" t="n"/>
      <c r="BT57" s="1" t="n"/>
    </row>
    <row r="58">
      <c r="A58" s="92" t="n"/>
      <c r="B58" s="1435" t="inlineStr">
        <is>
          <t>Количество часов учебных занятий</t>
        </is>
      </c>
      <c r="C58" s="123" t="n"/>
      <c r="D58" s="123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4" t="n"/>
      <c r="AE58" s="232">
        <f>AE32+AE40</f>
        <v/>
      </c>
      <c r="AF58" s="124" t="n"/>
      <c r="AG58" s="170">
        <f>AG32+AG40</f>
        <v/>
      </c>
      <c r="AH58" s="123" t="n"/>
      <c r="AI58" s="124" t="n"/>
      <c r="AJ58" s="170">
        <f>AJ32+AJ40</f>
        <v/>
      </c>
      <c r="AK58" s="123" t="n"/>
      <c r="AL58" s="124" t="n"/>
      <c r="AM58" s="170">
        <f>AM32+AM40</f>
        <v/>
      </c>
      <c r="AN58" s="124" t="n"/>
      <c r="AO58" s="170">
        <f>AO32+AO40</f>
        <v/>
      </c>
      <c r="AP58" s="124" t="n"/>
      <c r="AQ58" s="170">
        <f>AQ32+AQ40</f>
        <v/>
      </c>
      <c r="AR58" s="124" t="n"/>
      <c r="AS58" s="170" t="n"/>
      <c r="AT58" s="124" t="n"/>
      <c r="AU58" s="168" t="n"/>
      <c r="AV58" s="124" t="n"/>
      <c r="AW58" s="170">
        <f>AW32+AW40</f>
        <v/>
      </c>
      <c r="AX58" s="124" t="n"/>
      <c r="AY58" s="170">
        <f>AY32+AY40</f>
        <v/>
      </c>
      <c r="AZ58" s="124" t="n"/>
      <c r="BA58" s="170">
        <f>BA32+BA40</f>
        <v/>
      </c>
      <c r="BB58" s="124" t="n"/>
      <c r="BC58" s="168">
        <f>BC32+BC40</f>
        <v/>
      </c>
      <c r="BD58" s="124" t="n"/>
      <c r="BE58" s="170">
        <f>BE32+BE40</f>
        <v/>
      </c>
      <c r="BF58" s="124" t="n"/>
      <c r="BG58" s="170">
        <f>BG32+BG40</f>
        <v/>
      </c>
      <c r="BH58" s="124" t="n"/>
      <c r="BI58" s="169">
        <f>BI32+BI40</f>
        <v/>
      </c>
      <c r="BJ58" s="124" t="n"/>
      <c r="BK58" s="170">
        <f>BK32+BK40</f>
        <v/>
      </c>
      <c r="BL58" s="124" t="n"/>
      <c r="BM58" s="170">
        <f>BM32+BM40</f>
        <v/>
      </c>
      <c r="BN58" s="124" t="n"/>
      <c r="BO58" s="771" t="n"/>
      <c r="BP58" s="101" t="n"/>
      <c r="BQ58" s="101" t="n"/>
      <c r="BR58" s="104" t="n"/>
      <c r="BS58" s="1" t="n"/>
      <c r="BT58" s="1" t="n"/>
    </row>
    <row r="59">
      <c r="A59" s="92" t="n"/>
      <c r="B59" s="234" t="inlineStr">
        <is>
          <t>Количество часов учебных занятий в неделю</t>
        </is>
      </c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79" t="n"/>
      <c r="AE59" s="663" t="n"/>
      <c r="AF59" s="179" t="n"/>
      <c r="AG59" s="495" t="n"/>
      <c r="AH59" s="131" t="n"/>
      <c r="AI59" s="179" t="n"/>
      <c r="AJ59" s="496" t="n"/>
      <c r="AK59" s="131" t="n"/>
      <c r="AL59" s="179" t="n"/>
      <c r="AM59" s="350" t="n"/>
      <c r="AN59" s="179" t="n"/>
      <c r="AO59" s="350" t="n"/>
      <c r="AP59" s="179" t="n"/>
      <c r="AQ59" s="494" t="n">
        <v>0</v>
      </c>
      <c r="AR59" s="179" t="n"/>
      <c r="AS59" s="352" t="n"/>
      <c r="AT59" s="179" t="n"/>
      <c r="AU59" s="180" t="n"/>
      <c r="AV59" s="179" t="n"/>
      <c r="AW59" s="494" t="n">
        <v>0</v>
      </c>
      <c r="AX59" s="179" t="n"/>
      <c r="AY59" s="352">
        <f>AY58/AW30</f>
        <v/>
      </c>
      <c r="AZ59" s="179" t="n"/>
      <c r="BA59" s="2231" t="n">
        <v>0</v>
      </c>
      <c r="BB59" s="179" t="n"/>
      <c r="BC59" s="2647" t="n">
        <v>0</v>
      </c>
      <c r="BD59" s="179" t="n"/>
      <c r="BE59" s="352">
        <f>BE58/BC30</f>
        <v/>
      </c>
      <c r="BF59" s="179" t="n"/>
      <c r="BG59" s="2231" t="n">
        <v>0</v>
      </c>
      <c r="BH59" s="179" t="n"/>
      <c r="BI59" s="2438" t="n">
        <v>0</v>
      </c>
      <c r="BJ59" s="179" t="n"/>
      <c r="BK59" s="352">
        <f>BK58/BI30</f>
        <v/>
      </c>
      <c r="BL59" s="179" t="n"/>
      <c r="BM59" s="2231" t="n">
        <v>0</v>
      </c>
      <c r="BN59" s="179" t="n"/>
      <c r="BO59" s="112" t="n"/>
      <c r="BP59" s="1" t="n"/>
      <c r="BQ59" s="1" t="n"/>
      <c r="BR59" s="114" t="n"/>
      <c r="BS59" s="1" t="n"/>
      <c r="BT59" s="1" t="n"/>
    </row>
    <row r="60">
      <c r="A60" s="92" t="n"/>
      <c r="B60" s="234" t="inlineStr">
        <is>
          <t>Количество курсовых проектов</t>
        </is>
      </c>
      <c r="C60" s="131" t="n"/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1" t="n"/>
      <c r="Z60" s="131" t="n"/>
      <c r="AA60" s="131" t="n"/>
      <c r="AB60" s="131" t="n"/>
      <c r="AC60" s="131" t="n"/>
      <c r="AD60" s="179" t="n"/>
      <c r="AE60" s="663" t="n"/>
      <c r="AF60" s="179" t="n"/>
      <c r="AG60" s="495" t="n"/>
      <c r="AH60" s="131" t="n"/>
      <c r="AI60" s="179" t="n"/>
      <c r="AJ60" s="496" t="n"/>
      <c r="AK60" s="131" t="n"/>
      <c r="AL60" s="179" t="n"/>
      <c r="AM60" s="350" t="n"/>
      <c r="AN60" s="179" t="n"/>
      <c r="AO60" s="350" t="n"/>
      <c r="AP60" s="179" t="n"/>
      <c r="AQ60" s="350" t="n"/>
      <c r="AR60" s="179" t="n"/>
      <c r="AS60" s="350" t="n"/>
      <c r="AT60" s="179" t="n"/>
      <c r="AU60" s="180" t="n"/>
      <c r="AV60" s="179" t="n"/>
      <c r="AW60" s="350" t="n"/>
      <c r="AX60" s="179" t="n"/>
      <c r="AY60" s="350" t="n"/>
      <c r="AZ60" s="179" t="n"/>
      <c r="BA60" s="350" t="n"/>
      <c r="BB60" s="179" t="n"/>
      <c r="BC60" s="180" t="n"/>
      <c r="BD60" s="179" t="n"/>
      <c r="BE60" s="350" t="n"/>
      <c r="BF60" s="179" t="n"/>
      <c r="BG60" s="350" t="n"/>
      <c r="BH60" s="179" t="n"/>
      <c r="BI60" s="225" t="n"/>
      <c r="BJ60" s="179" t="n"/>
      <c r="BK60" s="350" t="n"/>
      <c r="BL60" s="179" t="n"/>
      <c r="BM60" s="350" t="n"/>
      <c r="BN60" s="179" t="n"/>
      <c r="BO60" s="112" t="n"/>
      <c r="BP60" s="1" t="n"/>
      <c r="BQ60" s="1" t="n"/>
      <c r="BR60" s="114" t="n"/>
      <c r="BS60" s="1" t="n"/>
      <c r="BT60" s="1" t="n"/>
    </row>
    <row r="61">
      <c r="A61" s="92" t="n"/>
      <c r="B61" s="234" t="inlineStr">
        <is>
          <t>Количество курсовых работ</t>
        </is>
      </c>
      <c r="C61" s="131" t="n"/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31" t="n"/>
      <c r="Y61" s="131" t="n"/>
      <c r="Z61" s="131" t="n"/>
      <c r="AA61" s="131" t="n"/>
      <c r="AB61" s="131" t="n"/>
      <c r="AC61" s="131" t="n"/>
      <c r="AD61" s="179" t="n"/>
      <c r="AE61" s="663" t="n"/>
      <c r="AF61" s="179" t="n"/>
      <c r="AG61" s="495" t="n"/>
      <c r="AH61" s="131" t="n"/>
      <c r="AI61" s="179" t="n"/>
      <c r="AJ61" s="496" t="n"/>
      <c r="AK61" s="131" t="n"/>
      <c r="AL61" s="179" t="n"/>
      <c r="AM61" s="350" t="n"/>
      <c r="AN61" s="179" t="n"/>
      <c r="AO61" s="350" t="n"/>
      <c r="AP61" s="179" t="n"/>
      <c r="AQ61" s="350" t="n"/>
      <c r="AR61" s="179" t="n"/>
      <c r="AS61" s="350" t="n"/>
      <c r="AT61" s="179" t="n"/>
      <c r="AU61" s="180" t="n"/>
      <c r="AV61" s="179" t="n"/>
      <c r="AW61" s="350" t="n"/>
      <c r="AX61" s="179" t="n"/>
      <c r="AY61" s="350" t="n"/>
      <c r="AZ61" s="179" t="n"/>
      <c r="BA61" s="350" t="n"/>
      <c r="BB61" s="179" t="n"/>
      <c r="BC61" s="180" t="n"/>
      <c r="BD61" s="179" t="n"/>
      <c r="BE61" s="350" t="n"/>
      <c r="BF61" s="179" t="n"/>
      <c r="BG61" s="350" t="n"/>
      <c r="BH61" s="179" t="n"/>
      <c r="BI61" s="225" t="n"/>
      <c r="BJ61" s="179" t="n"/>
      <c r="BK61" s="350" t="n"/>
      <c r="BL61" s="179" t="n"/>
      <c r="BM61" s="350" t="n"/>
      <c r="BN61" s="179" t="n"/>
      <c r="BO61" s="112" t="n"/>
      <c r="BP61" s="1" t="n"/>
      <c r="BQ61" s="1" t="n"/>
      <c r="BR61" s="114" t="n"/>
      <c r="BS61" s="1" t="n"/>
      <c r="BT61" s="1" t="n"/>
    </row>
    <row r="62">
      <c r="A62" s="92" t="n"/>
      <c r="B62" s="234" t="inlineStr">
        <is>
          <t>Количество экзаменов</t>
        </is>
      </c>
      <c r="C62" s="131" t="n"/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31" t="n"/>
      <c r="Y62" s="131" t="n"/>
      <c r="Z62" s="131" t="n"/>
      <c r="AA62" s="131" t="n"/>
      <c r="AB62" s="131" t="n"/>
      <c r="AC62" s="131" t="n"/>
      <c r="AD62" s="179" t="n"/>
      <c r="AE62" s="186">
        <f>AY62+BE62+BK62</f>
        <v/>
      </c>
      <c r="AF62" s="179" t="n"/>
      <c r="AG62" s="495" t="n"/>
      <c r="AH62" s="131" t="n"/>
      <c r="AI62" s="179" t="n"/>
      <c r="AJ62" s="496" t="n"/>
      <c r="AK62" s="131" t="n"/>
      <c r="AL62" s="179" t="n"/>
      <c r="AM62" s="350" t="n"/>
      <c r="AN62" s="179" t="n"/>
      <c r="AO62" s="350" t="n"/>
      <c r="AP62" s="179" t="n"/>
      <c r="AQ62" s="350" t="n"/>
      <c r="AR62" s="179" t="n"/>
      <c r="AS62" s="350" t="n"/>
      <c r="AT62" s="179" t="n"/>
      <c r="AU62" s="180" t="n"/>
      <c r="AV62" s="179" t="n"/>
      <c r="AW62" s="350" t="n"/>
      <c r="AX62" s="179" t="n"/>
      <c r="AY62" s="352" t="n">
        <v>3</v>
      </c>
      <c r="AZ62" s="179" t="n"/>
      <c r="BA62" s="352" t="n"/>
      <c r="BB62" s="179" t="n"/>
      <c r="BC62" s="186" t="n"/>
      <c r="BD62" s="179" t="n"/>
      <c r="BE62" s="352" t="n">
        <v>2</v>
      </c>
      <c r="BF62" s="179" t="n"/>
      <c r="BG62" s="352" t="n"/>
      <c r="BH62" s="179" t="n"/>
      <c r="BI62" s="222" t="n"/>
      <c r="BJ62" s="179" t="n"/>
      <c r="BK62" s="352" t="n">
        <v>2</v>
      </c>
      <c r="BL62" s="179" t="n"/>
      <c r="BM62" s="350" t="n"/>
      <c r="BN62" s="179" t="n"/>
      <c r="BO62" s="112" t="n"/>
      <c r="BP62" s="1" t="n"/>
      <c r="BQ62" s="1" t="n"/>
      <c r="BR62" s="114" t="n"/>
      <c r="BS62" s="1" t="n"/>
      <c r="BT62" s="1" t="n"/>
    </row>
    <row r="63">
      <c r="A63" s="92" t="n"/>
      <c r="B63" s="1440" t="inlineStr">
        <is>
          <t>Количество зачетов</t>
        </is>
      </c>
      <c r="C63" s="202" t="n"/>
      <c r="D63" s="202" t="n"/>
      <c r="E63" s="202" t="n"/>
      <c r="F63" s="202" t="n"/>
      <c r="G63" s="202" t="n"/>
      <c r="H63" s="202" t="n"/>
      <c r="I63" s="202" t="n"/>
      <c r="J63" s="202" t="n"/>
      <c r="K63" s="202" t="n"/>
      <c r="L63" s="202" t="n"/>
      <c r="M63" s="202" t="n"/>
      <c r="N63" s="202" t="n"/>
      <c r="O63" s="202" t="n"/>
      <c r="P63" s="202" t="n"/>
      <c r="Q63" s="202" t="n"/>
      <c r="R63" s="202" t="n"/>
      <c r="S63" s="202" t="n"/>
      <c r="T63" s="202" t="n"/>
      <c r="U63" s="202" t="n"/>
      <c r="V63" s="202" t="n"/>
      <c r="W63" s="202" t="n"/>
      <c r="X63" s="202" t="n"/>
      <c r="Y63" s="202" t="n"/>
      <c r="Z63" s="202" t="n"/>
      <c r="AA63" s="202" t="n"/>
      <c r="AB63" s="202" t="n"/>
      <c r="AC63" s="202" t="n"/>
      <c r="AD63" s="144" t="n"/>
      <c r="AE63" s="499">
        <f>AY63+BE63+BK63</f>
        <v/>
      </c>
      <c r="AF63" s="144" t="n"/>
      <c r="AG63" s="2648" t="n"/>
      <c r="AH63" s="202" t="n"/>
      <c r="AI63" s="144" t="n"/>
      <c r="AJ63" s="2649" t="n"/>
      <c r="AK63" s="202" t="n"/>
      <c r="AL63" s="144" t="n"/>
      <c r="AM63" s="228" t="n"/>
      <c r="AN63" s="144" t="n"/>
      <c r="AO63" s="228" t="n"/>
      <c r="AP63" s="144" t="n"/>
      <c r="AQ63" s="228" t="n"/>
      <c r="AR63" s="144" t="n"/>
      <c r="AS63" s="228" t="n"/>
      <c r="AT63" s="144" t="n"/>
      <c r="AU63" s="1637" t="n"/>
      <c r="AV63" s="144" t="n"/>
      <c r="AW63" s="228" t="n"/>
      <c r="AX63" s="144" t="n"/>
      <c r="AY63" s="499" t="n">
        <v>2</v>
      </c>
      <c r="AZ63" s="144" t="n"/>
      <c r="BA63" s="499" t="n"/>
      <c r="BB63" s="144" t="n"/>
      <c r="BC63" s="2650" t="n"/>
      <c r="BD63" s="144" t="n"/>
      <c r="BE63" s="499" t="n">
        <v>4</v>
      </c>
      <c r="BF63" s="144" t="n"/>
      <c r="BG63" s="499" t="n"/>
      <c r="BH63" s="144" t="n"/>
      <c r="BI63" s="972" t="n"/>
      <c r="BJ63" s="144" t="n"/>
      <c r="BK63" s="499" t="n">
        <v>3</v>
      </c>
      <c r="BL63" s="144" t="n"/>
      <c r="BM63" s="228" t="n"/>
      <c r="BN63" s="144" t="n"/>
      <c r="BO63" s="606" t="n"/>
      <c r="BP63" s="544" t="n"/>
      <c r="BQ63" s="544" t="n"/>
      <c r="BR63" s="607" t="n"/>
      <c r="BS63" s="1" t="n"/>
      <c r="BT63" s="1" t="n"/>
    </row>
    <row r="64">
      <c r="A64" s="92" t="n"/>
      <c r="B64" s="91" t="n"/>
      <c r="C64" s="91" t="n"/>
      <c r="D64" s="91" t="n"/>
      <c r="E64" s="91" t="n"/>
      <c r="F64" s="91" t="n"/>
      <c r="G64" s="91" t="n"/>
      <c r="H64" s="91" t="n"/>
      <c r="I64" s="91" t="n"/>
      <c r="J64" s="91" t="n"/>
      <c r="K64" s="91" t="n"/>
      <c r="L64" s="91" t="n"/>
      <c r="M64" s="91" t="n"/>
      <c r="N64" s="91" t="n"/>
      <c r="O64" s="91" t="n"/>
      <c r="P64" s="91" t="n"/>
      <c r="Q64" s="91" t="n"/>
      <c r="R64" s="91" t="n"/>
      <c r="S64" s="91" t="n"/>
      <c r="T64" s="91" t="n"/>
      <c r="U64" s="91" t="n"/>
      <c r="V64" s="91" t="n"/>
      <c r="W64" s="91" t="n"/>
      <c r="X64" s="91" t="n"/>
      <c r="Y64" s="91" t="n"/>
      <c r="Z64" s="91" t="n"/>
      <c r="AA64" s="91" t="n"/>
      <c r="AB64" s="91" t="n"/>
      <c r="AC64" s="91" t="n"/>
      <c r="AD64" s="91" t="n"/>
      <c r="AE64" s="91" t="n"/>
      <c r="AF64" s="91" t="n"/>
      <c r="AG64" s="776" t="n"/>
      <c r="AH64" s="776" t="n"/>
      <c r="AI64" s="776" t="n"/>
      <c r="AJ64" s="776" t="n"/>
      <c r="AK64" s="776" t="n"/>
      <c r="AL64" s="776" t="n"/>
      <c r="AM64" s="776" t="n"/>
      <c r="AN64" s="776" t="n"/>
      <c r="AO64" s="776" t="n"/>
      <c r="AP64" s="776" t="n"/>
      <c r="AQ64" s="776" t="n"/>
      <c r="AR64" s="776" t="n"/>
      <c r="AS64" s="776" t="n"/>
      <c r="AT64" s="776" t="n"/>
      <c r="AU64" s="91" t="n"/>
      <c r="AV64" s="91" t="n"/>
      <c r="AW64" s="91" t="n"/>
      <c r="AX64" s="91" t="n"/>
      <c r="AY64" s="91" t="n"/>
      <c r="AZ64" s="91" t="n"/>
      <c r="BA64" s="91" t="n"/>
      <c r="BB64" s="91" t="n"/>
      <c r="BC64" s="91" t="n"/>
      <c r="BD64" s="91" t="n"/>
      <c r="BE64" s="91" t="n"/>
      <c r="BF64" s="91" t="n"/>
      <c r="BG64" s="91" t="n"/>
      <c r="BH64" s="91" t="n"/>
      <c r="BI64" s="91" t="n"/>
      <c r="BJ64" s="91" t="n"/>
      <c r="BK64" s="91" t="n"/>
      <c r="BL64" s="91" t="n"/>
      <c r="BM64" s="91" t="n"/>
      <c r="BN64" s="91" t="n"/>
      <c r="BO64" s="91" t="n"/>
      <c r="BP64" s="91" t="n"/>
      <c r="BQ64" s="91" t="n"/>
      <c r="BR64" s="91" t="n"/>
      <c r="BS64" s="1" t="n"/>
      <c r="BT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9" t="n"/>
      <c r="AF65" s="813" t="inlineStr">
        <is>
          <t>V. Магистерская диссертация</t>
        </is>
      </c>
      <c r="AG65" s="108" t="n"/>
      <c r="AH65" s="108" t="n"/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9" t="n"/>
      <c r="AW65" s="506" t="inlineStr">
        <is>
          <t xml:space="preserve">VI. Итоговая аттестация </t>
        </is>
      </c>
      <c r="AX65" s="108" t="n"/>
      <c r="AY65" s="108" t="n"/>
      <c r="AZ65" s="108" t="n"/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08" t="n"/>
      <c r="BO65" s="108" t="n"/>
      <c r="BP65" s="108" t="n"/>
      <c r="BQ65" s="108" t="n"/>
      <c r="BR65" s="148" t="n"/>
      <c r="BS65" s="1" t="n"/>
      <c r="BT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651" t="inlineStr">
        <is>
          <t>Семестр</t>
        </is>
      </c>
      <c r="P66" s="2652" t="n"/>
      <c r="Q66" s="2652" t="n"/>
      <c r="R66" s="2653" t="n"/>
      <c r="S66" s="250" t="inlineStr">
        <is>
          <t>Недель</t>
        </is>
      </c>
      <c r="T66" s="108" t="n"/>
      <c r="U66" s="108" t="n"/>
      <c r="V66" s="109" t="n"/>
      <c r="W66" s="250" t="inlineStr">
        <is>
          <t>Зачетных единиц</t>
        </is>
      </c>
      <c r="X66" s="108" t="n"/>
      <c r="Y66" s="108" t="n"/>
      <c r="Z66" s="108" t="n"/>
      <c r="AA66" s="108" t="n"/>
      <c r="AB66" s="108" t="n"/>
      <c r="AC66" s="108" t="n"/>
      <c r="AD66" s="108" t="n"/>
      <c r="AE66" s="109" t="n"/>
      <c r="AF66" s="507" t="inlineStr">
        <is>
          <t>Семестр</t>
        </is>
      </c>
      <c r="AG66" s="108" t="n"/>
      <c r="AH66" s="108" t="n"/>
      <c r="AI66" s="108" t="n"/>
      <c r="AJ66" s="108" t="n"/>
      <c r="AK66" s="108" t="n"/>
      <c r="AL66" s="108" t="n"/>
      <c r="AM66" s="250" t="inlineStr">
        <is>
          <t>Недель</t>
        </is>
      </c>
      <c r="AN66" s="108" t="n"/>
      <c r="AO66" s="108" t="n"/>
      <c r="AP66" s="109" t="n"/>
      <c r="AQ66" s="1444" t="inlineStr">
        <is>
          <t>Зачетных единиц</t>
        </is>
      </c>
      <c r="AR66" s="108" t="n"/>
      <c r="AS66" s="108" t="n"/>
      <c r="AT66" s="108" t="n"/>
      <c r="AU66" s="108" t="n"/>
      <c r="AV66" s="109" t="n"/>
      <c r="AW66" s="2654" t="inlineStr">
        <is>
          <t>Защита магистерской диссертации</t>
        </is>
      </c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14" t="n"/>
      <c r="BS66" s="1" t="n"/>
      <c r="BT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9" t="n"/>
      <c r="S67" s="250" t="n">
        <v>2</v>
      </c>
      <c r="T67" s="108" t="n"/>
      <c r="U67" s="108" t="n"/>
      <c r="V67" s="109" t="n"/>
      <c r="W67" s="250" t="n">
        <v>3</v>
      </c>
      <c r="X67" s="108" t="n"/>
      <c r="Y67" s="108" t="n"/>
      <c r="Z67" s="108" t="n"/>
      <c r="AA67" s="108" t="n"/>
      <c r="AB67" s="108" t="n"/>
      <c r="AC67" s="108" t="n"/>
      <c r="AD67" s="108" t="n"/>
      <c r="AE67" s="109" t="n"/>
      <c r="AF67" s="507" t="n">
        <v>3</v>
      </c>
      <c r="AG67" s="108" t="n"/>
      <c r="AH67" s="108" t="n"/>
      <c r="AI67" s="108" t="n"/>
      <c r="AJ67" s="108" t="n"/>
      <c r="AK67" s="108" t="n"/>
      <c r="AL67" s="108" t="n"/>
      <c r="AM67" s="248" t="n">
        <v>8</v>
      </c>
      <c r="AN67" s="44" t="n"/>
      <c r="AO67" s="44" t="n"/>
      <c r="AP67" s="249" t="n"/>
      <c r="AQ67" s="119" t="n">
        <v>12</v>
      </c>
      <c r="AR67" s="108" t="n"/>
      <c r="AS67" s="108" t="n"/>
      <c r="AT67" s="108" t="n"/>
      <c r="AU67" s="108" t="n"/>
      <c r="AV67" s="109" t="n"/>
      <c r="AW67" s="1848" t="n"/>
      <c r="AX67" s="544" t="n"/>
      <c r="AY67" s="544" t="n"/>
      <c r="AZ67" s="544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544" t="n"/>
      <c r="BK67" s="544" t="n"/>
      <c r="BL67" s="544" t="n"/>
      <c r="BM67" s="544" t="n"/>
      <c r="BN67" s="544" t="n"/>
      <c r="BO67" s="544" t="n"/>
      <c r="BP67" s="544" t="n"/>
      <c r="BQ67" s="544" t="n"/>
      <c r="BR67" s="607" t="n"/>
      <c r="BS67" s="1" t="n"/>
      <c r="BT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0" t="n"/>
      <c r="BL68" s="10" t="n"/>
      <c r="BM68" s="10" t="n"/>
      <c r="BN68" s="10" t="n"/>
      <c r="BO68" s="509" t="n"/>
      <c r="BP68" s="509" t="n"/>
      <c r="BQ68" s="509" t="n"/>
      <c r="BR68" s="10" t="n"/>
      <c r="BS68" s="1" t="n"/>
      <c r="BT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41" t="n"/>
      <c r="BS69" s="1" t="n"/>
      <c r="BT69" s="1" t="n"/>
    </row>
    <row r="70">
      <c r="A70" s="90" t="n"/>
      <c r="B70" s="2655" t="inlineStr">
        <is>
          <t>Код компетенции</t>
        </is>
      </c>
      <c r="C70" s="108" t="n"/>
      <c r="D70" s="108" t="n"/>
      <c r="E70" s="108" t="n"/>
      <c r="F70" s="108" t="n"/>
      <c r="G70" s="108" t="n"/>
      <c r="H70" s="109" t="n"/>
      <c r="I70" s="2656" t="inlineStr">
        <is>
          <t>Наименование компетенции</t>
        </is>
      </c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08" t="n"/>
      <c r="BF70" s="108" t="n"/>
      <c r="BG70" s="108" t="n"/>
      <c r="BH70" s="108" t="n"/>
      <c r="BI70" s="108" t="n"/>
      <c r="BJ70" s="148" t="n"/>
      <c r="BK70" s="512" t="inlineStr">
        <is>
          <t>Код модуля, учебной дисциплины</t>
        </is>
      </c>
      <c r="BL70" s="108" t="n"/>
      <c r="BM70" s="108" t="n"/>
      <c r="BN70" s="108" t="n"/>
      <c r="BO70" s="108" t="n"/>
      <c r="BP70" s="108" t="n"/>
      <c r="BQ70" s="148" t="n"/>
      <c r="BR70" s="1" t="n"/>
      <c r="BS70" s="1" t="n"/>
      <c r="BT70" s="1" t="n"/>
    </row>
    <row r="71">
      <c r="A71" s="1" t="n"/>
      <c r="B71" s="171" t="inlineStr">
        <is>
          <t>УК-1</t>
        </is>
      </c>
      <c r="C71" s="123" t="n"/>
      <c r="D71" s="123" t="n"/>
      <c r="E71" s="123" t="n"/>
      <c r="F71" s="123" t="n"/>
      <c r="G71" s="123" t="n"/>
      <c r="H71" s="161" t="n"/>
      <c r="I71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/>
      <c r="BF71" s="123" t="n"/>
      <c r="BG71" s="123" t="n"/>
      <c r="BH71" s="123" t="n"/>
      <c r="BI71" s="123" t="n"/>
      <c r="BJ71" s="161" t="n"/>
      <c r="BK71" s="680" t="inlineStr">
        <is>
          <t>1.2.1, 2.5.1</t>
        </is>
      </c>
      <c r="BL71" s="123" t="n"/>
      <c r="BM71" s="123" t="n"/>
      <c r="BN71" s="123" t="n"/>
      <c r="BO71" s="123" t="n"/>
      <c r="BP71" s="123" t="n"/>
      <c r="BQ71" s="161" t="n"/>
      <c r="BR71" s="1" t="n"/>
      <c r="BS71" s="1" t="n"/>
      <c r="BT71" s="1" t="n"/>
    </row>
    <row r="72">
      <c r="A72" s="1" t="n"/>
      <c r="B72" s="261" t="inlineStr">
        <is>
          <t>УК-2</t>
        </is>
      </c>
      <c r="C72" s="131" t="n"/>
      <c r="D72" s="131" t="n"/>
      <c r="E72" s="131" t="n"/>
      <c r="F72" s="131" t="n"/>
      <c r="G72" s="131" t="n"/>
      <c r="H72" s="132" t="n"/>
      <c r="I72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1" t="n"/>
      <c r="BI72" s="131" t="n"/>
      <c r="BJ72" s="132" t="n"/>
      <c r="BK72" s="262" t="inlineStr">
        <is>
          <t>1.2.2, 2.5.3</t>
        </is>
      </c>
      <c r="BL72" s="131" t="n"/>
      <c r="BM72" s="131" t="n"/>
      <c r="BN72" s="131" t="n"/>
      <c r="BO72" s="131" t="n"/>
      <c r="BP72" s="131" t="n"/>
      <c r="BQ72" s="132" t="n"/>
      <c r="BR72" s="1" t="n"/>
      <c r="BS72" s="1" t="n"/>
      <c r="BT72" s="1" t="n"/>
    </row>
    <row r="73">
      <c r="A73" s="1" t="n"/>
      <c r="B73" s="261" t="inlineStr">
        <is>
          <t>УК-3</t>
        </is>
      </c>
      <c r="C73" s="131" t="n"/>
      <c r="D73" s="131" t="n"/>
      <c r="E73" s="131" t="n"/>
      <c r="F73" s="131" t="n"/>
      <c r="G73" s="131" t="n"/>
      <c r="H73" s="132" t="n"/>
      <c r="I73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1" t="n"/>
      <c r="BJ73" s="132" t="n"/>
      <c r="BK73" s="262" t="inlineStr">
        <is>
          <t>2.1, 2.5.2</t>
        </is>
      </c>
      <c r="BL73" s="131" t="n"/>
      <c r="BM73" s="131" t="n"/>
      <c r="BN73" s="131" t="n"/>
      <c r="BO73" s="131" t="n"/>
      <c r="BP73" s="131" t="n"/>
      <c r="BQ73" s="132" t="n"/>
      <c r="BR73" s="1" t="n"/>
      <c r="BS73" s="1" t="n"/>
      <c r="BT73" s="1" t="n"/>
    </row>
    <row r="74">
      <c r="A74" s="1" t="n"/>
      <c r="B74" s="261" t="inlineStr">
        <is>
          <t>УК-4</t>
        </is>
      </c>
      <c r="C74" s="131" t="n"/>
      <c r="D74" s="131" t="n"/>
      <c r="E74" s="131" t="n"/>
      <c r="F74" s="131" t="n"/>
      <c r="G74" s="131" t="n"/>
      <c r="H74" s="132" t="n"/>
      <c r="I74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1" t="n"/>
      <c r="BJ74" s="132" t="n"/>
      <c r="BK74" s="262" t="inlineStr">
        <is>
          <t>1.2.1</t>
        </is>
      </c>
      <c r="BL74" s="131" t="n"/>
      <c r="BM74" s="131" t="n"/>
      <c r="BN74" s="131" t="n"/>
      <c r="BO74" s="131" t="n"/>
      <c r="BP74" s="131" t="n"/>
      <c r="BQ74" s="132" t="n"/>
      <c r="BR74" s="1" t="n"/>
      <c r="BS74" s="1" t="n"/>
      <c r="BT74" s="1" t="n"/>
    </row>
    <row r="75">
      <c r="A75" s="1" t="n"/>
      <c r="B75" s="261" t="inlineStr">
        <is>
          <t>УК-5</t>
        </is>
      </c>
      <c r="C75" s="131" t="n"/>
      <c r="D75" s="131" t="n"/>
      <c r="E75" s="131" t="n"/>
      <c r="F75" s="131" t="n"/>
      <c r="G75" s="131" t="n"/>
      <c r="H75" s="132" t="n"/>
      <c r="I75" s="176" t="inlineStr">
        <is>
          <t>Развивать инновационную восприимчивость и способность к инновационной деятельности</t>
        </is>
      </c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1" t="n"/>
      <c r="BJ75" s="132" t="n"/>
      <c r="BK75" s="262" t="inlineStr">
        <is>
          <t>1.2.1</t>
        </is>
      </c>
      <c r="BL75" s="131" t="n"/>
      <c r="BM75" s="131" t="n"/>
      <c r="BN75" s="131" t="n"/>
      <c r="BO75" s="131" t="n"/>
      <c r="BP75" s="131" t="n"/>
      <c r="BQ75" s="132" t="n"/>
      <c r="BR75" s="1" t="n"/>
      <c r="BS75" s="1" t="n"/>
      <c r="BT75" s="1" t="n"/>
    </row>
    <row r="76">
      <c r="A76" s="1" t="n"/>
      <c r="B76" s="261" t="inlineStr">
        <is>
          <t>УК-6</t>
        </is>
      </c>
      <c r="C76" s="131" t="n"/>
      <c r="D76" s="131" t="n"/>
      <c r="E76" s="131" t="n"/>
      <c r="F76" s="131" t="n"/>
      <c r="G76" s="131" t="n"/>
      <c r="H76" s="132" t="n"/>
      <c r="I76" s="17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1" t="n"/>
      <c r="BJ76" s="132" t="n"/>
      <c r="BK76" s="262" t="inlineStr">
        <is>
          <t>1.2.1</t>
        </is>
      </c>
      <c r="BL76" s="131" t="n"/>
      <c r="BM76" s="131" t="n"/>
      <c r="BN76" s="131" t="n"/>
      <c r="BO76" s="131" t="n"/>
      <c r="BP76" s="131" t="n"/>
      <c r="BQ76" s="132" t="n"/>
      <c r="BR76" s="1" t="n"/>
      <c r="BS76" s="1" t="n"/>
      <c r="BT76" s="1" t="n"/>
    </row>
    <row r="77">
      <c r="A77" s="1" t="n"/>
      <c r="B77" s="261" t="inlineStr">
        <is>
          <t>УК-7</t>
        </is>
      </c>
      <c r="C77" s="131" t="n"/>
      <c r="D77" s="131" t="n"/>
      <c r="E77" s="131" t="n"/>
      <c r="F77" s="131" t="n"/>
      <c r="G77" s="131" t="n"/>
      <c r="H77" s="132" t="n"/>
      <c r="I77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2" t="n"/>
      <c r="BK77" s="262" t="inlineStr">
        <is>
          <t>1.2.2</t>
        </is>
      </c>
      <c r="BL77" s="131" t="n"/>
      <c r="BM77" s="131" t="n"/>
      <c r="BN77" s="131" t="n"/>
      <c r="BO77" s="131" t="n"/>
      <c r="BP77" s="131" t="n"/>
      <c r="BQ77" s="132" t="n"/>
      <c r="BR77" s="1" t="n"/>
      <c r="BS77" s="1" t="n"/>
      <c r="BT77" s="1" t="n"/>
    </row>
    <row r="78">
      <c r="A78" s="1" t="n"/>
      <c r="B78" s="261" t="inlineStr">
        <is>
          <t>УПК-1</t>
        </is>
      </c>
      <c r="C78" s="131" t="n"/>
      <c r="D78" s="131" t="n"/>
      <c r="E78" s="131" t="n"/>
      <c r="F78" s="131" t="n"/>
      <c r="G78" s="131" t="n"/>
      <c r="H78" s="132" t="n"/>
      <c r="I78" s="176" t="inlineStr">
        <is>
          <t>Владеть инновационными технологиями глубокой переработки углеводородного сырья для получения высококачественных моторных топлив и нефтехимической продукции с высокой добавленной стоимостью</t>
        </is>
      </c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2" t="n"/>
      <c r="BK78" s="262" t="inlineStr">
        <is>
          <t>1.1.1</t>
        </is>
      </c>
      <c r="BL78" s="131" t="n"/>
      <c r="BM78" s="131" t="n"/>
      <c r="BN78" s="131" t="n"/>
      <c r="BO78" s="131" t="n"/>
      <c r="BP78" s="131" t="n"/>
      <c r="BQ78" s="132" t="n"/>
      <c r="BR78" s="1" t="n"/>
      <c r="BS78" s="1" t="n"/>
      <c r="BT78" s="1" t="n"/>
    </row>
    <row r="79">
      <c r="A79" s="1" t="n"/>
      <c r="B79" s="261" t="inlineStr">
        <is>
          <t>УПК-2</t>
        </is>
      </c>
      <c r="C79" s="131" t="n"/>
      <c r="D79" s="131" t="n"/>
      <c r="E79" s="131" t="n"/>
      <c r="F79" s="131" t="n"/>
      <c r="G79" s="131" t="n"/>
      <c r="H79" s="132" t="n"/>
      <c r="I79" s="176" t="inlineStr">
        <is>
          <t>На основе углубленных теоретических знаний о свойствах нефтяных дисперсных систем создавать инновационные технологические процессы и повышать качество продуктов переработки углеводородов</t>
        </is>
      </c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2" t="n"/>
      <c r="BK79" s="262" t="inlineStr">
        <is>
          <t>1.1.2</t>
        </is>
      </c>
      <c r="BL79" s="131" t="n"/>
      <c r="BM79" s="131" t="n"/>
      <c r="BN79" s="131" t="n"/>
      <c r="BO79" s="131" t="n"/>
      <c r="BP79" s="131" t="n"/>
      <c r="BQ79" s="132" t="n"/>
      <c r="BR79" s="1" t="n"/>
      <c r="BS79" s="1" t="n"/>
      <c r="BT79" s="1" t="n"/>
    </row>
    <row r="80">
      <c r="A80" s="1" t="n"/>
      <c r="B80" s="261" t="inlineStr">
        <is>
          <t>УПК-3</t>
        </is>
      </c>
      <c r="C80" s="131" t="n"/>
      <c r="D80" s="131" t="n"/>
      <c r="E80" s="131" t="n"/>
      <c r="F80" s="131" t="n"/>
      <c r="G80" s="131" t="n"/>
      <c r="H80" s="132" t="n"/>
      <c r="I80" s="176" t="inlineStr">
        <is>
          <t>Решать актуальные проблемы синтеза мономеров, исходных и вспомогательных веществ для производства современных и перспективных полимерных материалов</t>
        </is>
      </c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2" t="n"/>
      <c r="BK80" s="262" t="inlineStr">
        <is>
          <t>1.1.3</t>
        </is>
      </c>
      <c r="BL80" s="131" t="n"/>
      <c r="BM80" s="131" t="n"/>
      <c r="BN80" s="131" t="n"/>
      <c r="BO80" s="131" t="n"/>
      <c r="BP80" s="131" t="n"/>
      <c r="BQ80" s="132" t="n"/>
      <c r="BR80" s="1" t="n"/>
      <c r="BS80" s="1" t="n"/>
      <c r="BT80" s="1" t="n"/>
    </row>
    <row r="81">
      <c r="A81" s="1" t="n"/>
      <c r="B81" s="261" t="inlineStr">
        <is>
          <t>УПК-4</t>
        </is>
      </c>
      <c r="C81" s="131" t="n"/>
      <c r="D81" s="131" t="n"/>
      <c r="E81" s="131" t="n"/>
      <c r="F81" s="131" t="n"/>
      <c r="G81" s="131" t="n"/>
      <c r="H81" s="132" t="n"/>
      <c r="I81" s="176" t="inlineStr">
        <is>
          <t>Получать и обрабатывать информацию из различных источников с использованием современных информационных технологий и программных средств при решении научно-исследовательских и научно-практических задач</t>
        </is>
      </c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2" t="n"/>
      <c r="BK81" s="262" t="inlineStr">
        <is>
          <t>1.2.2</t>
        </is>
      </c>
      <c r="BL81" s="131" t="n"/>
      <c r="BM81" s="131" t="n"/>
      <c r="BN81" s="131" t="n"/>
      <c r="BO81" s="131" t="n"/>
      <c r="BP81" s="131" t="n"/>
      <c r="BQ81" s="132" t="n"/>
      <c r="BR81" s="1" t="n"/>
      <c r="BS81" s="1" t="n"/>
      <c r="BT81" s="1" t="n"/>
    </row>
    <row r="82">
      <c r="A82" s="1" t="n"/>
      <c r="B82" s="261" t="inlineStr">
        <is>
          <t>СК-1</t>
        </is>
      </c>
      <c r="C82" s="131" t="n"/>
      <c r="D82" s="131" t="n"/>
      <c r="E82" s="131" t="n"/>
      <c r="F82" s="131" t="n"/>
      <c r="G82" s="131" t="n"/>
      <c r="H82" s="132" t="n"/>
      <c r="I82" s="176" t="inlineStr">
        <is>
          <t>Владеть научной методологией создания автоматизированных систем управления производством, применять их для выработки оптимальных управленческих решений в области планирования производственной деятельности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2" t="n"/>
      <c r="BK82" s="262" t="inlineStr">
        <is>
          <t>2.2.1</t>
        </is>
      </c>
      <c r="BL82" s="131" t="n"/>
      <c r="BM82" s="131" t="n"/>
      <c r="BN82" s="131" t="n"/>
      <c r="BO82" s="131" t="n"/>
      <c r="BP82" s="131" t="n"/>
      <c r="BQ82" s="132" t="n"/>
      <c r="BR82" s="1" t="n"/>
      <c r="BS82" s="1" t="n"/>
      <c r="BT82" s="1" t="n"/>
    </row>
    <row r="83">
      <c r="A83" s="1" t="n"/>
      <c r="B83" s="261" t="inlineStr">
        <is>
          <t>СК-2</t>
        </is>
      </c>
      <c r="C83" s="131" t="n"/>
      <c r="D83" s="131" t="n"/>
      <c r="E83" s="131" t="n"/>
      <c r="F83" s="131" t="n"/>
      <c r="G83" s="131" t="n"/>
      <c r="H83" s="132" t="n"/>
      <c r="I83" s="176" t="inlineStr">
        <is>
          <t>Владеть современными методами инструментального анализа состава и свойств веществ и материалов и применять их для совершенствование и разработки новых химико-технологических процессов и продуктов переработки углеводородного сырья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2" t="n"/>
      <c r="BK83" s="262" t="inlineStr">
        <is>
          <t>2.2.2</t>
        </is>
      </c>
      <c r="BL83" s="131" t="n"/>
      <c r="BM83" s="131" t="n"/>
      <c r="BN83" s="131" t="n"/>
      <c r="BO83" s="131" t="n"/>
      <c r="BP83" s="131" t="n"/>
      <c r="BQ83" s="132" t="n"/>
      <c r="BR83" s="1" t="n"/>
      <c r="BS83" s="1" t="n"/>
      <c r="BT83" s="1" t="n"/>
    </row>
    <row r="84">
      <c r="A84" s="1" t="n"/>
      <c r="B84" s="261" t="inlineStr">
        <is>
          <t>СК-3</t>
        </is>
      </c>
      <c r="C84" s="131" t="n"/>
      <c r="D84" s="131" t="n"/>
      <c r="E84" s="131" t="n"/>
      <c r="F84" s="131" t="n"/>
      <c r="G84" s="131" t="n"/>
      <c r="H84" s="132" t="n"/>
      <c r="I84" s="176" t="inlineStr">
        <is>
          <t>Применять специализированные компьютерные программы для динамического моделирования сложных химико-технологических процессов и использовать компьютерные модели для эффективного решения задач технологического проектирования и оптимального управления химико-технологическими процессами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2" t="n"/>
      <c r="BK84" s="262" t="inlineStr">
        <is>
          <t>2.2.3</t>
        </is>
      </c>
      <c r="BL84" s="131" t="n"/>
      <c r="BM84" s="131" t="n"/>
      <c r="BN84" s="131" t="n"/>
      <c r="BO84" s="131" t="n"/>
      <c r="BP84" s="131" t="n"/>
      <c r="BQ84" s="132" t="n"/>
      <c r="BR84" s="1" t="n"/>
      <c r="BS84" s="1" t="n"/>
      <c r="BT84" s="1" t="n"/>
    </row>
    <row r="85">
      <c r="A85" s="1" t="n"/>
      <c r="B85" s="261" t="inlineStr">
        <is>
          <t>СК-4</t>
        </is>
      </c>
      <c r="C85" s="131" t="n"/>
      <c r="D85" s="131" t="n"/>
      <c r="E85" s="131" t="n"/>
      <c r="F85" s="131" t="n"/>
      <c r="G85" s="131" t="n"/>
      <c r="H85" s="132" t="n"/>
      <c r="I85" s="176" t="inlineStr">
        <is>
          <t>Разрабатывать и прменять ресурсосберегающие, малоотходные и безотходные технологии и производства промышленного органического и нефтехимического синтеза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2" t="n"/>
      <c r="BK85" s="262" t="inlineStr">
        <is>
          <t>2.3.1</t>
        </is>
      </c>
      <c r="BL85" s="131" t="n"/>
      <c r="BM85" s="131" t="n"/>
      <c r="BN85" s="131" t="n"/>
      <c r="BO85" s="131" t="n"/>
      <c r="BP85" s="131" t="n"/>
      <c r="BQ85" s="132" t="n"/>
      <c r="BR85" s="1" t="n"/>
      <c r="BS85" s="1" t="n"/>
      <c r="BT85" s="1" t="n"/>
    </row>
    <row r="86">
      <c r="A86" s="1" t="n"/>
      <c r="B86" s="261" t="inlineStr">
        <is>
          <t>СК-5</t>
        </is>
      </c>
      <c r="C86" s="131" t="n"/>
      <c r="D86" s="131" t="n"/>
      <c r="E86" s="131" t="n"/>
      <c r="F86" s="131" t="n"/>
      <c r="G86" s="131" t="n"/>
      <c r="H86" s="132" t="n"/>
      <c r="I86" s="176" t="inlineStr">
        <is>
          <t>Решать задачи оптимального проектирования химических реакторов на основе углубленных знаний химической кинетики и теории процессов и аппаратов химической технологии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2" t="n"/>
      <c r="BK86" s="262" t="inlineStr">
        <is>
          <t>2.3.2</t>
        </is>
      </c>
      <c r="BL86" s="131" t="n"/>
      <c r="BM86" s="131" t="n"/>
      <c r="BN86" s="131" t="n"/>
      <c r="BO86" s="131" t="n"/>
      <c r="BP86" s="131" t="n"/>
      <c r="BQ86" s="132" t="n"/>
      <c r="BR86" s="1" t="n"/>
      <c r="BS86" s="1" t="n"/>
      <c r="BT86" s="1" t="n"/>
    </row>
    <row r="87">
      <c r="A87" s="1" t="n"/>
      <c r="B87" s="261" t="inlineStr">
        <is>
          <t>СК-6</t>
        </is>
      </c>
      <c r="C87" s="131" t="n"/>
      <c r="D87" s="131" t="n"/>
      <c r="E87" s="131" t="n"/>
      <c r="F87" s="131" t="n"/>
      <c r="G87" s="131" t="n"/>
      <c r="H87" s="132" t="n"/>
      <c r="I87" s="176" t="inlineStr">
        <is>
          <t>Владеть приемами и системами автоматизированного проектирования технологических процессов и производственных объектов в соответствии со спецификой и перспективными направлениями в области проектирования химических производств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2" t="n"/>
      <c r="BK87" s="262" t="inlineStr">
        <is>
          <t>2.4.1</t>
        </is>
      </c>
      <c r="BL87" s="131" t="n"/>
      <c r="BM87" s="131" t="n"/>
      <c r="BN87" s="131" t="n"/>
      <c r="BO87" s="131" t="n"/>
      <c r="BP87" s="131" t="n"/>
      <c r="BQ87" s="132" t="n"/>
      <c r="BR87" s="1" t="n"/>
      <c r="BS87" s="1" t="n"/>
      <c r="BT87" s="1" t="n"/>
    </row>
    <row r="88">
      <c r="A88" s="1" t="n"/>
      <c r="B88" s="261" t="inlineStr">
        <is>
          <t>СК-7</t>
        </is>
      </c>
      <c r="C88" s="131" t="n"/>
      <c r="D88" s="131" t="n"/>
      <c r="E88" s="131" t="n"/>
      <c r="F88" s="131" t="n"/>
      <c r="G88" s="131" t="n"/>
      <c r="H88" s="132" t="n"/>
      <c r="I88" s="176" t="inlineStr">
        <is>
          <t>Владеть современными программными средствами для создания 3D моделей и инженерных расчетов технологического оборудования, анализа и симуляции протекающих в них физических процессов с целью совершенствования конструкции и повышения эффективности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2" t="n"/>
      <c r="BK88" s="262" t="inlineStr">
        <is>
          <t>2.4.2</t>
        </is>
      </c>
      <c r="BL88" s="131" t="n"/>
      <c r="BM88" s="131" t="n"/>
      <c r="BN88" s="131" t="n"/>
      <c r="BO88" s="131" t="n"/>
      <c r="BP88" s="131" t="n"/>
      <c r="BQ88" s="132" t="n"/>
      <c r="BR88" s="1" t="n"/>
      <c r="BS88" s="1" t="n"/>
      <c r="BT88" s="1" t="n"/>
    </row>
    <row r="89">
      <c r="A89" s="1" t="n"/>
      <c r="B89" s="2534" t="inlineStr">
        <is>
          <t>СК-8</t>
        </is>
      </c>
      <c r="C89" s="1832" t="n"/>
      <c r="D89" s="1832" t="n"/>
      <c r="E89" s="1832" t="n"/>
      <c r="F89" s="1832" t="n"/>
      <c r="G89" s="1832" t="n"/>
      <c r="H89" s="2535" t="n"/>
      <c r="I89" s="2536" t="inlineStr">
        <is>
          <t>Применять современные методы защиты металлов от коррозии при проектировании оборудования химических производств, анализировать коррозионное воздействие среды на свойства металлов в условиях эксплуатации оборудования с целью повышения его надежности</t>
        </is>
      </c>
      <c r="J89" s="1832" t="n"/>
      <c r="K89" s="1832" t="n"/>
      <c r="L89" s="1832" t="n"/>
      <c r="M89" s="1832" t="n"/>
      <c r="N89" s="1832" t="n"/>
      <c r="O89" s="1832" t="n"/>
      <c r="P89" s="1832" t="n"/>
      <c r="Q89" s="1832" t="n"/>
      <c r="R89" s="1832" t="n"/>
      <c r="S89" s="1832" t="n"/>
      <c r="T89" s="1832" t="n"/>
      <c r="U89" s="1832" t="n"/>
      <c r="V89" s="1832" t="n"/>
      <c r="W89" s="1832" t="n"/>
      <c r="X89" s="1832" t="n"/>
      <c r="Y89" s="1832" t="n"/>
      <c r="Z89" s="1832" t="n"/>
      <c r="AA89" s="1832" t="n"/>
      <c r="AB89" s="1832" t="n"/>
      <c r="AC89" s="1832" t="n"/>
      <c r="AD89" s="1832" t="n"/>
      <c r="AE89" s="1832" t="n"/>
      <c r="AF89" s="1832" t="n"/>
      <c r="AG89" s="1832" t="n"/>
      <c r="AH89" s="1832" t="n"/>
      <c r="AI89" s="1832" t="n"/>
      <c r="AJ89" s="1832" t="n"/>
      <c r="AK89" s="1832" t="n"/>
      <c r="AL89" s="1832" t="n"/>
      <c r="AM89" s="1832" t="n"/>
      <c r="AN89" s="1832" t="n"/>
      <c r="AO89" s="1832" t="n"/>
      <c r="AP89" s="1832" t="n"/>
      <c r="AQ89" s="1832" t="n"/>
      <c r="AR89" s="1832" t="n"/>
      <c r="AS89" s="1832" t="n"/>
      <c r="AT89" s="1832" t="n"/>
      <c r="AU89" s="1832" t="n"/>
      <c r="AV89" s="1832" t="n"/>
      <c r="AW89" s="1832" t="n"/>
      <c r="AX89" s="1832" t="n"/>
      <c r="AY89" s="1832" t="n"/>
      <c r="AZ89" s="1832" t="n"/>
      <c r="BA89" s="1832" t="n"/>
      <c r="BB89" s="1832" t="n"/>
      <c r="BC89" s="1832" t="n"/>
      <c r="BD89" s="1832" t="n"/>
      <c r="BE89" s="1832" t="n"/>
      <c r="BF89" s="1832" t="n"/>
      <c r="BG89" s="1832" t="n"/>
      <c r="BH89" s="1832" t="n"/>
      <c r="BI89" s="1832" t="n"/>
      <c r="BJ89" s="2535" t="n"/>
      <c r="BK89" s="2657" t="inlineStr">
        <is>
          <t>2.4.3</t>
        </is>
      </c>
      <c r="BL89" s="202" t="n"/>
      <c r="BM89" s="202" t="n"/>
      <c r="BN89" s="202" t="n"/>
      <c r="BO89" s="202" t="n"/>
      <c r="BP89" s="202" t="n"/>
      <c r="BQ89" s="742" t="n"/>
      <c r="BR89" s="1" t="n"/>
      <c r="BS89" s="1" t="n"/>
      <c r="BT89" s="1" t="n"/>
    </row>
    <row r="90">
      <c r="A90" s="683" t="n"/>
      <c r="B90" s="271" t="n"/>
      <c r="C90" s="271" t="n"/>
      <c r="D90" s="271" t="n"/>
      <c r="E90" s="271" t="n"/>
      <c r="F90" s="271" t="n"/>
      <c r="G90" s="271" t="n"/>
      <c r="H90" s="4" t="n"/>
      <c r="I90" s="4" t="n"/>
      <c r="J90" s="4" t="n"/>
      <c r="K90" s="4" t="n"/>
      <c r="L90" s="4" t="n"/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  <c r="AH90" s="4" t="n"/>
      <c r="AI90" s="4" t="n"/>
      <c r="AJ90" s="4" t="n"/>
      <c r="AK90" s="4" t="n"/>
      <c r="AL90" s="4" t="n"/>
      <c r="AM90" s="4" t="n"/>
      <c r="AN90" s="4" t="n"/>
      <c r="AO90" s="4" t="n"/>
      <c r="AP90" s="4" t="n"/>
      <c r="AQ90" s="4" t="n"/>
      <c r="AR90" s="4" t="n"/>
      <c r="AS90" s="4" t="n"/>
      <c r="AT90" s="4" t="n"/>
      <c r="AU90" s="4" t="n"/>
      <c r="AV90" s="4" t="n"/>
      <c r="AW90" s="4" t="n"/>
      <c r="AX90" s="4" t="n"/>
      <c r="AY90" s="4" t="n"/>
      <c r="AZ90" s="4" t="n"/>
      <c r="BA90" s="4" t="n"/>
      <c r="BB90" s="4" t="n"/>
      <c r="BC90" s="4" t="n"/>
      <c r="BD90" s="4" t="n"/>
      <c r="BE90" s="4" t="n"/>
      <c r="BF90" s="4" t="n"/>
      <c r="BG90" s="4" t="n"/>
      <c r="BH90" s="4" t="n"/>
      <c r="BI90" s="4" t="n"/>
      <c r="BJ90" s="4" t="n"/>
      <c r="BK90" s="899" t="n"/>
      <c r="BL90" s="899" t="n"/>
      <c r="BM90" s="899" t="n"/>
      <c r="BN90" s="899" t="n"/>
      <c r="BO90" s="899" t="n"/>
      <c r="BP90" s="899" t="n"/>
      <c r="BQ90" s="899" t="n"/>
      <c r="BR90" s="1" t="n"/>
      <c r="BS90" s="1" t="n"/>
      <c r="BT90" s="1" t="n"/>
    </row>
    <row r="91">
      <c r="A91" s="243" t="n"/>
      <c r="B91" s="516" t="n"/>
      <c r="C91" s="516" t="n"/>
      <c r="D91" s="516" t="n"/>
      <c r="E91" s="517" t="n"/>
      <c r="F91" s="517" t="n"/>
      <c r="G91" s="517" t="n"/>
      <c r="H91" s="517" t="n"/>
      <c r="I91" s="517" t="n"/>
      <c r="J91" s="517" t="n"/>
      <c r="K91" s="517" t="n"/>
      <c r="L91" s="517" t="n"/>
      <c r="M91" s="517" t="n"/>
      <c r="N91" s="517" t="n"/>
      <c r="O91" s="517" t="n"/>
      <c r="P91" s="517" t="n"/>
      <c r="Q91" s="517" t="n"/>
      <c r="R91" s="517" t="n"/>
      <c r="S91" s="517" t="n"/>
      <c r="T91" s="517" t="n"/>
      <c r="U91" s="517" t="n"/>
      <c r="V91" s="517" t="n"/>
      <c r="W91" s="517" t="n"/>
      <c r="X91" s="517" t="n"/>
      <c r="Y91" s="517" t="n"/>
      <c r="Z91" s="517" t="n"/>
      <c r="AA91" s="517" t="n"/>
      <c r="AB91" s="517" t="n"/>
      <c r="AC91" s="517" t="n"/>
      <c r="AD91" s="517" t="n"/>
      <c r="AE91" s="517" t="n"/>
      <c r="AF91" s="517" t="n"/>
      <c r="AG91" s="517" t="n"/>
      <c r="AH91" s="517" t="n"/>
      <c r="AI91" s="517" t="n"/>
      <c r="AJ91" s="517" t="n"/>
      <c r="AK91" s="517" t="n"/>
      <c r="AL91" s="517" t="n"/>
      <c r="AM91" s="517" t="n"/>
      <c r="AN91" s="517" t="n"/>
      <c r="AO91" s="517" t="n"/>
      <c r="AP91" s="517" t="n"/>
      <c r="AQ91" s="517" t="n"/>
      <c r="AR91" s="517" t="n"/>
      <c r="AS91" s="517" t="n"/>
      <c r="AT91" s="517" t="n"/>
      <c r="AU91" s="517" t="n"/>
      <c r="AV91" s="517" t="n"/>
      <c r="AW91" s="517" t="n"/>
      <c r="AX91" s="517" t="n"/>
      <c r="AY91" s="517" t="n"/>
      <c r="AZ91" s="517" t="n"/>
      <c r="BA91" s="517" t="n"/>
      <c r="BB91" s="517" t="n"/>
      <c r="BC91" s="517" t="n"/>
      <c r="BD91" s="517" t="n"/>
      <c r="BE91" s="517" t="n"/>
      <c r="BF91" s="517" t="n"/>
      <c r="BG91" s="517" t="n"/>
      <c r="BH91" s="260" t="n"/>
      <c r="BI91" s="260" t="n"/>
      <c r="BJ91" s="260" t="n"/>
      <c r="BK91" s="260" t="n"/>
      <c r="BL91" s="260" t="n"/>
      <c r="BM91" s="260" t="n"/>
      <c r="BN91" s="260" t="n"/>
      <c r="BO91" s="260" t="n"/>
      <c r="BP91" s="243" t="n"/>
      <c r="BQ91" s="243" t="n"/>
      <c r="BR91" s="243" t="n"/>
      <c r="BS91" s="1" t="n"/>
      <c r="BT91" s="1" t="n"/>
    </row>
    <row r="92">
      <c r="A92" s="90" t="n"/>
      <c r="B92" s="90" t="n"/>
      <c r="C92" s="2658" t="inlineStr">
        <is>
          <t xml:space="preserve">Учебный план углубленного высшего образования по специальности 7-06-0711-02 "Производство и переработка углеводородов"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7-06-07-012/пр. 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23" t="n"/>
      <c r="BN92" s="23" t="n"/>
      <c r="BO92" s="23" t="n"/>
      <c r="BP92" s="244" t="n"/>
      <c r="BQ92" s="244" t="n"/>
      <c r="BR92" s="244" t="n"/>
      <c r="BS92" s="1" t="n"/>
      <c r="BT92" s="1" t="n"/>
    </row>
    <row r="93">
      <c r="A93" s="90" t="n"/>
      <c r="B93" s="90" t="n"/>
      <c r="C93" s="518" t="n"/>
      <c r="D93" s="90" t="n"/>
      <c r="E93" s="90" t="n"/>
      <c r="F93" s="90" t="n"/>
      <c r="G93" s="90" t="n"/>
      <c r="H93" s="90" t="n"/>
      <c r="I93" s="90" t="n"/>
      <c r="J93" s="90" t="n"/>
      <c r="K93" s="90" t="n"/>
      <c r="L93" s="90" t="n"/>
      <c r="M93" s="90" t="n"/>
      <c r="N93" s="90" t="n"/>
      <c r="O93" s="90" t="n"/>
      <c r="P93" s="90" t="n"/>
      <c r="Q93" s="90" t="n"/>
      <c r="R93" s="90" t="n"/>
      <c r="S93" s="90" t="n"/>
      <c r="T93" s="90" t="n"/>
      <c r="U93" s="90" t="n"/>
      <c r="V93" s="90" t="n"/>
      <c r="W93" s="90" t="n"/>
      <c r="X93" s="90" t="n"/>
      <c r="Y93" s="90" t="n"/>
      <c r="Z93" s="90" t="n"/>
      <c r="AA93" s="90" t="n"/>
      <c r="AB93" s="90" t="n"/>
      <c r="AC93" s="90" t="n"/>
      <c r="AD93" s="90" t="n"/>
      <c r="AE93" s="90" t="n"/>
      <c r="AF93" s="90" t="n"/>
      <c r="AG93" s="90" t="n"/>
      <c r="AH93" s="90" t="n"/>
      <c r="AI93" s="90" t="n"/>
      <c r="AJ93" s="90" t="n"/>
      <c r="AK93" s="90" t="n"/>
      <c r="AL93" s="90" t="n"/>
      <c r="AM93" s="90" t="n"/>
      <c r="AN93" s="90" t="n"/>
      <c r="AO93" s="90" t="n"/>
      <c r="AP93" s="90" t="n"/>
      <c r="AQ93" s="90" t="n"/>
      <c r="AR93" s="90" t="n"/>
      <c r="AS93" s="90" t="n"/>
      <c r="AT93" s="90" t="n"/>
      <c r="AU93" s="90" t="n"/>
      <c r="AV93" s="90" t="n"/>
      <c r="AW93" s="90" t="n"/>
      <c r="AX93" s="90" t="n"/>
      <c r="AY93" s="90" t="n"/>
      <c r="AZ93" s="90" t="n"/>
      <c r="BA93" s="90" t="n"/>
      <c r="BB93" s="90" t="n"/>
      <c r="BC93" s="90" t="n"/>
      <c r="BD93" s="90" t="n"/>
      <c r="BE93" s="90" t="n"/>
      <c r="BF93" s="90" t="n"/>
      <c r="BG93" s="90" t="n"/>
      <c r="BH93" s="90" t="n"/>
      <c r="BI93" s="90" t="n"/>
      <c r="BJ93" s="90" t="n"/>
      <c r="BK93" s="90" t="n"/>
      <c r="BL93" s="90" t="n"/>
      <c r="BM93" s="90" t="n"/>
      <c r="BN93" s="90" t="n"/>
      <c r="BO93" s="90" t="n"/>
      <c r="BP93" s="90" t="n"/>
      <c r="BQ93" s="90" t="n"/>
      <c r="BR93" s="90" t="n"/>
      <c r="BS93" s="1" t="n"/>
      <c r="BT93" s="1" t="n"/>
    </row>
    <row r="94">
      <c r="A94" s="90" t="n"/>
      <c r="B94" s="688" t="n"/>
      <c r="C94" s="519" t="inlineStr">
        <is>
          <t>*</t>
        </is>
      </c>
      <c r="D9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23" t="n"/>
      <c r="BQ94" s="23" t="n"/>
      <c r="BR94" s="90" t="n"/>
      <c r="BS94" s="1" t="n"/>
      <c r="BT94" s="1" t="n"/>
    </row>
    <row r="95">
      <c r="A95" s="247" t="n"/>
      <c r="B95" s="689" t="n"/>
      <c r="C95" s="521" t="n"/>
      <c r="D95" s="29" t="n"/>
      <c r="E95" s="29" t="n"/>
      <c r="F95" s="29" t="n"/>
      <c r="G95" s="29" t="n"/>
      <c r="H95" s="29" t="n"/>
      <c r="I95" s="29" t="n"/>
      <c r="J95" s="29" t="n"/>
      <c r="K95" s="29" t="n"/>
      <c r="L95" s="29" t="n"/>
      <c r="M95" s="29" t="n"/>
      <c r="N95" s="29" t="n"/>
      <c r="O95" s="29" t="n"/>
      <c r="P95" s="29" t="n"/>
      <c r="Q95" s="29" t="n"/>
      <c r="R95" s="29" t="n"/>
      <c r="S95" s="29" t="n"/>
      <c r="T95" s="29" t="n"/>
      <c r="U95" s="29" t="n"/>
      <c r="V95" s="29" t="n"/>
      <c r="W95" s="29" t="n"/>
      <c r="X95" s="29" t="n"/>
      <c r="Y95" s="29" t="n"/>
      <c r="Z95" s="29" t="n"/>
      <c r="AA95" s="29" t="n"/>
      <c r="AB95" s="29" t="n"/>
      <c r="AC95" s="29" t="n"/>
      <c r="AD95" s="29" t="n"/>
      <c r="AE95" s="29" t="n"/>
      <c r="AF95" s="29" t="n"/>
      <c r="AG95" s="29" t="n"/>
      <c r="AH95" s="29" t="n"/>
      <c r="AI95" s="29" t="n"/>
      <c r="AJ95" s="29" t="n"/>
      <c r="AK95" s="29" t="n"/>
      <c r="AL95" s="29" t="n"/>
      <c r="AM95" s="29" t="n"/>
      <c r="AN95" s="29" t="n"/>
      <c r="AO95" s="29" t="n"/>
      <c r="AP95" s="29" t="n"/>
      <c r="AQ95" s="29" t="n"/>
      <c r="AR95" s="29" t="n"/>
      <c r="AS95" s="29" t="n"/>
      <c r="AT95" s="29" t="n"/>
      <c r="AU95" s="29" t="n"/>
      <c r="AV95" s="29" t="n"/>
      <c r="AW95" s="29" t="n"/>
      <c r="AX95" s="29" t="n"/>
      <c r="AY95" s="29" t="n"/>
      <c r="AZ95" s="29" t="n"/>
      <c r="BA95" s="29" t="n"/>
      <c r="BB95" s="29" t="n"/>
      <c r="BC95" s="29" t="n"/>
      <c r="BD95" s="29" t="n"/>
      <c r="BE95" s="29" t="n"/>
      <c r="BF95" s="29" t="n"/>
      <c r="BG95" s="29" t="n"/>
      <c r="BH95" s="29" t="n"/>
      <c r="BI95" s="29" t="n"/>
      <c r="BJ95" s="29" t="n"/>
      <c r="BK95" s="29" t="n"/>
      <c r="BL95" s="29" t="n"/>
      <c r="BM95" s="29" t="n"/>
      <c r="BN95" s="29" t="n"/>
      <c r="BO95" s="29" t="n"/>
      <c r="BP95" s="29" t="n"/>
      <c r="BQ95" s="29" t="n"/>
      <c r="BR95" s="247" t="n"/>
      <c r="BS95" s="1" t="n"/>
      <c r="BT95" s="1" t="n"/>
    </row>
    <row r="96">
      <c r="A96" s="90" t="n"/>
      <c r="B96" s="688" t="n"/>
      <c r="C96" s="519" t="inlineStr">
        <is>
          <t>д</t>
        </is>
      </c>
      <c r="D96" s="1172" t="inlineStr">
        <is>
          <t>Дифференцированный зачет.</t>
        </is>
      </c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1" t="n"/>
      <c r="BI96" s="1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90" t="n"/>
      <c r="BS96" s="1" t="n"/>
      <c r="BT96" s="1" t="n"/>
    </row>
    <row r="97">
      <c r="A97" s="243" t="n"/>
      <c r="B97" s="243" t="n"/>
      <c r="C97" s="243" t="n"/>
      <c r="D97" s="243" t="n"/>
      <c r="E97" s="243" t="n"/>
      <c r="F97" s="243" t="n"/>
      <c r="G97" s="243" t="n"/>
      <c r="H97" s="243" t="n"/>
      <c r="I97" s="243" t="n"/>
      <c r="J97" s="243" t="n"/>
      <c r="K97" s="243" t="n"/>
      <c r="L97" s="243" t="n"/>
      <c r="M97" s="243" t="n"/>
      <c r="N97" s="243" t="n"/>
      <c r="O97" s="243" t="n"/>
      <c r="P97" s="243" t="n"/>
      <c r="Q97" s="243" t="n"/>
      <c r="R97" s="243" t="n"/>
      <c r="S97" s="243" t="n"/>
      <c r="T97" s="243" t="n"/>
      <c r="U97" s="243" t="n"/>
      <c r="V97" s="243" t="n"/>
      <c r="W97" s="243" t="n"/>
      <c r="X97" s="243" t="n"/>
      <c r="Y97" s="243" t="n"/>
      <c r="Z97" s="243" t="n"/>
      <c r="AA97" s="243" t="n"/>
      <c r="AB97" s="243" t="n"/>
      <c r="AC97" s="243" t="n"/>
      <c r="AD97" s="243" t="n"/>
      <c r="AE97" s="243" t="n"/>
      <c r="AF97" s="243" t="n"/>
      <c r="AG97" s="243" t="n"/>
      <c r="AH97" s="243" t="n"/>
      <c r="AI97" s="243" t="n"/>
      <c r="AJ97" s="243" t="n"/>
      <c r="AK97" s="243" t="n"/>
      <c r="AL97" s="243" t="n"/>
      <c r="AM97" s="243" t="n"/>
      <c r="AN97" s="243" t="n"/>
      <c r="AO97" s="243" t="n"/>
      <c r="AP97" s="243" t="n"/>
      <c r="AQ97" s="243" t="n"/>
      <c r="AR97" s="243" t="n"/>
      <c r="AS97" s="243" t="n"/>
      <c r="AT97" s="243" t="n"/>
      <c r="AU97" s="243" t="n"/>
      <c r="AV97" s="243" t="n"/>
      <c r="AW97" s="243" t="n"/>
      <c r="AX97" s="243" t="n"/>
      <c r="AY97" s="243" t="n"/>
      <c r="AZ97" s="243" t="n"/>
      <c r="BA97" s="243" t="n"/>
      <c r="BB97" s="243" t="n"/>
      <c r="BC97" s="243" t="n"/>
      <c r="BD97" s="243" t="n"/>
      <c r="BE97" s="243" t="n"/>
      <c r="BF97" s="243" t="n"/>
      <c r="BG97" s="243" t="n"/>
      <c r="BH97" s="243" t="n"/>
      <c r="BI97" s="243" t="n"/>
      <c r="BJ97" s="243" t="n"/>
      <c r="BK97" s="243" t="n"/>
      <c r="BL97" s="243" t="n"/>
      <c r="BM97" s="243" t="n"/>
      <c r="BN97" s="243" t="n"/>
      <c r="BO97" s="243" t="n"/>
      <c r="BP97" s="243" t="n"/>
      <c r="BQ97" s="243" t="n"/>
      <c r="BR97" s="243" t="n"/>
      <c r="BS97" s="1" t="n"/>
      <c r="BT97" s="1" t="n"/>
    </row>
    <row r="98">
      <c r="A98" s="1" t="n"/>
      <c r="B98" s="3" t="n"/>
      <c r="C98" s="3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280" t="n"/>
      <c r="AD98" s="276" t="n"/>
      <c r="AE98" s="276" t="n"/>
      <c r="AF98" s="276" t="n"/>
      <c r="AG98" s="276" t="n"/>
      <c r="AH98" s="276" t="n"/>
      <c r="AI98" s="276" t="n"/>
      <c r="AJ98" s="280" t="n"/>
      <c r="AK98" s="41" t="n"/>
      <c r="AL98" s="41" t="n"/>
      <c r="AM98" s="41" t="n"/>
      <c r="AN98" s="41" t="n"/>
      <c r="AO98" s="41" t="n"/>
      <c r="AP98" s="3" t="n"/>
      <c r="AQ98" s="41" t="inlineStr">
        <is>
          <t>А.А. Сакович</t>
        </is>
      </c>
      <c r="AR98" s="3" t="n"/>
      <c r="AS98" s="274" t="n"/>
      <c r="AT98" s="274" t="n"/>
      <c r="AU98" s="274" t="n"/>
      <c r="AV98" s="274" t="n"/>
      <c r="AW98" s="3" t="n"/>
      <c r="AX98" s="3" t="n"/>
      <c r="AY98" s="3" t="n"/>
      <c r="AZ98" s="3" t="n"/>
      <c r="BA98" s="3" t="n"/>
      <c r="BB98" s="3" t="n"/>
      <c r="BC98" s="3" t="n"/>
      <c r="BD98" s="3" t="n"/>
      <c r="BE98" s="3" t="n"/>
      <c r="BF98" s="3" t="n"/>
      <c r="BG98" s="3" t="n"/>
      <c r="BH98" s="3" t="n"/>
      <c r="BI98" s="3" t="n"/>
      <c r="BJ98" s="3" t="n"/>
      <c r="BK98" s="3" t="n"/>
      <c r="BL98" s="3" t="n"/>
      <c r="BM98" s="3" t="n"/>
      <c r="BN98" s="3" t="n"/>
      <c r="BO98" s="3" t="n"/>
      <c r="BP98" s="3" t="n"/>
      <c r="BQ98" s="3" t="n"/>
      <c r="BR98" s="3" t="n"/>
      <c r="BS98" s="3" t="n"/>
      <c r="BT98" s="1" t="n"/>
    </row>
    <row r="99">
      <c r="A99" s="1" t="n"/>
      <c r="B99" s="244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41" t="n"/>
      <c r="AD99" s="3" t="n"/>
      <c r="AE99" s="3" t="n"/>
      <c r="AF99" s="3" t="n"/>
      <c r="AG99" s="3" t="n"/>
      <c r="AH99" s="3" t="n"/>
      <c r="AI99" s="3" t="n"/>
      <c r="AJ99" s="41" t="n"/>
      <c r="AK99" s="41" t="n"/>
      <c r="AL99" s="41" t="n"/>
      <c r="AM99" s="41" t="n"/>
      <c r="AN99" s="41" t="n"/>
      <c r="AO99" s="41" t="n"/>
      <c r="AP99" s="3" t="n"/>
      <c r="AQ99" s="41" t="n"/>
      <c r="AR99" s="3" t="n"/>
      <c r="AS99" s="274" t="n"/>
      <c r="AT99" s="274" t="n"/>
      <c r="AU99" s="274" t="n"/>
      <c r="AV99" s="274" t="n"/>
      <c r="AW99" s="3" t="n"/>
      <c r="AX99" s="3" t="n"/>
      <c r="AY99" s="3" t="n"/>
      <c r="AZ99" s="244" t="n"/>
      <c r="BA99" s="244" t="n"/>
      <c r="BB99" s="244" t="n"/>
      <c r="BC99" s="244" t="n"/>
      <c r="BD99" s="244" t="n"/>
      <c r="BE99" s="244" t="n"/>
      <c r="BF99" s="244" t="n"/>
      <c r="BG99" s="244" t="n"/>
      <c r="BH99" s="244" t="n"/>
      <c r="BI99" s="244" t="n"/>
      <c r="BJ99" s="244" t="n"/>
      <c r="BK99" s="244" t="n"/>
      <c r="BL99" s="244" t="n"/>
      <c r="BM99" s="244" t="n"/>
      <c r="BN99" s="244" t="n"/>
      <c r="BO99" s="244" t="n"/>
      <c r="BP99" s="244" t="n"/>
      <c r="BQ99" s="244" t="n"/>
      <c r="BR99" s="244" t="n"/>
      <c r="BS99" s="244" t="n"/>
      <c r="BT99" s="1" t="n"/>
    </row>
    <row r="100">
      <c r="A100" s="1" t="n"/>
      <c r="B100" s="90" t="n"/>
      <c r="C100" s="276" t="n"/>
      <c r="D100" s="276" t="n"/>
      <c r="E100" s="276" t="n"/>
      <c r="F100" s="276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274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91" t="n"/>
      <c r="BA100" s="244" t="n"/>
      <c r="BB100" s="244" t="n"/>
      <c r="BC100" s="244" t="n"/>
      <c r="BD100" s="244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1" t="n"/>
    </row>
    <row r="101">
      <c r="A101" s="1" t="n"/>
      <c r="B101" s="90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91" t="n"/>
      <c r="BA101" s="244" t="n"/>
      <c r="BB101" s="244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1" t="n"/>
    </row>
    <row r="102">
      <c r="A102" s="1" t="n"/>
      <c r="B102" s="90" t="n"/>
      <c r="C102" s="274" t="inlineStr">
        <is>
          <t>Декан факультета                                   технологии органических веществ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3" t="n"/>
      <c r="AY102" s="4" t="n"/>
      <c r="AZ102" s="4" t="n"/>
      <c r="BA102" s="4" t="n"/>
      <c r="BB102" s="270" t="n"/>
      <c r="BC102" s="27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  <c r="BS102" s="90" t="n"/>
      <c r="BT102" s="1" t="n"/>
    </row>
    <row r="103">
      <c r="A103" s="1" t="n"/>
      <c r="B103" s="90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3" t="n"/>
      <c r="Y103" s="3" t="n"/>
      <c r="Z103" s="3" t="n"/>
      <c r="AA103" s="3" t="n"/>
      <c r="AB103" s="3" t="n"/>
      <c r="AC103" s="276" t="n"/>
      <c r="AD103" s="276" t="n"/>
      <c r="AE103" s="276" t="n"/>
      <c r="AF103" s="276" t="n"/>
      <c r="AG103" s="276" t="n"/>
      <c r="AH103" s="276" t="n"/>
      <c r="AI103" s="280" t="n"/>
      <c r="AJ103" s="280" t="n"/>
      <c r="AK103" s="41" t="n"/>
      <c r="AL103" s="41" t="n"/>
      <c r="AM103" s="41" t="n"/>
      <c r="AN103" s="41" t="n"/>
      <c r="AO103" s="3" t="n"/>
      <c r="AP103" s="41" t="n"/>
      <c r="AQ103" s="3" t="inlineStr">
        <is>
          <t>Ю.С.Радченко</t>
        </is>
      </c>
      <c r="AR103" s="274" t="n"/>
      <c r="AS103" s="274" t="n"/>
      <c r="AT103" s="274" t="n"/>
      <c r="AU103" s="274" t="n"/>
      <c r="AV103" s="3" t="n"/>
      <c r="AW103" s="3" t="n"/>
      <c r="AX103" s="3" t="n"/>
      <c r="AY103" s="265" t="n"/>
      <c r="AZ103" s="4" t="n"/>
      <c r="BA103" s="4" t="n"/>
      <c r="BB103" s="270" t="n"/>
      <c r="BC103" s="27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90" t="n"/>
      <c r="BQ103" s="90" t="n"/>
      <c r="BR103" s="90" t="n"/>
      <c r="BS103" s="90" t="n"/>
      <c r="BT103" s="1" t="n"/>
    </row>
    <row r="104">
      <c r="A104" s="1" t="n"/>
      <c r="B104" s="90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3" t="n"/>
      <c r="AC104" s="3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265" t="n"/>
      <c r="AZ104" s="4" t="n"/>
      <c r="BA104" s="4" t="n"/>
      <c r="BB104" s="270" t="n"/>
      <c r="BC104" s="27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90" t="n"/>
      <c r="BP104" s="90" t="n"/>
      <c r="BQ104" s="90" t="n"/>
      <c r="BR104" s="90" t="n"/>
      <c r="BS104" s="90" t="n"/>
      <c r="BT104" s="1" t="n"/>
    </row>
    <row r="105">
      <c r="A105" s="1" t="n"/>
      <c r="B105" s="90" t="n"/>
      <c r="C105" s="3" t="n"/>
      <c r="D105" s="3" t="n"/>
      <c r="E105" s="3" t="n"/>
      <c r="F105" s="3" t="n"/>
      <c r="G105" s="277" t="n"/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3" t="n"/>
      <c r="AC105" s="3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265" t="n"/>
      <c r="AZ105" s="4" t="n"/>
      <c r="BA105" s="4" t="n"/>
      <c r="BB105" s="270" t="n"/>
      <c r="BC105" s="27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90" t="n"/>
      <c r="BP105" s="90" t="n"/>
      <c r="BQ105" s="90" t="n"/>
      <c r="BR105" s="90" t="n"/>
      <c r="BS105" s="90" t="n"/>
      <c r="BT105" s="1" t="n"/>
    </row>
    <row r="106">
      <c r="A106" s="1" t="n"/>
      <c r="B106" s="90" t="n"/>
      <c r="C106" s="3" t="inlineStr">
        <is>
          <t>Декан факультета заочного образования</t>
        </is>
      </c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276" t="n"/>
      <c r="AD106" s="276" t="n"/>
      <c r="AE106" s="276" t="n"/>
      <c r="AF106" s="276" t="n"/>
      <c r="AG106" s="276" t="n"/>
      <c r="AH106" s="276" t="n"/>
      <c r="AI106" s="280" t="n"/>
      <c r="AJ106" s="280" t="n"/>
      <c r="AK106" s="41" t="n"/>
      <c r="AL106" s="41" t="n"/>
      <c r="AM106" s="41" t="n"/>
      <c r="AN106" s="41" t="n"/>
      <c r="AO106" s="3" t="n"/>
      <c r="AP106" s="41" t="n"/>
      <c r="AQ106" s="3" t="inlineStr">
        <is>
          <t>С.А.Прохорчик</t>
        </is>
      </c>
      <c r="AR106" s="274" t="n"/>
      <c r="AS106" s="274" t="n"/>
      <c r="AT106" s="274" t="n"/>
      <c r="AU106" s="274" t="n"/>
      <c r="AV106" s="3" t="n"/>
      <c r="AW106" s="3" t="n"/>
      <c r="AX106" s="3" t="n"/>
      <c r="AY106" s="90" t="n"/>
      <c r="AZ106" s="4" t="n"/>
      <c r="BA106" s="4" t="n"/>
      <c r="BB106" s="270" t="n"/>
      <c r="BC106" s="27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90" t="n"/>
      <c r="BP106" s="90" t="n"/>
      <c r="BQ106" s="90" t="n"/>
      <c r="BR106" s="90" t="n"/>
      <c r="BS106" s="90" t="n"/>
      <c r="BT106" s="1" t="n"/>
    </row>
    <row r="107">
      <c r="A107" s="1" t="n"/>
      <c r="B107" s="90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244" t="n"/>
      <c r="AZ107" s="4" t="n"/>
      <c r="BA107" s="4" t="n"/>
      <c r="BB107" s="270" t="n"/>
      <c r="BC107" s="27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90" t="n"/>
      <c r="BP107" s="90" t="n"/>
      <c r="BQ107" s="90" t="n"/>
      <c r="BR107" s="90" t="n"/>
      <c r="BS107" s="90" t="n"/>
      <c r="BT107" s="1" t="n"/>
    </row>
    <row r="108">
      <c r="A108" s="1" t="n"/>
      <c r="B108" s="90" t="n"/>
      <c r="C108" s="276" t="n"/>
      <c r="D108" s="276" t="n"/>
      <c r="E108" s="276" t="n"/>
      <c r="F108" s="276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3" t="n"/>
      <c r="AC108" s="3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91" t="n"/>
      <c r="AZ108" s="4" t="n"/>
      <c r="BA108" s="4" t="n"/>
      <c r="BB108" s="270" t="n"/>
      <c r="BC108" s="270" t="n"/>
      <c r="BD108" s="90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90" t="n"/>
      <c r="BN108" s="90" t="n"/>
      <c r="BO108" s="90" t="n"/>
      <c r="BP108" s="90" t="n"/>
      <c r="BQ108" s="90" t="n"/>
      <c r="BR108" s="90" t="n"/>
      <c r="BS108" s="90" t="n"/>
      <c r="BT108" s="1" t="n"/>
    </row>
    <row r="109">
      <c r="A109" s="1" t="n"/>
      <c r="B109" s="90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" t="n"/>
      <c r="AZ109" s="4" t="n"/>
      <c r="BA109" s="4" t="n"/>
      <c r="BB109" s="270" t="n"/>
      <c r="BC109" s="270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270" t="n"/>
      <c r="BN109" s="270" t="n"/>
      <c r="BO109" s="270" t="n"/>
      <c r="BP109" s="90" t="n"/>
      <c r="BQ109" s="90" t="n"/>
      <c r="BR109" s="90" t="n"/>
      <c r="BS109" s="90" t="n"/>
      <c r="BT109" s="1" t="n"/>
    </row>
    <row r="110">
      <c r="A110" s="1" t="n"/>
      <c r="B110" s="90" t="n"/>
      <c r="C110" s="274" t="inlineStr">
        <is>
          <t>Заведующий кафедрой нефтегазопереработки и нефтехимии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3" t="n"/>
      <c r="Y110" s="3" t="n"/>
      <c r="Z110" s="3" t="n"/>
      <c r="AA110" s="3" t="n"/>
      <c r="AB110" s="3" t="n"/>
      <c r="AC110" s="272" t="n"/>
      <c r="AD110" s="273" t="n"/>
      <c r="AE110" s="273" t="n"/>
      <c r="AF110" s="273" t="n"/>
      <c r="AG110" s="273" t="n"/>
      <c r="AH110" s="273" t="n"/>
      <c r="AI110" s="273" t="n"/>
      <c r="AJ110" s="272" t="n"/>
      <c r="AK110" s="41" t="n"/>
      <c r="AL110" s="41" t="n"/>
      <c r="AM110" s="41" t="n"/>
      <c r="AN110" s="41" t="n"/>
      <c r="AO110" s="41" t="n"/>
      <c r="AP110" s="3" t="n"/>
      <c r="AQ110" s="41" t="inlineStr">
        <is>
          <t>А.И.Юсевич</t>
        </is>
      </c>
      <c r="AR110" s="274" t="n"/>
      <c r="AS110" s="274" t="n"/>
      <c r="AT110" s="274" t="n"/>
      <c r="AU110" s="274" t="n"/>
      <c r="AV110" s="3" t="n"/>
      <c r="AW110" s="3" t="n"/>
      <c r="AX110" s="3" t="n"/>
      <c r="AY110" s="4" t="n"/>
      <c r="AZ110" s="4" t="n"/>
      <c r="BA110" s="4" t="n"/>
      <c r="BB110" s="270" t="n"/>
      <c r="BC110" s="270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270" t="n"/>
      <c r="BN110" s="270" t="n"/>
      <c r="BO110" s="270" t="n"/>
      <c r="BP110" s="90" t="n"/>
      <c r="BQ110" s="90" t="n"/>
      <c r="BR110" s="90" t="n"/>
      <c r="BS110" s="90" t="n"/>
      <c r="BT110" s="1" t="n"/>
    </row>
    <row r="111">
      <c r="A111" s="1" t="n"/>
      <c r="B111" s="90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41" t="n"/>
      <c r="AD111" s="3" t="n"/>
      <c r="AE111" s="3" t="n"/>
      <c r="AF111" s="3" t="n"/>
      <c r="AG111" s="3" t="n"/>
      <c r="AH111" s="3" t="n"/>
      <c r="AI111" s="3" t="n"/>
      <c r="AJ111" s="41" t="n"/>
      <c r="AK111" s="41" t="n"/>
      <c r="AL111" s="41" t="n"/>
      <c r="AM111" s="41" t="n"/>
      <c r="AN111" s="41" t="n"/>
      <c r="AO111" s="41" t="n"/>
      <c r="AP111" s="3" t="n"/>
      <c r="AQ111" s="3" t="n"/>
      <c r="AR111" s="274" t="n"/>
      <c r="AS111" s="274" t="n"/>
      <c r="AT111" s="274" t="n"/>
      <c r="AU111" s="274" t="n"/>
      <c r="AV111" s="3" t="n"/>
      <c r="AW111" s="3" t="n"/>
      <c r="AX111" s="3" t="n"/>
      <c r="AY111" s="4" t="n"/>
      <c r="AZ111" s="4" t="n"/>
      <c r="BA111" s="4" t="n"/>
      <c r="BB111" s="270" t="n"/>
      <c r="BC111" s="270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270" t="n"/>
      <c r="BN111" s="270" t="n"/>
      <c r="BO111" s="270" t="n"/>
      <c r="BP111" s="90" t="n"/>
      <c r="BQ111" s="90" t="n"/>
      <c r="BR111" s="90" t="n"/>
      <c r="BS111" s="90" t="n"/>
      <c r="BT111" s="1" t="n"/>
    </row>
    <row r="112">
      <c r="A112" s="1" t="n"/>
      <c r="B112" s="90" t="n"/>
      <c r="C112" s="273" t="n"/>
      <c r="D112" s="273" t="n"/>
      <c r="E112" s="273" t="n"/>
      <c r="F112" s="273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265" t="n"/>
      <c r="AZ112" s="4" t="n"/>
      <c r="BA112" s="4" t="n"/>
      <c r="BB112" s="270" t="n"/>
      <c r="BC112" s="270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270" t="n"/>
      <c r="BN112" s="270" t="n"/>
      <c r="BO112" s="270" t="n"/>
      <c r="BP112" s="90" t="n"/>
      <c r="BQ112" s="90" t="n"/>
      <c r="BR112" s="90" t="n"/>
      <c r="BS112" s="90" t="n"/>
      <c r="BT112" s="1" t="n"/>
    </row>
    <row r="113">
      <c r="A113" s="1" t="n"/>
      <c r="B113" s="90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265" t="n"/>
      <c r="AZ113" s="4" t="n"/>
      <c r="BA113" s="265" t="n"/>
      <c r="BB113" s="270" t="n"/>
      <c r="BC113" s="270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270" t="n"/>
      <c r="BN113" s="270" t="n"/>
      <c r="BO113" s="270" t="n"/>
      <c r="BP113" s="90" t="n"/>
      <c r="BQ113" s="90" t="n"/>
      <c r="BR113" s="90" t="n"/>
      <c r="BS113" s="90" t="n"/>
      <c r="BT113" s="1" t="n"/>
    </row>
    <row r="114">
      <c r="A114" s="1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265" t="n"/>
      <c r="AZ114" s="4" t="n"/>
      <c r="BA114" s="265" t="n"/>
      <c r="BB114" s="270" t="n"/>
      <c r="BC114" s="270" t="n"/>
      <c r="BD114" s="351" t="n"/>
      <c r="BE114" s="351" t="n"/>
      <c r="BF114" s="351" t="n"/>
      <c r="BG114" s="351" t="n"/>
      <c r="BH114" s="351" t="n"/>
      <c r="BI114" s="351" t="n"/>
      <c r="BJ114" s="351" t="n"/>
      <c r="BK114" s="351" t="n"/>
      <c r="BL114" s="351" t="n"/>
      <c r="BM114" s="270" t="n"/>
      <c r="BN114" s="270" t="n"/>
      <c r="BO114" s="270" t="n"/>
      <c r="BP114" s="90" t="n"/>
      <c r="BQ114" s="90" t="n"/>
      <c r="BR114" s="90" t="n"/>
      <c r="BS114" s="90" t="n"/>
      <c r="BT114" s="1" t="n"/>
    </row>
    <row r="115">
      <c r="A115" s="1" t="n"/>
      <c r="B115" s="90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3" t="n"/>
      <c r="AZ115" s="91" t="n"/>
      <c r="BA115" s="244" t="n"/>
      <c r="BB115" s="91" t="n"/>
      <c r="BC115" s="244" t="n"/>
      <c r="BD115" s="244" t="n"/>
      <c r="BE115" s="90" t="n"/>
      <c r="BF115" s="90" t="n"/>
      <c r="BG115" s="90" t="n"/>
      <c r="BH115" s="90" t="n"/>
      <c r="BI115" s="90" t="n"/>
      <c r="BJ115" s="90" t="n"/>
      <c r="BK115" s="90" t="n"/>
      <c r="BL115" s="90" t="n"/>
      <c r="BM115" s="90" t="n"/>
      <c r="BN115" s="90" t="n"/>
      <c r="BO115" s="90" t="n"/>
      <c r="BP115" s="90" t="n"/>
      <c r="BQ115" s="90" t="n"/>
      <c r="BR115" s="90" t="n"/>
      <c r="BS115" s="90" t="n"/>
      <c r="BT115" s="1" t="n"/>
    </row>
    <row r="116">
      <c r="A116" s="1" t="n"/>
      <c r="B116" s="90" t="n"/>
      <c r="C116" s="281" t="inlineStr">
        <is>
          <t>Рекомендован к утверждению научно-методическим советом БГТУ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356" t="n"/>
      <c r="BA116" s="356" t="n"/>
      <c r="BB116" s="356" t="n"/>
      <c r="BC116" s="356" t="n"/>
      <c r="BD116" s="356" t="n"/>
      <c r="BE116" s="356" t="n"/>
      <c r="BF116" s="356" t="n"/>
      <c r="BG116" s="356" t="n"/>
      <c r="BH116" s="356" t="n"/>
      <c r="BI116" s="356" t="n"/>
      <c r="BJ116" s="356" t="n"/>
      <c r="BK116" s="356" t="n"/>
      <c r="BL116" s="356" t="n"/>
      <c r="BM116" s="356" t="n"/>
      <c r="BN116" s="356" t="n"/>
      <c r="BO116" s="356" t="n"/>
      <c r="BP116" s="356" t="n"/>
      <c r="BQ116" s="356" t="n"/>
      <c r="BR116" s="356" t="n"/>
      <c r="BS116" s="356" t="n"/>
      <c r="BT116" s="1" t="n"/>
    </row>
    <row r="117">
      <c r="A117" s="1" t="n"/>
      <c r="B117" s="90" t="n"/>
      <c r="C117" s="282" t="inlineStr">
        <is>
          <t>Протокол № 6 от 28.04.2023</t>
        </is>
      </c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356" t="n"/>
      <c r="BA117" s="522" t="n"/>
      <c r="BB117" s="522" t="n"/>
      <c r="BC117" s="522" t="n"/>
      <c r="BD117" s="522" t="n"/>
      <c r="BE117" s="522" t="n"/>
      <c r="BF117" s="522" t="n"/>
      <c r="BG117" s="522" t="n"/>
      <c r="BH117" s="522" t="n"/>
      <c r="BI117" s="522" t="n"/>
      <c r="BJ117" s="522" t="n"/>
      <c r="BK117" s="522" t="n"/>
      <c r="BL117" s="522" t="n"/>
      <c r="BM117" s="522" t="n"/>
      <c r="BN117" s="522" t="n"/>
      <c r="BO117" s="522" t="n"/>
      <c r="BP117" s="522" t="n"/>
      <c r="BQ117" s="522" t="n"/>
      <c r="BR117" s="522" t="n"/>
      <c r="BS117" s="522" t="n"/>
      <c r="BT117" s="1" t="n"/>
    </row>
    <row r="118">
      <c r="A118" s="90" t="n"/>
      <c r="B118" s="283" t="n"/>
      <c r="C118" s="283" t="n"/>
      <c r="D118" s="283" t="n"/>
      <c r="E118" s="283" t="n"/>
      <c r="F118" s="283" t="n"/>
      <c r="G118" s="283" t="n"/>
      <c r="H118" s="283" t="n"/>
      <c r="I118" s="283" t="n"/>
      <c r="J118" s="283" t="n"/>
      <c r="K118" s="283" t="n"/>
      <c r="L118" s="283" t="n"/>
      <c r="M118" s="283" t="n"/>
      <c r="N118" s="283" t="n"/>
      <c r="O118" s="283" t="n"/>
      <c r="P118" s="283" t="n"/>
      <c r="Q118" s="283" t="n"/>
      <c r="R118" s="283" t="n"/>
      <c r="S118" s="283" t="n"/>
      <c r="T118" s="283" t="n"/>
      <c r="U118" s="283" t="n"/>
      <c r="V118" s="283" t="n"/>
      <c r="W118" s="283" t="n"/>
      <c r="X118" s="283" t="n"/>
      <c r="Y118" s="283" t="n"/>
      <c r="Z118" s="283" t="n"/>
      <c r="AA118" s="283" t="n"/>
      <c r="AB118" s="283" t="n"/>
      <c r="AC118" s="283" t="n"/>
      <c r="AD118" s="283" t="n"/>
      <c r="AE118" s="283" t="n"/>
      <c r="AF118" s="283" t="n"/>
      <c r="AG118" s="283" t="n"/>
      <c r="AH118" s="283" t="n"/>
      <c r="AI118" s="283" t="n"/>
      <c r="AJ118" s="283" t="n"/>
      <c r="AK118" s="283" t="n"/>
      <c r="AL118" s="283" t="n"/>
      <c r="AM118" s="283" t="n"/>
      <c r="AN118" s="283" t="n"/>
      <c r="AO118" s="283" t="n"/>
      <c r="AP118" s="283" t="n"/>
      <c r="AQ118" s="283" t="n"/>
      <c r="AR118" s="283" t="n"/>
      <c r="AS118" s="283" t="n"/>
      <c r="AT118" s="283" t="n"/>
      <c r="AU118" s="283" t="n"/>
      <c r="AV118" s="283" t="n"/>
      <c r="AW118" s="283" t="n"/>
      <c r="AX118" s="283" t="n"/>
      <c r="AY118" s="523" t="n"/>
      <c r="AZ118" s="523" t="n"/>
      <c r="BA118" s="523" t="n"/>
      <c r="BB118" s="523" t="n"/>
      <c r="BC118" s="523" t="n"/>
      <c r="BD118" s="523" t="n"/>
      <c r="BE118" s="523" t="n"/>
      <c r="BF118" s="523" t="n"/>
      <c r="BG118" s="523" t="n"/>
      <c r="BH118" s="523" t="n"/>
      <c r="BI118" s="523" t="n"/>
      <c r="BJ118" s="523" t="n"/>
      <c r="BK118" s="523" t="n"/>
      <c r="BL118" s="523" t="n"/>
      <c r="BM118" s="523" t="n"/>
      <c r="BN118" s="523" t="n"/>
      <c r="BO118" s="523" t="n"/>
      <c r="BP118" s="523" t="n"/>
      <c r="BQ118" s="523" t="n"/>
      <c r="BR118" s="523" t="n"/>
      <c r="BS118" s="1" t="n"/>
      <c r="BT118" s="1" t="n"/>
    </row>
    <row r="119">
      <c r="A119" s="355" t="n"/>
      <c r="B119" s="356" t="n"/>
      <c r="C119" s="356" t="n"/>
      <c r="D119" s="356" t="n"/>
      <c r="E119" s="356" t="n"/>
      <c r="F119" s="356" t="n"/>
      <c r="G119" s="356" t="n"/>
      <c r="H119" s="356" t="n"/>
      <c r="I119" s="356" t="n"/>
      <c r="J119" s="356" t="n"/>
      <c r="K119" s="356" t="n"/>
      <c r="L119" s="356" t="n"/>
      <c r="M119" s="356" t="n"/>
      <c r="N119" s="356" t="n"/>
      <c r="O119" s="356" t="n"/>
      <c r="P119" s="356" t="n"/>
      <c r="Q119" s="356" t="n"/>
      <c r="R119" s="356" t="n"/>
      <c r="S119" s="35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6" t="n"/>
      <c r="AD119" s="356" t="n"/>
      <c r="AE119" s="356" t="n"/>
      <c r="AF119" s="35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6" t="n"/>
      <c r="AQ119" s="356" t="n"/>
      <c r="AR119" s="356" t="n"/>
      <c r="AS119" s="356" t="n"/>
      <c r="AT119" s="356" t="n"/>
      <c r="AU119" s="356" t="n"/>
      <c r="AV119" s="356" t="n"/>
      <c r="AW119" s="356" t="n"/>
      <c r="AX119" s="356" t="n"/>
      <c r="AY119" s="243" t="n"/>
      <c r="AZ119" s="243" t="n"/>
      <c r="BA119" s="243" t="n"/>
      <c r="BB119" s="243" t="n"/>
      <c r="BC119" s="243" t="n"/>
      <c r="BD119" s="243" t="n"/>
      <c r="BE119" s="243" t="n"/>
      <c r="BF119" s="243" t="n"/>
      <c r="BG119" s="243" t="n"/>
      <c r="BH119" s="243" t="n"/>
      <c r="BI119" s="243" t="n"/>
      <c r="BJ119" s="243" t="n"/>
      <c r="BK119" s="243" t="n"/>
      <c r="BL119" s="243" t="n"/>
      <c r="BM119" s="243" t="n"/>
      <c r="BN119" s="243" t="n"/>
      <c r="BO119" s="243" t="n"/>
      <c r="BP119" s="243" t="n"/>
      <c r="BQ119" s="243" t="n"/>
      <c r="BR119" s="243" t="n"/>
      <c r="BS119" s="1" t="n"/>
      <c r="BT119" s="1" t="n"/>
    </row>
    <row r="120">
      <c r="A120" s="524" t="n"/>
      <c r="B120" s="356" t="n"/>
      <c r="C120" s="356" t="n"/>
      <c r="D120" s="356" t="n"/>
      <c r="E120" s="356" t="n"/>
      <c r="F120" s="356" t="n"/>
      <c r="G120" s="355" t="n"/>
      <c r="H120" s="516" t="n"/>
      <c r="I120" s="516" t="n"/>
      <c r="J120" s="516" t="n"/>
      <c r="K120" s="516" t="n"/>
      <c r="L120" s="516" t="n"/>
      <c r="M120" s="516" t="n"/>
      <c r="N120" s="516" t="n"/>
      <c r="O120" s="516" t="n"/>
      <c r="P120" s="516" t="n"/>
      <c r="Q120" s="516" t="n"/>
      <c r="R120" s="516" t="n"/>
      <c r="S120" s="516" t="n"/>
      <c r="T120" s="356" t="n"/>
      <c r="U120" s="356" t="n"/>
      <c r="V120" s="356" t="n"/>
      <c r="W120" s="356" t="n"/>
      <c r="X120" s="356" t="n"/>
      <c r="Y120" s="356" t="n"/>
      <c r="Z120" s="356" t="n"/>
      <c r="AA120" s="356" t="n"/>
      <c r="AB120" s="356" t="n"/>
      <c r="AC120" s="355" t="n"/>
      <c r="AD120" s="355" t="n"/>
      <c r="AE120" s="516" t="n"/>
      <c r="AF120" s="516" t="n"/>
      <c r="AG120" s="356" t="n"/>
      <c r="AH120" s="356" t="n"/>
      <c r="AI120" s="356" t="n"/>
      <c r="AJ120" s="356" t="n"/>
      <c r="AK120" s="356" t="n"/>
      <c r="AL120" s="356" t="n"/>
      <c r="AM120" s="356" t="n"/>
      <c r="AN120" s="356" t="n"/>
      <c r="AO120" s="356" t="n"/>
      <c r="AP120" s="355" t="n"/>
      <c r="AQ120" s="355" t="n"/>
      <c r="AR120" s="260" t="n"/>
      <c r="AS120" s="516" t="n"/>
      <c r="AT120" s="356" t="n"/>
      <c r="AU120" s="356" t="n"/>
      <c r="AV120" s="356" t="n"/>
      <c r="AW120" s="356" t="n"/>
      <c r="AX120" s="356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</row>
    <row r="121">
      <c r="A121" s="523" t="n"/>
      <c r="B121" s="525" t="n"/>
      <c r="C121" s="525" t="n"/>
      <c r="D121" s="525" t="n"/>
      <c r="E121" s="525" t="n"/>
      <c r="F121" s="525" t="n"/>
      <c r="G121" s="525" t="n"/>
      <c r="H121" s="525" t="n"/>
      <c r="I121" s="525" t="n"/>
      <c r="J121" s="523" t="n"/>
      <c r="K121" s="523" t="n"/>
      <c r="L121" s="523" t="n"/>
      <c r="M121" s="523" t="n"/>
      <c r="N121" s="523" t="n"/>
      <c r="O121" s="523" t="n"/>
      <c r="P121" s="523" t="n"/>
      <c r="Q121" s="523" t="n"/>
      <c r="R121" s="523" t="n"/>
      <c r="S121" s="523" t="n"/>
      <c r="T121" s="523" t="n"/>
      <c r="U121" s="523" t="n"/>
      <c r="V121" s="523" t="n"/>
      <c r="W121" s="523" t="n"/>
      <c r="X121" s="523" t="n"/>
      <c r="Y121" s="523" t="n"/>
      <c r="Z121" s="523" t="n"/>
      <c r="AA121" s="523" t="n"/>
      <c r="AB121" s="523" t="n"/>
      <c r="AC121" s="523" t="n"/>
      <c r="AD121" s="523" t="n"/>
      <c r="AE121" s="523" t="n"/>
      <c r="AF121" s="523" t="n"/>
      <c r="AG121" s="523" t="n"/>
      <c r="AH121" s="523" t="n"/>
      <c r="AI121" s="523" t="n"/>
      <c r="AJ121" s="523" t="n"/>
      <c r="AK121" s="523" t="n"/>
      <c r="AL121" s="523" t="n"/>
      <c r="AM121" s="523" t="n"/>
      <c r="AN121" s="523" t="n"/>
      <c r="AO121" s="523" t="n"/>
      <c r="AP121" s="523" t="n"/>
      <c r="AQ121" s="523" t="n"/>
      <c r="AR121" s="523" t="n"/>
      <c r="AS121" s="523" t="n"/>
      <c r="AT121" s="523" t="n"/>
      <c r="AU121" s="523" t="n"/>
      <c r="AV121" s="523" t="n"/>
      <c r="AW121" s="523" t="n"/>
      <c r="AX121" s="523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</row>
    <row r="122">
      <c r="A122" s="242" t="n"/>
      <c r="B122" s="242" t="n"/>
      <c r="C122" s="242" t="n"/>
      <c r="D122" s="242" t="n"/>
      <c r="E122" s="242" t="n"/>
      <c r="F122" s="242" t="n"/>
      <c r="G122" s="242" t="n"/>
      <c r="H122" s="242" t="n"/>
      <c r="I122" s="242" t="n"/>
      <c r="J122" s="242" t="n"/>
      <c r="K122" s="242" t="n"/>
      <c r="L122" s="242" t="n"/>
      <c r="M122" s="242" t="n"/>
      <c r="N122" s="242" t="n"/>
      <c r="O122" s="242" t="n"/>
      <c r="P122" s="242" t="n"/>
      <c r="Q122" s="242" t="n"/>
      <c r="R122" s="242" t="n"/>
      <c r="S122" s="242" t="n"/>
      <c r="T122" s="242" t="n"/>
      <c r="U122" s="242" t="n"/>
      <c r="V122" s="242" t="n"/>
      <c r="W122" s="242" t="n"/>
      <c r="X122" s="242" t="n"/>
      <c r="Y122" s="242" t="n"/>
      <c r="Z122" s="242" t="n"/>
      <c r="AA122" s="242" t="n"/>
      <c r="AB122" s="242" t="n"/>
      <c r="AC122" s="242" t="n"/>
      <c r="AD122" s="242" t="n"/>
      <c r="AE122" s="242" t="n"/>
      <c r="AF122" s="242" t="n"/>
      <c r="AG122" s="242" t="n"/>
      <c r="AH122" s="242" t="n"/>
      <c r="AI122" s="242" t="n"/>
      <c r="AJ122" s="242" t="n"/>
      <c r="AK122" s="242" t="n"/>
      <c r="AL122" s="242" t="n"/>
      <c r="AM122" s="242" t="n"/>
      <c r="AN122" s="242" t="n"/>
      <c r="AO122" s="242" t="n"/>
      <c r="AP122" s="242" t="n"/>
      <c r="AQ122" s="242" t="n"/>
      <c r="AR122" s="242" t="n"/>
      <c r="AS122" s="242" t="n"/>
      <c r="AT122" s="242" t="n"/>
      <c r="AU122" s="242" t="n"/>
      <c r="AV122" s="242" t="n"/>
      <c r="AW122" s="242" t="n"/>
      <c r="AX122" s="242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</row>
    <row r="123">
      <c r="A123" s="243" t="n"/>
      <c r="B123" s="243" t="n"/>
      <c r="C123" s="243" t="n"/>
      <c r="D123" s="243" t="n"/>
      <c r="E123" s="243" t="n"/>
      <c r="F123" s="243" t="n"/>
      <c r="G123" s="243" t="n"/>
      <c r="H123" s="243" t="n"/>
      <c r="I123" s="243" t="n"/>
      <c r="J123" s="243" t="n"/>
      <c r="K123" s="243" t="n"/>
      <c r="L123" s="243" t="n"/>
      <c r="M123" s="243" t="n"/>
      <c r="N123" s="243" t="n"/>
      <c r="O123" s="243" t="n"/>
      <c r="P123" s="243" t="n"/>
      <c r="Q123" s="243" t="n"/>
      <c r="R123" s="243" t="n"/>
      <c r="S123" s="243" t="n"/>
      <c r="T123" s="243" t="n"/>
      <c r="U123" s="243" t="n"/>
      <c r="V123" s="243" t="n"/>
      <c r="W123" s="243" t="n"/>
      <c r="X123" s="243" t="n"/>
      <c r="Y123" s="243" t="n"/>
      <c r="Z123" s="243" t="n"/>
      <c r="AA123" s="243" t="n"/>
      <c r="AB123" s="243" t="n"/>
      <c r="AC123" s="243" t="n"/>
      <c r="AD123" s="243" t="n"/>
      <c r="AE123" s="243" t="n"/>
      <c r="AF123" s="243" t="n"/>
      <c r="AG123" s="243" t="n"/>
      <c r="AH123" s="243" t="n"/>
      <c r="AI123" s="243" t="n"/>
      <c r="AJ123" s="243" t="n"/>
      <c r="AK123" s="243" t="n"/>
      <c r="AL123" s="243" t="n"/>
      <c r="AM123" s="243" t="n"/>
      <c r="AN123" s="243" t="n"/>
      <c r="AO123" s="243" t="n"/>
      <c r="AP123" s="243" t="n"/>
      <c r="AQ123" s="243" t="n"/>
      <c r="AR123" s="243" t="n"/>
      <c r="AS123" s="243" t="n"/>
      <c r="AT123" s="243" t="n"/>
      <c r="AU123" s="243" t="n"/>
      <c r="AV123" s="243" t="n"/>
      <c r="AW123" s="243" t="n"/>
      <c r="AX123" s="243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Q12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3" t="n"/>
      <c r="BQ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509" t="n"/>
      <c r="BO4" s="509" t="n"/>
      <c r="BP4" s="509" t="n"/>
      <c r="BQ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8" t="n"/>
      <c r="S5" s="1" t="n"/>
      <c r="T5" s="28" t="n"/>
      <c r="U5" s="13" t="inlineStr">
        <is>
          <t xml:space="preserve"> УЧЕБНЫЙ ПЛАН</t>
        </is>
      </c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9" t="n"/>
      <c r="AX5" s="14" t="n"/>
      <c r="AY5" s="10" t="n"/>
      <c r="AZ5" s="529" t="n"/>
      <c r="BA5" s="529" t="n"/>
      <c r="BB5" s="18" t="n"/>
      <c r="BC5" s="18" t="n"/>
      <c r="BD5" s="18" t="n"/>
      <c r="BE5" s="18" t="n"/>
      <c r="BF5" s="18" t="n"/>
      <c r="BG5" s="18" t="n"/>
      <c r="BH5" s="97" t="n"/>
      <c r="BI5" s="10" t="n"/>
      <c r="BJ5" s="97" t="n"/>
      <c r="BK5" s="97" t="n"/>
      <c r="BL5" s="97" t="n"/>
      <c r="BM5" s="97" t="n"/>
      <c r="BN5" s="9" t="n"/>
      <c r="BO5" s="9" t="n"/>
      <c r="BP5" s="9" t="n"/>
      <c r="BQ5" s="10" t="n"/>
    </row>
    <row r="6">
      <c r="A6" s="10" t="n"/>
      <c r="B6" s="10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28" t="n"/>
      <c r="S6" s="1" t="n"/>
      <c r="T6" s="28" t="n"/>
      <c r="U6" s="19" t="n"/>
      <c r="V6" s="19" t="n"/>
      <c r="W6" s="19" t="n"/>
      <c r="X6" s="19" t="n"/>
      <c r="Y6" s="19" t="n"/>
      <c r="Z6" s="19" t="n"/>
      <c r="AA6" s="19" t="n"/>
      <c r="AB6" s="19" t="n"/>
      <c r="AC6" s="19" t="n"/>
      <c r="AD6" s="19" t="n"/>
      <c r="AE6" s="19" t="n"/>
      <c r="AF6" s="19" t="n"/>
      <c r="AG6" s="19" t="n"/>
      <c r="AH6" s="19" t="n"/>
      <c r="AI6" s="19" t="n"/>
      <c r="AJ6" s="19" t="n"/>
      <c r="AK6" s="19" t="n"/>
      <c r="AL6" s="19" t="n"/>
      <c r="AM6" s="19" t="n"/>
      <c r="AN6" s="19" t="n"/>
      <c r="AO6" s="19" t="n"/>
      <c r="AP6" s="19" t="n"/>
      <c r="AQ6" s="19" t="n"/>
      <c r="AR6" s="19" t="n"/>
      <c r="AS6" s="19" t="n"/>
      <c r="AT6" s="19" t="n"/>
      <c r="AU6" s="19" t="n"/>
      <c r="AV6" s="19" t="n"/>
      <c r="AW6" s="19" t="n"/>
      <c r="AX6" s="14" t="n"/>
      <c r="AY6" s="18" t="inlineStr">
        <is>
          <t>Степень: Магистр</t>
        </is>
      </c>
      <c r="AZ6" s="529" t="n"/>
      <c r="BA6" s="529" t="n"/>
      <c r="BB6" s="21" t="n"/>
      <c r="BC6" s="21" t="n"/>
      <c r="BD6" s="21" t="n"/>
      <c r="BE6" s="21" t="n"/>
      <c r="BF6" s="21" t="n"/>
      <c r="BG6" s="21" t="n"/>
      <c r="BH6" s="94" t="n"/>
      <c r="BI6" s="10" t="n"/>
      <c r="BJ6" s="94" t="n"/>
      <c r="BK6" s="94" t="n"/>
      <c r="BL6" s="94" t="n"/>
      <c r="BM6" s="94" t="n"/>
      <c r="BN6" s="9" t="n"/>
      <c r="BO6" s="9" t="n"/>
      <c r="BP6" s="9" t="n"/>
      <c r="BQ6" s="10" t="n"/>
    </row>
    <row r="7">
      <c r="A7" s="10" t="n"/>
      <c r="B7" s="10" t="n"/>
      <c r="C7" s="10" t="n"/>
      <c r="D7" s="10" t="n"/>
      <c r="E7" s="10" t="n"/>
      <c r="F7" s="10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31" t="n"/>
      <c r="Q7" s="31" t="n"/>
      <c r="R7" s="10" t="n"/>
      <c r="S7" s="282" t="n"/>
      <c r="T7" s="282" t="n"/>
      <c r="U7" s="282" t="n"/>
      <c r="V7" s="282" t="n"/>
      <c r="W7" s="282" t="n"/>
      <c r="X7" s="282" t="n"/>
      <c r="Y7" s="1618" t="n"/>
      <c r="Z7" s="2355" t="n"/>
      <c r="AA7" s="10" t="n"/>
      <c r="AB7" s="279" t="n"/>
      <c r="AC7" s="279" t="n"/>
      <c r="AD7" s="279" t="n"/>
      <c r="AE7" s="10" t="n"/>
      <c r="AF7" s="279" t="n"/>
      <c r="AG7" s="279" t="n"/>
      <c r="AH7" s="279" t="n"/>
      <c r="AI7" s="279" t="n"/>
      <c r="AJ7" s="279" t="n"/>
      <c r="AK7" s="279" t="n"/>
      <c r="AL7" s="279" t="n"/>
      <c r="AM7" s="279" t="n"/>
      <c r="AN7" s="279" t="n"/>
      <c r="AO7" s="279" t="n"/>
      <c r="AP7" s="279" t="n"/>
      <c r="AQ7" s="279" t="n"/>
      <c r="AR7" s="279" t="n"/>
      <c r="AS7" s="279" t="n"/>
      <c r="AT7" s="279" t="n"/>
      <c r="AU7" s="279" t="n"/>
      <c r="AV7" s="279" t="n"/>
      <c r="AW7" s="2442" t="n"/>
      <c r="AX7" s="2442" t="n"/>
      <c r="AY7" s="10" t="n"/>
      <c r="AZ7" s="690" t="n"/>
      <c r="BA7" s="529" t="n"/>
      <c r="BB7" s="23" t="n"/>
      <c r="BC7" s="23" t="n"/>
      <c r="BD7" s="10" t="n"/>
      <c r="BE7" s="23" t="n"/>
      <c r="BF7" s="23" t="n"/>
      <c r="BG7" s="23" t="n"/>
      <c r="BH7" s="91" t="n"/>
      <c r="BI7" s="10" t="n"/>
      <c r="BJ7" s="10" t="n"/>
      <c r="BK7" s="91" t="n"/>
      <c r="BL7" s="91" t="n"/>
      <c r="BM7" s="91" t="n"/>
      <c r="BN7" s="16" t="n"/>
      <c r="BO7" s="16" t="n"/>
      <c r="BP7" s="16" t="n"/>
      <c r="BQ7" s="22" t="n"/>
    </row>
    <row r="8">
      <c r="A8" s="1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443" t="n"/>
      <c r="Q8" s="2443" t="n"/>
      <c r="R8" s="2358" t="n"/>
      <c r="S8" s="1173" t="n"/>
      <c r="T8" s="1173" t="n"/>
      <c r="U8" s="1173" t="n"/>
      <c r="V8" s="1173" t="n"/>
      <c r="W8" s="2354" t="inlineStr">
        <is>
          <t>Специальность:</t>
        </is>
      </c>
      <c r="X8" s="1173" t="n"/>
      <c r="Y8" s="2355" t="n"/>
      <c r="Z8" s="2355" t="n"/>
      <c r="AA8" s="279" t="n"/>
      <c r="AB8" s="279" t="n"/>
      <c r="AC8" s="279" t="n"/>
      <c r="AD8" s="279" t="n"/>
      <c r="AE8" s="279" t="n"/>
      <c r="AF8" s="1454" t="inlineStr">
        <is>
          <t>7-06-0711-03 Производство продуктов и материалов из растительных полимеров</t>
        </is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2442" t="n"/>
      <c r="AY8" s="23" t="inlineStr">
        <is>
          <t xml:space="preserve">Срок обучения: </t>
        </is>
      </c>
      <c r="AZ8" s="690" t="n"/>
      <c r="BA8" s="30" t="n"/>
      <c r="BB8" s="29" t="n"/>
      <c r="BC8" s="29" t="n"/>
      <c r="BD8" s="29" t="n"/>
      <c r="BE8" s="24" t="inlineStr">
        <is>
          <t>1  год</t>
        </is>
      </c>
      <c r="BF8" s="29" t="n"/>
      <c r="BG8" s="29" t="n"/>
      <c r="BH8" s="351" t="n"/>
      <c r="BI8" s="1" t="n"/>
      <c r="BJ8" s="90" t="n"/>
      <c r="BK8" s="91" t="n"/>
      <c r="BL8" s="351" t="n"/>
      <c r="BM8" s="90" t="n"/>
      <c r="BN8" s="31" t="n"/>
      <c r="BO8" s="31" t="n"/>
      <c r="BP8" s="31" t="n"/>
      <c r="BQ8" s="25" t="n"/>
    </row>
    <row r="9">
      <c r="A9" s="1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1706" t="n"/>
      <c r="S9" s="1" t="n"/>
      <c r="T9" s="1" t="n"/>
      <c r="U9" s="1" t="n"/>
      <c r="V9" s="1" t="n"/>
      <c r="W9" s="1" t="n"/>
      <c r="X9" s="1" t="n"/>
      <c r="Y9" s="2444" t="n"/>
      <c r="Z9" s="351" t="n"/>
      <c r="AA9" s="351" t="n"/>
      <c r="AB9" s="351" t="n"/>
      <c r="AC9" s="351" t="n"/>
      <c r="AD9" s="351" t="n"/>
      <c r="AE9" s="35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351" t="n"/>
      <c r="AY9" s="18" t="inlineStr">
        <is>
          <t xml:space="preserve">Форма получения образования: </t>
        </is>
      </c>
      <c r="AZ9" s="29" t="n"/>
      <c r="BA9" s="30" t="n"/>
      <c r="BB9" s="18" t="n"/>
      <c r="BC9" s="18" t="n"/>
      <c r="BD9" s="18" t="n"/>
      <c r="BE9" s="18" t="n"/>
      <c r="BF9" s="18" t="n"/>
      <c r="BG9" s="18" t="n"/>
      <c r="BH9" s="97" t="n"/>
      <c r="BI9" s="1" t="n"/>
      <c r="BJ9" s="97" t="n"/>
      <c r="BK9" s="97" t="n"/>
      <c r="BL9" s="97" t="n"/>
      <c r="BM9" s="97" t="n"/>
      <c r="BN9" s="9" t="n"/>
      <c r="BO9" s="9" t="n"/>
      <c r="BP9" s="9" t="n"/>
      <c r="BQ9" s="25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16" t="n"/>
      <c r="AG10" s="31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37" t="inlineStr">
        <is>
          <t>очная (дневная)</t>
        </is>
      </c>
      <c r="AZ10" s="37" t="n"/>
      <c r="BA10" s="30" t="n"/>
      <c r="BB10" s="37" t="n"/>
      <c r="BC10" s="37" t="n"/>
      <c r="BD10" s="37" t="n"/>
      <c r="BE10" s="30" t="n"/>
      <c r="BF10" s="30" t="n"/>
      <c r="BG10" s="30" t="n"/>
      <c r="BH10" s="296" t="n"/>
      <c r="BI10" s="1" t="n"/>
      <c r="BJ10" s="296" t="n"/>
      <c r="BK10" s="296" t="n"/>
      <c r="BL10" s="296" t="n"/>
      <c r="BM10" s="296" t="n"/>
      <c r="BN10" s="38" t="n"/>
      <c r="BO10" s="38" t="n"/>
      <c r="BP10" s="38" t="n"/>
      <c r="BQ10" s="32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06-07-023/уч.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790" t="n"/>
      <c r="AZ11" s="790" t="n"/>
      <c r="BA11" s="790" t="n"/>
      <c r="BB11" s="790" t="n"/>
      <c r="BC11" s="790" t="n"/>
      <c r="BD11" s="790" t="n"/>
      <c r="BE11" s="790" t="n"/>
      <c r="BF11" s="790" t="n"/>
      <c r="BG11" s="790" t="n"/>
      <c r="BH11" s="224" t="n"/>
      <c r="BI11" s="1" t="n"/>
      <c r="BJ11" s="224" t="n"/>
      <c r="BK11" s="224" t="n"/>
      <c r="BL11" s="224" t="n"/>
      <c r="BM11" s="224" t="n"/>
      <c r="BN11" s="224" t="n"/>
      <c r="BO11" s="1" t="n"/>
      <c r="BP11" s="1" t="n"/>
      <c r="BQ11" s="1" t="n"/>
    </row>
    <row r="12">
      <c r="A12" s="244" t="n"/>
      <c r="B12" s="1702" t="n"/>
      <c r="C12" s="1702" t="n"/>
      <c r="D12" s="1702" t="n"/>
      <c r="E12" s="1702" t="n"/>
      <c r="F12" s="1702" t="n"/>
      <c r="G12" s="1702" t="n"/>
      <c r="H12" s="1702" t="n"/>
      <c r="I12" s="1702" t="n"/>
      <c r="J12" s="1702" t="n"/>
      <c r="K12" s="1702" t="n"/>
      <c r="L12" s="1702" t="n"/>
      <c r="M12" s="1702" t="n"/>
      <c r="N12" s="1702" t="n"/>
      <c r="O12" s="2659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24" t="n"/>
      <c r="Y12" s="224" t="n"/>
      <c r="Z12" s="243" t="n"/>
      <c r="AA12" s="224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1" t="n"/>
      <c r="BP12" s="1" t="n"/>
      <c r="BQ12" s="1" t="n"/>
    </row>
    <row r="13">
      <c r="A13" s="3" t="n"/>
      <c r="B13" s="284" t="n"/>
      <c r="C13" s="284" t="n"/>
      <c r="D13" s="284" t="n"/>
      <c r="E13" s="284" t="n"/>
      <c r="F13" s="284" t="n"/>
      <c r="G13" s="284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41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19" t="n"/>
      <c r="AL13" s="19" t="n"/>
      <c r="AM13" s="19" t="n"/>
      <c r="AN13" s="19" t="n"/>
      <c r="AO13" s="19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19" t="n"/>
      <c r="BH13" s="19" t="n"/>
      <c r="BI13" s="19" t="n"/>
      <c r="BJ13" s="19" t="n"/>
      <c r="BK13" s="19" t="n"/>
      <c r="BL13" s="19" t="n"/>
      <c r="BM13" s="19" t="n"/>
      <c r="BN13" s="19" t="n"/>
      <c r="BO13" s="1" t="n"/>
      <c r="BP13" s="1" t="n"/>
      <c r="BQ13" s="1" t="n"/>
    </row>
    <row r="14">
      <c r="A14" s="1407" t="inlineStr">
        <is>
          <t>КУРСЫ</t>
        </is>
      </c>
      <c r="B14" s="2660" t="inlineStr">
        <is>
          <t>сентябрь</t>
        </is>
      </c>
      <c r="C14" s="123" t="n"/>
      <c r="D14" s="123" t="n"/>
      <c r="E14" s="124" t="n"/>
      <c r="F14" s="2661" t="n"/>
      <c r="G14" s="2662" t="inlineStr">
        <is>
          <t>октябрь</t>
        </is>
      </c>
      <c r="H14" s="123" t="n"/>
      <c r="I14" s="124" t="n"/>
      <c r="J14" s="2661" t="n"/>
      <c r="K14" s="2662" t="inlineStr">
        <is>
          <t>ноябрь</t>
        </is>
      </c>
      <c r="L14" s="123" t="n"/>
      <c r="M14" s="123" t="n"/>
      <c r="N14" s="124" t="n"/>
      <c r="O14" s="2662" t="inlineStr">
        <is>
          <t>декабрь</t>
        </is>
      </c>
      <c r="P14" s="123" t="n"/>
      <c r="Q14" s="123" t="n"/>
      <c r="R14" s="124" t="n"/>
      <c r="S14" s="2661" t="n"/>
      <c r="T14" s="2662" t="inlineStr">
        <is>
          <t>январь</t>
        </is>
      </c>
      <c r="U14" s="123" t="n"/>
      <c r="V14" s="124" t="n"/>
      <c r="W14" s="2661" t="n"/>
      <c r="X14" s="2662" t="inlineStr">
        <is>
          <t>февраль</t>
        </is>
      </c>
      <c r="Y14" s="123" t="n"/>
      <c r="Z14" s="124" t="n"/>
      <c r="AA14" s="2661" t="n"/>
      <c r="AB14" s="2662" t="inlineStr">
        <is>
          <t>март</t>
        </is>
      </c>
      <c r="AC14" s="123" t="n"/>
      <c r="AD14" s="123" t="n"/>
      <c r="AE14" s="124" t="n"/>
      <c r="AF14" s="2661" t="n"/>
      <c r="AG14" s="2662" t="inlineStr">
        <is>
          <t>апрель</t>
        </is>
      </c>
      <c r="AH14" s="123" t="n"/>
      <c r="AI14" s="124" t="n"/>
      <c r="AJ14" s="2661" t="n"/>
      <c r="AK14" s="2662" t="inlineStr">
        <is>
          <t>май</t>
        </is>
      </c>
      <c r="AL14" s="123" t="n"/>
      <c r="AM14" s="123" t="n"/>
      <c r="AN14" s="124" t="n"/>
      <c r="AO14" s="2662" t="inlineStr">
        <is>
          <t>июнь</t>
        </is>
      </c>
      <c r="AP14" s="123" t="n"/>
      <c r="AQ14" s="123" t="n"/>
      <c r="AR14" s="124" t="n"/>
      <c r="AS14" s="2661" t="n"/>
      <c r="AT14" s="53" t="n"/>
      <c r="AU14" s="2662" t="inlineStr">
        <is>
          <t>июль</t>
        </is>
      </c>
      <c r="AV14" s="123" t="n"/>
      <c r="AW14" s="124" t="n"/>
      <c r="AX14" s="2661" t="n"/>
      <c r="AY14" s="2662" t="inlineStr">
        <is>
          <t>август</t>
        </is>
      </c>
      <c r="AZ14" s="123" t="n"/>
      <c r="BA14" s="123" t="n"/>
      <c r="BB14" s="124" t="n"/>
      <c r="BC14" s="2663" t="inlineStr">
        <is>
          <t>Теоретическое обучение</t>
        </is>
      </c>
      <c r="BD14" s="2664" t="inlineStr">
        <is>
          <t>Экзаменационные сессии</t>
        </is>
      </c>
      <c r="BE14" s="2664" t="inlineStr">
        <is>
          <t>Производственные практики</t>
        </is>
      </c>
      <c r="BF14" s="2664" t="inlineStr">
        <is>
          <t>Магистерская диссертация</t>
        </is>
      </c>
      <c r="BG14" s="2664" t="inlineStr">
        <is>
          <t>Итоговая аттестация</t>
        </is>
      </c>
      <c r="BH14" s="2665" t="inlineStr">
        <is>
          <t>Каникулы</t>
        </is>
      </c>
      <c r="BI14" s="2666" t="inlineStr">
        <is>
          <t>Всего</t>
        </is>
      </c>
      <c r="BJ14" s="1" t="n"/>
      <c r="BK14" s="2667" t="n"/>
      <c r="BL14" s="1" t="n"/>
      <c r="BM14" s="2667" t="n"/>
      <c r="BN14" s="1" t="n"/>
      <c r="BO14" s="1" t="n"/>
      <c r="BP14" s="1" t="n"/>
      <c r="BQ14" s="1" t="n"/>
    </row>
    <row r="15">
      <c r="A15" s="307" t="n"/>
      <c r="B15" s="2668" t="n">
        <v>1</v>
      </c>
      <c r="C15" s="2669" t="n">
        <v>8</v>
      </c>
      <c r="D15" s="2669" t="n">
        <v>15</v>
      </c>
      <c r="E15" s="2669" t="n">
        <v>22</v>
      </c>
      <c r="F15" s="2670" t="n">
        <v>29</v>
      </c>
      <c r="G15" s="2669" t="n">
        <v>6</v>
      </c>
      <c r="H15" s="2669" t="n">
        <v>13</v>
      </c>
      <c r="I15" s="2669" t="n">
        <v>20</v>
      </c>
      <c r="J15" s="2670" t="n">
        <v>27</v>
      </c>
      <c r="K15" s="2669" t="n">
        <v>3</v>
      </c>
      <c r="L15" s="2669" t="n">
        <v>10</v>
      </c>
      <c r="M15" s="2669" t="n">
        <v>17</v>
      </c>
      <c r="N15" s="2669" t="n">
        <v>24</v>
      </c>
      <c r="O15" s="2669" t="n">
        <v>1</v>
      </c>
      <c r="P15" s="2669" t="n">
        <v>8</v>
      </c>
      <c r="Q15" s="2669" t="n">
        <v>15</v>
      </c>
      <c r="R15" s="2669" t="n">
        <v>22</v>
      </c>
      <c r="S15" s="2670" t="n">
        <v>29</v>
      </c>
      <c r="T15" s="2669" t="n">
        <v>5</v>
      </c>
      <c r="U15" s="2669" t="n">
        <v>12</v>
      </c>
      <c r="V15" s="2669" t="n">
        <v>19</v>
      </c>
      <c r="W15" s="2670" t="n">
        <v>26</v>
      </c>
      <c r="X15" s="2669" t="n">
        <v>2</v>
      </c>
      <c r="Y15" s="2669" t="n">
        <v>9</v>
      </c>
      <c r="Z15" s="2669" t="n">
        <v>16</v>
      </c>
      <c r="AA15" s="2670" t="n">
        <v>23</v>
      </c>
      <c r="AB15" s="2669" t="n">
        <v>2</v>
      </c>
      <c r="AC15" s="2669" t="n">
        <v>9</v>
      </c>
      <c r="AD15" s="2669" t="n">
        <v>16</v>
      </c>
      <c r="AE15" s="2669" t="n">
        <v>23</v>
      </c>
      <c r="AF15" s="2670" t="n">
        <v>30</v>
      </c>
      <c r="AG15" s="2669" t="n">
        <v>6</v>
      </c>
      <c r="AH15" s="2669" t="n">
        <v>13</v>
      </c>
      <c r="AI15" s="2669" t="n">
        <v>20</v>
      </c>
      <c r="AJ15" s="2670" t="n">
        <v>27</v>
      </c>
      <c r="AK15" s="2669" t="n">
        <v>4</v>
      </c>
      <c r="AL15" s="2669" t="n">
        <v>11</v>
      </c>
      <c r="AM15" s="2669" t="n">
        <v>18</v>
      </c>
      <c r="AN15" s="2669" t="n">
        <v>25</v>
      </c>
      <c r="AO15" s="2669" t="n">
        <v>1</v>
      </c>
      <c r="AP15" s="2669" t="n">
        <v>8</v>
      </c>
      <c r="AQ15" s="2669" t="n">
        <v>15</v>
      </c>
      <c r="AR15" s="2669" t="n">
        <v>22</v>
      </c>
      <c r="AS15" s="2670" t="n">
        <v>29</v>
      </c>
      <c r="AT15" s="139" t="n"/>
      <c r="AU15" s="2669" t="n">
        <v>6</v>
      </c>
      <c r="AV15" s="2669" t="n">
        <v>13</v>
      </c>
      <c r="AW15" s="2669" t="n">
        <v>20</v>
      </c>
      <c r="AX15" s="2670" t="n">
        <v>27</v>
      </c>
      <c r="AY15" s="2669" t="n">
        <v>3</v>
      </c>
      <c r="AZ15" s="2669" t="n">
        <v>10</v>
      </c>
      <c r="BA15" s="2669" t="n">
        <v>17</v>
      </c>
      <c r="BB15" s="2669" t="n">
        <v>24</v>
      </c>
      <c r="BC15" s="64" t="n"/>
      <c r="BD15" s="64" t="n"/>
      <c r="BE15" s="64" t="n"/>
      <c r="BF15" s="64" t="n"/>
      <c r="BG15" s="64" t="n"/>
      <c r="BH15" s="64" t="n"/>
      <c r="BI15" s="114" t="n"/>
      <c r="BJ15" s="2671" t="n"/>
      <c r="BK15" s="2671" t="n"/>
      <c r="BL15" s="2671" t="n"/>
      <c r="BM15" s="2671" t="n"/>
      <c r="BN15" s="1" t="n"/>
      <c r="BO15" s="1" t="n"/>
      <c r="BP15" s="1" t="n"/>
      <c r="BQ15" s="1" t="n"/>
    </row>
    <row r="16">
      <c r="A16" s="307" t="n"/>
      <c r="B16" s="2668" t="n">
        <v>7</v>
      </c>
      <c r="C16" s="2669" t="n">
        <v>14</v>
      </c>
      <c r="D16" s="2669" t="n">
        <v>21</v>
      </c>
      <c r="E16" s="2669" t="n">
        <v>28</v>
      </c>
      <c r="F16" s="2669" t="n">
        <v>5</v>
      </c>
      <c r="G16" s="2669" t="n">
        <v>12</v>
      </c>
      <c r="H16" s="2669" t="n">
        <v>19</v>
      </c>
      <c r="I16" s="2669" t="n">
        <v>26</v>
      </c>
      <c r="J16" s="2669" t="n">
        <v>2</v>
      </c>
      <c r="K16" s="2669" t="n">
        <v>9</v>
      </c>
      <c r="L16" s="2669" t="n">
        <v>16</v>
      </c>
      <c r="M16" s="2669" t="n">
        <v>23</v>
      </c>
      <c r="N16" s="2669" t="n">
        <v>30</v>
      </c>
      <c r="O16" s="2669" t="n">
        <v>7</v>
      </c>
      <c r="P16" s="2669" t="n">
        <v>14</v>
      </c>
      <c r="Q16" s="2669" t="n">
        <v>21</v>
      </c>
      <c r="R16" s="2669" t="n">
        <v>28</v>
      </c>
      <c r="S16" s="2669" t="n">
        <v>4</v>
      </c>
      <c r="T16" s="2669" t="n">
        <v>11</v>
      </c>
      <c r="U16" s="2669" t="n">
        <v>18</v>
      </c>
      <c r="V16" s="2669" t="n">
        <v>25</v>
      </c>
      <c r="W16" s="2669" t="n">
        <v>1</v>
      </c>
      <c r="X16" s="2669" t="n">
        <v>8</v>
      </c>
      <c r="Y16" s="2669" t="n">
        <v>15</v>
      </c>
      <c r="Z16" s="2669" t="n">
        <v>22</v>
      </c>
      <c r="AA16" s="2669" t="n">
        <v>1</v>
      </c>
      <c r="AB16" s="2669" t="n">
        <v>8</v>
      </c>
      <c r="AC16" s="2669" t="n">
        <v>15</v>
      </c>
      <c r="AD16" s="2669" t="n">
        <v>22</v>
      </c>
      <c r="AE16" s="2669" t="n">
        <v>29</v>
      </c>
      <c r="AF16" s="2669" t="n">
        <v>5</v>
      </c>
      <c r="AG16" s="2669" t="n">
        <v>12</v>
      </c>
      <c r="AH16" s="2669" t="n">
        <v>19</v>
      </c>
      <c r="AI16" s="2669" t="n">
        <v>26</v>
      </c>
      <c r="AJ16" s="2669" t="n">
        <v>3</v>
      </c>
      <c r="AK16" s="2669" t="n">
        <v>10</v>
      </c>
      <c r="AL16" s="2669" t="n">
        <v>17</v>
      </c>
      <c r="AM16" s="2669" t="n">
        <v>24</v>
      </c>
      <c r="AN16" s="2669" t="n">
        <v>31</v>
      </c>
      <c r="AO16" s="2669" t="n">
        <v>7</v>
      </c>
      <c r="AP16" s="2669" t="n">
        <v>14</v>
      </c>
      <c r="AQ16" s="2669" t="n">
        <v>21</v>
      </c>
      <c r="AR16" s="2669" t="n">
        <v>28</v>
      </c>
      <c r="AS16" s="2669" t="n">
        <v>5</v>
      </c>
      <c r="AT16" s="179" t="n"/>
      <c r="AU16" s="2669" t="n">
        <v>12</v>
      </c>
      <c r="AV16" s="2669" t="n">
        <v>19</v>
      </c>
      <c r="AW16" s="2669" t="n">
        <v>26</v>
      </c>
      <c r="AX16" s="2669" t="n">
        <v>2</v>
      </c>
      <c r="AY16" s="2669" t="n">
        <v>9</v>
      </c>
      <c r="AZ16" s="2669" t="n">
        <v>16</v>
      </c>
      <c r="BA16" s="2669" t="n">
        <v>23</v>
      </c>
      <c r="BB16" s="2669" t="n">
        <v>31</v>
      </c>
      <c r="BC16" s="64" t="n"/>
      <c r="BD16" s="64" t="n"/>
      <c r="BE16" s="64" t="n"/>
      <c r="BF16" s="64" t="n"/>
      <c r="BG16" s="64" t="n"/>
      <c r="BH16" s="64" t="n"/>
      <c r="BI16" s="114" t="n"/>
      <c r="BJ16" s="2671" t="n"/>
      <c r="BK16" s="2671" t="n"/>
      <c r="BL16" s="2671" t="n"/>
      <c r="BM16" s="2671" t="n"/>
      <c r="BN16" s="1" t="n"/>
      <c r="BO16" s="1" t="n"/>
      <c r="BP16" s="1" t="n"/>
      <c r="BQ16" s="1" t="n"/>
    </row>
    <row r="17">
      <c r="A17" s="320" t="n"/>
      <c r="B17" s="2672" t="n">
        <v>1</v>
      </c>
      <c r="C17" s="2673" t="n">
        <v>2</v>
      </c>
      <c r="D17" s="2673" t="n">
        <v>3</v>
      </c>
      <c r="E17" s="2673" t="n">
        <v>4</v>
      </c>
      <c r="F17" s="2673" t="n">
        <v>5</v>
      </c>
      <c r="G17" s="2673" t="n">
        <v>6</v>
      </c>
      <c r="H17" s="2673" t="n">
        <v>7</v>
      </c>
      <c r="I17" s="2673" t="n">
        <v>8</v>
      </c>
      <c r="J17" s="2673" t="n">
        <v>9</v>
      </c>
      <c r="K17" s="2673" t="n">
        <v>10</v>
      </c>
      <c r="L17" s="2673" t="n">
        <v>11</v>
      </c>
      <c r="M17" s="2673" t="n">
        <v>12</v>
      </c>
      <c r="N17" s="2673" t="n">
        <v>13</v>
      </c>
      <c r="O17" s="2673" t="n">
        <v>14</v>
      </c>
      <c r="P17" s="2673" t="n">
        <v>15</v>
      </c>
      <c r="Q17" s="2673" t="n">
        <v>16</v>
      </c>
      <c r="R17" s="2673" t="n">
        <v>17</v>
      </c>
      <c r="S17" s="2673" t="n">
        <v>18</v>
      </c>
      <c r="T17" s="2673" t="n">
        <v>19</v>
      </c>
      <c r="U17" s="2673" t="n">
        <v>20</v>
      </c>
      <c r="V17" s="2673" t="n">
        <v>21</v>
      </c>
      <c r="W17" s="2673" t="n">
        <v>22</v>
      </c>
      <c r="X17" s="2673" t="n">
        <v>23</v>
      </c>
      <c r="Y17" s="2673" t="n">
        <v>24</v>
      </c>
      <c r="Z17" s="2673" t="n">
        <v>25</v>
      </c>
      <c r="AA17" s="2673" t="n">
        <v>26</v>
      </c>
      <c r="AB17" s="2673" t="n">
        <v>27</v>
      </c>
      <c r="AC17" s="2673" t="n">
        <v>28</v>
      </c>
      <c r="AD17" s="2673" t="n">
        <v>29</v>
      </c>
      <c r="AE17" s="2673" t="n">
        <v>30</v>
      </c>
      <c r="AF17" s="2673" t="n">
        <v>31</v>
      </c>
      <c r="AG17" s="2673" t="n">
        <v>32</v>
      </c>
      <c r="AH17" s="2673" t="n">
        <v>33</v>
      </c>
      <c r="AI17" s="2673" t="n">
        <v>34</v>
      </c>
      <c r="AJ17" s="2673" t="n">
        <v>35</v>
      </c>
      <c r="AK17" s="2673" t="n">
        <v>36</v>
      </c>
      <c r="AL17" s="2673" t="n">
        <v>37</v>
      </c>
      <c r="AM17" s="2673" t="n">
        <v>38</v>
      </c>
      <c r="AN17" s="2673" t="n">
        <v>39</v>
      </c>
      <c r="AO17" s="2673" t="n">
        <v>40</v>
      </c>
      <c r="AP17" s="2673" t="n">
        <v>41</v>
      </c>
      <c r="AQ17" s="2673" t="n">
        <v>42</v>
      </c>
      <c r="AR17" s="2673" t="n">
        <v>43</v>
      </c>
      <c r="AS17" s="2673" t="n">
        <v>44</v>
      </c>
      <c r="AT17" s="2322" t="n"/>
      <c r="AU17" s="2673" t="n">
        <v>45</v>
      </c>
      <c r="AV17" s="2673" t="n">
        <v>46</v>
      </c>
      <c r="AW17" s="2673" t="n">
        <v>47</v>
      </c>
      <c r="AX17" s="2673" t="n">
        <v>48</v>
      </c>
      <c r="AY17" s="2673" t="n">
        <v>49</v>
      </c>
      <c r="AZ17" s="2673" t="n">
        <v>50</v>
      </c>
      <c r="BA17" s="2673" t="n">
        <v>51</v>
      </c>
      <c r="BB17" s="2673" t="n">
        <v>52</v>
      </c>
      <c r="BC17" s="1223" t="n"/>
      <c r="BD17" s="64" t="n"/>
      <c r="BE17" s="64" t="n"/>
      <c r="BF17" s="64" t="n"/>
      <c r="BG17" s="64" t="n"/>
      <c r="BH17" s="73" t="n"/>
      <c r="BI17" s="114" t="n"/>
      <c r="BJ17" s="2671" t="n"/>
      <c r="BK17" s="2671" t="n"/>
      <c r="BL17" s="2671" t="n"/>
      <c r="BM17" s="2671" t="n"/>
      <c r="BN17" s="1" t="n"/>
      <c r="BO17" s="1" t="n"/>
      <c r="BP17" s="1" t="n"/>
      <c r="BQ17" s="1" t="n"/>
    </row>
    <row r="18">
      <c r="A18" s="2674" t="inlineStr">
        <is>
          <t>I</t>
        </is>
      </c>
      <c r="B18" s="2675" t="n"/>
      <c r="C18" s="2676" t="n"/>
      <c r="D18" s="2676" t="n"/>
      <c r="E18" s="2676" t="n"/>
      <c r="F18" s="2676" t="n"/>
      <c r="G18" s="2676" t="n"/>
      <c r="H18" s="2676" t="n">
        <v>15</v>
      </c>
      <c r="I18" s="2676" t="n"/>
      <c r="J18" s="2676" t="n"/>
      <c r="K18" s="2676" t="n"/>
      <c r="L18" s="2676" t="n"/>
      <c r="M18" s="2676" t="n"/>
      <c r="N18" s="2676" t="n"/>
      <c r="O18" s="2676" t="n"/>
      <c r="P18" s="2676" t="n"/>
      <c r="Q18" s="2677" t="inlineStr">
        <is>
          <t>:</t>
        </is>
      </c>
      <c r="R18" s="2677" t="inlineStr">
        <is>
          <t>:</t>
        </is>
      </c>
      <c r="S18" s="2678" t="inlineStr">
        <is>
          <t>:</t>
        </is>
      </c>
      <c r="T18" s="2678" t="inlineStr">
        <is>
          <t>=</t>
        </is>
      </c>
      <c r="U18" s="2678" t="inlineStr">
        <is>
          <t>=</t>
        </is>
      </c>
      <c r="V18" s="2676" t="n"/>
      <c r="W18" s="2676" t="n"/>
      <c r="X18" s="2676" t="n"/>
      <c r="Y18" s="2676" t="n"/>
      <c r="Z18" s="2676" t="n">
        <v>9</v>
      </c>
      <c r="AA18" s="2676" t="n"/>
      <c r="AB18" s="2676" t="n"/>
      <c r="AC18" s="2676" t="n"/>
      <c r="AD18" s="2676" t="n"/>
      <c r="AE18" s="2677" t="inlineStr">
        <is>
          <t>:</t>
        </is>
      </c>
      <c r="AF18" s="2677" t="inlineStr">
        <is>
          <t>:</t>
        </is>
      </c>
      <c r="AG18" s="2677" t="inlineStr">
        <is>
          <t>:</t>
        </is>
      </c>
      <c r="AH18" s="2678" t="inlineStr">
        <is>
          <t>Х</t>
        </is>
      </c>
      <c r="AI18" s="2678" t="inlineStr">
        <is>
          <t>Х</t>
        </is>
      </c>
      <c r="AJ18" s="2676" t="inlineStr">
        <is>
          <t>/</t>
        </is>
      </c>
      <c r="AK18" s="2676" t="inlineStr">
        <is>
          <t>/</t>
        </is>
      </c>
      <c r="AL18" s="2676" t="inlineStr">
        <is>
          <t>/</t>
        </is>
      </c>
      <c r="AM18" s="2676" t="inlineStr">
        <is>
          <t>/</t>
        </is>
      </c>
      <c r="AN18" s="2676" t="inlineStr">
        <is>
          <t>/</t>
        </is>
      </c>
      <c r="AO18" s="2676" t="inlineStr">
        <is>
          <t>/</t>
        </is>
      </c>
      <c r="AP18" s="2676" t="inlineStr">
        <is>
          <t>/</t>
        </is>
      </c>
      <c r="AQ18" s="2676" t="inlineStr">
        <is>
          <t>/</t>
        </is>
      </c>
      <c r="AR18" s="2676" t="inlineStr">
        <is>
          <t>//</t>
        </is>
      </c>
      <c r="AS18" s="2679" t="inlineStr">
        <is>
          <t>//</t>
        </is>
      </c>
      <c r="AT18" s="2680" t="n"/>
      <c r="AU18" s="2681" t="n"/>
      <c r="AV18" s="108" t="n"/>
      <c r="AW18" s="108" t="n"/>
      <c r="AX18" s="108" t="n"/>
      <c r="AY18" s="108" t="n"/>
      <c r="AZ18" s="108" t="n"/>
      <c r="BA18" s="108" t="n"/>
      <c r="BB18" s="109" t="n"/>
      <c r="BC18" s="2676" t="n">
        <v>24</v>
      </c>
      <c r="BD18" s="2676" t="n">
        <v>6</v>
      </c>
      <c r="BE18" s="2676" t="n">
        <v>2</v>
      </c>
      <c r="BF18" s="2676" t="n">
        <v>8</v>
      </c>
      <c r="BG18" s="2676" t="n">
        <v>2</v>
      </c>
      <c r="BH18" s="2676" t="n">
        <v>2</v>
      </c>
      <c r="BI18" s="2682">
        <f>BC18+BD18+BE18+BF18+BG18+BH18</f>
        <v/>
      </c>
      <c r="BJ18" s="2683" t="n"/>
      <c r="BK18" s="2683" t="n"/>
      <c r="BL18" s="2683" t="n"/>
      <c r="BM18" s="2683" t="n"/>
      <c r="BN18" s="1" t="n"/>
      <c r="BO18" s="1" t="n"/>
      <c r="BP18" s="1" t="n"/>
      <c r="BQ18" s="1" t="n"/>
    </row>
    <row r="19">
      <c r="A19" s="2684" t="n"/>
      <c r="B19" s="2684" t="n"/>
      <c r="C19" s="2684" t="n"/>
      <c r="D19" s="2684" t="n"/>
      <c r="E19" s="2684" t="n"/>
      <c r="F19" s="2684" t="n"/>
      <c r="G19" s="2684" t="n"/>
      <c r="H19" s="2684" t="n"/>
      <c r="I19" s="2684" t="n"/>
      <c r="J19" s="2684" t="n"/>
      <c r="K19" s="2684" t="n"/>
      <c r="L19" s="2684" t="n"/>
      <c r="M19" s="2684" t="n"/>
      <c r="N19" s="2684" t="n"/>
      <c r="O19" s="2684" t="n"/>
      <c r="P19" s="2684" t="n"/>
      <c r="Q19" s="2684" t="n"/>
      <c r="R19" s="2684" t="n"/>
      <c r="S19" s="2684" t="n"/>
      <c r="T19" s="2684" t="n"/>
      <c r="U19" s="2684" t="n"/>
      <c r="V19" s="2684" t="n"/>
      <c r="W19" s="2684" t="n"/>
      <c r="X19" s="2684" t="n"/>
      <c r="Y19" s="2684" t="n"/>
      <c r="Z19" s="2684" t="n"/>
      <c r="AA19" s="2684" t="n"/>
      <c r="AB19" s="2684" t="n"/>
      <c r="AC19" s="2684" t="n"/>
      <c r="AD19" s="2684" t="n"/>
      <c r="AE19" s="2684" t="n"/>
      <c r="AF19" s="2684" t="n"/>
      <c r="AG19" s="2684" t="n"/>
      <c r="AH19" s="2684" t="n"/>
      <c r="AI19" s="2684" t="n"/>
      <c r="AJ19" s="2684" t="n"/>
      <c r="AK19" s="2684" t="n"/>
      <c r="AL19" s="2684" t="n"/>
      <c r="AM19" s="2684" t="n"/>
      <c r="AN19" s="2684" t="n"/>
      <c r="AO19" s="2684" t="n"/>
      <c r="AP19" s="2684" t="n"/>
      <c r="AQ19" s="2684" t="n"/>
      <c r="AR19" s="2684" t="n"/>
      <c r="AS19" s="2684" t="n"/>
      <c r="AT19" s="2684" t="n"/>
      <c r="AU19" s="2684" t="n"/>
      <c r="AV19" s="2684" t="n"/>
      <c r="AW19" s="2684" t="n"/>
      <c r="AX19" s="2684" t="n"/>
      <c r="AY19" s="2684" t="n"/>
      <c r="AZ19" s="2684" t="n"/>
      <c r="BA19" s="2684" t="n"/>
      <c r="BB19" s="2684" t="n"/>
      <c r="BC19" s="2685">
        <f>BC18</f>
        <v/>
      </c>
      <c r="BD19" s="2685">
        <f>BD18</f>
        <v/>
      </c>
      <c r="BE19" s="2685">
        <f>BE18</f>
        <v/>
      </c>
      <c r="BF19" s="2685">
        <f>BF18</f>
        <v/>
      </c>
      <c r="BG19" s="2685">
        <f>BG18</f>
        <v/>
      </c>
      <c r="BH19" s="2685">
        <f>BH18</f>
        <v/>
      </c>
      <c r="BI19" s="810">
        <f>BI18</f>
        <v/>
      </c>
      <c r="BJ19" s="2684" t="n"/>
      <c r="BK19" s="2684" t="n"/>
      <c r="BL19" s="2684" t="n"/>
      <c r="BM19" s="2684" t="n"/>
      <c r="BN19" s="1" t="n"/>
      <c r="BO19" s="1" t="n"/>
      <c r="BP19" s="1" t="n"/>
      <c r="BQ19" s="1" t="n"/>
    </row>
    <row r="20">
      <c r="A20" s="356" t="n"/>
      <c r="B20" s="356" t="n"/>
      <c r="C20" s="356" t="n"/>
      <c r="D20" s="356" t="n"/>
      <c r="E20" s="356" t="n"/>
      <c r="F20" s="356" t="n"/>
      <c r="G20" s="356" t="n"/>
      <c r="H20" s="356" t="n"/>
      <c r="I20" s="356" t="n"/>
      <c r="J20" s="356" t="n"/>
      <c r="K20" s="356" t="n"/>
      <c r="L20" s="356" t="n"/>
      <c r="M20" s="356" t="n"/>
      <c r="N20" s="356" t="n"/>
      <c r="O20" s="356" t="n"/>
      <c r="P20" s="356" t="n"/>
      <c r="Q20" s="356" t="n"/>
      <c r="R20" s="356" t="n"/>
      <c r="S20" s="356" t="n"/>
      <c r="T20" s="356" t="n"/>
      <c r="U20" s="356" t="n"/>
      <c r="V20" s="356" t="n"/>
      <c r="W20" s="356" t="n"/>
      <c r="X20" s="356" t="n"/>
      <c r="Y20" s="356" t="n"/>
      <c r="Z20" s="356" t="n"/>
      <c r="AA20" s="356" t="n"/>
      <c r="AB20" s="356" t="n"/>
      <c r="AC20" s="356" t="n"/>
      <c r="AD20" s="356" t="n"/>
      <c r="AE20" s="356" t="n"/>
      <c r="AF20" s="356" t="n"/>
      <c r="AG20" s="356" t="n"/>
      <c r="AH20" s="356" t="n"/>
      <c r="AI20" s="356" t="n"/>
      <c r="AJ20" s="356" t="n"/>
      <c r="AK20" s="356" t="n"/>
      <c r="AL20" s="356" t="n"/>
      <c r="AM20" s="356" t="n"/>
      <c r="AN20" s="356" t="n"/>
      <c r="AO20" s="356" t="n"/>
      <c r="AP20" s="356" t="n"/>
      <c r="AQ20" s="356" t="n"/>
      <c r="AR20" s="356" t="n"/>
      <c r="AS20" s="356" t="n"/>
      <c r="AT20" s="356" t="n"/>
      <c r="AU20" s="356" t="n"/>
      <c r="AV20" s="356" t="n"/>
      <c r="AW20" s="356" t="n"/>
      <c r="AX20" s="356" t="n"/>
      <c r="AY20" s="356" t="n"/>
      <c r="AZ20" s="356" t="n"/>
      <c r="BA20" s="356" t="n"/>
      <c r="BB20" s="356" t="n"/>
      <c r="BC20" s="356" t="n"/>
      <c r="BD20" s="356" t="n"/>
      <c r="BE20" s="356" t="n"/>
      <c r="BF20" s="356" t="n"/>
      <c r="BG20" s="356" t="n"/>
      <c r="BH20" s="356" t="n"/>
      <c r="BI20" s="356" t="n"/>
      <c r="BJ20" s="356" t="n"/>
      <c r="BK20" s="356" t="n"/>
      <c r="BL20" s="356" t="n"/>
      <c r="BM20" s="356" t="n"/>
      <c r="BN20" s="356" t="n"/>
      <c r="BO20" s="1" t="n"/>
      <c r="BP20" s="1" t="n"/>
      <c r="BQ20" s="1" t="n"/>
    </row>
    <row r="21">
      <c r="A21" s="35" t="n"/>
      <c r="B21" s="35" t="n"/>
      <c r="C21" s="35" t="n"/>
      <c r="D21" s="35" t="n"/>
      <c r="E21" s="35" t="n"/>
      <c r="F21" s="35" t="n"/>
      <c r="G21" s="35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35" t="n"/>
      <c r="Y21" s="35" t="n"/>
      <c r="Z21" s="35" t="n"/>
      <c r="AA21" s="35" t="n"/>
      <c r="AB21" s="35" t="n"/>
      <c r="AC21" s="35" t="n"/>
      <c r="AD21" s="35" t="n"/>
      <c r="AE21" s="35" t="n"/>
      <c r="AF21" s="35" t="n"/>
      <c r="AG21" s="35" t="n"/>
      <c r="AH21" s="35" t="n"/>
      <c r="AI21" s="35" t="n"/>
      <c r="AJ21" s="35" t="n"/>
      <c r="AK21" s="2659" t="n"/>
      <c r="AL21" s="2659" t="n"/>
      <c r="AM21" s="2659" t="n"/>
      <c r="AN21" s="2659" t="n"/>
      <c r="AO21" s="2659" t="n"/>
      <c r="AP21" s="1" t="n"/>
      <c r="AQ21" s="1" t="n"/>
      <c r="AR21" s="1" t="n"/>
      <c r="AS21" s="1" t="n"/>
      <c r="AT21" s="1" t="n"/>
      <c r="AU21" s="1" t="n"/>
      <c r="AV21" s="1" t="n"/>
      <c r="AW21" s="1" t="n"/>
      <c r="AX21" s="1" t="n"/>
      <c r="AY21" s="1" t="n"/>
      <c r="AZ21" s="1" t="n"/>
      <c r="BA21" s="1" t="n"/>
      <c r="BB21" s="1" t="n"/>
      <c r="BC21" s="1" t="n"/>
      <c r="BD21" s="1" t="n"/>
      <c r="BE21" s="1" t="n"/>
      <c r="BF21" s="1" t="n"/>
      <c r="BG21" s="296" t="n"/>
      <c r="BH21" s="296" t="n"/>
      <c r="BI21" s="296" t="n"/>
      <c r="BJ21" s="296" t="n"/>
      <c r="BK21" s="296" t="n"/>
      <c r="BL21" s="296" t="n"/>
      <c r="BM21" s="296" t="n"/>
      <c r="BN21" s="296" t="n"/>
      <c r="BO21" s="1" t="n"/>
      <c r="BP21" s="1" t="n"/>
      <c r="BQ21" s="1" t="n"/>
    </row>
    <row r="22">
      <c r="A22" s="91" t="inlineStr">
        <is>
          <t>Обозначения:</t>
        </is>
      </c>
      <c r="B22" s="92" t="n"/>
      <c r="C22" s="91" t="n"/>
      <c r="D22" s="91" t="n"/>
      <c r="E22" s="91" t="n"/>
      <c r="F22" s="92" t="n"/>
      <c r="G22" s="93" t="n"/>
      <c r="H22" s="94" t="inlineStr">
        <is>
          <t>−</t>
        </is>
      </c>
      <c r="I22" s="91" t="inlineStr">
        <is>
          <t>теоретическое обучение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5" t="inlineStr">
        <is>
          <t>Х</t>
        </is>
      </c>
      <c r="AD22" s="94" t="inlineStr">
        <is>
          <t>−</t>
        </is>
      </c>
      <c r="AE22" s="91" t="inlineStr">
        <is>
          <t>производственная практика</t>
        </is>
      </c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2" t="n"/>
      <c r="AO22" s="92" t="n"/>
      <c r="AP22" s="96" t="inlineStr">
        <is>
          <t>//</t>
        </is>
      </c>
      <c r="AQ22" s="94" t="inlineStr">
        <is>
          <t>−</t>
        </is>
      </c>
      <c r="AR22" s="91" t="inlineStr">
        <is>
          <t>итоговая аттестация</t>
        </is>
      </c>
      <c r="AS22" s="91" t="n"/>
      <c r="AT22" s="91" t="n"/>
      <c r="AU22" s="91" t="n"/>
      <c r="AV22" s="91" t="n"/>
      <c r="AW22" s="91" t="n"/>
      <c r="AX22" s="97" t="n"/>
      <c r="AY22" s="97" t="n"/>
      <c r="AZ22" s="97" t="n"/>
      <c r="BA22" s="97" t="n"/>
      <c r="BB22" s="97" t="n"/>
      <c r="BC22" s="97" t="n"/>
      <c r="BD22" s="90" t="n"/>
      <c r="BE22" s="90" t="n"/>
      <c r="BF22" s="92" t="n"/>
      <c r="BG22" s="92" t="n"/>
      <c r="BH22" s="92" t="n"/>
      <c r="BI22" s="90" t="n"/>
      <c r="BJ22" s="90" t="n"/>
      <c r="BK22" s="90" t="n"/>
      <c r="BL22" s="90" t="n"/>
      <c r="BM22" s="90" t="n"/>
      <c r="BN22" s="91" t="n"/>
      <c r="BO22" s="1" t="n"/>
      <c r="BP22" s="1" t="n"/>
      <c r="BQ22" s="1" t="n"/>
    </row>
    <row r="23">
      <c r="A23" s="91" t="n"/>
      <c r="B23" s="92" t="n"/>
      <c r="C23" s="91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0" t="n"/>
      <c r="T23" s="90" t="n"/>
      <c r="U23" s="90" t="n"/>
      <c r="V23" s="90" t="n"/>
      <c r="W23" s="90" t="n"/>
      <c r="X23" s="90" t="n"/>
      <c r="Y23" s="90" t="n"/>
      <c r="Z23" s="90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2" t="n"/>
      <c r="BF23" s="92" t="n"/>
      <c r="BG23" s="92" t="n"/>
      <c r="BH23" s="92" t="n"/>
      <c r="BI23" s="94" t="n"/>
      <c r="BJ23" s="94" t="n"/>
      <c r="BK23" s="91" t="n"/>
      <c r="BL23" s="91" t="n"/>
      <c r="BM23" s="91" t="n"/>
      <c r="BN23" s="91" t="n"/>
      <c r="BO23" s="1" t="n"/>
      <c r="BP23" s="1" t="n"/>
      <c r="BQ23" s="1" t="n"/>
    </row>
    <row r="24">
      <c r="A24" s="91" t="n"/>
      <c r="B24" s="91" t="n"/>
      <c r="C24" s="91" t="n"/>
      <c r="D24" s="91" t="n"/>
      <c r="E24" s="91" t="n"/>
      <c r="F24" s="92" t="n"/>
      <c r="G24" s="95" t="inlineStr">
        <is>
          <t>:</t>
        </is>
      </c>
      <c r="H24" s="94" t="inlineStr">
        <is>
          <t>−</t>
        </is>
      </c>
      <c r="I24" s="91" t="inlineStr">
        <is>
          <t>экзаменационная сессия</t>
        </is>
      </c>
      <c r="J24" s="91" t="n"/>
      <c r="K24" s="91" t="n"/>
      <c r="L24" s="91" t="n"/>
      <c r="M24" s="91" t="n"/>
      <c r="N24" s="91" t="n"/>
      <c r="O24" s="91" t="n"/>
      <c r="P24" s="91" t="n"/>
      <c r="Q24" s="94" t="n"/>
      <c r="R24" s="94" t="n"/>
      <c r="S24" s="90" t="n"/>
      <c r="T24" s="90" t="n"/>
      <c r="U24" s="90" t="n"/>
      <c r="V24" s="90" t="n"/>
      <c r="W24" s="90" t="n"/>
      <c r="X24" s="90" t="n"/>
      <c r="Y24" s="90" t="n"/>
      <c r="Z24" s="90" t="n"/>
      <c r="AA24" s="92" t="n"/>
      <c r="AB24" s="92" t="n"/>
      <c r="AC24" s="96" t="inlineStr">
        <is>
          <t>/</t>
        </is>
      </c>
      <c r="AD24" s="94" t="inlineStr">
        <is>
          <t>−</t>
        </is>
      </c>
      <c r="AE24" s="91" t="inlineStr">
        <is>
          <t>магистерская диссертация</t>
        </is>
      </c>
      <c r="AF24" s="91" t="n"/>
      <c r="AG24" s="91" t="n"/>
      <c r="AH24" s="97" t="n"/>
      <c r="AI24" s="97" t="n"/>
      <c r="AJ24" s="97" t="n"/>
      <c r="AK24" s="97" t="n"/>
      <c r="AL24" s="92" t="n"/>
      <c r="AM24" s="90" t="n"/>
      <c r="AN24" s="90" t="n"/>
      <c r="AO24" s="92" t="n"/>
      <c r="AP24" s="95" t="inlineStr">
        <is>
          <t>=</t>
        </is>
      </c>
      <c r="AQ24" s="94" t="inlineStr">
        <is>
          <t>−</t>
        </is>
      </c>
      <c r="AR24" s="91" t="inlineStr">
        <is>
          <t>каникулы</t>
        </is>
      </c>
      <c r="AS24" s="91" t="n"/>
      <c r="AT24" s="91" t="n"/>
      <c r="AU24" s="91" t="n"/>
      <c r="AV24" s="91" t="n"/>
      <c r="AW24" s="91" t="n"/>
      <c r="AX24" s="90" t="n"/>
      <c r="AY24" s="90" t="n"/>
      <c r="AZ24" s="90" t="n"/>
      <c r="BA24" s="90" t="n"/>
      <c r="BB24" s="90" t="n"/>
      <c r="BC24" s="90" t="n"/>
      <c r="BD24" s="97" t="n"/>
      <c r="BE24" s="97" t="n"/>
      <c r="BF24" s="97" t="n"/>
      <c r="BG24" s="97" t="n"/>
      <c r="BH24" s="97" t="n"/>
      <c r="BI24" s="97" t="n"/>
      <c r="BJ24" s="91" t="n"/>
      <c r="BK24" s="91" t="n"/>
      <c r="BL24" s="91" t="n"/>
      <c r="BM24" s="91" t="n"/>
      <c r="BN24" s="91" t="n"/>
      <c r="BO24" s="1" t="n"/>
      <c r="BP24" s="1" t="n"/>
      <c r="BQ24" s="1" t="n"/>
    </row>
    <row r="25">
      <c r="A25" s="593" t="n"/>
      <c r="B25" s="593" t="n"/>
      <c r="C25" s="593" t="n"/>
      <c r="D25" s="593" t="n"/>
      <c r="E25" s="593" t="n"/>
      <c r="F25" s="1732" t="n"/>
      <c r="G25" s="8" t="n"/>
      <c r="H25" s="8" t="n"/>
      <c r="I25" s="8" t="n"/>
      <c r="J25" s="8" t="n"/>
      <c r="K25" s="8" t="n"/>
      <c r="L25" s="8" t="n"/>
      <c r="M25" s="8" t="n"/>
      <c r="N25" s="8" t="n"/>
      <c r="O25" s="8" t="n"/>
      <c r="P25" s="8" t="n"/>
      <c r="Q25" s="8" t="n"/>
      <c r="R25" s="8" t="n"/>
      <c r="S25" s="593" t="n"/>
      <c r="T25" s="593" t="n"/>
      <c r="U25" s="593" t="n"/>
      <c r="V25" s="593" t="n"/>
      <c r="W25" s="593" t="n"/>
      <c r="X25" s="593" t="n"/>
      <c r="Y25" s="593" t="n"/>
      <c r="Z25" s="593" t="n"/>
      <c r="AA25" s="1732" t="n"/>
      <c r="AB25" s="1732" t="n"/>
      <c r="AC25" s="8" t="n"/>
      <c r="AD25" s="8" t="n"/>
      <c r="AE25" s="593" t="n"/>
      <c r="AF25" s="593" t="n"/>
      <c r="AG25" s="593" t="n"/>
      <c r="AH25" s="593" t="n"/>
      <c r="AI25" s="593" t="n"/>
      <c r="AJ25" s="593" t="n"/>
      <c r="AK25" s="593" t="n"/>
      <c r="AL25" s="593" t="n"/>
      <c r="AM25" s="593" t="n"/>
      <c r="AN25" s="1732" t="n"/>
      <c r="AO25" s="1732" t="n"/>
      <c r="AP25" s="1510" t="n"/>
      <c r="AQ25" s="8" t="n"/>
      <c r="AR25" s="593" t="n"/>
      <c r="AS25" s="593" t="n"/>
      <c r="AT25" s="593" t="n"/>
      <c r="AU25" s="593" t="n"/>
      <c r="AV25" s="593" t="n"/>
      <c r="AW25" s="593" t="n"/>
      <c r="AX25" s="592" t="n"/>
      <c r="AY25" s="592" t="n"/>
      <c r="AZ25" s="592" t="n"/>
      <c r="BA25" s="592" t="n"/>
      <c r="BB25" s="592" t="n"/>
      <c r="BC25" s="592" t="n"/>
      <c r="BD25" s="592" t="n"/>
      <c r="BE25" s="592" t="n"/>
      <c r="BF25" s="592" t="n"/>
      <c r="BG25" s="592" t="n"/>
      <c r="BH25" s="592" t="n"/>
      <c r="BI25" s="592" t="n"/>
      <c r="BJ25" s="593" t="n"/>
      <c r="BK25" s="593" t="n"/>
      <c r="BL25" s="593" t="n"/>
      <c r="BM25" s="593" t="n"/>
      <c r="BN25" s="593" t="n"/>
      <c r="BO25" s="1" t="n"/>
      <c r="BP25" s="1" t="n"/>
      <c r="BQ25" s="1" t="n"/>
    </row>
    <row r="26">
      <c r="A26" s="20" t="inlineStr">
        <is>
          <t>III. План образовательного процесса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</row>
    <row r="27">
      <c r="A27" s="103" t="inlineStr">
        <is>
          <t>№
п/п</t>
        </is>
      </c>
      <c r="B27" s="104" t="n"/>
      <c r="C27" s="103" t="inlineStr">
        <is>
          <t>Название модуля, учебной дисциплины, курсового проекта                                                            (курсовой работы)</t>
        </is>
      </c>
      <c r="D27" s="101" t="n"/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1" t="n"/>
      <c r="Z27" s="101" t="n"/>
      <c r="AA27" s="101" t="n"/>
      <c r="AB27" s="101" t="n"/>
      <c r="AC27" s="101" t="n"/>
      <c r="AD27" s="101" t="n"/>
      <c r="AE27" s="104" t="n"/>
      <c r="AF27" s="251" t="inlineStr">
        <is>
          <t>Экзамены</t>
        </is>
      </c>
      <c r="AG27" s="104" t="n"/>
      <c r="AH27" s="251" t="inlineStr">
        <is>
          <t>Зачеты</t>
        </is>
      </c>
      <c r="AI27" s="104" t="n"/>
      <c r="AJ27" s="2313" t="inlineStr">
        <is>
          <t>Количество академических часов</t>
        </is>
      </c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108" t="n"/>
      <c r="AU27" s="1737" t="n"/>
      <c r="AV27" s="2686" t="inlineStr">
        <is>
          <t>Распределение по курсам и семестрам</t>
        </is>
      </c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2687" t="n"/>
      <c r="BH27" s="103" t="inlineStr">
        <is>
          <t>Код компетенции</t>
        </is>
      </c>
      <c r="BI27" s="101" t="n"/>
      <c r="BJ27" s="104" t="n"/>
      <c r="BK27" s="599" t="inlineStr">
        <is>
          <t>Учебная дисциплина закреплена за кафедрой</t>
        </is>
      </c>
      <c r="BL27" s="1" t="n"/>
      <c r="BM27" s="1" t="n"/>
      <c r="BN27" s="1" t="n"/>
      <c r="BO27" s="1" t="n"/>
      <c r="BP27" s="1" t="n"/>
      <c r="BQ27" s="1" t="n"/>
    </row>
    <row r="28">
      <c r="A28" s="112" t="n"/>
      <c r="B28" s="114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14" t="n"/>
      <c r="AF28" s="112" t="n"/>
      <c r="AG28" s="114" t="n"/>
      <c r="AH28" s="112" t="n"/>
      <c r="AI28" s="114" t="n"/>
      <c r="AJ28" s="1739" t="inlineStr">
        <is>
          <t>Всего</t>
        </is>
      </c>
      <c r="AK28" s="1734" t="n"/>
      <c r="AL28" s="1740" t="inlineStr">
        <is>
          <t>Аудиторных</t>
        </is>
      </c>
      <c r="AM28" s="1734" t="n"/>
      <c r="AN28" s="1741" t="inlineStr">
        <is>
          <t>Из них</t>
        </is>
      </c>
      <c r="AO28" s="108" t="n"/>
      <c r="AP28" s="108" t="n"/>
      <c r="AQ28" s="108" t="n"/>
      <c r="AR28" s="108" t="n"/>
      <c r="AS28" s="108" t="n"/>
      <c r="AT28" s="108" t="n"/>
      <c r="AU28" s="1737" t="n"/>
      <c r="AV28" s="2688" t="inlineStr">
        <is>
          <t>I курс</t>
        </is>
      </c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2687" t="n"/>
      <c r="BH28" s="112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</row>
    <row r="29">
      <c r="A29" s="112" t="n"/>
      <c r="B29" s="114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14" t="n"/>
      <c r="AF29" s="112" t="n"/>
      <c r="AG29" s="114" t="n"/>
      <c r="AH29" s="112" t="n"/>
      <c r="AI29" s="114" t="n"/>
      <c r="AJ29" s="112" t="n"/>
      <c r="AK29" s="1738" t="n"/>
      <c r="AL29" s="116" t="n"/>
      <c r="AM29" s="1738" t="n"/>
      <c r="AN29" s="2689" t="inlineStr">
        <is>
          <t>Лекции</t>
        </is>
      </c>
      <c r="AO29" s="53" t="n"/>
      <c r="AP29" s="1743" t="inlineStr">
        <is>
          <t>Лабораторные</t>
        </is>
      </c>
      <c r="AQ29" s="53" t="n"/>
      <c r="AR29" s="1743" t="inlineStr">
        <is>
          <t>Практические</t>
        </is>
      </c>
      <c r="AS29" s="53" t="n"/>
      <c r="AT29" s="1743" t="inlineStr">
        <is>
          <t>Семинарские</t>
        </is>
      </c>
      <c r="AU29" s="53" t="n"/>
      <c r="AV29" s="105" t="inlineStr">
        <is>
          <t>1 семестр,</t>
        </is>
      </c>
      <c r="AW29" s="123" t="n"/>
      <c r="AX29" s="123" t="n"/>
      <c r="AY29" s="123" t="n"/>
      <c r="AZ29" s="123" t="n"/>
      <c r="BA29" s="124" t="n"/>
      <c r="BB29" s="106" t="inlineStr">
        <is>
          <t>2 семестр,</t>
        </is>
      </c>
      <c r="BC29" s="123" t="n"/>
      <c r="BD29" s="123" t="n"/>
      <c r="BE29" s="123" t="n"/>
      <c r="BF29" s="123" t="n"/>
      <c r="BG29" s="124" t="n"/>
      <c r="BH29" s="112" t="n"/>
      <c r="BI29" s="1" t="n"/>
      <c r="BJ29" s="114" t="n"/>
      <c r="BK29" s="112" t="n"/>
      <c r="BL29" s="1" t="n"/>
      <c r="BM29" s="1" t="n"/>
      <c r="BN29" s="1" t="n"/>
      <c r="BO29" s="1" t="n"/>
      <c r="BP29" s="1" t="n"/>
      <c r="BQ29" s="1" t="n"/>
    </row>
    <row r="30">
      <c r="A30" s="112" t="n"/>
      <c r="B30" s="114" t="n"/>
      <c r="C30" s="112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14" t="n"/>
      <c r="AF30" s="112" t="n"/>
      <c r="AG30" s="114" t="n"/>
      <c r="AH30" s="112" t="n"/>
      <c r="AI30" s="114" t="n"/>
      <c r="AJ30" s="112" t="n"/>
      <c r="AK30" s="1738" t="n"/>
      <c r="AL30" s="116" t="n"/>
      <c r="AM30" s="1738" t="n"/>
      <c r="AN30" s="112" t="n"/>
      <c r="AO30" s="115" t="n"/>
      <c r="AP30" s="116" t="n"/>
      <c r="AQ30" s="115" t="n"/>
      <c r="AR30" s="116" t="n"/>
      <c r="AS30" s="115" t="n"/>
      <c r="AT30" s="116" t="n"/>
      <c r="AU30" s="115" t="n"/>
      <c r="AV30" s="125" t="n">
        <v>15</v>
      </c>
      <c r="AW30" s="126" t="n"/>
      <c r="AX30" s="181" t="inlineStr">
        <is>
          <t>недель</t>
        </is>
      </c>
      <c r="AY30" s="126" t="n"/>
      <c r="AZ30" s="126" t="n"/>
      <c r="BA30" s="128" t="n"/>
      <c r="BB30" s="129" t="n">
        <v>9</v>
      </c>
      <c r="BC30" s="126" t="n"/>
      <c r="BD30" s="189" t="inlineStr">
        <is>
          <t>недель</t>
        </is>
      </c>
      <c r="BE30" s="126" t="n"/>
      <c r="BF30" s="126" t="n"/>
      <c r="BG30" s="175" t="n"/>
      <c r="BH30" s="112" t="n"/>
      <c r="BI30" s="1" t="n"/>
      <c r="BJ30" s="114" t="n"/>
      <c r="BK30" s="112" t="n"/>
      <c r="BL30" s="1" t="n"/>
      <c r="BM30" s="1" t="n"/>
      <c r="BN30" s="1" t="n"/>
      <c r="BO30" s="1" t="n"/>
      <c r="BP30" s="1" t="n"/>
      <c r="BQ30" s="1" t="n"/>
    </row>
    <row r="31">
      <c r="A31" s="136" t="n"/>
      <c r="B31" s="137" t="n"/>
      <c r="C31" s="136" t="n"/>
      <c r="D31" s="44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137" t="n"/>
      <c r="AF31" s="136" t="n"/>
      <c r="AG31" s="137" t="n"/>
      <c r="AH31" s="136" t="n"/>
      <c r="AI31" s="137" t="n"/>
      <c r="AJ31" s="1744" t="n"/>
      <c r="AK31" s="1745" t="n"/>
      <c r="AL31" s="1747" t="n"/>
      <c r="AM31" s="1745" t="n"/>
      <c r="AN31" s="1744" t="n"/>
      <c r="AO31" s="1748" t="n"/>
      <c r="AP31" s="1747" t="n"/>
      <c r="AQ31" s="1748" t="n"/>
      <c r="AR31" s="1747" t="n"/>
      <c r="AS31" s="1748" t="n"/>
      <c r="AT31" s="1747" t="n"/>
      <c r="AU31" s="1748" t="n"/>
      <c r="AV31" s="2474" t="inlineStr">
        <is>
          <t>Всего часов</t>
        </is>
      </c>
      <c r="AW31" s="2475" t="n"/>
      <c r="AX31" s="2690" t="inlineStr">
        <is>
          <t>Ауд.часов</t>
        </is>
      </c>
      <c r="AY31" s="2475" t="n"/>
      <c r="AZ31" s="2690" t="inlineStr">
        <is>
          <t>Зач.единиц</t>
        </is>
      </c>
      <c r="BA31" s="2475" t="n"/>
      <c r="BB31" s="2690" t="inlineStr">
        <is>
          <t>Всего часов</t>
        </is>
      </c>
      <c r="BC31" s="2475" t="n"/>
      <c r="BD31" s="2690" t="inlineStr">
        <is>
          <t>Ауд.часов</t>
        </is>
      </c>
      <c r="BE31" s="2475" t="n"/>
      <c r="BF31" s="2690" t="inlineStr">
        <is>
          <t>Зач.единиц</t>
        </is>
      </c>
      <c r="BG31" s="2475" t="n"/>
      <c r="BH31" s="136" t="n"/>
      <c r="BI31" s="44" t="n"/>
      <c r="BJ31" s="137" t="n"/>
      <c r="BK31" s="112" t="n"/>
      <c r="BL31" s="1" t="n"/>
      <c r="BM31" s="1" t="n"/>
      <c r="BN31" s="1" t="n"/>
      <c r="BO31" s="1" t="n"/>
      <c r="BP31" s="1" t="n"/>
      <c r="BQ31" s="1" t="n"/>
    </row>
    <row r="32">
      <c r="A32" s="2691" t="n">
        <v>1</v>
      </c>
      <c r="B32" s="2687" t="n"/>
      <c r="C32" s="2692" t="inlineStr">
        <is>
          <t>Государственный компонент</t>
        </is>
      </c>
      <c r="D32" s="108" t="n"/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08" t="n"/>
      <c r="Z32" s="108" t="n"/>
      <c r="AA32" s="108" t="n"/>
      <c r="AB32" s="108" t="n"/>
      <c r="AC32" s="108" t="n"/>
      <c r="AD32" s="108" t="n"/>
      <c r="AE32" s="2687" t="n"/>
      <c r="AF32" s="2693" t="n"/>
      <c r="AG32" s="2694" t="n"/>
      <c r="AH32" s="2652" t="n"/>
      <c r="AI32" s="2652" t="n"/>
      <c r="AJ32" s="2695" t="n">
        <v>648</v>
      </c>
      <c r="AK32" s="109" t="n"/>
      <c r="AL32" s="2696" t="n">
        <v>186</v>
      </c>
      <c r="AM32" s="1737" t="n"/>
      <c r="AN32" s="505" t="n">
        <v>106</v>
      </c>
      <c r="AO32" s="109" t="n"/>
      <c r="AP32" s="813" t="n">
        <v>50</v>
      </c>
      <c r="AQ32" s="109" t="n"/>
      <c r="AR32" s="813" t="n">
        <v>30</v>
      </c>
      <c r="AS32" s="109" t="n"/>
      <c r="AT32" s="813">
        <f>SUM(AT33:AU39)</f>
        <v/>
      </c>
      <c r="AU32" s="109" t="n"/>
      <c r="AV32" s="505" t="n">
        <v>324</v>
      </c>
      <c r="AW32" s="109" t="n"/>
      <c r="AX32" s="813" t="n">
        <v>98</v>
      </c>
      <c r="AY32" s="109" t="n"/>
      <c r="AZ32" s="813" t="n">
        <v>9</v>
      </c>
      <c r="BA32" s="109" t="n"/>
      <c r="BB32" s="813" t="n">
        <v>324</v>
      </c>
      <c r="BC32" s="109" t="n"/>
      <c r="BD32" s="813" t="n">
        <v>88</v>
      </c>
      <c r="BE32" s="109" t="n"/>
      <c r="BF32" s="813" t="n">
        <v>9</v>
      </c>
      <c r="BG32" s="109" t="n"/>
      <c r="BH32" s="2697" t="n"/>
      <c r="BI32" s="108" t="n"/>
      <c r="BJ32" s="1737" t="n"/>
      <c r="BK32" s="1070" t="n"/>
      <c r="BL32" s="25" t="n"/>
      <c r="BM32" s="25" t="n"/>
      <c r="BN32" s="25" t="n"/>
      <c r="BO32" s="1" t="n"/>
      <c r="BP32" s="1" t="n"/>
      <c r="BQ32" s="1" t="n"/>
    </row>
    <row r="33">
      <c r="A33" s="720" t="inlineStr">
        <is>
          <t xml:space="preserve">1.1 </t>
        </is>
      </c>
      <c r="B33" s="161" t="n"/>
      <c r="C33" s="1186" t="inlineStr">
        <is>
          <t>Модуль "Прогрессивные технологии растительных полимеров"</t>
        </is>
      </c>
      <c r="D33" s="123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/>
      <c r="AE33" s="161" t="n"/>
      <c r="AF33" s="781" t="n"/>
      <c r="AG33" s="161" t="n"/>
      <c r="AH33" s="679" t="n"/>
      <c r="AI33" s="679" t="n"/>
      <c r="AJ33" s="167" t="n">
        <v>324</v>
      </c>
      <c r="AK33" s="124" t="n"/>
      <c r="AL33" s="232" t="n">
        <v>134</v>
      </c>
      <c r="AM33" s="124" t="n"/>
      <c r="AN33" s="167" t="n">
        <v>82</v>
      </c>
      <c r="AO33" s="124" t="n"/>
      <c r="AP33" s="232" t="n">
        <v>22</v>
      </c>
      <c r="AQ33" s="124" t="n"/>
      <c r="AR33" s="232" t="n">
        <v>30</v>
      </c>
      <c r="AS33" s="124" t="n"/>
      <c r="AT33" s="232" t="n"/>
      <c r="AU33" s="124" t="n"/>
      <c r="AV33" s="167" t="n">
        <v>108</v>
      </c>
      <c r="AW33" s="124" t="n"/>
      <c r="AX33" s="232" t="n">
        <v>46</v>
      </c>
      <c r="AY33" s="124" t="n"/>
      <c r="AZ33" s="232" t="n">
        <v>3</v>
      </c>
      <c r="BA33" s="124" t="n"/>
      <c r="BB33" s="232" t="n">
        <v>216</v>
      </c>
      <c r="BC33" s="124" t="n"/>
      <c r="BD33" s="232" t="n">
        <v>88</v>
      </c>
      <c r="BE33" s="124" t="n"/>
      <c r="BF33" s="232" t="n">
        <v>6</v>
      </c>
      <c r="BG33" s="124" t="n"/>
      <c r="BH33" s="2698" t="n"/>
      <c r="BI33" s="123" t="n"/>
      <c r="BJ33" s="1762" t="n"/>
      <c r="BK33" s="1070" t="n"/>
      <c r="BL33" s="25" t="n"/>
      <c r="BM33" s="25" t="n"/>
      <c r="BN33" s="25" t="n"/>
      <c r="BO33" s="1" t="n"/>
      <c r="BP33" s="1" t="n"/>
      <c r="BQ33" s="1" t="n"/>
    </row>
    <row r="34">
      <c r="A34" s="217" t="inlineStr">
        <is>
          <t>1.1.1</t>
        </is>
      </c>
      <c r="B34" s="175" t="n"/>
      <c r="C34" s="1260" t="inlineStr">
        <is>
          <t>Теория и прогрессивные технологии изготовления продукции массового и специального назначения из растительных полимеров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75" t="n"/>
      <c r="AF34" s="261" t="n">
        <v>1</v>
      </c>
      <c r="AG34" s="132" t="n"/>
      <c r="AH34" s="125" t="n"/>
      <c r="AI34" s="605" t="n"/>
      <c r="AJ34" s="1796" t="n">
        <v>108</v>
      </c>
      <c r="AK34" s="128" t="n"/>
      <c r="AL34" s="1773" t="n">
        <v>46</v>
      </c>
      <c r="AM34" s="1770" t="n"/>
      <c r="AN34" s="177" t="n">
        <v>34</v>
      </c>
      <c r="AO34" s="128" t="n"/>
      <c r="AP34" s="93" t="n"/>
      <c r="AQ34" s="128" t="n"/>
      <c r="AR34" s="93" t="n">
        <v>12</v>
      </c>
      <c r="AS34" s="128" t="n"/>
      <c r="AT34" s="93" t="n"/>
      <c r="AU34" s="128" t="n"/>
      <c r="AV34" s="177" t="n">
        <v>108</v>
      </c>
      <c r="AW34" s="128" t="n"/>
      <c r="AX34" s="93" t="n">
        <v>46</v>
      </c>
      <c r="AY34" s="128" t="n"/>
      <c r="AZ34" s="93" t="n">
        <v>3</v>
      </c>
      <c r="BA34" s="128" t="n"/>
      <c r="BB34" s="93" t="n"/>
      <c r="BC34" s="128" t="n"/>
      <c r="BD34" s="93" t="n"/>
      <c r="BE34" s="128" t="n"/>
      <c r="BF34" s="93" t="n"/>
      <c r="BG34" s="128" t="n"/>
      <c r="BH34" s="1807" t="inlineStr">
        <is>
          <t>УПК-4</t>
        </is>
      </c>
      <c r="BI34" s="126" t="n"/>
      <c r="BJ34" s="1770" t="n"/>
      <c r="BK34" s="1070" t="inlineStr">
        <is>
          <t>ХПД</t>
        </is>
      </c>
      <c r="BL34" s="25" t="n"/>
      <c r="BM34" s="25" t="n"/>
      <c r="BN34" s="25" t="n"/>
      <c r="BO34" s="1" t="n"/>
      <c r="BP34" s="1" t="n"/>
      <c r="BQ34" s="1" t="n"/>
    </row>
    <row r="35">
      <c r="A35" s="217" t="inlineStr">
        <is>
          <t>1.1.2</t>
        </is>
      </c>
      <c r="B35" s="175" t="n"/>
      <c r="C35" s="1260" t="inlineStr">
        <is>
          <t>Ресурсо- и энергосберегающие технологии в химической переработке растительных полимеров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75" t="n"/>
      <c r="AF35" s="261" t="n"/>
      <c r="AG35" s="132" t="n"/>
      <c r="AH35" s="261" t="n">
        <v>2</v>
      </c>
      <c r="AI35" s="132" t="n"/>
      <c r="AJ35" s="1796" t="n">
        <v>108</v>
      </c>
      <c r="AK35" s="128" t="n"/>
      <c r="AL35" s="1773" t="n">
        <v>42</v>
      </c>
      <c r="AM35" s="1770" t="n"/>
      <c r="AN35" s="177" t="n">
        <v>24</v>
      </c>
      <c r="AO35" s="128" t="n"/>
      <c r="AP35" s="93" t="n"/>
      <c r="AQ35" s="128" t="n"/>
      <c r="AR35" s="93" t="n">
        <v>18</v>
      </c>
      <c r="AS35" s="128" t="n"/>
      <c r="AT35" s="93" t="n"/>
      <c r="AU35" s="128" t="n"/>
      <c r="AV35" s="177" t="n"/>
      <c r="AW35" s="128" t="n"/>
      <c r="AX35" s="93" t="n"/>
      <c r="AY35" s="128" t="n"/>
      <c r="AZ35" s="1774" t="n"/>
      <c r="BA35" s="128" t="n"/>
      <c r="BB35" s="93" t="n">
        <v>108</v>
      </c>
      <c r="BC35" s="128" t="n"/>
      <c r="BD35" s="93" t="n">
        <v>42</v>
      </c>
      <c r="BE35" s="128" t="n"/>
      <c r="BF35" s="93" t="n">
        <v>3</v>
      </c>
      <c r="BG35" s="128" t="n"/>
      <c r="BH35" s="1807" t="inlineStr">
        <is>
          <t>УПК-3</t>
        </is>
      </c>
      <c r="BI35" s="126" t="n"/>
      <c r="BJ35" s="1770" t="n"/>
      <c r="BK35" s="1070" t="inlineStr">
        <is>
          <t>ХПД</t>
        </is>
      </c>
      <c r="BL35" s="25" t="n"/>
      <c r="BM35" s="25" t="n"/>
      <c r="BN35" s="25" t="n"/>
      <c r="BO35" s="1" t="n"/>
      <c r="BP35" s="1" t="n"/>
      <c r="BQ35" s="1" t="n"/>
    </row>
    <row r="36">
      <c r="A36" s="217" t="inlineStr">
        <is>
          <t>1.1.3</t>
        </is>
      </c>
      <c r="B36" s="175" t="n"/>
      <c r="C36" s="1260" t="inlineStr">
        <is>
          <t>Технический контроль продукции химической переработки растительных полимеров из древесного сырья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75" t="n"/>
      <c r="AF36" s="261" t="n">
        <v>2</v>
      </c>
      <c r="AG36" s="132" t="n"/>
      <c r="AH36" s="125" t="n"/>
      <c r="AI36" s="605" t="n"/>
      <c r="AJ36" s="1796" t="n">
        <v>108</v>
      </c>
      <c r="AK36" s="128" t="n"/>
      <c r="AL36" s="1773" t="n">
        <v>46</v>
      </c>
      <c r="AM36" s="1770" t="n"/>
      <c r="AN36" s="177" t="n">
        <v>24</v>
      </c>
      <c r="AO36" s="128" t="n"/>
      <c r="AP36" s="93" t="n">
        <v>22</v>
      </c>
      <c r="AQ36" s="128" t="n"/>
      <c r="AR36" s="93" t="n"/>
      <c r="AS36" s="128" t="n"/>
      <c r="AT36" s="93" t="n"/>
      <c r="AU36" s="128" t="n"/>
      <c r="AV36" s="177" t="n"/>
      <c r="AW36" s="128" t="n"/>
      <c r="AX36" s="93" t="n"/>
      <c r="AY36" s="128" t="n"/>
      <c r="AZ36" s="93" t="n"/>
      <c r="BA36" s="128" t="n"/>
      <c r="BB36" s="93" t="n">
        <v>108</v>
      </c>
      <c r="BC36" s="128" t="n"/>
      <c r="BD36" s="93" t="n">
        <v>46</v>
      </c>
      <c r="BE36" s="128" t="n"/>
      <c r="BF36" s="93" t="n">
        <v>3</v>
      </c>
      <c r="BG36" s="128" t="n"/>
      <c r="BH36" s="1807" t="inlineStr">
        <is>
          <t>УПК-1</t>
        </is>
      </c>
      <c r="BI36" s="126" t="n"/>
      <c r="BJ36" s="1770" t="n"/>
      <c r="BK36" s="1070" t="inlineStr">
        <is>
          <t>ХПД</t>
        </is>
      </c>
      <c r="BL36" s="25" t="n"/>
      <c r="BM36" s="25" t="n"/>
      <c r="BN36" s="25" t="n"/>
      <c r="BO36" s="1" t="n"/>
      <c r="BP36" s="1" t="n"/>
      <c r="BQ36" s="1" t="n"/>
    </row>
    <row r="37">
      <c r="A37" s="216" t="inlineStr">
        <is>
          <t>1.2</t>
        </is>
      </c>
      <c r="B37" s="175" t="n"/>
      <c r="C37" s="1266" t="inlineStr">
        <is>
          <t>Модуль "Научно-исследовательская работа"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75" t="n"/>
      <c r="AF37" s="261" t="n"/>
      <c r="AG37" s="132" t="n"/>
      <c r="AH37" s="125" t="n"/>
      <c r="AI37" s="189" t="n"/>
      <c r="AJ37" s="1824" t="n">
        <v>324</v>
      </c>
      <c r="AK37" s="128" t="n"/>
      <c r="AL37" s="1776" t="n">
        <v>52</v>
      </c>
      <c r="AM37" s="1770" t="n"/>
      <c r="AN37" s="188" t="n">
        <v>24</v>
      </c>
      <c r="AO37" s="128" t="n"/>
      <c r="AP37" s="95" t="n">
        <v>28</v>
      </c>
      <c r="AQ37" s="128" t="n"/>
      <c r="AR37" s="95" t="n"/>
      <c r="AS37" s="128" t="n"/>
      <c r="AT37" s="95" t="n"/>
      <c r="AU37" s="128" t="n"/>
      <c r="AV37" s="188" t="n">
        <v>216</v>
      </c>
      <c r="AW37" s="128" t="n"/>
      <c r="AX37" s="95" t="n">
        <v>52</v>
      </c>
      <c r="AY37" s="128" t="n"/>
      <c r="AZ37" s="95" t="n">
        <v>6</v>
      </c>
      <c r="BA37" s="128" t="n"/>
      <c r="BB37" s="95" t="n">
        <v>108</v>
      </c>
      <c r="BC37" s="128" t="n"/>
      <c r="BD37" s="95" t="n"/>
      <c r="BE37" s="128" t="n"/>
      <c r="BF37" s="95" t="n">
        <v>3</v>
      </c>
      <c r="BG37" s="128" t="n"/>
      <c r="BH37" s="1807" t="n"/>
      <c r="BI37" s="126" t="n"/>
      <c r="BJ37" s="1770" t="n"/>
      <c r="BK37" s="1777" t="n"/>
      <c r="BL37" s="27" t="n"/>
      <c r="BM37" s="27" t="n"/>
      <c r="BN37" s="27" t="n"/>
      <c r="BO37" s="1" t="n"/>
      <c r="BP37" s="1" t="n"/>
      <c r="BQ37" s="1" t="n"/>
    </row>
    <row r="38">
      <c r="A38" s="217" t="inlineStr">
        <is>
          <t>1.2.1</t>
        </is>
      </c>
      <c r="B38" s="175" t="n"/>
      <c r="C38" s="1260" t="inlineStr">
        <is>
          <t>Научно-исследовательский семинар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75" t="n"/>
      <c r="AF38" s="405" t="n"/>
      <c r="AG38" s="132" t="n"/>
      <c r="AH38" s="605" t="n">
        <v>1</v>
      </c>
      <c r="AI38" s="605" t="n">
        <v>2</v>
      </c>
      <c r="AJ38" s="1796" t="n">
        <v>216</v>
      </c>
      <c r="AK38" s="128" t="n"/>
      <c r="AL38" s="1773" t="n"/>
      <c r="AM38" s="1770" t="n"/>
      <c r="AN38" s="177" t="n"/>
      <c r="AO38" s="128" t="n"/>
      <c r="AP38" s="93" t="n"/>
      <c r="AQ38" s="128" t="n"/>
      <c r="AR38" s="93" t="n"/>
      <c r="AS38" s="128" t="n"/>
      <c r="AT38" s="93" t="n"/>
      <c r="AU38" s="128" t="n"/>
      <c r="AV38" s="177" t="n">
        <v>108</v>
      </c>
      <c r="AW38" s="128" t="n"/>
      <c r="AX38" s="93" t="n"/>
      <c r="AY38" s="128" t="n"/>
      <c r="AZ38" s="93" t="n">
        <v>3</v>
      </c>
      <c r="BA38" s="128" t="n"/>
      <c r="BB38" s="93" t="n">
        <v>108</v>
      </c>
      <c r="BC38" s="128" t="n"/>
      <c r="BD38" s="93" t="n"/>
      <c r="BE38" s="128" t="n"/>
      <c r="BF38" s="93" t="n">
        <v>3</v>
      </c>
      <c r="BG38" s="128" t="n"/>
      <c r="BH38" s="2699" t="inlineStr">
        <is>
          <t>УК-1,4,5,6</t>
        </is>
      </c>
      <c r="BI38" s="126" t="n"/>
      <c r="BJ38" s="1770" t="n"/>
      <c r="BK38" s="1070" t="inlineStr">
        <is>
          <t>ХПД</t>
        </is>
      </c>
      <c r="BL38" s="27" t="n"/>
      <c r="BM38" s="27" t="n"/>
      <c r="BN38" s="27" t="n"/>
      <c r="BO38" s="1" t="n"/>
      <c r="BP38" s="1" t="n"/>
      <c r="BQ38" s="1" t="n"/>
    </row>
    <row r="39">
      <c r="A39" s="2537" t="inlineStr">
        <is>
          <t>1.2.2</t>
        </is>
      </c>
      <c r="B39" s="1924" t="n"/>
      <c r="C39" s="2700" t="inlineStr">
        <is>
          <t>Информационные технологии в науке и производстве</t>
        </is>
      </c>
      <c r="D39" s="1832" t="n"/>
      <c r="E39" s="1832" t="n"/>
      <c r="F39" s="1832" t="n"/>
      <c r="G39" s="1832" t="n"/>
      <c r="H39" s="1832" t="n"/>
      <c r="I39" s="1832" t="n"/>
      <c r="J39" s="1832" t="n"/>
      <c r="K39" s="1832" t="n"/>
      <c r="L39" s="1832" t="n"/>
      <c r="M39" s="1832" t="n"/>
      <c r="N39" s="1832" t="n"/>
      <c r="O39" s="1832" t="n"/>
      <c r="P39" s="1832" t="n"/>
      <c r="Q39" s="1832" t="n"/>
      <c r="R39" s="1832" t="n"/>
      <c r="S39" s="1832" t="n"/>
      <c r="T39" s="1832" t="n"/>
      <c r="U39" s="1832" t="n"/>
      <c r="V39" s="1832" t="n"/>
      <c r="W39" s="1832" t="n"/>
      <c r="X39" s="1832" t="n"/>
      <c r="Y39" s="1832" t="n"/>
      <c r="Z39" s="1832" t="n"/>
      <c r="AA39" s="1832" t="n"/>
      <c r="AB39" s="1832" t="n"/>
      <c r="AC39" s="1832" t="n"/>
      <c r="AD39" s="1832" t="n"/>
      <c r="AE39" s="1924" t="n"/>
      <c r="AF39" s="229" t="n">
        <v>1</v>
      </c>
      <c r="AG39" s="203" t="n"/>
      <c r="AH39" s="2488" t="n"/>
      <c r="AI39" s="2488" t="n"/>
      <c r="AJ39" s="2701" t="n">
        <v>108</v>
      </c>
      <c r="AK39" s="2475" t="n"/>
      <c r="AL39" s="2702" t="n">
        <v>52</v>
      </c>
      <c r="AM39" s="1833" t="n"/>
      <c r="AN39" s="2703" t="n">
        <v>24</v>
      </c>
      <c r="AO39" s="2475" t="n"/>
      <c r="AP39" s="2704" t="n">
        <v>28</v>
      </c>
      <c r="AQ39" s="2475" t="n"/>
      <c r="AR39" s="2704" t="n"/>
      <c r="AS39" s="2475" t="n"/>
      <c r="AT39" s="2704" t="n"/>
      <c r="AU39" s="2475" t="n"/>
      <c r="AV39" s="2703" t="n">
        <v>108</v>
      </c>
      <c r="AW39" s="2475" t="n"/>
      <c r="AX39" s="2704" t="n">
        <v>52</v>
      </c>
      <c r="AY39" s="2475" t="n"/>
      <c r="AZ39" s="2704" t="n">
        <v>3</v>
      </c>
      <c r="BA39" s="2475" t="n"/>
      <c r="BB39" s="2704" t="n"/>
      <c r="BC39" s="2475" t="n"/>
      <c r="BD39" s="2704" t="n"/>
      <c r="BE39" s="2475" t="n"/>
      <c r="BF39" s="2704" t="n"/>
      <c r="BG39" s="2475" t="n"/>
      <c r="BH39" s="2705" t="inlineStr">
        <is>
          <t>УК-2,5-7, УПК-2</t>
        </is>
      </c>
      <c r="BI39" s="1832" t="n"/>
      <c r="BJ39" s="1833" t="n"/>
      <c r="BK39" s="1070" t="inlineStr">
        <is>
          <t>АППиЭ</t>
        </is>
      </c>
      <c r="BL39" s="25" t="n"/>
      <c r="BM39" s="25" t="n"/>
      <c r="BN39" s="25" t="n"/>
      <c r="BO39" s="1" t="n"/>
      <c r="BP39" s="1" t="n"/>
      <c r="BQ39" s="1" t="n"/>
    </row>
    <row r="40">
      <c r="A40" s="2691" t="inlineStr">
        <is>
          <t>2</t>
        </is>
      </c>
      <c r="B40" s="2687" t="n"/>
      <c r="C40" s="2692" t="inlineStr">
        <is>
          <t>Компонент учреждения образования</t>
        </is>
      </c>
      <c r="D40" s="108" t="n"/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08" t="n"/>
      <c r="Z40" s="108" t="n"/>
      <c r="AA40" s="108" t="n"/>
      <c r="AB40" s="108" t="n"/>
      <c r="AC40" s="108" t="n"/>
      <c r="AD40" s="108" t="n"/>
      <c r="AE40" s="2687" t="n"/>
      <c r="AF40" s="2706" t="n"/>
      <c r="AG40" s="2687" t="n"/>
      <c r="AH40" s="2652" t="n"/>
      <c r="AI40" s="2652" t="n"/>
      <c r="AJ40" s="2707">
        <f>AJ41+AJ42+AJ46+AJ49</f>
        <v/>
      </c>
      <c r="AK40" s="1737" t="n"/>
      <c r="AL40" s="2708">
        <f>AN40+AP40+AR40</f>
        <v/>
      </c>
      <c r="AM40" s="1737" t="n"/>
      <c r="AN40" s="2695">
        <f>AN42+AN46+AN49</f>
        <v/>
      </c>
      <c r="AO40" s="109" t="n"/>
      <c r="AP40" s="2709">
        <f>AP42+AP46+AP49</f>
        <v/>
      </c>
      <c r="AQ40" s="109" t="n"/>
      <c r="AR40" s="2709">
        <f>AR41+AR42+AR46+AR49</f>
        <v/>
      </c>
      <c r="AS40" s="109" t="n"/>
      <c r="AT40" s="2709" t="n"/>
      <c r="AU40" s="109" t="n"/>
      <c r="AV40" s="505">
        <f>AV41+AV42+AV46</f>
        <v/>
      </c>
      <c r="AW40" s="109" t="n"/>
      <c r="AX40" s="813">
        <f>AX41+AX42+AX46</f>
        <v/>
      </c>
      <c r="AY40" s="109" t="n"/>
      <c r="AZ40" s="813">
        <f>AZ41+AZ42+AZ46</f>
        <v/>
      </c>
      <c r="BA40" s="109" t="n"/>
      <c r="BB40" s="813">
        <f>BB41+BB42+BB46+BB49</f>
        <v/>
      </c>
      <c r="BC40" s="109" t="n"/>
      <c r="BD40" s="813">
        <f>BD41+BD42+BD46+BD49</f>
        <v/>
      </c>
      <c r="BE40" s="109" t="n"/>
      <c r="BF40" s="813">
        <f>BF41+BF42+BF46+BF49</f>
        <v/>
      </c>
      <c r="BG40" s="109" t="n"/>
      <c r="BH40" s="2710" t="n"/>
      <c r="BI40" s="108" t="n"/>
      <c r="BJ40" s="2687" t="n"/>
      <c r="BK40" s="1070" t="n"/>
      <c r="BL40" s="25" t="n"/>
      <c r="BM40" s="25" t="n"/>
      <c r="BN40" s="25" t="n"/>
      <c r="BO40" s="1" t="n"/>
      <c r="BP40" s="1" t="n"/>
      <c r="BQ40" s="1" t="n"/>
    </row>
    <row r="41">
      <c r="A41" s="720" t="inlineStr">
        <is>
          <t>2.1</t>
        </is>
      </c>
      <c r="B41" s="161" t="n"/>
      <c r="C41" s="1186" t="inlineStr">
        <is>
          <t>Иностранный язык для делового и профессионального общения</t>
        </is>
      </c>
      <c r="D41" s="123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23" t="n"/>
      <c r="Z41" s="123" t="n"/>
      <c r="AA41" s="123" t="n"/>
      <c r="AB41" s="123" t="n"/>
      <c r="AC41" s="123" t="n"/>
      <c r="AD41" s="123" t="n"/>
      <c r="AE41" s="161" t="n"/>
      <c r="AF41" s="781" t="n"/>
      <c r="AG41" s="161" t="n"/>
      <c r="AH41" s="171" t="n">
        <v>1</v>
      </c>
      <c r="AI41" s="161" t="n"/>
      <c r="AJ41" s="2499" t="n">
        <v>108</v>
      </c>
      <c r="AK41" s="1762" t="n"/>
      <c r="AL41" s="2500">
        <f>AN41+AP41+AR41+AT41</f>
        <v/>
      </c>
      <c r="AM41" s="1762" t="n"/>
      <c r="AN41" s="167" t="n"/>
      <c r="AO41" s="124" t="n"/>
      <c r="AP41" s="232" t="n"/>
      <c r="AQ41" s="124" t="n"/>
      <c r="AR41" s="232" t="n">
        <v>52</v>
      </c>
      <c r="AS41" s="124" t="n"/>
      <c r="AT41" s="232" t="n"/>
      <c r="AU41" s="124" t="n"/>
      <c r="AV41" s="169">
        <f>AZ41*36</f>
        <v/>
      </c>
      <c r="AW41" s="124" t="n"/>
      <c r="AX41" s="170">
        <f>AL41</f>
        <v/>
      </c>
      <c r="AY41" s="124" t="n"/>
      <c r="AZ41" s="170" t="n">
        <v>3</v>
      </c>
      <c r="BA41" s="124" t="n"/>
      <c r="BB41" s="170" t="n"/>
      <c r="BC41" s="124" t="n"/>
      <c r="BD41" s="170" t="n"/>
      <c r="BE41" s="124" t="n"/>
      <c r="BF41" s="170" t="n"/>
      <c r="BG41" s="124" t="n"/>
      <c r="BH41" s="171" t="inlineStr">
        <is>
          <t>УК-3,4</t>
        </is>
      </c>
      <c r="BI41" s="123" t="n"/>
      <c r="BJ41" s="161" t="n"/>
      <c r="BK41" s="1070" t="inlineStr">
        <is>
          <t>МКиТП</t>
        </is>
      </c>
      <c r="BL41" s="25" t="n"/>
      <c r="BM41" s="25" t="n"/>
      <c r="BN41" s="25" t="n"/>
      <c r="BO41" s="1" t="n"/>
      <c r="BP41" s="1" t="n"/>
      <c r="BQ41" s="1" t="n"/>
    </row>
    <row r="42">
      <c r="A42" s="216" t="inlineStr">
        <is>
          <t>2.2</t>
        </is>
      </c>
      <c r="B42" s="175" t="n"/>
      <c r="C42" s="1266" t="inlineStr">
        <is>
          <t>Модуль "Современные тенденции развития и проектирования предприятий"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75" t="n"/>
      <c r="AF42" s="261" t="n"/>
      <c r="AG42" s="132" t="n"/>
      <c r="AH42" s="261" t="n"/>
      <c r="AI42" s="132" t="n"/>
      <c r="AJ42" s="1775">
        <f>AJ43+AJ44+AJ45</f>
        <v/>
      </c>
      <c r="AK42" s="1770" t="n"/>
      <c r="AL42" s="1776">
        <f>AL43+AL44+AL45</f>
        <v/>
      </c>
      <c r="AM42" s="1770" t="n"/>
      <c r="AN42" s="188">
        <f>AN43+AN44+AN45</f>
        <v/>
      </c>
      <c r="AO42" s="128" t="n"/>
      <c r="AP42" s="95">
        <f>AP43+AP44+AP45</f>
        <v/>
      </c>
      <c r="AQ42" s="128" t="n"/>
      <c r="AR42" s="95">
        <f>AR43+AR44+AR45</f>
        <v/>
      </c>
      <c r="AS42" s="128" t="n"/>
      <c r="AT42" s="95" t="n"/>
      <c r="AU42" s="128" t="n"/>
      <c r="AV42" s="188">
        <f>AV43+AV44+AV45</f>
        <v/>
      </c>
      <c r="AW42" s="128" t="n"/>
      <c r="AX42" s="95">
        <f>AX43+AX44+AX45</f>
        <v/>
      </c>
      <c r="AY42" s="128" t="n"/>
      <c r="AZ42" s="95" t="n">
        <v>9</v>
      </c>
      <c r="BA42" s="128" t="n"/>
      <c r="BB42" s="95" t="n"/>
      <c r="BC42" s="128" t="n"/>
      <c r="BD42" s="95" t="n"/>
      <c r="BE42" s="128" t="n"/>
      <c r="BF42" s="95" t="n"/>
      <c r="BG42" s="128" t="n"/>
      <c r="BH42" s="182" t="n"/>
      <c r="BI42" s="126" t="n"/>
      <c r="BJ42" s="175" t="n"/>
      <c r="BK42" s="1070" t="n"/>
      <c r="BL42" s="25" t="n"/>
      <c r="BM42" s="25" t="n"/>
      <c r="BN42" s="25" t="n"/>
      <c r="BO42" s="1" t="n"/>
      <c r="BP42" s="1" t="n"/>
      <c r="BQ42" s="1" t="n"/>
    </row>
    <row r="43">
      <c r="A43" s="217" t="inlineStr">
        <is>
          <t>2.2.1</t>
        </is>
      </c>
      <c r="B43" s="175" t="n"/>
      <c r="C43" s="1260" t="inlineStr">
        <is>
          <t>Технологии эффективного использования химических веществ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75" t="n"/>
      <c r="AF43" s="261" t="n"/>
      <c r="AG43" s="132" t="n"/>
      <c r="AH43" s="261" t="n">
        <v>1</v>
      </c>
      <c r="AI43" s="132" t="n"/>
      <c r="AJ43" s="1772" t="n">
        <v>98</v>
      </c>
      <c r="AK43" s="1770" t="n"/>
      <c r="AL43" s="1773">
        <f>AN43+AP43</f>
        <v/>
      </c>
      <c r="AM43" s="1770" t="n"/>
      <c r="AN43" s="177" t="n">
        <v>22</v>
      </c>
      <c r="AO43" s="128" t="n"/>
      <c r="AP43" s="93" t="n">
        <v>20</v>
      </c>
      <c r="AQ43" s="128" t="n"/>
      <c r="AR43" s="93" t="n"/>
      <c r="AS43" s="128" t="n"/>
      <c r="AT43" s="93" t="n"/>
      <c r="AU43" s="128" t="n"/>
      <c r="AV43" s="177" t="n">
        <v>98</v>
      </c>
      <c r="AW43" s="128" t="n"/>
      <c r="AX43" s="93">
        <f>AL43</f>
        <v/>
      </c>
      <c r="AY43" s="128" t="n"/>
      <c r="AZ43" s="93" t="n">
        <v>3</v>
      </c>
      <c r="BA43" s="128" t="n"/>
      <c r="BB43" s="93" t="n"/>
      <c r="BC43" s="128" t="n"/>
      <c r="BD43" s="93" t="n"/>
      <c r="BE43" s="128" t="n"/>
      <c r="BF43" s="93" t="n"/>
      <c r="BG43" s="128" t="n"/>
      <c r="BH43" s="182" t="inlineStr">
        <is>
          <t>СК-1</t>
        </is>
      </c>
      <c r="BI43" s="126" t="n"/>
      <c r="BJ43" s="175" t="n"/>
      <c r="BK43" s="1070" t="inlineStr">
        <is>
          <t>ХПД</t>
        </is>
      </c>
      <c r="BL43" s="25" t="n"/>
      <c r="BM43" s="25" t="n"/>
      <c r="BN43" s="25" t="n"/>
      <c r="BO43" s="1" t="n"/>
      <c r="BP43" s="1" t="n"/>
      <c r="BQ43" s="1" t="n"/>
    </row>
    <row r="44">
      <c r="A44" s="217" t="inlineStr">
        <is>
          <t>2.2.2</t>
        </is>
      </c>
      <c r="B44" s="175" t="n"/>
      <c r="C44" s="1260" t="inlineStr">
        <is>
          <t>Планирование эксперимента при исследованиях и проектировании процессов и аппаратов в химической технологии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75" t="n"/>
      <c r="AF44" s="261" t="n">
        <v>1</v>
      </c>
      <c r="AG44" s="132" t="n"/>
      <c r="AH44" s="641" t="n"/>
      <c r="AI44" s="132" t="n"/>
      <c r="AJ44" s="1772" t="n">
        <v>108</v>
      </c>
      <c r="AK44" s="1770" t="n"/>
      <c r="AL44" s="1773">
        <f>AN44+AR44</f>
        <v/>
      </c>
      <c r="AM44" s="1770" t="n"/>
      <c r="AN44" s="177" t="n">
        <v>20</v>
      </c>
      <c r="AO44" s="128" t="n"/>
      <c r="AP44" s="93" t="n"/>
      <c r="AQ44" s="128" t="n"/>
      <c r="AR44" s="93" t="n">
        <v>22</v>
      </c>
      <c r="AS44" s="128" t="n"/>
      <c r="AT44" s="93" t="n"/>
      <c r="AU44" s="128" t="n"/>
      <c r="AV44" s="177" t="n">
        <v>108</v>
      </c>
      <c r="AW44" s="128" t="n"/>
      <c r="AX44" s="93">
        <f>AL44</f>
        <v/>
      </c>
      <c r="AY44" s="128" t="n"/>
      <c r="AZ44" s="93" t="n">
        <v>3</v>
      </c>
      <c r="BA44" s="128" t="n"/>
      <c r="BB44" s="93" t="n"/>
      <c r="BC44" s="128" t="n"/>
      <c r="BD44" s="93" t="n"/>
      <c r="BE44" s="128" t="n"/>
      <c r="BF44" s="93" t="n"/>
      <c r="BG44" s="128" t="n"/>
      <c r="BH44" s="182" t="inlineStr">
        <is>
          <t>СК-2</t>
        </is>
      </c>
      <c r="BI44" s="126" t="n"/>
      <c r="BJ44" s="175" t="n"/>
      <c r="BK44" s="1070" t="inlineStr">
        <is>
          <t>ХПД</t>
        </is>
      </c>
      <c r="BL44" s="25" t="n"/>
      <c r="BM44" s="25" t="n"/>
      <c r="BN44" s="25" t="n"/>
      <c r="BO44" s="1" t="n"/>
      <c r="BP44" s="1" t="n"/>
      <c r="BQ44" s="1" t="n"/>
    </row>
    <row r="45">
      <c r="A45" s="217" t="inlineStr">
        <is>
          <t>2.2.3</t>
        </is>
      </c>
      <c r="B45" s="175" t="n"/>
      <c r="C45" s="1260" t="inlineStr">
        <is>
          <t>Современные методы управления предприятием на основе систем искусственного интеллекта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75" t="n"/>
      <c r="AF45" s="261" t="n"/>
      <c r="AG45" s="132" t="n"/>
      <c r="AH45" s="261" t="n">
        <v>1</v>
      </c>
      <c r="AI45" s="132" t="n"/>
      <c r="AJ45" s="1772" t="n">
        <v>98</v>
      </c>
      <c r="AK45" s="1770" t="n"/>
      <c r="AL45" s="729" t="n">
        <v>44</v>
      </c>
      <c r="AM45" s="132" t="n"/>
      <c r="AN45" s="177" t="n">
        <v>20</v>
      </c>
      <c r="AO45" s="128" t="n"/>
      <c r="AP45" s="93" t="n">
        <v>24</v>
      </c>
      <c r="AQ45" s="128" t="n"/>
      <c r="AR45" s="93" t="n"/>
      <c r="AS45" s="128" t="n"/>
      <c r="AT45" s="93" t="n"/>
      <c r="AU45" s="128" t="n"/>
      <c r="AV45" s="177" t="n">
        <v>98</v>
      </c>
      <c r="AW45" s="128" t="n"/>
      <c r="AX45" s="93" t="n">
        <v>44</v>
      </c>
      <c r="AY45" s="128" t="n"/>
      <c r="AZ45" s="93" t="n">
        <v>3</v>
      </c>
      <c r="BA45" s="128" t="n"/>
      <c r="BB45" s="93" t="n"/>
      <c r="BC45" s="128" t="n"/>
      <c r="BD45" s="93" t="n"/>
      <c r="BE45" s="128" t="n"/>
      <c r="BF45" s="93" t="n"/>
      <c r="BG45" s="128" t="n"/>
      <c r="BH45" s="182" t="inlineStr">
        <is>
          <t>СК-3</t>
        </is>
      </c>
      <c r="BI45" s="126" t="n"/>
      <c r="BJ45" s="175" t="n"/>
      <c r="BK45" s="1070" t="inlineStr">
        <is>
          <t>АППиЭ</t>
        </is>
      </c>
      <c r="BL45" s="25" t="n"/>
      <c r="BM45" s="25" t="n"/>
      <c r="BN45" s="25" t="n"/>
      <c r="BO45" s="1" t="n"/>
      <c r="BP45" s="1" t="n"/>
      <c r="BQ45" s="1" t="n"/>
    </row>
    <row r="46">
      <c r="A46" s="216" t="inlineStr">
        <is>
          <t xml:space="preserve">2.3 </t>
        </is>
      </c>
      <c r="B46" s="175" t="n"/>
      <c r="C46" s="1266" t="inlineStr">
        <is>
          <t>Модуль "Физико-химические методы исследования растительных биополимеров"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75" t="n"/>
      <c r="AF46" s="405" t="n"/>
      <c r="AG46" s="132" t="n"/>
      <c r="AH46" s="405" t="n"/>
      <c r="AI46" s="132" t="n"/>
      <c r="AJ46" s="1775" t="n">
        <v>216</v>
      </c>
      <c r="AK46" s="1770" t="n"/>
      <c r="AL46" s="1776">
        <f>AL47+AL48</f>
        <v/>
      </c>
      <c r="AM46" s="1770" t="n"/>
      <c r="AN46" s="188">
        <f>AN47+AN48</f>
        <v/>
      </c>
      <c r="AO46" s="128" t="n"/>
      <c r="AP46" s="95">
        <f>AP47+AP48</f>
        <v/>
      </c>
      <c r="AQ46" s="128" t="n"/>
      <c r="AR46" s="95" t="n"/>
      <c r="AS46" s="128" t="n"/>
      <c r="AT46" s="95" t="n"/>
      <c r="AU46" s="128" t="n"/>
      <c r="AV46" s="188">
        <f>AV47+AV48</f>
        <v/>
      </c>
      <c r="AW46" s="128" t="n"/>
      <c r="AX46" s="95">
        <f>AX47+AX48</f>
        <v/>
      </c>
      <c r="AY46" s="128" t="n"/>
      <c r="AZ46" s="95" t="n">
        <v>6</v>
      </c>
      <c r="BA46" s="128" t="n"/>
      <c r="BB46" s="95" t="n"/>
      <c r="BC46" s="128" t="n"/>
      <c r="BD46" s="95" t="n"/>
      <c r="BE46" s="128" t="n"/>
      <c r="BF46" s="95" t="n"/>
      <c r="BG46" s="128" t="n"/>
      <c r="BH46" s="218" t="n"/>
      <c r="BI46" s="126" t="n"/>
      <c r="BJ46" s="175" t="n"/>
      <c r="BK46" s="1070" t="n"/>
      <c r="BL46" s="25" t="n"/>
      <c r="BM46" s="25" t="n"/>
      <c r="BN46" s="25" t="n"/>
      <c r="BO46" s="1" t="n"/>
      <c r="BP46" s="1" t="n"/>
      <c r="BQ46" s="1" t="n"/>
    </row>
    <row r="47">
      <c r="A47" s="217" t="inlineStr">
        <is>
          <t>2.3.1</t>
        </is>
      </c>
      <c r="B47" s="175" t="n"/>
      <c r="C47" s="1260" t="inlineStr">
        <is>
          <t>Физико-химические и спектральные методы анализа растительных биополимеров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75" t="n"/>
      <c r="AF47" s="261" t="n"/>
      <c r="AG47" s="132" t="n"/>
      <c r="AH47" s="261" t="n">
        <v>1</v>
      </c>
      <c r="AI47" s="132" t="n"/>
      <c r="AJ47" s="1772" t="n">
        <v>108</v>
      </c>
      <c r="AK47" s="1770" t="n"/>
      <c r="AL47" s="1773">
        <f>AN47+AP47</f>
        <v/>
      </c>
      <c r="AM47" s="1770" t="n"/>
      <c r="AN47" s="177" t="n">
        <v>22</v>
      </c>
      <c r="AO47" s="128" t="n"/>
      <c r="AP47" s="93" t="n">
        <v>22</v>
      </c>
      <c r="AQ47" s="128" t="n"/>
      <c r="AR47" s="93" t="n"/>
      <c r="AS47" s="128" t="n"/>
      <c r="AT47" s="93" t="n"/>
      <c r="AU47" s="128" t="n"/>
      <c r="AV47" s="177" t="n">
        <v>108</v>
      </c>
      <c r="AW47" s="128" t="n"/>
      <c r="AX47" s="93">
        <f>AL47</f>
        <v/>
      </c>
      <c r="AY47" s="128" t="n"/>
      <c r="AZ47" s="93" t="n">
        <v>3</v>
      </c>
      <c r="BA47" s="128" t="n"/>
      <c r="BB47" s="93" t="n"/>
      <c r="BC47" s="128" t="n"/>
      <c r="BD47" s="93" t="n"/>
      <c r="BE47" s="128" t="n"/>
      <c r="BF47" s="93" t="n"/>
      <c r="BG47" s="128" t="n"/>
      <c r="BH47" s="182" t="inlineStr">
        <is>
          <t>СК-4</t>
        </is>
      </c>
      <c r="BI47" s="126" t="n"/>
      <c r="BJ47" s="175" t="n"/>
      <c r="BK47" s="1070" t="inlineStr">
        <is>
          <t>ХПД</t>
        </is>
      </c>
      <c r="BL47" s="25" t="n"/>
      <c r="BM47" s="25" t="n"/>
      <c r="BN47" s="25" t="n"/>
      <c r="BO47" s="1" t="n"/>
      <c r="BP47" s="1" t="n"/>
      <c r="BQ47" s="1" t="n"/>
    </row>
    <row r="48">
      <c r="A48" s="217" t="inlineStr">
        <is>
          <t>2.3.2</t>
        </is>
      </c>
      <c r="B48" s="175" t="n"/>
      <c r="C48" s="1260" t="inlineStr">
        <is>
          <t>Физико-химические процессы гидролитической и микробиологической переработки растительной биомассы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75" t="n"/>
      <c r="AF48" s="261" t="n">
        <v>1</v>
      </c>
      <c r="AG48" s="132" t="n"/>
      <c r="AH48" s="261" t="n"/>
      <c r="AI48" s="132" t="n"/>
      <c r="AJ48" s="1772" t="n">
        <v>108</v>
      </c>
      <c r="AK48" s="1770" t="n"/>
      <c r="AL48" s="1773">
        <f>AN48+AP48</f>
        <v/>
      </c>
      <c r="AM48" s="1770" t="n"/>
      <c r="AN48" s="177" t="n">
        <v>22</v>
      </c>
      <c r="AO48" s="128" t="n"/>
      <c r="AP48" s="93" t="n">
        <v>22</v>
      </c>
      <c r="AQ48" s="128" t="n"/>
      <c r="AR48" s="93" t="n"/>
      <c r="AS48" s="128" t="n"/>
      <c r="AT48" s="93" t="n"/>
      <c r="AU48" s="128" t="n"/>
      <c r="AV48" s="177" t="n">
        <v>108</v>
      </c>
      <c r="AW48" s="128" t="n"/>
      <c r="AX48" s="93">
        <f>AL48</f>
        <v/>
      </c>
      <c r="AY48" s="128" t="n"/>
      <c r="AZ48" s="93" t="n">
        <v>3</v>
      </c>
      <c r="BA48" s="128" t="n"/>
      <c r="BB48" s="93" t="n"/>
      <c r="BC48" s="128" t="n"/>
      <c r="BD48" s="93" t="n"/>
      <c r="BE48" s="128" t="n"/>
      <c r="BF48" s="93" t="n"/>
      <c r="BG48" s="128" t="n"/>
      <c r="BH48" s="182" t="inlineStr">
        <is>
          <t>СК-5</t>
        </is>
      </c>
      <c r="BI48" s="126" t="n"/>
      <c r="BJ48" s="175" t="n"/>
      <c r="BK48" s="1070" t="inlineStr">
        <is>
          <t>ХПД</t>
        </is>
      </c>
      <c r="BL48" s="25" t="n"/>
      <c r="BM48" s="25" t="n"/>
      <c r="BN48" s="25" t="n"/>
      <c r="BO48" s="1" t="n"/>
      <c r="BP48" s="1" t="n"/>
      <c r="BQ48" s="1" t="n"/>
    </row>
    <row r="49">
      <c r="A49" s="216" t="inlineStr">
        <is>
          <t>2.4</t>
        </is>
      </c>
      <c r="B49" s="175" t="n"/>
      <c r="C49" s="1266" t="inlineStr">
        <is>
          <t>Модуль "Технология растительных полимеров"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75" t="n"/>
      <c r="AF49" s="261" t="n"/>
      <c r="AG49" s="132" t="n"/>
      <c r="AH49" s="261" t="n"/>
      <c r="AI49" s="132" t="n"/>
      <c r="AJ49" s="1775">
        <f>AJ50+AJ51+AJ52</f>
        <v/>
      </c>
      <c r="AK49" s="1770" t="n"/>
      <c r="AL49" s="1776" t="n">
        <v>130</v>
      </c>
      <c r="AM49" s="1770" t="n"/>
      <c r="AN49" s="188">
        <f>AN50+AN51+AN52</f>
        <v/>
      </c>
      <c r="AO49" s="128" t="n"/>
      <c r="AP49" s="95" t="n">
        <v>10</v>
      </c>
      <c r="AQ49" s="128" t="n"/>
      <c r="AR49" s="95" t="n">
        <v>38</v>
      </c>
      <c r="AS49" s="128" t="n"/>
      <c r="AT49" s="95" t="n"/>
      <c r="AU49" s="128" t="n"/>
      <c r="AV49" s="188" t="n"/>
      <c r="AW49" s="128" t="n"/>
      <c r="AX49" s="95" t="n"/>
      <c r="AY49" s="128" t="n"/>
      <c r="AZ49" s="95" t="n"/>
      <c r="BA49" s="128" t="n"/>
      <c r="BB49" s="95">
        <f>BB50+BB51+BB52</f>
        <v/>
      </c>
      <c r="BC49" s="128" t="n"/>
      <c r="BD49" s="95">
        <f>BD50+BD51+BD52</f>
        <v/>
      </c>
      <c r="BE49" s="128" t="n"/>
      <c r="BF49" s="95" t="n">
        <v>9</v>
      </c>
      <c r="BG49" s="128" t="n"/>
      <c r="BH49" s="182" t="n"/>
      <c r="BI49" s="126" t="n"/>
      <c r="BJ49" s="175" t="n"/>
      <c r="BK49" s="1070" t="n"/>
      <c r="BL49" s="25" t="n"/>
      <c r="BM49" s="25" t="n"/>
      <c r="BN49" s="25" t="n"/>
      <c r="BO49" s="1" t="n"/>
      <c r="BP49" s="1" t="n"/>
      <c r="BQ49" s="1" t="n"/>
    </row>
    <row r="50">
      <c r="A50" s="217" t="inlineStr">
        <is>
          <t>2.4.1</t>
        </is>
      </c>
      <c r="B50" s="175" t="n"/>
      <c r="C50" s="1260" t="inlineStr">
        <is>
          <t>Инновационные технологии получения продуктов, материалов и изделий из переработанных растительных полимеров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75" t="n"/>
      <c r="AF50" s="261" t="n"/>
      <c r="AG50" s="132" t="n"/>
      <c r="AH50" s="261" t="n">
        <v>2</v>
      </c>
      <c r="AI50" s="132" t="n"/>
      <c r="AJ50" s="1796" t="n">
        <v>94</v>
      </c>
      <c r="AK50" s="128" t="n"/>
      <c r="AL50" s="827" t="n">
        <v>42</v>
      </c>
      <c r="AM50" s="175" t="n"/>
      <c r="AN50" s="177" t="n">
        <v>24</v>
      </c>
      <c r="AO50" s="128" t="n"/>
      <c r="AP50" s="93" t="n"/>
      <c r="AQ50" s="128" t="n"/>
      <c r="AR50" s="93" t="n">
        <v>18</v>
      </c>
      <c r="AS50" s="128" t="n"/>
      <c r="AT50" s="93" t="n"/>
      <c r="AU50" s="128" t="n"/>
      <c r="AV50" s="177" t="n"/>
      <c r="AW50" s="128" t="n"/>
      <c r="AX50" s="93" t="n"/>
      <c r="AY50" s="128" t="n"/>
      <c r="AZ50" s="93" t="n"/>
      <c r="BA50" s="128" t="n"/>
      <c r="BB50" s="93" t="n">
        <v>94</v>
      </c>
      <c r="BC50" s="128" t="n"/>
      <c r="BD50" s="93" t="n">
        <v>42</v>
      </c>
      <c r="BE50" s="128" t="n"/>
      <c r="BF50" s="93" t="n">
        <v>3</v>
      </c>
      <c r="BG50" s="128" t="n"/>
      <c r="BH50" s="182" t="inlineStr">
        <is>
          <t>СК-6</t>
        </is>
      </c>
      <c r="BI50" s="126" t="n"/>
      <c r="BJ50" s="175" t="n"/>
      <c r="BK50" s="1070" t="inlineStr">
        <is>
          <t>ХПД</t>
        </is>
      </c>
      <c r="BL50" s="25" t="n"/>
      <c r="BM50" s="25" t="n"/>
      <c r="BN50" s="25" t="n"/>
      <c r="BO50" s="1" t="n"/>
      <c r="BP50" s="1" t="n"/>
      <c r="BQ50" s="1" t="n"/>
    </row>
    <row r="51">
      <c r="A51" s="217" t="inlineStr">
        <is>
          <t>2.4.2</t>
        </is>
      </c>
      <c r="B51" s="175" t="n"/>
      <c r="C51" s="1260" t="inlineStr">
        <is>
          <t xml:space="preserve">Технология переработки растительных полимеров из однолетних растений 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75" t="n"/>
      <c r="AF51" s="261" t="n">
        <v>2</v>
      </c>
      <c r="AG51" s="132" t="n"/>
      <c r="AH51" s="261" t="n"/>
      <c r="AI51" s="132" t="n"/>
      <c r="AJ51" s="1796" t="n">
        <v>98</v>
      </c>
      <c r="AK51" s="128" t="n"/>
      <c r="AL51" s="827" t="n">
        <v>44</v>
      </c>
      <c r="AM51" s="175" t="n"/>
      <c r="AN51" s="177" t="n">
        <v>24</v>
      </c>
      <c r="AO51" s="128" t="n"/>
      <c r="AP51" s="93" t="n"/>
      <c r="AQ51" s="128" t="n"/>
      <c r="AR51" s="93" t="n">
        <v>20</v>
      </c>
      <c r="AS51" s="128" t="n"/>
      <c r="AT51" s="93" t="n"/>
      <c r="AU51" s="128" t="n"/>
      <c r="AV51" s="177" t="n"/>
      <c r="AW51" s="128" t="n"/>
      <c r="AX51" s="93" t="n"/>
      <c r="AY51" s="128" t="n"/>
      <c r="AZ51" s="93" t="n"/>
      <c r="BA51" s="128" t="n"/>
      <c r="BB51" s="93" t="n">
        <v>98</v>
      </c>
      <c r="BC51" s="128" t="n"/>
      <c r="BD51" s="93" t="n">
        <v>44</v>
      </c>
      <c r="BE51" s="128" t="n"/>
      <c r="BF51" s="93" t="n">
        <v>3</v>
      </c>
      <c r="BG51" s="128" t="n"/>
      <c r="BH51" s="182" t="inlineStr">
        <is>
          <t>СК-7</t>
        </is>
      </c>
      <c r="BI51" s="126" t="n"/>
      <c r="BJ51" s="175" t="n"/>
      <c r="BK51" s="1070" t="inlineStr">
        <is>
          <t>ХПД</t>
        </is>
      </c>
      <c r="BL51" s="25" t="n"/>
      <c r="BM51" s="25" t="n"/>
      <c r="BN51" s="25" t="n"/>
      <c r="BO51" s="1" t="n"/>
      <c r="BP51" s="1" t="n"/>
      <c r="BQ51" s="1" t="n"/>
    </row>
    <row r="52">
      <c r="A52" s="217" t="inlineStr">
        <is>
          <t>2.4.3</t>
        </is>
      </c>
      <c r="B52" s="175" t="n"/>
      <c r="C52" s="1260" t="inlineStr">
        <is>
          <t>Теория и технологии переработки побочных продуктов химической переработки растительных биополимеров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75" t="n"/>
      <c r="AF52" s="261" t="n">
        <v>2</v>
      </c>
      <c r="AG52" s="132" t="n"/>
      <c r="AH52" s="261" t="n"/>
      <c r="AI52" s="132" t="n"/>
      <c r="AJ52" s="1772" t="n">
        <v>98</v>
      </c>
      <c r="AK52" s="1770" t="n"/>
      <c r="AL52" s="1773" t="n">
        <v>44</v>
      </c>
      <c r="AM52" s="1770" t="n"/>
      <c r="AN52" s="177" t="n">
        <v>34</v>
      </c>
      <c r="AO52" s="128" t="n"/>
      <c r="AP52" s="93" t="n">
        <v>10</v>
      </c>
      <c r="AQ52" s="128" t="n"/>
      <c r="AR52" s="93" t="n"/>
      <c r="AS52" s="128" t="n"/>
      <c r="AT52" s="93" t="n"/>
      <c r="AU52" s="128" t="n"/>
      <c r="AV52" s="177" t="n"/>
      <c r="AW52" s="128" t="n"/>
      <c r="AX52" s="93" t="n"/>
      <c r="AY52" s="128" t="n"/>
      <c r="AZ52" s="93" t="n"/>
      <c r="BA52" s="128" t="n"/>
      <c r="BB52" s="93" t="n">
        <v>98</v>
      </c>
      <c r="BC52" s="128" t="n"/>
      <c r="BD52" s="93" t="n">
        <v>44</v>
      </c>
      <c r="BE52" s="128" t="n"/>
      <c r="BF52" s="93" t="n">
        <v>3</v>
      </c>
      <c r="BG52" s="128" t="n"/>
      <c r="BH52" s="182" t="inlineStr">
        <is>
          <t>СК-8</t>
        </is>
      </c>
      <c r="BI52" s="126" t="n"/>
      <c r="BJ52" s="175" t="n"/>
      <c r="BK52" s="1070" t="inlineStr">
        <is>
          <t>ХПД</t>
        </is>
      </c>
      <c r="BL52" s="1" t="n"/>
      <c r="BM52" s="1" t="n"/>
      <c r="BN52" s="1" t="n"/>
      <c r="BO52" s="1" t="n"/>
      <c r="BP52" s="1" t="n"/>
      <c r="BQ52" s="1" t="n"/>
    </row>
    <row r="53">
      <c r="A53" s="216" t="inlineStr">
        <is>
          <t>2.5</t>
        </is>
      </c>
      <c r="B53" s="175" t="n"/>
      <c r="C53" s="1266" t="inlineStr">
        <is>
          <t xml:space="preserve">Дополнительные виды обучения 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75" t="n"/>
      <c r="AF53" s="1797" t="n"/>
      <c r="AG53" s="436" t="n"/>
      <c r="AH53" s="895" t="n"/>
      <c r="AI53" s="895" t="n"/>
      <c r="AJ53" s="2084" t="inlineStr">
        <is>
          <t>/</t>
        </is>
      </c>
      <c r="AK53" s="1301">
        <f>SUM(AJ54:AK56)</f>
        <v/>
      </c>
      <c r="AL53" s="869" t="inlineStr">
        <is>
          <t>/</t>
        </is>
      </c>
      <c r="AM53" s="1311">
        <f>SUM(AL54:AM56)</f>
        <v/>
      </c>
      <c r="AN53" s="2084" t="inlineStr">
        <is>
          <t>/</t>
        </is>
      </c>
      <c r="AO53" s="854">
        <f>SUM(AN54:AO56)</f>
        <v/>
      </c>
      <c r="AP53" s="869" t="inlineStr">
        <is>
          <t>/</t>
        </is>
      </c>
      <c r="AQ53" s="2711">
        <f>SUM(AP54:AQ56)</f>
        <v/>
      </c>
      <c r="AR53" s="869" t="inlineStr">
        <is>
          <t>/</t>
        </is>
      </c>
      <c r="AS53" s="2712">
        <f>SUM(AR54:AS56)</f>
        <v/>
      </c>
      <c r="AT53" s="2508" t="inlineStr">
        <is>
          <t>/</t>
        </is>
      </c>
      <c r="AU53" s="848">
        <f>SUM(AT54:AU56)</f>
        <v/>
      </c>
      <c r="AV53" s="867" t="inlineStr">
        <is>
          <t>/</t>
        </is>
      </c>
      <c r="AW53" s="2711">
        <f>SUM(AV54:AW56)</f>
        <v/>
      </c>
      <c r="AX53" s="2508" t="inlineStr">
        <is>
          <t>/</t>
        </is>
      </c>
      <c r="AY53" s="854">
        <f>SUM(AX54:AY56)</f>
        <v/>
      </c>
      <c r="AZ53" s="2508" t="inlineStr">
        <is>
          <t>/</t>
        </is>
      </c>
      <c r="BA53" s="854">
        <f>SUM(AZ54:BA56)</f>
        <v/>
      </c>
      <c r="BB53" s="862" t="inlineStr">
        <is>
          <t>/</t>
        </is>
      </c>
      <c r="BC53" s="2711">
        <f>SUM(BB54:BC56)</f>
        <v/>
      </c>
      <c r="BD53" s="861" t="inlineStr">
        <is>
          <t>/</t>
        </is>
      </c>
      <c r="BE53" s="854">
        <f>SUM(BD54:BE56)</f>
        <v/>
      </c>
      <c r="BF53" s="861" t="inlineStr">
        <is>
          <t>/</t>
        </is>
      </c>
      <c r="BG53" s="1311">
        <f>SUM(BF54:BG56)</f>
        <v/>
      </c>
      <c r="BH53" s="927" t="n"/>
      <c r="BI53" s="126" t="n"/>
      <c r="BJ53" s="175" t="n"/>
      <c r="BK53" s="1070" t="n"/>
      <c r="BL53" s="25" t="n"/>
      <c r="BM53" s="25" t="n"/>
      <c r="BN53" s="25" t="n"/>
      <c r="BO53" s="1" t="n"/>
      <c r="BP53" s="1" t="n"/>
      <c r="BQ53" s="1" t="n"/>
    </row>
    <row r="54">
      <c r="A54" s="217" t="inlineStr">
        <is>
          <t>2.5.1</t>
        </is>
      </c>
      <c r="B54" s="175" t="n"/>
      <c r="C54" s="1260" t="inlineStr">
        <is>
          <t xml:space="preserve">Философия и методология науки*  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75" t="n"/>
      <c r="AF54" s="859" t="inlineStr">
        <is>
          <t>/</t>
        </is>
      </c>
      <c r="AG54" s="189" t="n">
        <v>2</v>
      </c>
      <c r="AH54" s="125" t="n"/>
      <c r="AI54" s="1199" t="n"/>
      <c r="AJ54" s="2084" t="inlineStr">
        <is>
          <t>/</t>
        </is>
      </c>
      <c r="AK54" s="1308">
        <f>AW54+BC54</f>
        <v/>
      </c>
      <c r="AL54" s="869" t="inlineStr">
        <is>
          <t>/</t>
        </is>
      </c>
      <c r="AM54" s="1316">
        <f>AO54+AU54+AQ54+AS54</f>
        <v/>
      </c>
      <c r="AN54" s="2084" t="inlineStr">
        <is>
          <t>/</t>
        </is>
      </c>
      <c r="AO54" s="1308" t="n">
        <v>40</v>
      </c>
      <c r="AP54" s="2061" t="n"/>
      <c r="AQ54" s="2104" t="n"/>
      <c r="AR54" s="2061" t="n"/>
      <c r="AS54" s="2104" t="n"/>
      <c r="AT54" s="2508" t="inlineStr">
        <is>
          <t>/</t>
        </is>
      </c>
      <c r="AU54" s="1316" t="n">
        <v>32</v>
      </c>
      <c r="AV54" s="867" t="inlineStr">
        <is>
          <t>/</t>
        </is>
      </c>
      <c r="AW54" s="1635" t="n">
        <v>48</v>
      </c>
      <c r="AX54" s="2621" t="inlineStr">
        <is>
          <t>/</t>
        </is>
      </c>
      <c r="AY54" s="1308" t="n">
        <v>32</v>
      </c>
      <c r="AZ54" s="861" t="n"/>
      <c r="BA54" s="1308" t="n"/>
      <c r="BB54" s="862" t="inlineStr">
        <is>
          <t>/</t>
        </is>
      </c>
      <c r="BC54" s="1308" t="n">
        <v>76</v>
      </c>
      <c r="BD54" s="861" t="inlineStr">
        <is>
          <t>/</t>
        </is>
      </c>
      <c r="BE54" s="1308" t="n">
        <v>40</v>
      </c>
      <c r="BF54" s="861" t="inlineStr">
        <is>
          <t>/</t>
        </is>
      </c>
      <c r="BG54" s="1316" t="n">
        <v>3</v>
      </c>
      <c r="BH54" s="828" t="inlineStr">
        <is>
          <t>УК-1</t>
        </is>
      </c>
      <c r="BI54" s="126" t="n"/>
      <c r="BJ54" s="175" t="n"/>
      <c r="BK54" s="1070" t="inlineStr">
        <is>
          <t>ФиП</t>
        </is>
      </c>
      <c r="BL54" s="25" t="n"/>
      <c r="BM54" s="25" t="n"/>
      <c r="BN54" s="25" t="n"/>
      <c r="BO54" s="1" t="n"/>
      <c r="BP54" s="1" t="n"/>
      <c r="BQ54" s="1" t="n"/>
    </row>
    <row r="55">
      <c r="A55" s="217" t="inlineStr">
        <is>
          <t>2.5.2</t>
        </is>
      </c>
      <c r="B55" s="175" t="n"/>
      <c r="C55" s="1260" t="inlineStr">
        <is>
          <t xml:space="preserve">Иностранный язык* </t>
        </is>
      </c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75" t="n"/>
      <c r="AF55" s="859" t="inlineStr">
        <is>
          <t>/</t>
        </is>
      </c>
      <c r="AG55" s="189" t="n">
        <v>2</v>
      </c>
      <c r="AH55" s="125" t="n"/>
      <c r="AI55" s="1199" t="n"/>
      <c r="AJ55" s="2084" t="inlineStr">
        <is>
          <t>/</t>
        </is>
      </c>
      <c r="AK55" s="1308">
        <f>AW55+BC55</f>
        <v/>
      </c>
      <c r="AL55" s="869" t="inlineStr">
        <is>
          <t>/</t>
        </is>
      </c>
      <c r="AM55" s="1316">
        <f>AO55+AU55+AQ55+AS55</f>
        <v/>
      </c>
      <c r="AN55" s="2084" t="n"/>
      <c r="AO55" s="2104" t="n"/>
      <c r="AP55" s="2061" t="n"/>
      <c r="AQ55" s="2104" t="n"/>
      <c r="AR55" s="869" t="inlineStr">
        <is>
          <t>/</t>
        </is>
      </c>
      <c r="AS55" s="2104" t="n">
        <v>96</v>
      </c>
      <c r="AT55" s="2503" t="n"/>
      <c r="AU55" s="2517" t="n"/>
      <c r="AV55" s="867" t="inlineStr">
        <is>
          <t>/</t>
        </is>
      </c>
      <c r="AW55" s="1635" t="n">
        <v>70</v>
      </c>
      <c r="AX55" s="2621" t="inlineStr">
        <is>
          <t>/</t>
        </is>
      </c>
      <c r="AY55" s="1308" t="n">
        <v>48</v>
      </c>
      <c r="AZ55" s="861" t="n"/>
      <c r="BA55" s="1308" t="n"/>
      <c r="BB55" s="862" t="inlineStr">
        <is>
          <t>/</t>
        </is>
      </c>
      <c r="BC55" s="1308" t="n">
        <v>72</v>
      </c>
      <c r="BD55" s="861" t="inlineStr">
        <is>
          <t>/</t>
        </is>
      </c>
      <c r="BE55" s="1308" t="n">
        <v>48</v>
      </c>
      <c r="BF55" s="861" t="inlineStr">
        <is>
          <t>/</t>
        </is>
      </c>
      <c r="BG55" s="1316" t="n">
        <v>4</v>
      </c>
      <c r="BH55" s="828" t="inlineStr">
        <is>
          <t>УК-3</t>
        </is>
      </c>
      <c r="BI55" s="126" t="n"/>
      <c r="BJ55" s="175" t="n"/>
      <c r="BK55" s="1070" t="inlineStr">
        <is>
          <t>МКиТП</t>
        </is>
      </c>
      <c r="BL55" s="25" t="n"/>
      <c r="BM55" s="25" t="n"/>
      <c r="BN55" s="25" t="n"/>
      <c r="BO55" s="1" t="n"/>
      <c r="BP55" s="1" t="n"/>
      <c r="BQ55" s="1" t="n"/>
    </row>
    <row r="56">
      <c r="A56" s="2537" t="inlineStr">
        <is>
          <t>2.5.3</t>
        </is>
      </c>
      <c r="B56" s="1924" t="n"/>
      <c r="C56" s="2700" t="inlineStr">
        <is>
          <t xml:space="preserve">Основы информационных технологий* </t>
        </is>
      </c>
      <c r="D56" s="1832" t="n"/>
      <c r="E56" s="1832" t="n"/>
      <c r="F56" s="1832" t="n"/>
      <c r="G56" s="1832" t="n"/>
      <c r="H56" s="1832" t="n"/>
      <c r="I56" s="1832" t="n"/>
      <c r="J56" s="1832" t="n"/>
      <c r="K56" s="1832" t="n"/>
      <c r="L56" s="1832" t="n"/>
      <c r="M56" s="1832" t="n"/>
      <c r="N56" s="1832" t="n"/>
      <c r="O56" s="1832" t="n"/>
      <c r="P56" s="1832" t="n"/>
      <c r="Q56" s="1832" t="n"/>
      <c r="R56" s="1832" t="n"/>
      <c r="S56" s="1832" t="n"/>
      <c r="T56" s="1832" t="n"/>
      <c r="U56" s="1832" t="n"/>
      <c r="V56" s="1832" t="n"/>
      <c r="W56" s="1832" t="n"/>
      <c r="X56" s="1832" t="n"/>
      <c r="Y56" s="1832" t="n"/>
      <c r="Z56" s="1832" t="n"/>
      <c r="AA56" s="1832" t="n"/>
      <c r="AB56" s="1832" t="n"/>
      <c r="AC56" s="1832" t="n"/>
      <c r="AD56" s="1832" t="n"/>
      <c r="AE56" s="1924" t="n"/>
      <c r="AF56" s="2713" t="n"/>
      <c r="AG56" s="2495" t="n"/>
      <c r="AH56" s="2714" t="inlineStr">
        <is>
          <t>/</t>
        </is>
      </c>
      <c r="AI56" s="2488" t="inlineStr">
        <is>
          <t>1д</t>
        </is>
      </c>
      <c r="AJ56" s="2522" t="inlineStr">
        <is>
          <t>/</t>
        </is>
      </c>
      <c r="AK56" s="2715">
        <f>AW56+BC56</f>
        <v/>
      </c>
      <c r="AL56" s="2716" t="inlineStr">
        <is>
          <t>/</t>
        </is>
      </c>
      <c r="AM56" s="2428">
        <f>AO56+AU56+AQ56+AS56</f>
        <v/>
      </c>
      <c r="AN56" s="2522" t="inlineStr">
        <is>
          <t>/</t>
        </is>
      </c>
      <c r="AO56" s="2715" t="n">
        <v>26</v>
      </c>
      <c r="AP56" s="2716" t="inlineStr">
        <is>
          <t>/</t>
        </is>
      </c>
      <c r="AQ56" s="2715" t="n">
        <v>24</v>
      </c>
      <c r="AR56" s="2717" t="n"/>
      <c r="AS56" s="2715" t="n"/>
      <c r="AT56" s="2429" t="n"/>
      <c r="AU56" s="2428" t="n"/>
      <c r="AV56" s="2429" t="inlineStr">
        <is>
          <t>/</t>
        </is>
      </c>
      <c r="AW56" s="2715">
        <f>BA56*36</f>
        <v/>
      </c>
      <c r="AX56" s="2429" t="inlineStr">
        <is>
          <t>/</t>
        </is>
      </c>
      <c r="AY56" s="2715">
        <f>AM56</f>
        <v/>
      </c>
      <c r="AZ56" s="2429" t="inlineStr">
        <is>
          <t>/</t>
        </is>
      </c>
      <c r="BA56" s="2715" t="n">
        <v>2</v>
      </c>
      <c r="BB56" s="2717" t="n"/>
      <c r="BC56" s="2715" t="n"/>
      <c r="BD56" s="2429" t="n"/>
      <c r="BE56" s="2715" t="n"/>
      <c r="BF56" s="2429" t="n"/>
      <c r="BG56" s="2428" t="n"/>
      <c r="BH56" s="2436" t="inlineStr">
        <is>
          <t>УК-2</t>
        </is>
      </c>
      <c r="BI56" s="1832" t="n"/>
      <c r="BJ56" s="1924" t="n"/>
      <c r="BK56" s="1070" t="inlineStr">
        <is>
          <t>ИСиТ</t>
        </is>
      </c>
      <c r="BL56" s="25" t="n"/>
      <c r="BM56" s="25" t="n"/>
      <c r="BN56" s="25" t="n"/>
      <c r="BO56" s="1" t="n"/>
      <c r="BP56" s="1" t="n"/>
      <c r="BQ56" s="1" t="n"/>
    </row>
    <row r="57">
      <c r="A57" s="620" t="inlineStr">
        <is>
          <t>Количество часов учебных занятий</t>
        </is>
      </c>
      <c r="B57" s="123" t="n"/>
      <c r="C57" s="123" t="n"/>
      <c r="D57" s="123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23" t="n"/>
      <c r="AD57" s="123" t="n"/>
      <c r="AE57" s="123" t="n"/>
      <c r="AF57" s="123" t="n"/>
      <c r="AG57" s="123" t="n"/>
      <c r="AH57" s="123" t="n"/>
      <c r="AI57" s="161" t="n"/>
      <c r="AJ57" s="167">
        <f>AJ32+AJ40</f>
        <v/>
      </c>
      <c r="AK57" s="124" t="n"/>
      <c r="AL57" s="232">
        <f>AL32+AL40</f>
        <v/>
      </c>
      <c r="AM57" s="124" t="n"/>
      <c r="AN57" s="232">
        <f>AN32+AN40</f>
        <v/>
      </c>
      <c r="AO57" s="124" t="n"/>
      <c r="AP57" s="232">
        <f>AP32+AP40</f>
        <v/>
      </c>
      <c r="AQ57" s="124" t="n"/>
      <c r="AR57" s="232">
        <f>AR32+AR40</f>
        <v/>
      </c>
      <c r="AS57" s="124" t="n"/>
      <c r="AT57" s="232">
        <f>AT32+AT40</f>
        <v/>
      </c>
      <c r="AU57" s="124" t="n"/>
      <c r="AV57" s="1768">
        <f>AV32+AV40</f>
        <v/>
      </c>
      <c r="AW57" s="124" t="n"/>
      <c r="AX57" s="232">
        <f>AX32+AX40</f>
        <v/>
      </c>
      <c r="AY57" s="124" t="n"/>
      <c r="AZ57" s="232">
        <f>AZ32+AZ40</f>
        <v/>
      </c>
      <c r="BA57" s="124" t="n"/>
      <c r="BB57" s="232">
        <f>BB32+BB40</f>
        <v/>
      </c>
      <c r="BC57" s="124" t="n"/>
      <c r="BD57" s="232" t="n">
        <v>218</v>
      </c>
      <c r="BE57" s="124" t="n"/>
      <c r="BF57" s="232" t="n">
        <v>18</v>
      </c>
      <c r="BG57" s="124" t="n"/>
      <c r="BH57" s="2718" t="n"/>
      <c r="BI57" s="101" t="n"/>
      <c r="BJ57" s="104" t="n"/>
      <c r="BK57" s="25" t="n"/>
      <c r="BL57" s="25" t="n"/>
      <c r="BM57" s="25" t="n"/>
      <c r="BN57" s="25" t="n"/>
      <c r="BO57" s="1" t="n"/>
      <c r="BP57" s="1" t="n"/>
      <c r="BQ57" s="1" t="n"/>
    </row>
    <row r="58">
      <c r="A58" s="1422" t="inlineStr">
        <is>
          <t>Количество часов учебных занятий в неделю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75" t="n"/>
      <c r="AJ58" s="1816" t="n"/>
      <c r="AK58" s="128" t="n"/>
      <c r="AL58" s="1817" t="n"/>
      <c r="AM58" s="128" t="n"/>
      <c r="AN58" s="1817" t="n"/>
      <c r="AO58" s="128" t="n"/>
      <c r="AP58" s="1817" t="n"/>
      <c r="AQ58" s="128" t="n"/>
      <c r="AR58" s="1817" t="n"/>
      <c r="AS58" s="128" t="n"/>
      <c r="AT58" s="2719" t="n"/>
      <c r="AU58" s="179" t="n"/>
      <c r="AV58" s="2720">
        <f>AX57/AV30</f>
        <v/>
      </c>
      <c r="AW58" s="126" t="n"/>
      <c r="AX58" s="126" t="n"/>
      <c r="AY58" s="126" t="n"/>
      <c r="AZ58" s="126" t="n"/>
      <c r="BA58" s="128" t="n"/>
      <c r="BB58" s="1501">
        <f>BD57/BB30</f>
        <v/>
      </c>
      <c r="BC58" s="126" t="n"/>
      <c r="BD58" s="126" t="n"/>
      <c r="BE58" s="126" t="n"/>
      <c r="BF58" s="126" t="n"/>
      <c r="BG58" s="128" t="n"/>
      <c r="BH58" s="112" t="n"/>
      <c r="BI58" s="1" t="n"/>
      <c r="BJ58" s="114" t="n"/>
      <c r="BK58" s="25" t="n"/>
      <c r="BL58" s="1" t="n"/>
      <c r="BM58" s="1" t="n"/>
      <c r="BN58" s="1" t="n"/>
      <c r="BO58" s="1" t="n"/>
      <c r="BP58" s="1" t="n"/>
      <c r="BQ58" s="1" t="n"/>
    </row>
    <row r="59">
      <c r="A59" s="1422" t="inlineStr">
        <is>
          <t>Количество курсовых проектов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75" t="n"/>
      <c r="AJ59" s="1824" t="n"/>
      <c r="AK59" s="128" t="n"/>
      <c r="AL59" s="235" t="n"/>
      <c r="AM59" s="128" t="n"/>
      <c r="AN59" s="235" t="n"/>
      <c r="AO59" s="128" t="n"/>
      <c r="AP59" s="235" t="n"/>
      <c r="AQ59" s="128" t="n"/>
      <c r="AR59" s="235" t="n"/>
      <c r="AS59" s="128" t="n"/>
      <c r="AT59" s="236" t="n"/>
      <c r="AU59" s="179" t="n"/>
      <c r="AV59" s="1795" t="n"/>
      <c r="AW59" s="235" t="n"/>
      <c r="AX59" s="126" t="n"/>
      <c r="AY59" s="126" t="n"/>
      <c r="AZ59" s="126" t="n"/>
      <c r="BA59" s="128" t="n"/>
      <c r="BB59" s="235" t="n"/>
      <c r="BC59" s="126" t="n"/>
      <c r="BD59" s="126" t="n"/>
      <c r="BE59" s="126" t="n"/>
      <c r="BF59" s="126" t="n"/>
      <c r="BG59" s="128" t="n"/>
      <c r="BH59" s="112" t="n"/>
      <c r="BI59" s="1" t="n"/>
      <c r="BJ59" s="114" t="n"/>
      <c r="BK59" s="25" t="n"/>
      <c r="BL59" s="25" t="n"/>
      <c r="BM59" s="25" t="n"/>
      <c r="BN59" s="25" t="n"/>
      <c r="BO59" s="1" t="n"/>
      <c r="BP59" s="1" t="n"/>
      <c r="BQ59" s="1" t="n"/>
    </row>
    <row r="60">
      <c r="A60" s="1422" t="inlineStr">
        <is>
          <t>Количество курсовых работ</t>
        </is>
      </c>
      <c r="B60" s="126" t="n"/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75" t="n"/>
      <c r="AJ60" s="1824" t="n"/>
      <c r="AK60" s="128" t="n"/>
      <c r="AL60" s="235" t="n"/>
      <c r="AM60" s="128" t="n"/>
      <c r="AN60" s="235" t="n"/>
      <c r="AO60" s="128" t="n"/>
      <c r="AP60" s="235" t="n"/>
      <c r="AQ60" s="128" t="n"/>
      <c r="AR60" s="235" t="n"/>
      <c r="AS60" s="128" t="n"/>
      <c r="AT60" s="236" t="n"/>
      <c r="AU60" s="179" t="n"/>
      <c r="AV60" s="1795" t="n"/>
      <c r="AW60" s="235" t="n"/>
      <c r="AX60" s="126" t="n"/>
      <c r="AY60" s="126" t="n"/>
      <c r="AZ60" s="126" t="n"/>
      <c r="BA60" s="128" t="n"/>
      <c r="BB60" s="235" t="n"/>
      <c r="BC60" s="126" t="n"/>
      <c r="BD60" s="126" t="n"/>
      <c r="BE60" s="126" t="n"/>
      <c r="BF60" s="126" t="n"/>
      <c r="BG60" s="128" t="n"/>
      <c r="BH60" s="112" t="n"/>
      <c r="BI60" s="1" t="n"/>
      <c r="BJ60" s="114" t="n"/>
      <c r="BK60" s="25" t="n"/>
      <c r="BL60" s="25" t="n"/>
      <c r="BM60" s="25" t="n"/>
      <c r="BN60" s="25" t="n"/>
      <c r="BO60" s="1" t="n"/>
      <c r="BP60" s="1" t="n"/>
      <c r="BQ60" s="1" t="n"/>
    </row>
    <row r="61">
      <c r="A61" s="1422" t="inlineStr">
        <is>
          <t>Количество экзаменов</t>
        </is>
      </c>
      <c r="B61" s="126" t="n"/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75" t="n"/>
      <c r="AJ61" s="1824" t="n">
        <v>7</v>
      </c>
      <c r="AK61" s="128" t="n"/>
      <c r="AL61" s="235" t="n"/>
      <c r="AM61" s="128" t="n"/>
      <c r="AN61" s="235" t="n"/>
      <c r="AO61" s="128" t="n"/>
      <c r="AP61" s="235" t="n"/>
      <c r="AQ61" s="128" t="n"/>
      <c r="AR61" s="235" t="n"/>
      <c r="AS61" s="128" t="n"/>
      <c r="AT61" s="236" t="n"/>
      <c r="AU61" s="179" t="n"/>
      <c r="AV61" s="1795" t="n">
        <v>4</v>
      </c>
      <c r="AW61" s="126" t="n"/>
      <c r="AX61" s="126" t="n"/>
      <c r="AY61" s="126" t="n"/>
      <c r="AZ61" s="126" t="n"/>
      <c r="BA61" s="128" t="n"/>
      <c r="BB61" s="235" t="n">
        <v>3</v>
      </c>
      <c r="BC61" s="126" t="n"/>
      <c r="BD61" s="126" t="n"/>
      <c r="BE61" s="126" t="n"/>
      <c r="BF61" s="126" t="n"/>
      <c r="BG61" s="128" t="n"/>
      <c r="BH61" s="112" t="n"/>
      <c r="BI61" s="1" t="n"/>
      <c r="BJ61" s="114" t="n"/>
      <c r="BK61" s="25" t="n"/>
      <c r="BL61" s="25" t="n"/>
      <c r="BM61" s="25" t="n"/>
      <c r="BN61" s="25" t="n"/>
      <c r="BO61" s="1" t="n"/>
      <c r="BP61" s="1" t="n"/>
      <c r="BQ61" s="1" t="n"/>
    </row>
    <row r="62">
      <c r="A62" s="2721" t="inlineStr">
        <is>
          <t>Количество зачетов</t>
        </is>
      </c>
      <c r="B62" s="1832" t="n"/>
      <c r="C62" s="1832" t="n"/>
      <c r="D62" s="1832" t="n"/>
      <c r="E62" s="1832" t="n"/>
      <c r="F62" s="1832" t="n"/>
      <c r="G62" s="1832" t="n"/>
      <c r="H62" s="1832" t="n"/>
      <c r="I62" s="1832" t="n"/>
      <c r="J62" s="1832" t="n"/>
      <c r="K62" s="1832" t="n"/>
      <c r="L62" s="1832" t="n"/>
      <c r="M62" s="1832" t="n"/>
      <c r="N62" s="1832" t="n"/>
      <c r="O62" s="1832" t="n"/>
      <c r="P62" s="1832" t="n"/>
      <c r="Q62" s="1832" t="n"/>
      <c r="R62" s="1832" t="n"/>
      <c r="S62" s="1832" t="n"/>
      <c r="T62" s="1832" t="n"/>
      <c r="U62" s="1832" t="n"/>
      <c r="V62" s="1832" t="n"/>
      <c r="W62" s="1832" t="n"/>
      <c r="X62" s="1832" t="n"/>
      <c r="Y62" s="1832" t="n"/>
      <c r="Z62" s="1832" t="n"/>
      <c r="AA62" s="1832" t="n"/>
      <c r="AB62" s="1832" t="n"/>
      <c r="AC62" s="1832" t="n"/>
      <c r="AD62" s="1832" t="n"/>
      <c r="AE62" s="1832" t="n"/>
      <c r="AF62" s="1832" t="n"/>
      <c r="AG62" s="1832" t="n"/>
      <c r="AH62" s="1832" t="n"/>
      <c r="AI62" s="1924" t="n"/>
      <c r="AJ62" s="2528" t="n">
        <v>8</v>
      </c>
      <c r="AK62" s="2475" t="n"/>
      <c r="AL62" s="2722" t="n"/>
      <c r="AM62" s="2475" t="n"/>
      <c r="AN62" s="2722" t="n"/>
      <c r="AO62" s="2475" t="n"/>
      <c r="AP62" s="2722" t="n"/>
      <c r="AQ62" s="2475" t="n"/>
      <c r="AR62" s="2722" t="n"/>
      <c r="AS62" s="2475" t="n"/>
      <c r="AT62" s="241" t="n"/>
      <c r="AU62" s="144" t="n"/>
      <c r="AV62" s="2723" t="n">
        <v>5</v>
      </c>
      <c r="AW62" s="202" t="n"/>
      <c r="AX62" s="202" t="n"/>
      <c r="AY62" s="202" t="n"/>
      <c r="AZ62" s="202" t="n"/>
      <c r="BA62" s="144" t="n"/>
      <c r="BB62" s="2722" t="n">
        <v>3</v>
      </c>
      <c r="BC62" s="1832" t="n"/>
      <c r="BD62" s="1832" t="n"/>
      <c r="BE62" s="1832" t="n"/>
      <c r="BF62" s="1832" t="n"/>
      <c r="BG62" s="2475" t="n"/>
      <c r="BH62" s="136" t="n"/>
      <c r="BI62" s="44" t="n"/>
      <c r="BJ62" s="137" t="n"/>
      <c r="BK62" s="25" t="n"/>
      <c r="BL62" s="25" t="n"/>
      <c r="BM62" s="25" t="n"/>
      <c r="BN62" s="25" t="n"/>
      <c r="BO62" s="1" t="n"/>
      <c r="BP62" s="1" t="n"/>
      <c r="BQ62" s="1" t="n"/>
    </row>
    <row r="63">
      <c r="A63" s="242" t="n"/>
      <c r="B63" s="242" t="n"/>
      <c r="C63" s="242" t="n"/>
      <c r="D63" s="242" t="n"/>
      <c r="E63" s="242" t="n"/>
      <c r="F63" s="242" t="n"/>
      <c r="G63" s="242" t="n"/>
      <c r="H63" s="242" t="n"/>
      <c r="I63" s="242" t="n"/>
      <c r="J63" s="242" t="n"/>
      <c r="K63" s="242" t="n"/>
      <c r="L63" s="242" t="n"/>
      <c r="M63" s="242" t="n"/>
      <c r="N63" s="242" t="n"/>
      <c r="O63" s="242" t="n"/>
      <c r="P63" s="242" t="n"/>
      <c r="Q63" s="242" t="n"/>
      <c r="R63" s="242" t="n"/>
      <c r="S63" s="242" t="n"/>
      <c r="T63" s="242" t="n"/>
      <c r="U63" s="242" t="n"/>
      <c r="V63" s="242" t="n"/>
      <c r="W63" s="242" t="n"/>
      <c r="X63" s="242" t="n"/>
      <c r="Y63" s="242" t="n"/>
      <c r="Z63" s="242" t="n"/>
      <c r="AA63" s="242" t="n"/>
      <c r="AB63" s="242" t="n"/>
      <c r="AC63" s="242" t="n"/>
      <c r="AD63" s="242" t="n"/>
      <c r="AE63" s="242" t="n"/>
      <c r="AF63" s="242" t="n"/>
      <c r="AG63" s="242" t="n"/>
      <c r="AH63" s="242" t="n"/>
      <c r="AI63" s="242" t="n"/>
      <c r="AJ63" s="242" t="n"/>
      <c r="AK63" s="242" t="n"/>
      <c r="AL63" s="242" t="n"/>
      <c r="AM63" s="242" t="n"/>
      <c r="AN63" s="242" t="n"/>
      <c r="AO63" s="242" t="n"/>
      <c r="AP63" s="242" t="n"/>
      <c r="AQ63" s="242" t="n"/>
      <c r="AR63" s="242" t="n"/>
      <c r="AS63" s="242" t="n"/>
      <c r="AT63" s="242" t="n"/>
      <c r="AU63" s="242" t="n"/>
      <c r="AV63" s="242" t="n"/>
      <c r="AW63" s="242" t="n"/>
      <c r="AX63" s="242" t="n"/>
      <c r="AY63" s="242" t="n"/>
      <c r="AZ63" s="242" t="n"/>
      <c r="BA63" s="242" t="n"/>
      <c r="BB63" s="242" t="n"/>
      <c r="BC63" s="242" t="n"/>
      <c r="BD63" s="242" t="n"/>
      <c r="BE63" s="242" t="n"/>
      <c r="BF63" s="242" t="n"/>
      <c r="BG63" s="242" t="n"/>
      <c r="BH63" s="242" t="n"/>
      <c r="BI63" s="242" t="n"/>
      <c r="BJ63" s="242" t="n"/>
      <c r="BK63" s="242" t="n"/>
      <c r="BL63" s="242" t="n"/>
      <c r="BM63" s="242" t="n"/>
      <c r="BN63" s="243" t="n"/>
      <c r="BO63" s="243" t="n"/>
      <c r="BP63" s="243" t="n"/>
      <c r="BQ63" s="243" t="n"/>
    </row>
    <row r="64">
      <c r="A64" s="2724" t="inlineStr">
        <is>
          <t>IV. Производственная практика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2687" t="n"/>
      <c r="AF64" s="2724" t="inlineStr">
        <is>
          <t>V. Магистерская диссертация</t>
        </is>
      </c>
      <c r="AG64" s="108" t="n"/>
      <c r="AH64" s="108" t="n"/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108" t="n"/>
      <c r="AV64" s="108" t="n"/>
      <c r="AW64" s="108" t="n"/>
      <c r="AX64" s="108" t="n"/>
      <c r="AY64" s="2687" t="n"/>
      <c r="AZ64" s="2724" t="inlineStr">
        <is>
          <t xml:space="preserve">VI.Итоговая аттестация </t>
        </is>
      </c>
      <c r="BA64" s="108" t="n"/>
      <c r="BB64" s="108" t="n"/>
      <c r="BC64" s="108" t="n"/>
      <c r="BD64" s="108" t="n"/>
      <c r="BE64" s="108" t="n"/>
      <c r="BF64" s="108" t="n"/>
      <c r="BG64" s="108" t="n"/>
      <c r="BH64" s="108" t="n"/>
      <c r="BI64" s="108" t="n"/>
      <c r="BJ64" s="2687" t="n"/>
      <c r="BK64" s="1822" t="n"/>
      <c r="BL64" s="1" t="n"/>
      <c r="BM64" s="1" t="n"/>
      <c r="BN64" s="1" t="n"/>
      <c r="BO64" s="1" t="n"/>
      <c r="BP64" s="1" t="n"/>
      <c r="BQ64" s="1" t="n"/>
    </row>
    <row r="65">
      <c r="A65" s="1836" t="inlineStr">
        <is>
          <t>Название практики</t>
        </is>
      </c>
      <c r="B65" s="108" t="n"/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9" t="n"/>
      <c r="N65" s="1837" t="inlineStr">
        <is>
          <t>Семестр</t>
        </is>
      </c>
      <c r="O65" s="108" t="n"/>
      <c r="P65" s="108" t="n"/>
      <c r="Q65" s="108" t="n"/>
      <c r="R65" s="109" t="n"/>
      <c r="S65" s="2725" t="inlineStr">
        <is>
          <t>Недель</t>
        </is>
      </c>
      <c r="T65" s="108" t="n"/>
      <c r="U65" s="108" t="n"/>
      <c r="V65" s="108" t="n"/>
      <c r="W65" s="108" t="n"/>
      <c r="X65" s="2726" t="n"/>
      <c r="Y65" s="2727" t="inlineStr">
        <is>
          <t>Зачетных единиц</t>
        </is>
      </c>
      <c r="Z65" s="108" t="n"/>
      <c r="AA65" s="108" t="n"/>
      <c r="AB65" s="108" t="n"/>
      <c r="AC65" s="108" t="n"/>
      <c r="AD65" s="108" t="n"/>
      <c r="AE65" s="2687" t="n"/>
      <c r="AF65" s="2728" t="inlineStr">
        <is>
          <t>Семестр</t>
        </is>
      </c>
      <c r="AG65" s="108" t="n"/>
      <c r="AH65" s="108" t="n"/>
      <c r="AI65" s="108" t="n"/>
      <c r="AJ65" s="108" t="n"/>
      <c r="AK65" s="108" t="n"/>
      <c r="AL65" s="2726" t="n"/>
      <c r="AM65" s="1838" t="inlineStr">
        <is>
          <t>Недель</t>
        </is>
      </c>
      <c r="AN65" s="108" t="n"/>
      <c r="AO65" s="108" t="n"/>
      <c r="AP65" s="108" t="n"/>
      <c r="AQ65" s="109" t="n"/>
      <c r="AR65" s="2729" t="inlineStr">
        <is>
          <t>Зачетных единиц</t>
        </is>
      </c>
      <c r="AS65" s="108" t="n"/>
      <c r="AT65" s="108" t="n"/>
      <c r="AU65" s="108" t="n"/>
      <c r="AV65" s="108" t="n"/>
      <c r="AW65" s="108" t="n"/>
      <c r="AX65" s="108" t="n"/>
      <c r="AY65" s="2687" t="n"/>
      <c r="AZ65" s="2730" t="inlineStr">
        <is>
          <t>Защита магистерской диссертации</t>
        </is>
      </c>
      <c r="BA65" s="101" t="n"/>
      <c r="BB65" s="101" t="n"/>
      <c r="BC65" s="101" t="n"/>
      <c r="BD65" s="101" t="n"/>
      <c r="BE65" s="101" t="n"/>
      <c r="BF65" s="101" t="n"/>
      <c r="BG65" s="101" t="n"/>
      <c r="BH65" s="101" t="n"/>
      <c r="BI65" s="101" t="n"/>
      <c r="BJ65" s="104" t="n"/>
      <c r="BK65" s="1822" t="n"/>
      <c r="BL65" s="1" t="n"/>
      <c r="BM65" s="1" t="n"/>
      <c r="BN65" s="1" t="n"/>
      <c r="BO65" s="1" t="n"/>
      <c r="BP65" s="1" t="n"/>
      <c r="BQ65" s="1" t="n"/>
    </row>
    <row r="66">
      <c r="A66" s="2532" t="inlineStr">
        <is>
          <t>Научно-исследовательская</t>
        </is>
      </c>
      <c r="B66" s="101" t="n"/>
      <c r="C66" s="101" t="n"/>
      <c r="D66" s="101" t="n"/>
      <c r="E66" s="101" t="n"/>
      <c r="F66" s="101" t="n"/>
      <c r="G66" s="101" t="n"/>
      <c r="H66" s="101" t="n"/>
      <c r="I66" s="101" t="n"/>
      <c r="J66" s="101" t="n"/>
      <c r="K66" s="101" t="n"/>
      <c r="L66" s="101" t="n"/>
      <c r="M66" s="53" t="n"/>
      <c r="N66" s="2533" t="inlineStr">
        <is>
          <t>2</t>
        </is>
      </c>
      <c r="O66" s="101" t="n"/>
      <c r="P66" s="101" t="n"/>
      <c r="Q66" s="101" t="n"/>
      <c r="R66" s="53" t="n"/>
      <c r="S66" s="250" t="n">
        <v>2</v>
      </c>
      <c r="T66" s="101" t="n"/>
      <c r="U66" s="101" t="n"/>
      <c r="V66" s="101" t="n"/>
      <c r="W66" s="101" t="n"/>
      <c r="X66" s="53" t="n"/>
      <c r="Y66" s="2731" t="n">
        <v>3</v>
      </c>
      <c r="Z66" s="101" t="n"/>
      <c r="AA66" s="101" t="n"/>
      <c r="AB66" s="101" t="n"/>
      <c r="AC66" s="101" t="n"/>
      <c r="AD66" s="101" t="n"/>
      <c r="AE66" s="104" t="n"/>
      <c r="AF66" s="120" t="n">
        <v>2</v>
      </c>
      <c r="AG66" s="101" t="n"/>
      <c r="AH66" s="101" t="n"/>
      <c r="AI66" s="101" t="n"/>
      <c r="AJ66" s="101" t="n"/>
      <c r="AK66" s="101" t="n"/>
      <c r="AL66" s="53" t="n"/>
      <c r="AM66" s="1838" t="n">
        <v>8</v>
      </c>
      <c r="AN66" s="101" t="n"/>
      <c r="AO66" s="101" t="n"/>
      <c r="AP66" s="101" t="n"/>
      <c r="AQ66" s="53" t="n"/>
      <c r="AR66" s="893" t="n">
        <v>12</v>
      </c>
      <c r="AS66" s="101" t="n"/>
      <c r="AT66" s="101" t="n"/>
      <c r="AU66" s="101" t="n"/>
      <c r="AV66" s="101" t="n"/>
      <c r="AW66" s="101" t="n"/>
      <c r="AX66" s="101" t="n"/>
      <c r="AY66" s="53" t="n"/>
      <c r="AZ66" s="112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14" t="n"/>
      <c r="BK66" s="1822" t="n"/>
      <c r="BL66" s="1" t="n"/>
      <c r="BM66" s="1" t="n"/>
      <c r="BN66" s="1" t="n"/>
      <c r="BO66" s="1" t="n"/>
      <c r="BP66" s="1" t="n"/>
      <c r="BQ66" s="1" t="n"/>
    </row>
    <row r="67">
      <c r="A67" s="136" t="n"/>
      <c r="B67" s="44" t="n"/>
      <c r="C67" s="44" t="n"/>
      <c r="D67" s="44" t="n"/>
      <c r="E67" s="44" t="n"/>
      <c r="F67" s="44" t="n"/>
      <c r="G67" s="44" t="n"/>
      <c r="H67" s="44" t="n"/>
      <c r="I67" s="44" t="n"/>
      <c r="J67" s="44" t="n"/>
      <c r="K67" s="44" t="n"/>
      <c r="L67" s="44" t="n"/>
      <c r="M67" s="249" t="n"/>
      <c r="N67" s="325" t="n"/>
      <c r="O67" s="44" t="n"/>
      <c r="P67" s="44" t="n"/>
      <c r="Q67" s="44" t="n"/>
      <c r="R67" s="249" t="n"/>
      <c r="S67" s="325" t="n"/>
      <c r="T67" s="44" t="n"/>
      <c r="U67" s="44" t="n"/>
      <c r="V67" s="44" t="n"/>
      <c r="W67" s="44" t="n"/>
      <c r="X67" s="249" t="n"/>
      <c r="Y67" s="44" t="n"/>
      <c r="Z67" s="44" t="n"/>
      <c r="AA67" s="44" t="n"/>
      <c r="AB67" s="44" t="n"/>
      <c r="AC67" s="44" t="n"/>
      <c r="AD67" s="44" t="n"/>
      <c r="AE67" s="137" t="n"/>
      <c r="AF67" s="136" t="n"/>
      <c r="AG67" s="44" t="n"/>
      <c r="AH67" s="44" t="n"/>
      <c r="AI67" s="44" t="n"/>
      <c r="AJ67" s="44" t="n"/>
      <c r="AK67" s="44" t="n"/>
      <c r="AL67" s="249" t="n"/>
      <c r="AM67" s="325" t="n"/>
      <c r="AN67" s="44" t="n"/>
      <c r="AO67" s="44" t="n"/>
      <c r="AP67" s="44" t="n"/>
      <c r="AQ67" s="249" t="n"/>
      <c r="AR67" s="325" t="n"/>
      <c r="AS67" s="44" t="n"/>
      <c r="AT67" s="44" t="n"/>
      <c r="AU67" s="44" t="n"/>
      <c r="AV67" s="44" t="n"/>
      <c r="AW67" s="44" t="n"/>
      <c r="AX67" s="44" t="n"/>
      <c r="AY67" s="249" t="n"/>
      <c r="AZ67" s="136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4" t="n"/>
      <c r="BJ67" s="137" t="n"/>
      <c r="BK67" s="1822" t="n"/>
      <c r="BL67" s="1" t="n"/>
      <c r="BM67" s="1" t="n"/>
      <c r="BN67" s="1" t="n"/>
      <c r="BO67" s="1" t="n"/>
      <c r="BP67" s="1" t="n"/>
      <c r="BQ67" s="1" t="n"/>
    </row>
    <row r="68">
      <c r="A68" s="1510" t="n"/>
      <c r="B68" s="1510" t="n"/>
      <c r="C68" s="1510" t="n"/>
      <c r="D68" s="1510" t="n"/>
      <c r="E68" s="1510" t="n"/>
      <c r="F68" s="1510" t="n"/>
      <c r="G68" s="1510" t="n"/>
      <c r="H68" s="1510" t="n"/>
      <c r="I68" s="1510" t="n"/>
      <c r="J68" s="1510" t="n"/>
      <c r="K68" s="1510" t="n"/>
      <c r="L68" s="1510" t="n"/>
      <c r="M68" s="1510" t="n"/>
      <c r="N68" s="1510" t="n"/>
      <c r="O68" s="1510" t="n"/>
      <c r="P68" s="1510" t="n"/>
      <c r="Q68" s="1510" t="n"/>
      <c r="R68" s="1510" t="n"/>
      <c r="S68" s="8" t="n"/>
      <c r="T68" s="8" t="n"/>
      <c r="U68" s="8" t="n"/>
      <c r="V68" s="8" t="n"/>
      <c r="W68" s="1849" t="n"/>
      <c r="X68" s="1849" t="n"/>
      <c r="Y68" s="1849" t="n"/>
      <c r="Z68" s="1849" t="n"/>
      <c r="AA68" s="1849" t="n"/>
      <c r="AB68" s="1849" t="n"/>
      <c r="AC68" s="8" t="n"/>
      <c r="AD68" s="8" t="n"/>
      <c r="AE68" s="8" t="n"/>
      <c r="AF68" s="8" t="n"/>
      <c r="AG68" s="8" t="n"/>
      <c r="AH68" s="8" t="n"/>
      <c r="AI68" s="8" t="n"/>
      <c r="AJ68" s="8" t="n"/>
      <c r="AK68" s="8" t="n"/>
      <c r="AL68" s="8" t="n"/>
      <c r="AM68" s="533" t="n"/>
      <c r="AN68" s="533" t="n"/>
      <c r="AO68" s="533" t="n"/>
      <c r="AP68" s="533" t="n"/>
      <c r="AQ68" s="533" t="n"/>
      <c r="AR68" s="1849" t="n"/>
      <c r="AS68" s="1849" t="n"/>
      <c r="AT68" s="1849" t="n"/>
      <c r="AU68" s="1849" t="n"/>
      <c r="AV68" s="1849" t="n"/>
      <c r="AW68" s="1849" t="n"/>
      <c r="AX68" s="1849" t="n"/>
      <c r="AY68" s="1849" t="n"/>
      <c r="AZ68" s="1850" t="n"/>
      <c r="BA68" s="1850" t="n"/>
      <c r="BB68" s="1850" t="n"/>
      <c r="BC68" s="1850" t="n"/>
      <c r="BD68" s="1850" t="n"/>
      <c r="BE68" s="1850" t="n"/>
      <c r="BF68" s="1850" t="n"/>
      <c r="BG68" s="1850" t="n"/>
      <c r="BH68" s="1850" t="n"/>
      <c r="BI68" s="1850" t="n"/>
      <c r="BJ68" s="1850" t="n"/>
      <c r="BK68" s="1850" t="n"/>
      <c r="BL68" s="1850" t="n"/>
      <c r="BM68" s="1850" t="n"/>
      <c r="BN68" s="2333" t="n"/>
      <c r="BO68" s="1" t="n"/>
      <c r="BP68" s="1" t="n"/>
      <c r="BQ68" s="1" t="n"/>
    </row>
    <row r="69">
      <c r="A69" s="243" t="n"/>
      <c r="B69" s="243" t="n"/>
      <c r="C69" s="243" t="n"/>
      <c r="D69" s="243" t="n"/>
      <c r="E69" s="243" t="n"/>
      <c r="F69" s="243" t="n"/>
      <c r="G69" s="243" t="n"/>
      <c r="H69" s="243" t="n"/>
      <c r="I69" s="243" t="n"/>
      <c r="J69" s="243" t="n"/>
      <c r="K69" s="243" t="n"/>
      <c r="L69" s="243" t="n"/>
      <c r="M69" s="243" t="n"/>
      <c r="N69" s="243" t="n"/>
      <c r="O69" s="243" t="n"/>
      <c r="P69" s="243" t="n"/>
      <c r="Q69" s="243" t="n"/>
      <c r="R69" s="243" t="n"/>
      <c r="S69" s="243" t="n"/>
      <c r="T69" s="243" t="n"/>
      <c r="U69" s="243" t="n"/>
      <c r="V69" s="243" t="n"/>
      <c r="W69" s="243" t="n"/>
      <c r="X69" s="243" t="n"/>
      <c r="Y69" s="243" t="n"/>
      <c r="Z69" s="243" t="n"/>
      <c r="AA69" s="243" t="n"/>
      <c r="AB69" s="243" t="n"/>
      <c r="AC69" s="243" t="n"/>
      <c r="AD69" s="243" t="n"/>
      <c r="AE69" s="243" t="n"/>
      <c r="AF69" s="243" t="n"/>
      <c r="AG69" s="243" t="n"/>
      <c r="AH69" s="243" t="n"/>
      <c r="AI69" s="243" t="n"/>
      <c r="AJ69" s="243" t="n"/>
      <c r="AK69" s="243" t="n"/>
      <c r="AL69" s="243" t="n"/>
      <c r="AM69" s="243" t="n"/>
      <c r="AN69" s="243" t="n"/>
      <c r="AO69" s="243" t="n"/>
      <c r="AP69" s="243" t="n"/>
      <c r="AQ69" s="243" t="n"/>
      <c r="AR69" s="243" t="n"/>
      <c r="AS69" s="243" t="n"/>
      <c r="AT69" s="243" t="n"/>
      <c r="AU69" s="243" t="n"/>
      <c r="AV69" s="243" t="n"/>
      <c r="AW69" s="243" t="n"/>
      <c r="AX69" s="243" t="n"/>
      <c r="AY69" s="243" t="n"/>
      <c r="AZ69" s="243" t="n"/>
      <c r="BA69" s="243" t="n"/>
      <c r="BB69" s="243" t="n"/>
      <c r="BC69" s="243" t="n"/>
      <c r="BD69" s="243" t="n"/>
      <c r="BE69" s="243" t="n"/>
      <c r="BF69" s="243" t="n"/>
      <c r="BG69" s="243" t="n"/>
      <c r="BH69" s="243" t="n"/>
      <c r="BI69" s="243" t="n"/>
      <c r="BJ69" s="243" t="n"/>
      <c r="BK69" s="243" t="n"/>
      <c r="BL69" s="243" t="n"/>
      <c r="BM69" s="243" t="n"/>
      <c r="BN69" s="243" t="n"/>
      <c r="BO69" s="1" t="n"/>
      <c r="BP69" s="1" t="n"/>
      <c r="BQ69" s="1" t="n"/>
    </row>
    <row r="70">
      <c r="A70" s="20" t="inlineStr">
        <is>
          <t>VII. Матрица компетенций</t>
        </is>
      </c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41" t="n"/>
      <c r="BK70" s="41" t="n"/>
      <c r="BL70" s="41" t="n"/>
      <c r="BM70" s="41" t="n"/>
      <c r="BN70" s="41" t="n"/>
      <c r="BO70" s="1" t="n"/>
      <c r="BP70" s="1" t="n"/>
      <c r="BQ70" s="1" t="n"/>
    </row>
    <row r="71">
      <c r="A71" s="2732" t="inlineStr">
        <is>
          <t>Код компетенции</t>
        </is>
      </c>
      <c r="B71" s="108" t="n"/>
      <c r="C71" s="108" t="n"/>
      <c r="D71" s="108" t="n"/>
      <c r="E71" s="108" t="n"/>
      <c r="F71" s="108" t="n"/>
      <c r="G71" s="2687" t="n"/>
      <c r="H71" s="2733" t="inlineStr">
        <is>
          <t>Наименование компетенции</t>
        </is>
      </c>
      <c r="I71" s="108" t="n"/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2687" t="n"/>
      <c r="BF71" s="512" t="inlineStr">
        <is>
          <t>Код модуля, учебной дисциплины</t>
        </is>
      </c>
      <c r="BG71" s="108" t="n"/>
      <c r="BH71" s="108" t="n"/>
      <c r="BI71" s="108" t="n"/>
      <c r="BJ71" s="148" t="n"/>
      <c r="BK71" s="783" t="n"/>
      <c r="BL71" s="1" t="n"/>
      <c r="BM71" s="1" t="n"/>
      <c r="BN71" s="1" t="n"/>
      <c r="BO71" s="1" t="n"/>
      <c r="BP71" s="1" t="n"/>
      <c r="BQ71" s="1" t="n"/>
    </row>
    <row r="72">
      <c r="A72" s="2441" t="inlineStr">
        <is>
          <t>УК-1</t>
        </is>
      </c>
      <c r="B72" s="123" t="n"/>
      <c r="C72" s="123" t="n"/>
      <c r="D72" s="123" t="n"/>
      <c r="E72" s="123" t="n"/>
      <c r="F72" s="123" t="n"/>
      <c r="G72" s="161" t="n"/>
      <c r="H72" s="1554" t="inlineStr">
        <is>
          <t xml:space="preserve">Применять  методы  научного  познания  в исследовательской  деятельности,  генерировать  и  реализовывать инновационные  идеи 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61" t="n"/>
      <c r="BF72" s="680" t="inlineStr">
        <is>
          <t>1.2.1,2.5.1</t>
        </is>
      </c>
      <c r="BG72" s="123" t="n"/>
      <c r="BH72" s="123" t="n"/>
      <c r="BI72" s="123" t="n"/>
      <c r="BJ72" s="161" t="n"/>
      <c r="BK72" s="90" t="n"/>
      <c r="BL72" s="1" t="n"/>
      <c r="BM72" s="1" t="n"/>
      <c r="BN72" s="1" t="n"/>
      <c r="BO72" s="1" t="n"/>
      <c r="BP72" s="1" t="n"/>
      <c r="BQ72" s="1" t="n"/>
    </row>
    <row r="73">
      <c r="A73" s="1119" t="inlineStr">
        <is>
          <t>УК-2</t>
        </is>
      </c>
      <c r="B73" s="131" t="n"/>
      <c r="C73" s="131" t="n"/>
      <c r="D73" s="131" t="n"/>
      <c r="E73" s="131" t="n"/>
      <c r="F73" s="131" t="n"/>
      <c r="G73" s="132" t="n"/>
      <c r="H73" s="120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2" t="n"/>
      <c r="BF73" s="217" t="inlineStr">
        <is>
          <t>1.2.2, 2.5.3</t>
        </is>
      </c>
      <c r="BG73" s="126" t="n"/>
      <c r="BH73" s="126" t="n"/>
      <c r="BI73" s="126" t="n"/>
      <c r="BJ73" s="175" t="n"/>
      <c r="BK73" s="90" t="n"/>
      <c r="BL73" s="1" t="n"/>
      <c r="BM73" s="1" t="n"/>
      <c r="BN73" s="1" t="n"/>
      <c r="BO73" s="1" t="n"/>
      <c r="BP73" s="1" t="n"/>
      <c r="BQ73" s="1" t="n"/>
    </row>
    <row r="74">
      <c r="A74" s="1119" t="inlineStr">
        <is>
          <t>УК-3</t>
        </is>
      </c>
      <c r="B74" s="131" t="n"/>
      <c r="C74" s="131" t="n"/>
      <c r="D74" s="131" t="n"/>
      <c r="E74" s="131" t="n"/>
      <c r="F74" s="131" t="n"/>
      <c r="G74" s="132" t="n"/>
      <c r="H74" s="1208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2" t="n"/>
      <c r="BF74" s="217" t="inlineStr">
        <is>
          <t>2.1, 2.5.2</t>
        </is>
      </c>
      <c r="BG74" s="126" t="n"/>
      <c r="BH74" s="126" t="n"/>
      <c r="BI74" s="126" t="n"/>
      <c r="BJ74" s="175" t="n"/>
      <c r="BK74" s="90" t="n"/>
      <c r="BL74" s="1" t="n"/>
      <c r="BM74" s="1" t="n"/>
      <c r="BN74" s="1" t="n"/>
      <c r="BO74" s="1" t="n"/>
      <c r="BP74" s="1" t="n"/>
      <c r="BQ74" s="1" t="n"/>
    </row>
    <row r="75">
      <c r="A75" s="1119" t="inlineStr">
        <is>
          <t>УК-4</t>
        </is>
      </c>
      <c r="B75" s="131" t="n"/>
      <c r="C75" s="131" t="n"/>
      <c r="D75" s="131" t="n"/>
      <c r="E75" s="131" t="n"/>
      <c r="F75" s="131" t="n"/>
      <c r="G75" s="132" t="n"/>
      <c r="H75" s="120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2" t="n"/>
      <c r="BF75" s="217" t="inlineStr">
        <is>
          <t>1.2.1, 2.1</t>
        </is>
      </c>
      <c r="BG75" s="126" t="n"/>
      <c r="BH75" s="126" t="n"/>
      <c r="BI75" s="126" t="n"/>
      <c r="BJ75" s="175" t="n"/>
      <c r="BK75" s="90" t="n"/>
      <c r="BL75" s="1" t="n"/>
      <c r="BM75" s="1" t="n"/>
      <c r="BN75" s="1" t="n"/>
      <c r="BO75" s="1" t="n"/>
      <c r="BP75" s="1" t="n"/>
      <c r="BQ75" s="1" t="n"/>
    </row>
    <row r="76">
      <c r="A76" s="1119" t="inlineStr">
        <is>
          <t>УК-5</t>
        </is>
      </c>
      <c r="B76" s="131" t="n"/>
      <c r="C76" s="131" t="n"/>
      <c r="D76" s="131" t="n"/>
      <c r="E76" s="131" t="n"/>
      <c r="F76" s="131" t="n"/>
      <c r="G76" s="132" t="n"/>
      <c r="H76" s="1208" t="inlineStr">
        <is>
          <t>Развивать инновационную восприимчивость и способность к инновационной деятельности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2" t="n"/>
      <c r="BF76" s="217" t="inlineStr">
        <is>
          <t xml:space="preserve"> 1.2.1, 1.2.2</t>
        </is>
      </c>
      <c r="BG76" s="126" t="n"/>
      <c r="BH76" s="126" t="n"/>
      <c r="BI76" s="126" t="n"/>
      <c r="BJ76" s="175" t="n"/>
      <c r="BK76" s="90" t="n"/>
      <c r="BL76" s="1" t="n"/>
      <c r="BM76" s="1" t="n"/>
      <c r="BN76" s="1" t="n"/>
      <c r="BO76" s="1" t="n"/>
      <c r="BP76" s="1" t="n"/>
      <c r="BQ76" s="1" t="n"/>
    </row>
    <row r="77">
      <c r="A77" s="1119" t="inlineStr">
        <is>
          <t>УК-6</t>
        </is>
      </c>
      <c r="B77" s="131" t="n"/>
      <c r="C77" s="131" t="n"/>
      <c r="D77" s="131" t="n"/>
      <c r="E77" s="131" t="n"/>
      <c r="F77" s="131" t="n"/>
      <c r="G77" s="132" t="n"/>
      <c r="H77" s="1170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2" t="n"/>
      <c r="BF77" s="217" t="inlineStr">
        <is>
          <t>1.2.1,1.2.2</t>
        </is>
      </c>
      <c r="BG77" s="126" t="n"/>
      <c r="BH77" s="126" t="n"/>
      <c r="BI77" s="126" t="n"/>
      <c r="BJ77" s="175" t="n"/>
      <c r="BK77" s="90" t="n"/>
      <c r="BL77" s="1" t="n"/>
      <c r="BM77" s="1" t="n"/>
      <c r="BN77" s="1" t="n"/>
      <c r="BO77" s="1" t="n"/>
      <c r="BP77" s="1" t="n"/>
      <c r="BQ77" s="1" t="n"/>
    </row>
    <row r="78">
      <c r="A78" s="1119" t="inlineStr">
        <is>
          <t>УК-7</t>
        </is>
      </c>
      <c r="B78" s="131" t="n"/>
      <c r="C78" s="131" t="n"/>
      <c r="D78" s="131" t="n"/>
      <c r="E78" s="131" t="n"/>
      <c r="F78" s="131" t="n"/>
      <c r="G78" s="132" t="n"/>
      <c r="H78" s="117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2" t="n"/>
      <c r="BF78" s="217" t="inlineStr">
        <is>
          <t>1.2.2</t>
        </is>
      </c>
      <c r="BG78" s="126" t="n"/>
      <c r="BH78" s="126" t="n"/>
      <c r="BI78" s="126" t="n"/>
      <c r="BJ78" s="175" t="n"/>
      <c r="BK78" s="514" t="n"/>
      <c r="BL78" s="1" t="n"/>
      <c r="BM78" s="1" t="n"/>
      <c r="BN78" s="1" t="n"/>
      <c r="BO78" s="1" t="n"/>
      <c r="BP78" s="1" t="n"/>
      <c r="BQ78" s="1" t="n"/>
    </row>
    <row r="79">
      <c r="A79" s="261" t="inlineStr">
        <is>
          <t>УПК-1</t>
        </is>
      </c>
      <c r="B79" s="131" t="n"/>
      <c r="C79" s="131" t="n"/>
      <c r="D79" s="131" t="n"/>
      <c r="E79" s="131" t="n"/>
      <c r="F79" s="131" t="n"/>
      <c r="G79" s="132" t="n"/>
      <c r="H79" s="1208" t="inlineStr">
        <is>
          <t>Осуществлять технический контроль продуктов химической переработки растительных биополимеров, включающий процессы управления качеством продукции на всех стадиях ее жизненного цикла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2" t="n"/>
      <c r="BF79" s="217" t="inlineStr">
        <is>
          <t>1.1.3</t>
        </is>
      </c>
      <c r="BG79" s="126" t="n"/>
      <c r="BH79" s="126" t="n"/>
      <c r="BI79" s="126" t="n"/>
      <c r="BJ79" s="175" t="n"/>
      <c r="BK79" s="514" t="n"/>
      <c r="BL79" s="1" t="n"/>
      <c r="BM79" s="1" t="n"/>
      <c r="BN79" s="1" t="n"/>
      <c r="BO79" s="1" t="n"/>
      <c r="BP79" s="1" t="n"/>
      <c r="BQ79" s="1" t="n"/>
    </row>
    <row r="80">
      <c r="A80" s="261" t="inlineStr">
        <is>
          <t>УПК-2</t>
        </is>
      </c>
      <c r="B80" s="131" t="n"/>
      <c r="C80" s="131" t="n"/>
      <c r="D80" s="131" t="n"/>
      <c r="E80" s="131" t="n"/>
      <c r="F80" s="131" t="n"/>
      <c r="G80" s="132" t="n"/>
      <c r="H80" s="1208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для решении практических задач на предприятиях целлюлозно-бумажной и деревоперерабатывающей отраслей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2" t="n"/>
      <c r="BF80" s="217" t="inlineStr">
        <is>
          <t>1.2.2</t>
        </is>
      </c>
      <c r="BG80" s="126" t="n"/>
      <c r="BH80" s="126" t="n"/>
      <c r="BI80" s="126" t="n"/>
      <c r="BJ80" s="175" t="n"/>
      <c r="BK80" s="515" t="n"/>
      <c r="BL80" s="1" t="n"/>
      <c r="BM80" s="1" t="n"/>
      <c r="BN80" s="1" t="n"/>
      <c r="BO80" s="1" t="n"/>
      <c r="BP80" s="1" t="n"/>
      <c r="BQ80" s="1" t="n"/>
    </row>
    <row r="81">
      <c r="A81" s="261" t="inlineStr">
        <is>
          <t>УПК-3</t>
        </is>
      </c>
      <c r="B81" s="131" t="n"/>
      <c r="C81" s="131" t="n"/>
      <c r="D81" s="131" t="n"/>
      <c r="E81" s="131" t="n"/>
      <c r="F81" s="131" t="n"/>
      <c r="G81" s="132" t="n"/>
      <c r="H81" s="1170" t="inlineStr">
        <is>
          <t>Разрабатывать ресурсо- и энергосберегающие технологии в области химической переработки растительных полимеров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2" t="n"/>
      <c r="BF81" s="217" t="inlineStr">
        <is>
          <t>1.1.2</t>
        </is>
      </c>
      <c r="BG81" s="126" t="n"/>
      <c r="BH81" s="126" t="n"/>
      <c r="BI81" s="126" t="n"/>
      <c r="BJ81" s="175" t="n"/>
      <c r="BK81" s="514" t="n"/>
      <c r="BL81" s="1" t="n"/>
      <c r="BM81" s="1" t="n"/>
      <c r="BN81" s="1" t="n"/>
      <c r="BO81" s="1" t="n"/>
      <c r="BP81" s="1" t="n"/>
      <c r="BQ81" s="1" t="n"/>
    </row>
    <row r="82">
      <c r="A82" s="261" t="inlineStr">
        <is>
          <t>УПК-4</t>
        </is>
      </c>
      <c r="B82" s="131" t="n"/>
      <c r="C82" s="131" t="n"/>
      <c r="D82" s="131" t="n"/>
      <c r="E82" s="131" t="n"/>
      <c r="F82" s="131" t="n"/>
      <c r="G82" s="132" t="n"/>
      <c r="H82" s="1170" t="inlineStr">
        <is>
          <t>Применять прогрессивные технологии изготовления продукции массового и специального назначения из растительных полимеров на предприятиях отрасли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2" t="n"/>
      <c r="BF82" s="217" t="inlineStr">
        <is>
          <t>1.1.1</t>
        </is>
      </c>
      <c r="BG82" s="126" t="n"/>
      <c r="BH82" s="126" t="n"/>
      <c r="BI82" s="126" t="n"/>
      <c r="BJ82" s="175" t="n"/>
      <c r="BK82" s="514" t="n"/>
      <c r="BL82" s="1" t="n"/>
      <c r="BM82" s="1" t="n"/>
      <c r="BN82" s="1" t="n"/>
      <c r="BO82" s="1" t="n"/>
      <c r="BP82" s="1" t="n"/>
      <c r="BQ82" s="1" t="n"/>
    </row>
    <row r="83">
      <c r="A83" s="261" t="inlineStr">
        <is>
          <t>СК-1</t>
        </is>
      </c>
      <c r="B83" s="131" t="n"/>
      <c r="C83" s="131" t="n"/>
      <c r="D83" s="131" t="n"/>
      <c r="E83" s="131" t="n"/>
      <c r="F83" s="131" t="n"/>
      <c r="G83" s="132" t="n"/>
      <c r="H83" s="1208" t="inlineStr">
        <is>
          <t>Оптимизировать расходы химических веществ для получения продукции с заданными физико-химическими и механическими показателями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2" t="n"/>
      <c r="BF83" s="217" t="inlineStr">
        <is>
          <t>2.2.1</t>
        </is>
      </c>
      <c r="BG83" s="126" t="n"/>
      <c r="BH83" s="126" t="n"/>
      <c r="BI83" s="126" t="n"/>
      <c r="BJ83" s="175" t="n"/>
      <c r="BK83" s="514" t="n"/>
      <c r="BL83" s="1" t="n"/>
      <c r="BM83" s="1" t="n"/>
      <c r="BN83" s="1" t="n"/>
      <c r="BO83" s="1" t="n"/>
      <c r="BP83" s="1" t="n"/>
      <c r="BQ83" s="1" t="n"/>
    </row>
    <row r="84">
      <c r="A84" s="261" t="inlineStr">
        <is>
          <t>СК-2</t>
        </is>
      </c>
      <c r="B84" s="131" t="n"/>
      <c r="C84" s="131" t="n"/>
      <c r="D84" s="131" t="n"/>
      <c r="E84" s="131" t="n"/>
      <c r="F84" s="131" t="n"/>
      <c r="G84" s="132" t="n"/>
      <c r="H84" s="1208" t="inlineStr">
        <is>
          <t>Оптимизировать материальные  и энергетические затраты с целью оптимизации материальных и энергетических потоков при химической  переработке растительной биомассы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2" t="n"/>
      <c r="BF84" s="217" t="inlineStr">
        <is>
          <t>2.2.2</t>
        </is>
      </c>
      <c r="BG84" s="126" t="n"/>
      <c r="BH84" s="126" t="n"/>
      <c r="BI84" s="126" t="n"/>
      <c r="BJ84" s="175" t="n"/>
      <c r="BK84" s="514" t="n"/>
      <c r="BL84" s="1" t="n"/>
      <c r="BM84" s="1" t="n"/>
      <c r="BN84" s="1" t="n"/>
      <c r="BO84" s="1" t="n"/>
      <c r="BP84" s="1" t="n"/>
      <c r="BQ84" s="1" t="n"/>
    </row>
    <row r="85">
      <c r="A85" s="261" t="inlineStr">
        <is>
          <t>СК-3</t>
        </is>
      </c>
      <c r="B85" s="131" t="n"/>
      <c r="C85" s="131" t="n"/>
      <c r="D85" s="131" t="n"/>
      <c r="E85" s="131" t="n"/>
      <c r="F85" s="131" t="n"/>
      <c r="G85" s="132" t="n"/>
      <c r="H85" s="1208" t="inlineStr">
        <is>
          <t>Применять на практике алгоритмы и методы создания систем на основе исскуственного интелекта для управления предприятием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2" t="n"/>
      <c r="BF85" s="217" t="inlineStr">
        <is>
          <t>2.2.3</t>
        </is>
      </c>
      <c r="BG85" s="126" t="n"/>
      <c r="BH85" s="126" t="n"/>
      <c r="BI85" s="126" t="n"/>
      <c r="BJ85" s="175" t="n"/>
      <c r="BK85" s="514" t="n"/>
      <c r="BL85" s="1" t="n"/>
      <c r="BM85" s="1" t="n"/>
      <c r="BN85" s="1" t="n"/>
      <c r="BO85" s="1" t="n"/>
      <c r="BP85" s="1" t="n"/>
      <c r="BQ85" s="1" t="n"/>
    </row>
    <row r="86">
      <c r="A86" s="261" t="inlineStr">
        <is>
          <t>СК-4</t>
        </is>
      </c>
      <c r="B86" s="131" t="n"/>
      <c r="C86" s="131" t="n"/>
      <c r="D86" s="131" t="n"/>
      <c r="E86" s="131" t="n"/>
      <c r="F86" s="131" t="n"/>
      <c r="G86" s="132" t="n"/>
      <c r="H86" s="1208" t="inlineStr">
        <is>
          <t xml:space="preserve">Владеть физико-химическими и спектральными методами для анализа растительных биополимеров и продуктов их переработки 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2" t="n"/>
      <c r="BF86" s="217" t="inlineStr">
        <is>
          <t>2.3.1</t>
        </is>
      </c>
      <c r="BG86" s="126" t="n"/>
      <c r="BH86" s="126" t="n"/>
      <c r="BI86" s="126" t="n"/>
      <c r="BJ86" s="175" t="n"/>
      <c r="BK86" s="514" t="n"/>
      <c r="BL86" s="1" t="n"/>
      <c r="BM86" s="1" t="n"/>
      <c r="BN86" s="1" t="n"/>
      <c r="BO86" s="1" t="n"/>
      <c r="BP86" s="1" t="n"/>
      <c r="BQ86" s="1" t="n"/>
    </row>
    <row r="87">
      <c r="A87" s="261" t="inlineStr">
        <is>
          <t>СК-5</t>
        </is>
      </c>
      <c r="B87" s="131" t="n"/>
      <c r="C87" s="131" t="n"/>
      <c r="D87" s="131" t="n"/>
      <c r="E87" s="131" t="n"/>
      <c r="F87" s="131" t="n"/>
      <c r="G87" s="132" t="n"/>
      <c r="H87" s="1208" t="inlineStr">
        <is>
          <t>Владеть физико-химическими процессами гидролитической и микробиологической переработки растительной биомассы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2" t="n"/>
      <c r="BF87" s="217" t="inlineStr">
        <is>
          <t>2.3.2</t>
        </is>
      </c>
      <c r="BG87" s="126" t="n"/>
      <c r="BH87" s="126" t="n"/>
      <c r="BI87" s="126" t="n"/>
      <c r="BJ87" s="175" t="n"/>
      <c r="BK87" s="514" t="n"/>
      <c r="BL87" s="1" t="n"/>
      <c r="BM87" s="1" t="n"/>
      <c r="BN87" s="1" t="n"/>
      <c r="BO87" s="1" t="n"/>
      <c r="BP87" s="1" t="n"/>
      <c r="BQ87" s="1" t="n"/>
    </row>
    <row r="88">
      <c r="A88" s="261" t="inlineStr">
        <is>
          <t>СК-6</t>
        </is>
      </c>
      <c r="B88" s="131" t="n"/>
      <c r="C88" s="131" t="n"/>
      <c r="D88" s="131" t="n"/>
      <c r="E88" s="131" t="n"/>
      <c r="F88" s="131" t="n"/>
      <c r="G88" s="132" t="n"/>
      <c r="H88" s="1208" t="inlineStr">
        <is>
          <t>Разрабатывать инновационные технологии, материалы и изделия полимеров с учетом современных тенденций и последних достижений в области химической переработки растительных биополимеров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2" t="n"/>
      <c r="BF88" s="217" t="inlineStr">
        <is>
          <t>2.4.1</t>
        </is>
      </c>
      <c r="BG88" s="126" t="n"/>
      <c r="BH88" s="126" t="n"/>
      <c r="BI88" s="126" t="n"/>
      <c r="BJ88" s="175" t="n"/>
      <c r="BK88" s="515" t="n"/>
      <c r="BL88" s="1" t="n"/>
      <c r="BM88" s="1" t="n"/>
      <c r="BN88" s="1" t="n"/>
      <c r="BO88" s="1" t="n"/>
      <c r="BP88" s="1" t="n"/>
      <c r="BQ88" s="1" t="n"/>
    </row>
    <row r="89">
      <c r="A89" s="261" t="inlineStr">
        <is>
          <t>СК-7</t>
        </is>
      </c>
      <c r="B89" s="131" t="n"/>
      <c r="C89" s="131" t="n"/>
      <c r="D89" s="131" t="n"/>
      <c r="E89" s="131" t="n"/>
      <c r="F89" s="131" t="n"/>
      <c r="G89" s="132" t="n"/>
      <c r="H89" s="1208" t="inlineStr">
        <is>
          <t>Создавать ресурсо- и энергосберегающие технологии для переработки растительных биополимеров из однолетних растений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2" t="n"/>
      <c r="BF89" s="217" t="inlineStr">
        <is>
          <t>2.4.2</t>
        </is>
      </c>
      <c r="BG89" s="126" t="n"/>
      <c r="BH89" s="126" t="n"/>
      <c r="BI89" s="126" t="n"/>
      <c r="BJ89" s="175" t="n"/>
      <c r="BK89" s="515" t="n"/>
      <c r="BL89" s="1" t="n"/>
      <c r="BM89" s="1" t="n"/>
      <c r="BN89" s="1" t="n"/>
      <c r="BO89" s="1" t="n"/>
      <c r="BP89" s="1" t="n"/>
      <c r="BQ89" s="1" t="n"/>
    </row>
    <row r="90">
      <c r="A90" s="229" t="inlineStr">
        <is>
          <t>СК-8</t>
        </is>
      </c>
      <c r="B90" s="202" t="n"/>
      <c r="C90" s="202" t="n"/>
      <c r="D90" s="202" t="n"/>
      <c r="E90" s="202" t="n"/>
      <c r="F90" s="202" t="n"/>
      <c r="G90" s="203" t="n"/>
      <c r="H90" s="2734" t="inlineStr">
        <is>
          <t>Совершенствовать технологические приемы переработки побочных продуктов целлюлозно-бумажной, лесохимической, деревоперерабатывающей и гидролизной отраслей с целью создания новых видов продукции с высокой добавочной стоимостью</t>
        </is>
      </c>
      <c r="I90" s="202" t="n"/>
      <c r="J90" s="202" t="n"/>
      <c r="K90" s="202" t="n"/>
      <c r="L90" s="202" t="n"/>
      <c r="M90" s="202" t="n"/>
      <c r="N90" s="202" t="n"/>
      <c r="O90" s="202" t="n"/>
      <c r="P90" s="202" t="n"/>
      <c r="Q90" s="202" t="n"/>
      <c r="R90" s="202" t="n"/>
      <c r="S90" s="202" t="n"/>
      <c r="T90" s="202" t="n"/>
      <c r="U90" s="202" t="n"/>
      <c r="V90" s="202" t="n"/>
      <c r="W90" s="202" t="n"/>
      <c r="X90" s="202" t="n"/>
      <c r="Y90" s="202" t="n"/>
      <c r="Z90" s="202" t="n"/>
      <c r="AA90" s="202" t="n"/>
      <c r="AB90" s="202" t="n"/>
      <c r="AC90" s="202" t="n"/>
      <c r="AD90" s="202" t="n"/>
      <c r="AE90" s="202" t="n"/>
      <c r="AF90" s="202" t="n"/>
      <c r="AG90" s="202" t="n"/>
      <c r="AH90" s="202" t="n"/>
      <c r="AI90" s="202" t="n"/>
      <c r="AJ90" s="202" t="n"/>
      <c r="AK90" s="202" t="n"/>
      <c r="AL90" s="202" t="n"/>
      <c r="AM90" s="202" t="n"/>
      <c r="AN90" s="202" t="n"/>
      <c r="AO90" s="202" t="n"/>
      <c r="AP90" s="202" t="n"/>
      <c r="AQ90" s="202" t="n"/>
      <c r="AR90" s="202" t="n"/>
      <c r="AS90" s="202" t="n"/>
      <c r="AT90" s="202" t="n"/>
      <c r="AU90" s="202" t="n"/>
      <c r="AV90" s="202" t="n"/>
      <c r="AW90" s="202" t="n"/>
      <c r="AX90" s="202" t="n"/>
      <c r="AY90" s="202" t="n"/>
      <c r="AZ90" s="202" t="n"/>
      <c r="BA90" s="202" t="n"/>
      <c r="BB90" s="202" t="n"/>
      <c r="BC90" s="202" t="n"/>
      <c r="BD90" s="202" t="n"/>
      <c r="BE90" s="203" t="n"/>
      <c r="BF90" s="2537" t="inlineStr">
        <is>
          <t>2.4.3</t>
        </is>
      </c>
      <c r="BG90" s="1832" t="n"/>
      <c r="BH90" s="1832" t="n"/>
      <c r="BI90" s="1832" t="n"/>
      <c r="BJ90" s="1924" t="n"/>
      <c r="BK90" s="514" t="n"/>
      <c r="BL90" s="1" t="n"/>
      <c r="BM90" s="1" t="n"/>
      <c r="BN90" s="1" t="n"/>
      <c r="BO90" s="1" t="n"/>
      <c r="BP90" s="1" t="n"/>
      <c r="BQ90" s="1" t="n"/>
    </row>
    <row r="91">
      <c r="A91" s="516" t="n"/>
      <c r="B91" s="516" t="n"/>
      <c r="C91" s="516" t="n"/>
      <c r="D91" s="517" t="n"/>
      <c r="E91" s="517" t="n"/>
      <c r="F91" s="517" t="n"/>
      <c r="G91" s="517" t="n"/>
      <c r="H91" s="517" t="n"/>
      <c r="I91" s="517" t="n"/>
      <c r="J91" s="517" t="n"/>
      <c r="K91" s="517" t="n"/>
      <c r="L91" s="517" t="n"/>
      <c r="M91" s="517" t="n"/>
      <c r="N91" s="517" t="n"/>
      <c r="O91" s="517" t="n"/>
      <c r="P91" s="517" t="n"/>
      <c r="Q91" s="517" t="n"/>
      <c r="R91" s="517" t="n"/>
      <c r="S91" s="517" t="n"/>
      <c r="T91" s="517" t="n"/>
      <c r="U91" s="517" t="n"/>
      <c r="V91" s="517" t="n"/>
      <c r="W91" s="517" t="n"/>
      <c r="X91" s="517" t="n"/>
      <c r="Y91" s="517" t="n"/>
      <c r="Z91" s="517" t="n"/>
      <c r="AA91" s="517" t="n"/>
      <c r="AB91" s="517" t="n"/>
      <c r="AC91" s="517" t="n"/>
      <c r="AD91" s="517" t="n"/>
      <c r="AE91" s="517" t="n"/>
      <c r="AF91" s="517" t="n"/>
      <c r="AG91" s="517" t="n"/>
      <c r="AH91" s="517" t="n"/>
      <c r="AI91" s="517" t="n"/>
      <c r="AJ91" s="517" t="n"/>
      <c r="AK91" s="517" t="n"/>
      <c r="AL91" s="517" t="n"/>
      <c r="AM91" s="517" t="n"/>
      <c r="AN91" s="517" t="n"/>
      <c r="AO91" s="517" t="n"/>
      <c r="AP91" s="517" t="n"/>
      <c r="AQ91" s="517" t="n"/>
      <c r="AR91" s="517" t="n"/>
      <c r="AS91" s="517" t="n"/>
      <c r="AT91" s="517" t="n"/>
      <c r="AU91" s="517" t="n"/>
      <c r="AV91" s="517" t="n"/>
      <c r="AW91" s="517" t="n"/>
      <c r="AX91" s="517" t="n"/>
      <c r="AY91" s="517" t="n"/>
      <c r="AZ91" s="517" t="n"/>
      <c r="BA91" s="517" t="n"/>
      <c r="BB91" s="517" t="n"/>
      <c r="BC91" s="517" t="n"/>
      <c r="BD91" s="517" t="n"/>
      <c r="BE91" s="517" t="n"/>
      <c r="BF91" s="260" t="n"/>
      <c r="BG91" s="260" t="n"/>
      <c r="BH91" s="243" t="n"/>
      <c r="BI91" s="243" t="n"/>
      <c r="BJ91" s="243" t="n"/>
      <c r="BK91" s="243" t="n"/>
      <c r="BL91" s="243" t="n"/>
      <c r="BM91" s="243" t="n"/>
      <c r="BN91" s="243" t="n"/>
      <c r="BO91" s="1" t="n"/>
      <c r="BP91" s="1" t="n"/>
      <c r="BQ91" s="1" t="n"/>
    </row>
    <row r="92">
      <c r="A92" s="6" t="n"/>
      <c r="B92" s="6" t="n"/>
      <c r="C92" s="24" t="inlineStr">
        <is>
          <t xml:space="preserve">Учебный план углубленного высшего образования по специальности 7-06-0711-03 "Производство продуктов и материалов из растительных полимеров"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№7-06-07-013/пр. 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91" t="n"/>
      <c r="BI92" s="91" t="n"/>
      <c r="BJ92" s="91" t="n"/>
      <c r="BK92" s="91" t="n"/>
      <c r="BL92" s="90" t="n"/>
      <c r="BM92" s="296" t="n"/>
      <c r="BN92" s="296" t="n"/>
      <c r="BO92" s="1" t="n"/>
      <c r="BP92" s="1" t="n"/>
      <c r="BQ92" s="1" t="n"/>
    </row>
    <row r="93">
      <c r="A93" s="6" t="n"/>
      <c r="B93" s="6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91" t="n"/>
      <c r="BI93" s="91" t="n"/>
      <c r="BJ93" s="91" t="n"/>
      <c r="BK93" s="91" t="n"/>
      <c r="BL93" s="90" t="n"/>
      <c r="BM93" s="296" t="n"/>
      <c r="BN93" s="296" t="n"/>
      <c r="BO93" s="1" t="n"/>
      <c r="BP93" s="1" t="n"/>
      <c r="BQ93" s="1" t="n"/>
    </row>
    <row r="94">
      <c r="A94" s="296" t="n"/>
      <c r="B94" s="785" t="n"/>
      <c r="C94" s="90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0" t="n"/>
      <c r="V94" s="90" t="n"/>
      <c r="W94" s="90" t="n"/>
      <c r="X94" s="90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90" t="n"/>
      <c r="AK94" s="90" t="n"/>
      <c r="AL94" s="90" t="n"/>
      <c r="AM94" s="90" t="n"/>
      <c r="AN94" s="90" t="n"/>
      <c r="AO94" s="90" t="n"/>
      <c r="AP94" s="90" t="n"/>
      <c r="AQ94" s="90" t="n"/>
      <c r="AR94" s="90" t="n"/>
      <c r="AS94" s="90" t="n"/>
      <c r="AT94" s="90" t="n"/>
      <c r="AU94" s="90" t="n"/>
      <c r="AV94" s="90" t="n"/>
      <c r="AW94" s="90" t="n"/>
      <c r="AX94" s="90" t="n"/>
      <c r="AY94" s="90" t="n"/>
      <c r="AZ94" s="90" t="n"/>
      <c r="BA94" s="90" t="n"/>
      <c r="BB94" s="90" t="n"/>
      <c r="BC94" s="90" t="n"/>
      <c r="BD94" s="90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296" t="n"/>
      <c r="BN94" s="296" t="n"/>
      <c r="BO94" s="1" t="n"/>
      <c r="BP94" s="1" t="n"/>
      <c r="BQ94" s="1" t="n"/>
    </row>
    <row r="95">
      <c r="A95" s="296" t="n"/>
      <c r="B95" s="2735" t="n"/>
      <c r="C95" s="2" t="inlineStr">
        <is>
          <t>*</t>
        </is>
      </c>
      <c r="D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244" t="n"/>
      <c r="BJ95" s="244" t="n"/>
      <c r="BK95" s="244" t="n"/>
      <c r="BL95" s="244" t="n"/>
      <c r="BM95" s="296" t="n"/>
      <c r="BN95" s="296" t="n"/>
      <c r="BO95" s="1" t="n"/>
      <c r="BP95" s="1" t="n"/>
      <c r="BQ95" s="1" t="n"/>
    </row>
    <row r="96">
      <c r="A96" s="296" t="n"/>
      <c r="B96" s="2736" t="n"/>
      <c r="C96" s="2" t="inlineStr">
        <is>
          <t>д</t>
        </is>
      </c>
      <c r="D96" s="23" t="inlineStr">
        <is>
          <t>Дифференцированный зачет.</t>
        </is>
      </c>
      <c r="E96" s="23" t="n"/>
      <c r="F96" s="23" t="n"/>
      <c r="G96" s="23" t="n"/>
      <c r="H96" s="23" t="n"/>
      <c r="I96" s="23" t="n"/>
      <c r="J96" s="23" t="n"/>
      <c r="K96" s="23" t="n"/>
      <c r="L96" s="23" t="n"/>
      <c r="M96" s="23" t="n"/>
      <c r="N96" s="23" t="n"/>
      <c r="O96" s="23" t="n"/>
      <c r="P96" s="23" t="n"/>
      <c r="Q96" s="244" t="n"/>
      <c r="R96" s="244" t="n"/>
      <c r="S96" s="244" t="n"/>
      <c r="T96" s="244" t="n"/>
      <c r="U96" s="244" t="n"/>
      <c r="V96" s="244" t="n"/>
      <c r="W96" s="244" t="n"/>
      <c r="X96" s="244" t="n"/>
      <c r="Y96" s="244" t="n"/>
      <c r="Z96" s="244" t="n"/>
      <c r="AA96" s="244" t="n"/>
      <c r="AB96" s="244" t="n"/>
      <c r="AC96" s="244" t="n"/>
      <c r="AD96" s="244" t="n"/>
      <c r="AE96" s="244" t="n"/>
      <c r="AF96" s="244" t="n"/>
      <c r="AG96" s="244" t="n"/>
      <c r="AH96" s="244" t="n"/>
      <c r="AI96" s="244" t="n"/>
      <c r="AJ96" s="244" t="n"/>
      <c r="AK96" s="244" t="n"/>
      <c r="AL96" s="244" t="n"/>
      <c r="AM96" s="244" t="n"/>
      <c r="AN96" s="244" t="n"/>
      <c r="AO96" s="244" t="n"/>
      <c r="AP96" s="244" t="n"/>
      <c r="AQ96" s="244" t="n"/>
      <c r="AR96" s="244" t="n"/>
      <c r="AS96" s="244" t="n"/>
      <c r="AT96" s="244" t="n"/>
      <c r="AU96" s="244" t="n"/>
      <c r="AV96" s="244" t="n"/>
      <c r="AW96" s="244" t="n"/>
      <c r="AX96" s="244" t="n"/>
      <c r="AY96" s="244" t="n"/>
      <c r="AZ96" s="244" t="n"/>
      <c r="BA96" s="244" t="n"/>
      <c r="BB96" s="244" t="n"/>
      <c r="BC96" s="244" t="n"/>
      <c r="BD96" s="244" t="n"/>
      <c r="BE96" s="244" t="n"/>
      <c r="BF96" s="244" t="n"/>
      <c r="BG96" s="244" t="n"/>
      <c r="BH96" s="244" t="n"/>
      <c r="BI96" s="244" t="n"/>
      <c r="BJ96" s="244" t="n"/>
      <c r="BK96" s="90" t="n"/>
      <c r="BL96" s="90" t="n"/>
      <c r="BM96" s="296" t="n"/>
      <c r="BN96" s="296" t="n"/>
      <c r="BO96" s="1" t="n"/>
      <c r="BP96" s="1" t="n"/>
      <c r="BQ96" s="1" t="n"/>
    </row>
    <row r="97">
      <c r="A97" s="247" t="n"/>
      <c r="B97" s="520" t="n"/>
      <c r="C97" s="247" t="n"/>
      <c r="D97" s="247" t="n"/>
      <c r="E97" s="247" t="n"/>
      <c r="F97" s="247" t="n"/>
      <c r="G97" s="247" t="n"/>
      <c r="H97" s="247" t="n"/>
      <c r="I97" s="247" t="n"/>
      <c r="J97" s="247" t="n"/>
      <c r="K97" s="247" t="n"/>
      <c r="L97" s="247" t="n"/>
      <c r="M97" s="247" t="n"/>
      <c r="N97" s="247" t="n"/>
      <c r="O97" s="247" t="n"/>
      <c r="P97" s="247" t="n"/>
      <c r="Q97" s="247" t="n"/>
      <c r="R97" s="247" t="n"/>
      <c r="S97" s="247" t="n"/>
      <c r="T97" s="247" t="n"/>
      <c r="U97" s="247" t="n"/>
      <c r="V97" s="247" t="n"/>
      <c r="W97" s="247" t="n"/>
      <c r="X97" s="247" t="n"/>
      <c r="Y97" s="247" t="n"/>
      <c r="Z97" s="247" t="n"/>
      <c r="AA97" s="247" t="n"/>
      <c r="AB97" s="247" t="n"/>
      <c r="AC97" s="247" t="n"/>
      <c r="AD97" s="247" t="n"/>
      <c r="AE97" s="247" t="n"/>
      <c r="AF97" s="247" t="n"/>
      <c r="AG97" s="247" t="n"/>
      <c r="AH97" s="247" t="n"/>
      <c r="AI97" s="247" t="n"/>
      <c r="AJ97" s="247" t="n"/>
      <c r="AK97" s="247" t="n"/>
      <c r="AL97" s="247" t="n"/>
      <c r="AM97" s="247" t="n"/>
      <c r="AN97" s="247" t="n"/>
      <c r="AO97" s="247" t="n"/>
      <c r="AP97" s="247" t="n"/>
      <c r="AQ97" s="247" t="n"/>
      <c r="AR97" s="247" t="n"/>
      <c r="AS97" s="247" t="n"/>
      <c r="AT97" s="247" t="n"/>
      <c r="AU97" s="247" t="n"/>
      <c r="AV97" s="247" t="n"/>
      <c r="AW97" s="247" t="n"/>
      <c r="AX97" s="247" t="n"/>
      <c r="AY97" s="247" t="n"/>
      <c r="AZ97" s="247" t="n"/>
      <c r="BA97" s="247" t="n"/>
      <c r="BB97" s="247" t="n"/>
      <c r="BC97" s="247" t="n"/>
      <c r="BD97" s="247" t="n"/>
      <c r="BE97" s="247" t="n"/>
      <c r="BF97" s="247" t="n"/>
      <c r="BG97" s="247" t="n"/>
      <c r="BH97" s="247" t="n"/>
      <c r="BI97" s="247" t="n"/>
      <c r="BJ97" s="247" t="n"/>
      <c r="BK97" s="247" t="n"/>
      <c r="BL97" s="247" t="n"/>
      <c r="BM97" s="247" t="n"/>
      <c r="BN97" s="247" t="n"/>
      <c r="BO97" s="1" t="n"/>
      <c r="BP97" s="1" t="n"/>
      <c r="BQ97" s="1" t="n"/>
    </row>
    <row r="98">
      <c r="A98" s="243" t="n"/>
      <c r="B98" s="243" t="n"/>
      <c r="C98" s="243" t="n"/>
      <c r="D98" s="243" t="n"/>
      <c r="E98" s="243" t="n"/>
      <c r="F98" s="243" t="n"/>
      <c r="G98" s="243" t="n"/>
      <c r="H98" s="243" t="n"/>
      <c r="I98" s="243" t="n"/>
      <c r="J98" s="243" t="n"/>
      <c r="K98" s="243" t="n"/>
      <c r="L98" s="243" t="n"/>
      <c r="M98" s="243" t="n"/>
      <c r="N98" s="243" t="n"/>
      <c r="O98" s="243" t="n"/>
      <c r="P98" s="243" t="n"/>
      <c r="Q98" s="243" t="n"/>
      <c r="R98" s="243" t="n"/>
      <c r="S98" s="243" t="n"/>
      <c r="T98" s="243" t="n"/>
      <c r="U98" s="243" t="n"/>
      <c r="V98" s="243" t="n"/>
      <c r="W98" s="243" t="n"/>
      <c r="X98" s="243" t="n"/>
      <c r="Y98" s="243" t="n"/>
      <c r="Z98" s="243" t="n"/>
      <c r="AA98" s="243" t="n"/>
      <c r="AB98" s="243" t="n"/>
      <c r="AC98" s="243" t="n"/>
      <c r="AD98" s="243" t="n"/>
      <c r="AE98" s="243" t="n"/>
      <c r="AF98" s="243" t="n"/>
      <c r="AG98" s="243" t="n"/>
      <c r="AH98" s="243" t="n"/>
      <c r="AI98" s="243" t="n"/>
      <c r="AJ98" s="243" t="n"/>
      <c r="AK98" s="243" t="n"/>
      <c r="AL98" s="243" t="n"/>
      <c r="AM98" s="243" t="n"/>
      <c r="AN98" s="243" t="n"/>
      <c r="AO98" s="243" t="n"/>
      <c r="AP98" s="243" t="n"/>
      <c r="AQ98" s="243" t="n"/>
      <c r="AR98" s="243" t="n"/>
      <c r="AS98" s="243" t="n"/>
      <c r="AT98" s="243" t="n"/>
      <c r="AU98" s="243" t="n"/>
      <c r="AV98" s="243" t="n"/>
      <c r="AW98" s="243" t="n"/>
      <c r="AX98" s="243" t="n"/>
      <c r="AY98" s="243" t="n"/>
      <c r="AZ98" s="243" t="n"/>
      <c r="BA98" s="243" t="n"/>
      <c r="BB98" s="243" t="n"/>
      <c r="BC98" s="243" t="n"/>
      <c r="BD98" s="243" t="n"/>
      <c r="BE98" s="243" t="n"/>
      <c r="BF98" s="243" t="n"/>
      <c r="BG98" s="243" t="n"/>
      <c r="BH98" s="243" t="n"/>
      <c r="BI98" s="243" t="n"/>
      <c r="BJ98" s="243" t="n"/>
      <c r="BK98" s="243" t="n"/>
      <c r="BL98" s="243" t="n"/>
      <c r="BM98" s="243" t="n"/>
      <c r="BN98" s="243" t="n"/>
      <c r="BO98" s="1" t="n"/>
      <c r="BP98" s="1" t="n"/>
      <c r="BQ98" s="1" t="n"/>
    </row>
    <row r="99">
      <c r="A99" s="90" t="n"/>
      <c r="B99" s="246" t="n"/>
      <c r="C99" s="3" t="inlineStr">
        <is>
          <t>Проректор по учебной работе</t>
        </is>
      </c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272" t="n"/>
      <c r="AC99" s="273" t="n"/>
      <c r="AD99" s="273" t="n"/>
      <c r="AE99" s="273" t="n"/>
      <c r="AF99" s="273" t="n"/>
      <c r="AG99" s="273" t="n"/>
      <c r="AH99" s="273" t="n"/>
      <c r="AI99" s="272" t="n"/>
      <c r="AJ99" s="41" t="n"/>
      <c r="AK99" s="41" t="n"/>
      <c r="AL99" s="41" t="n"/>
      <c r="AM99" s="41" t="n"/>
      <c r="AN99" s="41" t="n"/>
      <c r="AO99" s="3" t="n"/>
      <c r="AP99" s="41" t="inlineStr">
        <is>
          <t>А.А. Сакович</t>
        </is>
      </c>
      <c r="AQ99" s="3" t="n"/>
      <c r="AR99" s="274" t="n"/>
      <c r="AS99" s="274" t="n"/>
      <c r="AT99" s="274" t="n"/>
      <c r="AU99" s="274" t="n"/>
      <c r="AV99" s="3" t="n"/>
      <c r="AW99" s="3" t="n"/>
      <c r="AX99" s="268" t="n"/>
      <c r="AY99" s="268" t="n"/>
      <c r="AZ99" s="268" t="n"/>
      <c r="BA99" s="244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1" t="n"/>
      <c r="BP99" s="1" t="n"/>
      <c r="BQ99" s="1" t="n"/>
    </row>
    <row r="100">
      <c r="A100" s="296" t="n"/>
      <c r="B100" s="296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41" t="n"/>
      <c r="AC100" s="3" t="n"/>
      <c r="AD100" s="3" t="n"/>
      <c r="AE100" s="3" t="n"/>
      <c r="AF100" s="3" t="n"/>
      <c r="AG100" s="3" t="n"/>
      <c r="AH100" s="3" t="n"/>
      <c r="AI100" s="41" t="n"/>
      <c r="AJ100" s="41" t="n"/>
      <c r="AK100" s="41" t="n"/>
      <c r="AL100" s="41" t="n"/>
      <c r="AM100" s="41" t="n"/>
      <c r="AN100" s="41" t="n"/>
      <c r="AO100" s="3" t="n"/>
      <c r="AP100" s="41" t="n"/>
      <c r="AQ100" s="3" t="n"/>
      <c r="AR100" s="274" t="n"/>
      <c r="AS100" s="274" t="n"/>
      <c r="AT100" s="274" t="n"/>
      <c r="AU100" s="274" t="n"/>
      <c r="AV100" s="3" t="n"/>
      <c r="AW100" s="3" t="n"/>
      <c r="AX100" s="267" t="n"/>
      <c r="AY100" s="267" t="n"/>
      <c r="AZ100" s="267" t="n"/>
      <c r="BA100" s="267" t="n"/>
      <c r="BB100" s="296" t="n"/>
      <c r="BC100" s="296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1" t="n"/>
      <c r="BP100" s="1" t="n"/>
      <c r="BQ100" s="1" t="n"/>
    </row>
    <row r="101">
      <c r="A101" s="296" t="n"/>
      <c r="B101" s="296" t="n"/>
      <c r="C101" s="273" t="n"/>
      <c r="D101" s="273" t="n"/>
      <c r="E101" s="273" t="n"/>
      <c r="F101" s="273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67" t="n"/>
      <c r="BB101" s="296" t="n"/>
      <c r="BC101" s="296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1" t="n"/>
      <c r="BP101" s="1" t="n"/>
      <c r="BQ101" s="1" t="n"/>
    </row>
    <row r="102">
      <c r="A102" s="296" t="n"/>
      <c r="B102" s="267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67" t="n"/>
      <c r="BB102" s="296" t="n"/>
      <c r="BC102" s="296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96" t="n"/>
      <c r="BN102" s="296" t="n"/>
      <c r="BO102" s="1" t="n"/>
      <c r="BP102" s="1" t="n"/>
      <c r="BQ102" s="1" t="n"/>
    </row>
    <row r="103">
      <c r="A103" s="296" t="n"/>
      <c r="B103" s="267" t="n"/>
      <c r="C103" s="274" t="inlineStr">
        <is>
          <t>Декан факультета                                   технологии органических веществ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3" t="n"/>
      <c r="Y103" s="3" t="n"/>
      <c r="Z103" s="3" t="n"/>
      <c r="AA103" s="3" t="n"/>
      <c r="AB103" s="273" t="n"/>
      <c r="AC103" s="273" t="n"/>
      <c r="AD103" s="273" t="n"/>
      <c r="AE103" s="273" t="n"/>
      <c r="AF103" s="273" t="n"/>
      <c r="AG103" s="273" t="n"/>
      <c r="AH103" s="272" t="n"/>
      <c r="AI103" s="272" t="n"/>
      <c r="AJ103" s="41" t="n"/>
      <c r="AK103" s="41" t="n"/>
      <c r="AL103" s="41" t="n"/>
      <c r="AM103" s="41" t="n"/>
      <c r="AN103" s="3" t="n"/>
      <c r="AO103" s="41" t="n"/>
      <c r="AP103" s="282" t="inlineStr">
        <is>
          <t>Ю.С.Радченко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265" t="n"/>
      <c r="AY103" s="4" t="n"/>
      <c r="AZ103" s="4" t="n"/>
      <c r="BA103" s="267" t="n"/>
      <c r="BB103" s="296" t="n"/>
      <c r="BC103" s="296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96" t="n"/>
      <c r="BN103" s="296" t="n"/>
      <c r="BO103" s="1" t="n"/>
      <c r="BP103" s="1" t="n"/>
      <c r="BQ103" s="1" t="n"/>
    </row>
    <row r="104">
      <c r="A104" s="296" t="n"/>
      <c r="B104" s="296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265" t="n"/>
      <c r="AY104" s="4" t="n"/>
      <c r="AZ104" s="4" t="n"/>
      <c r="BA104" s="267" t="n"/>
      <c r="BB104" s="296" t="n"/>
      <c r="BC104" s="296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96" t="n"/>
      <c r="BN104" s="296" t="n"/>
      <c r="BO104" s="1" t="n"/>
      <c r="BP104" s="1" t="n"/>
      <c r="BQ104" s="1" t="n"/>
    </row>
    <row r="105">
      <c r="A105" s="296" t="n"/>
      <c r="B105" s="296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3" t="n"/>
      <c r="AB105" s="3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67" t="n"/>
      <c r="BB105" s="296" t="n"/>
      <c r="BC105" s="296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96" t="n"/>
      <c r="BN105" s="296" t="n"/>
      <c r="BO105" s="1" t="n"/>
      <c r="BP105" s="1" t="n"/>
      <c r="BQ105" s="1" t="n"/>
    </row>
    <row r="106">
      <c r="A106" s="296" t="n"/>
      <c r="B106" s="296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" t="n"/>
      <c r="AY106" s="4" t="n"/>
      <c r="AZ106" s="4" t="n"/>
      <c r="BA106" s="267" t="n"/>
      <c r="BB106" s="296" t="n"/>
      <c r="BC106" s="296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96" t="n"/>
      <c r="BN106" s="296" t="n"/>
      <c r="BO106" s="1" t="n"/>
      <c r="BP106" s="1" t="n"/>
      <c r="BQ106" s="1" t="n"/>
    </row>
    <row r="107">
      <c r="A107" s="296" t="n"/>
      <c r="B107" s="267" t="n"/>
      <c r="C107" s="274" t="inlineStr">
        <is>
          <t>Заведующий кафедрой                     химической переработки древесины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3" t="n"/>
      <c r="Y107" s="3" t="n"/>
      <c r="Z107" s="3" t="n"/>
      <c r="AA107" s="3" t="n"/>
      <c r="AB107" s="272" t="n"/>
      <c r="AC107" s="273" t="n"/>
      <c r="AD107" s="273" t="n"/>
      <c r="AE107" s="273" t="n"/>
      <c r="AF107" s="273" t="n"/>
      <c r="AG107" s="273" t="n"/>
      <c r="AH107" s="273" t="n"/>
      <c r="AI107" s="272" t="n"/>
      <c r="AJ107" s="41" t="n"/>
      <c r="AK107" s="41" t="n"/>
      <c r="AL107" s="41" t="n"/>
      <c r="AM107" s="41" t="n"/>
      <c r="AN107" s="41" t="n"/>
      <c r="AO107" s="3" t="n"/>
      <c r="AP107" s="282" t="inlineStr">
        <is>
          <t>В.Л.Флейшер</t>
        </is>
      </c>
      <c r="AQ107" s="274" t="n"/>
      <c r="AR107" s="274" t="n"/>
      <c r="AS107" s="274" t="n"/>
      <c r="AT107" s="274" t="n"/>
      <c r="AU107" s="3" t="n"/>
      <c r="AV107" s="3" t="n"/>
      <c r="AW107" s="3" t="n"/>
      <c r="AX107" s="4" t="n"/>
      <c r="AY107" s="4" t="n"/>
      <c r="AZ107" s="4" t="n"/>
      <c r="BA107" s="267" t="n"/>
      <c r="BB107" s="296" t="n"/>
      <c r="BC107" s="296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96" t="n"/>
      <c r="BN107" s="296" t="n"/>
      <c r="BO107" s="1" t="n"/>
      <c r="BP107" s="1" t="n"/>
      <c r="BQ107" s="1" t="n"/>
    </row>
    <row r="108">
      <c r="A108" s="296" t="n"/>
      <c r="B108" s="267" t="n"/>
      <c r="C108" s="3" t="n"/>
      <c r="D108" s="2" t="n"/>
      <c r="E108" s="2" t="n"/>
      <c r="F108" s="2" t="n"/>
      <c r="G108" s="2" t="n"/>
      <c r="H108" s="2" t="n"/>
      <c r="I108" s="2" t="n"/>
      <c r="J108" s="2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41" t="n"/>
      <c r="AC108" s="3" t="n"/>
      <c r="AD108" s="3" t="n"/>
      <c r="AE108" s="3" t="n"/>
      <c r="AF108" s="3" t="n"/>
      <c r="AG108" s="3" t="n"/>
      <c r="AH108" s="3" t="n"/>
      <c r="AI108" s="41" t="n"/>
      <c r="AJ108" s="41" t="n"/>
      <c r="AK108" s="41" t="n"/>
      <c r="AL108" s="41" t="n"/>
      <c r="AM108" s="41" t="n"/>
      <c r="AN108" s="41" t="n"/>
      <c r="AO108" s="3" t="n"/>
      <c r="AP108" s="3" t="n"/>
      <c r="AQ108" s="274" t="n"/>
      <c r="AR108" s="274" t="n"/>
      <c r="AS108" s="274" t="n"/>
      <c r="AT108" s="274" t="n"/>
      <c r="AU108" s="3" t="n"/>
      <c r="AV108" s="3" t="n"/>
      <c r="AW108" s="3" t="n"/>
      <c r="AX108" s="265" t="n"/>
      <c r="AY108" s="4" t="n"/>
      <c r="AZ108" s="4" t="n"/>
      <c r="BA108" s="267" t="n"/>
      <c r="BB108" s="296" t="n"/>
      <c r="BC108" s="296" t="n"/>
      <c r="BD108" s="296" t="n"/>
      <c r="BE108" s="296" t="n"/>
      <c r="BF108" s="296" t="n"/>
      <c r="BG108" s="296" t="n"/>
      <c r="BH108" s="296" t="n"/>
      <c r="BI108" s="296" t="n"/>
      <c r="BJ108" s="296" t="n"/>
      <c r="BK108" s="296" t="n"/>
      <c r="BL108" s="296" t="n"/>
      <c r="BM108" s="296" t="n"/>
      <c r="BN108" s="296" t="n"/>
      <c r="BO108" s="1" t="n"/>
      <c r="BP108" s="1" t="n"/>
      <c r="BQ108" s="1" t="n"/>
    </row>
    <row r="109">
      <c r="A109" s="296" t="n"/>
      <c r="B109" s="296" t="n"/>
      <c r="C109" s="273" t="n"/>
      <c r="D109" s="273" t="n"/>
      <c r="E109" s="273" t="n"/>
      <c r="F109" s="273" t="n"/>
      <c r="G109" s="277" t="inlineStr">
        <is>
          <t>20___</t>
        </is>
      </c>
      <c r="H109" s="278" t="n"/>
      <c r="I109" s="41" t="n"/>
      <c r="J109" s="4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265" t="n"/>
      <c r="AY109" s="4" t="n"/>
      <c r="AZ109" s="265" t="n"/>
      <c r="BA109" s="267" t="n"/>
      <c r="BB109" s="296" t="n"/>
      <c r="BC109" s="296" t="n"/>
      <c r="BD109" s="296" t="n"/>
      <c r="BE109" s="296" t="n"/>
      <c r="BF109" s="296" t="n"/>
      <c r="BG109" s="296" t="n"/>
      <c r="BH109" s="296" t="n"/>
      <c r="BI109" s="296" t="n"/>
      <c r="BJ109" s="296" t="n"/>
      <c r="BK109" s="296" t="n"/>
      <c r="BL109" s="296" t="n"/>
      <c r="BM109" s="296" t="n"/>
      <c r="BN109" s="296" t="n"/>
      <c r="BO109" s="1" t="n"/>
      <c r="BP109" s="1" t="n"/>
      <c r="BQ109" s="1" t="n"/>
    </row>
    <row r="110">
      <c r="A110" s="296" t="n"/>
      <c r="B110" s="296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65" t="n"/>
      <c r="AY110" s="4" t="n"/>
      <c r="AZ110" s="265" t="n"/>
      <c r="BA110" s="296" t="n"/>
      <c r="BB110" s="296" t="n"/>
      <c r="BC110" s="296" t="n"/>
      <c r="BD110" s="296" t="n"/>
      <c r="BE110" s="296" t="n"/>
      <c r="BF110" s="296" t="n"/>
      <c r="BG110" s="296" t="n"/>
      <c r="BH110" s="296" t="n"/>
      <c r="BI110" s="296" t="n"/>
      <c r="BJ110" s="296" t="n"/>
      <c r="BK110" s="296" t="n"/>
      <c r="BL110" s="296" t="n"/>
      <c r="BM110" s="296" t="n"/>
      <c r="BN110" s="296" t="n"/>
      <c r="BO110" s="1" t="n"/>
      <c r="BP110" s="1" t="n"/>
      <c r="BQ110" s="1" t="n"/>
    </row>
    <row r="111">
      <c r="A111" s="296" t="n"/>
      <c r="B111" s="267" t="n"/>
      <c r="C111" s="281" t="inlineStr">
        <is>
          <t>Рекомендован к утверждению научно-методическим советом БГТУ</t>
        </is>
      </c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4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96" t="n"/>
      <c r="BJ111" s="296" t="n"/>
      <c r="BK111" s="296" t="n"/>
      <c r="BL111" s="296" t="n"/>
      <c r="BM111" s="296" t="n"/>
      <c r="BN111" s="296" t="n"/>
      <c r="BO111" s="1" t="n"/>
      <c r="BP111" s="1" t="n"/>
      <c r="BQ111" s="1" t="n"/>
    </row>
    <row r="112">
      <c r="A112" s="296" t="n"/>
      <c r="B112" s="267" t="n"/>
      <c r="C112" s="282" t="inlineStr">
        <is>
          <t>Протокол № 6 от 28.04.2023</t>
        </is>
      </c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265" t="n"/>
      <c r="AY112" s="4" t="n"/>
      <c r="AZ112" s="265" t="n"/>
      <c r="BA112" s="267" t="n"/>
      <c r="BB112" s="296" t="n"/>
      <c r="BC112" s="296" t="n"/>
      <c r="BD112" s="296" t="n"/>
      <c r="BE112" s="296" t="n"/>
      <c r="BF112" s="296" t="n"/>
      <c r="BG112" s="296" t="n"/>
      <c r="BH112" s="296" t="n"/>
      <c r="BI112" s="296" t="n"/>
      <c r="BJ112" s="296" t="n"/>
      <c r="BK112" s="296" t="n"/>
      <c r="BL112" s="296" t="n"/>
      <c r="BM112" s="296" t="n"/>
      <c r="BN112" s="296" t="n"/>
      <c r="BO112" s="1" t="n"/>
      <c r="BP112" s="1" t="n"/>
      <c r="BQ112" s="1" t="n"/>
    </row>
    <row r="113">
      <c r="A113" s="296" t="n"/>
      <c r="B113" s="296" t="n"/>
      <c r="C113" s="296" t="n"/>
      <c r="D113" s="296" t="n"/>
      <c r="E113" s="296" t="n"/>
      <c r="F113" s="296" t="n"/>
      <c r="G113" s="296" t="n"/>
      <c r="H113" s="296" t="n"/>
      <c r="I113" s="296" t="n"/>
      <c r="J113" s="296" t="n"/>
      <c r="K113" s="296" t="n"/>
      <c r="L113" s="296" t="n"/>
      <c r="M113" s="296" t="n"/>
      <c r="N113" s="296" t="n"/>
      <c r="O113" s="296" t="n"/>
      <c r="P113" s="296" t="n"/>
      <c r="Q113" s="296" t="n"/>
      <c r="R113" s="296" t="n"/>
      <c r="S113" s="296" t="n"/>
      <c r="T113" s="296" t="n"/>
      <c r="U113" s="296" t="n"/>
      <c r="V113" s="296" t="n"/>
      <c r="W113" s="296" t="n"/>
      <c r="X113" s="296" t="n"/>
      <c r="Y113" s="296" t="n"/>
      <c r="Z113" s="296" t="n"/>
      <c r="AA113" s="296" t="n"/>
      <c r="AB113" s="296" t="n"/>
      <c r="AC113" s="296" t="n"/>
      <c r="AD113" s="296" t="n"/>
      <c r="AE113" s="296" t="n"/>
      <c r="AF113" s="296" t="n"/>
      <c r="AG113" s="296" t="n"/>
      <c r="AH113" s="296" t="n"/>
      <c r="AI113" s="267" t="n"/>
      <c r="AJ113" s="267" t="n"/>
      <c r="AK113" s="267" t="n"/>
      <c r="AL113" s="267" t="n"/>
      <c r="AM113" s="294" t="n"/>
      <c r="AN113" s="293" t="n"/>
      <c r="AO113" s="296" t="n"/>
      <c r="AP113" s="296" t="n"/>
      <c r="AQ113" s="785" t="n"/>
      <c r="AR113" s="266" t="n"/>
      <c r="AS113" s="266" t="n"/>
      <c r="AT113" s="266" t="n"/>
      <c r="AU113" s="266" t="n"/>
      <c r="AV113" s="266" t="n"/>
      <c r="AW113" s="266" t="n"/>
      <c r="AX113" s="267" t="n"/>
      <c r="AY113" s="266" t="n"/>
      <c r="AZ113" s="267" t="n"/>
      <c r="BA113" s="267" t="n"/>
      <c r="BB113" s="296" t="n"/>
      <c r="BC113" s="296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296" t="n"/>
      <c r="BO113" s="1" t="n"/>
      <c r="BP113" s="1" t="n"/>
      <c r="BQ113" s="1" t="n"/>
    </row>
    <row r="114">
      <c r="A114" s="296" t="n"/>
      <c r="B114" s="275" t="n"/>
      <c r="C114" s="296" t="n"/>
      <c r="D114" s="296" t="n"/>
      <c r="E114" s="296" t="n"/>
      <c r="F114" s="296" t="n"/>
      <c r="G114" s="296" t="n"/>
      <c r="H114" s="296" t="n"/>
      <c r="I114" s="296" t="n"/>
      <c r="J114" s="296" t="n"/>
      <c r="K114" s="296" t="n"/>
      <c r="L114" s="296" t="n"/>
      <c r="M114" s="296" t="n"/>
      <c r="N114" s="296" t="n"/>
      <c r="O114" s="296" t="n"/>
      <c r="P114" s="296" t="n"/>
      <c r="Q114" s="296" t="n"/>
      <c r="R114" s="296" t="n"/>
      <c r="S114" s="296" t="n"/>
      <c r="T114" s="296" t="n"/>
      <c r="U114" s="296" t="n"/>
      <c r="V114" s="296" t="n"/>
      <c r="W114" s="296" t="n"/>
      <c r="X114" s="296" t="n"/>
      <c r="Y114" s="296" t="n"/>
      <c r="Z114" s="296" t="n"/>
      <c r="AA114" s="296" t="n"/>
      <c r="AB114" s="296" t="n"/>
      <c r="AC114" s="296" t="n"/>
      <c r="AD114" s="296" t="n"/>
      <c r="AE114" s="296" t="n"/>
      <c r="AF114" s="296" t="n"/>
      <c r="AG114" s="296" t="n"/>
      <c r="AH114" s="296" t="n"/>
      <c r="AI114" s="296" t="n"/>
      <c r="AJ114" s="296" t="n"/>
      <c r="AK114" s="296" t="n"/>
      <c r="AL114" s="296" t="n"/>
      <c r="AM114" s="296" t="n"/>
      <c r="AN114" s="296" t="n"/>
      <c r="AO114" s="296" t="n"/>
      <c r="AP114" s="296" t="n"/>
      <c r="AQ114" s="296" t="n"/>
      <c r="AR114" s="296" t="n"/>
      <c r="AS114" s="296" t="n"/>
      <c r="AT114" s="296" t="n"/>
      <c r="AU114" s="296" t="n"/>
      <c r="AV114" s="296" t="n"/>
      <c r="AW114" s="296" t="n"/>
      <c r="AX114" s="296" t="n"/>
      <c r="AY114" s="296" t="n"/>
      <c r="AZ114" s="267" t="n"/>
      <c r="BA114" s="267" t="n"/>
      <c r="BB114" s="296" t="n"/>
      <c r="BC114" s="296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296" t="n"/>
      <c r="BO114" s="1" t="n"/>
      <c r="BP114" s="1" t="n"/>
      <c r="BQ114" s="1" t="n"/>
    </row>
    <row r="115">
      <c r="A115" s="296" t="n"/>
      <c r="B115" s="275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67" t="n"/>
      <c r="BA115" s="267" t="n"/>
      <c r="BB115" s="296" t="n"/>
      <c r="BC115" s="296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296" t="n"/>
      <c r="BO115" s="1" t="n"/>
      <c r="BP115" s="1" t="n"/>
      <c r="BQ115" s="1" t="n"/>
    </row>
    <row r="116">
      <c r="A116" s="296" t="n"/>
      <c r="B116" s="1861" t="n"/>
      <c r="C116" s="296" t="n"/>
      <c r="D116" s="296" t="n"/>
      <c r="E116" s="296" t="n"/>
      <c r="F116" s="296" t="n"/>
      <c r="G116" s="296" t="n"/>
      <c r="H116" s="296" t="n"/>
      <c r="I116" s="296" t="n"/>
      <c r="J116" s="296" t="n"/>
      <c r="K116" s="296" t="n"/>
      <c r="L116" s="296" t="n"/>
      <c r="M116" s="296" t="n"/>
      <c r="N116" s="296" t="n"/>
      <c r="O116" s="296" t="n"/>
      <c r="P116" s="296" t="n"/>
      <c r="Q116" s="296" t="n"/>
      <c r="R116" s="296" t="n"/>
      <c r="S116" s="296" t="n"/>
      <c r="T116" s="296" t="n"/>
      <c r="U116" s="296" t="n"/>
      <c r="V116" s="296" t="n"/>
      <c r="W116" s="296" t="n"/>
      <c r="X116" s="296" t="n"/>
      <c r="Y116" s="296" t="n"/>
      <c r="Z116" s="296" t="n"/>
      <c r="AA116" s="296" t="n"/>
      <c r="AB116" s="296" t="n"/>
      <c r="AC116" s="296" t="n"/>
      <c r="AD116" s="296" t="n"/>
      <c r="AE116" s="296" t="n"/>
      <c r="AF116" s="296" t="n"/>
      <c r="AG116" s="296" t="n"/>
      <c r="AH116" s="296" t="n"/>
      <c r="AI116" s="296" t="n"/>
      <c r="AJ116" s="296" t="n"/>
      <c r="AK116" s="296" t="n"/>
      <c r="AL116" s="296" t="n"/>
      <c r="AM116" s="296" t="n"/>
      <c r="AN116" s="294" t="n"/>
      <c r="AO116" s="267" t="n"/>
      <c r="AP116" s="267" t="n"/>
      <c r="AQ116" s="267" t="n"/>
      <c r="AR116" s="267" t="n"/>
      <c r="AS116" s="267" t="n"/>
      <c r="AT116" s="267" t="n"/>
      <c r="AU116" s="267" t="n"/>
      <c r="AV116" s="267" t="n"/>
      <c r="AW116" s="267" t="n"/>
      <c r="AX116" s="267" t="n"/>
      <c r="AY116" s="267" t="n"/>
      <c r="AZ116" s="267" t="n"/>
      <c r="BA116" s="267" t="n"/>
      <c r="BB116" s="296" t="n"/>
      <c r="BC116" s="296" t="n"/>
      <c r="BD116" s="296" t="n"/>
      <c r="BE116" s="296" t="n"/>
      <c r="BF116" s="296" t="n"/>
      <c r="BG116" s="296" t="n"/>
      <c r="BH116" s="296" t="n"/>
      <c r="BI116" s="296" t="n"/>
      <c r="BJ116" s="296" t="n"/>
      <c r="BK116" s="296" t="n"/>
      <c r="BL116" s="296" t="n"/>
      <c r="BM116" s="296" t="n"/>
      <c r="BN116" s="296" t="n"/>
      <c r="BO116" s="1" t="n"/>
      <c r="BP116" s="1" t="n"/>
      <c r="BQ116" s="1" t="n"/>
    </row>
    <row r="117">
      <c r="A117" s="7" t="n"/>
      <c r="B117" s="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7" t="n"/>
      <c r="Y117" s="7" t="n"/>
      <c r="Z117" s="7" t="n"/>
      <c r="AA117" s="7" t="n"/>
      <c r="AB117" s="7" t="n"/>
      <c r="AC117" s="7" t="n"/>
      <c r="AD117" s="7" t="n"/>
      <c r="AE117" s="7" t="n"/>
      <c r="AF117" s="7" t="n"/>
      <c r="AG117" s="7" t="n"/>
      <c r="AH117" s="7" t="n"/>
      <c r="AI117" s="7" t="n"/>
      <c r="AJ117" s="7" t="n"/>
      <c r="AK117" s="7" t="n"/>
      <c r="AL117" s="7" t="n"/>
      <c r="AM117" s="7" t="n"/>
      <c r="AN117" s="7" t="n"/>
      <c r="AO117" s="7" t="n"/>
      <c r="AP117" s="7" t="n"/>
      <c r="AQ117" s="7" t="n"/>
      <c r="AR117" s="7" t="n"/>
      <c r="AS117" s="7" t="n"/>
      <c r="AT117" s="7" t="n"/>
      <c r="AU117" s="7" t="n"/>
      <c r="AV117" s="7" t="n"/>
      <c r="AW117" s="7" t="n"/>
      <c r="AX117" s="7" t="n"/>
      <c r="AY117" s="7" t="n"/>
      <c r="AZ117" s="7" t="n"/>
      <c r="BA117" s="7" t="n"/>
      <c r="BB117" s="7" t="n"/>
      <c r="BC117" s="7" t="n"/>
      <c r="BD117" s="7" t="n"/>
      <c r="BE117" s="7" t="n"/>
      <c r="BF117" s="7" t="n"/>
      <c r="BG117" s="7" t="n"/>
      <c r="BH117" s="7" t="n"/>
      <c r="BI117" s="7" t="n"/>
      <c r="BJ117" s="7" t="n"/>
      <c r="BK117" s="7" t="n"/>
      <c r="BL117" s="7" t="n"/>
      <c r="BM117" s="7" t="n"/>
      <c r="BN117" s="7" t="n"/>
      <c r="BO117" s="296" t="n"/>
      <c r="BP117" s="296" t="n"/>
      <c r="BQ117" s="296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25" t="n"/>
      <c r="BP122" s="25" t="n"/>
      <c r="BQ122" s="25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25" t="n"/>
      <c r="BP123" s="25" t="n"/>
      <c r="BQ123" s="25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25" t="n"/>
      <c r="BP124" s="25" t="n"/>
      <c r="BQ124" s="25" t="n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V12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1" t="n"/>
      <c r="BU2" s="1" t="n"/>
      <c r="BV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4" t="n"/>
      <c r="BT3" s="1" t="n"/>
      <c r="BU3" s="1" t="n"/>
      <c r="BV3" s="1" t="n"/>
    </row>
    <row r="4">
      <c r="A4" s="10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4" t="n"/>
      <c r="BT4" s="1" t="n"/>
      <c r="BU4" s="1" t="n"/>
      <c r="BV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" t="n"/>
      <c r="H5" s="2" t="n"/>
      <c r="I5" s="284" t="n"/>
      <c r="J5" s="284" t="n"/>
      <c r="K5" s="284" t="n"/>
      <c r="L5" s="284" t="n"/>
      <c r="M5" s="284" t="n"/>
      <c r="N5" s="284" t="n"/>
      <c r="O5" s="284" t="n"/>
      <c r="P5" s="2351" t="n"/>
      <c r="Q5" s="2351" t="n"/>
      <c r="R5" s="2351" t="n"/>
      <c r="S5" s="2351" t="n"/>
      <c r="T5" s="2351" t="n"/>
      <c r="U5" s="2351" t="n"/>
      <c r="V5" s="2351" t="n"/>
      <c r="W5" s="2351" t="n"/>
      <c r="X5" s="2351" t="n"/>
      <c r="Y5" s="2351" t="n"/>
      <c r="Z5" s="2351" t="n"/>
      <c r="AA5" s="287" t="n"/>
      <c r="AB5" s="287" t="n"/>
      <c r="AC5" s="287" t="n"/>
      <c r="AD5" s="1052" t="inlineStr">
        <is>
          <t>УЧЕБНЫЙ ПЛАН</t>
        </is>
      </c>
      <c r="AE5" s="1052" t="n"/>
      <c r="AF5" s="1052" t="n"/>
      <c r="AG5" s="1052" t="n"/>
      <c r="AH5" s="1052" t="n"/>
      <c r="AI5" s="1052" t="n"/>
      <c r="AJ5" s="1052" t="n"/>
      <c r="AK5" s="1052" t="n"/>
      <c r="AL5" s="1052" t="n"/>
      <c r="AM5" s="1052" t="n"/>
      <c r="AN5" s="1052" t="n"/>
      <c r="AO5" s="1052" t="n"/>
      <c r="AP5" s="1052" t="n"/>
      <c r="AQ5" s="287" t="n"/>
      <c r="AR5" s="287" t="n"/>
      <c r="AS5" s="287" t="n"/>
      <c r="AT5" s="287" t="n"/>
      <c r="AU5" s="2351" t="n"/>
      <c r="AV5" s="2351" t="n"/>
      <c r="AW5" s="2351" t="n"/>
      <c r="AX5" s="2351" t="n"/>
      <c r="AY5" s="2351" t="n"/>
      <c r="AZ5" s="2351" t="n"/>
      <c r="BA5" s="2351" t="n"/>
      <c r="BB5" s="2351" t="n"/>
      <c r="BC5" s="1" t="n"/>
      <c r="BD5" s="1" t="n"/>
      <c r="BE5" s="97" t="n"/>
      <c r="BF5" s="294" t="n"/>
      <c r="BG5" s="294" t="n"/>
      <c r="BH5" s="294" t="n"/>
      <c r="BI5" s="294" t="n"/>
      <c r="BJ5" s="294" t="n"/>
      <c r="BK5" s="1" t="n"/>
      <c r="BL5" s="294" t="n"/>
      <c r="BM5" s="294" t="n"/>
      <c r="BN5" s="294" t="n"/>
      <c r="BO5" s="294" t="n"/>
      <c r="BP5" s="294" t="n"/>
      <c r="BQ5" s="294" t="n"/>
      <c r="BR5" s="1" t="n"/>
      <c r="BS5" s="254" t="n"/>
      <c r="BT5" s="1" t="n"/>
      <c r="BU5" s="1" t="n"/>
      <c r="BV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18" t="inlineStr">
        <is>
          <t>Степень: Магистр</t>
        </is>
      </c>
      <c r="BC6" s="288" t="n"/>
      <c r="BD6" s="21" t="n"/>
      <c r="BE6" s="21" t="n"/>
      <c r="BF6" s="21" t="n"/>
      <c r="BG6" s="21" t="n"/>
      <c r="BH6" s="21" t="n"/>
      <c r="BI6" s="21" t="n"/>
      <c r="BJ6" s="288" t="n"/>
      <c r="BK6" s="21" t="n"/>
      <c r="BL6" s="21" t="n"/>
      <c r="BM6" s="21" t="n"/>
      <c r="BN6" s="21" t="n"/>
      <c r="BO6" s="21" t="n"/>
      <c r="BP6" s="6" t="n"/>
      <c r="BQ6" s="1" t="n"/>
      <c r="BR6" s="1" t="n"/>
      <c r="BS6" s="6" t="n"/>
      <c r="BT6" s="1" t="n"/>
      <c r="BU6" s="1" t="n"/>
      <c r="BV6" s="1" t="n"/>
    </row>
    <row r="7">
      <c r="A7" s="10" t="n"/>
      <c r="B7" s="1" t="n"/>
      <c r="C7" s="1" t="n"/>
      <c r="D7" s="1" t="n"/>
      <c r="E7" s="1" t="n"/>
      <c r="F7" s="10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31" t="n"/>
      <c r="Q7" s="31" t="n"/>
      <c r="R7" s="31" t="n"/>
      <c r="S7" s="1" t="n"/>
      <c r="T7" s="1" t="n"/>
      <c r="U7" s="1" t="n"/>
      <c r="V7" s="26" t="inlineStr">
        <is>
          <t>Специальность:</t>
        </is>
      </c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454" t="inlineStr">
        <is>
          <t>7-06-0711-03 Производство продуктов и материалов из растительных полимеров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279" t="n"/>
      <c r="BB7" s="23" t="inlineStr">
        <is>
          <t xml:space="preserve">Срок обучения: </t>
        </is>
      </c>
      <c r="BC7" s="288" t="n"/>
      <c r="BD7" s="23" t="n"/>
      <c r="BE7" s="23" t="n"/>
      <c r="BF7" s="23" t="n"/>
      <c r="BG7" s="23" t="n"/>
      <c r="BH7" s="23" t="n"/>
      <c r="BI7" s="24" t="inlineStr">
        <is>
          <t>1,5 года</t>
        </is>
      </c>
      <c r="BJ7" s="288" t="n"/>
      <c r="BK7" s="24" t="n"/>
      <c r="BL7" s="24" t="n"/>
      <c r="BM7" s="24" t="n"/>
      <c r="BN7" s="24" t="n"/>
      <c r="BO7" s="24" t="n"/>
      <c r="BP7" s="266" t="n"/>
      <c r="BQ7" s="1" t="n"/>
      <c r="BR7" s="1" t="n"/>
      <c r="BS7" s="266" t="n"/>
      <c r="BT7" s="1" t="n"/>
      <c r="BU7" s="1" t="n"/>
      <c r="BV7" s="1" t="n"/>
    </row>
    <row r="8">
      <c r="A8" s="25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31" t="n"/>
      <c r="Q8" s="31" t="n"/>
      <c r="R8" s="31" t="n"/>
      <c r="S8" s="786" t="n"/>
      <c r="T8" s="2358" t="n"/>
      <c r="U8" s="1173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279" t="n"/>
      <c r="BB8" s="288" t="n"/>
      <c r="BC8" s="29" t="n"/>
      <c r="BD8" s="288" t="n"/>
      <c r="BE8" s="29" t="n"/>
      <c r="BF8" s="29" t="n"/>
      <c r="BG8" s="29" t="n"/>
      <c r="BH8" s="29" t="n"/>
      <c r="BI8" s="29" t="n"/>
      <c r="BJ8" s="29" t="n"/>
      <c r="BK8" s="29" t="n"/>
      <c r="BL8" s="30" t="n"/>
      <c r="BM8" s="24" t="n"/>
      <c r="BN8" s="30" t="n"/>
      <c r="BO8" s="29" t="n"/>
      <c r="BP8" s="275" t="n"/>
      <c r="BQ8" s="1" t="n"/>
      <c r="BR8" s="1" t="n"/>
      <c r="BS8" s="275" t="n"/>
      <c r="BT8" s="1" t="n"/>
      <c r="BU8" s="1" t="n"/>
      <c r="BV8" s="1" t="n"/>
    </row>
    <row r="9">
      <c r="A9" s="25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31" t="n"/>
      <c r="S9" s="293" t="n"/>
      <c r="T9" s="293" t="n"/>
      <c r="U9" s="293" t="n"/>
      <c r="V9" s="293" t="n"/>
      <c r="W9" s="293" t="n"/>
      <c r="X9" s="293" t="n"/>
      <c r="Y9" s="293" t="n"/>
      <c r="Z9" s="293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275" t="n"/>
      <c r="AY9" s="275" t="n"/>
      <c r="AZ9" s="275" t="n"/>
      <c r="BA9" s="275" t="n"/>
      <c r="BB9" s="1" t="n"/>
      <c r="BC9" s="28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18" t="n"/>
      <c r="BM9" s="18" t="n"/>
      <c r="BN9" s="18" t="n"/>
      <c r="BO9" s="18" t="n"/>
      <c r="BP9" s="294" t="n"/>
      <c r="BQ9" s="1" t="n"/>
      <c r="BR9" s="1" t="n"/>
      <c r="BS9" s="294" t="n"/>
      <c r="BT9" s="1" t="n"/>
      <c r="BU9" s="1" t="n"/>
      <c r="BV9" s="1" t="n"/>
    </row>
    <row r="10">
      <c r="A10" s="25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359" t="inlineStr">
        <is>
          <t xml:space="preserve">Форма получения образования: заочная </t>
        </is>
      </c>
      <c r="BC10" s="37" t="n"/>
      <c r="BD10" s="37" t="n"/>
      <c r="BE10" s="37" t="n"/>
      <c r="BF10" s="30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297" t="n"/>
      <c r="BQ10" s="1" t="n"/>
      <c r="BR10" s="1" t="n"/>
      <c r="BS10" s="298" t="n"/>
      <c r="BT10" s="1" t="n"/>
      <c r="BU10" s="1" t="n"/>
      <c r="BV10" s="1" t="n"/>
    </row>
    <row r="11">
      <c r="A11" s="32" t="n"/>
      <c r="B11" s="224" t="n"/>
      <c r="C11" s="299" t="n"/>
      <c r="D11" s="299" t="n"/>
      <c r="E11" s="299" t="n"/>
      <c r="F11" s="3" t="inlineStr">
        <is>
          <t>Регистрационный № 06-07-024/уч.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  <c r="BU11" s="1" t="n"/>
      <c r="BV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3" t="n"/>
      <c r="AW12" s="3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inlineStr">
        <is>
          <t>II. Сводные данные по бюджету времени (в неделях)</t>
        </is>
      </c>
      <c r="BQ12" s="46" t="n"/>
      <c r="BR12" s="46" t="n"/>
      <c r="BS12" s="46" t="n"/>
      <c r="BT12" s="1" t="n"/>
      <c r="BU12" s="1" t="n"/>
      <c r="BV12" s="1" t="n"/>
    </row>
    <row r="13">
      <c r="A13" s="2737" t="n"/>
      <c r="B13" s="1407" t="inlineStr">
        <is>
          <t>КУРСЫ</t>
        </is>
      </c>
      <c r="C13" s="1710" t="inlineStr">
        <is>
          <t>сентябрь</t>
        </is>
      </c>
      <c r="D13" s="50" t="n"/>
      <c r="E13" s="50" t="n"/>
      <c r="F13" s="51" t="n"/>
      <c r="G13" s="1711" t="n"/>
      <c r="H13" s="1712" t="inlineStr">
        <is>
          <t>октябрь</t>
        </is>
      </c>
      <c r="I13" s="50" t="n"/>
      <c r="J13" s="51" t="n"/>
      <c r="K13" s="1713" t="n"/>
      <c r="L13" s="1712" t="inlineStr">
        <is>
          <t>ноябрь</t>
        </is>
      </c>
      <c r="M13" s="50" t="n"/>
      <c r="N13" s="50" t="n"/>
      <c r="O13" s="51" t="n"/>
      <c r="P13" s="1712" t="inlineStr">
        <is>
          <t>декабрь</t>
        </is>
      </c>
      <c r="Q13" s="50" t="n"/>
      <c r="R13" s="50" t="n"/>
      <c r="S13" s="51" t="n"/>
      <c r="T13" s="1713" t="n"/>
      <c r="U13" s="1712" t="inlineStr">
        <is>
          <t>январь</t>
        </is>
      </c>
      <c r="V13" s="50" t="n"/>
      <c r="W13" s="51" t="n"/>
      <c r="X13" s="1711" t="n"/>
      <c r="Y13" s="53" t="n"/>
      <c r="Z13" s="2738" t="n"/>
      <c r="AA13" s="1712" t="inlineStr">
        <is>
          <t>февраль</t>
        </is>
      </c>
      <c r="AB13" s="50" t="n"/>
      <c r="AC13" s="51" t="n"/>
      <c r="AD13" s="1714" t="n"/>
      <c r="AE13" s="1712" t="inlineStr">
        <is>
          <t>март</t>
        </is>
      </c>
      <c r="AF13" s="50" t="n"/>
      <c r="AG13" s="50" t="n"/>
      <c r="AH13" s="51" t="n"/>
      <c r="AI13" s="1714" t="n"/>
      <c r="AJ13" s="1712" t="inlineStr">
        <is>
          <t>апрель</t>
        </is>
      </c>
      <c r="AK13" s="50" t="n"/>
      <c r="AL13" s="51" t="n"/>
      <c r="AM13" s="1714" t="n"/>
      <c r="AN13" s="1712" t="inlineStr">
        <is>
          <t>май</t>
        </is>
      </c>
      <c r="AO13" s="50" t="n"/>
      <c r="AP13" s="50" t="n"/>
      <c r="AQ13" s="51" t="n"/>
      <c r="AR13" s="1712" t="inlineStr">
        <is>
          <t>июнь</t>
        </is>
      </c>
      <c r="AS13" s="50" t="n"/>
      <c r="AT13" s="50" t="n"/>
      <c r="AU13" s="51" t="n"/>
      <c r="AV13" s="1711" t="n"/>
      <c r="AW13" s="53" t="n"/>
      <c r="AX13" s="1712" t="inlineStr">
        <is>
          <t>июль</t>
        </is>
      </c>
      <c r="AY13" s="50" t="n"/>
      <c r="AZ13" s="51" t="n"/>
      <c r="BA13" s="1713" t="n"/>
      <c r="BB13" s="1712" t="inlineStr">
        <is>
          <t>август</t>
        </is>
      </c>
      <c r="BC13" s="50" t="n"/>
      <c r="BD13" s="50" t="n"/>
      <c r="BE13" s="51" t="n"/>
      <c r="BF13" s="914" t="inlineStr">
        <is>
          <t>Самостоятельная работа по изучению дисциплин учебного плана</t>
        </is>
      </c>
      <c r="BG13" s="53" t="n"/>
      <c r="BH13" s="305" t="inlineStr">
        <is>
          <t>Установочная сессия</t>
        </is>
      </c>
      <c r="BI13" s="53" t="n"/>
      <c r="BJ13" s="2739" t="inlineStr">
        <is>
          <t>Лабораторно-экзаменационная сессия</t>
        </is>
      </c>
      <c r="BK13" s="305" t="inlineStr">
        <is>
          <t>Производственные практики</t>
        </is>
      </c>
      <c r="BL13" s="53" t="n"/>
      <c r="BM13" s="305" t="inlineStr">
        <is>
          <t>Магистерская диссертация</t>
        </is>
      </c>
      <c r="BN13" s="53" t="n"/>
      <c r="BO13" s="305" t="inlineStr">
        <is>
          <t>Итоговая аттестация</t>
        </is>
      </c>
      <c r="BP13" s="53" t="n"/>
      <c r="BQ13" s="2740" t="inlineStr">
        <is>
          <t>Всего</t>
        </is>
      </c>
      <c r="BR13" s="53" t="n"/>
      <c r="BS13" s="1" t="n"/>
      <c r="BT13" s="1" t="n"/>
      <c r="BU13" s="1" t="n"/>
      <c r="BV13" s="1" t="n"/>
    </row>
    <row r="14">
      <c r="A14" s="32" t="n"/>
      <c r="B14" s="307" t="n"/>
      <c r="C14" s="2741" t="n">
        <v>1</v>
      </c>
      <c r="D14" s="2742" t="n">
        <v>8</v>
      </c>
      <c r="E14" s="2742" t="n">
        <v>15</v>
      </c>
      <c r="F14" s="2742" t="n">
        <v>22</v>
      </c>
      <c r="G14" s="2743" t="n">
        <v>29</v>
      </c>
      <c r="H14" s="2742" t="n">
        <v>6</v>
      </c>
      <c r="I14" s="2742" t="n">
        <v>13</v>
      </c>
      <c r="J14" s="2742" t="n">
        <v>20</v>
      </c>
      <c r="K14" s="2743" t="n">
        <v>27</v>
      </c>
      <c r="L14" s="2742" t="n">
        <v>3</v>
      </c>
      <c r="M14" s="2742" t="n">
        <v>10</v>
      </c>
      <c r="N14" s="2742" t="n">
        <v>17</v>
      </c>
      <c r="O14" s="2742" t="n">
        <v>24</v>
      </c>
      <c r="P14" s="2742" t="n">
        <v>1</v>
      </c>
      <c r="Q14" s="2742" t="n">
        <v>8</v>
      </c>
      <c r="R14" s="2742" t="n">
        <v>15</v>
      </c>
      <c r="S14" s="2742" t="n">
        <v>22</v>
      </c>
      <c r="T14" s="2743" t="n">
        <v>29</v>
      </c>
      <c r="U14" s="2742" t="n">
        <v>5</v>
      </c>
      <c r="V14" s="2742" t="n">
        <v>12</v>
      </c>
      <c r="W14" s="2742" t="n">
        <v>19</v>
      </c>
      <c r="X14" s="2743" t="n">
        <v>26</v>
      </c>
      <c r="Y14" s="139" t="n"/>
      <c r="Z14" s="1223" t="n"/>
      <c r="AA14" s="2742" t="n">
        <v>2</v>
      </c>
      <c r="AB14" s="2742" t="n">
        <v>9</v>
      </c>
      <c r="AC14" s="2742" t="n">
        <v>16</v>
      </c>
      <c r="AD14" s="2743" t="n">
        <v>23</v>
      </c>
      <c r="AE14" s="2742" t="n">
        <v>2</v>
      </c>
      <c r="AF14" s="2742" t="n">
        <v>9</v>
      </c>
      <c r="AG14" s="2742" t="n">
        <v>16</v>
      </c>
      <c r="AH14" s="2742" t="n">
        <v>23</v>
      </c>
      <c r="AI14" s="2743" t="n">
        <v>30</v>
      </c>
      <c r="AJ14" s="2742" t="n">
        <v>6</v>
      </c>
      <c r="AK14" s="2742" t="n">
        <v>13</v>
      </c>
      <c r="AL14" s="2742" t="n">
        <v>20</v>
      </c>
      <c r="AM14" s="2743" t="n">
        <v>27</v>
      </c>
      <c r="AN14" s="2742" t="n">
        <v>4</v>
      </c>
      <c r="AO14" s="2742" t="n">
        <v>11</v>
      </c>
      <c r="AP14" s="2742" t="n">
        <v>18</v>
      </c>
      <c r="AQ14" s="2742" t="n">
        <v>25</v>
      </c>
      <c r="AR14" s="2742" t="n">
        <v>1</v>
      </c>
      <c r="AS14" s="2742" t="n">
        <v>8</v>
      </c>
      <c r="AT14" s="2742" t="n">
        <v>15</v>
      </c>
      <c r="AU14" s="2742" t="n">
        <v>22</v>
      </c>
      <c r="AV14" s="2743" t="n">
        <v>29</v>
      </c>
      <c r="AW14" s="139" t="n"/>
      <c r="AX14" s="2742" t="n">
        <v>6</v>
      </c>
      <c r="AY14" s="2742" t="n">
        <v>13</v>
      </c>
      <c r="AZ14" s="2742" t="n">
        <v>20</v>
      </c>
      <c r="BA14" s="2743" t="n">
        <v>27</v>
      </c>
      <c r="BB14" s="2742" t="n">
        <v>3</v>
      </c>
      <c r="BC14" s="2742" t="n">
        <v>10</v>
      </c>
      <c r="BD14" s="2742" t="n">
        <v>17</v>
      </c>
      <c r="BE14" s="2744" t="n">
        <v>24</v>
      </c>
      <c r="BF14" s="112" t="n"/>
      <c r="BG14" s="115" t="n"/>
      <c r="BH14" s="116" t="n"/>
      <c r="BI14" s="115" t="n"/>
      <c r="BJ14" s="116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  <c r="BU14" s="1" t="n"/>
      <c r="BV14" s="1" t="n"/>
    </row>
    <row r="15">
      <c r="A15" s="32" t="n"/>
      <c r="B15" s="307" t="n"/>
      <c r="C15" s="2745" t="n">
        <v>7</v>
      </c>
      <c r="D15" s="2746" t="n">
        <v>14</v>
      </c>
      <c r="E15" s="2746" t="n">
        <v>21</v>
      </c>
      <c r="F15" s="2746" t="n">
        <v>28</v>
      </c>
      <c r="G15" s="2746" t="n">
        <v>5</v>
      </c>
      <c r="H15" s="2746" t="n">
        <v>12</v>
      </c>
      <c r="I15" s="2746" t="n">
        <v>19</v>
      </c>
      <c r="J15" s="2746" t="n">
        <v>26</v>
      </c>
      <c r="K15" s="2746" t="n">
        <v>2</v>
      </c>
      <c r="L15" s="2746" t="n">
        <v>9</v>
      </c>
      <c r="M15" s="2746" t="n">
        <v>16</v>
      </c>
      <c r="N15" s="2746" t="n">
        <v>23</v>
      </c>
      <c r="O15" s="2746" t="n">
        <v>30</v>
      </c>
      <c r="P15" s="2746" t="n">
        <v>7</v>
      </c>
      <c r="Q15" s="2746" t="n">
        <v>14</v>
      </c>
      <c r="R15" s="2746" t="n">
        <v>21</v>
      </c>
      <c r="S15" s="2746" t="n">
        <v>28</v>
      </c>
      <c r="T15" s="2746" t="n">
        <v>4</v>
      </c>
      <c r="U15" s="2746" t="n">
        <v>11</v>
      </c>
      <c r="V15" s="2746" t="n">
        <v>18</v>
      </c>
      <c r="W15" s="2746" t="n">
        <v>25</v>
      </c>
      <c r="X15" s="2746" t="n">
        <v>1</v>
      </c>
      <c r="Y15" s="62" t="n"/>
      <c r="Z15" s="2747" t="n"/>
      <c r="AA15" s="2746" t="n">
        <v>8</v>
      </c>
      <c r="AB15" s="2746" t="n">
        <v>15</v>
      </c>
      <c r="AC15" s="2746" t="n">
        <v>22</v>
      </c>
      <c r="AD15" s="2746" t="n">
        <v>1</v>
      </c>
      <c r="AE15" s="2746" t="n">
        <v>8</v>
      </c>
      <c r="AF15" s="2746" t="n">
        <v>15</v>
      </c>
      <c r="AG15" s="2746" t="n">
        <v>22</v>
      </c>
      <c r="AH15" s="2746" t="n">
        <v>29</v>
      </c>
      <c r="AI15" s="2746" t="n">
        <v>5</v>
      </c>
      <c r="AJ15" s="2746" t="n">
        <v>12</v>
      </c>
      <c r="AK15" s="2746" t="n">
        <v>19</v>
      </c>
      <c r="AL15" s="2746" t="n">
        <v>26</v>
      </c>
      <c r="AM15" s="2746" t="n">
        <v>3</v>
      </c>
      <c r="AN15" s="2746" t="n">
        <v>10</v>
      </c>
      <c r="AO15" s="2746" t="n">
        <v>17</v>
      </c>
      <c r="AP15" s="2746" t="n">
        <v>24</v>
      </c>
      <c r="AQ15" s="2746" t="n">
        <v>31</v>
      </c>
      <c r="AR15" s="2746" t="n">
        <v>7</v>
      </c>
      <c r="AS15" s="2746" t="n">
        <v>14</v>
      </c>
      <c r="AT15" s="2746" t="n">
        <v>21</v>
      </c>
      <c r="AU15" s="2746" t="n">
        <v>28</v>
      </c>
      <c r="AV15" s="2746" t="n">
        <v>5</v>
      </c>
      <c r="AW15" s="62" t="n"/>
      <c r="AX15" s="2746" t="n">
        <v>12</v>
      </c>
      <c r="AY15" s="2746" t="n">
        <v>19</v>
      </c>
      <c r="AZ15" s="2746" t="n">
        <v>26</v>
      </c>
      <c r="BA15" s="2746" t="n">
        <v>2</v>
      </c>
      <c r="BB15" s="2748" t="n">
        <v>9</v>
      </c>
      <c r="BC15" s="2748" t="n">
        <v>16</v>
      </c>
      <c r="BD15" s="2748" t="n">
        <v>23</v>
      </c>
      <c r="BE15" s="2749" t="n">
        <v>31</v>
      </c>
      <c r="BF15" s="112" t="n"/>
      <c r="BG15" s="115" t="n"/>
      <c r="BH15" s="116" t="n"/>
      <c r="BI15" s="115" t="n"/>
      <c r="BJ15" s="116" t="n"/>
      <c r="BK15" s="116" t="n"/>
      <c r="BL15" s="115" t="n"/>
      <c r="BM15" s="116" t="n"/>
      <c r="BN15" s="115" t="n"/>
      <c r="BO15" s="116" t="n"/>
      <c r="BP15" s="115" t="n"/>
      <c r="BQ15" s="116" t="n"/>
      <c r="BR15" s="115" t="n"/>
      <c r="BS15" s="1" t="n"/>
      <c r="BT15" s="1" t="n"/>
      <c r="BU15" s="1" t="n"/>
      <c r="BV15" s="1" t="n"/>
    </row>
    <row r="16">
      <c r="A16" s="32" t="n"/>
      <c r="B16" s="320" t="n"/>
      <c r="C16" s="321" t="n">
        <v>1</v>
      </c>
      <c r="D16" s="322" t="n">
        <v>2</v>
      </c>
      <c r="E16" s="322" t="n">
        <v>3</v>
      </c>
      <c r="F16" s="322" t="n">
        <v>4</v>
      </c>
      <c r="G16" s="322" t="n">
        <v>5</v>
      </c>
      <c r="H16" s="322" t="n">
        <v>6</v>
      </c>
      <c r="I16" s="322" t="n">
        <v>7</v>
      </c>
      <c r="J16" s="322" t="n">
        <v>8</v>
      </c>
      <c r="K16" s="322" t="n">
        <v>9</v>
      </c>
      <c r="L16" s="322" t="n">
        <v>10</v>
      </c>
      <c r="M16" s="322" t="n">
        <v>11</v>
      </c>
      <c r="N16" s="322" t="n">
        <v>12</v>
      </c>
      <c r="O16" s="322" t="n">
        <v>13</v>
      </c>
      <c r="P16" s="322" t="n">
        <v>14</v>
      </c>
      <c r="Q16" s="322" t="n">
        <v>15</v>
      </c>
      <c r="R16" s="322" t="n">
        <v>16</v>
      </c>
      <c r="S16" s="322" t="n">
        <v>17</v>
      </c>
      <c r="T16" s="322" t="n">
        <v>18</v>
      </c>
      <c r="U16" s="322" t="n">
        <v>19</v>
      </c>
      <c r="V16" s="322" t="n">
        <v>20</v>
      </c>
      <c r="W16" s="322" t="n">
        <v>21</v>
      </c>
      <c r="X16" s="322" t="n">
        <v>22</v>
      </c>
      <c r="Y16" s="70" t="n"/>
      <c r="Z16" s="323" t="n"/>
      <c r="AA16" s="322" t="n">
        <v>23</v>
      </c>
      <c r="AB16" s="322" t="n">
        <v>24</v>
      </c>
      <c r="AC16" s="322" t="n">
        <v>25</v>
      </c>
      <c r="AD16" s="322" t="n">
        <v>26</v>
      </c>
      <c r="AE16" s="322" t="n">
        <v>27</v>
      </c>
      <c r="AF16" s="322" t="n">
        <v>28</v>
      </c>
      <c r="AG16" s="322" t="n">
        <v>29</v>
      </c>
      <c r="AH16" s="322" t="n">
        <v>30</v>
      </c>
      <c r="AI16" s="322" t="n">
        <v>31</v>
      </c>
      <c r="AJ16" s="322" t="n">
        <v>32</v>
      </c>
      <c r="AK16" s="322" t="n">
        <v>33</v>
      </c>
      <c r="AL16" s="322" t="n">
        <v>34</v>
      </c>
      <c r="AM16" s="322" t="n">
        <v>35</v>
      </c>
      <c r="AN16" s="322" t="n">
        <v>36</v>
      </c>
      <c r="AO16" s="322" t="n">
        <v>37</v>
      </c>
      <c r="AP16" s="322" t="n">
        <v>38</v>
      </c>
      <c r="AQ16" s="322" t="n">
        <v>39</v>
      </c>
      <c r="AR16" s="322" t="n">
        <v>40</v>
      </c>
      <c r="AS16" s="322" t="n">
        <v>41</v>
      </c>
      <c r="AT16" s="322" t="n">
        <v>42</v>
      </c>
      <c r="AU16" s="322" t="n">
        <v>43</v>
      </c>
      <c r="AV16" s="322" t="n">
        <v>44</v>
      </c>
      <c r="AW16" s="70" t="n"/>
      <c r="AX16" s="322" t="n">
        <v>45</v>
      </c>
      <c r="AY16" s="322" t="n">
        <v>46</v>
      </c>
      <c r="AZ16" s="322" t="n">
        <v>47</v>
      </c>
      <c r="BA16" s="322" t="n">
        <v>48</v>
      </c>
      <c r="BB16" s="322" t="n">
        <v>49</v>
      </c>
      <c r="BC16" s="322" t="n">
        <v>50</v>
      </c>
      <c r="BD16" s="322" t="n">
        <v>51</v>
      </c>
      <c r="BE16" s="324" t="n">
        <v>52</v>
      </c>
      <c r="BF16" s="136" t="n"/>
      <c r="BG16" s="249" t="n"/>
      <c r="BH16" s="325" t="n"/>
      <c r="BI16" s="249" t="n"/>
      <c r="BJ16" s="325" t="n"/>
      <c r="BK16" s="325" t="n"/>
      <c r="BL16" s="249" t="n"/>
      <c r="BM16" s="325" t="n"/>
      <c r="BN16" s="249" t="n"/>
      <c r="BO16" s="325" t="n"/>
      <c r="BP16" s="249" t="n"/>
      <c r="BQ16" s="325" t="n"/>
      <c r="BR16" s="249" t="n"/>
      <c r="BS16" s="1" t="n"/>
      <c r="BT16" s="1" t="n"/>
      <c r="BU16" s="1" t="n"/>
      <c r="BV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331" t="n"/>
      <c r="AA17" s="329" t="n"/>
      <c r="AB17" s="332" t="n"/>
      <c r="AC17" s="333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32" t="n"/>
      <c r="AQ17" s="329" t="n"/>
      <c r="AR17" s="329" t="inlineStr">
        <is>
          <t>:</t>
        </is>
      </c>
      <c r="AS17" s="329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5" t="n">
        <v>47</v>
      </c>
      <c r="BG17" s="124" t="n"/>
      <c r="BH17" s="329" t="n">
        <v>1</v>
      </c>
      <c r="BI17" s="139" t="n"/>
      <c r="BJ17" s="334" t="n">
        <v>4</v>
      </c>
      <c r="BK17" s="330" t="n"/>
      <c r="BL17" s="124" t="n"/>
      <c r="BM17" s="330" t="n"/>
      <c r="BN17" s="124" t="n"/>
      <c r="BO17" s="330" t="n"/>
      <c r="BP17" s="124" t="n"/>
      <c r="BQ17" s="330">
        <f>BF17+BH17+BJ17+BK17+BM17+BO17</f>
        <v/>
      </c>
      <c r="BR17" s="124" t="n"/>
      <c r="BS17" s="1" t="n"/>
      <c r="BT17" s="1" t="n"/>
      <c r="BU17" s="1" t="n"/>
      <c r="BV17" s="1" t="n"/>
    </row>
    <row r="18">
      <c r="A18" s="75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2750" t="n"/>
      <c r="AA18" s="589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1059" t="n"/>
      <c r="BF18" s="2751" t="n">
        <v>8</v>
      </c>
      <c r="BG18" s="1893" t="n"/>
      <c r="BH18" s="589" t="n"/>
      <c r="BI18" s="1059" t="n"/>
      <c r="BJ18" s="588" t="n">
        <v>2</v>
      </c>
      <c r="BK18" s="589" t="n">
        <v>2</v>
      </c>
      <c r="BL18" s="1059" t="n"/>
      <c r="BM18" s="589" t="n">
        <v>8</v>
      </c>
      <c r="BN18" s="1059" t="n"/>
      <c r="BO18" s="589" t="n">
        <v>2</v>
      </c>
      <c r="BP18" s="1059" t="n"/>
      <c r="BQ18" s="589">
        <f>BF18+BH18+BJ18+BK18+BM18+BO18</f>
        <v/>
      </c>
      <c r="BR18" s="1059" t="n"/>
      <c r="BS18" s="1" t="n"/>
      <c r="BT18" s="1" t="n"/>
      <c r="BU18" s="1" t="n"/>
      <c r="BV18" s="1" t="n"/>
    </row>
    <row r="19">
      <c r="A19" s="32" t="n"/>
      <c r="B19" s="224" t="n"/>
      <c r="C19" s="299" t="n"/>
      <c r="D19" s="299" t="n"/>
      <c r="E19" s="299" t="n"/>
      <c r="F19" s="299" t="n"/>
      <c r="G19" s="299" t="n"/>
      <c r="H19" s="299" t="n"/>
      <c r="I19" s="299" t="n"/>
      <c r="J19" s="299" t="n"/>
      <c r="K19" s="299" t="n"/>
      <c r="L19" s="299" t="n"/>
      <c r="M19" s="299" t="n"/>
      <c r="N19" s="299" t="n"/>
      <c r="O19" s="299" t="n"/>
      <c r="P19" s="299" t="n"/>
      <c r="Q19" s="299" t="n"/>
      <c r="R19" s="299" t="n"/>
      <c r="S19" s="299" t="n"/>
      <c r="T19" s="299" t="n"/>
      <c r="U19" s="299" t="n"/>
      <c r="V19" s="299" t="n"/>
      <c r="W19" s="299" t="n"/>
      <c r="X19" s="299" t="n"/>
      <c r="Y19" s="299" t="n"/>
      <c r="Z19" s="299" t="n"/>
      <c r="AA19" s="224" t="n"/>
      <c r="AB19" s="224" t="n"/>
      <c r="AC19" s="243" t="n"/>
      <c r="AD19" s="224" t="n"/>
      <c r="AE19" s="224" t="n"/>
      <c r="AF19" s="224" t="n"/>
      <c r="AG19" s="224" t="n"/>
      <c r="AH19" s="224" t="n"/>
      <c r="AI19" s="224" t="n"/>
      <c r="AJ19" s="224" t="n"/>
      <c r="AK19" s="224" t="n"/>
      <c r="AL19" s="224" t="n"/>
      <c r="AM19" s="224" t="n"/>
      <c r="AN19" s="224" t="n"/>
      <c r="AO19" s="224" t="n"/>
      <c r="AP19" s="224" t="n"/>
      <c r="AQ19" s="224" t="n"/>
      <c r="AR19" s="224" t="n"/>
      <c r="AS19" s="224" t="n"/>
      <c r="AT19" s="224" t="n"/>
      <c r="AU19" s="224" t="n"/>
      <c r="AV19" s="224" t="n"/>
      <c r="AW19" s="224" t="n"/>
      <c r="AX19" s="224" t="n"/>
      <c r="AY19" s="224" t="n"/>
      <c r="AZ19" s="224" t="n"/>
      <c r="BA19" s="224" t="n"/>
      <c r="BB19" s="224" t="n"/>
      <c r="BC19" s="224" t="n"/>
      <c r="BD19" s="224" t="n"/>
      <c r="BE19" s="224" t="n"/>
      <c r="BF19" s="940">
        <f>BF17+BF18</f>
        <v/>
      </c>
      <c r="BG19" s="249" t="n"/>
      <c r="BH19" s="940">
        <f>BH17+BH18</f>
        <v/>
      </c>
      <c r="BI19" s="249" t="n"/>
      <c r="BJ19" s="1461">
        <f>BJ17+BJ18</f>
        <v/>
      </c>
      <c r="BK19" s="940">
        <f>BK17+BK18</f>
        <v/>
      </c>
      <c r="BL19" s="249" t="n"/>
      <c r="BM19" s="940">
        <f>BM17+BM18</f>
        <v/>
      </c>
      <c r="BN19" s="249" t="n"/>
      <c r="BO19" s="940">
        <f>BO17+BO18</f>
        <v/>
      </c>
      <c r="BP19" s="249" t="n"/>
      <c r="BQ19" s="940">
        <f>BQ17+BQ18</f>
        <v/>
      </c>
      <c r="BR19" s="249" t="n"/>
      <c r="BS19" s="1" t="n"/>
      <c r="BT19" s="1" t="n"/>
      <c r="BU19" s="1" t="n"/>
      <c r="BV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352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1" t="n"/>
      <c r="AP20" s="1" t="n"/>
      <c r="AQ20" s="353" t="inlineStr">
        <is>
          <t>//</t>
        </is>
      </c>
      <c r="AR20" s="94" t="inlineStr">
        <is>
          <t>−</t>
        </is>
      </c>
      <c r="AS20" s="91" t="inlineStr">
        <is>
          <t>итоговая аттестация</t>
        </is>
      </c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1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1" t="n"/>
      <c r="BU20" s="1" t="n"/>
      <c r="BV20" s="1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4" t="n"/>
      <c r="AD21" s="94" t="n"/>
      <c r="AE21" s="91" t="n"/>
      <c r="AF21" s="90" t="n"/>
      <c r="AG21" s="90" t="n"/>
      <c r="AH21" s="90" t="n"/>
      <c r="AI21" s="90" t="n"/>
      <c r="AJ21" s="90" t="n"/>
      <c r="AK21" s="92" t="n"/>
      <c r="AL21" s="92" t="n"/>
      <c r="AM21" s="92" t="n"/>
      <c r="AN21" s="92" t="n"/>
      <c r="AO21" s="1" t="n"/>
      <c r="AP21" s="1" t="n"/>
      <c r="AQ21" s="354" t="n"/>
      <c r="AR21" s="94" t="n"/>
      <c r="AS21" s="91" t="n"/>
      <c r="AT21" s="91" t="n"/>
      <c r="AU21" s="91" t="n"/>
      <c r="AV21" s="91" t="n"/>
      <c r="AW21" s="91" t="n"/>
      <c r="AX21" s="91" t="n"/>
      <c r="AY21" s="92" t="n"/>
      <c r="AZ21" s="92" t="n"/>
      <c r="BA21" s="92" t="n"/>
      <c r="BB21" s="91" t="n"/>
      <c r="BC21" s="91" t="n"/>
      <c r="BD21" s="97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1" t="n"/>
      <c r="BU21" s="1" t="n"/>
      <c r="BV21" s="1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92" t="n"/>
      <c r="AA22" s="1" t="n"/>
      <c r="AB22" s="1" t="n"/>
      <c r="AC22" s="91" t="n"/>
      <c r="AD22" s="91" t="n"/>
      <c r="AE22" s="91" t="n"/>
      <c r="AF22" s="90" t="n"/>
      <c r="AG22" s="90" t="n"/>
      <c r="AH22" s="90" t="n"/>
      <c r="AI22" s="90" t="n"/>
      <c r="AJ22" s="90" t="n"/>
      <c r="AK22" s="91" t="n"/>
      <c r="AL22" s="91" t="n"/>
      <c r="AM22" s="92" t="n"/>
      <c r="AN22" s="92" t="n"/>
      <c r="AO22" s="1" t="n"/>
      <c r="AP22" s="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2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1" t="n"/>
      <c r="BU22" s="1" t="n"/>
      <c r="BV22" s="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2" t="n"/>
      <c r="X23" s="92" t="n"/>
      <c r="Y23" s="92" t="n"/>
      <c r="Z23" s="92" t="n"/>
      <c r="AA23" s="1" t="n"/>
      <c r="AB23" s="1" t="n"/>
      <c r="AC23" s="353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0" t="n"/>
      <c r="AG23" s="90" t="n"/>
      <c r="AH23" s="90" t="n"/>
      <c r="AI23" s="90" t="n"/>
      <c r="AJ23" s="90" t="n"/>
      <c r="AK23" s="92" t="n"/>
      <c r="AL23" s="92" t="n"/>
      <c r="AM23" s="92" t="n"/>
      <c r="AN23" s="92" t="n"/>
      <c r="AO23" s="1" t="n"/>
      <c r="AP23" s="1" t="n"/>
      <c r="AQ23" s="352" t="inlineStr">
        <is>
          <t>+</t>
        </is>
      </c>
      <c r="AR23" s="94" t="inlineStr">
        <is>
          <t>−</t>
        </is>
      </c>
      <c r="AS23" s="91" t="inlineStr">
        <is>
          <t>установочная сессия (УС)</t>
        </is>
      </c>
      <c r="AT23" s="97" t="n"/>
      <c r="AU23" s="97" t="n"/>
      <c r="AV23" s="97" t="n"/>
      <c r="AW23" s="92" t="n"/>
      <c r="AX23" s="90" t="n"/>
      <c r="AY23" s="90" t="n"/>
      <c r="AZ23" s="92" t="n"/>
      <c r="BA23" s="92" t="n"/>
      <c r="BB23" s="91" t="n"/>
      <c r="BC23" s="91" t="n"/>
      <c r="BD23" s="90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1" t="n"/>
      <c r="BU23" s="1" t="n"/>
      <c r="BV23" s="1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91" t="n"/>
      <c r="X24" s="91" t="n"/>
      <c r="Y24" s="91" t="n"/>
      <c r="Z24" s="91" t="n"/>
      <c r="AA24" s="91" t="n"/>
      <c r="AB24" s="91" t="n"/>
      <c r="AC24" s="91" t="n"/>
      <c r="AD24" s="91" t="n"/>
      <c r="AE24" s="91" t="n"/>
      <c r="AF24" s="91" t="n"/>
      <c r="AG24" s="91" t="n"/>
      <c r="AH24" s="92" t="n"/>
      <c r="AI24" s="92" t="n"/>
      <c r="AJ24" s="92" t="n"/>
      <c r="AK24" s="92" t="n"/>
      <c r="AL24" s="92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1" t="n"/>
      <c r="BU24" s="1" t="n"/>
      <c r="BV24" s="1" t="n"/>
    </row>
    <row r="25">
      <c r="A25" s="282" t="n"/>
      <c r="B25" s="274" t="n"/>
      <c r="C25" s="1454" t="inlineStr">
        <is>
          <t>III. План образовательного процесса</t>
        </is>
      </c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274" t="n"/>
      <c r="BS25" s="274" t="n"/>
      <c r="BT25" s="1" t="n"/>
      <c r="BU25" s="1" t="n"/>
      <c r="BV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6" t="n"/>
      <c r="AD26" s="356" t="n"/>
      <c r="AE26" s="356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1" t="n"/>
      <c r="BU26" s="1" t="n"/>
      <c r="BV26" s="1" t="n"/>
    </row>
    <row r="27">
      <c r="A27" s="355" t="n"/>
      <c r="B27" s="107" t="inlineStr">
        <is>
          <t>№ п/п</t>
        </is>
      </c>
      <c r="C27" s="53" t="n"/>
      <c r="D27" s="1419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103" t="inlineStr">
        <is>
          <t>№ рег. 
в БГТУ</t>
        </is>
      </c>
      <c r="AA27" s="2362" t="inlineStr">
        <is>
          <t>Экзамены</t>
        </is>
      </c>
      <c r="AB27" s="104" t="n"/>
      <c r="AC27" s="2362" t="inlineStr">
        <is>
          <t>Зачеты</t>
        </is>
      </c>
      <c r="AD27" s="104" t="n"/>
      <c r="AE27" s="2686" t="inlineStr">
        <is>
          <t>Количество академических часов</t>
        </is>
      </c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08" t="n"/>
      <c r="AT27" s="2687" t="n"/>
      <c r="AU27" s="2752" t="inlineStr">
        <is>
          <t>Распределение по курсам и УС, ЛЭС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08" t="n"/>
      <c r="BO27" s="2030" t="inlineStr">
        <is>
          <t>Код компетенции</t>
        </is>
      </c>
      <c r="BP27" s="101" t="n"/>
      <c r="BQ27" s="101" t="n"/>
      <c r="BR27" s="104" t="n"/>
      <c r="BS27" s="1" t="n"/>
      <c r="BT27" s="1" t="n"/>
      <c r="BU27" s="1" t="n"/>
      <c r="BV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2362" t="inlineStr">
        <is>
          <t>Всего</t>
        </is>
      </c>
      <c r="AF28" s="104" t="n"/>
      <c r="AG28" s="2753" t="inlineStr">
        <is>
          <t xml:space="preserve">Аудиторных: дневная форма получения образования </t>
        </is>
      </c>
      <c r="AH28" s="101" t="n"/>
      <c r="AI28" s="53" t="n"/>
      <c r="AJ28" s="1885" t="inlineStr">
        <is>
          <t xml:space="preserve">Аудиторных: заочная форма получения образования </t>
        </is>
      </c>
      <c r="AK28" s="101" t="n"/>
      <c r="AL28" s="53" t="n"/>
      <c r="AM28" s="2550" t="inlineStr">
        <is>
          <t>Из них</t>
        </is>
      </c>
      <c r="AN28" s="44" t="n"/>
      <c r="AO28" s="44" t="n"/>
      <c r="AP28" s="44" t="n"/>
      <c r="AQ28" s="44" t="n"/>
      <c r="AR28" s="44" t="n"/>
      <c r="AS28" s="44" t="n"/>
      <c r="AT28" s="249" t="n"/>
      <c r="AU28" s="2754" t="inlineStr">
        <is>
          <t>I курс</t>
        </is>
      </c>
      <c r="AV28" s="44" t="n"/>
      <c r="AW28" s="44" t="n"/>
      <c r="AX28" s="44" t="n"/>
      <c r="AY28" s="44" t="n"/>
      <c r="AZ28" s="44" t="n"/>
      <c r="BA28" s="44" t="n"/>
      <c r="BB28" s="44" t="n"/>
      <c r="BC28" s="44" t="n"/>
      <c r="BD28" s="44" t="n"/>
      <c r="BE28" s="44" t="n"/>
      <c r="BF28" s="44" t="n"/>
      <c r="BG28" s="44" t="n"/>
      <c r="BH28" s="137" t="n"/>
      <c r="BI28" s="2752" t="inlineStr">
        <is>
          <t>II курс</t>
        </is>
      </c>
      <c r="BJ28" s="108" t="n"/>
      <c r="BK28" s="108" t="n"/>
      <c r="BL28" s="108" t="n"/>
      <c r="BM28" s="108" t="n"/>
      <c r="BN28" s="108" t="n"/>
      <c r="BO28" s="112" t="n"/>
      <c r="BP28" s="1" t="n"/>
      <c r="BQ28" s="1" t="n"/>
      <c r="BR28" s="114" t="n"/>
      <c r="BS28" s="1" t="n"/>
      <c r="BT28" s="1" t="n"/>
      <c r="BU28" s="1" t="n"/>
      <c r="BV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4" t="n"/>
      <c r="AG29" s="112" t="n"/>
      <c r="AH29" s="1" t="n"/>
      <c r="AI29" s="115" t="n"/>
      <c r="AJ29" s="1" t="n"/>
      <c r="AK29" s="1" t="n"/>
      <c r="AL29" s="115" t="n"/>
      <c r="AM29" s="1368" t="inlineStr">
        <is>
          <t>Лекции</t>
        </is>
      </c>
      <c r="AN29" s="115" t="n"/>
      <c r="AO29" s="1368" t="inlineStr">
        <is>
          <t>Лабораторные</t>
        </is>
      </c>
      <c r="AP29" s="115" t="n"/>
      <c r="AQ29" s="1368" t="inlineStr">
        <is>
          <t>Практические</t>
        </is>
      </c>
      <c r="AR29" s="115" t="n"/>
      <c r="AS29" s="1368" t="inlineStr">
        <is>
          <t>Семинарские</t>
        </is>
      </c>
      <c r="AT29" s="115" t="n"/>
      <c r="AU29" s="1246" t="inlineStr">
        <is>
          <t>УС      1 нед</t>
        </is>
      </c>
      <c r="AV29" s="53" t="n"/>
      <c r="AW29" s="2755" t="inlineStr">
        <is>
          <t>1 ЛЭС,</t>
        </is>
      </c>
      <c r="AX29" s="123" t="n"/>
      <c r="AY29" s="123" t="n"/>
      <c r="AZ29" s="123" t="n"/>
      <c r="BA29" s="123" t="n"/>
      <c r="BB29" s="124" t="n"/>
      <c r="BC29" s="2364" t="inlineStr">
        <is>
          <t>2 ЛЭС,</t>
        </is>
      </c>
      <c r="BD29" s="123" t="n"/>
      <c r="BE29" s="123" t="n"/>
      <c r="BF29" s="123" t="n"/>
      <c r="BG29" s="123" t="n"/>
      <c r="BH29" s="124" t="n"/>
      <c r="BI29" s="1246" t="inlineStr">
        <is>
          <t>3 ЛЭС,</t>
        </is>
      </c>
      <c r="BJ29" s="123" t="n"/>
      <c r="BK29" s="123" t="n"/>
      <c r="BL29" s="123" t="n"/>
      <c r="BM29" s="123" t="n"/>
      <c r="BN29" s="124" t="n"/>
      <c r="BO29" s="112" t="n"/>
      <c r="BP29" s="1" t="n"/>
      <c r="BQ29" s="1" t="n"/>
      <c r="BR29" s="114" t="n"/>
      <c r="BS29" s="1" t="n"/>
      <c r="BT29" s="1" t="n"/>
      <c r="BU29" s="1" t="n"/>
      <c r="BV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4" t="n"/>
      <c r="AG30" s="112" t="n"/>
      <c r="AH30" s="1" t="n"/>
      <c r="AI30" s="115" t="n"/>
      <c r="AJ30" s="1" t="n"/>
      <c r="AK30" s="1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138" t="n"/>
      <c r="AV30" s="139" t="n"/>
      <c r="AW30" s="2612" t="n">
        <v>2</v>
      </c>
      <c r="AX30" s="131" t="n"/>
      <c r="AY30" s="1233" t="inlineStr">
        <is>
          <t>недели</t>
        </is>
      </c>
      <c r="AZ30" s="126" t="n"/>
      <c r="BA30" s="126" t="n"/>
      <c r="BB30" s="128" t="n"/>
      <c r="BC30" s="1314" t="n">
        <v>2</v>
      </c>
      <c r="BD30" s="126" t="n"/>
      <c r="BE30" s="2168" t="inlineStr">
        <is>
          <t>недели</t>
        </is>
      </c>
      <c r="BF30" s="131" t="n"/>
      <c r="BG30" s="131" t="n"/>
      <c r="BH30" s="132" t="n"/>
      <c r="BI30" s="1313" t="n">
        <v>2</v>
      </c>
      <c r="BJ30" s="126" t="n"/>
      <c r="BK30" s="2756" t="inlineStr">
        <is>
          <t>недели</t>
        </is>
      </c>
      <c r="BL30" s="131" t="n"/>
      <c r="BM30" s="131" t="n"/>
      <c r="BN30" s="131" t="n"/>
      <c r="BO30" s="112" t="n"/>
      <c r="BP30" s="1" t="n"/>
      <c r="BQ30" s="1" t="n"/>
      <c r="BR30" s="114" t="n"/>
      <c r="BS30" s="1" t="n"/>
      <c r="BT30" s="1" t="n"/>
      <c r="BU30" s="1" t="n"/>
      <c r="BV30" s="1" t="n"/>
    </row>
    <row r="31">
      <c r="A31" s="355" t="n"/>
      <c r="B31" s="136" t="n"/>
      <c r="C31" s="249" t="n"/>
      <c r="D31" s="325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137" t="n"/>
      <c r="Z31" s="368" t="n"/>
      <c r="AA31" s="136" t="n"/>
      <c r="AB31" s="137" t="n"/>
      <c r="AC31" s="136" t="n"/>
      <c r="AD31" s="137" t="n"/>
      <c r="AE31" s="136" t="n"/>
      <c r="AF31" s="137" t="n"/>
      <c r="AG31" s="136" t="n"/>
      <c r="AH31" s="44" t="n"/>
      <c r="AI31" s="249" t="n"/>
      <c r="AJ31" s="44" t="n"/>
      <c r="AK31" s="44" t="n"/>
      <c r="AL31" s="24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2369" t="inlineStr">
        <is>
          <t>Ауд. часов</t>
        </is>
      </c>
      <c r="AV31" s="1059" t="n"/>
      <c r="AW31" s="145" t="inlineStr">
        <is>
          <t>Всего часов</t>
        </is>
      </c>
      <c r="AX31" s="144" t="n"/>
      <c r="AY31" s="145" t="inlineStr">
        <is>
          <t>Ауд. часов</t>
        </is>
      </c>
      <c r="AZ31" s="144" t="n"/>
      <c r="BA31" s="145" t="inlineStr">
        <is>
          <t>Зач. единиц</t>
        </is>
      </c>
      <c r="BB31" s="144" t="n"/>
      <c r="BC31" s="652" t="inlineStr">
        <is>
          <t>Всего часов</t>
        </is>
      </c>
      <c r="BD31" s="144" t="n"/>
      <c r="BE31" s="2367" t="inlineStr">
        <is>
          <t>Ауд. часов</t>
        </is>
      </c>
      <c r="BF31" s="1059" t="n"/>
      <c r="BG31" s="2367" t="inlineStr">
        <is>
          <t>Зач. единиц</t>
        </is>
      </c>
      <c r="BH31" s="1059" t="n"/>
      <c r="BI31" s="2369" t="inlineStr">
        <is>
          <t>Всего часов</t>
        </is>
      </c>
      <c r="BJ31" s="1059" t="n"/>
      <c r="BK31" s="2367" t="inlineStr">
        <is>
          <t>Ауд. часов</t>
        </is>
      </c>
      <c r="BL31" s="1059" t="n"/>
      <c r="BM31" s="2367" t="inlineStr">
        <is>
          <t>Зач. единиц</t>
        </is>
      </c>
      <c r="BN31" s="1059" t="n"/>
      <c r="BO31" s="112" t="n"/>
      <c r="BP31" s="1" t="n"/>
      <c r="BQ31" s="1" t="n"/>
      <c r="BR31" s="114" t="n"/>
      <c r="BS31" s="1" t="n"/>
      <c r="BT31" s="1" t="n"/>
      <c r="BU31" s="1" t="n"/>
      <c r="BV31" s="1" t="n"/>
    </row>
    <row r="32">
      <c r="A32" s="355" t="n"/>
      <c r="B32" s="2370" t="n">
        <v>1</v>
      </c>
      <c r="C32" s="109" t="n"/>
      <c r="D32" s="2757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2687" t="n"/>
      <c r="Z32" s="2553" t="n"/>
      <c r="AA32" s="2758" t="n"/>
      <c r="AB32" s="2687" t="n"/>
      <c r="AC32" s="2759" t="n"/>
      <c r="AD32" s="2687" t="n"/>
      <c r="AE32" s="2760">
        <f>AE33+AE37</f>
        <v/>
      </c>
      <c r="AF32" s="2687" t="n"/>
      <c r="AG32" s="2758">
        <f>AG33+AG37</f>
        <v/>
      </c>
      <c r="AH32" s="108" t="n"/>
      <c r="AI32" s="2687" t="n"/>
      <c r="AJ32" s="951">
        <f>AJ33+AJ37</f>
        <v/>
      </c>
      <c r="AK32" s="108" t="n"/>
      <c r="AL32" s="109" t="n"/>
      <c r="AM32" s="978">
        <f>AM33+AM37</f>
        <v/>
      </c>
      <c r="AN32" s="109" t="n"/>
      <c r="AO32" s="978">
        <f>AO33+AO37</f>
        <v/>
      </c>
      <c r="AP32" s="109" t="n"/>
      <c r="AQ32" s="978">
        <f>AQ33+AQ37</f>
        <v/>
      </c>
      <c r="AR32" s="109" t="n"/>
      <c r="AS32" s="978" t="n"/>
      <c r="AT32" s="109" t="n"/>
      <c r="AU32" s="2049" t="n"/>
      <c r="AV32" s="613" t="n"/>
      <c r="AW32" s="2761">
        <f>AW33+AW37</f>
        <v/>
      </c>
      <c r="AX32" s="2762" t="n"/>
      <c r="AY32" s="2761">
        <f>AY33+AY37</f>
        <v/>
      </c>
      <c r="AZ32" s="2762" t="n"/>
      <c r="BA32" s="2761">
        <f>BA33+BA37</f>
        <v/>
      </c>
      <c r="BB32" s="2762" t="n"/>
      <c r="BC32" s="2763">
        <f>BC33+BC37</f>
        <v/>
      </c>
      <c r="BD32" s="2762" t="n"/>
      <c r="BE32" s="978">
        <f>BE33+BE37</f>
        <v/>
      </c>
      <c r="BF32" s="109" t="n"/>
      <c r="BG32" s="978">
        <f>BG33+BG37</f>
        <v/>
      </c>
      <c r="BH32" s="109" t="n"/>
      <c r="BI32" s="2370">
        <f>BI33+BI37</f>
        <v/>
      </c>
      <c r="BJ32" s="109" t="n"/>
      <c r="BK32" s="978">
        <f>BK33+BK37</f>
        <v/>
      </c>
      <c r="BL32" s="109" t="n"/>
      <c r="BM32" s="978">
        <f>BM33+BM37</f>
        <v/>
      </c>
      <c r="BN32" s="109" t="n"/>
      <c r="BO32" s="2044" t="n"/>
      <c r="BP32" s="585" t="n"/>
      <c r="BQ32" s="585" t="n"/>
      <c r="BR32" s="613" t="n"/>
      <c r="BS32" s="1" t="n"/>
      <c r="BT32" s="1" t="n"/>
      <c r="BU32" s="1" t="n"/>
      <c r="BV32" s="1" t="n"/>
    </row>
    <row r="33">
      <c r="A33" s="355" t="n"/>
      <c r="B33" s="2555" t="inlineStr">
        <is>
          <t>1.1</t>
        </is>
      </c>
      <c r="C33" s="124" t="n"/>
      <c r="D33" s="2764" t="inlineStr">
        <is>
          <t>Модуль "Прогрессивные технологии растительных полимеров"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61" t="n"/>
      <c r="Z33" s="386" t="n"/>
      <c r="AA33" s="1228" t="n"/>
      <c r="AB33" s="161" t="n"/>
      <c r="AC33" s="2556" t="n"/>
      <c r="AD33" s="161" t="n"/>
      <c r="AE33" s="2559">
        <f>AE34+AE35+AE36</f>
        <v/>
      </c>
      <c r="AF33" s="124" t="n"/>
      <c r="AG33" s="1203">
        <f>AG34+AG35+AG36</f>
        <v/>
      </c>
      <c r="AH33" s="123" t="n"/>
      <c r="AI33" s="124" t="n"/>
      <c r="AJ33" s="2558">
        <f>AJ34+AJ35+AJ36</f>
        <v/>
      </c>
      <c r="AK33" s="123" t="n"/>
      <c r="AL33" s="124" t="n"/>
      <c r="AM33" s="1287">
        <f>AM34+AM35+AM36</f>
        <v/>
      </c>
      <c r="AN33" s="139" t="n"/>
      <c r="AO33" s="1287">
        <f>AO34+AO35+AO36</f>
        <v/>
      </c>
      <c r="AP33" s="139" t="n"/>
      <c r="AQ33" s="1287">
        <f>AQ34+AQ35+AQ36</f>
        <v/>
      </c>
      <c r="AR33" s="139" t="n"/>
      <c r="AS33" s="981" t="n"/>
      <c r="AT33" s="124" t="n"/>
      <c r="AU33" s="1203" t="n"/>
      <c r="AV33" s="124" t="n"/>
      <c r="AW33" s="2560">
        <f>AW34+AW35+AW36</f>
        <v/>
      </c>
      <c r="AX33" s="124" t="n"/>
      <c r="AY33" s="2560">
        <f>AY34+AY35+AY36</f>
        <v/>
      </c>
      <c r="AZ33" s="124" t="n"/>
      <c r="BA33" s="2560">
        <f>BA34+BA35+BA36</f>
        <v/>
      </c>
      <c r="BB33" s="124" t="n"/>
      <c r="BC33" s="2765">
        <f>BC34+BC35+BC36</f>
        <v/>
      </c>
      <c r="BD33" s="124" t="n"/>
      <c r="BE33" s="2560">
        <f>BE34+BE35+BE36</f>
        <v/>
      </c>
      <c r="BF33" s="124" t="n"/>
      <c r="BG33" s="2561">
        <f>BG34+BG35+BG36</f>
        <v/>
      </c>
      <c r="BH33" s="161" t="n"/>
      <c r="BI33" s="2766">
        <f>BI34+BI35+BI36</f>
        <v/>
      </c>
      <c r="BJ33" s="123" t="n"/>
      <c r="BK33" s="2560">
        <f>BK34+BK35+BK36</f>
        <v/>
      </c>
      <c r="BL33" s="124" t="n"/>
      <c r="BM33" s="2767">
        <f>BM34+BM35+BM36</f>
        <v/>
      </c>
      <c r="BN33" s="123" t="n"/>
      <c r="BO33" s="2768" t="n"/>
      <c r="BP33" s="206" t="n"/>
      <c r="BQ33" s="206" t="n"/>
      <c r="BR33" s="139" t="n"/>
      <c r="BS33" s="1" t="n"/>
      <c r="BT33" s="1" t="n"/>
      <c r="BU33" s="1" t="n"/>
      <c r="BV33" s="1" t="n"/>
    </row>
    <row r="34">
      <c r="A34" s="355" t="n"/>
      <c r="B34" s="2568" t="inlineStr">
        <is>
          <t>1.1.1</t>
        </is>
      </c>
      <c r="C34" s="179" t="n"/>
      <c r="D34" s="2622" t="inlineStr">
        <is>
          <t>Теория и прогрессивные технологии изготовления продукции массового и специального назначения из растительных полимеров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2769" t="inlineStr">
        <is>
          <t>2040.1/2024</t>
        </is>
      </c>
      <c r="AA34" s="434" t="n">
        <v>1</v>
      </c>
      <c r="AB34" s="132" t="n"/>
      <c r="AC34" s="2770" t="n"/>
      <c r="AD34" s="175" t="n"/>
      <c r="AE34" s="2571">
        <f>AW34</f>
        <v/>
      </c>
      <c r="AF34" s="175" t="n"/>
      <c r="AG34" s="2577" t="n">
        <v>46</v>
      </c>
      <c r="AH34" s="131" t="n"/>
      <c r="AI34" s="179" t="n"/>
      <c r="AJ34" s="2573">
        <f>AM34+AO34+AQ34+AS34</f>
        <v/>
      </c>
      <c r="AK34" s="131" t="n"/>
      <c r="AL34" s="179" t="n"/>
      <c r="AM34" s="2574" t="n">
        <v>8</v>
      </c>
      <c r="AN34" s="179" t="n"/>
      <c r="AO34" s="2574" t="n"/>
      <c r="AP34" s="179" t="n"/>
      <c r="AQ34" s="2574" t="n">
        <v>4</v>
      </c>
      <c r="AR34" s="179" t="n"/>
      <c r="AS34" s="2574" t="n"/>
      <c r="AT34" s="179" t="n"/>
      <c r="AU34" s="2771" t="n"/>
      <c r="AV34" s="429" t="n"/>
      <c r="AW34" s="2772">
        <f>BA34*36</f>
        <v/>
      </c>
      <c r="AX34" s="429" t="n"/>
      <c r="AY34" s="2574">
        <f>AJ34</f>
        <v/>
      </c>
      <c r="AZ34" s="179" t="n"/>
      <c r="BA34" s="2574" t="n">
        <v>3</v>
      </c>
      <c r="BB34" s="179" t="n"/>
      <c r="BC34" s="2773" t="n"/>
      <c r="BD34" s="128" t="n"/>
      <c r="BE34" s="2574" t="n"/>
      <c r="BF34" s="179" t="n"/>
      <c r="BG34" s="2574" t="n"/>
      <c r="BH34" s="179" t="n"/>
      <c r="BI34" s="2577" t="n"/>
      <c r="BJ34" s="179" t="n"/>
      <c r="BK34" s="2574" t="n"/>
      <c r="BL34" s="179" t="n"/>
      <c r="BM34" s="2574" t="n"/>
      <c r="BN34" s="179" t="n"/>
      <c r="BO34" s="2774" t="inlineStr">
        <is>
          <t>УПК-4</t>
        </is>
      </c>
      <c r="BP34" s="131" t="n"/>
      <c r="BQ34" s="131" t="n"/>
      <c r="BR34" s="179" t="n"/>
      <c r="BS34" s="1" t="n"/>
      <c r="BT34" s="1" t="n"/>
      <c r="BU34" s="1" t="n"/>
      <c r="BV34" s="1" t="n"/>
    </row>
    <row r="35">
      <c r="A35" s="355" t="n"/>
      <c r="B35" s="2568" t="inlineStr">
        <is>
          <t>1.1.2</t>
        </is>
      </c>
      <c r="C35" s="179" t="n"/>
      <c r="D35" s="2622" t="inlineStr">
        <is>
          <t>Ресурсо- и энергосберегающие технологии в химической переработке растительных полимеров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2769" t="inlineStr">
        <is>
          <t>2007.1/2023</t>
        </is>
      </c>
      <c r="AA35" s="434" t="n"/>
      <c r="AB35" s="132" t="n"/>
      <c r="AC35" s="2770" t="n">
        <v>2</v>
      </c>
      <c r="AD35" s="175" t="n"/>
      <c r="AE35" s="2571">
        <f>BC35</f>
        <v/>
      </c>
      <c r="AF35" s="175" t="n"/>
      <c r="AG35" s="2577" t="n">
        <v>42</v>
      </c>
      <c r="AH35" s="131" t="n"/>
      <c r="AI35" s="179" t="n"/>
      <c r="AJ35" s="2573">
        <f>AM35+AO35+AQ35+AS35</f>
        <v/>
      </c>
      <c r="AK35" s="131" t="n"/>
      <c r="AL35" s="179" t="n"/>
      <c r="AM35" s="2574" t="n">
        <v>6</v>
      </c>
      <c r="AN35" s="179" t="n"/>
      <c r="AO35" s="2574" t="n"/>
      <c r="AP35" s="179" t="n"/>
      <c r="AQ35" s="2574" t="n">
        <v>4</v>
      </c>
      <c r="AR35" s="179" t="n"/>
      <c r="AS35" s="2574" t="n"/>
      <c r="AT35" s="179" t="n"/>
      <c r="AU35" s="2771" t="n"/>
      <c r="AV35" s="429" t="n"/>
      <c r="AW35" s="2775" t="n"/>
      <c r="AX35" s="429" t="n"/>
      <c r="AY35" s="2574" t="n"/>
      <c r="AZ35" s="179" t="n"/>
      <c r="BA35" s="2574" t="n"/>
      <c r="BB35" s="179" t="n"/>
      <c r="BC35" s="2773">
        <f>BG35*36</f>
        <v/>
      </c>
      <c r="BD35" s="128" t="n"/>
      <c r="BE35" s="2574">
        <f>AJ35</f>
        <v/>
      </c>
      <c r="BF35" s="179" t="n"/>
      <c r="BG35" s="2574" t="n">
        <v>3</v>
      </c>
      <c r="BH35" s="179" t="n"/>
      <c r="BI35" s="2577" t="n"/>
      <c r="BJ35" s="179" t="n"/>
      <c r="BK35" s="2574" t="n"/>
      <c r="BL35" s="179" t="n"/>
      <c r="BM35" s="2574" t="n"/>
      <c r="BN35" s="179" t="n"/>
      <c r="BO35" s="2774" t="inlineStr">
        <is>
          <t>УПК-3</t>
        </is>
      </c>
      <c r="BP35" s="131" t="n"/>
      <c r="BQ35" s="131" t="n"/>
      <c r="BR35" s="179" t="n"/>
      <c r="BS35" s="1" t="n"/>
      <c r="BT35" s="1" t="n"/>
      <c r="BU35" s="1" t="n"/>
      <c r="BV35" s="1" t="n"/>
    </row>
    <row r="36">
      <c r="A36" s="355" t="n"/>
      <c r="B36" s="2568" t="inlineStr">
        <is>
          <t>1.1.3</t>
        </is>
      </c>
      <c r="C36" s="179" t="n"/>
      <c r="D36" s="2622" t="inlineStr">
        <is>
          <t>Технический контроль продукции химической переработки растительных полимеров из древесного сырья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2769" t="inlineStr">
        <is>
          <t>2043.1/2024</t>
        </is>
      </c>
      <c r="AA36" s="434" t="n">
        <v>3</v>
      </c>
      <c r="AB36" s="132" t="n"/>
      <c r="AC36" s="2770" t="n"/>
      <c r="AD36" s="175" t="n"/>
      <c r="AE36" s="2571" t="n">
        <v>108</v>
      </c>
      <c r="AF36" s="175" t="n"/>
      <c r="AG36" s="2577" t="n">
        <v>46</v>
      </c>
      <c r="AH36" s="131" t="n"/>
      <c r="AI36" s="179" t="n"/>
      <c r="AJ36" s="2573">
        <f>AM36+AO36+AQ36+AS36</f>
        <v/>
      </c>
      <c r="AK36" s="131" t="n"/>
      <c r="AL36" s="179" t="n"/>
      <c r="AM36" s="2574" t="n">
        <v>8</v>
      </c>
      <c r="AN36" s="179" t="n"/>
      <c r="AO36" s="2574" t="n">
        <v>4</v>
      </c>
      <c r="AP36" s="179" t="n"/>
      <c r="AQ36" s="2574" t="n"/>
      <c r="AR36" s="179" t="n"/>
      <c r="AS36" s="2574" t="n"/>
      <c r="AT36" s="179" t="n"/>
      <c r="AU36" s="2771" t="n"/>
      <c r="AV36" s="429" t="n"/>
      <c r="AW36" s="2775" t="n"/>
      <c r="AX36" s="429" t="n"/>
      <c r="AY36" s="2574" t="n"/>
      <c r="AZ36" s="179" t="n"/>
      <c r="BA36" s="2574" t="n"/>
      <c r="BB36" s="179" t="n"/>
      <c r="BC36" s="2776" t="n"/>
      <c r="BD36" s="128" t="n"/>
      <c r="BE36" s="2574" t="n"/>
      <c r="BF36" s="179" t="n"/>
      <c r="BG36" s="2574" t="n"/>
      <c r="BH36" s="179" t="n"/>
      <c r="BI36" s="2777">
        <f>AE36</f>
        <v/>
      </c>
      <c r="BJ36" s="1089" t="n"/>
      <c r="BK36" s="2574">
        <f>AJ36</f>
        <v/>
      </c>
      <c r="BL36" s="179" t="n"/>
      <c r="BM36" s="2778" t="n">
        <v>3</v>
      </c>
      <c r="BN36" s="131" t="n"/>
      <c r="BO36" s="2774" t="inlineStr">
        <is>
          <t>УПК-1</t>
        </is>
      </c>
      <c r="BP36" s="131" t="n"/>
      <c r="BQ36" s="131" t="n"/>
      <c r="BR36" s="179" t="n"/>
      <c r="BS36" s="1" t="n"/>
      <c r="BT36" s="1" t="n"/>
      <c r="BU36" s="1" t="n"/>
      <c r="BV36" s="1" t="n"/>
    </row>
    <row r="37">
      <c r="A37" s="355" t="n"/>
      <c r="B37" s="2581" t="inlineStr">
        <is>
          <t>1.2</t>
        </is>
      </c>
      <c r="C37" s="179" t="n"/>
      <c r="D37" s="2063" t="inlineStr">
        <is>
          <t>Модуль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2779" t="n"/>
      <c r="AA37" s="2064" t="n"/>
      <c r="AB37" s="132" t="n"/>
      <c r="AC37" s="2396" t="n"/>
      <c r="AD37" s="175" t="n"/>
      <c r="AE37" s="2584" t="n">
        <v>324</v>
      </c>
      <c r="AF37" s="175" t="n"/>
      <c r="AG37" s="2586">
        <f>AG38+AG39</f>
        <v/>
      </c>
      <c r="AH37" s="131" t="n"/>
      <c r="AI37" s="179" t="n"/>
      <c r="AJ37" s="2585">
        <f>AJ38+AJ39</f>
        <v/>
      </c>
      <c r="AK37" s="131" t="n"/>
      <c r="AL37" s="179" t="n"/>
      <c r="AM37" s="1878">
        <f>AM38+AM39</f>
        <v/>
      </c>
      <c r="AN37" s="179" t="n"/>
      <c r="AO37" s="1878">
        <f>AO38+AO39</f>
        <v/>
      </c>
      <c r="AP37" s="179" t="n"/>
      <c r="AQ37" s="1878" t="n"/>
      <c r="AR37" s="179" t="n"/>
      <c r="AS37" s="1878" t="n"/>
      <c r="AT37" s="179" t="n"/>
      <c r="AU37" s="2780" t="n"/>
      <c r="AV37" s="429" t="n"/>
      <c r="AW37" s="2781">
        <f>AW38+AW39</f>
        <v/>
      </c>
      <c r="AX37" s="429" t="n"/>
      <c r="AY37" s="2781">
        <f>AY38+AY39</f>
        <v/>
      </c>
      <c r="AZ37" s="429" t="n"/>
      <c r="BA37" s="2781">
        <f>BA38+BA39</f>
        <v/>
      </c>
      <c r="BB37" s="429" t="n"/>
      <c r="BC37" s="2412">
        <f>BC38+BC39</f>
        <v/>
      </c>
      <c r="BD37" s="1089" t="n"/>
      <c r="BE37" s="1878" t="n"/>
      <c r="BF37" s="179" t="n"/>
      <c r="BG37" s="2399">
        <f>BG38+BG39</f>
        <v/>
      </c>
      <c r="BH37" s="132" t="n"/>
      <c r="BI37" s="2398">
        <f>BI38+BI39</f>
        <v/>
      </c>
      <c r="BJ37" s="1089" t="n"/>
      <c r="BK37" s="1878" t="n"/>
      <c r="BL37" s="179" t="n"/>
      <c r="BM37" s="2782">
        <f>BM38+BM39</f>
        <v/>
      </c>
      <c r="BN37" s="131" t="n"/>
      <c r="BO37" s="2783" t="n"/>
      <c r="BP37" s="131" t="n"/>
      <c r="BQ37" s="131" t="n"/>
      <c r="BR37" s="179" t="n"/>
      <c r="BS37" s="1" t="n"/>
      <c r="BT37" s="1" t="n"/>
      <c r="BU37" s="1" t="n"/>
      <c r="BV37" s="1" t="n"/>
    </row>
    <row r="38">
      <c r="A38" s="355" t="n"/>
      <c r="B38" s="2562" t="inlineStr">
        <is>
          <t>1.2.1</t>
        </is>
      </c>
      <c r="C38" s="179" t="n"/>
      <c r="D38" s="2058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2784" t="n"/>
      <c r="AA38" s="627" t="n"/>
      <c r="AB38" s="132" t="n"/>
      <c r="AC38" s="1315" t="inlineStr">
        <is>
          <t>1,2,3</t>
        </is>
      </c>
      <c r="AD38" s="175" t="n"/>
      <c r="AE38" s="2564" t="n">
        <v>216</v>
      </c>
      <c r="AF38" s="175" t="n"/>
      <c r="AG38" s="2579" t="n"/>
      <c r="AH38" s="131" t="n"/>
      <c r="AI38" s="179" t="n"/>
      <c r="AJ38" s="2565" t="n"/>
      <c r="AK38" s="131" t="n"/>
      <c r="AL38" s="179" t="n"/>
      <c r="AM38" s="1877" t="n"/>
      <c r="AN38" s="179" t="n"/>
      <c r="AO38" s="1877" t="n"/>
      <c r="AP38" s="179" t="n"/>
      <c r="AQ38" s="1877" t="n"/>
      <c r="AR38" s="179" t="n"/>
      <c r="AS38" s="1877" t="n"/>
      <c r="AT38" s="179" t="n"/>
      <c r="AU38" s="2785" t="n"/>
      <c r="AV38" s="429" t="n"/>
      <c r="AW38" s="2786" t="n">
        <v>72</v>
      </c>
      <c r="AX38" s="429" t="n"/>
      <c r="AY38" s="1877" t="n"/>
      <c r="AZ38" s="179" t="n"/>
      <c r="BA38" s="1877" t="n">
        <v>2</v>
      </c>
      <c r="BB38" s="179" t="n"/>
      <c r="BC38" s="1233" t="n">
        <v>72</v>
      </c>
      <c r="BD38" s="128" t="n"/>
      <c r="BE38" s="1877" t="n"/>
      <c r="BF38" s="179" t="n"/>
      <c r="BG38" s="1877" t="n">
        <v>2</v>
      </c>
      <c r="BH38" s="179" t="n"/>
      <c r="BI38" s="2579" t="n">
        <v>72</v>
      </c>
      <c r="BJ38" s="179" t="n"/>
      <c r="BK38" s="1877" t="n"/>
      <c r="BL38" s="179" t="n"/>
      <c r="BM38" s="1877" t="n">
        <v>2</v>
      </c>
      <c r="BN38" s="179" t="n"/>
      <c r="BO38" s="2783" t="inlineStr">
        <is>
          <t>УК-1,4,5,6</t>
        </is>
      </c>
      <c r="BP38" s="131" t="n"/>
      <c r="BQ38" s="131" t="n"/>
      <c r="BR38" s="179" t="n"/>
      <c r="BS38" s="1" t="n"/>
      <c r="BT38" s="1" t="n"/>
      <c r="BU38" s="1" t="n"/>
      <c r="BV38" s="1" t="n"/>
    </row>
    <row r="39">
      <c r="A39" s="355" t="n"/>
      <c r="B39" s="2562" t="inlineStr">
        <is>
          <t>1.2.2</t>
        </is>
      </c>
      <c r="C39" s="179" t="n"/>
      <c r="D39" s="2058" t="inlineStr">
        <is>
          <t>Информационные технологии в науке и производстве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2" t="n"/>
      <c r="Z39" s="2784" t="n"/>
      <c r="AA39" s="627" t="n">
        <v>1</v>
      </c>
      <c r="AB39" s="132" t="n"/>
      <c r="AC39" s="1315" t="n"/>
      <c r="AD39" s="175" t="n"/>
      <c r="AE39" s="2787" t="n">
        <v>108</v>
      </c>
      <c r="AF39" s="1924" t="n"/>
      <c r="AG39" s="2579" t="n">
        <v>52</v>
      </c>
      <c r="AH39" s="131" t="n"/>
      <c r="AI39" s="179" t="n"/>
      <c r="AJ39" s="2565">
        <f>AM39+AO39+AQ39+AS39</f>
        <v/>
      </c>
      <c r="AK39" s="131" t="n"/>
      <c r="AL39" s="179" t="n"/>
      <c r="AM39" s="1877" t="n">
        <v>6</v>
      </c>
      <c r="AN39" s="179" t="n"/>
      <c r="AO39" s="1877" t="n">
        <v>8</v>
      </c>
      <c r="AP39" s="179" t="n"/>
      <c r="AQ39" s="1877" t="n"/>
      <c r="AR39" s="179" t="n"/>
      <c r="AS39" s="1877" t="n"/>
      <c r="AT39" s="179" t="n"/>
      <c r="AU39" s="2592" t="n"/>
      <c r="AV39" s="144" t="n"/>
      <c r="AW39" s="2110">
        <f>BA39*36</f>
        <v/>
      </c>
      <c r="AX39" s="144" t="n"/>
      <c r="AY39" s="2110">
        <f>AJ39</f>
        <v/>
      </c>
      <c r="AZ39" s="144" t="n"/>
      <c r="BA39" s="2110" t="n">
        <v>3</v>
      </c>
      <c r="BB39" s="144" t="n"/>
      <c r="BC39" s="1320" t="n"/>
      <c r="BD39" s="144" t="n"/>
      <c r="BE39" s="2111" t="n"/>
      <c r="BF39" s="1059" t="n"/>
      <c r="BG39" s="2111" t="n"/>
      <c r="BH39" s="1059" t="n"/>
      <c r="BI39" s="2565" t="n"/>
      <c r="BJ39" s="179" t="n"/>
      <c r="BK39" s="1877" t="n"/>
      <c r="BL39" s="179" t="n"/>
      <c r="BM39" s="1877" t="n"/>
      <c r="BN39" s="179" t="n"/>
      <c r="BO39" s="2788" t="inlineStr">
        <is>
          <t>УК-2,5-7,   УПК-2</t>
        </is>
      </c>
      <c r="BP39" s="194" t="n"/>
      <c r="BQ39" s="194" t="n"/>
      <c r="BR39" s="1059" t="n"/>
      <c r="BS39" s="1" t="n"/>
      <c r="BT39" s="1" t="n"/>
      <c r="BU39" s="1" t="n"/>
      <c r="BV39" s="1" t="n"/>
    </row>
    <row r="40">
      <c r="A40" s="355" t="n"/>
      <c r="B40" s="2370" t="n">
        <v>2</v>
      </c>
      <c r="C40" s="109" t="n"/>
      <c r="D40" s="2757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2687" t="n"/>
      <c r="Z40" s="2553" t="n"/>
      <c r="AA40" s="2758" t="n"/>
      <c r="AB40" s="2687" t="n"/>
      <c r="AC40" s="2759" t="n"/>
      <c r="AD40" s="2687" t="n"/>
      <c r="AE40" s="2409">
        <f>AE41+AE42+AE46+AE49</f>
        <v/>
      </c>
      <c r="AF40" s="1737" t="n"/>
      <c r="AG40" s="2758">
        <f>AG41+AG42+AG46+AG49</f>
        <v/>
      </c>
      <c r="AH40" s="108" t="n"/>
      <c r="AI40" s="2687" t="n"/>
      <c r="AJ40" s="951">
        <f>AJ41+AJ42+AJ46+AJ49</f>
        <v/>
      </c>
      <c r="AK40" s="108" t="n"/>
      <c r="AL40" s="109" t="n"/>
      <c r="AM40" s="978">
        <f>AM41+AM42+AM46+AM49</f>
        <v/>
      </c>
      <c r="AN40" s="109" t="n"/>
      <c r="AO40" s="978">
        <f>AO41+AO42+AO46+AO49</f>
        <v/>
      </c>
      <c r="AP40" s="109" t="n"/>
      <c r="AQ40" s="978">
        <f>AQ41+AQ42+AQ46+AQ49</f>
        <v/>
      </c>
      <c r="AR40" s="109" t="n"/>
      <c r="AS40" s="978" t="n"/>
      <c r="AT40" s="109" t="n"/>
      <c r="AU40" s="2049" t="n"/>
      <c r="AV40" s="613" t="n"/>
      <c r="AW40" s="2761">
        <f>AW41+AW42+AW46+AW49</f>
        <v/>
      </c>
      <c r="AX40" s="2762" t="n"/>
      <c r="AY40" s="2761">
        <f>AY41+AY42+AY46+AY49</f>
        <v/>
      </c>
      <c r="AZ40" s="2762" t="n"/>
      <c r="BA40" s="2761">
        <f>BA41+BA42+BA46+BA49</f>
        <v/>
      </c>
      <c r="BB40" s="2762" t="n"/>
      <c r="BC40" s="2763">
        <f>BC41+BC42+BC46+BC49</f>
        <v/>
      </c>
      <c r="BD40" s="2762" t="n"/>
      <c r="BE40" s="978">
        <f>BE41+BE42+BE46+BE49</f>
        <v/>
      </c>
      <c r="BF40" s="109" t="n"/>
      <c r="BG40" s="978">
        <f>BG41+BG42+BG46+BG49</f>
        <v/>
      </c>
      <c r="BH40" s="109" t="n"/>
      <c r="BI40" s="978">
        <f>BI41+BI42+BI46+BI49</f>
        <v/>
      </c>
      <c r="BJ40" s="109" t="n"/>
      <c r="BK40" s="978">
        <f>BK41+BK42+BK46+BK49</f>
        <v/>
      </c>
      <c r="BL40" s="109" t="n"/>
      <c r="BM40" s="978">
        <f>BM41+BM42+BM46+BM49</f>
        <v/>
      </c>
      <c r="BN40" s="109" t="n"/>
      <c r="BO40" s="2789" t="n"/>
      <c r="BP40" s="108" t="n"/>
      <c r="BQ40" s="108" t="n"/>
      <c r="BR40" s="2687" t="n"/>
      <c r="BS40" s="1" t="n"/>
      <c r="BT40" s="1" t="n"/>
      <c r="BU40" s="1" t="n"/>
      <c r="BV40" s="1" t="n"/>
    </row>
    <row r="41">
      <c r="A41" s="355" t="n"/>
      <c r="B41" s="2594" t="inlineStr">
        <is>
          <t>2.1</t>
        </is>
      </c>
      <c r="C41" s="124" t="n"/>
      <c r="D41" s="2790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61" t="n"/>
      <c r="Z41" s="415" t="inlineStr">
        <is>
          <t>2022/2023</t>
        </is>
      </c>
      <c r="AA41" s="2596" t="n"/>
      <c r="AB41" s="161" t="n"/>
      <c r="AC41" s="2597" t="n">
        <v>1</v>
      </c>
      <c r="AD41" s="161" t="n"/>
      <c r="AE41" s="2791" t="n">
        <v>108</v>
      </c>
      <c r="AF41" s="1762" t="n"/>
      <c r="AG41" s="2792" t="n">
        <v>52</v>
      </c>
      <c r="AH41" s="123" t="n"/>
      <c r="AI41" s="124" t="n"/>
      <c r="AJ41" s="2600" t="n">
        <v>16</v>
      </c>
      <c r="AK41" s="123" t="n"/>
      <c r="AL41" s="124" t="n"/>
      <c r="AM41" s="2601" t="n"/>
      <c r="AN41" s="139" t="n"/>
      <c r="AO41" s="2601" t="n"/>
      <c r="AP41" s="139" t="n"/>
      <c r="AQ41" s="2602" t="n">
        <v>16</v>
      </c>
      <c r="AR41" s="139" t="n"/>
      <c r="AS41" s="2601" t="n"/>
      <c r="AT41" s="139" t="n"/>
      <c r="AU41" s="2793" t="n"/>
      <c r="AV41" s="124" t="n"/>
      <c r="AW41" s="2794" t="n">
        <v>108</v>
      </c>
      <c r="AX41" s="124" t="n"/>
      <c r="AY41" s="2602" t="n">
        <v>16</v>
      </c>
      <c r="AZ41" s="139" t="n"/>
      <c r="BA41" s="2602" t="n">
        <v>3</v>
      </c>
      <c r="BB41" s="139" t="n"/>
      <c r="BC41" s="2604" t="n"/>
      <c r="BD41" s="139" t="n"/>
      <c r="BE41" s="2605" t="n"/>
      <c r="BF41" s="139" t="n"/>
      <c r="BG41" s="2606" t="n"/>
      <c r="BH41" s="124" t="n"/>
      <c r="BI41" s="2604" t="n"/>
      <c r="BJ41" s="139" t="n"/>
      <c r="BK41" s="2605" t="n"/>
      <c r="BL41" s="139" t="n"/>
      <c r="BM41" s="2605" t="n"/>
      <c r="BN41" s="139" t="n"/>
      <c r="BO41" s="2795" t="inlineStr">
        <is>
          <t>УК-3,4</t>
        </is>
      </c>
      <c r="BP41" s="206" t="n"/>
      <c r="BQ41" s="206" t="n"/>
      <c r="BR41" s="207" t="n"/>
      <c r="BS41" s="1" t="n"/>
      <c r="BT41" s="1" t="n"/>
      <c r="BU41" s="1" t="n"/>
      <c r="BV41" s="1" t="n"/>
    </row>
    <row r="42">
      <c r="A42" s="355" t="n"/>
      <c r="B42" s="2581" t="inlineStr">
        <is>
          <t>2.2</t>
        </is>
      </c>
      <c r="C42" s="179" t="n"/>
      <c r="D42" s="2063" t="inlineStr">
        <is>
          <t>Модуль "Современные тенденции развития и проектирования предприятий"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779" t="n"/>
      <c r="AA42" s="2064" t="n"/>
      <c r="AB42" s="132" t="n"/>
      <c r="AC42" s="2396" t="n"/>
      <c r="AD42" s="175" t="n"/>
      <c r="AE42" s="2397">
        <f>AE43+AE44+AE45</f>
        <v/>
      </c>
      <c r="AF42" s="1770" t="n"/>
      <c r="AG42" s="2586">
        <f>AG43+AG44+AG45</f>
        <v/>
      </c>
      <c r="AH42" s="131" t="n"/>
      <c r="AI42" s="179" t="n"/>
      <c r="AJ42" s="2585">
        <f>AJ43+AJ44+AJ45</f>
        <v/>
      </c>
      <c r="AK42" s="131" t="n"/>
      <c r="AL42" s="179" t="n"/>
      <c r="AM42" s="1878">
        <f>AM43+AM44+AM45</f>
        <v/>
      </c>
      <c r="AN42" s="179" t="n"/>
      <c r="AO42" s="1878">
        <f>AO43+AO44+AO45</f>
        <v/>
      </c>
      <c r="AP42" s="179" t="n"/>
      <c r="AQ42" s="1878">
        <f>AQ43+AQ44+AQ45</f>
        <v/>
      </c>
      <c r="AR42" s="179" t="n"/>
      <c r="AS42" s="1878" t="n"/>
      <c r="AT42" s="179" t="n"/>
      <c r="AU42" s="2066" t="n"/>
      <c r="AV42" s="179" t="n"/>
      <c r="AW42" s="1878">
        <f>AW43+AW44+AW45</f>
        <v/>
      </c>
      <c r="AX42" s="179" t="n"/>
      <c r="AY42" s="1878">
        <f>AY43+AY44+AY45</f>
        <v/>
      </c>
      <c r="AZ42" s="179" t="n"/>
      <c r="BA42" s="1878">
        <f>BA43+BA44+BA45</f>
        <v/>
      </c>
      <c r="BB42" s="179" t="n"/>
      <c r="BC42" s="1249">
        <f>BC43+BC44+BC45</f>
        <v/>
      </c>
      <c r="BD42" s="128" t="n"/>
      <c r="BE42" s="1878">
        <f>BE43+BE44+BE45</f>
        <v/>
      </c>
      <c r="BF42" s="179" t="n"/>
      <c r="BG42" s="1878">
        <f>BG43+BG44+BG45</f>
        <v/>
      </c>
      <c r="BH42" s="179" t="n"/>
      <c r="BI42" s="2585">
        <f>BI43+BI44+BI45</f>
        <v/>
      </c>
      <c r="BJ42" s="179" t="n"/>
      <c r="BK42" s="1878">
        <f>BK43+BK44+BK45</f>
        <v/>
      </c>
      <c r="BL42" s="179" t="n"/>
      <c r="BM42" s="1878">
        <f>BM43+BM44+BM45</f>
        <v/>
      </c>
      <c r="BN42" s="179" t="n"/>
      <c r="BO42" s="1675" t="n"/>
      <c r="BP42" s="131" t="n"/>
      <c r="BQ42" s="131" t="n"/>
      <c r="BR42" s="132" t="n"/>
      <c r="BS42" s="1" t="n"/>
      <c r="BT42" s="1" t="n"/>
      <c r="BU42" s="1" t="n"/>
      <c r="BV42" s="1" t="n"/>
    </row>
    <row r="43">
      <c r="A43" s="355" t="n"/>
      <c r="B43" s="2568" t="inlineStr">
        <is>
          <t>2.2.1</t>
        </is>
      </c>
      <c r="C43" s="179" t="n"/>
      <c r="D43" s="2796" t="inlineStr">
        <is>
          <t>Технологии эффективного использования химических веществ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769" t="inlineStr">
        <is>
          <t>2037.1/2024</t>
        </is>
      </c>
      <c r="AA43" s="434" t="n"/>
      <c r="AB43" s="132" t="n"/>
      <c r="AC43" s="2770" t="n">
        <v>1</v>
      </c>
      <c r="AD43" s="175" t="n"/>
      <c r="AE43" s="2797" t="n">
        <v>98</v>
      </c>
      <c r="AF43" s="1770" t="n"/>
      <c r="AG43" s="2577" t="n">
        <v>42</v>
      </c>
      <c r="AH43" s="131" t="n"/>
      <c r="AI43" s="179" t="n"/>
      <c r="AJ43" s="2573">
        <f>AM43+AO43+AQ43+AS43</f>
        <v/>
      </c>
      <c r="AK43" s="131" t="n"/>
      <c r="AL43" s="179" t="n"/>
      <c r="AM43" s="2574" t="n">
        <v>6</v>
      </c>
      <c r="AN43" s="179" t="n"/>
      <c r="AO43" s="2574" t="n">
        <v>4</v>
      </c>
      <c r="AP43" s="179" t="n"/>
      <c r="AQ43" s="2574" t="n"/>
      <c r="AR43" s="179" t="n"/>
      <c r="AS43" s="2574" t="n"/>
      <c r="AT43" s="179" t="n"/>
      <c r="AU43" s="2771" t="n"/>
      <c r="AV43" s="429" t="n"/>
      <c r="AW43" s="2772">
        <f>AE43</f>
        <v/>
      </c>
      <c r="AX43" s="429" t="n"/>
      <c r="AY43" s="2574">
        <f>AJ43</f>
        <v/>
      </c>
      <c r="AZ43" s="179" t="n"/>
      <c r="BA43" s="2574" t="n">
        <v>3</v>
      </c>
      <c r="BB43" s="179" t="n"/>
      <c r="BC43" s="2773" t="n"/>
      <c r="BD43" s="128" t="n"/>
      <c r="BE43" s="2574" t="n"/>
      <c r="BF43" s="179" t="n"/>
      <c r="BG43" s="2574" t="n"/>
      <c r="BH43" s="179" t="n"/>
      <c r="BI43" s="2573" t="n"/>
      <c r="BJ43" s="179" t="n"/>
      <c r="BK43" s="2574" t="n"/>
      <c r="BL43" s="179" t="n"/>
      <c r="BM43" s="2574" t="n"/>
      <c r="BN43" s="179" t="n"/>
      <c r="BO43" s="409" t="inlineStr">
        <is>
          <t>СК-1</t>
        </is>
      </c>
      <c r="BP43" s="131" t="n"/>
      <c r="BQ43" s="131" t="n"/>
      <c r="BR43" s="132" t="n"/>
      <c r="BS43" s="1" t="n"/>
      <c r="BT43" s="1" t="n"/>
      <c r="BU43" s="1" t="n"/>
      <c r="BV43" s="1" t="n"/>
    </row>
    <row r="44">
      <c r="A44" s="355" t="n"/>
      <c r="B44" s="2568" t="inlineStr">
        <is>
          <t>2.2.2</t>
        </is>
      </c>
      <c r="C44" s="179" t="n"/>
      <c r="D44" s="2622" t="inlineStr">
        <is>
          <t>Планирование эксперимента при исследованиях и проектировании процессов и аппаратов в химической технологии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2769" t="inlineStr">
        <is>
          <t>2010/2023</t>
        </is>
      </c>
      <c r="AA44" s="434" t="n">
        <v>2</v>
      </c>
      <c r="AB44" s="132" t="n"/>
      <c r="AC44" s="2770" t="n"/>
      <c r="AD44" s="175" t="n"/>
      <c r="AE44" s="2797" t="n">
        <v>108</v>
      </c>
      <c r="AF44" s="1770" t="n"/>
      <c r="AG44" s="2577" t="n">
        <v>42</v>
      </c>
      <c r="AH44" s="131" t="n"/>
      <c r="AI44" s="179" t="n"/>
      <c r="AJ44" s="2573">
        <f>AM44+AO44+AQ44+AS44</f>
        <v/>
      </c>
      <c r="AK44" s="131" t="n"/>
      <c r="AL44" s="179" t="n"/>
      <c r="AM44" s="2574" t="n">
        <v>6</v>
      </c>
      <c r="AN44" s="179" t="n"/>
      <c r="AO44" s="2574" t="n"/>
      <c r="AP44" s="179" t="n"/>
      <c r="AQ44" s="2574" t="n">
        <v>4</v>
      </c>
      <c r="AR44" s="179" t="n"/>
      <c r="AS44" s="2574" t="n"/>
      <c r="AT44" s="179" t="n"/>
      <c r="AU44" s="2771" t="n"/>
      <c r="AV44" s="429" t="n"/>
      <c r="AW44" s="2775" t="n"/>
      <c r="AX44" s="429" t="n"/>
      <c r="AY44" s="2574" t="n"/>
      <c r="AZ44" s="179" t="n"/>
      <c r="BA44" s="2574" t="n"/>
      <c r="BB44" s="179" t="n"/>
      <c r="BC44" s="2773" t="n">
        <v>108</v>
      </c>
      <c r="BD44" s="128" t="n"/>
      <c r="BE44" s="2574">
        <f>AJ44</f>
        <v/>
      </c>
      <c r="BF44" s="179" t="n"/>
      <c r="BG44" s="2574" t="n">
        <v>3</v>
      </c>
      <c r="BH44" s="179" t="n"/>
      <c r="BI44" s="2573" t="n"/>
      <c r="BJ44" s="179" t="n"/>
      <c r="BK44" s="2574" t="n"/>
      <c r="BL44" s="179" t="n"/>
      <c r="BM44" s="2574" t="n"/>
      <c r="BN44" s="179" t="n"/>
      <c r="BO44" s="409" t="inlineStr">
        <is>
          <t>СК-2</t>
        </is>
      </c>
      <c r="BP44" s="131" t="n"/>
      <c r="BQ44" s="131" t="n"/>
      <c r="BR44" s="132" t="n"/>
      <c r="BS44" s="1" t="n"/>
      <c r="BT44" s="1" t="n"/>
      <c r="BU44" s="1" t="n"/>
      <c r="BV44" s="1" t="n"/>
    </row>
    <row r="45">
      <c r="A45" s="355" t="n"/>
      <c r="B45" s="2562" t="inlineStr">
        <is>
          <t>2.2.3</t>
        </is>
      </c>
      <c r="C45" s="179" t="n"/>
      <c r="D45" s="2058" t="inlineStr">
        <is>
          <t>Современные методы управления предприятием на основе систем искусственного интеллекта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2784" t="n"/>
      <c r="AA45" s="627" t="n"/>
      <c r="AB45" s="132" t="n"/>
      <c r="AC45" s="1315" t="n">
        <v>3</v>
      </c>
      <c r="AD45" s="175" t="n"/>
      <c r="AE45" s="2389" t="n">
        <v>98</v>
      </c>
      <c r="AF45" s="1770" t="n"/>
      <c r="AG45" s="2579" t="n">
        <v>44</v>
      </c>
      <c r="AH45" s="131" t="n"/>
      <c r="AI45" s="179" t="n"/>
      <c r="AJ45" s="2565">
        <f>AM45+AO45+AQ45+AS45</f>
        <v/>
      </c>
      <c r="AK45" s="131" t="n"/>
      <c r="AL45" s="179" t="n"/>
      <c r="AM45" s="1877" t="n">
        <v>6</v>
      </c>
      <c r="AN45" s="179" t="n"/>
      <c r="AO45" s="1877" t="n">
        <v>6</v>
      </c>
      <c r="AP45" s="179" t="n"/>
      <c r="AQ45" s="1877" t="n"/>
      <c r="AR45" s="179" t="n"/>
      <c r="AS45" s="1877" t="n"/>
      <c r="AT45" s="179" t="n"/>
      <c r="AU45" s="2785" t="n"/>
      <c r="AV45" s="429" t="n"/>
      <c r="AW45" s="2786" t="n"/>
      <c r="AX45" s="429" t="n"/>
      <c r="AY45" s="1877" t="n"/>
      <c r="AZ45" s="179" t="n"/>
      <c r="BA45" s="1877" t="n"/>
      <c r="BB45" s="179" t="n"/>
      <c r="BC45" s="1233" t="n"/>
      <c r="BD45" s="128" t="n"/>
      <c r="BE45" s="1877" t="n"/>
      <c r="BF45" s="179" t="n"/>
      <c r="BG45" s="1877" t="n"/>
      <c r="BH45" s="179" t="n"/>
      <c r="BI45" s="2609">
        <f>AE45</f>
        <v/>
      </c>
      <c r="BJ45" s="179" t="n"/>
      <c r="BK45" s="1877">
        <f>AJ45</f>
        <v/>
      </c>
      <c r="BL45" s="179" t="n"/>
      <c r="BM45" s="1877" t="n">
        <v>3</v>
      </c>
      <c r="BN45" s="179" t="n"/>
      <c r="BO45" s="1675" t="inlineStr">
        <is>
          <t>СК-3</t>
        </is>
      </c>
      <c r="BP45" s="131" t="n"/>
      <c r="BQ45" s="131" t="n"/>
      <c r="BR45" s="132" t="n"/>
      <c r="BS45" s="1" t="n"/>
      <c r="BT45" s="1" t="n"/>
      <c r="BU45" s="1" t="n"/>
      <c r="BV45" s="1" t="n"/>
    </row>
    <row r="46">
      <c r="A46" s="355" t="n"/>
      <c r="B46" s="2581" t="inlineStr">
        <is>
          <t>2.3</t>
        </is>
      </c>
      <c r="C46" s="179" t="n"/>
      <c r="D46" s="2063" t="inlineStr">
        <is>
          <t>Модуль "Физико-химические методы исследования растительных биополимеров"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779" t="n"/>
      <c r="AA46" s="2064" t="n"/>
      <c r="AB46" s="132" t="n"/>
      <c r="AC46" s="2396" t="n"/>
      <c r="AD46" s="175" t="n"/>
      <c r="AE46" s="2397">
        <f>AE47+AE48</f>
        <v/>
      </c>
      <c r="AF46" s="1770" t="n"/>
      <c r="AG46" s="2586">
        <f>AG47+AG48</f>
        <v/>
      </c>
      <c r="AH46" s="131" t="n"/>
      <c r="AI46" s="179" t="n"/>
      <c r="AJ46" s="2585">
        <f>AJ47+AJ48</f>
        <v/>
      </c>
      <c r="AK46" s="131" t="n"/>
      <c r="AL46" s="179" t="n"/>
      <c r="AM46" s="1878">
        <f>AM47+AM48</f>
        <v/>
      </c>
      <c r="AN46" s="179" t="n"/>
      <c r="AO46" s="1878">
        <f>AO47+AO48</f>
        <v/>
      </c>
      <c r="AP46" s="179" t="n"/>
      <c r="AQ46" s="1878" t="n"/>
      <c r="AR46" s="179" t="n"/>
      <c r="AS46" s="1878" t="n"/>
      <c r="AT46" s="179" t="n"/>
      <c r="AU46" s="2066" t="n"/>
      <c r="AV46" s="179" t="n"/>
      <c r="AW46" s="1878">
        <f>AW47+AW48</f>
        <v/>
      </c>
      <c r="AX46" s="179" t="n"/>
      <c r="AY46" s="1878">
        <f>AY47+AY48</f>
        <v/>
      </c>
      <c r="AZ46" s="179" t="n"/>
      <c r="BA46" s="1878">
        <f>BA47+BA48</f>
        <v/>
      </c>
      <c r="BB46" s="179" t="n"/>
      <c r="BC46" s="1249">
        <f>BC47+BC48</f>
        <v/>
      </c>
      <c r="BD46" s="128" t="n"/>
      <c r="BE46" s="1878">
        <f>BE47+BE48</f>
        <v/>
      </c>
      <c r="BF46" s="179" t="n"/>
      <c r="BG46" s="1878">
        <f>BG47+BG48</f>
        <v/>
      </c>
      <c r="BH46" s="179" t="n"/>
      <c r="BI46" s="2585" t="n"/>
      <c r="BJ46" s="179" t="n"/>
      <c r="BK46" s="1878" t="n"/>
      <c r="BL46" s="179" t="n"/>
      <c r="BM46" s="1878" t="n"/>
      <c r="BN46" s="179" t="n"/>
      <c r="BO46" s="2798" t="n"/>
      <c r="BP46" s="131" t="n"/>
      <c r="BQ46" s="131" t="n"/>
      <c r="BR46" s="132" t="n"/>
      <c r="BS46" s="1" t="n"/>
      <c r="BT46" s="1" t="n"/>
      <c r="BU46" s="1" t="n"/>
      <c r="BV46" s="1" t="n"/>
    </row>
    <row r="47">
      <c r="A47" s="355" t="n"/>
      <c r="B47" s="2568" t="inlineStr">
        <is>
          <t>2.3.1</t>
        </is>
      </c>
      <c r="C47" s="179" t="n"/>
      <c r="D47" s="2622" t="inlineStr">
        <is>
          <t>Физико-химические и спектральные методы анализа растительных биополимеров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2769" t="inlineStr">
        <is>
          <t>2009.1/2023</t>
        </is>
      </c>
      <c r="AA47" s="434" t="n"/>
      <c r="AB47" s="132" t="n"/>
      <c r="AC47" s="2770" t="n">
        <v>2</v>
      </c>
      <c r="AD47" s="175" t="n"/>
      <c r="AE47" s="2797" t="n">
        <v>108</v>
      </c>
      <c r="AF47" s="1770" t="n"/>
      <c r="AG47" s="2577" t="n">
        <v>44</v>
      </c>
      <c r="AH47" s="131" t="n"/>
      <c r="AI47" s="179" t="n"/>
      <c r="AJ47" s="2573">
        <f>AM47+AO47+AQ47+AS47</f>
        <v/>
      </c>
      <c r="AK47" s="131" t="n"/>
      <c r="AL47" s="179" t="n"/>
      <c r="AM47" s="2574" t="n">
        <v>6</v>
      </c>
      <c r="AN47" s="179" t="n"/>
      <c r="AO47" s="2574" t="n">
        <v>6</v>
      </c>
      <c r="AP47" s="179" t="n"/>
      <c r="AQ47" s="2574" t="n"/>
      <c r="AR47" s="179" t="n"/>
      <c r="AS47" s="2574" t="n"/>
      <c r="AT47" s="179" t="n"/>
      <c r="AU47" s="2771" t="n"/>
      <c r="AV47" s="429" t="n"/>
      <c r="AW47" s="2775" t="n"/>
      <c r="AX47" s="429" t="n"/>
      <c r="AY47" s="2574" t="n"/>
      <c r="AZ47" s="179" t="n"/>
      <c r="BA47" s="2574" t="n"/>
      <c r="BB47" s="179" t="n"/>
      <c r="BC47" s="2776">
        <f>AE47</f>
        <v/>
      </c>
      <c r="BD47" s="128" t="n"/>
      <c r="BE47" s="2574">
        <f>AJ47</f>
        <v/>
      </c>
      <c r="BF47" s="179" t="n"/>
      <c r="BG47" s="2574" t="n">
        <v>3</v>
      </c>
      <c r="BH47" s="179" t="n"/>
      <c r="BI47" s="2573" t="n"/>
      <c r="BJ47" s="179" t="n"/>
      <c r="BK47" s="2574" t="n"/>
      <c r="BL47" s="179" t="n"/>
      <c r="BM47" s="2574" t="n"/>
      <c r="BN47" s="179" t="n"/>
      <c r="BO47" s="409" t="inlineStr">
        <is>
          <t>СК-4</t>
        </is>
      </c>
      <c r="BP47" s="131" t="n"/>
      <c r="BQ47" s="131" t="n"/>
      <c r="BR47" s="132" t="n"/>
      <c r="BS47" s="1" t="n"/>
      <c r="BT47" s="1" t="n"/>
      <c r="BU47" s="1" t="n"/>
      <c r="BV47" s="1" t="n"/>
    </row>
    <row r="48">
      <c r="A48" s="355" t="n"/>
      <c r="B48" s="2562" t="inlineStr">
        <is>
          <t>2.3.2</t>
        </is>
      </c>
      <c r="C48" s="179" t="n"/>
      <c r="D48" s="2058" t="inlineStr">
        <is>
          <t>Физико-химические процессы гидролитической и микробиологической переработки растительной биомассы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2784" t="n"/>
      <c r="AA48" s="627" t="n">
        <v>1</v>
      </c>
      <c r="AB48" s="132" t="n"/>
      <c r="AC48" s="1315" t="n"/>
      <c r="AD48" s="175" t="n"/>
      <c r="AE48" s="2389" t="n">
        <v>108</v>
      </c>
      <c r="AF48" s="1770" t="n"/>
      <c r="AG48" s="2579" t="n">
        <v>44</v>
      </c>
      <c r="AH48" s="131" t="n"/>
      <c r="AI48" s="179" t="n"/>
      <c r="AJ48" s="2565">
        <f>AM48+AO48+AQ48+AS48</f>
        <v/>
      </c>
      <c r="AK48" s="131" t="n"/>
      <c r="AL48" s="179" t="n"/>
      <c r="AM48" s="1877" t="n">
        <v>6</v>
      </c>
      <c r="AN48" s="179" t="n"/>
      <c r="AO48" s="1877" t="n">
        <v>6</v>
      </c>
      <c r="AP48" s="179" t="n"/>
      <c r="AQ48" s="1877" t="n"/>
      <c r="AR48" s="179" t="n"/>
      <c r="AS48" s="1877" t="n"/>
      <c r="AT48" s="179" t="n"/>
      <c r="AU48" s="2785" t="n"/>
      <c r="AV48" s="429" t="n"/>
      <c r="AW48" s="2799">
        <f>AE48</f>
        <v/>
      </c>
      <c r="AX48" s="429" t="n"/>
      <c r="AY48" s="1877">
        <f>AJ48</f>
        <v/>
      </c>
      <c r="AZ48" s="179" t="n"/>
      <c r="BA48" s="1877" t="n">
        <v>3</v>
      </c>
      <c r="BB48" s="179" t="n"/>
      <c r="BC48" s="1233" t="n"/>
      <c r="BD48" s="128" t="n"/>
      <c r="BE48" s="1877" t="n"/>
      <c r="BF48" s="179" t="n"/>
      <c r="BG48" s="1877" t="n"/>
      <c r="BH48" s="179" t="n"/>
      <c r="BI48" s="2565" t="n"/>
      <c r="BJ48" s="179" t="n"/>
      <c r="BK48" s="1877" t="n"/>
      <c r="BL48" s="179" t="n"/>
      <c r="BM48" s="1877" t="n"/>
      <c r="BN48" s="179" t="n"/>
      <c r="BO48" s="1675" t="inlineStr">
        <is>
          <t>СК-5</t>
        </is>
      </c>
      <c r="BP48" s="131" t="n"/>
      <c r="BQ48" s="131" t="n"/>
      <c r="BR48" s="132" t="n"/>
      <c r="BS48" s="1" t="n"/>
      <c r="BT48" s="1" t="n"/>
      <c r="BU48" s="1" t="n"/>
      <c r="BV48" s="1" t="n"/>
    </row>
    <row r="49">
      <c r="A49" s="355" t="n"/>
      <c r="B49" s="2581" t="inlineStr">
        <is>
          <t>2.4</t>
        </is>
      </c>
      <c r="C49" s="179" t="n"/>
      <c r="D49" s="2063" t="inlineStr">
        <is>
          <t>Модуль "Технология растительных полимеров"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779" t="n"/>
      <c r="AA49" s="2064" t="n"/>
      <c r="AB49" s="132" t="n"/>
      <c r="AC49" s="2396" t="n"/>
      <c r="AD49" s="175" t="n"/>
      <c r="AE49" s="2397">
        <f>AE50+AE51+AE52</f>
        <v/>
      </c>
      <c r="AF49" s="1770" t="n"/>
      <c r="AG49" s="2586">
        <f>AG50+AG51+AG52</f>
        <v/>
      </c>
      <c r="AH49" s="131" t="n"/>
      <c r="AI49" s="179" t="n"/>
      <c r="AJ49" s="2585">
        <f>AJ50+AJ51+AJ52</f>
        <v/>
      </c>
      <c r="AK49" s="131" t="n"/>
      <c r="AL49" s="179" t="n"/>
      <c r="AM49" s="1878">
        <f>AM50+AM51+AM52</f>
        <v/>
      </c>
      <c r="AN49" s="179" t="n"/>
      <c r="AO49" s="1878">
        <f>AO50+AO51+AO52</f>
        <v/>
      </c>
      <c r="AP49" s="179" t="n"/>
      <c r="AQ49" s="1878">
        <f>AQ50+AQ51+AQ52</f>
        <v/>
      </c>
      <c r="AR49" s="179" t="n"/>
      <c r="AS49" s="1878" t="n"/>
      <c r="AT49" s="179" t="n"/>
      <c r="AU49" s="2066" t="n"/>
      <c r="AV49" s="179" t="n"/>
      <c r="AW49" s="1878" t="n"/>
      <c r="AX49" s="179" t="n"/>
      <c r="AY49" s="1878" t="n"/>
      <c r="AZ49" s="179" t="n"/>
      <c r="BA49" s="1878" t="n"/>
      <c r="BB49" s="179" t="n"/>
      <c r="BC49" s="1249">
        <f>BC50+BC51+BC52</f>
        <v/>
      </c>
      <c r="BD49" s="128" t="n"/>
      <c r="BE49" s="1878">
        <f>BE50+BE51+BE52</f>
        <v/>
      </c>
      <c r="BF49" s="179" t="n"/>
      <c r="BG49" s="1878">
        <f>BG50+BG51+BG52</f>
        <v/>
      </c>
      <c r="BH49" s="179" t="n"/>
      <c r="BI49" s="2585">
        <f>BI50+BI51+BI52</f>
        <v/>
      </c>
      <c r="BJ49" s="179" t="n"/>
      <c r="BK49" s="1878">
        <f>BK50+BK51+BK52</f>
        <v/>
      </c>
      <c r="BL49" s="179" t="n"/>
      <c r="BM49" s="1878">
        <f>BM50+BM51+BM52</f>
        <v/>
      </c>
      <c r="BN49" s="179" t="n"/>
      <c r="BO49" s="1675" t="n"/>
      <c r="BP49" s="131" t="n"/>
      <c r="BQ49" s="131" t="n"/>
      <c r="BR49" s="132" t="n"/>
      <c r="BS49" s="1" t="n"/>
      <c r="BT49" s="1" t="n"/>
      <c r="BU49" s="1" t="n"/>
      <c r="BV49" s="1" t="n"/>
    </row>
    <row r="50">
      <c r="A50" s="355" t="n"/>
      <c r="B50" s="2568" t="inlineStr">
        <is>
          <t>2.4.1</t>
        </is>
      </c>
      <c r="C50" s="179" t="n"/>
      <c r="D50" s="2796" t="inlineStr">
        <is>
          <t>Инновационные технологии получения продуктов, материалов и изделий из переработанных растительных полимеров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2769" t="inlineStr">
        <is>
          <t>2008.1/2023</t>
        </is>
      </c>
      <c r="AA50" s="434" t="n"/>
      <c r="AB50" s="132" t="n"/>
      <c r="AC50" s="2770" t="n">
        <v>3</v>
      </c>
      <c r="AD50" s="175" t="n"/>
      <c r="AE50" s="2571" t="n">
        <v>94</v>
      </c>
      <c r="AF50" s="175" t="n"/>
      <c r="AG50" s="2577" t="n">
        <v>42</v>
      </c>
      <c r="AH50" s="131" t="n"/>
      <c r="AI50" s="179" t="n"/>
      <c r="AJ50" s="2573">
        <f>AM50+AO50+AQ50+AS50</f>
        <v/>
      </c>
      <c r="AK50" s="131" t="n"/>
      <c r="AL50" s="179" t="n"/>
      <c r="AM50" s="2574" t="n">
        <v>6</v>
      </c>
      <c r="AN50" s="179" t="n"/>
      <c r="AO50" s="2574" t="n"/>
      <c r="AP50" s="179" t="n"/>
      <c r="AQ50" s="2574" t="n">
        <v>4</v>
      </c>
      <c r="AR50" s="179" t="n"/>
      <c r="AS50" s="2778" t="n"/>
      <c r="AT50" s="131" t="n"/>
      <c r="AU50" s="2771" t="n"/>
      <c r="AV50" s="429" t="n"/>
      <c r="AW50" s="2775" t="n"/>
      <c r="AX50" s="429" t="n"/>
      <c r="AY50" s="2775" t="n"/>
      <c r="AZ50" s="429" t="n"/>
      <c r="BA50" s="2775" t="n"/>
      <c r="BB50" s="429" t="n"/>
      <c r="BC50" s="2800" t="n"/>
      <c r="BD50" s="1089" t="n"/>
      <c r="BE50" s="2574" t="n"/>
      <c r="BF50" s="179" t="n"/>
      <c r="BG50" s="2801" t="n"/>
      <c r="BH50" s="132" t="n"/>
      <c r="BI50" s="2610">
        <f>AE50</f>
        <v/>
      </c>
      <c r="BJ50" s="179" t="n"/>
      <c r="BK50" s="2574">
        <f>AJ50</f>
        <v/>
      </c>
      <c r="BL50" s="179" t="n"/>
      <c r="BM50" s="2778" t="n">
        <v>3</v>
      </c>
      <c r="BN50" s="131" t="n"/>
      <c r="BO50" s="409" t="inlineStr">
        <is>
          <t>СК-6</t>
        </is>
      </c>
      <c r="BP50" s="131" t="n"/>
      <c r="BQ50" s="131" t="n"/>
      <c r="BR50" s="132" t="n"/>
      <c r="BS50" s="1" t="n"/>
      <c r="BT50" s="1" t="n"/>
      <c r="BU50" s="1" t="n"/>
      <c r="BV50" s="1" t="n"/>
    </row>
    <row r="51">
      <c r="A51" s="355" t="n"/>
      <c r="B51" s="2568" t="inlineStr">
        <is>
          <t>2.4.2</t>
        </is>
      </c>
      <c r="C51" s="179" t="n"/>
      <c r="D51" s="2622" t="inlineStr">
        <is>
          <t xml:space="preserve">Технология переработки растительных полимеров из однолетних растений 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2769" t="inlineStr">
        <is>
          <t>2029.1/2023</t>
        </is>
      </c>
      <c r="AA51" s="434" t="n">
        <v>2</v>
      </c>
      <c r="AB51" s="132" t="n"/>
      <c r="AC51" s="2770" t="n"/>
      <c r="AD51" s="175" t="n"/>
      <c r="AE51" s="2571" t="n">
        <v>98</v>
      </c>
      <c r="AF51" s="175" t="n"/>
      <c r="AG51" s="2577" t="n">
        <v>44</v>
      </c>
      <c r="AH51" s="131" t="n"/>
      <c r="AI51" s="179" t="n"/>
      <c r="AJ51" s="2573">
        <f>AM51+AO51+AQ51+AS51</f>
        <v/>
      </c>
      <c r="AK51" s="131" t="n"/>
      <c r="AL51" s="179" t="n"/>
      <c r="AM51" s="2574" t="n">
        <v>6</v>
      </c>
      <c r="AN51" s="179" t="n"/>
      <c r="AO51" s="2574" t="n"/>
      <c r="AP51" s="179" t="n"/>
      <c r="AQ51" s="2574" t="n">
        <v>6</v>
      </c>
      <c r="AR51" s="179" t="n"/>
      <c r="AS51" s="2574" t="n"/>
      <c r="AT51" s="179" t="n"/>
      <c r="AU51" s="2771" t="n"/>
      <c r="AV51" s="429" t="n"/>
      <c r="AW51" s="2775" t="n"/>
      <c r="AX51" s="429" t="n"/>
      <c r="AY51" s="2574" t="n"/>
      <c r="AZ51" s="179" t="n"/>
      <c r="BA51" s="2574" t="n"/>
      <c r="BB51" s="179" t="n"/>
      <c r="BC51" s="2776">
        <f>AE51</f>
        <v/>
      </c>
      <c r="BD51" s="128" t="n"/>
      <c r="BE51" s="2574">
        <f>AJ51</f>
        <v/>
      </c>
      <c r="BF51" s="179" t="n"/>
      <c r="BG51" s="2574" t="n">
        <v>3</v>
      </c>
      <c r="BH51" s="179" t="n"/>
      <c r="BI51" s="2573" t="n"/>
      <c r="BJ51" s="179" t="n"/>
      <c r="BK51" s="2574" t="n"/>
      <c r="BL51" s="179" t="n"/>
      <c r="BM51" s="2574" t="n"/>
      <c r="BN51" s="179" t="n"/>
      <c r="BO51" s="409" t="inlineStr">
        <is>
          <t>СК-7</t>
        </is>
      </c>
      <c r="BP51" s="131" t="n"/>
      <c r="BQ51" s="131" t="n"/>
      <c r="BR51" s="132" t="n"/>
      <c r="BS51" s="1" t="n"/>
      <c r="BT51" s="1" t="n"/>
      <c r="BU51" s="1" t="n"/>
      <c r="BV51" s="1" t="n"/>
    </row>
    <row r="52">
      <c r="A52" s="355" t="n"/>
      <c r="B52" s="2568" t="inlineStr">
        <is>
          <t>2.4.3</t>
        </is>
      </c>
      <c r="C52" s="179" t="n"/>
      <c r="D52" s="2622" t="inlineStr">
        <is>
          <t>Теория и технологии переработки побочных продуктов химической переработки растительных биополимеров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802" t="inlineStr">
        <is>
          <t xml:space="preserve">2044/2024
</t>
        </is>
      </c>
      <c r="AA52" s="434" t="n">
        <v>3</v>
      </c>
      <c r="AB52" s="132" t="n"/>
      <c r="AC52" s="2803" t="n"/>
      <c r="AD52" s="175" t="n"/>
      <c r="AE52" s="2797" t="n">
        <v>98</v>
      </c>
      <c r="AF52" s="1770" t="n"/>
      <c r="AG52" s="2577" t="n">
        <v>44</v>
      </c>
      <c r="AH52" s="131" t="n"/>
      <c r="AI52" s="179" t="n"/>
      <c r="AJ52" s="2573">
        <f>AM52+AO52+AQ52+AS52</f>
        <v/>
      </c>
      <c r="AK52" s="131" t="n"/>
      <c r="AL52" s="179" t="n"/>
      <c r="AM52" s="2574" t="n">
        <v>6</v>
      </c>
      <c r="AN52" s="179" t="n"/>
      <c r="AO52" s="2574" t="n">
        <v>6</v>
      </c>
      <c r="AP52" s="179" t="n"/>
      <c r="AQ52" s="2804" t="n"/>
      <c r="AR52" s="179" t="n"/>
      <c r="AS52" s="2804" t="n"/>
      <c r="AT52" s="179" t="n"/>
      <c r="AU52" s="2805" t="n"/>
      <c r="AV52" s="429" t="n"/>
      <c r="AW52" s="2806" t="n"/>
      <c r="AX52" s="429" t="n"/>
      <c r="AY52" s="2574" t="n"/>
      <c r="AZ52" s="179" t="n"/>
      <c r="BA52" s="2574" t="n"/>
      <c r="BB52" s="179" t="n"/>
      <c r="BC52" s="2773" t="n"/>
      <c r="BD52" s="128" t="n"/>
      <c r="BE52" s="2574" t="n"/>
      <c r="BF52" s="179" t="n"/>
      <c r="BG52" s="2574" t="n"/>
      <c r="BH52" s="179" t="n"/>
      <c r="BI52" s="2610">
        <f>AE52</f>
        <v/>
      </c>
      <c r="BJ52" s="179" t="n"/>
      <c r="BK52" s="2574">
        <f>AJ52</f>
        <v/>
      </c>
      <c r="BL52" s="179" t="n"/>
      <c r="BM52" s="2574" t="n">
        <v>3</v>
      </c>
      <c r="BN52" s="179" t="n"/>
      <c r="BO52" s="409" t="inlineStr">
        <is>
          <t>СК-8</t>
        </is>
      </c>
      <c r="BP52" s="131" t="n"/>
      <c r="BQ52" s="131" t="n"/>
      <c r="BR52" s="132" t="n"/>
      <c r="BS52" s="1" t="n"/>
      <c r="BT52" s="1" t="n"/>
      <c r="BU52" s="1" t="n"/>
      <c r="BV52" s="1" t="n"/>
    </row>
    <row r="53">
      <c r="A53" s="435" t="n"/>
      <c r="B53" s="2581" t="inlineStr">
        <is>
          <t>2.5</t>
        </is>
      </c>
      <c r="C53" s="179" t="n"/>
      <c r="D53" s="2063" t="inlineStr">
        <is>
          <t>Дополнительные виды обучения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779" t="n"/>
      <c r="AA53" s="1675" t="n"/>
      <c r="AB53" s="132" t="n"/>
      <c r="AC53" s="1316" t="n"/>
      <c r="AD53" s="175" t="n"/>
      <c r="AE53" s="853" t="inlineStr">
        <is>
          <t>/</t>
        </is>
      </c>
      <c r="AF53" s="1684" t="n">
        <v>338</v>
      </c>
      <c r="AG53" s="853" t="inlineStr">
        <is>
          <t>/</t>
        </is>
      </c>
      <c r="AH53" s="2615" t="n">
        <v>218</v>
      </c>
      <c r="AI53" s="132" t="n"/>
      <c r="AJ53" s="2616" t="inlineStr">
        <is>
          <t>/</t>
        </is>
      </c>
      <c r="AK53" s="2418">
        <f>AK54+AK55+AK56</f>
        <v/>
      </c>
      <c r="AL53" s="1089" t="n"/>
      <c r="AM53" s="2423" t="inlineStr">
        <is>
          <t>/</t>
        </is>
      </c>
      <c r="AN53" s="1688">
        <f>AN54+AN55+AN56</f>
        <v/>
      </c>
      <c r="AO53" s="2423" t="inlineStr">
        <is>
          <t>/</t>
        </is>
      </c>
      <c r="AP53" s="1688">
        <f>AP54+AP55+AP56</f>
        <v/>
      </c>
      <c r="AQ53" s="2423" t="inlineStr">
        <is>
          <t>/</t>
        </is>
      </c>
      <c r="AR53" s="1688">
        <f>AR54+AR55+AR56</f>
        <v/>
      </c>
      <c r="AS53" s="2423" t="inlineStr">
        <is>
          <t>/</t>
        </is>
      </c>
      <c r="AT53" s="2616" t="n">
        <v>10</v>
      </c>
      <c r="AU53" s="2617" t="n"/>
      <c r="AV53" s="849" t="n"/>
      <c r="AW53" s="2419" t="inlineStr">
        <is>
          <t>/</t>
        </is>
      </c>
      <c r="AX53" s="854">
        <f>AX54+AX55</f>
        <v/>
      </c>
      <c r="AY53" s="2419" t="inlineStr">
        <is>
          <t>/</t>
        </is>
      </c>
      <c r="AZ53" s="849">
        <f>AZ54+AZ55</f>
        <v/>
      </c>
      <c r="BA53" s="2419" t="n"/>
      <c r="BB53" s="849" t="n"/>
      <c r="BC53" s="848" t="inlineStr">
        <is>
          <t>/</t>
        </is>
      </c>
      <c r="BD53" s="1688">
        <f>BD54+BD55</f>
        <v/>
      </c>
      <c r="BE53" s="2419" t="inlineStr">
        <is>
          <t>/</t>
        </is>
      </c>
      <c r="BF53" s="1688">
        <f>BF54+BF55</f>
        <v/>
      </c>
      <c r="BG53" s="2419" t="inlineStr">
        <is>
          <t>/</t>
        </is>
      </c>
      <c r="BH53" s="2620" t="n">
        <v>7</v>
      </c>
      <c r="BI53" s="2621" t="inlineStr">
        <is>
          <t>/</t>
        </is>
      </c>
      <c r="BJ53" s="1688" t="n">
        <v>72</v>
      </c>
      <c r="BK53" s="2419" t="inlineStr">
        <is>
          <t>/</t>
        </is>
      </c>
      <c r="BL53" s="1688" t="n">
        <v>14</v>
      </c>
      <c r="BM53" s="2419" t="inlineStr">
        <is>
          <t>/</t>
        </is>
      </c>
      <c r="BN53" s="861" t="n">
        <v>2</v>
      </c>
      <c r="BO53" s="1675" t="n"/>
      <c r="BP53" s="131" t="n"/>
      <c r="BQ53" s="131" t="n"/>
      <c r="BR53" s="132" t="n"/>
      <c r="BS53" s="1957" t="n"/>
      <c r="BT53" s="1" t="n"/>
      <c r="BU53" s="1" t="n"/>
      <c r="BV53" s="1" t="n"/>
    </row>
    <row r="54">
      <c r="A54" s="435" t="n"/>
      <c r="B54" s="2568" t="inlineStr">
        <is>
          <t>2.5.1</t>
        </is>
      </c>
      <c r="C54" s="179" t="n"/>
      <c r="D54" s="2622" t="inlineStr">
        <is>
          <t>Философия и методология науки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1" t="inlineStr">
        <is>
          <t>2094.1/2024</t>
        </is>
      </c>
      <c r="AA54" s="2623" t="inlineStr">
        <is>
          <t>/</t>
        </is>
      </c>
      <c r="AB54" s="2624" t="n">
        <v>2</v>
      </c>
      <c r="AC54" s="2807" t="n"/>
      <c r="AD54" s="2624" t="n"/>
      <c r="AE54" s="2808" t="inlineStr">
        <is>
          <t>/</t>
        </is>
      </c>
      <c r="AF54" s="2624" t="n">
        <v>124</v>
      </c>
      <c r="AG54" s="2808" t="inlineStr">
        <is>
          <t>/</t>
        </is>
      </c>
      <c r="AH54" s="2626" t="n">
        <v>72</v>
      </c>
      <c r="AI54" s="132" t="n"/>
      <c r="AJ54" s="2625" t="inlineStr">
        <is>
          <t>/</t>
        </is>
      </c>
      <c r="AK54" s="2809" t="n">
        <v>20</v>
      </c>
      <c r="AL54" s="1089" t="n"/>
      <c r="AM54" s="2628" t="inlineStr">
        <is>
          <t>/</t>
        </is>
      </c>
      <c r="AN54" s="2627" t="n">
        <v>10</v>
      </c>
      <c r="AO54" s="2628" t="n"/>
      <c r="AP54" s="2627" t="n"/>
      <c r="AQ54" s="2628" t="n"/>
      <c r="AR54" s="2627" t="n"/>
      <c r="AS54" s="2628" t="inlineStr">
        <is>
          <t>/</t>
        </is>
      </c>
      <c r="AT54" s="2625" t="n">
        <v>10</v>
      </c>
      <c r="AU54" s="2629" t="n"/>
      <c r="AV54" s="2810" t="n"/>
      <c r="AW54" s="2811" t="inlineStr">
        <is>
          <t>/</t>
        </is>
      </c>
      <c r="AX54" s="2812" t="n">
        <v>62</v>
      </c>
      <c r="AY54" s="2628" t="inlineStr">
        <is>
          <t>/</t>
        </is>
      </c>
      <c r="AZ54" s="2810" t="n">
        <v>10</v>
      </c>
      <c r="BA54" s="2628" t="n"/>
      <c r="BB54" s="2810" t="n"/>
      <c r="BC54" s="2807" t="inlineStr">
        <is>
          <t>/</t>
        </is>
      </c>
      <c r="BD54" s="2627" t="n">
        <v>62</v>
      </c>
      <c r="BE54" s="2628" t="inlineStr">
        <is>
          <t>/</t>
        </is>
      </c>
      <c r="BF54" s="2627" t="n">
        <v>10</v>
      </c>
      <c r="BG54" s="2628" t="inlineStr">
        <is>
          <t>/</t>
        </is>
      </c>
      <c r="BH54" s="2624" t="n">
        <v>3</v>
      </c>
      <c r="BI54" s="2625" t="n"/>
      <c r="BJ54" s="2627" t="n"/>
      <c r="BK54" s="2628" t="n"/>
      <c r="BL54" s="2627" t="n"/>
      <c r="BM54" s="2628" t="n"/>
      <c r="BN54" s="2807" t="n"/>
      <c r="BO54" s="409" t="inlineStr">
        <is>
          <t>УК-1</t>
        </is>
      </c>
      <c r="BP54" s="131" t="n"/>
      <c r="BQ54" s="131" t="n"/>
      <c r="BR54" s="132" t="n"/>
      <c r="BS54" s="1957" t="n"/>
      <c r="BT54" s="1" t="n"/>
      <c r="BU54" s="1" t="n"/>
      <c r="BV54" s="1" t="n"/>
    </row>
    <row r="55">
      <c r="A55" s="435" t="n"/>
      <c r="B55" s="2568" t="inlineStr">
        <is>
          <t>2.5.2</t>
        </is>
      </c>
      <c r="C55" s="179" t="n"/>
      <c r="D55" s="2622" t="inlineStr">
        <is>
          <t>Иностранный язык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401" t="inlineStr">
        <is>
          <t>2095/2024</t>
        </is>
      </c>
      <c r="AA55" s="2623" t="inlineStr">
        <is>
          <t>/</t>
        </is>
      </c>
      <c r="AB55" s="2624" t="n">
        <v>2</v>
      </c>
      <c r="AC55" s="2807" t="n"/>
      <c r="AD55" s="2624" t="n"/>
      <c r="AE55" s="2808" t="inlineStr">
        <is>
          <t>/</t>
        </is>
      </c>
      <c r="AF55" s="2624" t="n">
        <v>142</v>
      </c>
      <c r="AG55" s="2808" t="inlineStr">
        <is>
          <t>/</t>
        </is>
      </c>
      <c r="AH55" s="2626" t="n">
        <v>96</v>
      </c>
      <c r="AI55" s="132" t="n"/>
      <c r="AJ55" s="2625" t="inlineStr">
        <is>
          <t>/</t>
        </is>
      </c>
      <c r="AK55" s="2809" t="n">
        <v>26</v>
      </c>
      <c r="AL55" s="1089" t="n"/>
      <c r="AM55" s="2628" t="n"/>
      <c r="AN55" s="2627" t="n"/>
      <c r="AO55" s="2628" t="n"/>
      <c r="AP55" s="2627" t="n"/>
      <c r="AQ55" s="2628" t="inlineStr">
        <is>
          <t>/</t>
        </is>
      </c>
      <c r="AR55" s="2627" t="n">
        <v>26</v>
      </c>
      <c r="AS55" s="2628" t="n"/>
      <c r="AT55" s="2625" t="n"/>
      <c r="AU55" s="2629" t="n"/>
      <c r="AV55" s="2810" t="n"/>
      <c r="AW55" s="2811" t="inlineStr">
        <is>
          <t>/</t>
        </is>
      </c>
      <c r="AX55" s="2812" t="n">
        <v>70</v>
      </c>
      <c r="AY55" s="2628" t="inlineStr">
        <is>
          <t>/</t>
        </is>
      </c>
      <c r="AZ55" s="2810" t="n">
        <v>10</v>
      </c>
      <c r="BA55" s="2628" t="n"/>
      <c r="BB55" s="2810" t="n"/>
      <c r="BC55" s="2807" t="inlineStr">
        <is>
          <t>/</t>
        </is>
      </c>
      <c r="BD55" s="2627" t="n">
        <v>72</v>
      </c>
      <c r="BE55" s="2628" t="inlineStr">
        <is>
          <t>/</t>
        </is>
      </c>
      <c r="BF55" s="2627" t="n">
        <v>16</v>
      </c>
      <c r="BG55" s="2628" t="inlineStr">
        <is>
          <t>/</t>
        </is>
      </c>
      <c r="BH55" s="2624" t="n">
        <v>4</v>
      </c>
      <c r="BI55" s="2625" t="n"/>
      <c r="BJ55" s="2627" t="n"/>
      <c r="BK55" s="2628" t="n"/>
      <c r="BL55" s="2627" t="n"/>
      <c r="BM55" s="2628" t="n"/>
      <c r="BN55" s="2807" t="n"/>
      <c r="BO55" s="409" t="inlineStr">
        <is>
          <t>УК-3</t>
        </is>
      </c>
      <c r="BP55" s="131" t="n"/>
      <c r="BQ55" s="131" t="n"/>
      <c r="BR55" s="132" t="n"/>
      <c r="BS55" s="1957" t="n"/>
      <c r="BT55" s="1" t="n"/>
      <c r="BU55" s="1" t="n"/>
      <c r="BV55" s="1" t="n"/>
    </row>
    <row r="56">
      <c r="A56" s="435" t="n"/>
      <c r="B56" s="2633" t="inlineStr">
        <is>
          <t>2.5.3</t>
        </is>
      </c>
      <c r="C56" s="144" t="n"/>
      <c r="D56" s="2813" t="inlineStr">
        <is>
          <t>Основы информационных технологий  *</t>
        </is>
      </c>
      <c r="E56" s="202" t="n"/>
      <c r="F56" s="202" t="n"/>
      <c r="G56" s="202" t="n"/>
      <c r="H56" s="202" t="n"/>
      <c r="I56" s="202" t="n"/>
      <c r="J56" s="202" t="n"/>
      <c r="K56" s="202" t="n"/>
      <c r="L56" s="202" t="n"/>
      <c r="M56" s="202" t="n"/>
      <c r="N56" s="202" t="n"/>
      <c r="O56" s="202" t="n"/>
      <c r="P56" s="202" t="n"/>
      <c r="Q56" s="202" t="n"/>
      <c r="R56" s="202" t="n"/>
      <c r="S56" s="202" t="n"/>
      <c r="T56" s="202" t="n"/>
      <c r="U56" s="202" t="n"/>
      <c r="V56" s="202" t="n"/>
      <c r="W56" s="202" t="n"/>
      <c r="X56" s="202" t="n"/>
      <c r="Y56" s="203" t="n"/>
      <c r="Z56" s="2814" t="inlineStr">
        <is>
          <t>2093/2024</t>
        </is>
      </c>
      <c r="AA56" s="2635" t="n"/>
      <c r="AB56" s="2815" t="n"/>
      <c r="AC56" s="2816" t="inlineStr">
        <is>
          <t>/</t>
        </is>
      </c>
      <c r="AD56" s="2815" t="inlineStr">
        <is>
          <t>3д</t>
        </is>
      </c>
      <c r="AE56" s="2817" t="inlineStr">
        <is>
          <t>/</t>
        </is>
      </c>
      <c r="AF56" s="2818" t="n">
        <v>72</v>
      </c>
      <c r="AG56" s="2817" t="inlineStr">
        <is>
          <t>/</t>
        </is>
      </c>
      <c r="AH56" s="2818" t="n">
        <v>50</v>
      </c>
      <c r="AI56" s="1924" t="n"/>
      <c r="AJ56" s="2819" t="inlineStr">
        <is>
          <t>/</t>
        </is>
      </c>
      <c r="AK56" s="2640" t="n">
        <v>14</v>
      </c>
      <c r="AL56" s="144" t="n"/>
      <c r="AM56" s="2639" t="inlineStr">
        <is>
          <t>/</t>
        </is>
      </c>
      <c r="AN56" s="2640" t="n">
        <v>8</v>
      </c>
      <c r="AO56" s="2639" t="inlineStr">
        <is>
          <t>/</t>
        </is>
      </c>
      <c r="AP56" s="2640" t="n">
        <v>6</v>
      </c>
      <c r="AQ56" s="2639" t="n"/>
      <c r="AR56" s="2640" t="n"/>
      <c r="AS56" s="2820" t="n"/>
      <c r="AT56" s="2819" t="n"/>
      <c r="AU56" s="2641" t="n"/>
      <c r="AV56" s="2643" t="n"/>
      <c r="AW56" s="2639" t="n"/>
      <c r="AX56" s="2643" t="n"/>
      <c r="AY56" s="2639" t="n"/>
      <c r="AZ56" s="2643" t="n"/>
      <c r="BA56" s="2639" t="n"/>
      <c r="BB56" s="2643" t="n"/>
      <c r="BC56" s="2821" t="n"/>
      <c r="BD56" s="2643" t="n"/>
      <c r="BE56" s="2645" t="n"/>
      <c r="BF56" s="2643" t="n"/>
      <c r="BG56" s="2822" t="n"/>
      <c r="BH56" s="2823" t="n"/>
      <c r="BI56" s="2819" t="inlineStr">
        <is>
          <t>/</t>
        </is>
      </c>
      <c r="BJ56" s="2640" t="n">
        <v>72</v>
      </c>
      <c r="BK56" s="2639" t="inlineStr">
        <is>
          <t>/</t>
        </is>
      </c>
      <c r="BL56" s="2640" t="n">
        <v>14</v>
      </c>
      <c r="BM56" s="2639" t="inlineStr">
        <is>
          <t>/</t>
        </is>
      </c>
      <c r="BN56" s="2816" t="n">
        <v>2</v>
      </c>
      <c r="BO56" s="2824" t="inlineStr">
        <is>
          <t>УК-2</t>
        </is>
      </c>
      <c r="BP56" s="202" t="n"/>
      <c r="BQ56" s="202" t="n"/>
      <c r="BR56" s="203" t="n"/>
      <c r="BS56" s="1957" t="n"/>
      <c r="BT56" s="1" t="n"/>
      <c r="BU56" s="1" t="n"/>
      <c r="BV56" s="1" t="n"/>
    </row>
    <row r="57">
      <c r="A57" s="355" t="n"/>
      <c r="B57" s="1986" t="n"/>
      <c r="C57" s="356" t="n"/>
      <c r="D57" s="356" t="n"/>
      <c r="E57" s="356" t="n"/>
      <c r="F57" s="356" t="n"/>
      <c r="G57" s="356" t="n"/>
      <c r="H57" s="356" t="n"/>
      <c r="I57" s="356" t="n"/>
      <c r="J57" s="356" t="n"/>
      <c r="K57" s="356" t="n"/>
      <c r="L57" s="356" t="n"/>
      <c r="M57" s="356" t="n"/>
      <c r="N57" s="356" t="n"/>
      <c r="O57" s="356" t="n"/>
      <c r="P57" s="356" t="n"/>
      <c r="Q57" s="356" t="n"/>
      <c r="R57" s="356" t="n"/>
      <c r="S57" s="356" t="n"/>
      <c r="T57" s="356" t="n"/>
      <c r="U57" s="356" t="n"/>
      <c r="V57" s="356" t="n"/>
      <c r="W57" s="356" t="n"/>
      <c r="X57" s="356" t="n"/>
      <c r="Y57" s="356" t="n"/>
      <c r="Z57" s="356" t="n"/>
      <c r="AA57" s="356" t="n"/>
      <c r="AB57" s="356" t="n"/>
      <c r="AC57" s="356" t="n"/>
      <c r="AD57" s="356" t="n"/>
      <c r="AE57" s="356" t="n"/>
      <c r="AF57" s="356" t="n"/>
      <c r="AG57" s="356" t="n"/>
      <c r="AH57" s="356" t="n"/>
      <c r="AI57" s="356" t="n"/>
      <c r="AJ57" s="356" t="n"/>
      <c r="AK57" s="356" t="n"/>
      <c r="AL57" s="356" t="n"/>
      <c r="AM57" s="356" t="n"/>
      <c r="AN57" s="356" t="n"/>
      <c r="AO57" s="356" t="n"/>
      <c r="AP57" s="356" t="n"/>
      <c r="AQ57" s="356" t="n"/>
      <c r="AR57" s="356" t="n"/>
      <c r="AS57" s="356" t="n"/>
      <c r="AT57" s="356" t="n"/>
      <c r="AU57" s="356" t="n"/>
      <c r="AV57" s="356" t="n"/>
      <c r="AW57" s="356" t="n"/>
      <c r="AX57" s="356" t="n"/>
      <c r="AY57" s="356" t="n"/>
      <c r="AZ57" s="356" t="n"/>
      <c r="BA57" s="356" t="n"/>
      <c r="BB57" s="356" t="n"/>
      <c r="BC57" s="356" t="n"/>
      <c r="BD57" s="356" t="n"/>
      <c r="BE57" s="356" t="n"/>
      <c r="BF57" s="356" t="n"/>
      <c r="BG57" s="356" t="n"/>
      <c r="BH57" s="356" t="n"/>
      <c r="BI57" s="356" t="n"/>
      <c r="BJ57" s="356" t="n"/>
      <c r="BK57" s="356" t="n"/>
      <c r="BL57" s="356" t="n"/>
      <c r="BM57" s="356" t="n"/>
      <c r="BN57" s="356" t="n"/>
      <c r="BO57" s="355" t="n"/>
      <c r="BP57" s="355" t="n"/>
      <c r="BQ57" s="355" t="n"/>
      <c r="BR57" s="1" t="n"/>
      <c r="BS57" s="1" t="n"/>
      <c r="BT57" s="1" t="n"/>
      <c r="BU57" s="1" t="n"/>
      <c r="BV57" s="1" t="n"/>
    </row>
    <row r="58">
      <c r="A58" s="2230" t="n"/>
      <c r="B58" s="1435" t="inlineStr">
        <is>
          <t>Количество часов учебных занятий</t>
        </is>
      </c>
      <c r="C58" s="123" t="n"/>
      <c r="D58" s="123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4" t="n"/>
      <c r="AE58" s="232">
        <f>AE32+AE40</f>
        <v/>
      </c>
      <c r="AF58" s="124" t="n"/>
      <c r="AG58" s="170">
        <f>AG32+AG40</f>
        <v/>
      </c>
      <c r="AH58" s="123" t="n"/>
      <c r="AI58" s="124" t="n"/>
      <c r="AJ58" s="170">
        <f>AJ32+AJ40</f>
        <v/>
      </c>
      <c r="AK58" s="123" t="n"/>
      <c r="AL58" s="124" t="n"/>
      <c r="AM58" s="170">
        <f>AM32+AM40</f>
        <v/>
      </c>
      <c r="AN58" s="124" t="n"/>
      <c r="AO58" s="170">
        <f>AO32+AO40</f>
        <v/>
      </c>
      <c r="AP58" s="124" t="n"/>
      <c r="AQ58" s="170">
        <f>AQ32+AQ40</f>
        <v/>
      </c>
      <c r="AR58" s="124" t="n"/>
      <c r="AS58" s="170" t="n"/>
      <c r="AT58" s="124" t="n"/>
      <c r="AU58" s="168" t="n"/>
      <c r="AV58" s="124" t="n"/>
      <c r="AW58" s="170">
        <f>AW32+AW40</f>
        <v/>
      </c>
      <c r="AX58" s="124" t="n"/>
      <c r="AY58" s="170">
        <f>AY32+AY40</f>
        <v/>
      </c>
      <c r="AZ58" s="124" t="n"/>
      <c r="BA58" s="170">
        <f>BA32+BA40</f>
        <v/>
      </c>
      <c r="BB58" s="124" t="n"/>
      <c r="BC58" s="168">
        <f>BC32+BC40</f>
        <v/>
      </c>
      <c r="BD58" s="124" t="n"/>
      <c r="BE58" s="170">
        <f>BE32+BE40</f>
        <v/>
      </c>
      <c r="BF58" s="124" t="n"/>
      <c r="BG58" s="170">
        <f>BG32+BG40</f>
        <v/>
      </c>
      <c r="BH58" s="124" t="n"/>
      <c r="BI58" s="168">
        <f>BI32+BI40</f>
        <v/>
      </c>
      <c r="BJ58" s="124" t="n"/>
      <c r="BK58" s="170">
        <f>BK32+BK40</f>
        <v/>
      </c>
      <c r="BL58" s="124" t="n"/>
      <c r="BM58" s="170">
        <f>BM32+BM40</f>
        <v/>
      </c>
      <c r="BN58" s="124" t="n"/>
      <c r="BO58" s="2825" t="n"/>
      <c r="BP58" s="101" t="n"/>
      <c r="BQ58" s="101" t="n"/>
      <c r="BR58" s="104" t="n"/>
      <c r="BS58" s="1" t="n"/>
      <c r="BT58" s="1" t="n"/>
      <c r="BU58" s="1" t="n"/>
      <c r="BV58" s="1" t="n"/>
    </row>
    <row r="59">
      <c r="A59" s="2230" t="n"/>
      <c r="B59" s="2826" t="inlineStr">
        <is>
          <t>Количество часов учебных занятий в неделю</t>
        </is>
      </c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089" t="n"/>
      <c r="AE59" s="663" t="n"/>
      <c r="AF59" s="179" t="n"/>
      <c r="AG59" s="495" t="n"/>
      <c r="AH59" s="131" t="n"/>
      <c r="AI59" s="179" t="n"/>
      <c r="AJ59" s="495" t="n"/>
      <c r="AK59" s="131" t="n"/>
      <c r="AL59" s="179" t="n"/>
      <c r="AM59" s="352" t="n"/>
      <c r="AN59" s="179" t="n"/>
      <c r="AO59" s="352" t="n"/>
      <c r="AP59" s="179" t="n"/>
      <c r="AQ59" s="2231" t="n">
        <v>0</v>
      </c>
      <c r="AR59" s="179" t="n"/>
      <c r="AS59" s="352" t="n"/>
      <c r="AT59" s="179" t="n"/>
      <c r="AU59" s="186" t="n"/>
      <c r="AV59" s="179" t="n"/>
      <c r="AW59" s="2267">
        <f>AY58/AW30</f>
        <v/>
      </c>
      <c r="AX59" s="131" t="n"/>
      <c r="AY59" s="131" t="n"/>
      <c r="AZ59" s="131" t="n"/>
      <c r="BA59" s="131" t="n"/>
      <c r="BB59" s="429" t="n"/>
      <c r="BC59" s="2267">
        <f>BE58/BC30</f>
        <v/>
      </c>
      <c r="BD59" s="131" t="n"/>
      <c r="BE59" s="131" t="n"/>
      <c r="BF59" s="131" t="n"/>
      <c r="BG59" s="131" t="n"/>
      <c r="BH59" s="429" t="n"/>
      <c r="BI59" s="732">
        <f>BK58/BI30</f>
        <v/>
      </c>
      <c r="BJ59" s="131" t="n"/>
      <c r="BK59" s="131" t="n"/>
      <c r="BL59" s="131" t="n"/>
      <c r="BM59" s="131" t="n"/>
      <c r="BN59" s="132" t="n"/>
      <c r="BO59" s="112" t="n"/>
      <c r="BP59" s="1" t="n"/>
      <c r="BQ59" s="1" t="n"/>
      <c r="BR59" s="114" t="n"/>
      <c r="BS59" s="1" t="n"/>
      <c r="BT59" s="1" t="n"/>
      <c r="BU59" s="1" t="n"/>
      <c r="BV59" s="1" t="n"/>
    </row>
    <row r="60">
      <c r="A60" s="2230" t="n"/>
      <c r="B60" s="2826" t="inlineStr">
        <is>
          <t>Количество курсовых проектов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089" t="n"/>
      <c r="AE60" s="663" t="n"/>
      <c r="AF60" s="179" t="n"/>
      <c r="AG60" s="495" t="n"/>
      <c r="AH60" s="131" t="n"/>
      <c r="AI60" s="179" t="n"/>
      <c r="AJ60" s="495" t="n"/>
      <c r="AK60" s="131" t="n"/>
      <c r="AL60" s="179" t="n"/>
      <c r="AM60" s="352" t="n"/>
      <c r="AN60" s="179" t="n"/>
      <c r="AO60" s="352" t="n"/>
      <c r="AP60" s="179" t="n"/>
      <c r="AQ60" s="352" t="n"/>
      <c r="AR60" s="179" t="n"/>
      <c r="AS60" s="352" t="n"/>
      <c r="AT60" s="179" t="n"/>
      <c r="AU60" s="186" t="n"/>
      <c r="AV60" s="179" t="n"/>
      <c r="AW60" s="352" t="n"/>
      <c r="AX60" s="179" t="n"/>
      <c r="AY60" s="352" t="n"/>
      <c r="AZ60" s="179" t="n"/>
      <c r="BA60" s="352" t="n"/>
      <c r="BB60" s="179" t="n"/>
      <c r="BC60" s="186" t="n"/>
      <c r="BD60" s="179" t="n"/>
      <c r="BE60" s="352" t="n"/>
      <c r="BF60" s="179" t="n"/>
      <c r="BG60" s="352" t="n"/>
      <c r="BH60" s="179" t="n"/>
      <c r="BI60" s="187" t="n"/>
      <c r="BJ60" s="128" t="n"/>
      <c r="BK60" s="352" t="n"/>
      <c r="BL60" s="179" t="n"/>
      <c r="BM60" s="352" t="n"/>
      <c r="BN60" s="179" t="n"/>
      <c r="BO60" s="112" t="n"/>
      <c r="BP60" s="1" t="n"/>
      <c r="BQ60" s="1" t="n"/>
      <c r="BR60" s="114" t="n"/>
      <c r="BS60" s="1" t="n"/>
      <c r="BT60" s="1" t="n"/>
      <c r="BU60" s="1" t="n"/>
      <c r="BV60" s="1" t="n"/>
    </row>
    <row r="61">
      <c r="A61" s="2230" t="n"/>
      <c r="B61" s="2826" t="inlineStr">
        <is>
          <t>Количество курсовых работ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089" t="n"/>
      <c r="AE61" s="663" t="n"/>
      <c r="AF61" s="179" t="n"/>
      <c r="AG61" s="495" t="n"/>
      <c r="AH61" s="131" t="n"/>
      <c r="AI61" s="179" t="n"/>
      <c r="AJ61" s="495" t="n"/>
      <c r="AK61" s="131" t="n"/>
      <c r="AL61" s="179" t="n"/>
      <c r="AM61" s="352" t="n"/>
      <c r="AN61" s="179" t="n"/>
      <c r="AO61" s="352" t="n"/>
      <c r="AP61" s="179" t="n"/>
      <c r="AQ61" s="352" t="n"/>
      <c r="AR61" s="179" t="n"/>
      <c r="AS61" s="352" t="n"/>
      <c r="AT61" s="179" t="n"/>
      <c r="AU61" s="186" t="n"/>
      <c r="AV61" s="179" t="n"/>
      <c r="AW61" s="352" t="n"/>
      <c r="AX61" s="179" t="n"/>
      <c r="AY61" s="352" t="n"/>
      <c r="AZ61" s="179" t="n"/>
      <c r="BA61" s="352" t="n"/>
      <c r="BB61" s="179" t="n"/>
      <c r="BC61" s="186" t="n"/>
      <c r="BD61" s="179" t="n"/>
      <c r="BE61" s="352" t="n"/>
      <c r="BF61" s="179" t="n"/>
      <c r="BG61" s="352" t="n"/>
      <c r="BH61" s="179" t="n"/>
      <c r="BI61" s="187" t="n"/>
      <c r="BJ61" s="128" t="n"/>
      <c r="BK61" s="352" t="n"/>
      <c r="BL61" s="179" t="n"/>
      <c r="BM61" s="352" t="n"/>
      <c r="BN61" s="179" t="n"/>
      <c r="BO61" s="112" t="n"/>
      <c r="BP61" s="1" t="n"/>
      <c r="BQ61" s="1" t="n"/>
      <c r="BR61" s="114" t="n"/>
      <c r="BS61" s="1" t="n"/>
      <c r="BT61" s="1" t="n"/>
      <c r="BU61" s="1" t="n"/>
      <c r="BV61" s="1" t="n"/>
    </row>
    <row r="62">
      <c r="A62" s="2230" t="n"/>
      <c r="B62" s="2826" t="inlineStr">
        <is>
          <t>Количество экзаменов</t>
        </is>
      </c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089" t="n"/>
      <c r="AE62" s="186">
        <f>AW62+BC62+BI62</f>
        <v/>
      </c>
      <c r="AF62" s="179" t="n"/>
      <c r="AG62" s="495" t="n"/>
      <c r="AH62" s="131" t="n"/>
      <c r="AI62" s="179" t="n"/>
      <c r="AJ62" s="495" t="n"/>
      <c r="AK62" s="131" t="n"/>
      <c r="AL62" s="179" t="n"/>
      <c r="AM62" s="352" t="n"/>
      <c r="AN62" s="179" t="n"/>
      <c r="AO62" s="352" t="n"/>
      <c r="AP62" s="179" t="n"/>
      <c r="AQ62" s="352" t="n"/>
      <c r="AR62" s="179" t="n"/>
      <c r="AS62" s="352" t="n"/>
      <c r="AT62" s="179" t="n"/>
      <c r="AU62" s="186" t="n"/>
      <c r="AV62" s="179" t="n"/>
      <c r="AW62" s="2267" t="n">
        <v>3</v>
      </c>
      <c r="AX62" s="131" t="n"/>
      <c r="AY62" s="131" t="n"/>
      <c r="AZ62" s="131" t="n"/>
      <c r="BA62" s="131" t="n"/>
      <c r="BB62" s="429" t="n"/>
      <c r="BC62" s="2267" t="n">
        <v>2</v>
      </c>
      <c r="BD62" s="131" t="n"/>
      <c r="BE62" s="131" t="n"/>
      <c r="BF62" s="131" t="n"/>
      <c r="BG62" s="131" t="n"/>
      <c r="BH62" s="429" t="n"/>
      <c r="BI62" s="732" t="n">
        <v>2</v>
      </c>
      <c r="BJ62" s="131" t="n"/>
      <c r="BK62" s="131" t="n"/>
      <c r="BL62" s="131" t="n"/>
      <c r="BM62" s="131" t="n"/>
      <c r="BN62" s="132" t="n"/>
      <c r="BO62" s="112" t="n"/>
      <c r="BP62" s="1" t="n"/>
      <c r="BQ62" s="1" t="n"/>
      <c r="BR62" s="114" t="n"/>
      <c r="BS62" s="1" t="n"/>
      <c r="BT62" s="1" t="n"/>
      <c r="BU62" s="1" t="n"/>
      <c r="BV62" s="1" t="n"/>
    </row>
    <row r="63">
      <c r="A63" s="2230" t="n"/>
      <c r="B63" s="1987" t="inlineStr">
        <is>
          <t>Количество зачетов</t>
        </is>
      </c>
      <c r="C63" s="1832" t="n"/>
      <c r="D63" s="1832" t="n"/>
      <c r="E63" s="1832" t="n"/>
      <c r="F63" s="1832" t="n"/>
      <c r="G63" s="1832" t="n"/>
      <c r="H63" s="1832" t="n"/>
      <c r="I63" s="1832" t="n"/>
      <c r="J63" s="1832" t="n"/>
      <c r="K63" s="1832" t="n"/>
      <c r="L63" s="1832" t="n"/>
      <c r="M63" s="1832" t="n"/>
      <c r="N63" s="1832" t="n"/>
      <c r="O63" s="1832" t="n"/>
      <c r="P63" s="1832" t="n"/>
      <c r="Q63" s="1832" t="n"/>
      <c r="R63" s="1832" t="n"/>
      <c r="S63" s="1832" t="n"/>
      <c r="T63" s="1832" t="n"/>
      <c r="U63" s="1832" t="n"/>
      <c r="V63" s="1832" t="n"/>
      <c r="W63" s="1832" t="n"/>
      <c r="X63" s="1832" t="n"/>
      <c r="Y63" s="1832" t="n"/>
      <c r="Z63" s="1832" t="n"/>
      <c r="AA63" s="1832" t="n"/>
      <c r="AB63" s="1832" t="n"/>
      <c r="AC63" s="1832" t="n"/>
      <c r="AD63" s="1893" t="n"/>
      <c r="AE63" s="1988">
        <f>AW63+BC63+BI63</f>
        <v/>
      </c>
      <c r="AF63" s="1059" t="n"/>
      <c r="AG63" s="2648" t="n"/>
      <c r="AH63" s="202" t="n"/>
      <c r="AI63" s="144" t="n"/>
      <c r="AJ63" s="2648" t="n"/>
      <c r="AK63" s="202" t="n"/>
      <c r="AL63" s="144" t="n"/>
      <c r="AM63" s="499" t="n"/>
      <c r="AN63" s="144" t="n"/>
      <c r="AO63" s="499" t="n"/>
      <c r="AP63" s="144" t="n"/>
      <c r="AQ63" s="499" t="n"/>
      <c r="AR63" s="144" t="n"/>
      <c r="AS63" s="1988" t="n"/>
      <c r="AT63" s="1059" t="n"/>
      <c r="AU63" s="2439" t="n"/>
      <c r="AV63" s="1059" t="n"/>
      <c r="AW63" s="499" t="n">
        <v>3</v>
      </c>
      <c r="AX63" s="202" t="n"/>
      <c r="AY63" s="202" t="n"/>
      <c r="AZ63" s="202" t="n"/>
      <c r="BA63" s="202" t="n"/>
      <c r="BB63" s="144" t="n"/>
      <c r="BC63" s="499" t="n">
        <v>3</v>
      </c>
      <c r="BD63" s="202" t="n"/>
      <c r="BE63" s="202" t="n"/>
      <c r="BF63" s="202" t="n"/>
      <c r="BG63" s="202" t="n"/>
      <c r="BH63" s="144" t="n"/>
      <c r="BI63" s="891" t="n">
        <v>3</v>
      </c>
      <c r="BJ63" s="202" t="n"/>
      <c r="BK63" s="202" t="n"/>
      <c r="BL63" s="202" t="n"/>
      <c r="BM63" s="202" t="n"/>
      <c r="BN63" s="203" t="n"/>
      <c r="BO63" s="136" t="n"/>
      <c r="BP63" s="44" t="n"/>
      <c r="BQ63" s="44" t="n"/>
      <c r="BR63" s="137" t="n"/>
      <c r="BS63" s="1" t="n"/>
      <c r="BT63" s="1" t="n"/>
      <c r="BU63" s="1" t="n"/>
      <c r="BV63" s="1" t="n"/>
    </row>
    <row r="64">
      <c r="A64" s="355" t="n"/>
      <c r="B64" s="356" t="n"/>
      <c r="C64" s="35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356" t="n"/>
      <c r="AB64" s="356" t="n"/>
      <c r="AC64" s="356" t="n"/>
      <c r="AD64" s="356" t="n"/>
      <c r="AE64" s="356" t="n"/>
      <c r="AF64" s="356" t="n"/>
      <c r="AG64" s="1992" t="n"/>
      <c r="AH64" s="1992" t="n"/>
      <c r="AI64" s="1992" t="n"/>
      <c r="AJ64" s="1992" t="n"/>
      <c r="AK64" s="1992" t="n"/>
      <c r="AL64" s="1992" t="n"/>
      <c r="AM64" s="1992" t="n"/>
      <c r="AN64" s="1992" t="n"/>
      <c r="AO64" s="1992" t="n"/>
      <c r="AP64" s="1992" t="n"/>
      <c r="AQ64" s="1992" t="n"/>
      <c r="AR64" s="1992" t="n"/>
      <c r="AS64" s="1992" t="n"/>
      <c r="AT64" s="1992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356" t="n"/>
      <c r="BL64" s="356" t="n"/>
      <c r="BM64" s="356" t="n"/>
      <c r="BN64" s="356" t="n"/>
      <c r="BO64" s="356" t="n"/>
      <c r="BP64" s="356" t="n"/>
      <c r="BQ64" s="356" t="n"/>
      <c r="BR64" s="356" t="n"/>
      <c r="BS64" s="355" t="n"/>
      <c r="BT64" s="1" t="n"/>
      <c r="BU64" s="1" t="n"/>
      <c r="BV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9" t="n"/>
      <c r="AF65" s="813" t="inlineStr">
        <is>
          <t>V. Магистерская диссертация</t>
        </is>
      </c>
      <c r="AG65" s="108" t="n"/>
      <c r="AH65" s="108" t="n"/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9" t="n"/>
      <c r="AW65" s="2827" t="inlineStr">
        <is>
          <t xml:space="preserve">VI. Итоговая аттестация </t>
        </is>
      </c>
      <c r="AX65" s="108" t="n"/>
      <c r="AY65" s="108" t="n"/>
      <c r="AZ65" s="108" t="n"/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08" t="n"/>
      <c r="BO65" s="108" t="n"/>
      <c r="BP65" s="108" t="n"/>
      <c r="BQ65" s="108" t="n"/>
      <c r="BR65" s="2687" t="n"/>
      <c r="BS65" s="1" t="n"/>
      <c r="BT65" s="1" t="n"/>
      <c r="BU65" s="1" t="n"/>
      <c r="BV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828" t="inlineStr">
        <is>
          <t>Семестр</t>
        </is>
      </c>
      <c r="P66" s="108" t="n"/>
      <c r="Q66" s="108" t="n"/>
      <c r="R66" s="2726" t="n"/>
      <c r="S66" s="250" t="inlineStr">
        <is>
          <t>Недель</t>
        </is>
      </c>
      <c r="T66" s="108" t="n"/>
      <c r="U66" s="109" t="n"/>
      <c r="V66" s="250" t="inlineStr">
        <is>
          <t>Зачетных единиц</t>
        </is>
      </c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9" t="n"/>
      <c r="AF66" s="507" t="inlineStr">
        <is>
          <t>Семестр</t>
        </is>
      </c>
      <c r="AG66" s="108" t="n"/>
      <c r="AH66" s="108" t="n"/>
      <c r="AI66" s="108" t="n"/>
      <c r="AJ66" s="108" t="n"/>
      <c r="AK66" s="108" t="n"/>
      <c r="AL66" s="108" t="n"/>
      <c r="AM66" s="250" t="inlineStr">
        <is>
          <t>Недель</t>
        </is>
      </c>
      <c r="AN66" s="108" t="n"/>
      <c r="AO66" s="108" t="n"/>
      <c r="AP66" s="109" t="n"/>
      <c r="AQ66" s="1444" t="inlineStr">
        <is>
          <t>Зачетных единиц</t>
        </is>
      </c>
      <c r="AR66" s="108" t="n"/>
      <c r="AS66" s="108" t="n"/>
      <c r="AT66" s="108" t="n"/>
      <c r="AU66" s="108" t="n"/>
      <c r="AV66" s="109" t="n"/>
      <c r="AW66" s="2829" t="inlineStr">
        <is>
          <t>Защита магистерской диссертации</t>
        </is>
      </c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14" t="n"/>
      <c r="BS66" s="1" t="n"/>
      <c r="BT66" s="1" t="n"/>
      <c r="BU66" s="1" t="n"/>
      <c r="BV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9" t="n"/>
      <c r="S67" s="250" t="n">
        <v>2</v>
      </c>
      <c r="T67" s="108" t="n"/>
      <c r="U67" s="109" t="n"/>
      <c r="V67" s="250" t="n">
        <v>3</v>
      </c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9" t="n"/>
      <c r="AF67" s="507" t="n">
        <v>3</v>
      </c>
      <c r="AG67" s="108" t="n"/>
      <c r="AH67" s="108" t="n"/>
      <c r="AI67" s="108" t="n"/>
      <c r="AJ67" s="108" t="n"/>
      <c r="AK67" s="108" t="n"/>
      <c r="AL67" s="108" t="n"/>
      <c r="AM67" s="248" t="n">
        <v>8</v>
      </c>
      <c r="AN67" s="44" t="n"/>
      <c r="AO67" s="44" t="n"/>
      <c r="AP67" s="249" t="n"/>
      <c r="AQ67" s="119" t="n">
        <v>12</v>
      </c>
      <c r="AR67" s="108" t="n"/>
      <c r="AS67" s="108" t="n"/>
      <c r="AT67" s="108" t="n"/>
      <c r="AU67" s="108" t="n"/>
      <c r="AV67" s="109" t="n"/>
      <c r="AW67" s="325" t="n"/>
      <c r="AX67" s="44" t="n"/>
      <c r="AY67" s="44" t="n"/>
      <c r="AZ67" s="44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4" t="n"/>
      <c r="BJ67" s="44" t="n"/>
      <c r="BK67" s="44" t="n"/>
      <c r="BL67" s="44" t="n"/>
      <c r="BM67" s="44" t="n"/>
      <c r="BN67" s="44" t="n"/>
      <c r="BO67" s="44" t="n"/>
      <c r="BP67" s="44" t="n"/>
      <c r="BQ67" s="44" t="n"/>
      <c r="BR67" s="137" t="n"/>
      <c r="BS67" s="1" t="n"/>
      <c r="BT67" s="1" t="n"/>
      <c r="BU67" s="1" t="n"/>
      <c r="BV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0" t="n"/>
      <c r="BL68" s="10" t="n"/>
      <c r="BM68" s="10" t="n"/>
      <c r="BN68" s="10" t="n"/>
      <c r="BO68" s="509" t="n"/>
      <c r="BP68" s="509" t="n"/>
      <c r="BQ68" s="509" t="n"/>
      <c r="BR68" s="10" t="n"/>
      <c r="BS68" s="10" t="n"/>
      <c r="BT68" s="1" t="n"/>
      <c r="BU68" s="1" t="n"/>
      <c r="BV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1" t="n"/>
      <c r="BR69" s="41" t="n"/>
      <c r="BS69" s="41" t="n"/>
      <c r="BT69" s="1" t="n"/>
      <c r="BU69" s="1" t="n"/>
      <c r="BV69" s="1" t="n"/>
    </row>
    <row r="70">
      <c r="A70" s="90" t="n"/>
      <c r="B70" s="2655" t="inlineStr">
        <is>
          <t>Код компетенции</t>
        </is>
      </c>
      <c r="C70" s="108" t="n"/>
      <c r="D70" s="108" t="n"/>
      <c r="E70" s="108" t="n"/>
      <c r="F70" s="108" t="n"/>
      <c r="G70" s="109" t="n"/>
      <c r="H70" s="2830" t="inlineStr">
        <is>
          <t>Наименование компетенции</t>
        </is>
      </c>
      <c r="I70" s="108" t="n"/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08" t="n"/>
      <c r="BF70" s="108" t="n"/>
      <c r="BG70" s="108" t="n"/>
      <c r="BH70" s="108" t="n"/>
      <c r="BI70" s="108" t="n"/>
      <c r="BJ70" s="108" t="n"/>
      <c r="BK70" s="2732" t="inlineStr">
        <is>
          <t>Код модуля, учебной дисциплины</t>
        </is>
      </c>
      <c r="BL70" s="108" t="n"/>
      <c r="BM70" s="108" t="n"/>
      <c r="BN70" s="108" t="n"/>
      <c r="BO70" s="108" t="n"/>
      <c r="BP70" s="108" t="n"/>
      <c r="BQ70" s="2687" t="n"/>
      <c r="BR70" s="1" t="n"/>
      <c r="BS70" s="1" t="n"/>
      <c r="BT70" s="1" t="n"/>
      <c r="BU70" s="1" t="n"/>
      <c r="BV70" s="1" t="n"/>
    </row>
    <row r="71">
      <c r="A71" s="90" t="n"/>
      <c r="B71" s="365" t="inlineStr">
        <is>
          <t>УК-1</t>
        </is>
      </c>
      <c r="C71" s="206" t="n"/>
      <c r="D71" s="206" t="n"/>
      <c r="E71" s="206" t="n"/>
      <c r="F71" s="206" t="n"/>
      <c r="G71" s="139" t="n"/>
      <c r="H71" s="283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1" s="374" t="n"/>
      <c r="J71" s="374" t="n"/>
      <c r="K71" s="374" t="n"/>
      <c r="L71" s="374" t="n"/>
      <c r="M71" s="374" t="n"/>
      <c r="N71" s="374" t="n"/>
      <c r="O71" s="374" t="n"/>
      <c r="P71" s="374" t="n"/>
      <c r="Q71" s="374" t="n"/>
      <c r="R71" s="374" t="n"/>
      <c r="S71" s="374" t="n"/>
      <c r="T71" s="374" t="n"/>
      <c r="U71" s="374" t="n"/>
      <c r="V71" s="374" t="n"/>
      <c r="W71" s="374" t="n"/>
      <c r="X71" s="374" t="n"/>
      <c r="Y71" s="374" t="n"/>
      <c r="Z71" s="374" t="n"/>
      <c r="AA71" s="374" t="n"/>
      <c r="AB71" s="374" t="n"/>
      <c r="AC71" s="374" t="n"/>
      <c r="AD71" s="374" t="n"/>
      <c r="AE71" s="374" t="n"/>
      <c r="AF71" s="374" t="n"/>
      <c r="AG71" s="374" t="n"/>
      <c r="AH71" s="374" t="n"/>
      <c r="AI71" s="374" t="n"/>
      <c r="AJ71" s="374" t="n"/>
      <c r="AK71" s="374" t="n"/>
      <c r="AL71" s="374" t="n"/>
      <c r="AM71" s="374" t="n"/>
      <c r="AN71" s="374" t="n"/>
      <c r="AO71" s="374" t="n"/>
      <c r="AP71" s="374" t="n"/>
      <c r="AQ71" s="374" t="n"/>
      <c r="AR71" s="374" t="n"/>
      <c r="AS71" s="374" t="n"/>
      <c r="AT71" s="374" t="n"/>
      <c r="AU71" s="374" t="n"/>
      <c r="AV71" s="374" t="n"/>
      <c r="AW71" s="374" t="n"/>
      <c r="AX71" s="374" t="n"/>
      <c r="AY71" s="374" t="n"/>
      <c r="AZ71" s="374" t="n"/>
      <c r="BA71" s="374" t="n"/>
      <c r="BB71" s="374" t="n"/>
      <c r="BC71" s="374" t="n"/>
      <c r="BD71" s="374" t="n"/>
      <c r="BE71" s="374" t="n"/>
      <c r="BF71" s="374" t="n"/>
      <c r="BG71" s="374" t="n"/>
      <c r="BH71" s="374" t="n"/>
      <c r="BI71" s="374" t="n"/>
      <c r="BJ71" s="374" t="n"/>
      <c r="BK71" s="680" t="inlineStr">
        <is>
          <t>1.2.1,2.5.1</t>
        </is>
      </c>
      <c r="BL71" s="123" t="n"/>
      <c r="BM71" s="123" t="n"/>
      <c r="BN71" s="123" t="n"/>
      <c r="BO71" s="123" t="n"/>
      <c r="BP71" s="123" t="n"/>
      <c r="BQ71" s="161" t="n"/>
      <c r="BR71" s="1450" t="n"/>
      <c r="BS71" s="1" t="n"/>
      <c r="BT71" s="1" t="n"/>
      <c r="BU71" s="1" t="n"/>
      <c r="BV71" s="1" t="n"/>
    </row>
    <row r="72">
      <c r="A72" s="90" t="n"/>
      <c r="B72" s="1779" t="inlineStr">
        <is>
          <t>УК-2</t>
        </is>
      </c>
      <c r="C72" s="126" t="n"/>
      <c r="D72" s="126" t="n"/>
      <c r="E72" s="126" t="n"/>
      <c r="F72" s="126" t="n"/>
      <c r="G72" s="1089" t="n"/>
      <c r="H72" s="283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1" t="n"/>
      <c r="BI72" s="131" t="n"/>
      <c r="BJ72" s="131" t="n"/>
      <c r="BK72" s="217" t="inlineStr">
        <is>
          <t>1.2.2, 2.5.3</t>
        </is>
      </c>
      <c r="BL72" s="126" t="n"/>
      <c r="BM72" s="126" t="n"/>
      <c r="BN72" s="126" t="n"/>
      <c r="BO72" s="126" t="n"/>
      <c r="BP72" s="126" t="n"/>
      <c r="BQ72" s="175" t="n"/>
      <c r="BR72" s="1450" t="n"/>
      <c r="BS72" s="1" t="n"/>
      <c r="BT72" s="1" t="n"/>
      <c r="BU72" s="1" t="n"/>
      <c r="BV72" s="1" t="n"/>
    </row>
    <row r="73">
      <c r="A73" s="90" t="n"/>
      <c r="B73" s="1779" t="inlineStr">
        <is>
          <t>УК-3</t>
        </is>
      </c>
      <c r="C73" s="126" t="n"/>
      <c r="D73" s="126" t="n"/>
      <c r="E73" s="126" t="n"/>
      <c r="F73" s="126" t="n"/>
      <c r="G73" s="1089" t="n"/>
      <c r="H73" s="2832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1" t="n"/>
      <c r="BJ73" s="131" t="n"/>
      <c r="BK73" s="217" t="inlineStr">
        <is>
          <t>2.1, 2.5.2</t>
        </is>
      </c>
      <c r="BL73" s="126" t="n"/>
      <c r="BM73" s="126" t="n"/>
      <c r="BN73" s="126" t="n"/>
      <c r="BO73" s="126" t="n"/>
      <c r="BP73" s="126" t="n"/>
      <c r="BQ73" s="175" t="n"/>
      <c r="BR73" s="1450" t="n"/>
      <c r="BS73" s="1" t="n"/>
      <c r="BT73" s="1" t="n"/>
      <c r="BU73" s="1" t="n"/>
      <c r="BV73" s="1" t="n"/>
    </row>
    <row r="74">
      <c r="A74" s="90" t="n"/>
      <c r="B74" s="1779" t="inlineStr">
        <is>
          <t>УК-4</t>
        </is>
      </c>
      <c r="C74" s="126" t="n"/>
      <c r="D74" s="126" t="n"/>
      <c r="E74" s="126" t="n"/>
      <c r="F74" s="126" t="n"/>
      <c r="G74" s="1089" t="n"/>
      <c r="H74" s="2832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1" t="n"/>
      <c r="BJ74" s="131" t="n"/>
      <c r="BK74" s="217" t="inlineStr">
        <is>
          <t>1.2.1, 2.1</t>
        </is>
      </c>
      <c r="BL74" s="126" t="n"/>
      <c r="BM74" s="126" t="n"/>
      <c r="BN74" s="126" t="n"/>
      <c r="BO74" s="126" t="n"/>
      <c r="BP74" s="126" t="n"/>
      <c r="BQ74" s="175" t="n"/>
      <c r="BR74" s="1450" t="n"/>
      <c r="BS74" s="1" t="n"/>
      <c r="BT74" s="1" t="n"/>
      <c r="BU74" s="1" t="n"/>
      <c r="BV74" s="1" t="n"/>
    </row>
    <row r="75">
      <c r="A75" s="90" t="n"/>
      <c r="B75" s="1779" t="inlineStr">
        <is>
          <t>УК-5</t>
        </is>
      </c>
      <c r="C75" s="126" t="n"/>
      <c r="D75" s="126" t="n"/>
      <c r="E75" s="126" t="n"/>
      <c r="F75" s="126" t="n"/>
      <c r="G75" s="1089" t="n"/>
      <c r="H75" s="2832" t="inlineStr">
        <is>
          <t>Развивать инновационную восприимчивость и способность к инновационной деятельности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1" t="n"/>
      <c r="BJ75" s="131" t="n"/>
      <c r="BK75" s="217" t="inlineStr">
        <is>
          <t xml:space="preserve"> 1.2.1, 1.2.2</t>
        </is>
      </c>
      <c r="BL75" s="126" t="n"/>
      <c r="BM75" s="126" t="n"/>
      <c r="BN75" s="126" t="n"/>
      <c r="BO75" s="126" t="n"/>
      <c r="BP75" s="126" t="n"/>
      <c r="BQ75" s="175" t="n"/>
      <c r="BR75" s="1450" t="n"/>
      <c r="BS75" s="1" t="n"/>
      <c r="BT75" s="1" t="n"/>
      <c r="BU75" s="1" t="n"/>
      <c r="BV75" s="1" t="n"/>
    </row>
    <row r="76">
      <c r="A76" s="90" t="n"/>
      <c r="B76" s="1779" t="inlineStr">
        <is>
          <t>УК-6</t>
        </is>
      </c>
      <c r="C76" s="126" t="n"/>
      <c r="D76" s="126" t="n"/>
      <c r="E76" s="126" t="n"/>
      <c r="F76" s="126" t="n"/>
      <c r="G76" s="1089" t="n"/>
      <c r="H76" s="2832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1" t="n"/>
      <c r="BJ76" s="131" t="n"/>
      <c r="BK76" s="217" t="inlineStr">
        <is>
          <t>1.2.1, 1.2.2</t>
        </is>
      </c>
      <c r="BL76" s="126" t="n"/>
      <c r="BM76" s="126" t="n"/>
      <c r="BN76" s="126" t="n"/>
      <c r="BO76" s="126" t="n"/>
      <c r="BP76" s="126" t="n"/>
      <c r="BQ76" s="175" t="n"/>
      <c r="BR76" s="1450" t="n"/>
      <c r="BS76" s="1" t="n"/>
      <c r="BT76" s="1" t="n"/>
      <c r="BU76" s="1" t="n"/>
      <c r="BV76" s="1" t="n"/>
    </row>
    <row r="77">
      <c r="A77" s="90" t="n"/>
      <c r="B77" s="1779" t="inlineStr">
        <is>
          <t>УК-7</t>
        </is>
      </c>
      <c r="C77" s="126" t="n"/>
      <c r="D77" s="126" t="n"/>
      <c r="E77" s="126" t="n"/>
      <c r="F77" s="126" t="n"/>
      <c r="G77" s="1089" t="n"/>
      <c r="H77" s="2832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1" t="n"/>
      <c r="BK77" s="217" t="inlineStr">
        <is>
          <t>1.2.1</t>
        </is>
      </c>
      <c r="BL77" s="126" t="n"/>
      <c r="BM77" s="126" t="n"/>
      <c r="BN77" s="126" t="n"/>
      <c r="BO77" s="126" t="n"/>
      <c r="BP77" s="126" t="n"/>
      <c r="BQ77" s="175" t="n"/>
      <c r="BR77" s="1450" t="n"/>
      <c r="BS77" s="1" t="n"/>
      <c r="BT77" s="1" t="n"/>
      <c r="BU77" s="1" t="n"/>
      <c r="BV77" s="1" t="n"/>
    </row>
    <row r="78">
      <c r="A78" s="514" t="n"/>
      <c r="B78" s="1779" t="inlineStr">
        <is>
          <t>УПК-1</t>
        </is>
      </c>
      <c r="C78" s="126" t="n"/>
      <c r="D78" s="126" t="n"/>
      <c r="E78" s="126" t="n"/>
      <c r="F78" s="126" t="n"/>
      <c r="G78" s="1089" t="n"/>
      <c r="H78" s="2832" t="inlineStr">
        <is>
          <t>Осуществлять технический контроль продуктов химической переработки растительных биополимеров, включающий процессы управления качеством продукции на всех стадиях ее жизненного цикла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1" t="n"/>
      <c r="BK78" s="217" t="inlineStr">
        <is>
          <t>1.1.3</t>
        </is>
      </c>
      <c r="BL78" s="126" t="n"/>
      <c r="BM78" s="126" t="n"/>
      <c r="BN78" s="126" t="n"/>
      <c r="BO78" s="126" t="n"/>
      <c r="BP78" s="126" t="n"/>
      <c r="BQ78" s="175" t="n"/>
      <c r="BR78" s="1" t="n"/>
      <c r="BS78" s="1" t="n"/>
      <c r="BT78" s="1" t="n"/>
      <c r="BU78" s="1" t="n"/>
      <c r="BV78" s="1" t="n"/>
    </row>
    <row r="79">
      <c r="A79" s="514" t="n"/>
      <c r="B79" s="1779" t="inlineStr">
        <is>
          <t>УПК-2</t>
        </is>
      </c>
      <c r="C79" s="126" t="n"/>
      <c r="D79" s="126" t="n"/>
      <c r="E79" s="126" t="n"/>
      <c r="F79" s="126" t="n"/>
      <c r="G79" s="1089" t="n"/>
      <c r="H79" s="2832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для решении практических задач на предприятиях целлюлозно-бумажной и деревоперерабатывающей отраслей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1" t="n"/>
      <c r="BK79" s="217" t="inlineStr">
        <is>
          <t>1.2.2</t>
        </is>
      </c>
      <c r="BL79" s="126" t="n"/>
      <c r="BM79" s="126" t="n"/>
      <c r="BN79" s="126" t="n"/>
      <c r="BO79" s="126" t="n"/>
      <c r="BP79" s="126" t="n"/>
      <c r="BQ79" s="175" t="n"/>
      <c r="BR79" s="1" t="n"/>
      <c r="BS79" s="1" t="n"/>
      <c r="BT79" s="1" t="n"/>
      <c r="BU79" s="1" t="n"/>
      <c r="BV79" s="1" t="n"/>
    </row>
    <row r="80">
      <c r="A80" s="515" t="n"/>
      <c r="B80" s="1779" t="inlineStr">
        <is>
          <t>УПК-3</t>
        </is>
      </c>
      <c r="C80" s="126" t="n"/>
      <c r="D80" s="126" t="n"/>
      <c r="E80" s="126" t="n"/>
      <c r="F80" s="126" t="n"/>
      <c r="G80" s="1089" t="n"/>
      <c r="H80" s="2832" t="inlineStr">
        <is>
          <t>Разрабатывать ресурсо- и энергосберегающие технологии в области химической переработки растительных полимеров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217" t="inlineStr">
        <is>
          <t>1.1.2</t>
        </is>
      </c>
      <c r="BL80" s="126" t="n"/>
      <c r="BM80" s="126" t="n"/>
      <c r="BN80" s="126" t="n"/>
      <c r="BO80" s="126" t="n"/>
      <c r="BP80" s="126" t="n"/>
      <c r="BQ80" s="175" t="n"/>
      <c r="BR80" s="1" t="n"/>
      <c r="BS80" s="1" t="n"/>
      <c r="BT80" s="1" t="n"/>
      <c r="BU80" s="1" t="n"/>
      <c r="BV80" s="1" t="n"/>
    </row>
    <row r="81">
      <c r="A81" s="515" t="n"/>
      <c r="B81" s="1779" t="inlineStr">
        <is>
          <t>УПК-4</t>
        </is>
      </c>
      <c r="C81" s="126" t="n"/>
      <c r="D81" s="126" t="n"/>
      <c r="E81" s="126" t="n"/>
      <c r="F81" s="126" t="n"/>
      <c r="G81" s="1089" t="n"/>
      <c r="H81" s="2832" t="inlineStr">
        <is>
          <t>Применять прогрессивные технологии изготовления продукции массового и специального назначения из растительных полимеров на предприятиях отрасли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217" t="inlineStr">
        <is>
          <t>1.1.1</t>
        </is>
      </c>
      <c r="BL81" s="126" t="n"/>
      <c r="BM81" s="126" t="n"/>
      <c r="BN81" s="126" t="n"/>
      <c r="BO81" s="126" t="n"/>
      <c r="BP81" s="126" t="n"/>
      <c r="BQ81" s="175" t="n"/>
      <c r="BR81" s="1" t="n"/>
      <c r="BS81" s="1" t="n"/>
      <c r="BT81" s="1" t="n"/>
      <c r="BU81" s="1" t="n"/>
      <c r="BV81" s="1" t="n"/>
    </row>
    <row r="82">
      <c r="A82" s="514" t="n"/>
      <c r="B82" s="1779" t="inlineStr">
        <is>
          <t>СК-1</t>
        </is>
      </c>
      <c r="C82" s="126" t="n"/>
      <c r="D82" s="126" t="n"/>
      <c r="E82" s="126" t="n"/>
      <c r="F82" s="126" t="n"/>
      <c r="G82" s="1089" t="n"/>
      <c r="H82" s="2832" t="inlineStr">
        <is>
          <t>Оптимизировать расходы химических веществ для получения продукции с заданными физико-химическими и механическими показателями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217" t="inlineStr">
        <is>
          <t>2.2.1</t>
        </is>
      </c>
      <c r="BL82" s="126" t="n"/>
      <c r="BM82" s="126" t="n"/>
      <c r="BN82" s="126" t="n"/>
      <c r="BO82" s="126" t="n"/>
      <c r="BP82" s="126" t="n"/>
      <c r="BQ82" s="175" t="n"/>
      <c r="BR82" s="1" t="n"/>
      <c r="BS82" s="1" t="n"/>
      <c r="BT82" s="1" t="n"/>
      <c r="BU82" s="1" t="n"/>
      <c r="BV82" s="1" t="n"/>
    </row>
    <row r="83">
      <c r="A83" s="514" t="n"/>
      <c r="B83" s="1779" t="inlineStr">
        <is>
          <t>СК-2</t>
        </is>
      </c>
      <c r="C83" s="126" t="n"/>
      <c r="D83" s="126" t="n"/>
      <c r="E83" s="126" t="n"/>
      <c r="F83" s="126" t="n"/>
      <c r="G83" s="1089" t="n"/>
      <c r="H83" s="496" t="inlineStr">
        <is>
          <t>Оптимизировать материальные  и энергетические затраты с целью оптимизации материальных и энергетических потоков при химической  переработке растительной биомассы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79" t="n"/>
      <c r="BK83" s="217" t="inlineStr">
        <is>
          <t>2.2.2</t>
        </is>
      </c>
      <c r="BL83" s="126" t="n"/>
      <c r="BM83" s="126" t="n"/>
      <c r="BN83" s="126" t="n"/>
      <c r="BO83" s="126" t="n"/>
      <c r="BP83" s="126" t="n"/>
      <c r="BQ83" s="175" t="n"/>
      <c r="BR83" s="1" t="n"/>
      <c r="BS83" s="1" t="n"/>
      <c r="BT83" s="1" t="n"/>
      <c r="BU83" s="1" t="n"/>
      <c r="BV83" s="1" t="n"/>
    </row>
    <row r="84">
      <c r="A84" s="515" t="n"/>
      <c r="B84" s="1779" t="inlineStr">
        <is>
          <t>СК-3</t>
        </is>
      </c>
      <c r="C84" s="126" t="n"/>
      <c r="D84" s="126" t="n"/>
      <c r="E84" s="126" t="n"/>
      <c r="F84" s="126" t="n"/>
      <c r="G84" s="1089" t="n"/>
      <c r="H84" s="496" t="inlineStr">
        <is>
          <t>Применять на практике алгоритмы и методы создания систем на основе исскуственного интелекта для управления предприятием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79" t="n"/>
      <c r="BK84" s="217" t="inlineStr">
        <is>
          <t>2.2.3</t>
        </is>
      </c>
      <c r="BL84" s="126" t="n"/>
      <c r="BM84" s="126" t="n"/>
      <c r="BN84" s="126" t="n"/>
      <c r="BO84" s="126" t="n"/>
      <c r="BP84" s="126" t="n"/>
      <c r="BQ84" s="175" t="n"/>
      <c r="BR84" s="1" t="n"/>
      <c r="BS84" s="1" t="n"/>
      <c r="BT84" s="1" t="n"/>
      <c r="BU84" s="1" t="n"/>
      <c r="BV84" s="1" t="n"/>
    </row>
    <row r="85">
      <c r="A85" s="515" t="n"/>
      <c r="B85" s="1779" t="inlineStr">
        <is>
          <t>СК-4</t>
        </is>
      </c>
      <c r="C85" s="126" t="n"/>
      <c r="D85" s="126" t="n"/>
      <c r="E85" s="126" t="n"/>
      <c r="F85" s="126" t="n"/>
      <c r="G85" s="1089" t="n"/>
      <c r="H85" s="496" t="inlineStr">
        <is>
          <t xml:space="preserve">Владеть физико-химическими и спектральными методами для анализа растительных биополимеров и продуктов их переработки 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79" t="n"/>
      <c r="BK85" s="217" t="inlineStr">
        <is>
          <t>2.3.1</t>
        </is>
      </c>
      <c r="BL85" s="126" t="n"/>
      <c r="BM85" s="126" t="n"/>
      <c r="BN85" s="126" t="n"/>
      <c r="BO85" s="126" t="n"/>
      <c r="BP85" s="126" t="n"/>
      <c r="BQ85" s="175" t="n"/>
      <c r="BR85" s="1" t="n"/>
      <c r="BS85" s="1" t="n"/>
      <c r="BT85" s="1" t="n"/>
      <c r="BU85" s="1" t="n"/>
      <c r="BV85" s="1" t="n"/>
    </row>
    <row r="86">
      <c r="A86" s="515" t="n"/>
      <c r="B86" s="1779" t="inlineStr">
        <is>
          <t>СК-5</t>
        </is>
      </c>
      <c r="C86" s="126" t="n"/>
      <c r="D86" s="126" t="n"/>
      <c r="E86" s="126" t="n"/>
      <c r="F86" s="126" t="n"/>
      <c r="G86" s="1089" t="n"/>
      <c r="H86" s="496" t="inlineStr">
        <is>
          <t>Владеть физико-химическими процессами гидролитической и микробиологической переработки растительной биомассы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79" t="n"/>
      <c r="BK86" s="217" t="inlineStr">
        <is>
          <t>2.3.2</t>
        </is>
      </c>
      <c r="BL86" s="126" t="n"/>
      <c r="BM86" s="126" t="n"/>
      <c r="BN86" s="126" t="n"/>
      <c r="BO86" s="126" t="n"/>
      <c r="BP86" s="126" t="n"/>
      <c r="BQ86" s="175" t="n"/>
      <c r="BR86" s="1" t="n"/>
      <c r="BS86" s="1" t="n"/>
      <c r="BT86" s="1" t="n"/>
      <c r="BU86" s="1" t="n"/>
      <c r="BV86" s="1" t="n"/>
    </row>
    <row r="87">
      <c r="A87" s="514" t="n"/>
      <c r="B87" s="1779" t="inlineStr">
        <is>
          <t>СК-6</t>
        </is>
      </c>
      <c r="C87" s="126" t="n"/>
      <c r="D87" s="126" t="n"/>
      <c r="E87" s="126" t="n"/>
      <c r="F87" s="126" t="n"/>
      <c r="G87" s="1089" t="n"/>
      <c r="H87" s="496" t="inlineStr">
        <is>
          <t>Разрабатывать инновационные технологии, материалы и изделия полимеров с учетом современных тенденций и последних достижений в области химической переработки растительных биополимеров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79" t="n"/>
      <c r="BK87" s="217" t="inlineStr">
        <is>
          <t>2.4.1</t>
        </is>
      </c>
      <c r="BL87" s="126" t="n"/>
      <c r="BM87" s="126" t="n"/>
      <c r="BN87" s="126" t="n"/>
      <c r="BO87" s="126" t="n"/>
      <c r="BP87" s="126" t="n"/>
      <c r="BQ87" s="175" t="n"/>
      <c r="BR87" s="1" t="n"/>
      <c r="BS87" s="1" t="n"/>
      <c r="BT87" s="1" t="n"/>
      <c r="BU87" s="1" t="n"/>
      <c r="BV87" s="1" t="n"/>
    </row>
    <row r="88">
      <c r="A88" s="514" t="n"/>
      <c r="B88" s="1779" t="inlineStr">
        <is>
          <t>СК-7</t>
        </is>
      </c>
      <c r="C88" s="126" t="n"/>
      <c r="D88" s="126" t="n"/>
      <c r="E88" s="126" t="n"/>
      <c r="F88" s="126" t="n"/>
      <c r="G88" s="1089" t="n"/>
      <c r="H88" s="496" t="inlineStr">
        <is>
          <t>Создавать ресурсо- и энергосберегающие технологии для переработки растительных биополимеров из однолетних растений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79" t="n"/>
      <c r="BK88" s="217" t="inlineStr">
        <is>
          <t>2.4.2</t>
        </is>
      </c>
      <c r="BL88" s="126" t="n"/>
      <c r="BM88" s="126" t="n"/>
      <c r="BN88" s="126" t="n"/>
      <c r="BO88" s="126" t="n"/>
      <c r="BP88" s="126" t="n"/>
      <c r="BQ88" s="175" t="n"/>
      <c r="BR88" s="1" t="n"/>
      <c r="BS88" s="1" t="n"/>
      <c r="BT88" s="1" t="n"/>
      <c r="BU88" s="1" t="n"/>
      <c r="BV88" s="1" t="n"/>
    </row>
    <row r="89">
      <c r="A89" s="514" t="n"/>
      <c r="B89" s="2833" t="inlineStr">
        <is>
          <t>СК-8</t>
        </is>
      </c>
      <c r="C89" s="1832" t="n"/>
      <c r="D89" s="1832" t="n"/>
      <c r="E89" s="1832" t="n"/>
      <c r="F89" s="1832" t="n"/>
      <c r="G89" s="1893" t="n"/>
      <c r="H89" s="1990" t="inlineStr">
        <is>
          <t>Совершенствовать технологические приемы переработки побочных продуктов целлюлозно-бумажной, лесохимической, деревоперерабатывающей и гидролизной отраслей с целью создания новых видов продукции с высокой добавочной стоимостью</t>
        </is>
      </c>
      <c r="I89" s="194" t="n"/>
      <c r="J89" s="194" t="n"/>
      <c r="K89" s="194" t="n"/>
      <c r="L89" s="194" t="n"/>
      <c r="M89" s="194" t="n"/>
      <c r="N89" s="194" t="n"/>
      <c r="O89" s="194" t="n"/>
      <c r="P89" s="194" t="n"/>
      <c r="Q89" s="194" t="n"/>
      <c r="R89" s="194" t="n"/>
      <c r="S89" s="194" t="n"/>
      <c r="T89" s="194" t="n"/>
      <c r="U89" s="194" t="n"/>
      <c r="V89" s="194" t="n"/>
      <c r="W89" s="194" t="n"/>
      <c r="X89" s="194" t="n"/>
      <c r="Y89" s="194" t="n"/>
      <c r="Z89" s="194" t="n"/>
      <c r="AA89" s="194" t="n"/>
      <c r="AB89" s="194" t="n"/>
      <c r="AC89" s="194" t="n"/>
      <c r="AD89" s="194" t="n"/>
      <c r="AE89" s="194" t="n"/>
      <c r="AF89" s="194" t="n"/>
      <c r="AG89" s="194" t="n"/>
      <c r="AH89" s="194" t="n"/>
      <c r="AI89" s="194" t="n"/>
      <c r="AJ89" s="194" t="n"/>
      <c r="AK89" s="194" t="n"/>
      <c r="AL89" s="194" t="n"/>
      <c r="AM89" s="194" t="n"/>
      <c r="AN89" s="194" t="n"/>
      <c r="AO89" s="194" t="n"/>
      <c r="AP89" s="194" t="n"/>
      <c r="AQ89" s="194" t="n"/>
      <c r="AR89" s="194" t="n"/>
      <c r="AS89" s="194" t="n"/>
      <c r="AT89" s="194" t="n"/>
      <c r="AU89" s="194" t="n"/>
      <c r="AV89" s="194" t="n"/>
      <c r="AW89" s="194" t="n"/>
      <c r="AX89" s="194" t="n"/>
      <c r="AY89" s="194" t="n"/>
      <c r="AZ89" s="194" t="n"/>
      <c r="BA89" s="194" t="n"/>
      <c r="BB89" s="194" t="n"/>
      <c r="BC89" s="194" t="n"/>
      <c r="BD89" s="194" t="n"/>
      <c r="BE89" s="194" t="n"/>
      <c r="BF89" s="194" t="n"/>
      <c r="BG89" s="194" t="n"/>
      <c r="BH89" s="194" t="n"/>
      <c r="BI89" s="194" t="n"/>
      <c r="BJ89" s="1059" t="n"/>
      <c r="BK89" s="2537" t="inlineStr">
        <is>
          <t>2.4.3</t>
        </is>
      </c>
      <c r="BL89" s="1832" t="n"/>
      <c r="BM89" s="1832" t="n"/>
      <c r="BN89" s="1832" t="n"/>
      <c r="BO89" s="1832" t="n"/>
      <c r="BP89" s="1832" t="n"/>
      <c r="BQ89" s="1924" t="n"/>
      <c r="BR89" s="1" t="n"/>
      <c r="BS89" s="1" t="n"/>
      <c r="BT89" s="1" t="n"/>
      <c r="BU89" s="1" t="n"/>
      <c r="BV89" s="1" t="n"/>
    </row>
    <row r="90">
      <c r="A90" s="243" t="n"/>
      <c r="B90" s="516" t="n"/>
      <c r="C90" s="516" t="n"/>
      <c r="D90" s="516" t="n"/>
      <c r="E90" s="517" t="n"/>
      <c r="F90" s="517" t="n"/>
      <c r="G90" s="517" t="n"/>
      <c r="H90" s="517" t="n"/>
      <c r="I90" s="517" t="n"/>
      <c r="J90" s="517" t="n"/>
      <c r="K90" s="517" t="n"/>
      <c r="L90" s="517" t="n"/>
      <c r="M90" s="517" t="n"/>
      <c r="N90" s="517" t="n"/>
      <c r="O90" s="517" t="n"/>
      <c r="P90" s="517" t="n"/>
      <c r="Q90" s="517" t="n"/>
      <c r="R90" s="517" t="n"/>
      <c r="S90" s="517" t="n"/>
      <c r="T90" s="517" t="n"/>
      <c r="U90" s="517" t="n"/>
      <c r="V90" s="517" t="n"/>
      <c r="W90" s="517" t="n"/>
      <c r="X90" s="517" t="n"/>
      <c r="Y90" s="517" t="n"/>
      <c r="Z90" s="517" t="n"/>
      <c r="AA90" s="517" t="n"/>
      <c r="AB90" s="517" t="n"/>
      <c r="AC90" s="517" t="n"/>
      <c r="AD90" s="517" t="n"/>
      <c r="AE90" s="517" t="n"/>
      <c r="AF90" s="517" t="n"/>
      <c r="AG90" s="517" t="n"/>
      <c r="AH90" s="517" t="n"/>
      <c r="AI90" s="517" t="n"/>
      <c r="AJ90" s="517" t="n"/>
      <c r="AK90" s="517" t="n"/>
      <c r="AL90" s="517" t="n"/>
      <c r="AM90" s="517" t="n"/>
      <c r="AN90" s="517" t="n"/>
      <c r="AO90" s="517" t="n"/>
      <c r="AP90" s="517" t="n"/>
      <c r="AQ90" s="517" t="n"/>
      <c r="AR90" s="517" t="n"/>
      <c r="AS90" s="517" t="n"/>
      <c r="AT90" s="517" t="n"/>
      <c r="AU90" s="517" t="n"/>
      <c r="AV90" s="517" t="n"/>
      <c r="AW90" s="517" t="n"/>
      <c r="AX90" s="517" t="n"/>
      <c r="AY90" s="517" t="n"/>
      <c r="AZ90" s="517" t="n"/>
      <c r="BA90" s="517" t="n"/>
      <c r="BB90" s="517" t="n"/>
      <c r="BC90" s="517" t="n"/>
      <c r="BD90" s="517" t="n"/>
      <c r="BE90" s="517" t="n"/>
      <c r="BF90" s="517" t="n"/>
      <c r="BG90" s="517" t="n"/>
      <c r="BH90" s="260" t="n"/>
      <c r="BI90" s="260" t="n"/>
      <c r="BJ90" s="260" t="n"/>
      <c r="BK90" s="260" t="n"/>
      <c r="BL90" s="260" t="n"/>
      <c r="BM90" s="260" t="n"/>
      <c r="BN90" s="260" t="n"/>
      <c r="BO90" s="260" t="n"/>
      <c r="BP90" s="243" t="n"/>
      <c r="BQ90" s="243" t="n"/>
      <c r="BR90" s="243" t="n"/>
      <c r="BS90" s="243" t="n"/>
      <c r="BT90" s="1" t="n"/>
      <c r="BU90" s="1" t="n"/>
      <c r="BV90" s="1" t="n"/>
    </row>
    <row r="91">
      <c r="A91" s="90" t="n"/>
      <c r="B91" s="90" t="n"/>
      <c r="C91" s="24" t="inlineStr">
        <is>
          <t xml:space="preserve">Учебный план углубленного высшего образования по специальности 7-06-0711-03 "Производство продуктов и материалов из растительных полимеров"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№7-06-07-013/пр. </t>
        </is>
      </c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244" t="n"/>
      <c r="BQ91" s="244" t="n"/>
      <c r="BR91" s="244" t="n"/>
      <c r="BS91" s="244" t="n"/>
      <c r="BT91" s="1" t="n"/>
      <c r="BU91" s="1" t="n"/>
      <c r="BV91" s="1" t="n"/>
    </row>
    <row r="92">
      <c r="A92" s="90" t="n"/>
      <c r="B92" s="90" t="n"/>
      <c r="C92" s="518" t="n"/>
      <c r="D92" s="90" t="n"/>
      <c r="E92" s="90" t="n"/>
      <c r="F92" s="90" t="n"/>
      <c r="G92" s="90" t="n"/>
      <c r="H92" s="90" t="n"/>
      <c r="I92" s="90" t="n"/>
      <c r="J92" s="90" t="n"/>
      <c r="K92" s="90" t="n"/>
      <c r="L92" s="90" t="n"/>
      <c r="M92" s="90" t="n"/>
      <c r="N92" s="90" t="n"/>
      <c r="O92" s="90" t="n"/>
      <c r="P92" s="90" t="n"/>
      <c r="Q92" s="90" t="n"/>
      <c r="R92" s="90" t="n"/>
      <c r="S92" s="90" t="n"/>
      <c r="T92" s="90" t="n"/>
      <c r="U92" s="90" t="n"/>
      <c r="V92" s="90" t="n"/>
      <c r="W92" s="90" t="n"/>
      <c r="X92" s="90" t="n"/>
      <c r="Y92" s="90" t="n"/>
      <c r="Z92" s="90" t="n"/>
      <c r="AA92" s="90" t="n"/>
      <c r="AB92" s="90" t="n"/>
      <c r="AC92" s="90" t="n"/>
      <c r="AD92" s="90" t="n"/>
      <c r="AE92" s="90" t="n"/>
      <c r="AF92" s="90" t="n"/>
      <c r="AG92" s="90" t="n"/>
      <c r="AH92" s="90" t="n"/>
      <c r="AI92" s="90" t="n"/>
      <c r="AJ92" s="90" t="n"/>
      <c r="AK92" s="90" t="n"/>
      <c r="AL92" s="90" t="n"/>
      <c r="AM92" s="90" t="n"/>
      <c r="AN92" s="90" t="n"/>
      <c r="AO92" s="90" t="n"/>
      <c r="AP92" s="90" t="n"/>
      <c r="AQ92" s="90" t="n"/>
      <c r="AR92" s="90" t="n"/>
      <c r="AS92" s="90" t="n"/>
      <c r="AT92" s="90" t="n"/>
      <c r="AU92" s="90" t="n"/>
      <c r="AV92" s="90" t="n"/>
      <c r="AW92" s="90" t="n"/>
      <c r="AX92" s="90" t="n"/>
      <c r="AY92" s="90" t="n"/>
      <c r="AZ92" s="90" t="n"/>
      <c r="BA92" s="90" t="n"/>
      <c r="BB92" s="90" t="n"/>
      <c r="BC92" s="90" t="n"/>
      <c r="BD92" s="90" t="n"/>
      <c r="BE92" s="90" t="n"/>
      <c r="BF92" s="90" t="n"/>
      <c r="BG92" s="90" t="n"/>
      <c r="BH92" s="90" t="n"/>
      <c r="BI92" s="90" t="n"/>
      <c r="BJ92" s="90" t="n"/>
      <c r="BK92" s="90" t="n"/>
      <c r="BL92" s="90" t="n"/>
      <c r="BM92" s="90" t="n"/>
      <c r="BN92" s="90" t="n"/>
      <c r="BO92" s="90" t="n"/>
      <c r="BP92" s="90" t="n"/>
      <c r="BQ92" s="90" t="n"/>
      <c r="BR92" s="90" t="n"/>
      <c r="BS92" s="90" t="n"/>
      <c r="BT92" s="1" t="n"/>
      <c r="BU92" s="1" t="n"/>
      <c r="BV92" s="1" t="n"/>
    </row>
    <row r="93">
      <c r="A93" s="90" t="n"/>
      <c r="B93" s="688" t="n"/>
      <c r="C93" s="519" t="inlineStr">
        <is>
          <t>*</t>
        </is>
      </c>
      <c r="D93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90" t="n"/>
      <c r="BS93" s="90" t="n"/>
      <c r="BT93" s="1" t="n"/>
      <c r="BU93" s="1" t="n"/>
      <c r="BV93" s="1" t="n"/>
    </row>
    <row r="94">
      <c r="A94" s="247" t="n"/>
      <c r="B94" s="689" t="n"/>
      <c r="C94" s="521" t="n"/>
      <c r="D94" s="907" t="n"/>
      <c r="E94" s="907" t="n"/>
      <c r="F94" s="907" t="n"/>
      <c r="G94" s="907" t="n"/>
      <c r="H94" s="907" t="n"/>
      <c r="I94" s="907" t="n"/>
      <c r="J94" s="907" t="n"/>
      <c r="K94" s="907" t="n"/>
      <c r="L94" s="907" t="n"/>
      <c r="M94" s="907" t="n"/>
      <c r="N94" s="907" t="n"/>
      <c r="O94" s="907" t="n"/>
      <c r="P94" s="907" t="n"/>
      <c r="Q94" s="907" t="n"/>
      <c r="R94" s="907" t="n"/>
      <c r="S94" s="907" t="n"/>
      <c r="T94" s="907" t="n"/>
      <c r="U94" s="907" t="n"/>
      <c r="V94" s="907" t="n"/>
      <c r="W94" s="907" t="n"/>
      <c r="X94" s="907" t="n"/>
      <c r="Y94" s="907" t="n"/>
      <c r="Z94" s="907" t="n"/>
      <c r="AA94" s="907" t="n"/>
      <c r="AB94" s="907" t="n"/>
      <c r="AC94" s="907" t="n"/>
      <c r="AD94" s="907" t="n"/>
      <c r="AE94" s="907" t="n"/>
      <c r="AF94" s="907" t="n"/>
      <c r="AG94" s="907" t="n"/>
      <c r="AH94" s="907" t="n"/>
      <c r="AI94" s="907" t="n"/>
      <c r="AJ94" s="907" t="n"/>
      <c r="AK94" s="907" t="n"/>
      <c r="AL94" s="907" t="n"/>
      <c r="AM94" s="907" t="n"/>
      <c r="AN94" s="907" t="n"/>
      <c r="AO94" s="907" t="n"/>
      <c r="AP94" s="907" t="n"/>
      <c r="AQ94" s="907" t="n"/>
      <c r="AR94" s="907" t="n"/>
      <c r="AS94" s="907" t="n"/>
      <c r="AT94" s="907" t="n"/>
      <c r="AU94" s="907" t="n"/>
      <c r="AV94" s="907" t="n"/>
      <c r="AW94" s="907" t="n"/>
      <c r="AX94" s="907" t="n"/>
      <c r="AY94" s="907" t="n"/>
      <c r="AZ94" s="907" t="n"/>
      <c r="BA94" s="907" t="n"/>
      <c r="BB94" s="907" t="n"/>
      <c r="BC94" s="907" t="n"/>
      <c r="BD94" s="907" t="n"/>
      <c r="BE94" s="907" t="n"/>
      <c r="BF94" s="907" t="n"/>
      <c r="BG94" s="907" t="n"/>
      <c r="BH94" s="907" t="n"/>
      <c r="BI94" s="907" t="n"/>
      <c r="BJ94" s="907" t="n"/>
      <c r="BK94" s="907" t="n"/>
      <c r="BL94" s="907" t="n"/>
      <c r="BM94" s="907" t="n"/>
      <c r="BN94" s="907" t="n"/>
      <c r="BO94" s="907" t="n"/>
      <c r="BP94" s="907" t="n"/>
      <c r="BQ94" s="907" t="n"/>
      <c r="BR94" s="247" t="n"/>
      <c r="BS94" s="247" t="n"/>
      <c r="BT94" s="1" t="n"/>
      <c r="BU94" s="1" t="n"/>
      <c r="BV94" s="1" t="n"/>
    </row>
    <row r="95">
      <c r="A95" s="90" t="n"/>
      <c r="B95" s="688" t="n"/>
      <c r="C95" s="519" t="inlineStr">
        <is>
          <t>д</t>
        </is>
      </c>
      <c r="D95" s="29" t="inlineStr">
        <is>
          <t>Дифференцированный зачет.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90" t="n"/>
      <c r="BS95" s="90" t="n"/>
      <c r="BT95" s="1" t="n"/>
      <c r="BU95" s="1" t="n"/>
      <c r="BV95" s="1" t="n"/>
    </row>
    <row r="96">
      <c r="A96" s="243" t="n"/>
      <c r="B96" s="243" t="n"/>
      <c r="C96" s="243" t="n"/>
      <c r="D96" s="243" t="n"/>
      <c r="E96" s="243" t="n"/>
      <c r="F96" s="243" t="n"/>
      <c r="G96" s="243" t="n"/>
      <c r="H96" s="243" t="n"/>
      <c r="I96" s="243" t="n"/>
      <c r="J96" s="243" t="n"/>
      <c r="K96" s="243" t="n"/>
      <c r="L96" s="243" t="n"/>
      <c r="M96" s="243" t="n"/>
      <c r="N96" s="243" t="n"/>
      <c r="O96" s="243" t="n"/>
      <c r="P96" s="243" t="n"/>
      <c r="Q96" s="243" t="n"/>
      <c r="R96" s="243" t="n"/>
      <c r="S96" s="243" t="n"/>
      <c r="T96" s="243" t="n"/>
      <c r="U96" s="243" t="n"/>
      <c r="V96" s="243" t="n"/>
      <c r="W96" s="243" t="n"/>
      <c r="X96" s="243" t="n"/>
      <c r="Y96" s="243" t="n"/>
      <c r="Z96" s="243" t="n"/>
      <c r="AA96" s="243" t="n"/>
      <c r="AB96" s="243" t="n"/>
      <c r="AC96" s="243" t="n"/>
      <c r="AD96" s="243" t="n"/>
      <c r="AE96" s="243" t="n"/>
      <c r="AF96" s="243" t="n"/>
      <c r="AG96" s="243" t="n"/>
      <c r="AH96" s="243" t="n"/>
      <c r="AI96" s="243" t="n"/>
      <c r="AJ96" s="243" t="n"/>
      <c r="AK96" s="243" t="n"/>
      <c r="AL96" s="243" t="n"/>
      <c r="AM96" s="243" t="n"/>
      <c r="AN96" s="243" t="n"/>
      <c r="AO96" s="243" t="n"/>
      <c r="AP96" s="243" t="n"/>
      <c r="AQ96" s="243" t="n"/>
      <c r="AR96" s="243" t="n"/>
      <c r="AS96" s="243" t="n"/>
      <c r="AT96" s="243" t="n"/>
      <c r="AU96" s="243" t="n"/>
      <c r="AV96" s="243" t="n"/>
      <c r="AW96" s="243" t="n"/>
      <c r="AX96" s="243" t="n"/>
      <c r="AY96" s="243" t="n"/>
      <c r="AZ96" s="243" t="n"/>
      <c r="BA96" s="243" t="n"/>
      <c r="BB96" s="243" t="n"/>
      <c r="BC96" s="243" t="n"/>
      <c r="BD96" s="243" t="n"/>
      <c r="BE96" s="243" t="n"/>
      <c r="BF96" s="243" t="n"/>
      <c r="BG96" s="243" t="n"/>
      <c r="BH96" s="243" t="n"/>
      <c r="BI96" s="243" t="n"/>
      <c r="BJ96" s="243" t="n"/>
      <c r="BK96" s="243" t="n"/>
      <c r="BL96" s="243" t="n"/>
      <c r="BM96" s="243" t="n"/>
      <c r="BN96" s="243" t="n"/>
      <c r="BO96" s="243" t="n"/>
      <c r="BP96" s="243" t="n"/>
      <c r="BQ96" s="243" t="n"/>
      <c r="BR96" s="243" t="n"/>
      <c r="BS96" s="243" t="n"/>
      <c r="BT96" s="1" t="n"/>
      <c r="BU96" s="1" t="n"/>
      <c r="BV96" s="1" t="n"/>
    </row>
    <row r="97">
      <c r="A97" s="1" t="n"/>
      <c r="B97" s="3" t="n"/>
      <c r="C97" s="3" t="inlineStr">
        <is>
          <t>Проректор по учебной работе</t>
        </is>
      </c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280" t="n"/>
      <c r="AD97" s="276" t="n"/>
      <c r="AE97" s="276" t="n"/>
      <c r="AF97" s="276" t="n"/>
      <c r="AG97" s="276" t="n"/>
      <c r="AH97" s="276" t="n"/>
      <c r="AI97" s="276" t="n"/>
      <c r="AJ97" s="280" t="n"/>
      <c r="AK97" s="41" t="n"/>
      <c r="AL97" s="41" t="n"/>
      <c r="AM97" s="41" t="n"/>
      <c r="AN97" s="41" t="n"/>
      <c r="AO97" s="41" t="n"/>
      <c r="AP97" s="3" t="n"/>
      <c r="AQ97" s="41" t="inlineStr">
        <is>
          <t>А.А. Сакович</t>
        </is>
      </c>
      <c r="AR97" s="3" t="n"/>
      <c r="AS97" s="274" t="n"/>
      <c r="AT97" s="274" t="n"/>
      <c r="AU97" s="274" t="n"/>
      <c r="AV97" s="274" t="n"/>
      <c r="AW97" s="3" t="n"/>
      <c r="AX97" s="3" t="n"/>
      <c r="AY97" s="3" t="n"/>
      <c r="AZ97" s="3" t="n"/>
      <c r="BA97" s="3" t="n"/>
      <c r="BB97" s="3" t="n"/>
      <c r="BC97" s="3" t="n"/>
      <c r="BD97" s="3" t="n"/>
      <c r="BE97" s="3" t="n"/>
      <c r="BF97" s="3" t="n"/>
      <c r="BG97" s="3" t="n"/>
      <c r="BH97" s="3" t="n"/>
      <c r="BI97" s="3" t="n"/>
      <c r="BJ97" s="3" t="n"/>
      <c r="BK97" s="3" t="n"/>
      <c r="BL97" s="3" t="n"/>
      <c r="BM97" s="3" t="n"/>
      <c r="BN97" s="3" t="n"/>
      <c r="BO97" s="3" t="n"/>
      <c r="BP97" s="3" t="n"/>
      <c r="BQ97" s="3" t="n"/>
      <c r="BR97" s="3" t="n"/>
      <c r="BS97" s="3" t="n"/>
      <c r="BT97" s="3" t="n"/>
      <c r="BU97" s="1" t="n"/>
      <c r="BV97" s="1" t="n"/>
    </row>
    <row r="98">
      <c r="A98" s="1" t="n"/>
      <c r="B98" s="244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41" t="n"/>
      <c r="AD98" s="3" t="n"/>
      <c r="AE98" s="3" t="n"/>
      <c r="AF98" s="3" t="n"/>
      <c r="AG98" s="3" t="n"/>
      <c r="AH98" s="3" t="n"/>
      <c r="AI98" s="3" t="n"/>
      <c r="AJ98" s="41" t="n"/>
      <c r="AK98" s="41" t="n"/>
      <c r="AL98" s="41" t="n"/>
      <c r="AM98" s="41" t="n"/>
      <c r="AN98" s="41" t="n"/>
      <c r="AO98" s="41" t="n"/>
      <c r="AP98" s="3" t="n"/>
      <c r="AQ98" s="41" t="n"/>
      <c r="AR98" s="3" t="n"/>
      <c r="AS98" s="274" t="n"/>
      <c r="AT98" s="274" t="n"/>
      <c r="AU98" s="274" t="n"/>
      <c r="AV98" s="274" t="n"/>
      <c r="AW98" s="3" t="n"/>
      <c r="AX98" s="3" t="n"/>
      <c r="AY98" s="3" t="n"/>
      <c r="AZ98" s="244" t="n"/>
      <c r="BA98" s="244" t="n"/>
      <c r="BB98" s="244" t="n"/>
      <c r="BC98" s="244" t="n"/>
      <c r="BD98" s="244" t="n"/>
      <c r="BE98" s="244" t="n"/>
      <c r="BF98" s="244" t="n"/>
      <c r="BG98" s="244" t="n"/>
      <c r="BH98" s="244" t="n"/>
      <c r="BI98" s="244" t="n"/>
      <c r="BJ98" s="244" t="n"/>
      <c r="BK98" s="244" t="n"/>
      <c r="BL98" s="244" t="n"/>
      <c r="BM98" s="244" t="n"/>
      <c r="BN98" s="244" t="n"/>
      <c r="BO98" s="244" t="n"/>
      <c r="BP98" s="244" t="n"/>
      <c r="BQ98" s="244" t="n"/>
      <c r="BR98" s="244" t="n"/>
      <c r="BS98" s="244" t="n"/>
      <c r="BT98" s="244" t="n"/>
      <c r="BU98" s="1" t="n"/>
      <c r="BV98" s="1" t="n"/>
    </row>
    <row r="99">
      <c r="A99" s="1" t="n"/>
      <c r="B99" s="90" t="n"/>
      <c r="C99" s="276" t="n"/>
      <c r="D99" s="276" t="n"/>
      <c r="E99" s="276" t="n"/>
      <c r="F99" s="276" t="n"/>
      <c r="G99" s="277" t="inlineStr">
        <is>
          <t>20___</t>
        </is>
      </c>
      <c r="H99" s="278" t="n"/>
      <c r="I99" s="41" t="n"/>
      <c r="J99" s="41" t="n"/>
      <c r="K99" s="279" t="n"/>
      <c r="L99" s="274" t="n"/>
      <c r="M99" s="274" t="n"/>
      <c r="N99" s="274" t="n"/>
      <c r="O99" s="274" t="n"/>
      <c r="P99" s="274" t="n"/>
      <c r="Q99" s="274" t="n"/>
      <c r="R99" s="274" t="n"/>
      <c r="S99" s="274" t="n"/>
      <c r="T99" s="274" t="n"/>
      <c r="U99" s="274" t="n"/>
      <c r="V99" s="274" t="n"/>
      <c r="W99" s="274" t="n"/>
      <c r="X99" s="274" t="n"/>
      <c r="Y99" s="274" t="n"/>
      <c r="Z99" s="274" t="n"/>
      <c r="AA99" s="274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1" t="n"/>
      <c r="AZ99" s="91" t="n"/>
      <c r="BA99" s="244" t="n"/>
      <c r="BB99" s="244" t="n"/>
      <c r="BC99" s="244" t="n"/>
      <c r="BD99" s="244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90" t="n"/>
      <c r="BT99" s="90" t="n"/>
      <c r="BU99" s="1" t="n"/>
      <c r="BV99" s="1" t="n"/>
    </row>
    <row r="100">
      <c r="A100" s="1" t="n"/>
      <c r="B100" s="90" t="n"/>
      <c r="C100" s="41" t="n"/>
      <c r="D100" s="41" t="n"/>
      <c r="E100" s="41" t="n"/>
      <c r="F100" s="41" t="n"/>
      <c r="G100" s="41" t="n"/>
      <c r="H100" s="41" t="n"/>
      <c r="I100" s="41" t="n"/>
      <c r="J100" s="41" t="n"/>
      <c r="K100" s="41" t="n"/>
      <c r="L100" s="41" t="n"/>
      <c r="M100" s="41" t="n"/>
      <c r="N100" s="41" t="n"/>
      <c r="O100" s="41" t="n"/>
      <c r="P100" s="41" t="n"/>
      <c r="Q100" s="41" t="n"/>
      <c r="R100" s="41" t="n"/>
      <c r="S100" s="41" t="n"/>
      <c r="T100" s="41" t="n"/>
      <c r="U100" s="41" t="n"/>
      <c r="V100" s="41" t="n"/>
      <c r="W100" s="4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91" t="n"/>
      <c r="BA100" s="244" t="n"/>
      <c r="BB100" s="244" t="n"/>
      <c r="BC100" s="244" t="n"/>
      <c r="BD100" s="244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90" t="n"/>
      <c r="BU100" s="1" t="n"/>
      <c r="BV100" s="1" t="n"/>
    </row>
    <row r="101">
      <c r="A101" s="1" t="n"/>
      <c r="B101" s="90" t="n"/>
      <c r="C101" s="274" t="inlineStr">
        <is>
          <t>Декан факультета                                   технологии органических веществ</t>
        </is>
      </c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3" t="n"/>
      <c r="Y101" s="3" t="n"/>
      <c r="Z101" s="3" t="n"/>
      <c r="AA101" s="3" t="n"/>
      <c r="AB101" s="3" t="n"/>
      <c r="AC101" s="273" t="n"/>
      <c r="AD101" s="273" t="n"/>
      <c r="AE101" s="273" t="n"/>
      <c r="AF101" s="273" t="n"/>
      <c r="AG101" s="273" t="n"/>
      <c r="AH101" s="273" t="n"/>
      <c r="AI101" s="272" t="n"/>
      <c r="AJ101" s="272" t="n"/>
      <c r="AK101" s="41" t="n"/>
      <c r="AL101" s="41" t="n"/>
      <c r="AM101" s="41" t="n"/>
      <c r="AN101" s="41" t="n"/>
      <c r="AO101" s="3" t="n"/>
      <c r="AP101" s="41" t="n"/>
      <c r="AQ101" s="282" t="inlineStr">
        <is>
          <t>Ю.С.Радченко</t>
        </is>
      </c>
      <c r="AR101" s="274" t="n"/>
      <c r="AS101" s="274" t="n"/>
      <c r="AT101" s="274" t="n"/>
      <c r="AU101" s="274" t="n"/>
      <c r="AV101" s="3" t="n"/>
      <c r="AW101" s="3" t="n"/>
      <c r="AX101" s="3" t="n"/>
      <c r="AY101" s="3" t="n"/>
      <c r="AZ101" s="90" t="n"/>
      <c r="BA101" s="244" t="n"/>
      <c r="BB101" s="91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90" t="n"/>
      <c r="BU101" s="1" t="n"/>
      <c r="BV101" s="1" t="n"/>
    </row>
    <row r="102">
      <c r="A102" s="1" t="n"/>
      <c r="B102" s="244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244" t="n"/>
      <c r="BA102" s="244" t="n"/>
      <c r="BB102" s="244" t="n"/>
      <c r="BC102" s="244" t="n"/>
      <c r="BD102" s="244" t="n"/>
      <c r="BE102" s="244" t="n"/>
      <c r="BF102" s="244" t="n"/>
      <c r="BG102" s="244" t="n"/>
      <c r="BH102" s="244" t="n"/>
      <c r="BI102" s="244" t="n"/>
      <c r="BJ102" s="24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244" t="n"/>
      <c r="BU102" s="1" t="n"/>
      <c r="BV102" s="1" t="n"/>
    </row>
    <row r="103">
      <c r="A103" s="1" t="n"/>
      <c r="B103" s="90" t="n"/>
      <c r="C103" s="273" t="n"/>
      <c r="D103" s="273" t="n"/>
      <c r="E103" s="273" t="n"/>
      <c r="F103" s="273" t="n"/>
      <c r="G103" s="277" t="inlineStr">
        <is>
          <t>20___</t>
        </is>
      </c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274" t="n"/>
      <c r="AB103" s="3" t="n"/>
      <c r="AC103" s="3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41" t="n"/>
      <c r="AZ103" s="91" t="n"/>
      <c r="BA103" s="244" t="n"/>
      <c r="BB103" s="244" t="n"/>
      <c r="BC103" s="244" t="n"/>
      <c r="BD103" s="244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90" t="n"/>
      <c r="BQ103" s="90" t="n"/>
      <c r="BR103" s="90" t="n"/>
      <c r="BS103" s="90" t="n"/>
      <c r="BT103" s="90" t="n"/>
      <c r="BU103" s="1" t="n"/>
      <c r="BV103" s="1" t="n"/>
    </row>
    <row r="104">
      <c r="A104" s="1" t="n"/>
      <c r="B104" s="90" t="n"/>
      <c r="C104" s="3" t="n"/>
      <c r="D104" s="3" t="n"/>
      <c r="E104" s="3" t="n"/>
      <c r="F104" s="3" t="n"/>
      <c r="G104" s="277" t="n"/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3" t="n"/>
      <c r="AC104" s="3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1" t="n"/>
      <c r="AZ104" s="91" t="n"/>
      <c r="BA104" s="244" t="n"/>
      <c r="BB104" s="244" t="n"/>
      <c r="BC104" s="244" t="n"/>
      <c r="BD104" s="244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90" t="n"/>
      <c r="BP104" s="90" t="n"/>
      <c r="BQ104" s="90" t="n"/>
      <c r="BR104" s="90" t="n"/>
      <c r="BS104" s="90" t="n"/>
      <c r="BT104" s="90" t="n"/>
      <c r="BU104" s="1" t="n"/>
      <c r="BV104" s="1" t="n"/>
    </row>
    <row r="105">
      <c r="A105" s="1" t="n"/>
      <c r="B105" s="90" t="n"/>
      <c r="C105" s="3" t="inlineStr">
        <is>
          <t>Декан факультета заочного образования</t>
        </is>
      </c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276" t="n"/>
      <c r="AD105" s="276" t="n"/>
      <c r="AE105" s="276" t="n"/>
      <c r="AF105" s="276" t="n"/>
      <c r="AG105" s="276" t="n"/>
      <c r="AH105" s="276" t="n"/>
      <c r="AI105" s="280" t="n"/>
      <c r="AJ105" s="280" t="n"/>
      <c r="AK105" s="41" t="n"/>
      <c r="AL105" s="41" t="n"/>
      <c r="AM105" s="41" t="n"/>
      <c r="AN105" s="41" t="n"/>
      <c r="AO105" s="3" t="n"/>
      <c r="AP105" s="41" t="n"/>
      <c r="AQ105" s="3" t="inlineStr">
        <is>
          <t>С.А.Прохорчик</t>
        </is>
      </c>
      <c r="AR105" s="274" t="n"/>
      <c r="AS105" s="274" t="n"/>
      <c r="AT105" s="274" t="n"/>
      <c r="AU105" s="274" t="n"/>
      <c r="AV105" s="3" t="n"/>
      <c r="AW105" s="3" t="n"/>
      <c r="AX105" s="3" t="n"/>
      <c r="AY105" s="41" t="n"/>
      <c r="AZ105" s="91" t="n"/>
      <c r="BA105" s="244" t="n"/>
      <c r="BB105" s="244" t="n"/>
      <c r="BC105" s="244" t="n"/>
      <c r="BD105" s="244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90" t="n"/>
      <c r="BP105" s="90" t="n"/>
      <c r="BQ105" s="90" t="n"/>
      <c r="BR105" s="90" t="n"/>
      <c r="BS105" s="90" t="n"/>
      <c r="BT105" s="90" t="n"/>
      <c r="BU105" s="1" t="n"/>
      <c r="BV105" s="1" t="n"/>
    </row>
    <row r="106">
      <c r="A106" s="1" t="n"/>
      <c r="B106" s="90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41" t="n"/>
      <c r="AZ106" s="91" t="n"/>
      <c r="BA106" s="244" t="n"/>
      <c r="BB106" s="244" t="n"/>
      <c r="BC106" s="244" t="n"/>
      <c r="BD106" s="244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90" t="n"/>
      <c r="BP106" s="90" t="n"/>
      <c r="BQ106" s="90" t="n"/>
      <c r="BR106" s="90" t="n"/>
      <c r="BS106" s="90" t="n"/>
      <c r="BT106" s="90" t="n"/>
      <c r="BU106" s="1" t="n"/>
      <c r="BV106" s="1" t="n"/>
    </row>
    <row r="107">
      <c r="A107" s="1" t="n"/>
      <c r="B107" s="90" t="n"/>
      <c r="C107" s="276" t="n"/>
      <c r="D107" s="276" t="n"/>
      <c r="E107" s="276" t="n"/>
      <c r="F107" s="276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274" t="n"/>
      <c r="AB107" s="3" t="n"/>
      <c r="AC107" s="3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91" t="n"/>
      <c r="BA107" s="244" t="n"/>
      <c r="BB107" s="244" t="n"/>
      <c r="BC107" s="244" t="n"/>
      <c r="BD107" s="244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90" t="n"/>
      <c r="BP107" s="90" t="n"/>
      <c r="BQ107" s="90" t="n"/>
      <c r="BR107" s="90" t="n"/>
      <c r="BS107" s="90" t="n"/>
      <c r="BT107" s="90" t="n"/>
      <c r="BU107" s="1" t="n"/>
      <c r="BV107" s="1" t="n"/>
    </row>
    <row r="108">
      <c r="A108" s="1" t="n"/>
      <c r="B108" s="90" t="n"/>
      <c r="C108" s="3" t="n"/>
      <c r="D108" s="3" t="n"/>
      <c r="E108" s="3" t="n"/>
      <c r="F108" s="3" t="n"/>
      <c r="G108" s="277" t="n"/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3" t="n"/>
      <c r="AC108" s="3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91" t="n"/>
      <c r="BA108" s="244" t="n"/>
      <c r="BB108" s="244" t="n"/>
      <c r="BC108" s="244" t="n"/>
      <c r="BD108" s="244" t="n"/>
      <c r="BE108" s="90" t="n"/>
      <c r="BF108" s="90" t="n"/>
      <c r="BG108" s="90" t="n"/>
      <c r="BH108" s="90" t="n"/>
      <c r="BI108" s="90" t="n"/>
      <c r="BJ108" s="90" t="n"/>
      <c r="BK108" s="90" t="n"/>
      <c r="BL108" s="90" t="n"/>
      <c r="BM108" s="90" t="n"/>
      <c r="BN108" s="90" t="n"/>
      <c r="BO108" s="90" t="n"/>
      <c r="BP108" s="90" t="n"/>
      <c r="BQ108" s="90" t="n"/>
      <c r="BR108" s="90" t="n"/>
      <c r="BS108" s="90" t="n"/>
      <c r="BT108" s="90" t="n"/>
      <c r="BU108" s="1" t="n"/>
      <c r="BV108" s="1" t="n"/>
    </row>
    <row r="109">
      <c r="A109" s="1" t="n"/>
      <c r="B109" s="90" t="n"/>
      <c r="C109" s="282" t="inlineStr">
        <is>
          <t>Заведующий кафедрой химической переработки древесины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3" t="n"/>
      <c r="Y109" s="3" t="n"/>
      <c r="Z109" s="3" t="n"/>
      <c r="AA109" s="3" t="n"/>
      <c r="AB109" s="3" t="n"/>
      <c r="AC109" s="272" t="n"/>
      <c r="AD109" s="273" t="n"/>
      <c r="AE109" s="273" t="n"/>
      <c r="AF109" s="273" t="n"/>
      <c r="AG109" s="273" t="n"/>
      <c r="AH109" s="273" t="n"/>
      <c r="AI109" s="273" t="n"/>
      <c r="AJ109" s="272" t="n"/>
      <c r="AK109" s="41" t="n"/>
      <c r="AL109" s="41" t="n"/>
      <c r="AM109" s="41" t="n"/>
      <c r="AN109" s="41" t="n"/>
      <c r="AO109" s="41" t="n"/>
      <c r="AP109" s="3" t="n"/>
      <c r="AQ109" s="282" t="inlineStr">
        <is>
          <t>В.Л.Флейшер</t>
        </is>
      </c>
      <c r="AR109" s="274" t="n"/>
      <c r="AS109" s="274" t="n"/>
      <c r="AT109" s="274" t="n"/>
      <c r="AU109" s="274" t="n"/>
      <c r="AV109" s="3" t="n"/>
      <c r="AW109" s="3" t="n"/>
      <c r="AX109" s="41" t="n"/>
      <c r="AY109" s="41" t="n"/>
      <c r="AZ109" s="91" t="n"/>
      <c r="BA109" s="244" t="n"/>
      <c r="BB109" s="244" t="n"/>
      <c r="BC109" s="244" t="n"/>
      <c r="BD109" s="244" t="n"/>
      <c r="BE109" s="90" t="n"/>
      <c r="BF109" s="90" t="n"/>
      <c r="BG109" s="90" t="n"/>
      <c r="BH109" s="90" t="n"/>
      <c r="BI109" s="90" t="n"/>
      <c r="BJ109" s="90" t="n"/>
      <c r="BK109" s="90" t="n"/>
      <c r="BL109" s="90" t="n"/>
      <c r="BM109" s="90" t="n"/>
      <c r="BN109" s="90" t="n"/>
      <c r="BO109" s="90" t="n"/>
      <c r="BP109" s="90" t="n"/>
      <c r="BQ109" s="90" t="n"/>
      <c r="BR109" s="90" t="n"/>
      <c r="BS109" s="90" t="n"/>
      <c r="BT109" s="90" t="n"/>
      <c r="BU109" s="1" t="n"/>
      <c r="BV109" s="1" t="n"/>
    </row>
    <row r="110">
      <c r="A110" s="1" t="n"/>
      <c r="B110" s="90" t="n"/>
      <c r="C110" s="3" t="n"/>
      <c r="D110" s="2" t="n"/>
      <c r="E110" s="2" t="n"/>
      <c r="F110" s="2" t="n"/>
      <c r="G110" s="2" t="n"/>
      <c r="H110" s="2" t="n"/>
      <c r="I110" s="2" t="n"/>
      <c r="J110" s="2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41" t="n"/>
      <c r="AD110" s="3" t="n"/>
      <c r="AE110" s="3" t="n"/>
      <c r="AF110" s="3" t="n"/>
      <c r="AG110" s="3" t="n"/>
      <c r="AH110" s="3" t="n"/>
      <c r="AI110" s="3" t="n"/>
      <c r="AJ110" s="41" t="n"/>
      <c r="AK110" s="41" t="n"/>
      <c r="AL110" s="41" t="n"/>
      <c r="AM110" s="41" t="n"/>
      <c r="AN110" s="41" t="n"/>
      <c r="AO110" s="41" t="n"/>
      <c r="AP110" s="3" t="n"/>
      <c r="AQ110" s="3" t="n"/>
      <c r="AR110" s="274" t="n"/>
      <c r="AS110" s="274" t="n"/>
      <c r="AT110" s="274" t="n"/>
      <c r="AU110" s="274" t="n"/>
      <c r="AV110" s="3" t="n"/>
      <c r="AW110" s="3" t="n"/>
      <c r="AX110" s="41" t="n"/>
      <c r="AY110" s="41" t="n"/>
      <c r="AZ110" s="91" t="n"/>
      <c r="BA110" s="244" t="n"/>
      <c r="BB110" s="244" t="n"/>
      <c r="BC110" s="244" t="n"/>
      <c r="BD110" s="244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90" t="n"/>
      <c r="BQ110" s="90" t="n"/>
      <c r="BR110" s="90" t="n"/>
      <c r="BS110" s="90" t="n"/>
      <c r="BT110" s="90" t="n"/>
      <c r="BU110" s="1" t="n"/>
      <c r="BV110" s="1" t="n"/>
    </row>
    <row r="111">
      <c r="A111" s="1" t="n"/>
      <c r="B111" s="90" t="n"/>
      <c r="C111" s="276" t="n"/>
      <c r="D111" s="276" t="n"/>
      <c r="E111" s="276" t="n"/>
      <c r="F111" s="276" t="n"/>
      <c r="G111" s="277" t="inlineStr">
        <is>
          <t>20___</t>
        </is>
      </c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274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91" t="n"/>
      <c r="BA111" s="244" t="n"/>
      <c r="BB111" s="244" t="n"/>
      <c r="BC111" s="244" t="n"/>
      <c r="BD111" s="244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90" t="n"/>
      <c r="BO111" s="90" t="n"/>
      <c r="BP111" s="90" t="n"/>
      <c r="BQ111" s="90" t="n"/>
      <c r="BR111" s="90" t="n"/>
      <c r="BS111" s="90" t="n"/>
      <c r="BT111" s="90" t="n"/>
      <c r="BU111" s="1" t="n"/>
      <c r="BV111" s="1" t="n"/>
    </row>
    <row r="112">
      <c r="A112" s="1" t="n"/>
      <c r="B112" s="90" t="n"/>
      <c r="C112" s="3" t="n"/>
      <c r="D112" s="3" t="n"/>
      <c r="E112" s="3" t="n"/>
      <c r="F112" s="3" t="n"/>
      <c r="G112" s="277" t="n"/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3" t="n"/>
      <c r="AC112" s="3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91" t="n"/>
      <c r="BA112" s="244" t="n"/>
      <c r="BB112" s="244" t="n"/>
      <c r="BC112" s="244" t="n"/>
      <c r="BD112" s="244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  <c r="BN112" s="90" t="n"/>
      <c r="BO112" s="90" t="n"/>
      <c r="BP112" s="90" t="n"/>
      <c r="BQ112" s="90" t="n"/>
      <c r="BR112" s="90" t="n"/>
      <c r="BS112" s="90" t="n"/>
      <c r="BT112" s="90" t="n"/>
      <c r="BU112" s="1" t="n"/>
      <c r="BV112" s="1" t="n"/>
    </row>
    <row r="113">
      <c r="A113" s="1" t="n"/>
      <c r="B113" s="90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3" t="n"/>
      <c r="AZ113" s="283" t="n"/>
      <c r="BA113" s="283" t="n"/>
      <c r="BB113" s="283" t="n"/>
      <c r="BC113" s="283" t="n"/>
      <c r="BD113" s="283" t="n"/>
      <c r="BE113" s="283" t="n"/>
      <c r="BF113" s="283" t="n"/>
      <c r="BG113" s="283" t="n"/>
      <c r="BH113" s="283" t="n"/>
      <c r="BI113" s="283" t="n"/>
      <c r="BJ113" s="283" t="n"/>
      <c r="BK113" s="283" t="n"/>
      <c r="BL113" s="283" t="n"/>
      <c r="BM113" s="283" t="n"/>
      <c r="BN113" s="283" t="n"/>
      <c r="BO113" s="283" t="n"/>
      <c r="BP113" s="283" t="n"/>
      <c r="BQ113" s="283" t="n"/>
      <c r="BR113" s="283" t="n"/>
      <c r="BS113" s="283" t="n"/>
      <c r="BT113" s="283" t="n"/>
      <c r="BU113" s="1" t="n"/>
      <c r="BV113" s="1" t="n"/>
    </row>
    <row r="114">
      <c r="A114" s="1" t="n"/>
      <c r="B114" s="90" t="n"/>
      <c r="C114" s="281" t="inlineStr">
        <is>
          <t>Рекомендован к утверждению научно-методическим советом БГТУ</t>
        </is>
      </c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356" t="n"/>
      <c r="BA114" s="356" t="n"/>
      <c r="BB114" s="356" t="n"/>
      <c r="BC114" s="356" t="n"/>
      <c r="BD114" s="356" t="n"/>
      <c r="BE114" s="356" t="n"/>
      <c r="BF114" s="356" t="n"/>
      <c r="BG114" s="356" t="n"/>
      <c r="BH114" s="356" t="n"/>
      <c r="BI114" s="356" t="n"/>
      <c r="BJ114" s="356" t="n"/>
      <c r="BK114" s="356" t="n"/>
      <c r="BL114" s="356" t="n"/>
      <c r="BM114" s="356" t="n"/>
      <c r="BN114" s="356" t="n"/>
      <c r="BO114" s="356" t="n"/>
      <c r="BP114" s="356" t="n"/>
      <c r="BQ114" s="356" t="n"/>
      <c r="BR114" s="356" t="n"/>
      <c r="BS114" s="356" t="n"/>
      <c r="BT114" s="356" t="n"/>
      <c r="BU114" s="1" t="n"/>
      <c r="BV114" s="1" t="n"/>
    </row>
    <row r="115">
      <c r="A115" s="1" t="n"/>
      <c r="B115" s="90" t="n"/>
      <c r="C115" s="282" t="inlineStr">
        <is>
          <t>Протокол №____ от _____________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356" t="n"/>
      <c r="BA115" s="522" t="n"/>
      <c r="BB115" s="522" t="n"/>
      <c r="BC115" s="522" t="n"/>
      <c r="BD115" s="522" t="n"/>
      <c r="BE115" s="522" t="n"/>
      <c r="BF115" s="522" t="n"/>
      <c r="BG115" s="522" t="n"/>
      <c r="BH115" s="522" t="n"/>
      <c r="BI115" s="522" t="n"/>
      <c r="BJ115" s="522" t="n"/>
      <c r="BK115" s="522" t="n"/>
      <c r="BL115" s="522" t="n"/>
      <c r="BM115" s="522" t="n"/>
      <c r="BN115" s="522" t="n"/>
      <c r="BO115" s="522" t="n"/>
      <c r="BP115" s="522" t="n"/>
      <c r="BQ115" s="522" t="n"/>
      <c r="BR115" s="522" t="n"/>
      <c r="BS115" s="522" t="n"/>
      <c r="BT115" s="522" t="n"/>
      <c r="BU115" s="1" t="n"/>
      <c r="BV115" s="1" t="n"/>
    </row>
    <row r="116">
      <c r="A116" s="90" t="n"/>
      <c r="B116" s="283" t="n"/>
      <c r="C116" s="283" t="n"/>
      <c r="D116" s="283" t="n"/>
      <c r="E116" s="283" t="n"/>
      <c r="F116" s="283" t="n"/>
      <c r="G116" s="283" t="n"/>
      <c r="H116" s="283" t="n"/>
      <c r="I116" s="283" t="n"/>
      <c r="J116" s="283" t="n"/>
      <c r="K116" s="283" t="n"/>
      <c r="L116" s="283" t="n"/>
      <c r="M116" s="283" t="n"/>
      <c r="N116" s="283" t="n"/>
      <c r="O116" s="283" t="n"/>
      <c r="P116" s="283" t="n"/>
      <c r="Q116" s="283" t="n"/>
      <c r="R116" s="283" t="n"/>
      <c r="S116" s="283" t="n"/>
      <c r="T116" s="283" t="n"/>
      <c r="U116" s="283" t="n"/>
      <c r="V116" s="283" t="n"/>
      <c r="W116" s="283" t="n"/>
      <c r="X116" s="283" t="n"/>
      <c r="Y116" s="283" t="n"/>
      <c r="Z116" s="283" t="n"/>
      <c r="AA116" s="283" t="n"/>
      <c r="AB116" s="283" t="n"/>
      <c r="AC116" s="283" t="n"/>
      <c r="AD116" s="283" t="n"/>
      <c r="AE116" s="283" t="n"/>
      <c r="AF116" s="283" t="n"/>
      <c r="AG116" s="283" t="n"/>
      <c r="AH116" s="283" t="n"/>
      <c r="AI116" s="283" t="n"/>
      <c r="AJ116" s="283" t="n"/>
      <c r="AK116" s="283" t="n"/>
      <c r="AL116" s="283" t="n"/>
      <c r="AM116" s="283" t="n"/>
      <c r="AN116" s="283" t="n"/>
      <c r="AO116" s="283" t="n"/>
      <c r="AP116" s="283" t="n"/>
      <c r="AQ116" s="283" t="n"/>
      <c r="AR116" s="283" t="n"/>
      <c r="AS116" s="283" t="n"/>
      <c r="AT116" s="283" t="n"/>
      <c r="AU116" s="283" t="n"/>
      <c r="AV116" s="283" t="n"/>
      <c r="AW116" s="283" t="n"/>
      <c r="AX116" s="283" t="n"/>
      <c r="AY116" s="523" t="n"/>
      <c r="AZ116" s="523" t="n"/>
      <c r="BA116" s="523" t="n"/>
      <c r="BB116" s="523" t="n"/>
      <c r="BC116" s="523" t="n"/>
      <c r="BD116" s="523" t="n"/>
      <c r="BE116" s="523" t="n"/>
      <c r="BF116" s="523" t="n"/>
      <c r="BG116" s="523" t="n"/>
      <c r="BH116" s="523" t="n"/>
      <c r="BI116" s="523" t="n"/>
      <c r="BJ116" s="523" t="n"/>
      <c r="BK116" s="523" t="n"/>
      <c r="BL116" s="523" t="n"/>
      <c r="BM116" s="523" t="n"/>
      <c r="BN116" s="523" t="n"/>
      <c r="BO116" s="523" t="n"/>
      <c r="BP116" s="523" t="n"/>
      <c r="BQ116" s="523" t="n"/>
      <c r="BR116" s="523" t="n"/>
      <c r="BS116" s="523" t="n"/>
      <c r="BT116" s="1" t="n"/>
      <c r="BU116" s="1" t="n"/>
      <c r="BV116" s="1" t="n"/>
    </row>
    <row r="117">
      <c r="A117" s="355" t="n"/>
      <c r="B117" s="356" t="n"/>
      <c r="C117" s="356" t="n"/>
      <c r="D117" s="356" t="n"/>
      <c r="E117" s="356" t="n"/>
      <c r="F117" s="356" t="n"/>
      <c r="G117" s="356" t="n"/>
      <c r="H117" s="356" t="n"/>
      <c r="I117" s="356" t="n"/>
      <c r="J117" s="356" t="n"/>
      <c r="K117" s="356" t="n"/>
      <c r="L117" s="356" t="n"/>
      <c r="M117" s="356" t="n"/>
      <c r="N117" s="356" t="n"/>
      <c r="O117" s="356" t="n"/>
      <c r="P117" s="356" t="n"/>
      <c r="Q117" s="356" t="n"/>
      <c r="R117" s="356" t="n"/>
      <c r="S117" s="356" t="n"/>
      <c r="T117" s="356" t="n"/>
      <c r="U117" s="356" t="n"/>
      <c r="V117" s="356" t="n"/>
      <c r="W117" s="356" t="n"/>
      <c r="X117" s="356" t="n"/>
      <c r="Y117" s="356" t="n"/>
      <c r="Z117" s="356" t="n"/>
      <c r="AA117" s="356" t="n"/>
      <c r="AB117" s="356" t="n"/>
      <c r="AC117" s="356" t="n"/>
      <c r="AD117" s="356" t="n"/>
      <c r="AE117" s="356" t="n"/>
      <c r="AF117" s="356" t="n"/>
      <c r="AG117" s="356" t="n"/>
      <c r="AH117" s="356" t="n"/>
      <c r="AI117" s="356" t="n"/>
      <c r="AJ117" s="356" t="n"/>
      <c r="AK117" s="356" t="n"/>
      <c r="AL117" s="356" t="n"/>
      <c r="AM117" s="356" t="n"/>
      <c r="AN117" s="356" t="n"/>
      <c r="AO117" s="356" t="n"/>
      <c r="AP117" s="356" t="n"/>
      <c r="AQ117" s="356" t="n"/>
      <c r="AR117" s="356" t="n"/>
      <c r="AS117" s="356" t="n"/>
      <c r="AT117" s="356" t="n"/>
      <c r="AU117" s="356" t="n"/>
      <c r="AV117" s="356" t="n"/>
      <c r="AW117" s="356" t="n"/>
      <c r="AX117" s="356" t="n"/>
      <c r="AY117" s="243" t="n"/>
      <c r="AZ117" s="243" t="n"/>
      <c r="BA117" s="243" t="n"/>
      <c r="BB117" s="243" t="n"/>
      <c r="BC117" s="243" t="n"/>
      <c r="BD117" s="243" t="n"/>
      <c r="BE117" s="243" t="n"/>
      <c r="BF117" s="243" t="n"/>
      <c r="BG117" s="243" t="n"/>
      <c r="BH117" s="243" t="n"/>
      <c r="BI117" s="243" t="n"/>
      <c r="BJ117" s="243" t="n"/>
      <c r="BK117" s="243" t="n"/>
      <c r="BL117" s="243" t="n"/>
      <c r="BM117" s="243" t="n"/>
      <c r="BN117" s="243" t="n"/>
      <c r="BO117" s="243" t="n"/>
      <c r="BP117" s="243" t="n"/>
      <c r="BQ117" s="243" t="n"/>
      <c r="BR117" s="243" t="n"/>
      <c r="BS117" s="243" t="n"/>
      <c r="BT117" s="1" t="n"/>
      <c r="BU117" s="1" t="n"/>
      <c r="BV117" s="1" t="n"/>
    </row>
    <row r="118">
      <c r="A118" s="524" t="n"/>
      <c r="B118" s="356" t="n"/>
      <c r="C118" s="356" t="n"/>
      <c r="D118" s="356" t="n"/>
      <c r="E118" s="356" t="n"/>
      <c r="F118" s="356" t="n"/>
      <c r="G118" s="355" t="n"/>
      <c r="H118" s="516" t="n"/>
      <c r="I118" s="516" t="n"/>
      <c r="J118" s="516" t="n"/>
      <c r="K118" s="516" t="n"/>
      <c r="L118" s="516" t="n"/>
      <c r="M118" s="516" t="n"/>
      <c r="N118" s="516" t="n"/>
      <c r="O118" s="516" t="n"/>
      <c r="P118" s="516" t="n"/>
      <c r="Q118" s="516" t="n"/>
      <c r="R118" s="516" t="n"/>
      <c r="S118" s="516" t="n"/>
      <c r="T118" s="356" t="n"/>
      <c r="U118" s="356" t="n"/>
      <c r="V118" s="356" t="n"/>
      <c r="W118" s="356" t="n"/>
      <c r="X118" s="356" t="n"/>
      <c r="Y118" s="356" t="n"/>
      <c r="Z118" s="356" t="n"/>
      <c r="AA118" s="356" t="n"/>
      <c r="AB118" s="356" t="n"/>
      <c r="AC118" s="355" t="n"/>
      <c r="AD118" s="355" t="n"/>
      <c r="AE118" s="516" t="n"/>
      <c r="AF118" s="516" t="n"/>
      <c r="AG118" s="356" t="n"/>
      <c r="AH118" s="356" t="n"/>
      <c r="AI118" s="356" t="n"/>
      <c r="AJ118" s="356" t="n"/>
      <c r="AK118" s="356" t="n"/>
      <c r="AL118" s="356" t="n"/>
      <c r="AM118" s="356" t="n"/>
      <c r="AN118" s="356" t="n"/>
      <c r="AO118" s="356" t="n"/>
      <c r="AP118" s="355" t="n"/>
      <c r="AQ118" s="355" t="n"/>
      <c r="AR118" s="260" t="n"/>
      <c r="AS118" s="516" t="n"/>
      <c r="AT118" s="356" t="n"/>
      <c r="AU118" s="356" t="n"/>
      <c r="AV118" s="356" t="n"/>
      <c r="AW118" s="356" t="n"/>
      <c r="AX118" s="356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  <c r="BR118" s="1" t="n"/>
      <c r="BS118" s="1" t="n"/>
      <c r="BT118" s="1" t="n"/>
      <c r="BU118" s="1" t="n"/>
      <c r="BV118" s="1" t="n"/>
    </row>
    <row r="119">
      <c r="A119" s="523" t="n"/>
      <c r="B119" s="525" t="n"/>
      <c r="C119" s="525" t="n"/>
      <c r="D119" s="525" t="n"/>
      <c r="E119" s="525" t="n"/>
      <c r="F119" s="525" t="n"/>
      <c r="G119" s="525" t="n"/>
      <c r="H119" s="525" t="n"/>
      <c r="I119" s="525" t="n"/>
      <c r="J119" s="523" t="n"/>
      <c r="K119" s="523" t="n"/>
      <c r="L119" s="523" t="n"/>
      <c r="M119" s="523" t="n"/>
      <c r="N119" s="523" t="n"/>
      <c r="O119" s="523" t="n"/>
      <c r="P119" s="523" t="n"/>
      <c r="Q119" s="523" t="n"/>
      <c r="R119" s="523" t="n"/>
      <c r="S119" s="523" t="n"/>
      <c r="T119" s="523" t="n"/>
      <c r="U119" s="523" t="n"/>
      <c r="V119" s="523" t="n"/>
      <c r="W119" s="523" t="n"/>
      <c r="X119" s="523" t="n"/>
      <c r="Y119" s="523" t="n"/>
      <c r="Z119" s="523" t="n"/>
      <c r="AA119" s="523" t="n"/>
      <c r="AB119" s="523" t="n"/>
      <c r="AC119" s="523" t="n"/>
      <c r="AD119" s="523" t="n"/>
      <c r="AE119" s="523" t="n"/>
      <c r="AF119" s="523" t="n"/>
      <c r="AG119" s="523" t="n"/>
      <c r="AH119" s="523" t="n"/>
      <c r="AI119" s="523" t="n"/>
      <c r="AJ119" s="523" t="n"/>
      <c r="AK119" s="523" t="n"/>
      <c r="AL119" s="523" t="n"/>
      <c r="AM119" s="523" t="n"/>
      <c r="AN119" s="523" t="n"/>
      <c r="AO119" s="523" t="n"/>
      <c r="AP119" s="523" t="n"/>
      <c r="AQ119" s="523" t="n"/>
      <c r="AR119" s="523" t="n"/>
      <c r="AS119" s="523" t="n"/>
      <c r="AT119" s="523" t="n"/>
      <c r="AU119" s="523" t="n"/>
      <c r="AV119" s="523" t="n"/>
      <c r="AW119" s="523" t="n"/>
      <c r="AX119" s="523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</row>
    <row r="120">
      <c r="A120" s="242" t="n"/>
      <c r="B120" s="242" t="n"/>
      <c r="C120" s="242" t="n"/>
      <c r="D120" s="242" t="n"/>
      <c r="E120" s="242" t="n"/>
      <c r="F120" s="242" t="n"/>
      <c r="G120" s="242" t="n"/>
      <c r="H120" s="242" t="n"/>
      <c r="I120" s="242" t="n"/>
      <c r="J120" s="242" t="n"/>
      <c r="K120" s="242" t="n"/>
      <c r="L120" s="242" t="n"/>
      <c r="M120" s="242" t="n"/>
      <c r="N120" s="242" t="n"/>
      <c r="O120" s="242" t="n"/>
      <c r="P120" s="242" t="n"/>
      <c r="Q120" s="242" t="n"/>
      <c r="R120" s="242" t="n"/>
      <c r="S120" s="242" t="n"/>
      <c r="T120" s="242" t="n"/>
      <c r="U120" s="242" t="n"/>
      <c r="V120" s="242" t="n"/>
      <c r="W120" s="242" t="n"/>
      <c r="X120" s="242" t="n"/>
      <c r="Y120" s="242" t="n"/>
      <c r="Z120" s="242" t="n"/>
      <c r="AA120" s="242" t="n"/>
      <c r="AB120" s="242" t="n"/>
      <c r="AC120" s="242" t="n"/>
      <c r="AD120" s="242" t="n"/>
      <c r="AE120" s="242" t="n"/>
      <c r="AF120" s="242" t="n"/>
      <c r="AG120" s="242" t="n"/>
      <c r="AH120" s="242" t="n"/>
      <c r="AI120" s="242" t="n"/>
      <c r="AJ120" s="242" t="n"/>
      <c r="AK120" s="242" t="n"/>
      <c r="AL120" s="242" t="n"/>
      <c r="AM120" s="242" t="n"/>
      <c r="AN120" s="242" t="n"/>
      <c r="AO120" s="242" t="n"/>
      <c r="AP120" s="242" t="n"/>
      <c r="AQ120" s="242" t="n"/>
      <c r="AR120" s="242" t="n"/>
      <c r="AS120" s="242" t="n"/>
      <c r="AT120" s="242" t="n"/>
      <c r="AU120" s="242" t="n"/>
      <c r="AV120" s="242" t="n"/>
      <c r="AW120" s="242" t="n"/>
      <c r="AX120" s="242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</row>
    <row r="121">
      <c r="A121" s="243" t="n"/>
      <c r="B121" s="243" t="n"/>
      <c r="C121" s="243" t="n"/>
      <c r="D121" s="243" t="n"/>
      <c r="E121" s="243" t="n"/>
      <c r="F121" s="243" t="n"/>
      <c r="G121" s="243" t="n"/>
      <c r="H121" s="243" t="n"/>
      <c r="I121" s="243" t="n"/>
      <c r="J121" s="243" t="n"/>
      <c r="K121" s="243" t="n"/>
      <c r="L121" s="243" t="n"/>
      <c r="M121" s="243" t="n"/>
      <c r="N121" s="243" t="n"/>
      <c r="O121" s="243" t="n"/>
      <c r="P121" s="243" t="n"/>
      <c r="Q121" s="243" t="n"/>
      <c r="R121" s="243" t="n"/>
      <c r="S121" s="243" t="n"/>
      <c r="T121" s="243" t="n"/>
      <c r="U121" s="243" t="n"/>
      <c r="V121" s="243" t="n"/>
      <c r="W121" s="243" t="n"/>
      <c r="X121" s="243" t="n"/>
      <c r="Y121" s="243" t="n"/>
      <c r="Z121" s="243" t="n"/>
      <c r="AA121" s="243" t="n"/>
      <c r="AB121" s="243" t="n"/>
      <c r="AC121" s="243" t="n"/>
      <c r="AD121" s="243" t="n"/>
      <c r="AE121" s="243" t="n"/>
      <c r="AF121" s="243" t="n"/>
      <c r="AG121" s="243" t="n"/>
      <c r="AH121" s="243" t="n"/>
      <c r="AI121" s="243" t="n"/>
      <c r="AJ121" s="243" t="n"/>
      <c r="AK121" s="243" t="n"/>
      <c r="AL121" s="243" t="n"/>
      <c r="AM121" s="243" t="n"/>
      <c r="AN121" s="243" t="n"/>
      <c r="AO121" s="243" t="n"/>
      <c r="AP121" s="243" t="n"/>
      <c r="AQ121" s="243" t="n"/>
      <c r="AR121" s="243" t="n"/>
      <c r="AS121" s="243" t="n"/>
      <c r="AT121" s="243" t="n"/>
      <c r="AU121" s="243" t="n"/>
      <c r="AV121" s="243" t="n"/>
      <c r="AW121" s="243" t="n"/>
      <c r="AX121" s="243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509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13" t="inlineStr">
        <is>
          <t xml:space="preserve"> УЧЕБНЫЙ ПЛАН</t>
        </is>
      </c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9" t="n"/>
      <c r="AV5" s="19" t="n"/>
      <c r="AW5" s="19" t="n"/>
      <c r="AX5" s="14" t="n"/>
      <c r="AY5" s="14" t="n"/>
      <c r="AZ5" s="14" t="n"/>
      <c r="BA5" s="15" t="n"/>
      <c r="BB5" s="16" t="n"/>
      <c r="BC5" s="16" t="n"/>
      <c r="BD5" s="9" t="n"/>
      <c r="BE5" s="9" t="n"/>
      <c r="BF5" s="16" t="n"/>
      <c r="BG5" s="8" t="n"/>
      <c r="BH5" s="8" t="n"/>
      <c r="BI5" s="8" t="n"/>
      <c r="BJ5" s="16" t="n"/>
      <c r="BK5" s="16" t="n"/>
      <c r="BL5" s="9" t="n"/>
      <c r="BM5" s="9" t="n"/>
      <c r="BN5" s="9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0" t="n"/>
      <c r="B6" s="10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19" t="n"/>
      <c r="S6" s="694" t="inlineStr">
        <is>
          <t>Специальность:</t>
        </is>
      </c>
      <c r="T6" s="1" t="n"/>
      <c r="U6" s="1" t="n"/>
      <c r="V6" s="1" t="n"/>
      <c r="W6" s="1" t="n"/>
      <c r="X6" s="1" t="n"/>
      <c r="Y6" s="1" t="n"/>
      <c r="Z6" s="1" t="n"/>
      <c r="AA6" s="1" t="n"/>
      <c r="AB6" s="20" t="inlineStr">
        <is>
          <t>7-06-0711-04                                                                          Инновационные технологии силикатных строительных материалов и изделий</t>
        </is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4" t="n"/>
      <c r="AY6" s="18" t="inlineStr">
        <is>
          <t>Степень: Магистр</t>
        </is>
      </c>
      <c r="AZ6" s="18" t="n"/>
      <c r="BA6" s="18" t="n"/>
      <c r="BB6" s="18" t="n"/>
      <c r="BC6" s="18" t="n"/>
      <c r="BD6" s="18" t="n"/>
      <c r="BE6" s="18" t="n"/>
      <c r="BF6" s="18" t="n"/>
      <c r="BG6" s="2834" t="n"/>
      <c r="BH6" s="2834" t="n"/>
      <c r="BI6" s="1550" t="n"/>
      <c r="BJ6" s="97" t="n"/>
      <c r="BK6" s="97" t="n"/>
      <c r="BL6" s="9" t="n"/>
      <c r="BM6" s="9" t="n"/>
      <c r="BN6" s="9" t="n"/>
      <c r="BO6" s="10" t="n"/>
      <c r="BP6" s="10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0" t="n"/>
      <c r="B7" s="10" t="n"/>
      <c r="C7" s="10" t="n"/>
      <c r="D7" s="10" t="n"/>
      <c r="E7" s="10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8" t="n"/>
      <c r="AY7" s="21" t="n"/>
      <c r="AZ7" s="21" t="n"/>
      <c r="BA7" s="21" t="n"/>
      <c r="BB7" s="21" t="n"/>
      <c r="BC7" s="21" t="n"/>
      <c r="BD7" s="21" t="n"/>
      <c r="BE7" s="21" t="n"/>
      <c r="BF7" s="21" t="n"/>
      <c r="BG7" s="21" t="n"/>
      <c r="BH7" s="21" t="n"/>
      <c r="BI7" s="1550" t="n"/>
      <c r="BJ7" s="94" t="n"/>
      <c r="BK7" s="94" t="n"/>
      <c r="BL7" s="9" t="n"/>
      <c r="BM7" s="9" t="n"/>
      <c r="BN7" s="9" t="n"/>
      <c r="BO7" s="10" t="n"/>
      <c r="BP7" s="10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0" t="n"/>
      <c r="B8" s="10" t="n"/>
      <c r="C8" s="10" t="n"/>
      <c r="D8" s="10" t="n"/>
      <c r="E8" s="10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10" t="n"/>
      <c r="S8" s="3" t="n"/>
      <c r="T8" s="3" t="n"/>
      <c r="U8" s="3" t="n"/>
      <c r="V8" s="3" t="n"/>
      <c r="W8" s="3" t="n"/>
      <c r="X8" s="3" t="n"/>
      <c r="Y8" s="10" t="n"/>
      <c r="Z8" s="279" t="n"/>
      <c r="AA8" s="279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279" t="n"/>
      <c r="AY8" s="23" t="inlineStr">
        <is>
          <t xml:space="preserve">Срок обучения: </t>
        </is>
      </c>
      <c r="AZ8" s="23" t="n"/>
      <c r="BA8" s="23" t="n"/>
      <c r="BB8" s="23" t="n"/>
      <c r="BC8" s="23" t="n"/>
      <c r="BD8" s="10" t="n"/>
      <c r="BE8" s="24" t="inlineStr">
        <is>
          <t>1  год</t>
        </is>
      </c>
      <c r="BF8" s="24" t="n"/>
      <c r="BG8" s="1550" t="n"/>
      <c r="BH8" s="21" t="n"/>
      <c r="BI8" s="1550" t="n"/>
      <c r="BJ8" s="91" t="n"/>
      <c r="BK8" s="91" t="n"/>
      <c r="BL8" s="16" t="n"/>
      <c r="BM8" s="16" t="n"/>
      <c r="BN8" s="16" t="n"/>
      <c r="BO8" s="22" t="n"/>
      <c r="BP8" s="22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1406" t="n"/>
      <c r="S9" s="1406" t="n"/>
      <c r="T9" s="1406" t="n"/>
      <c r="U9" s="1406" t="n"/>
      <c r="V9" s="1406" t="n"/>
      <c r="W9" s="1406" t="n"/>
      <c r="X9" s="1406" t="n"/>
      <c r="Y9" s="1406" t="n"/>
      <c r="Z9" s="1406" t="n"/>
      <c r="AA9" s="1406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279" t="n"/>
      <c r="AY9" s="29" t="n"/>
      <c r="AZ9" s="29" t="n"/>
      <c r="BA9" s="29" t="n"/>
      <c r="BB9" s="29" t="n"/>
      <c r="BC9" s="29" t="n"/>
      <c r="BD9" s="29" t="n"/>
      <c r="BE9" s="29" t="n"/>
      <c r="BF9" s="29" t="n"/>
      <c r="BG9" s="2835" t="n"/>
      <c r="BH9" s="21" t="n"/>
      <c r="BI9" s="1723" t="n"/>
      <c r="BJ9" s="351" t="n"/>
      <c r="BK9" s="90" t="n"/>
      <c r="BL9" s="31" t="n"/>
      <c r="BM9" s="31" t="n"/>
      <c r="BN9" s="31" t="n"/>
      <c r="BO9" s="25" t="n"/>
      <c r="BP9" s="25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31" t="n"/>
      <c r="R10" s="1406" t="n"/>
      <c r="S10" s="1406" t="n"/>
      <c r="T10" s="1406" t="n"/>
      <c r="U10" s="1406" t="n"/>
      <c r="V10" s="1406" t="n"/>
      <c r="W10" s="1406" t="n"/>
      <c r="X10" s="1406" t="n"/>
      <c r="Y10" s="1406" t="n"/>
      <c r="Z10" s="1406" t="n"/>
      <c r="AA10" s="1406" t="n"/>
      <c r="AB10" s="2836" t="n"/>
      <c r="AC10" s="2836" t="n"/>
      <c r="AD10" s="2836" t="n"/>
      <c r="AE10" s="2836" t="n"/>
      <c r="AF10" s="2836" t="n"/>
      <c r="AG10" s="2836" t="n"/>
      <c r="AH10" s="2836" t="n"/>
      <c r="AI10" s="2836" t="n"/>
      <c r="AJ10" s="2836" t="n"/>
      <c r="AK10" s="2836" t="n"/>
      <c r="AL10" s="2836" t="n"/>
      <c r="AM10" s="2836" t="n"/>
      <c r="AN10" s="2836" t="n"/>
      <c r="AO10" s="2836" t="n"/>
      <c r="AP10" s="2836" t="n"/>
      <c r="AQ10" s="2836" t="n"/>
      <c r="AR10" s="2836" t="n"/>
      <c r="AS10" s="2836" t="n"/>
      <c r="AT10" s="2836" t="n"/>
      <c r="AU10" s="2836" t="n"/>
      <c r="AV10" s="2836" t="n"/>
      <c r="AW10" s="2836" t="n"/>
      <c r="AX10" s="279" t="n"/>
      <c r="AY10" s="18" t="inlineStr">
        <is>
          <t xml:space="preserve">Форма получения образования: </t>
        </is>
      </c>
      <c r="AZ10" s="18" t="n"/>
      <c r="BA10" s="18" t="n"/>
      <c r="BB10" s="18" t="n"/>
      <c r="BC10" s="18" t="n"/>
      <c r="BD10" s="18" t="n"/>
      <c r="BE10" s="18" t="n"/>
      <c r="BF10" s="18" t="n"/>
      <c r="BG10" s="2834" t="n"/>
      <c r="BH10" s="2834" t="n"/>
      <c r="BI10" s="1723" t="n"/>
      <c r="BJ10" s="97" t="n"/>
      <c r="BK10" s="97" t="n"/>
      <c r="BL10" s="9" t="n"/>
      <c r="BM10" s="9" t="n"/>
      <c r="BN10" s="9" t="n"/>
      <c r="BO10" s="25" t="n"/>
      <c r="BP10" s="25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06-07-025/уч.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31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9" t="n"/>
      <c r="AA11" s="31" t="n"/>
      <c r="AB11" s="31" t="n"/>
      <c r="AC11" s="31" t="n"/>
      <c r="AD11" s="31" t="n"/>
      <c r="AE11" s="31" t="n"/>
      <c r="AF11" s="16" t="n"/>
      <c r="AG11" s="31" t="n"/>
      <c r="AH11" s="295" t="n"/>
      <c r="AI11" s="295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37" t="inlineStr">
        <is>
          <t>очная (дневная)</t>
        </is>
      </c>
      <c r="AZ11" s="37" t="n"/>
      <c r="BA11" s="37" t="n"/>
      <c r="BB11" s="37" t="n"/>
      <c r="BC11" s="30" t="n"/>
      <c r="BD11" s="30" t="n"/>
      <c r="BE11" s="30" t="n"/>
      <c r="BF11" s="30" t="n"/>
      <c r="BG11" s="2835" t="n"/>
      <c r="BH11" s="2835" t="n"/>
      <c r="BI11" s="1723" t="n"/>
      <c r="BJ11" s="296" t="n"/>
      <c r="BK11" s="296" t="n"/>
      <c r="BL11" s="38" t="n"/>
      <c r="BM11" s="38" t="n"/>
      <c r="BN11" s="38" t="n"/>
      <c r="BO11" s="32" t="n"/>
      <c r="BP11" s="32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" t="n"/>
      <c r="B12" s="1" t="n"/>
      <c r="C12" s="1" t="n"/>
      <c r="D12" s="1" t="n"/>
      <c r="E12" s="1" t="n"/>
      <c r="F12" s="356" t="n"/>
      <c r="G12" s="356" t="n"/>
      <c r="H12" s="356" t="n"/>
      <c r="I12" s="356" t="n"/>
      <c r="J12" s="356" t="n"/>
      <c r="K12" s="356" t="n"/>
      <c r="L12" s="356" t="n"/>
      <c r="M12" s="356" t="n"/>
      <c r="N12" s="356" t="n"/>
      <c r="O12" s="356" t="n"/>
      <c r="P12" s="356" t="n"/>
      <c r="Q12" s="356" t="n"/>
      <c r="R12" s="356" t="n"/>
      <c r="S12" s="356" t="n"/>
      <c r="T12" s="356" t="n"/>
      <c r="U12" s="356" t="n"/>
      <c r="V12" s="356" t="n"/>
      <c r="W12" s="356" t="n"/>
      <c r="X12" s="356" t="n"/>
      <c r="Y12" s="356" t="n"/>
      <c r="Z12" s="356" t="n"/>
      <c r="AA12" s="356" t="n"/>
      <c r="AB12" s="356" t="n"/>
      <c r="AC12" s="356" t="n"/>
      <c r="AD12" s="356" t="n"/>
      <c r="AE12" s="356" t="n"/>
      <c r="AF12" s="356" t="n"/>
      <c r="AG12" s="356" t="n"/>
      <c r="AH12" s="356" t="n"/>
      <c r="AI12" s="356" t="n"/>
      <c r="AJ12" s="356" t="n"/>
      <c r="AK12" s="356" t="n"/>
      <c r="AL12" s="356" t="n"/>
      <c r="AM12" s="356" t="n"/>
      <c r="AN12" s="356" t="n"/>
      <c r="AO12" s="356" t="n"/>
      <c r="AP12" s="356" t="n"/>
      <c r="AQ12" s="356" t="n"/>
      <c r="AR12" s="356" t="n"/>
      <c r="AS12" s="356" t="n"/>
      <c r="AT12" s="356" t="n"/>
      <c r="AU12" s="356" t="n"/>
      <c r="AV12" s="356" t="n"/>
      <c r="AW12" s="356" t="n"/>
      <c r="AX12" s="356" t="n"/>
      <c r="AY12" s="356" t="n"/>
      <c r="AZ12" s="356" t="n"/>
      <c r="BA12" s="356" t="n"/>
      <c r="BB12" s="356" t="n"/>
      <c r="BC12" s="356" t="n"/>
      <c r="BD12" s="356" t="n"/>
      <c r="BE12" s="356" t="n"/>
      <c r="BF12" s="356" t="n"/>
      <c r="BG12" s="516" t="n"/>
      <c r="BH12" s="516" t="n"/>
      <c r="BI12" s="516" t="n"/>
      <c r="BJ12" s="356" t="n"/>
      <c r="BK12" s="356" t="n"/>
      <c r="BL12" s="356" t="n"/>
      <c r="BM12" s="356" t="n"/>
      <c r="BN12" s="356" t="n"/>
      <c r="BO12" s="355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1173" t="n"/>
      <c r="BH13" s="1173" t="n"/>
      <c r="BI13" s="1173" t="n"/>
      <c r="BJ13" s="41" t="n"/>
      <c r="BK13" s="41" t="n"/>
      <c r="BL13" s="41" t="n"/>
      <c r="BM13" s="41" t="n"/>
      <c r="BN13" s="41" t="n"/>
      <c r="BO13" s="4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2446" t="inlineStr">
        <is>
          <t>КУРСЫ</t>
        </is>
      </c>
      <c r="B14" s="2837" t="inlineStr">
        <is>
          <t>сентябрь</t>
        </is>
      </c>
      <c r="C14" s="50" t="n"/>
      <c r="D14" s="50" t="n"/>
      <c r="E14" s="2838" t="n"/>
      <c r="F14" s="2839" t="n"/>
      <c r="G14" s="2447" t="inlineStr">
        <is>
          <t>октябрь</t>
        </is>
      </c>
      <c r="H14" s="123" t="n"/>
      <c r="I14" s="124" t="n"/>
      <c r="J14" s="2448" t="n"/>
      <c r="K14" s="2840" t="inlineStr">
        <is>
          <t>ноябрь</t>
        </is>
      </c>
      <c r="L14" s="50" t="n"/>
      <c r="M14" s="50" t="n"/>
      <c r="N14" s="2838" t="n"/>
      <c r="O14" s="2840" t="inlineStr">
        <is>
          <t>декабрь</t>
        </is>
      </c>
      <c r="P14" s="50" t="n"/>
      <c r="Q14" s="50" t="n"/>
      <c r="R14" s="2838" t="n"/>
      <c r="S14" s="2841" t="n"/>
      <c r="T14" s="2840" t="inlineStr">
        <is>
          <t>январь</t>
        </is>
      </c>
      <c r="U14" s="50" t="n"/>
      <c r="V14" s="2838" t="n"/>
      <c r="W14" s="2842" t="n"/>
      <c r="X14" s="2840" t="inlineStr">
        <is>
          <t>февраль</t>
        </is>
      </c>
      <c r="Y14" s="50" t="n"/>
      <c r="Z14" s="2838" t="n"/>
      <c r="AA14" s="2842" t="n"/>
      <c r="AB14" s="2840" t="inlineStr">
        <is>
          <t>март</t>
        </is>
      </c>
      <c r="AC14" s="50" t="n"/>
      <c r="AD14" s="50" t="n"/>
      <c r="AE14" s="2838" t="n"/>
      <c r="AF14" s="2842" t="n"/>
      <c r="AG14" s="2840" t="inlineStr">
        <is>
          <t>апрель</t>
        </is>
      </c>
      <c r="AH14" s="50" t="n"/>
      <c r="AI14" s="2838" t="n"/>
      <c r="AJ14" s="2842" t="n"/>
      <c r="AK14" s="2840" t="inlineStr">
        <is>
          <t>май</t>
        </is>
      </c>
      <c r="AL14" s="50" t="n"/>
      <c r="AM14" s="50" t="n"/>
      <c r="AN14" s="2838" t="n"/>
      <c r="AO14" s="2840" t="inlineStr">
        <is>
          <t>июнь</t>
        </is>
      </c>
      <c r="AP14" s="50" t="n"/>
      <c r="AQ14" s="50" t="n"/>
      <c r="AR14" s="2838" t="n"/>
      <c r="AS14" s="2843" t="n"/>
      <c r="AT14" s="2844" t="n"/>
      <c r="AU14" s="2840" t="inlineStr">
        <is>
          <t>июль</t>
        </is>
      </c>
      <c r="AV14" s="50" t="n"/>
      <c r="AW14" s="2838" t="n"/>
      <c r="AX14" s="2839" t="n"/>
      <c r="AY14" s="2845" t="inlineStr">
        <is>
          <t>август</t>
        </is>
      </c>
      <c r="AZ14" s="50" t="n"/>
      <c r="BA14" s="50" t="n"/>
      <c r="BB14" s="55" t="n"/>
      <c r="BC14" s="56" t="inlineStr">
        <is>
          <t>Теоретическое обучение</t>
        </is>
      </c>
      <c r="BD14" s="57" t="inlineStr">
        <is>
          <t>Экзаменационные сессии</t>
        </is>
      </c>
      <c r="BE14" s="57" t="inlineStr">
        <is>
          <t>Производственные практики</t>
        </is>
      </c>
      <c r="BF14" s="57" t="inlineStr">
        <is>
          <t>Магистерская диссертация</t>
        </is>
      </c>
      <c r="BG14" s="57" t="inlineStr">
        <is>
          <t>Итоговая аттестация</t>
        </is>
      </c>
      <c r="BH14" s="57" t="inlineStr">
        <is>
          <t>Каникулы</t>
        </is>
      </c>
      <c r="BI14" s="58" t="inlineStr">
        <is>
          <t>Всего</t>
        </is>
      </c>
      <c r="BJ14" s="9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2846" t="n">
        <v>1</v>
      </c>
      <c r="C15" s="2847" t="n">
        <v>8</v>
      </c>
      <c r="D15" s="2847" t="n">
        <v>15</v>
      </c>
      <c r="E15" s="2847" t="n">
        <v>22</v>
      </c>
      <c r="F15" s="2748" t="n">
        <v>29</v>
      </c>
      <c r="G15" s="2748" t="n">
        <v>6</v>
      </c>
      <c r="H15" s="2748" t="n">
        <v>13</v>
      </c>
      <c r="I15" s="2748" t="n">
        <v>20</v>
      </c>
      <c r="J15" s="2848" t="n">
        <v>27</v>
      </c>
      <c r="K15" s="2847" t="n">
        <v>3</v>
      </c>
      <c r="L15" s="2847" t="n">
        <v>10</v>
      </c>
      <c r="M15" s="2847" t="n">
        <v>17</v>
      </c>
      <c r="N15" s="2847" t="n">
        <v>24</v>
      </c>
      <c r="O15" s="2847" t="n">
        <v>1</v>
      </c>
      <c r="P15" s="2847" t="n">
        <v>8</v>
      </c>
      <c r="Q15" s="2847" t="n">
        <v>15</v>
      </c>
      <c r="R15" s="2847" t="n">
        <v>22</v>
      </c>
      <c r="S15" s="2849" t="n">
        <v>29</v>
      </c>
      <c r="T15" s="2847" t="n">
        <v>5</v>
      </c>
      <c r="U15" s="2847" t="n">
        <v>12</v>
      </c>
      <c r="V15" s="2847" t="n">
        <v>19</v>
      </c>
      <c r="W15" s="2748" t="n">
        <v>26</v>
      </c>
      <c r="X15" s="2847" t="n">
        <v>2</v>
      </c>
      <c r="Y15" s="2847" t="n">
        <v>9</v>
      </c>
      <c r="Z15" s="2847" t="n">
        <v>16</v>
      </c>
      <c r="AA15" s="2748" t="n">
        <v>23</v>
      </c>
      <c r="AB15" s="2847" t="n">
        <v>2</v>
      </c>
      <c r="AC15" s="2847" t="n">
        <v>9</v>
      </c>
      <c r="AD15" s="2847" t="n">
        <v>16</v>
      </c>
      <c r="AE15" s="2847" t="n">
        <v>23</v>
      </c>
      <c r="AF15" s="2748" t="n">
        <v>30</v>
      </c>
      <c r="AG15" s="2847" t="n">
        <v>6</v>
      </c>
      <c r="AH15" s="2847" t="n">
        <v>13</v>
      </c>
      <c r="AI15" s="2847" t="n">
        <v>20</v>
      </c>
      <c r="AJ15" s="2748" t="n">
        <v>27</v>
      </c>
      <c r="AK15" s="2847" t="n">
        <v>4</v>
      </c>
      <c r="AL15" s="2847" t="n">
        <v>11</v>
      </c>
      <c r="AM15" s="2847" t="n">
        <v>18</v>
      </c>
      <c r="AN15" s="2847" t="n">
        <v>25</v>
      </c>
      <c r="AO15" s="2847" t="n">
        <v>1</v>
      </c>
      <c r="AP15" s="2847" t="n">
        <v>8</v>
      </c>
      <c r="AQ15" s="2847" t="n">
        <v>15</v>
      </c>
      <c r="AR15" s="2847" t="n">
        <v>22</v>
      </c>
      <c r="AS15" s="2848" t="n">
        <v>29</v>
      </c>
      <c r="AT15" s="141" t="n"/>
      <c r="AU15" s="2850" t="n">
        <v>6</v>
      </c>
      <c r="AV15" s="2850" t="n">
        <v>13</v>
      </c>
      <c r="AW15" s="2850" t="n">
        <v>20</v>
      </c>
      <c r="AX15" s="2848" t="n">
        <v>27</v>
      </c>
      <c r="AY15" s="2850" t="n">
        <v>3</v>
      </c>
      <c r="AZ15" s="2847" t="n">
        <v>10</v>
      </c>
      <c r="BA15" s="2847" t="n">
        <v>17</v>
      </c>
      <c r="BB15" s="2851" t="n">
        <v>24</v>
      </c>
      <c r="BC15" s="59" t="n"/>
      <c r="BD15" s="64" t="n"/>
      <c r="BE15" s="64" t="n"/>
      <c r="BF15" s="64" t="n"/>
      <c r="BG15" s="64" t="n"/>
      <c r="BH15" s="64" t="n"/>
      <c r="BI15" s="65" t="n"/>
      <c r="BJ15" s="25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07" t="n"/>
      <c r="B16" s="2852" t="n">
        <v>7</v>
      </c>
      <c r="C16" s="2853" t="n">
        <v>14</v>
      </c>
      <c r="D16" s="2853" t="n">
        <v>21</v>
      </c>
      <c r="E16" s="2853" t="n">
        <v>28</v>
      </c>
      <c r="F16" s="2853" t="n">
        <v>5</v>
      </c>
      <c r="G16" s="2853" t="n">
        <v>12</v>
      </c>
      <c r="H16" s="2853" t="n">
        <v>19</v>
      </c>
      <c r="I16" s="2853" t="n">
        <v>26</v>
      </c>
      <c r="J16" s="2853" t="n">
        <v>2</v>
      </c>
      <c r="K16" s="2853" t="n">
        <v>9</v>
      </c>
      <c r="L16" s="2853" t="n">
        <v>16</v>
      </c>
      <c r="M16" s="2853" t="n">
        <v>23</v>
      </c>
      <c r="N16" s="2853" t="n">
        <v>30</v>
      </c>
      <c r="O16" s="2853" t="n">
        <v>7</v>
      </c>
      <c r="P16" s="2853" t="n">
        <v>14</v>
      </c>
      <c r="Q16" s="2853" t="n">
        <v>21</v>
      </c>
      <c r="R16" s="2853" t="n">
        <v>28</v>
      </c>
      <c r="S16" s="2746" t="n">
        <v>4</v>
      </c>
      <c r="T16" s="2853" t="n">
        <v>11</v>
      </c>
      <c r="U16" s="2853" t="n">
        <v>18</v>
      </c>
      <c r="V16" s="2853" t="n">
        <v>25</v>
      </c>
      <c r="W16" s="2853" t="n">
        <v>1</v>
      </c>
      <c r="X16" s="2853" t="n">
        <v>8</v>
      </c>
      <c r="Y16" s="2853" t="n">
        <v>15</v>
      </c>
      <c r="Z16" s="2853" t="n">
        <v>22</v>
      </c>
      <c r="AA16" s="2853" t="n">
        <v>1</v>
      </c>
      <c r="AB16" s="2853" t="n">
        <v>8</v>
      </c>
      <c r="AC16" s="2853" t="n">
        <v>15</v>
      </c>
      <c r="AD16" s="2853" t="n">
        <v>22</v>
      </c>
      <c r="AE16" s="2853" t="n">
        <v>29</v>
      </c>
      <c r="AF16" s="2853" t="n">
        <v>5</v>
      </c>
      <c r="AG16" s="2853" t="n">
        <v>12</v>
      </c>
      <c r="AH16" s="2853" t="n">
        <v>19</v>
      </c>
      <c r="AI16" s="2853" t="n">
        <v>26</v>
      </c>
      <c r="AJ16" s="2853" t="n">
        <v>3</v>
      </c>
      <c r="AK16" s="2853" t="n">
        <v>10</v>
      </c>
      <c r="AL16" s="2853" t="n">
        <v>17</v>
      </c>
      <c r="AM16" s="2853" t="n">
        <v>24</v>
      </c>
      <c r="AN16" s="2853" t="n">
        <v>31</v>
      </c>
      <c r="AO16" s="2853" t="n">
        <v>7</v>
      </c>
      <c r="AP16" s="2853" t="n">
        <v>14</v>
      </c>
      <c r="AQ16" s="2853" t="n">
        <v>21</v>
      </c>
      <c r="AR16" s="2853" t="n">
        <v>28</v>
      </c>
      <c r="AS16" s="2853" t="n">
        <v>5</v>
      </c>
      <c r="AT16" s="317" t="n"/>
      <c r="AU16" s="2853" t="n">
        <v>12</v>
      </c>
      <c r="AV16" s="2853" t="n">
        <v>19</v>
      </c>
      <c r="AW16" s="2853" t="n">
        <v>26</v>
      </c>
      <c r="AX16" s="2853" t="n">
        <v>2</v>
      </c>
      <c r="AY16" s="2853" t="n">
        <v>9</v>
      </c>
      <c r="AZ16" s="2853" t="n">
        <v>16</v>
      </c>
      <c r="BA16" s="2853" t="n">
        <v>23</v>
      </c>
      <c r="BB16" s="2854" t="n">
        <v>31</v>
      </c>
      <c r="BC16" s="59" t="n"/>
      <c r="BD16" s="64" t="n"/>
      <c r="BE16" s="64" t="n"/>
      <c r="BF16" s="64" t="n"/>
      <c r="BG16" s="64" t="n"/>
      <c r="BH16" s="64" t="n"/>
      <c r="BI16" s="65" t="n"/>
      <c r="BJ16" s="25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20" t="n"/>
      <c r="B17" s="321" t="n">
        <v>1</v>
      </c>
      <c r="C17" s="322">
        <f>B17+1</f>
        <v/>
      </c>
      <c r="D17" s="322">
        <f>C17+1</f>
        <v/>
      </c>
      <c r="E17" s="322">
        <f>D17+1</f>
        <v/>
      </c>
      <c r="F17" s="322">
        <f>E17+1</f>
        <v/>
      </c>
      <c r="G17" s="322">
        <f>F17+1</f>
        <v/>
      </c>
      <c r="H17" s="322">
        <f>G17+1</f>
        <v/>
      </c>
      <c r="I17" s="322">
        <f>H17+1</f>
        <v/>
      </c>
      <c r="J17" s="322">
        <f>I17+1</f>
        <v/>
      </c>
      <c r="K17" s="322">
        <f>J17+1</f>
        <v/>
      </c>
      <c r="L17" s="322">
        <f>K17+1</f>
        <v/>
      </c>
      <c r="M17" s="322">
        <f>L17+1</f>
        <v/>
      </c>
      <c r="N17" s="322">
        <f>M17+1</f>
        <v/>
      </c>
      <c r="O17" s="322">
        <f>N17+1</f>
        <v/>
      </c>
      <c r="P17" s="322">
        <f>O17+1</f>
        <v/>
      </c>
      <c r="Q17" s="322">
        <f>P17+1</f>
        <v/>
      </c>
      <c r="R17" s="322">
        <f>Q17+1</f>
        <v/>
      </c>
      <c r="S17" s="322">
        <f>R17+1</f>
        <v/>
      </c>
      <c r="T17" s="322">
        <f>S17+1</f>
        <v/>
      </c>
      <c r="U17" s="322">
        <f>T17+1</f>
        <v/>
      </c>
      <c r="V17" s="322">
        <f>U17+1</f>
        <v/>
      </c>
      <c r="W17" s="322">
        <f>V17+1</f>
        <v/>
      </c>
      <c r="X17" s="322">
        <f>W17+1</f>
        <v/>
      </c>
      <c r="Y17" s="322">
        <f>X17+1</f>
        <v/>
      </c>
      <c r="Z17" s="322">
        <f>Y17+1</f>
        <v/>
      </c>
      <c r="AA17" s="322">
        <f>Z17+1</f>
        <v/>
      </c>
      <c r="AB17" s="322">
        <f>AA17+1</f>
        <v/>
      </c>
      <c r="AC17" s="322">
        <f>AB17+1</f>
        <v/>
      </c>
      <c r="AD17" s="322">
        <f>AC17+1</f>
        <v/>
      </c>
      <c r="AE17" s="322">
        <f>AD17+1</f>
        <v/>
      </c>
      <c r="AF17" s="322">
        <f>AE17+1</f>
        <v/>
      </c>
      <c r="AG17" s="322">
        <f>AF17+1</f>
        <v/>
      </c>
      <c r="AH17" s="322">
        <f>AG17+1</f>
        <v/>
      </c>
      <c r="AI17" s="322">
        <f>AH17+1</f>
        <v/>
      </c>
      <c r="AJ17" s="322">
        <f>AI17+1</f>
        <v/>
      </c>
      <c r="AK17" s="322">
        <f>AJ17+1</f>
        <v/>
      </c>
      <c r="AL17" s="322">
        <f>AK17+1</f>
        <v/>
      </c>
      <c r="AM17" s="322">
        <f>AL17+1</f>
        <v/>
      </c>
      <c r="AN17" s="322">
        <f>AM17+1</f>
        <v/>
      </c>
      <c r="AO17" s="322">
        <f>AN17+1</f>
        <v/>
      </c>
      <c r="AP17" s="322">
        <f>AO17+1</f>
        <v/>
      </c>
      <c r="AQ17" s="322">
        <f>AP17+1</f>
        <v/>
      </c>
      <c r="AR17" s="322">
        <f>AQ17+1</f>
        <v/>
      </c>
      <c r="AS17" s="322">
        <f>AR17+1</f>
        <v/>
      </c>
      <c r="AT17" s="70" t="n"/>
      <c r="AU17" s="322">
        <f>AS17+1</f>
        <v/>
      </c>
      <c r="AV17" s="322">
        <f>AU17+1</f>
        <v/>
      </c>
      <c r="AW17" s="322">
        <f>AV17+1</f>
        <v/>
      </c>
      <c r="AX17" s="322">
        <f>AW17+1</f>
        <v/>
      </c>
      <c r="AY17" s="322">
        <f>AX17+1</f>
        <v/>
      </c>
      <c r="AZ17" s="322">
        <f>AY17+1</f>
        <v/>
      </c>
      <c r="BA17" s="322">
        <f>AZ17+1</f>
        <v/>
      </c>
      <c r="BB17" s="324">
        <f>BA17+1</f>
        <v/>
      </c>
      <c r="BC17" s="72" t="n"/>
      <c r="BD17" s="73" t="n"/>
      <c r="BE17" s="73" t="n"/>
      <c r="BF17" s="73" t="n"/>
      <c r="BG17" s="73" t="n"/>
      <c r="BH17" s="73" t="n"/>
      <c r="BI17" s="74" t="n"/>
      <c r="BJ17" s="25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576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1727" t="n"/>
      <c r="AV18" s="108" t="n"/>
      <c r="AW18" s="108" t="n"/>
      <c r="AX18" s="108" t="n"/>
      <c r="AY18" s="108" t="n"/>
      <c r="AZ18" s="108" t="n"/>
      <c r="BA18" s="108" t="n"/>
      <c r="BB18" s="148" t="n"/>
      <c r="BC18" s="940" t="n">
        <v>24</v>
      </c>
      <c r="BD18" s="339" t="n">
        <v>6</v>
      </c>
      <c r="BE18" s="339" t="n">
        <v>2</v>
      </c>
      <c r="BF18" s="339" t="n">
        <v>8</v>
      </c>
      <c r="BG18" s="339" t="n">
        <v>2</v>
      </c>
      <c r="BH18" s="339" t="n">
        <v>2</v>
      </c>
      <c r="BI18" s="2457" t="n">
        <v>44</v>
      </c>
      <c r="BJ18" s="75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2458" t="inlineStr">
        <is>
          <t>II</t>
        </is>
      </c>
      <c r="B19" s="2459" t="n"/>
      <c r="C19" s="2460" t="n"/>
      <c r="D19" s="2460" t="n"/>
      <c r="E19" s="2460" t="n"/>
      <c r="F19" s="2460" t="n"/>
      <c r="G19" s="2460" t="n"/>
      <c r="H19" s="2460" t="n"/>
      <c r="I19" s="2460" t="n"/>
      <c r="J19" s="2460" t="n"/>
      <c r="K19" s="2460" t="n"/>
      <c r="L19" s="2460" t="n"/>
      <c r="M19" s="2460" t="n"/>
      <c r="N19" s="2460" t="n"/>
      <c r="O19" s="2460" t="n"/>
      <c r="P19" s="2460" t="n"/>
      <c r="Q19" s="2460" t="n"/>
      <c r="R19" s="2460" t="n"/>
      <c r="S19" s="2460" t="n"/>
      <c r="T19" s="2460" t="n"/>
      <c r="U19" s="2460" t="n"/>
      <c r="V19" s="2460" t="n"/>
      <c r="W19" s="2460" t="n"/>
      <c r="X19" s="2460" t="n"/>
      <c r="Y19" s="2460" t="n"/>
      <c r="Z19" s="2460" t="n"/>
      <c r="AA19" s="2460" t="n"/>
      <c r="AB19" s="2460" t="n"/>
      <c r="AC19" s="2460" t="n"/>
      <c r="AD19" s="2855" t="n"/>
      <c r="AE19" s="2855" t="n"/>
      <c r="AF19" s="2855" t="n"/>
      <c r="AG19" s="2855" t="n"/>
      <c r="AH19" s="2855" t="n"/>
      <c r="AI19" s="2460" t="n"/>
      <c r="AJ19" s="2460" t="n"/>
      <c r="AK19" s="2460" t="n"/>
      <c r="AL19" s="2460" t="n"/>
      <c r="AM19" s="2460" t="n"/>
      <c r="AN19" s="2460" t="n"/>
      <c r="AO19" s="2460" t="n"/>
      <c r="AP19" s="2460" t="n"/>
      <c r="AQ19" s="2462" t="n"/>
      <c r="AR19" s="2462" t="n"/>
      <c r="AS19" s="2462" t="n"/>
      <c r="AT19" s="2463" t="n"/>
      <c r="AU19" s="2856" t="n"/>
      <c r="AV19" s="2857" t="n"/>
      <c r="AW19" s="2856" t="n"/>
      <c r="AX19" s="2856" t="n"/>
      <c r="AY19" s="2857" t="n"/>
      <c r="AZ19" s="2462" t="n"/>
      <c r="BA19" s="2462" t="n"/>
      <c r="BB19" s="2856" t="n"/>
      <c r="BC19" s="2858" t="n"/>
      <c r="BD19" s="2467" t="n"/>
      <c r="BE19" s="2467" t="n"/>
      <c r="BF19" s="2467" t="n"/>
      <c r="BG19" s="2467" t="n"/>
      <c r="BH19" s="2467" t="n"/>
      <c r="BI19" s="2859" t="n"/>
      <c r="BJ19" s="2860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88" t="n"/>
      <c r="B20" s="88" t="n"/>
      <c r="C20" s="88" t="n"/>
      <c r="D20" s="88" t="n"/>
      <c r="E20" s="88" t="n"/>
      <c r="F20" s="88" t="n"/>
      <c r="G20" s="88" t="n"/>
      <c r="H20" s="88" t="n"/>
      <c r="I20" s="88" t="n"/>
      <c r="J20" s="88" t="n"/>
      <c r="K20" s="88" t="n"/>
      <c r="L20" s="88" t="n"/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88" t="n"/>
      <c r="AN20" s="88" t="n"/>
      <c r="AO20" s="88" t="n"/>
      <c r="AP20" s="89" t="n"/>
      <c r="AQ20" s="89" t="n"/>
      <c r="AR20" s="89" t="n"/>
      <c r="AS20" s="89" t="n"/>
      <c r="AT20" s="89" t="n"/>
      <c r="AU20" s="89" t="n"/>
      <c r="AV20" s="89" t="n"/>
      <c r="AW20" s="89" t="n"/>
      <c r="AX20" s="89" t="n"/>
      <c r="AY20" s="89" t="n"/>
      <c r="AZ20" s="89" t="n"/>
      <c r="BA20" s="89" t="n"/>
      <c r="BB20" s="88" t="n"/>
      <c r="BC20" s="2470" t="n">
        <v>24</v>
      </c>
      <c r="BD20" s="2471" t="n">
        <v>6</v>
      </c>
      <c r="BE20" s="2471" t="n">
        <v>2</v>
      </c>
      <c r="BF20" s="2471" t="n">
        <v>8</v>
      </c>
      <c r="BG20" s="2471" t="n">
        <v>2</v>
      </c>
      <c r="BH20" s="2471" t="n">
        <v>2</v>
      </c>
      <c r="BI20" s="2472" t="n">
        <v>44</v>
      </c>
      <c r="BJ20" s="75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inlineStr">
        <is>
          <t>Обозначения:</t>
        </is>
      </c>
      <c r="B21" s="92" t="n"/>
      <c r="C21" s="91" t="n"/>
      <c r="D21" s="91" t="n"/>
      <c r="E21" s="91" t="n"/>
      <c r="F21" s="92" t="n"/>
      <c r="G21" s="92" t="n"/>
      <c r="H21" s="93" t="n"/>
      <c r="I21" s="94" t="inlineStr">
        <is>
          <t>−</t>
        </is>
      </c>
      <c r="J21" s="91" t="inlineStr">
        <is>
          <t>теоретическое обучение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0" t="n"/>
      <c r="U21" s="90" t="n"/>
      <c r="V21" s="90" t="n"/>
      <c r="W21" s="90" t="n"/>
      <c r="X21" s="90" t="n"/>
      <c r="Y21" s="90" t="n"/>
      <c r="Z21" s="90" t="n"/>
      <c r="AA21" s="90" t="n"/>
      <c r="AB21" s="92" t="n"/>
      <c r="AC21" s="92" t="n"/>
      <c r="AD21" s="95" t="inlineStr">
        <is>
          <t>Х</t>
        </is>
      </c>
      <c r="AE21" s="94" t="inlineStr">
        <is>
          <t>−</t>
        </is>
      </c>
      <c r="AF21" s="91" t="inlineStr">
        <is>
          <t>производственная практика</t>
        </is>
      </c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2" t="n"/>
      <c r="AP21" s="92" t="n"/>
      <c r="AQ21" s="96" t="inlineStr">
        <is>
          <t>//</t>
        </is>
      </c>
      <c r="AR21" s="94" t="inlineStr">
        <is>
          <t>−</t>
        </is>
      </c>
      <c r="AS21" s="91" t="inlineStr">
        <is>
          <t>итоговая аттестация</t>
        </is>
      </c>
      <c r="AT21" s="91" t="n"/>
      <c r="AU21" s="91" t="n"/>
      <c r="AV21" s="91" t="n"/>
      <c r="AW21" s="91" t="n"/>
      <c r="AX21" s="91" t="n"/>
      <c r="AY21" s="97" t="n"/>
      <c r="AZ21" s="97" t="n"/>
      <c r="BA21" s="97" t="n"/>
      <c r="BB21" s="97" t="n"/>
      <c r="BC21" s="97" t="n"/>
      <c r="BD21" s="90" t="n"/>
      <c r="BE21" s="90" t="n"/>
      <c r="BF21" s="92" t="n"/>
      <c r="BG21" s="98" t="n"/>
      <c r="BH21" s="98" t="n"/>
      <c r="BI21" s="98" t="n"/>
      <c r="BJ21" s="90" t="n"/>
      <c r="BK21" s="90" t="n"/>
      <c r="BL21" s="90" t="n"/>
      <c r="BM21" s="90" t="n"/>
      <c r="BN21" s="91" t="n"/>
      <c r="BO21" s="90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2" t="n"/>
      <c r="C22" s="91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0" t="n"/>
      <c r="U22" s="90" t="n"/>
      <c r="V22" s="90" t="n"/>
      <c r="W22" s="90" t="n"/>
      <c r="X22" s="90" t="n"/>
      <c r="Y22" s="90" t="n"/>
      <c r="Z22" s="90" t="n"/>
      <c r="AA22" s="90" t="n"/>
      <c r="AB22" s="91" t="n"/>
      <c r="AC22" s="91" t="n"/>
      <c r="AD22" s="91" t="n"/>
      <c r="AE22" s="91" t="n"/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1" t="n"/>
      <c r="AO22" s="91" t="n"/>
      <c r="AP22" s="9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1" t="n"/>
      <c r="BC22" s="91" t="n"/>
      <c r="BD22" s="91" t="n"/>
      <c r="BE22" s="92" t="n"/>
      <c r="BF22" s="92" t="n"/>
      <c r="BG22" s="98" t="n"/>
      <c r="BH22" s="98" t="n"/>
      <c r="BI22" s="94" t="n"/>
      <c r="BJ22" s="94" t="n"/>
      <c r="BK22" s="91" t="n"/>
      <c r="BL22" s="91" t="n"/>
      <c r="BM22" s="91" t="n"/>
      <c r="BN22" s="91" t="n"/>
      <c r="BO22" s="90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1" t="n"/>
      <c r="C23" s="91" t="n"/>
      <c r="D23" s="91" t="n"/>
      <c r="E23" s="91" t="n"/>
      <c r="F23" s="92" t="n"/>
      <c r="G23" s="92" t="n"/>
      <c r="H23" s="95" t="inlineStr">
        <is>
          <t>:</t>
        </is>
      </c>
      <c r="I23" s="94" t="inlineStr">
        <is>
          <t>−</t>
        </is>
      </c>
      <c r="J23" s="91" t="inlineStr">
        <is>
          <t>экзаменационная сессия</t>
        </is>
      </c>
      <c r="K23" s="91" t="n"/>
      <c r="L23" s="91" t="n"/>
      <c r="M23" s="91" t="n"/>
      <c r="N23" s="91" t="n"/>
      <c r="O23" s="91" t="n"/>
      <c r="P23" s="91" t="n"/>
      <c r="Q23" s="91" t="n"/>
      <c r="R23" s="94" t="n"/>
      <c r="S23" s="94" t="n"/>
      <c r="T23" s="90" t="n"/>
      <c r="U23" s="90" t="n"/>
      <c r="V23" s="90" t="n"/>
      <c r="W23" s="90" t="n"/>
      <c r="X23" s="90" t="n"/>
      <c r="Y23" s="90" t="n"/>
      <c r="Z23" s="90" t="n"/>
      <c r="AA23" s="90" t="n"/>
      <c r="AB23" s="92" t="n"/>
      <c r="AC23" s="92" t="n"/>
      <c r="AD23" s="96" t="inlineStr">
        <is>
          <t>/</t>
        </is>
      </c>
      <c r="AE23" s="94" t="inlineStr">
        <is>
          <t>−</t>
        </is>
      </c>
      <c r="AF23" s="91" t="inlineStr">
        <is>
          <t>магистерская диссертация</t>
        </is>
      </c>
      <c r="AG23" s="91" t="n"/>
      <c r="AH23" s="91" t="n"/>
      <c r="AI23" s="97" t="n"/>
      <c r="AJ23" s="97" t="n"/>
      <c r="AK23" s="97" t="n"/>
      <c r="AL23" s="97" t="n"/>
      <c r="AM23" s="92" t="n"/>
      <c r="AN23" s="90" t="n"/>
      <c r="AO23" s="90" t="n"/>
      <c r="AP23" s="92" t="n"/>
      <c r="AQ23" s="95" t="inlineStr">
        <is>
          <t>=</t>
        </is>
      </c>
      <c r="AR23" s="94" t="inlineStr">
        <is>
          <t>−</t>
        </is>
      </c>
      <c r="AS23" s="91" t="inlineStr">
        <is>
          <t>каникулы</t>
        </is>
      </c>
      <c r="AT23" s="91" t="n"/>
      <c r="AU23" s="91" t="n"/>
      <c r="AV23" s="91" t="n"/>
      <c r="AW23" s="91" t="n"/>
      <c r="AX23" s="91" t="n"/>
      <c r="AY23" s="90" t="n"/>
      <c r="AZ23" s="90" t="n"/>
      <c r="BA23" s="90" t="n"/>
      <c r="BB23" s="90" t="n"/>
      <c r="BC23" s="90" t="n"/>
      <c r="BD23" s="97" t="n"/>
      <c r="BE23" s="97" t="n"/>
      <c r="BF23" s="97" t="n"/>
      <c r="BG23" s="1450" t="n"/>
      <c r="BH23" s="1450" t="n"/>
      <c r="BI23" s="1450" t="n"/>
      <c r="BJ23" s="91" t="n"/>
      <c r="BK23" s="91" t="n"/>
      <c r="BL23" s="91" t="n"/>
      <c r="BM23" s="91" t="n"/>
      <c r="BN23" s="91" t="n"/>
      <c r="BO23" s="90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356" t="n"/>
      <c r="B24" s="356" t="n"/>
      <c r="C24" s="356" t="n"/>
      <c r="D24" s="356" t="n"/>
      <c r="E24" s="356" t="n"/>
      <c r="F24" s="355" t="n"/>
      <c r="G24" s="355" t="n"/>
      <c r="H24" s="516" t="n"/>
      <c r="I24" s="516" t="n"/>
      <c r="J24" s="516" t="n"/>
      <c r="K24" s="516" t="n"/>
      <c r="L24" s="516" t="n"/>
      <c r="M24" s="516" t="n"/>
      <c r="N24" s="516" t="n"/>
      <c r="O24" s="516" t="n"/>
      <c r="P24" s="516" t="n"/>
      <c r="Q24" s="516" t="n"/>
      <c r="R24" s="516" t="n"/>
      <c r="S24" s="51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5" t="n"/>
      <c r="AC24" s="355" t="n"/>
      <c r="AD24" s="516" t="n"/>
      <c r="AE24" s="51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5" t="n"/>
      <c r="AP24" s="355" t="n"/>
      <c r="AQ24" s="260" t="n"/>
      <c r="AR24" s="516" t="n"/>
      <c r="AS24" s="356" t="n"/>
      <c r="AT24" s="356" t="n"/>
      <c r="AU24" s="356" t="n"/>
      <c r="AV24" s="356" t="n"/>
      <c r="AW24" s="356" t="n"/>
      <c r="AX24" s="356" t="n"/>
      <c r="AY24" s="522" t="n"/>
      <c r="AZ24" s="522" t="n"/>
      <c r="BA24" s="522" t="n"/>
      <c r="BB24" s="522" t="n"/>
      <c r="BC24" s="522" t="n"/>
      <c r="BD24" s="522" t="n"/>
      <c r="BE24" s="522" t="n"/>
      <c r="BF24" s="522" t="n"/>
      <c r="BG24" s="260" t="n"/>
      <c r="BH24" s="260" t="n"/>
      <c r="BI24" s="260" t="n"/>
      <c r="BJ24" s="356" t="n"/>
      <c r="BK24" s="356" t="n"/>
      <c r="BL24" s="356" t="n"/>
      <c r="BM24" s="356" t="n"/>
      <c r="BN24" s="356" t="n"/>
      <c r="BO24" s="524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43" t="inlineStr">
        <is>
          <t>III. План образовательного процесса</t>
        </is>
      </c>
      <c r="B25" s="44" t="n"/>
      <c r="C25" s="44" t="n"/>
      <c r="D25" s="44" t="n"/>
      <c r="E25" s="44" t="n"/>
      <c r="F25" s="44" t="n"/>
      <c r="G25" s="44" t="n"/>
      <c r="H25" s="44" t="n"/>
      <c r="I25" s="44" t="n"/>
      <c r="J25" s="44" t="n"/>
      <c r="K25" s="44" t="n"/>
      <c r="L25" s="44" t="n"/>
      <c r="M25" s="44" t="n"/>
      <c r="N25" s="44" t="n"/>
      <c r="O25" s="44" t="n"/>
      <c r="P25" s="44" t="n"/>
      <c r="Q25" s="44" t="n"/>
      <c r="R25" s="44" t="n"/>
      <c r="S25" s="44" t="n"/>
      <c r="T25" s="44" t="n"/>
      <c r="U25" s="4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  <c r="AH25" s="44" t="n"/>
      <c r="AI25" s="44" t="n"/>
      <c r="AJ25" s="44" t="n"/>
      <c r="AK25" s="44" t="n"/>
      <c r="AL25" s="44" t="n"/>
      <c r="AM25" s="44" t="n"/>
      <c r="AN25" s="44" t="n"/>
      <c r="AO25" s="44" t="n"/>
      <c r="AP25" s="44" t="n"/>
      <c r="AQ25" s="44" t="n"/>
      <c r="AR25" s="44" t="n"/>
      <c r="AS25" s="44" t="n"/>
      <c r="AT25" s="44" t="n"/>
      <c r="AU25" s="44" t="n"/>
      <c r="AV25" s="44" t="n"/>
      <c r="AW25" s="44" t="n"/>
      <c r="AX25" s="44" t="n"/>
      <c r="AY25" s="44" t="n"/>
      <c r="AZ25" s="44" t="n"/>
      <c r="BA25" s="44" t="n"/>
      <c r="BB25" s="44" t="n"/>
      <c r="BC25" s="44" t="n"/>
      <c r="BD25" s="44" t="n"/>
      <c r="BE25" s="44" t="n"/>
      <c r="BF25" s="44" t="n"/>
      <c r="BG25" s="44" t="n"/>
      <c r="BH25" s="44" t="n"/>
      <c r="BI25" s="44" t="n"/>
      <c r="BJ25" s="19" t="n"/>
      <c r="BK25" s="19" t="n"/>
      <c r="BL25" s="19" t="n"/>
      <c r="BM25" s="19" t="n"/>
      <c r="BN25" s="19" t="n"/>
      <c r="BO25" s="4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733" t="inlineStr">
        <is>
          <t>№
п/п</t>
        </is>
      </c>
      <c r="B26" s="1734" t="n"/>
      <c r="C26" s="103" t="inlineStr">
        <is>
          <t>Название модуля, учебной дисциплины, курсового проекта (курсовой работы)</t>
        </is>
      </c>
      <c r="D26" s="101" t="n"/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1" t="n"/>
      <c r="AC26" s="101" t="n"/>
      <c r="AD26" s="104" t="n"/>
      <c r="AE26" s="1739" t="inlineStr">
        <is>
          <t>Экзамены</t>
        </is>
      </c>
      <c r="AF26" s="1734" t="n"/>
      <c r="AG26" s="1735" t="inlineStr">
        <is>
          <t>Зачеты</t>
        </is>
      </c>
      <c r="AH26" s="1734" t="n"/>
      <c r="AI26" s="1736" t="inlineStr">
        <is>
          <t>Количество академических часов</t>
        </is>
      </c>
      <c r="AJ26" s="108" t="n"/>
      <c r="AK26" s="108" t="n"/>
      <c r="AL26" s="108" t="n"/>
      <c r="AM26" s="108" t="n"/>
      <c r="AN26" s="108" t="n"/>
      <c r="AO26" s="108" t="n"/>
      <c r="AP26" s="108" t="n"/>
      <c r="AQ26" s="108" t="n"/>
      <c r="AR26" s="108" t="n"/>
      <c r="AS26" s="108" t="n"/>
      <c r="AT26" s="1737" t="n"/>
      <c r="AU26" s="2861" t="inlineStr">
        <is>
          <t>Распределение по курсам и семестрам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065" t="inlineStr">
        <is>
          <t>Код компетенции</t>
        </is>
      </c>
      <c r="BH26" s="101" t="n"/>
      <c r="BI26" s="104" t="n"/>
      <c r="BJ26" s="599" t="inlineStr">
        <is>
          <t>Учебная дисциплина закреплена за кафедрой</t>
        </is>
      </c>
      <c r="BK26" s="25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2862" t="inlineStr">
        <is>
          <t>Всего</t>
        </is>
      </c>
      <c r="AJ27" s="1738" t="n"/>
      <c r="AK27" s="2863" t="inlineStr">
        <is>
          <t>Аудиторных</t>
        </is>
      </c>
      <c r="AL27" s="1738" t="n"/>
      <c r="AM27" s="2864" t="inlineStr">
        <is>
          <t>Из них</t>
        </is>
      </c>
      <c r="AN27" s="108" t="n"/>
      <c r="AO27" s="108" t="n"/>
      <c r="AP27" s="108" t="n"/>
      <c r="AQ27" s="108" t="n"/>
      <c r="AR27" s="108" t="n"/>
      <c r="AS27" s="108" t="n"/>
      <c r="AT27" s="1737" t="n"/>
      <c r="AU27" s="2865" t="inlineStr">
        <is>
          <t>I курс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48" t="n"/>
      <c r="BG27" s="112" t="n"/>
      <c r="BH27" s="1" t="n"/>
      <c r="BI27" s="114" t="n"/>
      <c r="BJ27" s="112" t="n"/>
      <c r="BK27" s="25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743" t="inlineStr">
        <is>
          <t>Лекции</t>
        </is>
      </c>
      <c r="AN28" s="53" t="n"/>
      <c r="AO28" s="1743" t="inlineStr">
        <is>
          <t>Лабораторные</t>
        </is>
      </c>
      <c r="AP28" s="53" t="n"/>
      <c r="AQ28" s="1743" t="inlineStr">
        <is>
          <t>Практические</t>
        </is>
      </c>
      <c r="AR28" s="53" t="n"/>
      <c r="AS28" s="1743" t="inlineStr">
        <is>
          <t>Семинарские</t>
        </is>
      </c>
      <c r="AT28" s="53" t="n"/>
      <c r="AU28" s="105" t="inlineStr">
        <is>
          <t>1 семестр,</t>
        </is>
      </c>
      <c r="AV28" s="123" t="n"/>
      <c r="AW28" s="123" t="n"/>
      <c r="AX28" s="123" t="n"/>
      <c r="AY28" s="123" t="n"/>
      <c r="AZ28" s="124" t="n"/>
      <c r="BA28" s="106" t="inlineStr">
        <is>
          <t>2 семестр,</t>
        </is>
      </c>
      <c r="BB28" s="123" t="n"/>
      <c r="BC28" s="123" t="n"/>
      <c r="BD28" s="123" t="n"/>
      <c r="BE28" s="123" t="n"/>
      <c r="BF28" s="124" t="n"/>
      <c r="BG28" s="112" t="n"/>
      <c r="BH28" s="1" t="n"/>
      <c r="BI28" s="114" t="n"/>
      <c r="BJ28" s="112" t="n"/>
      <c r="BK28" s="25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14" t="n"/>
      <c r="AE29" s="112" t="n"/>
      <c r="AF29" s="1738" t="n"/>
      <c r="AG29" s="1" t="n"/>
      <c r="AH29" s="1738" t="n"/>
      <c r="AI29" s="112" t="n"/>
      <c r="AJ29" s="1738" t="n"/>
      <c r="AK29" s="116" t="n"/>
      <c r="AL29" s="1738" t="n"/>
      <c r="AM29" s="116" t="n"/>
      <c r="AN29" s="115" t="n"/>
      <c r="AO29" s="116" t="n"/>
      <c r="AP29" s="115" t="n"/>
      <c r="AQ29" s="116" t="n"/>
      <c r="AR29" s="115" t="n"/>
      <c r="AS29" s="116" t="n"/>
      <c r="AT29" s="115" t="n"/>
      <c r="AU29" s="125" t="n">
        <v>15</v>
      </c>
      <c r="AV29" s="126" t="n"/>
      <c r="AW29" s="181" t="inlineStr">
        <is>
          <t>недель</t>
        </is>
      </c>
      <c r="AX29" s="126" t="n"/>
      <c r="AY29" s="126" t="n"/>
      <c r="AZ29" s="128" t="n"/>
      <c r="BA29" s="129" t="n">
        <v>9</v>
      </c>
      <c r="BB29" s="126" t="n"/>
      <c r="BC29" s="189" t="inlineStr">
        <is>
          <t>недель</t>
        </is>
      </c>
      <c r="BD29" s="126" t="n"/>
      <c r="BE29" s="126" t="n"/>
      <c r="BF29" s="175" t="n"/>
      <c r="BG29" s="112" t="n"/>
      <c r="BH29" s="1" t="n"/>
      <c r="BI29" s="114" t="n"/>
      <c r="BJ29" s="112" t="n"/>
      <c r="BK29" s="25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44" t="n"/>
      <c r="B30" s="1745" t="n"/>
      <c r="C30" s="136" t="n"/>
      <c r="D30" s="44" t="n"/>
      <c r="E30" s="44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4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137" t="n"/>
      <c r="AE30" s="1744" t="n"/>
      <c r="AF30" s="1745" t="n"/>
      <c r="AG30" s="1746" t="n"/>
      <c r="AH30" s="1745" t="n"/>
      <c r="AI30" s="1744" t="n"/>
      <c r="AJ30" s="1745" t="n"/>
      <c r="AK30" s="1747" t="n"/>
      <c r="AL30" s="1745" t="n"/>
      <c r="AM30" s="1747" t="n"/>
      <c r="AN30" s="1748" t="n"/>
      <c r="AO30" s="1747" t="n"/>
      <c r="AP30" s="1748" t="n"/>
      <c r="AQ30" s="1747" t="n"/>
      <c r="AR30" s="1748" t="n"/>
      <c r="AS30" s="1747" t="n"/>
      <c r="AT30" s="1748" t="n"/>
      <c r="AU30" s="2866" t="inlineStr">
        <is>
          <t>Всего часов</t>
        </is>
      </c>
      <c r="AV30" s="115" t="n"/>
      <c r="AW30" s="2867" t="inlineStr">
        <is>
          <t>Ауд.часов</t>
        </is>
      </c>
      <c r="AX30" s="115" t="n"/>
      <c r="AY30" s="2867" t="inlineStr">
        <is>
          <t>Зач.единиц</t>
        </is>
      </c>
      <c r="AZ30" s="115" t="n"/>
      <c r="BA30" s="2867" t="inlineStr">
        <is>
          <t>Всего часов</t>
        </is>
      </c>
      <c r="BB30" s="115" t="n"/>
      <c r="BC30" s="2867" t="inlineStr">
        <is>
          <t>Ауд.часов</t>
        </is>
      </c>
      <c r="BD30" s="115" t="n"/>
      <c r="BE30" s="2867" t="inlineStr">
        <is>
          <t>Зач.единиц</t>
        </is>
      </c>
      <c r="BF30" s="115" t="n"/>
      <c r="BG30" s="112" t="n"/>
      <c r="BH30" s="1" t="n"/>
      <c r="BI30" s="114" t="n"/>
      <c r="BJ30" s="112" t="n"/>
      <c r="BK30" s="25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51" t="n">
        <v>1</v>
      </c>
      <c r="B31" s="1737" t="n"/>
      <c r="C31" s="1238" t="inlineStr">
        <is>
          <t>Государственный компонент</t>
        </is>
      </c>
      <c r="D31" s="108" t="n"/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08" t="n"/>
      <c r="AA31" s="108" t="n"/>
      <c r="AB31" s="108" t="n"/>
      <c r="AC31" s="108" t="n"/>
      <c r="AD31" s="148" t="n"/>
      <c r="AE31" s="1752" t="n"/>
      <c r="AF31" s="1753" t="n"/>
      <c r="AG31" s="1754" t="n"/>
      <c r="AH31" s="1754" t="n"/>
      <c r="AI31" s="1759" t="n">
        <v>648</v>
      </c>
      <c r="AJ31" s="109" t="n"/>
      <c r="AK31" s="1757">
        <f>AM31+AO31+AQ31</f>
        <v/>
      </c>
      <c r="AL31" s="109" t="n"/>
      <c r="AM31" s="1758">
        <f>AM32+AM36</f>
        <v/>
      </c>
      <c r="AN31" s="109" t="n"/>
      <c r="AO31" s="1758" t="n">
        <v>48</v>
      </c>
      <c r="AP31" s="109" t="n"/>
      <c r="AQ31" s="1758" t="n">
        <v>44</v>
      </c>
      <c r="AR31" s="109" t="n"/>
      <c r="AS31" s="1758" t="n"/>
      <c r="AT31" s="109" t="n"/>
      <c r="AU31" s="1759">
        <f>AU32+AU36</f>
        <v/>
      </c>
      <c r="AV31" s="109" t="n"/>
      <c r="AW31" s="1758" t="n">
        <v>96</v>
      </c>
      <c r="AX31" s="109" t="n"/>
      <c r="AY31" s="1758" t="n">
        <v>9</v>
      </c>
      <c r="AZ31" s="109" t="n"/>
      <c r="BA31" s="1758">
        <f>BA32+BA36</f>
        <v/>
      </c>
      <c r="BB31" s="109" t="n"/>
      <c r="BC31" s="1758" t="n">
        <v>88</v>
      </c>
      <c r="BD31" s="109" t="n"/>
      <c r="BE31" s="1758" t="n">
        <v>9</v>
      </c>
      <c r="BF31" s="109" t="n"/>
      <c r="BG31" s="2868" t="n"/>
      <c r="BH31" s="108" t="n"/>
      <c r="BI31" s="1737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1" t="inlineStr">
        <is>
          <t xml:space="preserve">1.1 </t>
        </is>
      </c>
      <c r="B32" s="1762" t="n"/>
      <c r="C32" s="1186" t="inlineStr">
        <is>
          <t>Модуль  "Актуальные проблемы производства силикатных строительных материалов"</t>
        </is>
      </c>
      <c r="D32" s="123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/>
      <c r="AD32" s="161" t="n"/>
      <c r="AE32" s="1763" t="n"/>
      <c r="AF32" s="1764" t="n"/>
      <c r="AG32" s="679" t="n"/>
      <c r="AH32" s="679" t="n"/>
      <c r="AI32" s="2499" t="n">
        <v>324</v>
      </c>
      <c r="AJ32" s="1762" t="n"/>
      <c r="AK32" s="2481">
        <f>AK33+AK34+AK35</f>
        <v/>
      </c>
      <c r="AL32" s="1762" t="n"/>
      <c r="AM32" s="232">
        <f>AM33+AM34+AM35</f>
        <v/>
      </c>
      <c r="AN32" s="124" t="n"/>
      <c r="AO32" s="232">
        <f>AO33+AO34+AO35</f>
        <v/>
      </c>
      <c r="AP32" s="124" t="n"/>
      <c r="AQ32" s="232">
        <f>AQ34+AQ35+AQ35</f>
        <v/>
      </c>
      <c r="AR32" s="124" t="n"/>
      <c r="AS32" s="232" t="n"/>
      <c r="AT32" s="124" t="n"/>
      <c r="AU32" s="167" t="n">
        <v>108</v>
      </c>
      <c r="AV32" s="124" t="n"/>
      <c r="AW32" s="232" t="n">
        <v>44</v>
      </c>
      <c r="AX32" s="124" t="n"/>
      <c r="AY32" s="232" t="n">
        <v>3</v>
      </c>
      <c r="AZ32" s="124" t="n"/>
      <c r="BA32" s="232" t="n">
        <v>216</v>
      </c>
      <c r="BB32" s="124" t="n"/>
      <c r="BC32" s="232">
        <f>BC34+BC35</f>
        <v/>
      </c>
      <c r="BD32" s="124" t="n"/>
      <c r="BE32" s="232" t="n">
        <v>6</v>
      </c>
      <c r="BF32" s="124" t="n"/>
      <c r="BG32" s="171" t="n"/>
      <c r="BH32" s="123" t="n"/>
      <c r="BI32" s="161" t="n"/>
      <c r="BJ32" s="1070" t="n"/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1.1.1</t>
        </is>
      </c>
      <c r="B33" s="1770" t="n"/>
      <c r="C33" s="1260" t="inlineStr">
        <is>
          <t>Энерго- ресурсосбережение в производстве силикатных строительных материалов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1</v>
      </c>
      <c r="AF33" s="1770" t="n"/>
      <c r="AG33" s="182" t="n"/>
      <c r="AH33" s="175" t="n"/>
      <c r="AI33" s="1772" t="n">
        <v>108</v>
      </c>
      <c r="AJ33" s="1770" t="n"/>
      <c r="AK33" s="1773" t="n">
        <v>44</v>
      </c>
      <c r="AL33" s="1770" t="n"/>
      <c r="AM33" s="93" t="n">
        <v>22</v>
      </c>
      <c r="AN33" s="128" t="n"/>
      <c r="AO33" s="93" t="n"/>
      <c r="AP33" s="128" t="n"/>
      <c r="AQ33" s="93" t="n">
        <v>22</v>
      </c>
      <c r="AR33" s="128" t="n"/>
      <c r="AS33" s="93" t="n"/>
      <c r="AT33" s="128" t="n"/>
      <c r="AU33" s="177" t="n">
        <v>108</v>
      </c>
      <c r="AV33" s="128" t="n"/>
      <c r="AW33" s="93" t="n">
        <v>44</v>
      </c>
      <c r="AX33" s="128" t="n"/>
      <c r="AY33" s="93" t="n">
        <v>3</v>
      </c>
      <c r="AZ33" s="128" t="n"/>
      <c r="BA33" s="93" t="n"/>
      <c r="BB33" s="128" t="n"/>
      <c r="BC33" s="93" t="n"/>
      <c r="BD33" s="128" t="n"/>
      <c r="BE33" s="93" t="n"/>
      <c r="BF33" s="128" t="n"/>
      <c r="BG33" s="261" t="inlineStr">
        <is>
          <t>УПК-1</t>
        </is>
      </c>
      <c r="BH33" s="131" t="n"/>
      <c r="BI33" s="132" t="n"/>
      <c r="BJ33" s="1070" t="inlineStr">
        <is>
          <t>ХТВМ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217" t="inlineStr">
        <is>
          <t>1.1.2</t>
        </is>
      </c>
      <c r="B34" s="175" t="n"/>
      <c r="C34" s="1260" t="inlineStr">
        <is>
          <t>Долговечность и безопасность силикатных строительных материалов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82" t="n"/>
      <c r="AF34" s="175" t="n"/>
      <c r="AG34" s="182" t="n">
        <v>2</v>
      </c>
      <c r="AH34" s="175" t="n"/>
      <c r="AI34" s="1772" t="n">
        <v>108</v>
      </c>
      <c r="AJ34" s="1770" t="n"/>
      <c r="AK34" s="1773" t="n">
        <v>44</v>
      </c>
      <c r="AL34" s="1770" t="n"/>
      <c r="AM34" s="93" t="n">
        <v>24</v>
      </c>
      <c r="AN34" s="128" t="n"/>
      <c r="AO34" s="93" t="n">
        <v>20</v>
      </c>
      <c r="AP34" s="128" t="n"/>
      <c r="AQ34" s="93" t="n"/>
      <c r="AR34" s="128" t="n"/>
      <c r="AS34" s="93" t="n"/>
      <c r="AT34" s="128" t="n"/>
      <c r="AU34" s="177" t="n"/>
      <c r="AV34" s="128" t="n"/>
      <c r="AW34" s="93" t="n"/>
      <c r="AX34" s="128" t="n"/>
      <c r="AY34" s="93" t="n"/>
      <c r="AZ34" s="128" t="n"/>
      <c r="BA34" s="93" t="n">
        <v>108</v>
      </c>
      <c r="BB34" s="128" t="n"/>
      <c r="BC34" s="93" t="n">
        <v>44</v>
      </c>
      <c r="BD34" s="128" t="n"/>
      <c r="BE34" s="93" t="n">
        <v>3</v>
      </c>
      <c r="BF34" s="128" t="n"/>
      <c r="BG34" s="261" t="inlineStr">
        <is>
          <t>УПК-3</t>
        </is>
      </c>
      <c r="BH34" s="131" t="n"/>
      <c r="BI34" s="132" t="n"/>
      <c r="BJ34" s="1070" t="inlineStr">
        <is>
          <t>ХТВМ</t>
        </is>
      </c>
      <c r="BK34" s="25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1769" t="inlineStr">
        <is>
          <t>1.1.3</t>
        </is>
      </c>
      <c r="B35" s="1770" t="n"/>
      <c r="C35" s="1260" t="inlineStr">
        <is>
          <t>Экологические проблемы производства силикатных строительных материалов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771" t="n">
        <v>2</v>
      </c>
      <c r="AF35" s="1770" t="n"/>
      <c r="AG35" s="125" t="n"/>
      <c r="AH35" s="605" t="n"/>
      <c r="AI35" s="1772" t="n">
        <v>108</v>
      </c>
      <c r="AJ35" s="1770" t="n"/>
      <c r="AK35" s="1773" t="n">
        <v>44</v>
      </c>
      <c r="AL35" s="1770" t="n"/>
      <c r="AM35" s="93" t="n">
        <v>22</v>
      </c>
      <c r="AN35" s="128" t="n"/>
      <c r="AO35" s="93" t="n"/>
      <c r="AP35" s="128" t="n"/>
      <c r="AQ35" s="93" t="n">
        <v>22</v>
      </c>
      <c r="AR35" s="128" t="n"/>
      <c r="AS35" s="93" t="n"/>
      <c r="AT35" s="128" t="n"/>
      <c r="AU35" s="177" t="n"/>
      <c r="AV35" s="128" t="n"/>
      <c r="AW35" s="93" t="n"/>
      <c r="AX35" s="128" t="n"/>
      <c r="AY35" s="1774" t="n"/>
      <c r="AZ35" s="128" t="n"/>
      <c r="BA35" s="93" t="n">
        <v>108</v>
      </c>
      <c r="BB35" s="128" t="n"/>
      <c r="BC35" s="93" t="n">
        <v>44</v>
      </c>
      <c r="BD35" s="128" t="n"/>
      <c r="BE35" s="93" t="n">
        <v>3</v>
      </c>
      <c r="BF35" s="128" t="n"/>
      <c r="BG35" s="261" t="inlineStr">
        <is>
          <t>УПК-2</t>
        </is>
      </c>
      <c r="BH35" s="131" t="n"/>
      <c r="BI35" s="132" t="n"/>
      <c r="BJ35" s="1070" t="inlineStr">
        <is>
          <t>ХТВМ</t>
        </is>
      </c>
      <c r="BK35" s="25" t="n"/>
      <c r="BL35" s="25" t="n"/>
      <c r="BM35" s="25" t="n"/>
      <c r="BN35" s="25" t="n"/>
      <c r="BO35" s="25" t="n"/>
      <c r="BP35" s="25" t="n"/>
      <c r="BQ35" s="25" t="n"/>
      <c r="BR35" s="25" t="n"/>
      <c r="BS35" s="25" t="n"/>
      <c r="BT35" s="25" t="n"/>
      <c r="BU35" s="25" t="n"/>
      <c r="BV35" s="25" t="n"/>
      <c r="BW35" s="25" t="n"/>
      <c r="BX35" s="25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216" t="inlineStr">
        <is>
          <t>1.2</t>
        </is>
      </c>
      <c r="B36" s="175" t="n"/>
      <c r="C36" s="1266" t="inlineStr">
        <is>
          <t>Модуль   "Научно-исследовательская работа"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75" t="n"/>
      <c r="AE36" s="182" t="n"/>
      <c r="AF36" s="175" t="n"/>
      <c r="AG36" s="182" t="n"/>
      <c r="AH36" s="175" t="n"/>
      <c r="AI36" s="1775" t="n">
        <v>324</v>
      </c>
      <c r="AJ36" s="1770" t="n"/>
      <c r="AK36" s="1794" t="n">
        <v>52</v>
      </c>
      <c r="AL36" s="1770" t="n"/>
      <c r="AM36" s="235" t="n">
        <v>24</v>
      </c>
      <c r="AN36" s="128" t="n"/>
      <c r="AO36" s="235" t="n">
        <v>28</v>
      </c>
      <c r="AP36" s="128" t="n"/>
      <c r="AQ36" s="235" t="n"/>
      <c r="AR36" s="128" t="n"/>
      <c r="AS36" s="235" t="n"/>
      <c r="AT36" s="128" t="n"/>
      <c r="AU36" s="1824" t="n">
        <v>216</v>
      </c>
      <c r="AV36" s="128" t="n"/>
      <c r="AW36" s="235" t="n">
        <v>52</v>
      </c>
      <c r="AX36" s="128" t="n"/>
      <c r="AY36" s="235" t="n">
        <v>6</v>
      </c>
      <c r="AZ36" s="128" t="n"/>
      <c r="BA36" s="235" t="n">
        <v>108</v>
      </c>
      <c r="BB36" s="128" t="n"/>
      <c r="BC36" s="235" t="n"/>
      <c r="BD36" s="128" t="n"/>
      <c r="BE36" s="235" t="n">
        <v>3</v>
      </c>
      <c r="BF36" s="128" t="n"/>
      <c r="BG36" s="261" t="n"/>
      <c r="BH36" s="131" t="n"/>
      <c r="BI36" s="132" t="n"/>
      <c r="BJ36" s="1777" t="n"/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27" t="n"/>
      <c r="BW36" s="27" t="n"/>
      <c r="BX36" s="27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1769" t="inlineStr">
        <is>
          <t>1.2.1</t>
        </is>
      </c>
      <c r="B37" s="1770" t="n"/>
      <c r="C37" s="1260" t="inlineStr">
        <is>
          <t>Научно-исследовательский семинар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75" t="n"/>
      <c r="AE37" s="1593" t="n"/>
      <c r="AF37" s="406" t="n"/>
      <c r="AG37" s="182" t="n">
        <v>1.2</v>
      </c>
      <c r="AH37" s="175" t="n"/>
      <c r="AI37" s="1772" t="n">
        <v>216</v>
      </c>
      <c r="AJ37" s="1770" t="n"/>
      <c r="AK37" s="1773" t="n"/>
      <c r="AL37" s="1770" t="n"/>
      <c r="AM37" s="93" t="n"/>
      <c r="AN37" s="128" t="n"/>
      <c r="AO37" s="93" t="n"/>
      <c r="AP37" s="128" t="n"/>
      <c r="AQ37" s="93" t="n"/>
      <c r="AR37" s="128" t="n"/>
      <c r="AS37" s="93" t="n"/>
      <c r="AT37" s="128" t="n"/>
      <c r="AU37" s="177" t="n">
        <v>108</v>
      </c>
      <c r="AV37" s="128" t="n"/>
      <c r="AW37" s="93" t="n"/>
      <c r="AX37" s="128" t="n"/>
      <c r="AY37" s="93" t="n">
        <v>3</v>
      </c>
      <c r="AZ37" s="128" t="n"/>
      <c r="BA37" s="93" t="n">
        <v>108</v>
      </c>
      <c r="BB37" s="128" t="n"/>
      <c r="BC37" s="93" t="n"/>
      <c r="BD37" s="128" t="n"/>
      <c r="BE37" s="93" t="n">
        <v>3</v>
      </c>
      <c r="BF37" s="128" t="n"/>
      <c r="BG37" s="1090" t="inlineStr">
        <is>
          <t>УК-1,4,5,6</t>
        </is>
      </c>
      <c r="BH37" s="131" t="n"/>
      <c r="BI37" s="132" t="n"/>
      <c r="BJ37" s="1070" t="inlineStr">
        <is>
          <t>ХТВМ/ ТСиК</t>
        </is>
      </c>
      <c r="BK37" s="27" t="n"/>
      <c r="BL37" s="27" t="n"/>
      <c r="BM37" s="27" t="n"/>
      <c r="BN37" s="27" t="n"/>
      <c r="BO37" s="27" t="n"/>
      <c r="BP37" s="27" t="n"/>
      <c r="BQ37" s="27" t="n"/>
      <c r="BR37" s="27" t="n"/>
      <c r="BS37" s="27" t="n"/>
      <c r="BT37" s="27" t="n"/>
      <c r="BU37" s="27" t="n"/>
      <c r="BV37" s="27" t="n"/>
      <c r="BW37" s="27" t="n"/>
      <c r="BX37" s="27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808" t="inlineStr">
        <is>
          <t>1.2.2</t>
        </is>
      </c>
      <c r="B38" s="1809" t="n"/>
      <c r="C38" s="2869" t="inlineStr">
        <is>
          <t>Информационные технологии в науке и производстве</t>
        </is>
      </c>
      <c r="D38" s="202" t="n"/>
      <c r="E38" s="202" t="n"/>
      <c r="F38" s="202" t="n"/>
      <c r="G38" s="202" t="n"/>
      <c r="H38" s="202" t="n"/>
      <c r="I38" s="202" t="n"/>
      <c r="J38" s="202" t="n"/>
      <c r="K38" s="202" t="n"/>
      <c r="L38" s="202" t="n"/>
      <c r="M38" s="202" t="n"/>
      <c r="N38" s="202" t="n"/>
      <c r="O38" s="202" t="n"/>
      <c r="P38" s="202" t="n"/>
      <c r="Q38" s="202" t="n"/>
      <c r="R38" s="202" t="n"/>
      <c r="S38" s="202" t="n"/>
      <c r="T38" s="202" t="n"/>
      <c r="U38" s="202" t="n"/>
      <c r="V38" s="202" t="n"/>
      <c r="W38" s="202" t="n"/>
      <c r="X38" s="202" t="n"/>
      <c r="Y38" s="202" t="n"/>
      <c r="Z38" s="202" t="n"/>
      <c r="AA38" s="202" t="n"/>
      <c r="AB38" s="202" t="n"/>
      <c r="AC38" s="202" t="n"/>
      <c r="AD38" s="742" t="n"/>
      <c r="AE38" s="229" t="n">
        <v>1</v>
      </c>
      <c r="AF38" s="203" t="n"/>
      <c r="AG38" s="651" t="n"/>
      <c r="AH38" s="651" t="n"/>
      <c r="AI38" s="2870" t="n">
        <v>108</v>
      </c>
      <c r="AJ38" s="1809" t="n"/>
      <c r="AK38" s="2490" t="n">
        <v>52</v>
      </c>
      <c r="AL38" s="1809" t="n"/>
      <c r="AM38" s="228" t="n">
        <v>24</v>
      </c>
      <c r="AN38" s="144" t="n"/>
      <c r="AO38" s="228" t="n">
        <v>28</v>
      </c>
      <c r="AP38" s="144" t="n"/>
      <c r="AQ38" s="228" t="n"/>
      <c r="AR38" s="144" t="n"/>
      <c r="AS38" s="228" t="n"/>
      <c r="AT38" s="144" t="n"/>
      <c r="AU38" s="227" t="n">
        <v>108</v>
      </c>
      <c r="AV38" s="144" t="n"/>
      <c r="AW38" s="228" t="n">
        <v>52</v>
      </c>
      <c r="AX38" s="144" t="n"/>
      <c r="AY38" s="228" t="n">
        <v>3</v>
      </c>
      <c r="AZ38" s="144" t="n"/>
      <c r="BA38" s="228" t="n"/>
      <c r="BB38" s="144" t="n"/>
      <c r="BC38" s="228" t="n"/>
      <c r="BD38" s="144" t="n"/>
      <c r="BE38" s="228" t="n"/>
      <c r="BF38" s="144" t="n"/>
      <c r="BG38" s="2496" t="inlineStr">
        <is>
          <t>УПК-4;           УК-2,5,7</t>
        </is>
      </c>
      <c r="BH38" s="202" t="n"/>
      <c r="BI38" s="742" t="n"/>
      <c r="BJ38" s="1070" t="inlineStr">
        <is>
          <t>АППиЭ</t>
        </is>
      </c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</row>
    <row r="39">
      <c r="A39" s="1751" t="inlineStr">
        <is>
          <t>2</t>
        </is>
      </c>
      <c r="B39" s="1737" t="n"/>
      <c r="C39" s="1238" t="inlineStr">
        <is>
          <t>Компонент учреждения образования</t>
        </is>
      </c>
      <c r="D39" s="108" t="n"/>
      <c r="E39" s="108" t="n"/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08" t="n"/>
      <c r="Y39" s="108" t="n"/>
      <c r="Z39" s="108" t="n"/>
      <c r="AA39" s="108" t="n"/>
      <c r="AB39" s="108" t="n"/>
      <c r="AC39" s="108" t="n"/>
      <c r="AD39" s="148" t="n"/>
      <c r="AE39" s="1752" t="n"/>
      <c r="AF39" s="1753" t="n"/>
      <c r="AG39" s="1754" t="n"/>
      <c r="AH39" s="1754" t="n"/>
      <c r="AI39" s="1755">
        <f>AI40+AI41+AI44+AI47</f>
        <v/>
      </c>
      <c r="AJ39" s="1737" t="n"/>
      <c r="AK39" s="2476">
        <f>AK40+AK41+AK44+AK47</f>
        <v/>
      </c>
      <c r="AL39" s="1737" t="n"/>
      <c r="AM39" s="1758">
        <f>AM41+AM44+AM47</f>
        <v/>
      </c>
      <c r="AN39" s="109" t="n"/>
      <c r="AO39" s="1758">
        <f>AO41+AO44+AO47</f>
        <v/>
      </c>
      <c r="AP39" s="109" t="n"/>
      <c r="AQ39" s="1758">
        <f>AQ40+AQ41+AQ47</f>
        <v/>
      </c>
      <c r="AR39" s="109" t="n"/>
      <c r="AS39" s="1758" t="n"/>
      <c r="AT39" s="109" t="n"/>
      <c r="AU39" s="1759">
        <f>AU40+AU41+AU44+AU47</f>
        <v/>
      </c>
      <c r="AV39" s="109" t="n"/>
      <c r="AW39" s="1758">
        <f>AW40+AW41+AW44+AW47</f>
        <v/>
      </c>
      <c r="AX39" s="109" t="n"/>
      <c r="AY39" s="1758">
        <f>AY40+AY41+AY44+AY47</f>
        <v/>
      </c>
      <c r="AZ39" s="109" t="n"/>
      <c r="BA39" s="1758">
        <f>BA40+BA41+BA44+BA47</f>
        <v/>
      </c>
      <c r="BB39" s="109" t="n"/>
      <c r="BC39" s="1758">
        <f>BC40+BC41+BC44+BC47</f>
        <v/>
      </c>
      <c r="BD39" s="109" t="n"/>
      <c r="BE39" s="1758">
        <f>BE40+BE41+BE44+BE47</f>
        <v/>
      </c>
      <c r="BF39" s="109" t="n"/>
      <c r="BG39" s="376" t="n"/>
      <c r="BH39" s="108" t="n"/>
      <c r="BI39" s="148" t="n"/>
      <c r="BJ39" s="1070" t="n"/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25" t="n"/>
      <c r="CG39" s="25" t="n"/>
      <c r="CH39" s="25" t="n"/>
      <c r="CI39" s="1" t="n"/>
      <c r="CJ39" s="1" t="n"/>
      <c r="CK39" s="1" t="n"/>
      <c r="CL39" s="1" t="n"/>
      <c r="CM39" s="1" t="n"/>
    </row>
    <row r="40">
      <c r="A40" s="720" t="inlineStr">
        <is>
          <t>2.1</t>
        </is>
      </c>
      <c r="B40" s="161" t="n"/>
      <c r="C40" s="2871" t="inlineStr">
        <is>
          <t>Иностранный язык для делового и профессионального общения</t>
        </is>
      </c>
      <c r="D40" s="123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23" t="n"/>
      <c r="AC40" s="123" t="n"/>
      <c r="AD40" s="161" t="n"/>
      <c r="AE40" s="1763" t="n"/>
      <c r="AF40" s="1764" t="n"/>
      <c r="AG40" s="171" t="n">
        <v>1</v>
      </c>
      <c r="AH40" s="161" t="n"/>
      <c r="AI40" s="2499">
        <f>AU40+BB40</f>
        <v/>
      </c>
      <c r="AJ40" s="1762" t="n"/>
      <c r="AK40" s="2481">
        <f>AM40+AO40+AQ40+AS40</f>
        <v/>
      </c>
      <c r="AL40" s="1762" t="n"/>
      <c r="AM40" s="232" t="n"/>
      <c r="AN40" s="124" t="n"/>
      <c r="AO40" s="232" t="n"/>
      <c r="AP40" s="124" t="n"/>
      <c r="AQ40" s="232" t="n">
        <v>52</v>
      </c>
      <c r="AR40" s="124" t="n"/>
      <c r="AS40" s="232" t="n"/>
      <c r="AT40" s="124" t="n"/>
      <c r="AU40" s="167">
        <f>AY40*36</f>
        <v/>
      </c>
      <c r="AV40" s="124" t="n"/>
      <c r="AW40" s="232">
        <f>AK40</f>
        <v/>
      </c>
      <c r="AX40" s="124" t="n"/>
      <c r="AY40" s="232" t="n">
        <v>3</v>
      </c>
      <c r="AZ40" s="124" t="n"/>
      <c r="BA40" s="170" t="n"/>
      <c r="BB40" s="124" t="n"/>
      <c r="BC40" s="170" t="n"/>
      <c r="BD40" s="124" t="n"/>
      <c r="BE40" s="170" t="n"/>
      <c r="BF40" s="124" t="n"/>
      <c r="BG40" s="171" t="inlineStr">
        <is>
          <t>УК-3</t>
        </is>
      </c>
      <c r="BH40" s="123" t="n"/>
      <c r="BI40" s="161" t="n"/>
      <c r="BJ40" s="1070" t="inlineStr">
        <is>
          <t>МКиТП</t>
        </is>
      </c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25" t="n"/>
      <c r="CG40" s="25" t="n"/>
      <c r="CH40" s="25" t="n"/>
      <c r="CI40" s="1" t="n"/>
      <c r="CJ40" s="1" t="n"/>
      <c r="CK40" s="1" t="n"/>
      <c r="CL40" s="1" t="n"/>
      <c r="CM40" s="1" t="n"/>
    </row>
    <row r="41">
      <c r="A41" s="1780" t="inlineStr">
        <is>
          <t>2.2</t>
        </is>
      </c>
      <c r="B41" s="1770" t="n"/>
      <c r="C41" s="1190" t="inlineStr">
        <is>
          <t>Модуль "Физико-химические аспекты современного материаловедения"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125" t="n"/>
      <c r="AF41" s="189" t="n"/>
      <c r="AG41" s="125" t="n"/>
      <c r="AH41" s="189" t="n"/>
      <c r="AI41" s="1775">
        <f>AI42+AI43</f>
        <v/>
      </c>
      <c r="AJ41" s="1770" t="n"/>
      <c r="AK41" s="1794">
        <f>AK42+AK43</f>
        <v/>
      </c>
      <c r="AL41" s="1770" t="n"/>
      <c r="AM41" s="235">
        <f>AM42+AM43</f>
        <v/>
      </c>
      <c r="AN41" s="128" t="n"/>
      <c r="AO41" s="235">
        <f>AO42+AO43</f>
        <v/>
      </c>
      <c r="AP41" s="128" t="n"/>
      <c r="AQ41" s="235">
        <f>AQ42+AQ43</f>
        <v/>
      </c>
      <c r="AR41" s="128" t="n"/>
      <c r="AS41" s="235" t="n"/>
      <c r="AT41" s="128" t="n"/>
      <c r="AU41" s="1824">
        <f>AU42+AU43</f>
        <v/>
      </c>
      <c r="AV41" s="128" t="n"/>
      <c r="AW41" s="235">
        <f>AW42+AW43</f>
        <v/>
      </c>
      <c r="AX41" s="128" t="n"/>
      <c r="AY41" s="235" t="n">
        <v>9</v>
      </c>
      <c r="AZ41" s="128" t="n"/>
      <c r="BA41" s="95" t="n"/>
      <c r="BB41" s="128" t="n"/>
      <c r="BC41" s="93" t="n"/>
      <c r="BD41" s="128" t="n"/>
      <c r="BE41" s="95" t="n"/>
      <c r="BF41" s="128" t="n"/>
      <c r="BG41" s="261" t="n"/>
      <c r="BH41" s="131" t="n"/>
      <c r="BI41" s="132" t="n"/>
      <c r="BJ41" s="1070" t="n"/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25" t="n"/>
      <c r="CG41" s="25" t="n"/>
      <c r="CH41" s="25" t="n"/>
      <c r="CI41" s="1" t="n"/>
      <c r="CJ41" s="1" t="n"/>
      <c r="CK41" s="1" t="n"/>
      <c r="CL41" s="1" t="n"/>
      <c r="CM41" s="1" t="n"/>
    </row>
    <row r="42">
      <c r="A42" s="217" t="inlineStr">
        <is>
          <t>2.2.1</t>
        </is>
      </c>
      <c r="B42" s="175" t="n"/>
      <c r="C42" s="1170" t="inlineStr">
        <is>
          <t>Современные методы исследований силикатных строительных материалов / Структура инновационных  силикатных материалов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25" t="n"/>
      <c r="AF42" s="189" t="n"/>
      <c r="AG42" s="182" t="n">
        <v>1</v>
      </c>
      <c r="AH42" s="175" t="n"/>
      <c r="AI42" s="1772" t="n">
        <v>98</v>
      </c>
      <c r="AJ42" s="1770" t="n"/>
      <c r="AK42" s="1773">
        <f>AM42+AO42+AQ42</f>
        <v/>
      </c>
      <c r="AL42" s="1770" t="n"/>
      <c r="AM42" s="93" t="n">
        <v>22</v>
      </c>
      <c r="AN42" s="128" t="n"/>
      <c r="AO42" s="93" t="n">
        <v>12</v>
      </c>
      <c r="AP42" s="128" t="n"/>
      <c r="AQ42" s="93" t="n">
        <v>10</v>
      </c>
      <c r="AR42" s="128" t="n"/>
      <c r="AS42" s="93" t="n"/>
      <c r="AT42" s="128" t="n"/>
      <c r="AU42" s="177" t="n">
        <v>98</v>
      </c>
      <c r="AV42" s="128" t="n"/>
      <c r="AW42" s="93">
        <f>AK42</f>
        <v/>
      </c>
      <c r="AX42" s="128" t="n"/>
      <c r="AY42" s="93" t="n">
        <v>3</v>
      </c>
      <c r="AZ42" s="128" t="n"/>
      <c r="BA42" s="93" t="n"/>
      <c r="BB42" s="128" t="n"/>
      <c r="BC42" s="93" t="n"/>
      <c r="BD42" s="128" t="n"/>
      <c r="BE42" s="93" t="n"/>
      <c r="BF42" s="128" t="n"/>
      <c r="BG42" s="261" t="inlineStr">
        <is>
          <t>СК-1</t>
        </is>
      </c>
      <c r="BH42" s="131" t="n"/>
      <c r="BI42" s="132" t="n"/>
      <c r="BJ42" s="1070" t="inlineStr">
        <is>
          <t>ТСиК</t>
        </is>
      </c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25" t="n"/>
      <c r="CG42" s="25" t="n"/>
      <c r="CH42" s="25" t="n"/>
      <c r="CI42" s="1" t="n"/>
      <c r="CJ42" s="1" t="n"/>
      <c r="CK42" s="1" t="n"/>
      <c r="CL42" s="1" t="n"/>
      <c r="CM42" s="1" t="n"/>
    </row>
    <row r="43">
      <c r="A43" s="217" t="inlineStr">
        <is>
          <t>2.2.2</t>
        </is>
      </c>
      <c r="B43" s="175" t="n"/>
      <c r="C43" s="1170" t="inlineStr">
        <is>
          <t xml:space="preserve">Физико-химические аспекты получения инновационных строительных материалов 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182" t="n">
        <v>1</v>
      </c>
      <c r="AF43" s="175" t="n"/>
      <c r="AG43" s="182" t="n"/>
      <c r="AH43" s="175" t="n"/>
      <c r="AI43" s="1772" t="n">
        <v>216</v>
      </c>
      <c r="AJ43" s="1770" t="n"/>
      <c r="AK43" s="1773">
        <f>AM43+AO43+AQ43</f>
        <v/>
      </c>
      <c r="AL43" s="1770" t="n"/>
      <c r="AM43" s="93" t="n">
        <v>42</v>
      </c>
      <c r="AN43" s="128" t="n"/>
      <c r="AO43" s="93" t="n">
        <v>16</v>
      </c>
      <c r="AP43" s="128" t="n"/>
      <c r="AQ43" s="93" t="n">
        <v>28</v>
      </c>
      <c r="AR43" s="128" t="n"/>
      <c r="AS43" s="93" t="n"/>
      <c r="AT43" s="128" t="n"/>
      <c r="AU43" s="177" t="n">
        <v>216</v>
      </c>
      <c r="AV43" s="128" t="n"/>
      <c r="AW43" s="93">
        <f>AK43</f>
        <v/>
      </c>
      <c r="AX43" s="128" t="n"/>
      <c r="AY43" s="93" t="n">
        <v>6</v>
      </c>
      <c r="AZ43" s="128" t="n"/>
      <c r="BA43" s="93" t="n"/>
      <c r="BB43" s="128" t="n"/>
      <c r="BC43" s="93" t="n"/>
      <c r="BD43" s="128" t="n"/>
      <c r="BE43" s="93" t="n"/>
      <c r="BF43" s="128" t="n"/>
      <c r="BG43" s="261" t="inlineStr">
        <is>
          <t>СК-1</t>
        </is>
      </c>
      <c r="BH43" s="131" t="n"/>
      <c r="BI43" s="132" t="n"/>
      <c r="BJ43" s="1070" t="inlineStr">
        <is>
          <t>ТСиК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25" t="n"/>
      <c r="CG43" s="25" t="n"/>
      <c r="CH43" s="25" t="n"/>
      <c r="CI43" s="1" t="n"/>
      <c r="CJ43" s="1" t="n"/>
      <c r="CK43" s="1" t="n"/>
      <c r="CL43" s="1" t="n"/>
      <c r="CM43" s="1" t="n"/>
    </row>
    <row r="44">
      <c r="A44" s="216" t="inlineStr">
        <is>
          <t xml:space="preserve">2.3 </t>
        </is>
      </c>
      <c r="B44" s="175" t="n"/>
      <c r="C44" s="1190" t="inlineStr">
        <is>
          <t>Модуль "Инновационные технологии в производстве силикатных строительных материалов"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218" t="n"/>
      <c r="AF44" s="175" t="n"/>
      <c r="AG44" s="218" t="n"/>
      <c r="AH44" s="175" t="n"/>
      <c r="AI44" s="1775">
        <f>AI45+AI46</f>
        <v/>
      </c>
      <c r="AJ44" s="1770" t="n"/>
      <c r="AK44" s="1794">
        <f>AK45+AK46</f>
        <v/>
      </c>
      <c r="AL44" s="1770" t="n"/>
      <c r="AM44" s="235">
        <f>AM45+AM46</f>
        <v/>
      </c>
      <c r="AN44" s="128" t="n"/>
      <c r="AO44" s="235">
        <f>AO45+AO46</f>
        <v/>
      </c>
      <c r="AP44" s="128" t="n"/>
      <c r="AQ44" s="235" t="n"/>
      <c r="AR44" s="128" t="n"/>
      <c r="AS44" s="235" t="n"/>
      <c r="AT44" s="128" t="n"/>
      <c r="AU44" s="1824">
        <f>AU45+AU46</f>
        <v/>
      </c>
      <c r="AV44" s="128" t="n"/>
      <c r="AW44" s="235">
        <f>AW45+AW46</f>
        <v/>
      </c>
      <c r="AX44" s="128" t="n"/>
      <c r="AY44" s="235" t="n">
        <v>3</v>
      </c>
      <c r="AZ44" s="128" t="n"/>
      <c r="BA44" s="235">
        <f>BA45+BA46</f>
        <v/>
      </c>
      <c r="BB44" s="128" t="n"/>
      <c r="BC44" s="235" t="n">
        <v>44</v>
      </c>
      <c r="BD44" s="128" t="n"/>
      <c r="BE44" s="235" t="n">
        <v>3</v>
      </c>
      <c r="BF44" s="128" t="n"/>
      <c r="BG44" s="261" t="n"/>
      <c r="BH44" s="131" t="n"/>
      <c r="BI44" s="132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25" t="n"/>
      <c r="CG44" s="25" t="n"/>
      <c r="CH44" s="25" t="n"/>
      <c r="CI44" s="1" t="n"/>
      <c r="CJ44" s="1" t="n"/>
      <c r="CK44" s="1" t="n"/>
      <c r="CL44" s="1" t="n"/>
      <c r="CM44" s="1" t="n"/>
    </row>
    <row r="45">
      <c r="A45" s="217" t="inlineStr">
        <is>
          <t>2.3.1</t>
        </is>
      </c>
      <c r="B45" s="175" t="n"/>
      <c r="C45" s="1170" t="inlineStr">
        <is>
          <t>Современные технологические процессы производства строительных материалов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182" t="n"/>
      <c r="AF45" s="175" t="n"/>
      <c r="AG45" s="182" t="n">
        <v>2</v>
      </c>
      <c r="AH45" s="175" t="n"/>
      <c r="AI45" s="1772" t="n">
        <v>100</v>
      </c>
      <c r="AJ45" s="1770" t="n"/>
      <c r="AK45" s="1773" t="n">
        <v>44</v>
      </c>
      <c r="AL45" s="1770" t="n"/>
      <c r="AM45" s="93" t="n">
        <v>22</v>
      </c>
      <c r="AN45" s="128" t="n"/>
      <c r="AO45" s="93" t="n">
        <v>22</v>
      </c>
      <c r="AP45" s="128" t="n"/>
      <c r="AQ45" s="93" t="n"/>
      <c r="AR45" s="128" t="n"/>
      <c r="AS45" s="93" t="n"/>
      <c r="AT45" s="128" t="n"/>
      <c r="AU45" s="177" t="n"/>
      <c r="AV45" s="128" t="n"/>
      <c r="AW45" s="93" t="n"/>
      <c r="AX45" s="128" t="n"/>
      <c r="AY45" s="93" t="n"/>
      <c r="AZ45" s="128" t="n"/>
      <c r="BA45" s="93" t="n">
        <v>100</v>
      </c>
      <c r="BB45" s="128" t="n"/>
      <c r="BC45" s="93" t="n">
        <v>44</v>
      </c>
      <c r="BD45" s="128" t="n"/>
      <c r="BE45" s="93" t="n">
        <v>3</v>
      </c>
      <c r="BF45" s="128" t="n"/>
      <c r="BG45" s="261" t="inlineStr">
        <is>
          <t>СК-2</t>
        </is>
      </c>
      <c r="BH45" s="131" t="n"/>
      <c r="BI45" s="132" t="n"/>
      <c r="BJ45" s="1070" t="inlineStr">
        <is>
          <t>ТСиК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25" t="n"/>
      <c r="CG45" s="25" t="n"/>
      <c r="CH45" s="25" t="n"/>
      <c r="CI45" s="1" t="n"/>
      <c r="CJ45" s="1" t="n"/>
      <c r="CK45" s="1" t="n"/>
      <c r="CL45" s="1" t="n"/>
      <c r="CM45" s="1" t="n"/>
    </row>
    <row r="46">
      <c r="A46" s="217" t="inlineStr">
        <is>
          <t>2.3.2</t>
        </is>
      </c>
      <c r="B46" s="175" t="n"/>
      <c r="C46" s="1170" t="inlineStr">
        <is>
          <t>Прогрессивные технологии производства материалов и изделий из силикатных материалов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182" t="n">
        <v>1</v>
      </c>
      <c r="AF46" s="175" t="n"/>
      <c r="AG46" s="182" t="n"/>
      <c r="AH46" s="175" t="n"/>
      <c r="AI46" s="1772" t="n">
        <v>108</v>
      </c>
      <c r="AJ46" s="1770" t="n"/>
      <c r="AK46" s="1773">
        <f>AM46+AO46</f>
        <v/>
      </c>
      <c r="AL46" s="1770" t="n"/>
      <c r="AM46" s="93" t="n">
        <v>24</v>
      </c>
      <c r="AN46" s="128" t="n"/>
      <c r="AO46" s="93" t="n">
        <v>20</v>
      </c>
      <c r="AP46" s="128" t="n"/>
      <c r="AQ46" s="93" t="n"/>
      <c r="AR46" s="128" t="n"/>
      <c r="AS46" s="93" t="n"/>
      <c r="AT46" s="128" t="n"/>
      <c r="AU46" s="177" t="n">
        <v>108</v>
      </c>
      <c r="AV46" s="128" t="n"/>
      <c r="AW46" s="93">
        <f>AK46</f>
        <v/>
      </c>
      <c r="AX46" s="128" t="n"/>
      <c r="AY46" s="93" t="n">
        <v>3</v>
      </c>
      <c r="AZ46" s="128" t="n"/>
      <c r="BA46" s="93" t="n"/>
      <c r="BB46" s="128" t="n"/>
      <c r="BC46" s="93" t="n"/>
      <c r="BD46" s="128" t="n"/>
      <c r="BE46" s="93" t="n"/>
      <c r="BF46" s="128" t="n"/>
      <c r="BG46" s="261" t="inlineStr">
        <is>
          <t>СК-3</t>
        </is>
      </c>
      <c r="BH46" s="131" t="n"/>
      <c r="BI46" s="132" t="n"/>
      <c r="BJ46" s="1070" t="inlineStr">
        <is>
          <t>ХТВМ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25" t="n"/>
      <c r="CE46" s="25" t="n"/>
      <c r="CF46" s="25" t="n"/>
      <c r="CG46" s="25" t="n"/>
      <c r="CH46" s="25" t="n"/>
      <c r="CI46" s="1" t="n"/>
      <c r="CJ46" s="1" t="n"/>
      <c r="CK46" s="1" t="n"/>
      <c r="CL46" s="1" t="n"/>
      <c r="CM46" s="1" t="n"/>
    </row>
    <row r="47">
      <c r="A47" s="216" t="inlineStr">
        <is>
          <t>2.4</t>
        </is>
      </c>
      <c r="B47" s="175" t="n"/>
      <c r="C47" s="1190" t="inlineStr">
        <is>
          <t>Модуль "Современное материаловедение"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182" t="n"/>
      <c r="AF47" s="175" t="n"/>
      <c r="AG47" s="182" t="n"/>
      <c r="AH47" s="175" t="n"/>
      <c r="AI47" s="1775">
        <f>AI48+AI49+AI50</f>
        <v/>
      </c>
      <c r="AJ47" s="1770" t="n"/>
      <c r="AK47" s="1794">
        <f>AK48+AK49+AK50</f>
        <v/>
      </c>
      <c r="AL47" s="1770" t="n"/>
      <c r="AM47" s="235">
        <f>AM48+AM49+AM50</f>
        <v/>
      </c>
      <c r="AN47" s="128" t="n"/>
      <c r="AO47" s="235">
        <f>AO49</f>
        <v/>
      </c>
      <c r="AP47" s="128" t="n"/>
      <c r="AQ47" s="235" t="n">
        <v>40</v>
      </c>
      <c r="AR47" s="128" t="n"/>
      <c r="AS47" s="235" t="n"/>
      <c r="AT47" s="128" t="n"/>
      <c r="AU47" s="1824">
        <f>AU48+AU49+AU50</f>
        <v/>
      </c>
      <c r="AV47" s="128" t="n"/>
      <c r="AW47" s="235" t="n">
        <v>42</v>
      </c>
      <c r="AX47" s="128" t="n"/>
      <c r="AY47" s="235" t="n">
        <v>3</v>
      </c>
      <c r="AZ47" s="128" t="n"/>
      <c r="BA47" s="235">
        <f>BA49+BA50</f>
        <v/>
      </c>
      <c r="BB47" s="128" t="n"/>
      <c r="BC47" s="235">
        <f>BC49+BC50</f>
        <v/>
      </c>
      <c r="BD47" s="128" t="n"/>
      <c r="BE47" s="235">
        <f>BE49+BE50</f>
        <v/>
      </c>
      <c r="BF47" s="128" t="n"/>
      <c r="BG47" s="261" t="n"/>
      <c r="BH47" s="131" t="n"/>
      <c r="BI47" s="132" t="n"/>
      <c r="BJ47" s="1070" t="n"/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25" t="n"/>
      <c r="CE47" s="25" t="n"/>
      <c r="CF47" s="25" t="n"/>
      <c r="CG47" s="25" t="n"/>
      <c r="CH47" s="25" t="n"/>
      <c r="CI47" s="1" t="n"/>
      <c r="CJ47" s="1" t="n"/>
      <c r="CK47" s="1" t="n"/>
      <c r="CL47" s="1" t="n"/>
      <c r="CM47" s="1" t="n"/>
    </row>
    <row r="48">
      <c r="A48" s="217" t="inlineStr">
        <is>
          <t>2.4.1</t>
        </is>
      </c>
      <c r="B48" s="175" t="n"/>
      <c r="C48" s="1170" t="inlineStr">
        <is>
          <t xml:space="preserve">Эффективные строительные материалы и изделия 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125" t="n"/>
      <c r="AF48" s="189" t="n"/>
      <c r="AG48" s="182" t="n">
        <v>1</v>
      </c>
      <c r="AH48" s="175" t="n"/>
      <c r="AI48" s="1772" t="n">
        <v>98</v>
      </c>
      <c r="AJ48" s="1770" t="n"/>
      <c r="AK48" s="1773" t="n">
        <v>42</v>
      </c>
      <c r="AL48" s="1770" t="n"/>
      <c r="AM48" s="93" t="n">
        <v>22</v>
      </c>
      <c r="AN48" s="128" t="n"/>
      <c r="AO48" s="93" t="n"/>
      <c r="AP48" s="128" t="n"/>
      <c r="AQ48" s="93" t="n">
        <v>20</v>
      </c>
      <c r="AR48" s="128" t="n"/>
      <c r="AS48" s="93" t="n"/>
      <c r="AT48" s="128" t="n"/>
      <c r="AU48" s="177" t="n">
        <v>98</v>
      </c>
      <c r="AV48" s="128" t="n"/>
      <c r="AW48" s="93" t="n">
        <v>42</v>
      </c>
      <c r="AX48" s="128" t="n"/>
      <c r="AY48" s="93" t="n">
        <v>3</v>
      </c>
      <c r="AZ48" s="128" t="n"/>
      <c r="BA48" s="93" t="n"/>
      <c r="BB48" s="128" t="n"/>
      <c r="BC48" s="93" t="n"/>
      <c r="BD48" s="128" t="n"/>
      <c r="BE48" s="93" t="n"/>
      <c r="BF48" s="128" t="n"/>
      <c r="BG48" s="261" t="inlineStr">
        <is>
          <t>СК-4, 5</t>
        </is>
      </c>
      <c r="BH48" s="131" t="n"/>
      <c r="BI48" s="132" t="n"/>
      <c r="BJ48" s="1070" t="inlineStr">
        <is>
          <t>ТСиК</t>
        </is>
      </c>
      <c r="BK48" s="25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</row>
    <row r="49">
      <c r="A49" s="174" t="inlineStr">
        <is>
          <t>2.4.2</t>
        </is>
      </c>
      <c r="B49" s="175" t="n"/>
      <c r="C49" s="1170" t="inlineStr">
        <is>
          <t>Проектирование современных технологических производств строительных материалов и изделий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182" t="n">
        <v>2</v>
      </c>
      <c r="AF49" s="175" t="n"/>
      <c r="AG49" s="1351" t="n"/>
      <c r="AH49" s="175" t="n"/>
      <c r="AI49" s="1771" t="n">
        <v>98</v>
      </c>
      <c r="AJ49" s="1770" t="n"/>
      <c r="AK49" s="1773" t="n">
        <v>44</v>
      </c>
      <c r="AL49" s="1770" t="n"/>
      <c r="AM49" s="93" t="n">
        <v>24</v>
      </c>
      <c r="AN49" s="128" t="n"/>
      <c r="AO49" s="93" t="n">
        <v>20</v>
      </c>
      <c r="AP49" s="128" t="n"/>
      <c r="AQ49" s="93" t="n"/>
      <c r="AR49" s="128" t="n"/>
      <c r="AS49" s="1439" t="n"/>
      <c r="AT49" s="128" t="n"/>
      <c r="AU49" s="177" t="n"/>
      <c r="AV49" s="128" t="n"/>
      <c r="AW49" s="93" t="n"/>
      <c r="AX49" s="128" t="n"/>
      <c r="AY49" s="95" t="n"/>
      <c r="AZ49" s="128" t="n"/>
      <c r="BA49" s="93" t="n">
        <v>98</v>
      </c>
      <c r="BB49" s="128" t="n"/>
      <c r="BC49" s="93" t="n">
        <v>44</v>
      </c>
      <c r="BD49" s="128" t="n"/>
      <c r="BE49" s="93" t="n">
        <v>3</v>
      </c>
      <c r="BF49" s="128" t="n"/>
      <c r="BG49" s="261" t="inlineStr">
        <is>
          <t>СК-6</t>
        </is>
      </c>
      <c r="BH49" s="131" t="n"/>
      <c r="BI49" s="132" t="n"/>
      <c r="BJ49" s="1070" t="inlineStr">
        <is>
          <t>ТСиК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25" t="n"/>
      <c r="CG49" s="25" t="n"/>
      <c r="CH49" s="25" t="n"/>
      <c r="CI49" s="1" t="n"/>
      <c r="CJ49" s="1" t="n"/>
      <c r="CK49" s="1" t="n"/>
      <c r="CL49" s="1" t="n"/>
      <c r="CM49" s="1" t="n"/>
    </row>
    <row r="50">
      <c r="A50" s="217" t="inlineStr">
        <is>
          <t>2.4.3</t>
        </is>
      </c>
      <c r="B50" s="175" t="n"/>
      <c r="C50" s="1196" t="inlineStr">
        <is>
          <t>Стандарты и оценка соответствия строительных материалов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841" t="n">
        <v>2</v>
      </c>
      <c r="AF50" s="175" t="n"/>
      <c r="AG50" s="182" t="n"/>
      <c r="AH50" s="175" t="n"/>
      <c r="AI50" s="1771" t="n">
        <v>94</v>
      </c>
      <c r="AJ50" s="1770" t="n"/>
      <c r="AK50" s="1773" t="n">
        <v>44</v>
      </c>
      <c r="AL50" s="1770" t="n"/>
      <c r="AM50" s="93" t="n">
        <v>24</v>
      </c>
      <c r="AN50" s="128" t="n"/>
      <c r="AO50" s="93" t="n"/>
      <c r="AP50" s="128" t="n"/>
      <c r="AQ50" s="93" t="n">
        <v>20</v>
      </c>
      <c r="AR50" s="128" t="n"/>
      <c r="AS50" s="93" t="n"/>
      <c r="AT50" s="128" t="n"/>
      <c r="AU50" s="177" t="n"/>
      <c r="AV50" s="128" t="n"/>
      <c r="AW50" s="93" t="n"/>
      <c r="AX50" s="128" t="n"/>
      <c r="AY50" s="93" t="n"/>
      <c r="AZ50" s="128" t="n"/>
      <c r="BA50" s="93" t="n">
        <v>94</v>
      </c>
      <c r="BB50" s="128" t="n"/>
      <c r="BC50" s="93" t="n">
        <v>44</v>
      </c>
      <c r="BD50" s="128" t="n"/>
      <c r="BE50" s="93" t="n">
        <v>3</v>
      </c>
      <c r="BF50" s="128" t="n"/>
      <c r="BG50" s="261" t="inlineStr">
        <is>
          <t>СК-7</t>
        </is>
      </c>
      <c r="BH50" s="131" t="n"/>
      <c r="BI50" s="132" t="n"/>
      <c r="BJ50" s="1070" t="inlineStr">
        <is>
          <t>ТСиК</t>
        </is>
      </c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25" t="n"/>
      <c r="CC50" s="25" t="n"/>
      <c r="CD50" s="25" t="n"/>
      <c r="CE50" s="25" t="n"/>
      <c r="CF50" s="25" t="n"/>
      <c r="CG50" s="25" t="n"/>
      <c r="CH50" s="25" t="n"/>
      <c r="CI50" s="1" t="n"/>
      <c r="CJ50" s="1" t="n"/>
      <c r="CK50" s="1" t="n"/>
      <c r="CL50" s="1" t="n"/>
      <c r="CM50" s="1" t="n"/>
    </row>
    <row r="51">
      <c r="A51" s="216" t="inlineStr">
        <is>
          <t>2.5</t>
        </is>
      </c>
      <c r="B51" s="175" t="n"/>
      <c r="C51" s="1190" t="inlineStr">
        <is>
          <t xml:space="preserve">Дополнительные виды обучения 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2502" t="n"/>
      <c r="AF51" s="175" t="n"/>
      <c r="AG51" s="2503" t="n"/>
      <c r="AH51" s="126" t="n"/>
      <c r="AI51" s="867" t="inlineStr">
        <is>
          <t>/</t>
        </is>
      </c>
      <c r="AJ51" s="2504">
        <f>SUM(AI52:AJ54)</f>
        <v/>
      </c>
      <c r="AK51" s="862" t="inlineStr">
        <is>
          <t>/</t>
        </is>
      </c>
      <c r="AL51" s="1310">
        <f>SUM(AK52:AL54)</f>
        <v/>
      </c>
      <c r="AM51" s="862" t="inlineStr">
        <is>
          <t>/</t>
        </is>
      </c>
      <c r="AN51" s="848">
        <f>SUM(AM52:AN54)</f>
        <v/>
      </c>
      <c r="AO51" s="862" t="inlineStr">
        <is>
          <t>/</t>
        </is>
      </c>
      <c r="AP51" s="854">
        <f>SUM(AO52:AP54)</f>
        <v/>
      </c>
      <c r="AQ51" s="862" t="inlineStr">
        <is>
          <t>/</t>
        </is>
      </c>
      <c r="AR51" s="854">
        <f>SUM(AQ52:AR54)</f>
        <v/>
      </c>
      <c r="AS51" s="861" t="inlineStr">
        <is>
          <t>/</t>
        </is>
      </c>
      <c r="AT51" s="1311">
        <f>SUM(AS52:AT54)</f>
        <v/>
      </c>
      <c r="AU51" s="867" t="inlineStr">
        <is>
          <t>/</t>
        </is>
      </c>
      <c r="AV51" s="1310">
        <f>SUM(AU52:AV54)</f>
        <v/>
      </c>
      <c r="AW51" s="862" t="inlineStr">
        <is>
          <t>/</t>
        </is>
      </c>
      <c r="AX51" s="1310">
        <f>SUM(AW52:AX54)</f>
        <v/>
      </c>
      <c r="AY51" s="861" t="inlineStr">
        <is>
          <t>/</t>
        </is>
      </c>
      <c r="AZ51" s="854">
        <f>SUM(AY52:AZ54)</f>
        <v/>
      </c>
      <c r="BA51" s="862" t="inlineStr">
        <is>
          <t>/</t>
        </is>
      </c>
      <c r="BB51" s="1310">
        <f>SUM(BA52:BB54)</f>
        <v/>
      </c>
      <c r="BC51" s="862" t="inlineStr">
        <is>
          <t>/</t>
        </is>
      </c>
      <c r="BD51" s="854">
        <f>SUM(BC52:BD54)</f>
        <v/>
      </c>
      <c r="BE51" s="861" t="inlineStr">
        <is>
          <t>/</t>
        </is>
      </c>
      <c r="BF51" s="1311">
        <f>SUM(BE52:BF54)</f>
        <v/>
      </c>
      <c r="BG51" s="1675" t="n"/>
      <c r="BH51" s="131" t="n"/>
      <c r="BI51" s="132" t="n"/>
      <c r="BJ51" s="1070" t="n"/>
      <c r="BK51" s="243" t="n"/>
      <c r="BL51" s="243" t="n"/>
      <c r="BM51" s="243" t="n"/>
      <c r="BN51" s="243" t="n"/>
      <c r="BO51" s="243" t="n"/>
      <c r="BP51" s="243" t="n"/>
      <c r="BQ51" s="243" t="n"/>
      <c r="BR51" s="243" t="n"/>
      <c r="BS51" s="243" t="n"/>
      <c r="BT51" s="243" t="n"/>
      <c r="BU51" s="243" t="n"/>
      <c r="BV51" s="243" t="n"/>
      <c r="BW51" s="243" t="n"/>
      <c r="BX51" s="243" t="n"/>
      <c r="BY51" s="243" t="n"/>
      <c r="BZ51" s="243" t="n"/>
      <c r="CA51" s="243" t="n"/>
      <c r="CB51" s="243" t="n"/>
      <c r="CC51" s="243" t="n"/>
      <c r="CD51" s="243" t="n"/>
      <c r="CE51" s="243" t="n"/>
      <c r="CF51" s="243" t="n"/>
      <c r="CG51" s="243" t="n"/>
      <c r="CH51" s="243" t="n"/>
      <c r="CI51" s="1" t="n"/>
      <c r="CJ51" s="1" t="n"/>
      <c r="CK51" s="1" t="n"/>
      <c r="CL51" s="1" t="n"/>
      <c r="CM51" s="1" t="n"/>
    </row>
    <row r="52">
      <c r="A52" s="174" t="inlineStr">
        <is>
          <t>2.5.1</t>
        </is>
      </c>
      <c r="B52" s="175" t="n"/>
      <c r="C52" s="1196" t="inlineStr">
        <is>
          <t>Философия и методология науки*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2505" t="inlineStr">
        <is>
          <t>/</t>
        </is>
      </c>
      <c r="AF52" s="1018" t="n">
        <v>2</v>
      </c>
      <c r="AG52" s="2512" t="n"/>
      <c r="AH52" s="1770" t="n"/>
      <c r="AI52" s="867" t="inlineStr">
        <is>
          <t>/</t>
        </is>
      </c>
      <c r="AJ52" s="1308">
        <f>AV52+BB52</f>
        <v/>
      </c>
      <c r="AK52" s="862" t="inlineStr">
        <is>
          <t>/</t>
        </is>
      </c>
      <c r="AL52" s="1308">
        <f>AN52+AT52+AP52+AR52</f>
        <v/>
      </c>
      <c r="AM52" s="862" t="inlineStr">
        <is>
          <t>/</t>
        </is>
      </c>
      <c r="AN52" s="861" t="n">
        <v>40</v>
      </c>
      <c r="AO52" s="862" t="n"/>
      <c r="AP52" s="1308" t="n"/>
      <c r="AQ52" s="862" t="n"/>
      <c r="AR52" s="1308" t="n"/>
      <c r="AS52" s="861" t="inlineStr">
        <is>
          <t>/</t>
        </is>
      </c>
      <c r="AT52" s="1316" t="n">
        <v>32</v>
      </c>
      <c r="AU52" s="867" t="inlineStr">
        <is>
          <t>/</t>
        </is>
      </c>
      <c r="AV52" s="1308" t="n">
        <v>48</v>
      </c>
      <c r="AW52" s="861" t="inlineStr">
        <is>
          <t>/</t>
        </is>
      </c>
      <c r="AX52" s="1308" t="n">
        <v>32</v>
      </c>
      <c r="AY52" s="861" t="n"/>
      <c r="AZ52" s="1308" t="n"/>
      <c r="BA52" s="862" t="inlineStr">
        <is>
          <t>/</t>
        </is>
      </c>
      <c r="BB52" s="1308" t="n">
        <v>76</v>
      </c>
      <c r="BC52" s="862" t="inlineStr">
        <is>
          <t>/</t>
        </is>
      </c>
      <c r="BD52" s="1308" t="n">
        <v>40</v>
      </c>
      <c r="BE52" s="861" t="inlineStr">
        <is>
          <t>/</t>
        </is>
      </c>
      <c r="BF52" s="1316" t="n">
        <v>3</v>
      </c>
      <c r="BG52" s="261" t="inlineStr">
        <is>
          <t>УК-1</t>
        </is>
      </c>
      <c r="BH52" s="131" t="n"/>
      <c r="BI52" s="132" t="n"/>
      <c r="BJ52" s="1070" t="inlineStr">
        <is>
          <t>ФиП</t>
        </is>
      </c>
      <c r="BK52" s="243" t="n"/>
      <c r="BL52" s="243" t="n"/>
      <c r="BM52" s="243" t="n"/>
      <c r="BN52" s="243" t="n"/>
      <c r="BO52" s="243" t="n"/>
      <c r="BP52" s="243" t="n"/>
      <c r="BQ52" s="243" t="n"/>
      <c r="BR52" s="243" t="n"/>
      <c r="BS52" s="243" t="n"/>
      <c r="BT52" s="243" t="n"/>
      <c r="BU52" s="243" t="n"/>
      <c r="BV52" s="243" t="n"/>
      <c r="BW52" s="243" t="n"/>
      <c r="BX52" s="243" t="n"/>
      <c r="BY52" s="243" t="n"/>
      <c r="BZ52" s="243" t="n"/>
      <c r="CA52" s="243" t="n"/>
      <c r="CB52" s="243" t="n"/>
      <c r="CC52" s="243" t="n"/>
      <c r="CD52" s="243" t="n"/>
      <c r="CE52" s="243" t="n"/>
      <c r="CF52" s="243" t="n"/>
      <c r="CG52" s="243" t="n"/>
      <c r="CH52" s="243" t="n"/>
      <c r="CI52" s="1" t="n"/>
      <c r="CJ52" s="1" t="n"/>
      <c r="CK52" s="1" t="n"/>
      <c r="CL52" s="1" t="n"/>
      <c r="CM52" s="1" t="n"/>
    </row>
    <row r="53">
      <c r="A53" s="174" t="inlineStr">
        <is>
          <t>2.5.2</t>
        </is>
      </c>
      <c r="B53" s="175" t="n"/>
      <c r="C53" s="1170" t="inlineStr">
        <is>
          <t>Иностранный язык*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1" t="n"/>
      <c r="AD53" s="132" t="n"/>
      <c r="AE53" s="2084" t="inlineStr">
        <is>
          <t>/</t>
        </is>
      </c>
      <c r="AF53" s="1316" t="n">
        <v>2</v>
      </c>
      <c r="AG53" s="2516" t="n"/>
      <c r="AH53" s="1770" t="n"/>
      <c r="AI53" s="867" t="inlineStr">
        <is>
          <t>/</t>
        </is>
      </c>
      <c r="AJ53" s="1308">
        <f>AV53+BB53</f>
        <v/>
      </c>
      <c r="AK53" s="862" t="inlineStr">
        <is>
          <t>/</t>
        </is>
      </c>
      <c r="AL53" s="1308">
        <f>AN53+AT53+AP53+AR53</f>
        <v/>
      </c>
      <c r="AM53" s="862" t="n"/>
      <c r="AN53" s="861" t="n"/>
      <c r="AO53" s="862" t="n"/>
      <c r="AP53" s="1308" t="n"/>
      <c r="AQ53" s="862" t="inlineStr">
        <is>
          <t>/</t>
        </is>
      </c>
      <c r="AR53" s="1308" t="n">
        <v>96</v>
      </c>
      <c r="AS53" s="861" t="n"/>
      <c r="AT53" s="1316" t="n"/>
      <c r="AU53" s="867" t="inlineStr">
        <is>
          <t>/</t>
        </is>
      </c>
      <c r="AV53" s="854" t="n">
        <v>70</v>
      </c>
      <c r="AW53" s="861" t="inlineStr">
        <is>
          <t>/</t>
        </is>
      </c>
      <c r="AX53" s="1308" t="n">
        <v>48</v>
      </c>
      <c r="AY53" s="861" t="n"/>
      <c r="AZ53" s="1308" t="n"/>
      <c r="BA53" s="862" t="inlineStr">
        <is>
          <t>/</t>
        </is>
      </c>
      <c r="BB53" s="1308" t="n">
        <v>72</v>
      </c>
      <c r="BC53" s="862" t="inlineStr">
        <is>
          <t>/</t>
        </is>
      </c>
      <c r="BD53" s="1308" t="n">
        <v>48</v>
      </c>
      <c r="BE53" s="861" t="inlineStr">
        <is>
          <t>/</t>
        </is>
      </c>
      <c r="BF53" s="1316" t="n">
        <v>4</v>
      </c>
      <c r="BG53" s="261" t="inlineStr">
        <is>
          <t>УК-3</t>
        </is>
      </c>
      <c r="BH53" s="131" t="n"/>
      <c r="BI53" s="132" t="n"/>
      <c r="BJ53" s="1070" t="inlineStr">
        <is>
          <t>МКиТП</t>
        </is>
      </c>
      <c r="BK53" s="243" t="n"/>
      <c r="BL53" s="243" t="n"/>
      <c r="BM53" s="243" t="n"/>
      <c r="BN53" s="243" t="n"/>
      <c r="BO53" s="243" t="n"/>
      <c r="BP53" s="243" t="n"/>
      <c r="BQ53" s="243" t="n"/>
      <c r="BR53" s="243" t="n"/>
      <c r="BS53" s="243" t="n"/>
      <c r="BT53" s="243" t="n"/>
      <c r="BU53" s="243" t="n"/>
      <c r="BV53" s="243" t="n"/>
      <c r="BW53" s="243" t="n"/>
      <c r="BX53" s="243" t="n"/>
      <c r="BY53" s="243" t="n"/>
      <c r="BZ53" s="243" t="n"/>
      <c r="CA53" s="243" t="n"/>
      <c r="CB53" s="243" t="n"/>
      <c r="CC53" s="243" t="n"/>
      <c r="CD53" s="243" t="n"/>
      <c r="CE53" s="243" t="n"/>
      <c r="CF53" s="243" t="n"/>
      <c r="CG53" s="243" t="n"/>
      <c r="CH53" s="243" t="n"/>
      <c r="CI53" s="1" t="n"/>
      <c r="CJ53" s="1" t="n"/>
      <c r="CK53" s="1" t="n"/>
      <c r="CL53" s="1" t="n"/>
      <c r="CM53" s="1" t="n"/>
    </row>
    <row r="54">
      <c r="A54" s="2872" t="inlineStr">
        <is>
          <t>2.5.3</t>
        </is>
      </c>
      <c r="B54" s="203" t="n"/>
      <c r="C54" s="2873" t="inlineStr">
        <is>
          <t xml:space="preserve">Основы информационных технологий* 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742" t="n"/>
      <c r="AE54" s="879" t="n"/>
      <c r="AF54" s="1323" t="n"/>
      <c r="AG54" s="2874" t="inlineStr">
        <is>
          <t>/</t>
        </is>
      </c>
      <c r="AH54" s="873" t="inlineStr">
        <is>
          <t>1д</t>
        </is>
      </c>
      <c r="AI54" s="879" t="inlineStr">
        <is>
          <t>/</t>
        </is>
      </c>
      <c r="AJ54" s="875">
        <f>AV54+BB54</f>
        <v/>
      </c>
      <c r="AK54" s="874" t="inlineStr">
        <is>
          <t>/</t>
        </is>
      </c>
      <c r="AL54" s="875">
        <f>AN54+AT54+AP54+AR54</f>
        <v/>
      </c>
      <c r="AM54" s="874" t="inlineStr">
        <is>
          <t>/</t>
        </is>
      </c>
      <c r="AN54" s="873" t="n">
        <v>26</v>
      </c>
      <c r="AO54" s="874" t="inlineStr">
        <is>
          <t>/</t>
        </is>
      </c>
      <c r="AP54" s="875" t="n">
        <v>24</v>
      </c>
      <c r="AQ54" s="874" t="n"/>
      <c r="AR54" s="875" t="n"/>
      <c r="AS54" s="873" t="n"/>
      <c r="AT54" s="1323" t="n"/>
      <c r="AU54" s="879" t="inlineStr">
        <is>
          <t>/</t>
        </is>
      </c>
      <c r="AV54" s="875">
        <f>AZ54*36</f>
        <v/>
      </c>
      <c r="AW54" s="874" t="inlineStr">
        <is>
          <t>/</t>
        </is>
      </c>
      <c r="AX54" s="875">
        <f>AL54</f>
        <v/>
      </c>
      <c r="AY54" s="873" t="inlineStr">
        <is>
          <t>/</t>
        </is>
      </c>
      <c r="AZ54" s="875" t="n">
        <v>2</v>
      </c>
      <c r="BA54" s="874" t="n"/>
      <c r="BB54" s="875" t="n"/>
      <c r="BC54" s="874" t="n"/>
      <c r="BD54" s="875" t="n"/>
      <c r="BE54" s="873" t="n"/>
      <c r="BF54" s="1323" t="n"/>
      <c r="BG54" s="2523" t="inlineStr">
        <is>
          <t>УК-2</t>
        </is>
      </c>
      <c r="BH54" s="202" t="n"/>
      <c r="BI54" s="742" t="n"/>
      <c r="BJ54" s="1070" t="inlineStr">
        <is>
          <t>ИСиТ</t>
        </is>
      </c>
      <c r="BK54" s="243" t="n"/>
      <c r="BL54" s="243" t="n"/>
      <c r="BM54" s="243" t="n"/>
      <c r="BN54" s="243" t="n"/>
      <c r="BO54" s="243" t="n"/>
      <c r="BP54" s="243" t="n"/>
      <c r="BQ54" s="243" t="n"/>
      <c r="BR54" s="243" t="n"/>
      <c r="BS54" s="243" t="n"/>
      <c r="BT54" s="243" t="n"/>
      <c r="BU54" s="243" t="n"/>
      <c r="BV54" s="243" t="n"/>
      <c r="BW54" s="243" t="n"/>
      <c r="BX54" s="243" t="n"/>
      <c r="BY54" s="243" t="n"/>
      <c r="BZ54" s="243" t="n"/>
      <c r="CA54" s="243" t="n"/>
      <c r="CB54" s="243" t="n"/>
      <c r="CC54" s="243" t="n"/>
      <c r="CD54" s="243" t="n"/>
      <c r="CE54" s="243" t="n"/>
      <c r="CF54" s="243" t="n"/>
      <c r="CG54" s="243" t="n"/>
      <c r="CH54" s="243" t="n"/>
      <c r="CI54" s="1" t="n"/>
      <c r="CJ54" s="1" t="n"/>
      <c r="CK54" s="1" t="n"/>
      <c r="CL54" s="1" t="n"/>
      <c r="CM54" s="1" t="n"/>
    </row>
    <row r="55">
      <c r="A55" s="2875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61" t="n"/>
      <c r="AI55" s="210">
        <f>AI31+AI39</f>
        <v/>
      </c>
      <c r="AJ55" s="139" t="n"/>
      <c r="AK55" s="2876">
        <f>AK31+AK39</f>
        <v/>
      </c>
      <c r="AL55" s="139" t="n"/>
      <c r="AM55" s="2876">
        <f>AM31+AM39</f>
        <v/>
      </c>
      <c r="AN55" s="139" t="n"/>
      <c r="AO55" s="2876">
        <f>AO31+AO39</f>
        <v/>
      </c>
      <c r="AP55" s="139" t="n"/>
      <c r="AQ55" s="2876">
        <f>AQ31+AQ39</f>
        <v/>
      </c>
      <c r="AR55" s="139" t="n"/>
      <c r="AS55" s="2876" t="n"/>
      <c r="AT55" s="139" t="n"/>
      <c r="AU55" s="210">
        <f>AU31+AU39</f>
        <v/>
      </c>
      <c r="AV55" s="139" t="n"/>
      <c r="AW55" s="232">
        <f>AW31+AW39</f>
        <v/>
      </c>
      <c r="AX55" s="124" t="n"/>
      <c r="AY55" s="1768">
        <f>AY31+AY39</f>
        <v/>
      </c>
      <c r="AZ55" s="124" t="n"/>
      <c r="BA55" s="232">
        <f>BA31+BA39</f>
        <v/>
      </c>
      <c r="BB55" s="124" t="n"/>
      <c r="BC55" s="232">
        <f>BC31+BC39</f>
        <v/>
      </c>
      <c r="BD55" s="124" t="n"/>
      <c r="BE55" s="2501">
        <f>BE31+BE39</f>
        <v/>
      </c>
      <c r="BF55" s="161" t="n"/>
      <c r="BG55" s="2877" t="n"/>
      <c r="BH55" s="101" t="n"/>
      <c r="BI55" s="104" t="n"/>
      <c r="BJ55" s="283" t="n"/>
      <c r="BK55" s="283" t="n"/>
      <c r="BL55" s="283" t="n"/>
      <c r="BM55" s="283" t="n"/>
      <c r="BN55" s="283" t="n"/>
      <c r="BO55" s="283" t="n"/>
      <c r="BP55" s="2878" t="n"/>
      <c r="BQ55" s="2878" t="n"/>
      <c r="BR55" s="2878" t="n"/>
      <c r="BS55" s="2878" t="n"/>
      <c r="BT55" s="2878" t="n"/>
      <c r="BU55" s="2878" t="n"/>
      <c r="BV55" s="2878" t="n"/>
      <c r="BW55" s="2878" t="n"/>
      <c r="BX55" s="2878" t="n"/>
      <c r="BY55" s="2878" t="n"/>
      <c r="BZ55" s="2878" t="n"/>
      <c r="CA55" s="2878" t="n"/>
      <c r="CB55" s="2878" t="n"/>
      <c r="CC55" s="2878" t="n"/>
      <c r="CD55" s="2878" t="n"/>
      <c r="CE55" s="2878" t="n"/>
      <c r="CF55" s="2878" t="n"/>
      <c r="CG55" s="2878" t="n"/>
      <c r="CH55" s="2878" t="n"/>
      <c r="CI55" s="2878" t="n"/>
      <c r="CJ55" s="1" t="n"/>
      <c r="CK55" s="1" t="n"/>
      <c r="CL55" s="1" t="n"/>
      <c r="CM55" s="1" t="n"/>
    </row>
    <row r="56">
      <c r="A56" s="1190" t="inlineStr">
        <is>
          <t>Количество часов учебных занятий в неделю</t>
        </is>
      </c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1" t="n"/>
      <c r="AE56" s="131" t="n"/>
      <c r="AF56" s="131" t="n"/>
      <c r="AG56" s="131" t="n"/>
      <c r="AH56" s="132" t="n"/>
      <c r="AI56" s="1816" t="n"/>
      <c r="AJ56" s="128" t="n"/>
      <c r="AK56" s="1817" t="n"/>
      <c r="AL56" s="128" t="n"/>
      <c r="AM56" s="1817" t="n"/>
      <c r="AN56" s="128" t="n"/>
      <c r="AO56" s="1817" t="n"/>
      <c r="AP56" s="128" t="n"/>
      <c r="AQ56" s="1817" t="n"/>
      <c r="AR56" s="128" t="n"/>
      <c r="AS56" s="1817" t="n"/>
      <c r="AT56" s="128" t="n"/>
      <c r="AU56" s="1824">
        <f>AW55/AU29</f>
        <v/>
      </c>
      <c r="AV56" s="126" t="n"/>
      <c r="AW56" s="126" t="n"/>
      <c r="AX56" s="126" t="n"/>
      <c r="AY56" s="126" t="n"/>
      <c r="AZ56" s="128" t="n"/>
      <c r="BA56" s="1795">
        <f>BC55/BA29</f>
        <v/>
      </c>
      <c r="BB56" s="126" t="n"/>
      <c r="BC56" s="126" t="n"/>
      <c r="BD56" s="126" t="n"/>
      <c r="BE56" s="126" t="n"/>
      <c r="BF56" s="128" t="n"/>
      <c r="BG56" s="112" t="n"/>
      <c r="BH56" s="1" t="n"/>
      <c r="BI56" s="114" t="n"/>
      <c r="BJ56" s="283" t="n"/>
      <c r="BK56" s="283" t="n"/>
      <c r="BL56" s="1" t="n"/>
      <c r="BM56" s="1" t="n"/>
      <c r="BN56" s="1" t="n"/>
      <c r="BO56" s="1" t="n"/>
      <c r="BP56" s="2878" t="n"/>
      <c r="BQ56" s="2878" t="n"/>
      <c r="BR56" s="2878" t="n"/>
      <c r="BS56" s="2878" t="n"/>
      <c r="BT56" s="2878" t="n"/>
      <c r="BU56" s="2878" t="n"/>
      <c r="BV56" s="2878" t="n"/>
      <c r="BW56" s="2878" t="n"/>
      <c r="BX56" s="2878" t="n"/>
      <c r="BY56" s="2878" t="n"/>
      <c r="BZ56" s="2878" t="n"/>
      <c r="CA56" s="2878" t="n"/>
      <c r="CB56" s="2878" t="n"/>
      <c r="CC56" s="2878" t="n"/>
      <c r="CD56" s="2878" t="n"/>
      <c r="CE56" s="2878" t="n"/>
      <c r="CF56" s="2878" t="n"/>
      <c r="CG56" s="2878" t="n"/>
      <c r="CH56" s="2878" t="n"/>
      <c r="CI56" s="2878" t="n"/>
      <c r="CJ56" s="1" t="n"/>
      <c r="CK56" s="1" t="n"/>
      <c r="CL56" s="1" t="n"/>
      <c r="CM56" s="1" t="n"/>
    </row>
    <row r="57">
      <c r="A57" s="1195" t="inlineStr">
        <is>
          <t>Количество курсовых проектов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1" t="n"/>
      <c r="AH57" s="132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2879" t="n"/>
      <c r="AV57" s="126" t="n"/>
      <c r="AW57" s="126" t="n"/>
      <c r="AX57" s="126" t="n"/>
      <c r="AY57" s="126" t="n"/>
      <c r="AZ57" s="128" t="n"/>
      <c r="BA57" s="1826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283" t="n"/>
      <c r="BK57" s="283" t="n"/>
      <c r="BL57" s="283" t="n"/>
      <c r="BM57" s="283" t="n"/>
      <c r="BN57" s="283" t="n"/>
      <c r="BO57" s="283" t="n"/>
      <c r="BP57" s="2878" t="n"/>
      <c r="BQ57" s="2878" t="n"/>
      <c r="BR57" s="2878" t="n"/>
      <c r="BS57" s="2878" t="n"/>
      <c r="BT57" s="2878" t="n"/>
      <c r="BU57" s="2878" t="n"/>
      <c r="BV57" s="2878" t="n"/>
      <c r="BW57" s="2878" t="n"/>
      <c r="BX57" s="2878" t="n"/>
      <c r="BY57" s="2878" t="n"/>
      <c r="BZ57" s="2878" t="n"/>
      <c r="CA57" s="2878" t="n"/>
      <c r="CB57" s="2878" t="n"/>
      <c r="CC57" s="2878" t="n"/>
      <c r="CD57" s="2878" t="n"/>
      <c r="CE57" s="2878" t="n"/>
      <c r="CF57" s="2878" t="n"/>
      <c r="CG57" s="2878" t="n"/>
      <c r="CH57" s="2878" t="n"/>
      <c r="CI57" s="2878" t="n"/>
      <c r="CJ57" s="1" t="n"/>
      <c r="CK57" s="1" t="n"/>
      <c r="CL57" s="1" t="n"/>
      <c r="CM57" s="1" t="n"/>
    </row>
    <row r="58">
      <c r="A58" s="1195" t="inlineStr">
        <is>
          <t>Количество курсовых работ</t>
        </is>
      </c>
      <c r="B58" s="131" t="n"/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31" t="n"/>
      <c r="AF58" s="131" t="n"/>
      <c r="AG58" s="131" t="n"/>
      <c r="AH58" s="132" t="n"/>
      <c r="AI58" s="1824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2879" t="n"/>
      <c r="AV58" s="126" t="n"/>
      <c r="AW58" s="126" t="n"/>
      <c r="AX58" s="126" t="n"/>
      <c r="AY58" s="126" t="n"/>
      <c r="AZ58" s="128" t="n"/>
      <c r="BA58" s="1826" t="n"/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283" t="n"/>
      <c r="BK58" s="283" t="n"/>
      <c r="BL58" s="283" t="n"/>
      <c r="BM58" s="283" t="n"/>
      <c r="BN58" s="283" t="n"/>
      <c r="BO58" s="283" t="n"/>
      <c r="BP58" s="2878" t="n"/>
      <c r="BQ58" s="2878" t="n"/>
      <c r="BR58" s="2878" t="n"/>
      <c r="BS58" s="2878" t="n"/>
      <c r="BT58" s="2878" t="n"/>
      <c r="BU58" s="2878" t="n"/>
      <c r="BV58" s="2878" t="n"/>
      <c r="BW58" s="2878" t="n"/>
      <c r="BX58" s="2878" t="n"/>
      <c r="BY58" s="2878" t="n"/>
      <c r="BZ58" s="2878" t="n"/>
      <c r="CA58" s="2878" t="n"/>
      <c r="CB58" s="2878" t="n"/>
      <c r="CC58" s="2878" t="n"/>
      <c r="CD58" s="2878" t="n"/>
      <c r="CE58" s="2878" t="n"/>
      <c r="CF58" s="2878" t="n"/>
      <c r="CG58" s="2878" t="n"/>
      <c r="CH58" s="2878" t="n"/>
      <c r="CI58" s="2878" t="n"/>
      <c r="CJ58" s="1" t="n"/>
      <c r="CK58" s="1" t="n"/>
      <c r="CL58" s="1" t="n"/>
      <c r="CM58" s="1" t="n"/>
    </row>
    <row r="59">
      <c r="A59" s="1195" t="inlineStr">
        <is>
          <t>Количество экзаменов</t>
        </is>
      </c>
      <c r="B59" s="131" t="n"/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31" t="n"/>
      <c r="AE59" s="131" t="n"/>
      <c r="AF59" s="131" t="n"/>
      <c r="AG59" s="131" t="n"/>
      <c r="AH59" s="132" t="n"/>
      <c r="AI59" s="1824" t="n">
        <v>7</v>
      </c>
      <c r="AJ59" s="128" t="n"/>
      <c r="AK59" s="235" t="n"/>
      <c r="AL59" s="128" t="n"/>
      <c r="AM59" s="235" t="n"/>
      <c r="AN59" s="128" t="n"/>
      <c r="AO59" s="235" t="n"/>
      <c r="AP59" s="128" t="n"/>
      <c r="AQ59" s="235" t="n"/>
      <c r="AR59" s="128" t="n"/>
      <c r="AS59" s="235" t="n"/>
      <c r="AT59" s="128" t="n"/>
      <c r="AU59" s="1824" t="n">
        <v>4</v>
      </c>
      <c r="AV59" s="126" t="n"/>
      <c r="AW59" s="126" t="n"/>
      <c r="AX59" s="126" t="n"/>
      <c r="AY59" s="126" t="n"/>
      <c r="AZ59" s="128" t="n"/>
      <c r="BA59" s="1826" t="n">
        <v>3</v>
      </c>
      <c r="BB59" s="126" t="n"/>
      <c r="BC59" s="126" t="n"/>
      <c r="BD59" s="126" t="n"/>
      <c r="BE59" s="126" t="n"/>
      <c r="BF59" s="175" t="n"/>
      <c r="BG59" s="112" t="n"/>
      <c r="BH59" s="1" t="n"/>
      <c r="BI59" s="114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1" t="n"/>
      <c r="CK59" s="1" t="n"/>
      <c r="CL59" s="1" t="n"/>
      <c r="CM59" s="1" t="n"/>
    </row>
    <row r="60">
      <c r="A60" s="2880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202" t="n"/>
      <c r="AC60" s="202" t="n"/>
      <c r="AD60" s="202" t="n"/>
      <c r="AE60" s="202" t="n"/>
      <c r="AF60" s="202" t="n"/>
      <c r="AG60" s="202" t="n"/>
      <c r="AH60" s="742" t="n"/>
      <c r="AI60" s="1829" t="n">
        <v>7</v>
      </c>
      <c r="AJ60" s="144" t="n"/>
      <c r="AK60" s="241" t="n"/>
      <c r="AL60" s="144" t="n"/>
      <c r="AM60" s="241" t="n"/>
      <c r="AN60" s="144" t="n"/>
      <c r="AO60" s="241" t="n"/>
      <c r="AP60" s="144" t="n"/>
      <c r="AQ60" s="241" t="n"/>
      <c r="AR60" s="144" t="n"/>
      <c r="AS60" s="241" t="n"/>
      <c r="AT60" s="144" t="n"/>
      <c r="AU60" s="1829" t="n">
        <v>4</v>
      </c>
      <c r="AV60" s="202" t="n"/>
      <c r="AW60" s="202" t="n"/>
      <c r="AX60" s="202" t="n"/>
      <c r="AY60" s="202" t="n"/>
      <c r="AZ60" s="144" t="n"/>
      <c r="BA60" s="1830" t="n">
        <v>3</v>
      </c>
      <c r="BB60" s="202" t="n"/>
      <c r="BC60" s="202" t="n"/>
      <c r="BD60" s="202" t="n"/>
      <c r="BE60" s="202" t="n"/>
      <c r="BF60" s="203" t="n"/>
      <c r="BG60" s="136" t="n"/>
      <c r="BH60" s="44" t="n"/>
      <c r="BI60" s="137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1" t="n"/>
      <c r="CK60" s="1" t="n"/>
      <c r="CL60" s="1" t="n"/>
      <c r="CM60" s="1" t="n"/>
    </row>
    <row r="61">
      <c r="A61" s="242" t="n"/>
      <c r="B61" s="242" t="n"/>
      <c r="C61" s="242" t="n"/>
      <c r="D61" s="242" t="n"/>
      <c r="E61" s="242" t="n"/>
      <c r="F61" s="242" t="n"/>
      <c r="G61" s="242" t="n"/>
      <c r="H61" s="242" t="n"/>
      <c r="I61" s="242" t="n"/>
      <c r="J61" s="242" t="n"/>
      <c r="K61" s="242" t="n"/>
      <c r="L61" s="242" t="n"/>
      <c r="M61" s="242" t="n"/>
      <c r="N61" s="242" t="n"/>
      <c r="O61" s="242" t="n"/>
      <c r="P61" s="242" t="n"/>
      <c r="Q61" s="242" t="n"/>
      <c r="R61" s="242" t="n"/>
      <c r="S61" s="242" t="n"/>
      <c r="T61" s="242" t="n"/>
      <c r="U61" s="242" t="n"/>
      <c r="V61" s="242" t="n"/>
      <c r="W61" s="242" t="n"/>
      <c r="X61" s="242" t="n"/>
      <c r="Y61" s="242" t="n"/>
      <c r="Z61" s="242" t="n"/>
      <c r="AA61" s="242" t="n"/>
      <c r="AB61" s="242" t="n"/>
      <c r="AC61" s="242" t="n"/>
      <c r="AD61" s="242" t="n"/>
      <c r="AE61" s="242" t="n"/>
      <c r="AF61" s="242" t="n"/>
      <c r="AG61" s="242" t="n"/>
      <c r="AH61" s="242" t="n"/>
      <c r="AI61" s="242" t="n"/>
      <c r="AJ61" s="242" t="n"/>
      <c r="AK61" s="242" t="n"/>
      <c r="AL61" s="242" t="n"/>
      <c r="AM61" s="242" t="n"/>
      <c r="AN61" s="242" t="n"/>
      <c r="AO61" s="242" t="n"/>
      <c r="AP61" s="242" t="n"/>
      <c r="AQ61" s="242" t="n"/>
      <c r="AR61" s="242" t="n"/>
      <c r="AS61" s="242" t="n"/>
      <c r="AT61" s="242" t="n"/>
      <c r="AU61" s="242" t="n"/>
      <c r="AV61" s="242" t="n"/>
      <c r="AW61" s="242" t="n"/>
      <c r="AX61" s="242" t="n"/>
      <c r="AY61" s="242" t="n"/>
      <c r="AZ61" s="242" t="n"/>
      <c r="BA61" s="242" t="n"/>
      <c r="BB61" s="242" t="n"/>
      <c r="BC61" s="242" t="n"/>
      <c r="BD61" s="242" t="n"/>
      <c r="BE61" s="242" t="n"/>
      <c r="BF61" s="242" t="n"/>
      <c r="BG61" s="1835" t="n"/>
      <c r="BH61" s="1835" t="n"/>
      <c r="BI61" s="1835" t="n"/>
      <c r="BJ61" s="242" t="n"/>
      <c r="BK61" s="242" t="n"/>
      <c r="BL61" s="242" t="n"/>
      <c r="BM61" s="242" t="n"/>
      <c r="BN61" s="243" t="n"/>
      <c r="BO61" s="243" t="n"/>
      <c r="BP61" s="243" t="n"/>
      <c r="BQ61" s="243" t="n"/>
      <c r="BR61" s="243" t="n"/>
      <c r="BS61" s="243" t="n"/>
      <c r="BT61" s="25" t="n"/>
      <c r="BU61" s="25" t="n"/>
      <c r="BV61" s="25" t="n"/>
      <c r="BW61" s="25" t="n"/>
      <c r="BX61" s="25" t="n"/>
      <c r="BY61" s="25" t="n"/>
      <c r="BZ61" s="25" t="n"/>
      <c r="CA61" s="25" t="n"/>
      <c r="CB61" s="25" t="n"/>
      <c r="CC61" s="25" t="n"/>
      <c r="CD61" s="25" t="n"/>
      <c r="CE61" s="25" t="n"/>
      <c r="CF61" s="25" t="n"/>
      <c r="CG61" s="25" t="n"/>
      <c r="CH61" s="25" t="n"/>
      <c r="CI61" s="25" t="n"/>
      <c r="CJ61" s="25" t="n"/>
      <c r="CK61" s="25" t="n"/>
      <c r="CL61" s="25" t="n"/>
      <c r="CM61" s="25" t="n"/>
    </row>
    <row r="62">
      <c r="A62" s="2340" t="inlineStr">
        <is>
          <t>IV. Производственная практика</t>
        </is>
      </c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1" t="n"/>
      <c r="V62" s="101" t="n"/>
      <c r="W62" s="101" t="n"/>
      <c r="X62" s="101" t="n"/>
      <c r="Y62" s="101" t="n"/>
      <c r="Z62" s="101" t="n"/>
      <c r="AA62" s="101" t="n"/>
      <c r="AB62" s="1734" t="n"/>
      <c r="AC62" s="1834" t="inlineStr">
        <is>
          <t>V. Магистерская диссертация</t>
        </is>
      </c>
      <c r="AD62" s="108" t="n"/>
      <c r="AE62" s="108" t="n"/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48" t="n"/>
      <c r="AV62" s="2531" t="inlineStr">
        <is>
          <t xml:space="preserve">VI.Итоговая аттестация </t>
        </is>
      </c>
      <c r="AW62" s="101" t="n"/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1822" t="n"/>
      <c r="BK62" s="1822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836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1837" t="inlineStr">
        <is>
          <t>Семестр</t>
        </is>
      </c>
      <c r="O63" s="108" t="n"/>
      <c r="P63" s="108" t="n"/>
      <c r="Q63" s="108" t="n"/>
      <c r="R63" s="109" t="n"/>
      <c r="S63" s="1838" t="inlineStr">
        <is>
          <t>Недель</t>
        </is>
      </c>
      <c r="T63" s="108" t="n"/>
      <c r="U63" s="108" t="n"/>
      <c r="V63" s="109" t="n"/>
      <c r="W63" s="2341" t="inlineStr">
        <is>
          <t>Зачетных единиц</t>
        </is>
      </c>
      <c r="X63" s="108" t="n"/>
      <c r="Y63" s="108" t="n"/>
      <c r="Z63" s="108" t="n"/>
      <c r="AA63" s="108" t="n"/>
      <c r="AB63" s="109" t="n"/>
      <c r="AC63" s="1840" t="inlineStr">
        <is>
          <t>Семестр</t>
        </is>
      </c>
      <c r="AD63" s="108" t="n"/>
      <c r="AE63" s="108" t="n"/>
      <c r="AF63" s="108" t="n"/>
      <c r="AG63" s="108" t="n"/>
      <c r="AH63" s="109" t="n"/>
      <c r="AI63" s="1838" t="inlineStr">
        <is>
          <t>Недель</t>
        </is>
      </c>
      <c r="AJ63" s="108" t="n"/>
      <c r="AK63" s="108" t="n"/>
      <c r="AL63" s="108" t="n"/>
      <c r="AM63" s="109" t="n"/>
      <c r="AN63" s="1839" t="inlineStr">
        <is>
          <t>Зачетных единиц</t>
        </is>
      </c>
      <c r="AO63" s="108" t="n"/>
      <c r="AP63" s="108" t="n"/>
      <c r="AQ63" s="108" t="n"/>
      <c r="AR63" s="108" t="n"/>
      <c r="AS63" s="108" t="n"/>
      <c r="AT63" s="108" t="n"/>
      <c r="AU63" s="148" t="n"/>
      <c r="AV63" s="2730" t="inlineStr">
        <is>
          <t>Защита магистерской диссертации</t>
        </is>
      </c>
      <c r="AW63" s="101" t="n"/>
      <c r="AX63" s="101" t="n"/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4" t="n"/>
      <c r="BJ63" s="1822" t="n"/>
      <c r="BK63" s="1822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2532" t="inlineStr">
        <is>
          <t>Научно-исследовательская</t>
        </is>
      </c>
      <c r="B64" s="101" t="n"/>
      <c r="C64" s="101" t="n"/>
      <c r="D64" s="101" t="n"/>
      <c r="E64" s="101" t="n"/>
      <c r="F64" s="101" t="n"/>
      <c r="G64" s="101" t="n"/>
      <c r="H64" s="101" t="n"/>
      <c r="I64" s="101" t="n"/>
      <c r="J64" s="101" t="n"/>
      <c r="K64" s="101" t="n"/>
      <c r="L64" s="101" t="n"/>
      <c r="M64" s="53" t="n"/>
      <c r="N64" s="2533" t="inlineStr">
        <is>
          <t>2</t>
        </is>
      </c>
      <c r="O64" s="101" t="n"/>
      <c r="P64" s="101" t="n"/>
      <c r="Q64" s="101" t="n"/>
      <c r="R64" s="53" t="n"/>
      <c r="S64" s="250" t="n">
        <v>2</v>
      </c>
      <c r="T64" s="101" t="n"/>
      <c r="U64" s="101" t="n"/>
      <c r="V64" s="53" t="n"/>
      <c r="W64" s="893" t="n">
        <v>3</v>
      </c>
      <c r="X64" s="101" t="n"/>
      <c r="Y64" s="101" t="n"/>
      <c r="Z64" s="101" t="n"/>
      <c r="AA64" s="101" t="n"/>
      <c r="AB64" s="53" t="n"/>
      <c r="AC64" s="120" t="n">
        <v>2</v>
      </c>
      <c r="AD64" s="101" t="n"/>
      <c r="AE64" s="101" t="n"/>
      <c r="AF64" s="101" t="n"/>
      <c r="AG64" s="101" t="n"/>
      <c r="AH64" s="53" t="n"/>
      <c r="AI64" s="1838" t="n">
        <v>8</v>
      </c>
      <c r="AJ64" s="101" t="n"/>
      <c r="AK64" s="101" t="n"/>
      <c r="AL64" s="101" t="n"/>
      <c r="AM64" s="53" t="n"/>
      <c r="AN64" s="893" t="n">
        <v>12</v>
      </c>
      <c r="AO64" s="101" t="n"/>
      <c r="AP64" s="101" t="n"/>
      <c r="AQ64" s="101" t="n"/>
      <c r="AR64" s="101" t="n"/>
      <c r="AS64" s="101" t="n"/>
      <c r="AT64" s="101" t="n"/>
      <c r="AU64" s="53" t="n"/>
      <c r="AV64" s="112" t="n"/>
      <c r="AW64" s="1" t="n"/>
      <c r="AX64" s="1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14" t="n"/>
      <c r="BJ64" s="1822" t="n"/>
      <c r="BK64" s="1822" t="n"/>
      <c r="BL64" s="1" t="n"/>
      <c r="BM64" s="1" t="n"/>
      <c r="BN64" s="1" t="n"/>
      <c r="BO64" s="1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90" t="n"/>
      <c r="CH64" s="90" t="n"/>
      <c r="CI64" s="90" t="n"/>
      <c r="CJ64" s="1" t="n"/>
      <c r="CK64" s="1" t="n"/>
      <c r="CL64" s="1" t="n"/>
      <c r="CM64" s="1" t="n"/>
    </row>
    <row r="65">
      <c r="A65" s="136" t="n"/>
      <c r="B65" s="44" t="n"/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249" t="n"/>
      <c r="N65" s="325" t="n"/>
      <c r="O65" s="44" t="n"/>
      <c r="P65" s="44" t="n"/>
      <c r="Q65" s="44" t="n"/>
      <c r="R65" s="249" t="n"/>
      <c r="S65" s="325" t="n"/>
      <c r="T65" s="44" t="n"/>
      <c r="U65" s="44" t="n"/>
      <c r="V65" s="249" t="n"/>
      <c r="W65" s="325" t="n"/>
      <c r="X65" s="44" t="n"/>
      <c r="Y65" s="44" t="n"/>
      <c r="Z65" s="44" t="n"/>
      <c r="AA65" s="44" t="n"/>
      <c r="AB65" s="249" t="n"/>
      <c r="AC65" s="136" t="n"/>
      <c r="AD65" s="44" t="n"/>
      <c r="AE65" s="44" t="n"/>
      <c r="AF65" s="44" t="n"/>
      <c r="AG65" s="44" t="n"/>
      <c r="AH65" s="249" t="n"/>
      <c r="AI65" s="325" t="n"/>
      <c r="AJ65" s="44" t="n"/>
      <c r="AK65" s="44" t="n"/>
      <c r="AL65" s="44" t="n"/>
      <c r="AM65" s="249" t="n"/>
      <c r="AN65" s="325" t="n"/>
      <c r="AO65" s="44" t="n"/>
      <c r="AP65" s="44" t="n"/>
      <c r="AQ65" s="44" t="n"/>
      <c r="AR65" s="44" t="n"/>
      <c r="AS65" s="44" t="n"/>
      <c r="AT65" s="44" t="n"/>
      <c r="AU65" s="249" t="n"/>
      <c r="AV65" s="136" t="n"/>
      <c r="AW65" s="44" t="n"/>
      <c r="AX65" s="44" t="n"/>
      <c r="AY65" s="44" t="n"/>
      <c r="AZ65" s="44" t="n"/>
      <c r="BA65" s="44" t="n"/>
      <c r="BB65" s="44" t="n"/>
      <c r="BC65" s="44" t="n"/>
      <c r="BD65" s="44" t="n"/>
      <c r="BE65" s="44" t="n"/>
      <c r="BF65" s="44" t="n"/>
      <c r="BG65" s="44" t="n"/>
      <c r="BH65" s="44" t="n"/>
      <c r="BI65" s="137" t="n"/>
      <c r="BJ65" s="1822" t="n"/>
      <c r="BK65" s="1822" t="n"/>
      <c r="BL65" s="1" t="n"/>
      <c r="BM65" s="1" t="n"/>
      <c r="BN65" s="1" t="n"/>
      <c r="BO65" s="1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90" t="n"/>
      <c r="CH65" s="90" t="n"/>
      <c r="CI65" s="90" t="n"/>
      <c r="CJ65" s="1" t="n"/>
      <c r="CK65" s="1" t="n"/>
      <c r="CL65" s="1" t="n"/>
      <c r="CM65" s="1" t="n"/>
    </row>
    <row r="66">
      <c r="A66" s="243" t="n"/>
      <c r="B66" s="243" t="n"/>
      <c r="C66" s="243" t="n"/>
      <c r="D66" s="243" t="n"/>
      <c r="E66" s="243" t="n"/>
      <c r="F66" s="243" t="n"/>
      <c r="G66" s="243" t="n"/>
      <c r="H66" s="243" t="n"/>
      <c r="I66" s="243" t="n"/>
      <c r="J66" s="243" t="n"/>
      <c r="K66" s="243" t="n"/>
      <c r="L66" s="243" t="n"/>
      <c r="M66" s="243" t="n"/>
      <c r="N66" s="243" t="n"/>
      <c r="O66" s="243" t="n"/>
      <c r="P66" s="243" t="n"/>
      <c r="Q66" s="243" t="n"/>
      <c r="R66" s="243" t="n"/>
      <c r="S66" s="243" t="n"/>
      <c r="T66" s="243" t="n"/>
      <c r="U66" s="243" t="n"/>
      <c r="V66" s="243" t="n"/>
      <c r="W66" s="243" t="n"/>
      <c r="X66" s="243" t="n"/>
      <c r="Y66" s="243" t="n"/>
      <c r="Z66" s="243" t="n"/>
      <c r="AA66" s="243" t="n"/>
      <c r="AB66" s="243" t="n"/>
      <c r="AC66" s="243" t="n"/>
      <c r="AD66" s="243" t="n"/>
      <c r="AE66" s="243" t="n"/>
      <c r="AF66" s="243" t="n"/>
      <c r="AG66" s="243" t="n"/>
      <c r="AH66" s="243" t="n"/>
      <c r="AI66" s="243" t="n"/>
      <c r="AJ66" s="243" t="n"/>
      <c r="AK66" s="243" t="n"/>
      <c r="AL66" s="243" t="n"/>
      <c r="AM66" s="243" t="n"/>
      <c r="AN66" s="243" t="n"/>
      <c r="AO66" s="243" t="n"/>
      <c r="AP66" s="243" t="n"/>
      <c r="AQ66" s="243" t="n"/>
      <c r="AR66" s="243" t="n"/>
      <c r="AS66" s="243" t="n"/>
      <c r="AT66" s="243" t="n"/>
      <c r="AU66" s="243" t="n"/>
      <c r="AV66" s="243" t="n"/>
      <c r="AW66" s="243" t="n"/>
      <c r="AX66" s="243" t="n"/>
      <c r="AY66" s="243" t="n"/>
      <c r="AZ66" s="243" t="n"/>
      <c r="BA66" s="243" t="n"/>
      <c r="BB66" s="243" t="n"/>
      <c r="BC66" s="243" t="n"/>
      <c r="BD66" s="243" t="n"/>
      <c r="BE66" s="243" t="n"/>
      <c r="BF66" s="243" t="n"/>
      <c r="BG66" s="1524" t="n"/>
      <c r="BH66" s="1524" t="n"/>
      <c r="BI66" s="1524" t="n"/>
      <c r="BJ66" s="243" t="n"/>
      <c r="BK66" s="243" t="n"/>
      <c r="BL66" s="243" t="n"/>
      <c r="BM66" s="243" t="n"/>
      <c r="BN66" s="243" t="n"/>
      <c r="BO66" s="243" t="n"/>
      <c r="BP66" s="1" t="n"/>
      <c r="BQ66" s="1" t="n"/>
      <c r="BR66" s="1" t="n"/>
      <c r="BS66" s="1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  <c r="CK66" s="25" t="n"/>
      <c r="CL66" s="25" t="n"/>
      <c r="CM66" s="25" t="n"/>
    </row>
    <row r="67">
      <c r="A67" s="20" t="inlineStr">
        <is>
          <t>VII. Матрица компетенций</t>
        </is>
      </c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41" t="n"/>
      <c r="BK67" s="41" t="n"/>
      <c r="BL67" s="41" t="n"/>
      <c r="BM67" s="41" t="n"/>
      <c r="BN67" s="41" t="n"/>
      <c r="BO67" s="4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512" t="inlineStr">
        <is>
          <t>Код компетенции</t>
        </is>
      </c>
      <c r="B68" s="108" t="n"/>
      <c r="C68" s="108" t="n"/>
      <c r="D68" s="108" t="n"/>
      <c r="E68" s="108" t="n"/>
      <c r="F68" s="108" t="n"/>
      <c r="G68" s="148" t="n"/>
      <c r="H68" s="511" t="inlineStr">
        <is>
          <t>Наименование компетенции</t>
        </is>
      </c>
      <c r="I68" s="108" t="n"/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08" t="n"/>
      <c r="BD68" s="148" t="n"/>
      <c r="BE68" s="512" t="inlineStr">
        <is>
          <t>Код модуля, учебной дисциплины</t>
        </is>
      </c>
      <c r="BF68" s="108" t="n"/>
      <c r="BG68" s="108" t="n"/>
      <c r="BH68" s="108" t="n"/>
      <c r="BI68" s="148" t="n"/>
      <c r="BJ68" s="783" t="n"/>
      <c r="BK68" s="783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171" t="inlineStr">
        <is>
          <t>УК-1</t>
        </is>
      </c>
      <c r="B69" s="123" t="n"/>
      <c r="C69" s="123" t="n"/>
      <c r="D69" s="123" t="n"/>
      <c r="E69" s="123" t="n"/>
      <c r="F69" s="123" t="n"/>
      <c r="G69" s="161" t="n"/>
      <c r="H69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61" t="n"/>
      <c r="BE69" s="680" t="inlineStr">
        <is>
          <t>1.2.1, 2.5.1</t>
        </is>
      </c>
      <c r="BF69" s="123" t="n"/>
      <c r="BG69" s="123" t="n"/>
      <c r="BH69" s="123" t="n"/>
      <c r="BI69" s="161" t="n"/>
      <c r="BJ69" s="90" t="n"/>
      <c r="BK69" s="90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2881" t="inlineStr">
        <is>
          <t>УК-2</t>
        </is>
      </c>
      <c r="B70" s="715" t="n"/>
      <c r="C70" s="715" t="n"/>
      <c r="D70" s="715" t="n"/>
      <c r="E70" s="715" t="n"/>
      <c r="F70" s="715" t="n"/>
      <c r="G70" s="773" t="n"/>
      <c r="H70" s="288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0" s="715" t="n"/>
      <c r="J70" s="715" t="n"/>
      <c r="K70" s="715" t="n"/>
      <c r="L70" s="715" t="n"/>
      <c r="M70" s="715" t="n"/>
      <c r="N70" s="715" t="n"/>
      <c r="O70" s="715" t="n"/>
      <c r="P70" s="715" t="n"/>
      <c r="Q70" s="715" t="n"/>
      <c r="R70" s="715" t="n"/>
      <c r="S70" s="715" t="n"/>
      <c r="T70" s="715" t="n"/>
      <c r="U70" s="715" t="n"/>
      <c r="V70" s="715" t="n"/>
      <c r="W70" s="715" t="n"/>
      <c r="X70" s="715" t="n"/>
      <c r="Y70" s="715" t="n"/>
      <c r="Z70" s="715" t="n"/>
      <c r="AA70" s="715" t="n"/>
      <c r="AB70" s="715" t="n"/>
      <c r="AC70" s="715" t="n"/>
      <c r="AD70" s="715" t="n"/>
      <c r="AE70" s="715" t="n"/>
      <c r="AF70" s="715" t="n"/>
      <c r="AG70" s="715" t="n"/>
      <c r="AH70" s="715" t="n"/>
      <c r="AI70" s="715" t="n"/>
      <c r="AJ70" s="715" t="n"/>
      <c r="AK70" s="715" t="n"/>
      <c r="AL70" s="715" t="n"/>
      <c r="AM70" s="715" t="n"/>
      <c r="AN70" s="715" t="n"/>
      <c r="AO70" s="715" t="n"/>
      <c r="AP70" s="715" t="n"/>
      <c r="AQ70" s="715" t="n"/>
      <c r="AR70" s="715" t="n"/>
      <c r="AS70" s="715" t="n"/>
      <c r="AT70" s="715" t="n"/>
      <c r="AU70" s="715" t="n"/>
      <c r="AV70" s="715" t="n"/>
      <c r="AW70" s="715" t="n"/>
      <c r="AX70" s="715" t="n"/>
      <c r="AY70" s="715" t="n"/>
      <c r="AZ70" s="715" t="n"/>
      <c r="BA70" s="715" t="n"/>
      <c r="BB70" s="715" t="n"/>
      <c r="BC70" s="715" t="n"/>
      <c r="BD70" s="773" t="n"/>
      <c r="BE70" s="217" t="inlineStr">
        <is>
          <t>1.2.2, 2.5.3</t>
        </is>
      </c>
      <c r="BF70" s="126" t="n"/>
      <c r="BG70" s="126" t="n"/>
      <c r="BH70" s="126" t="n"/>
      <c r="BI70" s="175" t="n"/>
      <c r="BJ70" s="90" t="n"/>
      <c r="BK70" s="90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2881" t="inlineStr">
        <is>
          <t>УК-3</t>
        </is>
      </c>
      <c r="B71" s="715" t="n"/>
      <c r="C71" s="715" t="n"/>
      <c r="D71" s="715" t="n"/>
      <c r="E71" s="715" t="n"/>
      <c r="F71" s="715" t="n"/>
      <c r="G71" s="773" t="n"/>
      <c r="H71" s="2882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1" s="715" t="n"/>
      <c r="J71" s="715" t="n"/>
      <c r="K71" s="715" t="n"/>
      <c r="L71" s="715" t="n"/>
      <c r="M71" s="715" t="n"/>
      <c r="N71" s="715" t="n"/>
      <c r="O71" s="715" t="n"/>
      <c r="P71" s="715" t="n"/>
      <c r="Q71" s="715" t="n"/>
      <c r="R71" s="715" t="n"/>
      <c r="S71" s="715" t="n"/>
      <c r="T71" s="715" t="n"/>
      <c r="U71" s="715" t="n"/>
      <c r="V71" s="715" t="n"/>
      <c r="W71" s="715" t="n"/>
      <c r="X71" s="715" t="n"/>
      <c r="Y71" s="715" t="n"/>
      <c r="Z71" s="715" t="n"/>
      <c r="AA71" s="715" t="n"/>
      <c r="AB71" s="715" t="n"/>
      <c r="AC71" s="715" t="n"/>
      <c r="AD71" s="715" t="n"/>
      <c r="AE71" s="715" t="n"/>
      <c r="AF71" s="715" t="n"/>
      <c r="AG71" s="715" t="n"/>
      <c r="AH71" s="715" t="n"/>
      <c r="AI71" s="715" t="n"/>
      <c r="AJ71" s="715" t="n"/>
      <c r="AK71" s="715" t="n"/>
      <c r="AL71" s="715" t="n"/>
      <c r="AM71" s="715" t="n"/>
      <c r="AN71" s="715" t="n"/>
      <c r="AO71" s="715" t="n"/>
      <c r="AP71" s="715" t="n"/>
      <c r="AQ71" s="715" t="n"/>
      <c r="AR71" s="715" t="n"/>
      <c r="AS71" s="715" t="n"/>
      <c r="AT71" s="715" t="n"/>
      <c r="AU71" s="715" t="n"/>
      <c r="AV71" s="715" t="n"/>
      <c r="AW71" s="715" t="n"/>
      <c r="AX71" s="715" t="n"/>
      <c r="AY71" s="715" t="n"/>
      <c r="AZ71" s="715" t="n"/>
      <c r="BA71" s="715" t="n"/>
      <c r="BB71" s="715" t="n"/>
      <c r="BC71" s="715" t="n"/>
      <c r="BD71" s="773" t="n"/>
      <c r="BE71" s="217" t="inlineStr">
        <is>
          <t>2.1, 2.5.2</t>
        </is>
      </c>
      <c r="BF71" s="126" t="n"/>
      <c r="BG71" s="126" t="n"/>
      <c r="BH71" s="126" t="n"/>
      <c r="BI71" s="175" t="n"/>
      <c r="BJ71" s="90" t="n"/>
      <c r="BK71" s="90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2881" t="inlineStr">
        <is>
          <t>УК-4</t>
        </is>
      </c>
      <c r="B72" s="715" t="n"/>
      <c r="C72" s="715" t="n"/>
      <c r="D72" s="715" t="n"/>
      <c r="E72" s="715" t="n"/>
      <c r="F72" s="715" t="n"/>
      <c r="G72" s="773" t="n"/>
      <c r="H72" s="2882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715" t="n"/>
      <c r="J72" s="715" t="n"/>
      <c r="K72" s="715" t="n"/>
      <c r="L72" s="715" t="n"/>
      <c r="M72" s="715" t="n"/>
      <c r="N72" s="715" t="n"/>
      <c r="O72" s="715" t="n"/>
      <c r="P72" s="715" t="n"/>
      <c r="Q72" s="715" t="n"/>
      <c r="R72" s="715" t="n"/>
      <c r="S72" s="715" t="n"/>
      <c r="T72" s="715" t="n"/>
      <c r="U72" s="715" t="n"/>
      <c r="V72" s="715" t="n"/>
      <c r="W72" s="715" t="n"/>
      <c r="X72" s="715" t="n"/>
      <c r="Y72" s="715" t="n"/>
      <c r="Z72" s="715" t="n"/>
      <c r="AA72" s="715" t="n"/>
      <c r="AB72" s="715" t="n"/>
      <c r="AC72" s="715" t="n"/>
      <c r="AD72" s="715" t="n"/>
      <c r="AE72" s="715" t="n"/>
      <c r="AF72" s="715" t="n"/>
      <c r="AG72" s="715" t="n"/>
      <c r="AH72" s="715" t="n"/>
      <c r="AI72" s="715" t="n"/>
      <c r="AJ72" s="715" t="n"/>
      <c r="AK72" s="715" t="n"/>
      <c r="AL72" s="715" t="n"/>
      <c r="AM72" s="715" t="n"/>
      <c r="AN72" s="715" t="n"/>
      <c r="AO72" s="715" t="n"/>
      <c r="AP72" s="715" t="n"/>
      <c r="AQ72" s="715" t="n"/>
      <c r="AR72" s="715" t="n"/>
      <c r="AS72" s="715" t="n"/>
      <c r="AT72" s="715" t="n"/>
      <c r="AU72" s="715" t="n"/>
      <c r="AV72" s="715" t="n"/>
      <c r="AW72" s="715" t="n"/>
      <c r="AX72" s="715" t="n"/>
      <c r="AY72" s="715" t="n"/>
      <c r="AZ72" s="715" t="n"/>
      <c r="BA72" s="715" t="n"/>
      <c r="BB72" s="715" t="n"/>
      <c r="BC72" s="715" t="n"/>
      <c r="BD72" s="773" t="n"/>
      <c r="BE72" s="217" t="inlineStr">
        <is>
          <t>1.2.1</t>
        </is>
      </c>
      <c r="BF72" s="126" t="n"/>
      <c r="BG72" s="126" t="n"/>
      <c r="BH72" s="126" t="n"/>
      <c r="BI72" s="175" t="n"/>
      <c r="BJ72" s="90" t="n"/>
      <c r="BK72" s="90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2881" t="inlineStr">
        <is>
          <t>УК-5</t>
        </is>
      </c>
      <c r="B73" s="715" t="n"/>
      <c r="C73" s="715" t="n"/>
      <c r="D73" s="715" t="n"/>
      <c r="E73" s="715" t="n"/>
      <c r="F73" s="715" t="n"/>
      <c r="G73" s="773" t="n"/>
      <c r="H73" s="2882" t="inlineStr">
        <is>
          <t>Развивать инновационную восприимчивость и способность к инновационной деятельности</t>
        </is>
      </c>
      <c r="I73" s="715" t="n"/>
      <c r="J73" s="715" t="n"/>
      <c r="K73" s="715" t="n"/>
      <c r="L73" s="715" t="n"/>
      <c r="M73" s="715" t="n"/>
      <c r="N73" s="715" t="n"/>
      <c r="O73" s="715" t="n"/>
      <c r="P73" s="715" t="n"/>
      <c r="Q73" s="715" t="n"/>
      <c r="R73" s="715" t="n"/>
      <c r="S73" s="715" t="n"/>
      <c r="T73" s="715" t="n"/>
      <c r="U73" s="715" t="n"/>
      <c r="V73" s="715" t="n"/>
      <c r="W73" s="715" t="n"/>
      <c r="X73" s="715" t="n"/>
      <c r="Y73" s="715" t="n"/>
      <c r="Z73" s="715" t="n"/>
      <c r="AA73" s="715" t="n"/>
      <c r="AB73" s="715" t="n"/>
      <c r="AC73" s="715" t="n"/>
      <c r="AD73" s="715" t="n"/>
      <c r="AE73" s="715" t="n"/>
      <c r="AF73" s="715" t="n"/>
      <c r="AG73" s="715" t="n"/>
      <c r="AH73" s="715" t="n"/>
      <c r="AI73" s="715" t="n"/>
      <c r="AJ73" s="715" t="n"/>
      <c r="AK73" s="715" t="n"/>
      <c r="AL73" s="715" t="n"/>
      <c r="AM73" s="715" t="n"/>
      <c r="AN73" s="715" t="n"/>
      <c r="AO73" s="715" t="n"/>
      <c r="AP73" s="715" t="n"/>
      <c r="AQ73" s="715" t="n"/>
      <c r="AR73" s="715" t="n"/>
      <c r="AS73" s="715" t="n"/>
      <c r="AT73" s="715" t="n"/>
      <c r="AU73" s="715" t="n"/>
      <c r="AV73" s="715" t="n"/>
      <c r="AW73" s="715" t="n"/>
      <c r="AX73" s="715" t="n"/>
      <c r="AY73" s="715" t="n"/>
      <c r="AZ73" s="715" t="n"/>
      <c r="BA73" s="715" t="n"/>
      <c r="BB73" s="715" t="n"/>
      <c r="BC73" s="715" t="n"/>
      <c r="BD73" s="773" t="n"/>
      <c r="BE73" s="217" t="inlineStr">
        <is>
          <t>1.2.1, 1.2.2</t>
        </is>
      </c>
      <c r="BF73" s="126" t="n"/>
      <c r="BG73" s="126" t="n"/>
      <c r="BH73" s="126" t="n"/>
      <c r="BI73" s="175" t="n"/>
      <c r="BJ73" s="90" t="n"/>
      <c r="BK73" s="90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2881" t="inlineStr">
        <is>
          <t>УК-6</t>
        </is>
      </c>
      <c r="B74" s="715" t="n"/>
      <c r="C74" s="715" t="n"/>
      <c r="D74" s="715" t="n"/>
      <c r="E74" s="715" t="n"/>
      <c r="F74" s="715" t="n"/>
      <c r="G74" s="773" t="n"/>
      <c r="H74" s="2882" t="inlineStr">
        <is>
          <t>Прогнозировать  условия  реализации  профессиональной деятельности и решения профессиональных задач в условиях неопределенности</t>
        </is>
      </c>
      <c r="I74" s="715" t="n"/>
      <c r="J74" s="715" t="n"/>
      <c r="K74" s="715" t="n"/>
      <c r="L74" s="715" t="n"/>
      <c r="M74" s="715" t="n"/>
      <c r="N74" s="715" t="n"/>
      <c r="O74" s="715" t="n"/>
      <c r="P74" s="715" t="n"/>
      <c r="Q74" s="715" t="n"/>
      <c r="R74" s="715" t="n"/>
      <c r="S74" s="715" t="n"/>
      <c r="T74" s="715" t="n"/>
      <c r="U74" s="715" t="n"/>
      <c r="V74" s="715" t="n"/>
      <c r="W74" s="715" t="n"/>
      <c r="X74" s="715" t="n"/>
      <c r="Y74" s="715" t="n"/>
      <c r="Z74" s="715" t="n"/>
      <c r="AA74" s="715" t="n"/>
      <c r="AB74" s="715" t="n"/>
      <c r="AC74" s="715" t="n"/>
      <c r="AD74" s="715" t="n"/>
      <c r="AE74" s="715" t="n"/>
      <c r="AF74" s="715" t="n"/>
      <c r="AG74" s="715" t="n"/>
      <c r="AH74" s="715" t="n"/>
      <c r="AI74" s="715" t="n"/>
      <c r="AJ74" s="715" t="n"/>
      <c r="AK74" s="715" t="n"/>
      <c r="AL74" s="715" t="n"/>
      <c r="AM74" s="715" t="n"/>
      <c r="AN74" s="715" t="n"/>
      <c r="AO74" s="715" t="n"/>
      <c r="AP74" s="715" t="n"/>
      <c r="AQ74" s="715" t="n"/>
      <c r="AR74" s="715" t="n"/>
      <c r="AS74" s="715" t="n"/>
      <c r="AT74" s="715" t="n"/>
      <c r="AU74" s="715" t="n"/>
      <c r="AV74" s="715" t="n"/>
      <c r="AW74" s="715" t="n"/>
      <c r="AX74" s="715" t="n"/>
      <c r="AY74" s="715" t="n"/>
      <c r="AZ74" s="715" t="n"/>
      <c r="BA74" s="715" t="n"/>
      <c r="BB74" s="715" t="n"/>
      <c r="BC74" s="715" t="n"/>
      <c r="BD74" s="773" t="n"/>
      <c r="BE74" s="217" t="inlineStr">
        <is>
          <t>1.2.1</t>
        </is>
      </c>
      <c r="BF74" s="126" t="n"/>
      <c r="BG74" s="126" t="n"/>
      <c r="BH74" s="126" t="n"/>
      <c r="BI74" s="175" t="n"/>
      <c r="BJ74" s="90" t="n"/>
      <c r="BK74" s="90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2881" t="inlineStr">
        <is>
          <t>УК-7</t>
        </is>
      </c>
      <c r="B75" s="715" t="n"/>
      <c r="C75" s="715" t="n"/>
      <c r="D75" s="715" t="n"/>
      <c r="E75" s="715" t="n"/>
      <c r="F75" s="715" t="n"/>
      <c r="G75" s="773" t="n"/>
      <c r="H75" s="2882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5" s="715" t="n"/>
      <c r="J75" s="715" t="n"/>
      <c r="K75" s="715" t="n"/>
      <c r="L75" s="715" t="n"/>
      <c r="M75" s="715" t="n"/>
      <c r="N75" s="715" t="n"/>
      <c r="O75" s="715" t="n"/>
      <c r="P75" s="715" t="n"/>
      <c r="Q75" s="715" t="n"/>
      <c r="R75" s="715" t="n"/>
      <c r="S75" s="715" t="n"/>
      <c r="T75" s="715" t="n"/>
      <c r="U75" s="715" t="n"/>
      <c r="V75" s="715" t="n"/>
      <c r="W75" s="715" t="n"/>
      <c r="X75" s="715" t="n"/>
      <c r="Y75" s="715" t="n"/>
      <c r="Z75" s="715" t="n"/>
      <c r="AA75" s="715" t="n"/>
      <c r="AB75" s="715" t="n"/>
      <c r="AC75" s="715" t="n"/>
      <c r="AD75" s="715" t="n"/>
      <c r="AE75" s="715" t="n"/>
      <c r="AF75" s="715" t="n"/>
      <c r="AG75" s="715" t="n"/>
      <c r="AH75" s="715" t="n"/>
      <c r="AI75" s="715" t="n"/>
      <c r="AJ75" s="715" t="n"/>
      <c r="AK75" s="715" t="n"/>
      <c r="AL75" s="715" t="n"/>
      <c r="AM75" s="715" t="n"/>
      <c r="AN75" s="715" t="n"/>
      <c r="AO75" s="715" t="n"/>
      <c r="AP75" s="715" t="n"/>
      <c r="AQ75" s="715" t="n"/>
      <c r="AR75" s="715" t="n"/>
      <c r="AS75" s="715" t="n"/>
      <c r="AT75" s="715" t="n"/>
      <c r="AU75" s="715" t="n"/>
      <c r="AV75" s="715" t="n"/>
      <c r="AW75" s="715" t="n"/>
      <c r="AX75" s="715" t="n"/>
      <c r="AY75" s="715" t="n"/>
      <c r="AZ75" s="715" t="n"/>
      <c r="BA75" s="715" t="n"/>
      <c r="BB75" s="715" t="n"/>
      <c r="BC75" s="715" t="n"/>
      <c r="BD75" s="773" t="n"/>
      <c r="BE75" s="217" t="inlineStr">
        <is>
          <t>1.2.2</t>
        </is>
      </c>
      <c r="BF75" s="126" t="n"/>
      <c r="BG75" s="126" t="n"/>
      <c r="BH75" s="126" t="n"/>
      <c r="BI75" s="175" t="n"/>
      <c r="BJ75" s="90" t="n"/>
      <c r="BK75" s="90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2881" t="inlineStr">
        <is>
          <t>УПК-1</t>
        </is>
      </c>
      <c r="B76" s="715" t="n"/>
      <c r="C76" s="715" t="n"/>
      <c r="D76" s="715" t="n"/>
      <c r="E76" s="715" t="n"/>
      <c r="F76" s="715" t="n"/>
      <c r="G76" s="773" t="n"/>
      <c r="H76" s="2882" t="inlineStr">
        <is>
          <t>Разрабатывать энерго- и ресурсосберегающие технологические процессы производства строительных материалов</t>
        </is>
      </c>
      <c r="I76" s="715" t="n"/>
      <c r="J76" s="715" t="n"/>
      <c r="K76" s="715" t="n"/>
      <c r="L76" s="715" t="n"/>
      <c r="M76" s="715" t="n"/>
      <c r="N76" s="715" t="n"/>
      <c r="O76" s="715" t="n"/>
      <c r="P76" s="715" t="n"/>
      <c r="Q76" s="715" t="n"/>
      <c r="R76" s="715" t="n"/>
      <c r="S76" s="715" t="n"/>
      <c r="T76" s="715" t="n"/>
      <c r="U76" s="715" t="n"/>
      <c r="V76" s="715" t="n"/>
      <c r="W76" s="715" t="n"/>
      <c r="X76" s="715" t="n"/>
      <c r="Y76" s="715" t="n"/>
      <c r="Z76" s="715" t="n"/>
      <c r="AA76" s="715" t="n"/>
      <c r="AB76" s="715" t="n"/>
      <c r="AC76" s="715" t="n"/>
      <c r="AD76" s="715" t="n"/>
      <c r="AE76" s="715" t="n"/>
      <c r="AF76" s="715" t="n"/>
      <c r="AG76" s="715" t="n"/>
      <c r="AH76" s="715" t="n"/>
      <c r="AI76" s="715" t="n"/>
      <c r="AJ76" s="715" t="n"/>
      <c r="AK76" s="715" t="n"/>
      <c r="AL76" s="715" t="n"/>
      <c r="AM76" s="715" t="n"/>
      <c r="AN76" s="715" t="n"/>
      <c r="AO76" s="715" t="n"/>
      <c r="AP76" s="715" t="n"/>
      <c r="AQ76" s="715" t="n"/>
      <c r="AR76" s="715" t="n"/>
      <c r="AS76" s="715" t="n"/>
      <c r="AT76" s="715" t="n"/>
      <c r="AU76" s="715" t="n"/>
      <c r="AV76" s="715" t="n"/>
      <c r="AW76" s="715" t="n"/>
      <c r="AX76" s="715" t="n"/>
      <c r="AY76" s="715" t="n"/>
      <c r="AZ76" s="715" t="n"/>
      <c r="BA76" s="715" t="n"/>
      <c r="BB76" s="715" t="n"/>
      <c r="BC76" s="715" t="n"/>
      <c r="BD76" s="773" t="n"/>
      <c r="BE76" s="217" t="inlineStr">
        <is>
          <t>1.1.1</t>
        </is>
      </c>
      <c r="BF76" s="126" t="n"/>
      <c r="BG76" s="126" t="n"/>
      <c r="BH76" s="126" t="n"/>
      <c r="BI76" s="175" t="n"/>
      <c r="BJ76" s="514" t="n"/>
      <c r="BK76" s="514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2881" t="inlineStr">
        <is>
          <t>УПК-2</t>
        </is>
      </c>
      <c r="B77" s="715" t="n"/>
      <c r="C77" s="715" t="n"/>
      <c r="D77" s="715" t="n"/>
      <c r="E77" s="715" t="n"/>
      <c r="F77" s="715" t="n"/>
      <c r="G77" s="773" t="n"/>
      <c r="H77" s="2882" t="inlineStr">
        <is>
          <t>Применять современные методы переработки и использования отходов производства строительных материалов</t>
        </is>
      </c>
      <c r="I77" s="715" t="n"/>
      <c r="J77" s="715" t="n"/>
      <c r="K77" s="715" t="n"/>
      <c r="L77" s="715" t="n"/>
      <c r="M77" s="715" t="n"/>
      <c r="N77" s="715" t="n"/>
      <c r="O77" s="715" t="n"/>
      <c r="P77" s="715" t="n"/>
      <c r="Q77" s="715" t="n"/>
      <c r="R77" s="715" t="n"/>
      <c r="S77" s="715" t="n"/>
      <c r="T77" s="715" t="n"/>
      <c r="U77" s="715" t="n"/>
      <c r="V77" s="715" t="n"/>
      <c r="W77" s="715" t="n"/>
      <c r="X77" s="715" t="n"/>
      <c r="Y77" s="715" t="n"/>
      <c r="Z77" s="715" t="n"/>
      <c r="AA77" s="715" t="n"/>
      <c r="AB77" s="715" t="n"/>
      <c r="AC77" s="715" t="n"/>
      <c r="AD77" s="715" t="n"/>
      <c r="AE77" s="715" t="n"/>
      <c r="AF77" s="715" t="n"/>
      <c r="AG77" s="715" t="n"/>
      <c r="AH77" s="715" t="n"/>
      <c r="AI77" s="715" t="n"/>
      <c r="AJ77" s="715" t="n"/>
      <c r="AK77" s="715" t="n"/>
      <c r="AL77" s="715" t="n"/>
      <c r="AM77" s="715" t="n"/>
      <c r="AN77" s="715" t="n"/>
      <c r="AO77" s="715" t="n"/>
      <c r="AP77" s="715" t="n"/>
      <c r="AQ77" s="715" t="n"/>
      <c r="AR77" s="715" t="n"/>
      <c r="AS77" s="715" t="n"/>
      <c r="AT77" s="715" t="n"/>
      <c r="AU77" s="715" t="n"/>
      <c r="AV77" s="715" t="n"/>
      <c r="AW77" s="715" t="n"/>
      <c r="AX77" s="715" t="n"/>
      <c r="AY77" s="715" t="n"/>
      <c r="AZ77" s="715" t="n"/>
      <c r="BA77" s="715" t="n"/>
      <c r="BB77" s="715" t="n"/>
      <c r="BC77" s="715" t="n"/>
      <c r="BD77" s="773" t="n"/>
      <c r="BE77" s="217" t="inlineStr">
        <is>
          <t>1.1.3</t>
        </is>
      </c>
      <c r="BF77" s="126" t="n"/>
      <c r="BG77" s="126" t="n"/>
      <c r="BH77" s="126" t="n"/>
      <c r="BI77" s="175" t="n"/>
      <c r="BJ77" s="514" t="n"/>
      <c r="BK77" s="514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2881" t="inlineStr">
        <is>
          <t>УПК-3</t>
        </is>
      </c>
      <c r="B78" s="715" t="n"/>
      <c r="C78" s="715" t="n"/>
      <c r="D78" s="715" t="n"/>
      <c r="E78" s="715" t="n"/>
      <c r="F78" s="715" t="n"/>
      <c r="G78" s="773" t="n"/>
      <c r="H78" s="2882" t="inlineStr">
        <is>
          <t>Применять достижения науки и техники при разработке и совершенствовании силикатных строительных материалов и изделий</t>
        </is>
      </c>
      <c r="I78" s="715" t="n"/>
      <c r="J78" s="715" t="n"/>
      <c r="K78" s="715" t="n"/>
      <c r="L78" s="715" t="n"/>
      <c r="M78" s="715" t="n"/>
      <c r="N78" s="715" t="n"/>
      <c r="O78" s="715" t="n"/>
      <c r="P78" s="715" t="n"/>
      <c r="Q78" s="715" t="n"/>
      <c r="R78" s="715" t="n"/>
      <c r="S78" s="715" t="n"/>
      <c r="T78" s="715" t="n"/>
      <c r="U78" s="715" t="n"/>
      <c r="V78" s="715" t="n"/>
      <c r="W78" s="715" t="n"/>
      <c r="X78" s="715" t="n"/>
      <c r="Y78" s="715" t="n"/>
      <c r="Z78" s="715" t="n"/>
      <c r="AA78" s="715" t="n"/>
      <c r="AB78" s="715" t="n"/>
      <c r="AC78" s="715" t="n"/>
      <c r="AD78" s="715" t="n"/>
      <c r="AE78" s="715" t="n"/>
      <c r="AF78" s="715" t="n"/>
      <c r="AG78" s="715" t="n"/>
      <c r="AH78" s="715" t="n"/>
      <c r="AI78" s="715" t="n"/>
      <c r="AJ78" s="715" t="n"/>
      <c r="AK78" s="715" t="n"/>
      <c r="AL78" s="715" t="n"/>
      <c r="AM78" s="715" t="n"/>
      <c r="AN78" s="715" t="n"/>
      <c r="AO78" s="715" t="n"/>
      <c r="AP78" s="715" t="n"/>
      <c r="AQ78" s="715" t="n"/>
      <c r="AR78" s="715" t="n"/>
      <c r="AS78" s="715" t="n"/>
      <c r="AT78" s="715" t="n"/>
      <c r="AU78" s="715" t="n"/>
      <c r="AV78" s="715" t="n"/>
      <c r="AW78" s="715" t="n"/>
      <c r="AX78" s="715" t="n"/>
      <c r="AY78" s="715" t="n"/>
      <c r="AZ78" s="715" t="n"/>
      <c r="BA78" s="715" t="n"/>
      <c r="BB78" s="715" t="n"/>
      <c r="BC78" s="715" t="n"/>
      <c r="BD78" s="773" t="n"/>
      <c r="BE78" s="217" t="inlineStr">
        <is>
          <t>1.1.2</t>
        </is>
      </c>
      <c r="BF78" s="126" t="n"/>
      <c r="BG78" s="126" t="n"/>
      <c r="BH78" s="126" t="n"/>
      <c r="BI78" s="175" t="n"/>
      <c r="BJ78" s="514" t="n"/>
      <c r="BK78" s="514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2881" t="inlineStr">
        <is>
          <t>УПК-4</t>
        </is>
      </c>
      <c r="B79" s="715" t="n"/>
      <c r="C79" s="715" t="n"/>
      <c r="D79" s="715" t="n"/>
      <c r="E79" s="715" t="n"/>
      <c r="F79" s="715" t="n"/>
      <c r="G79" s="773" t="n"/>
      <c r="H79" s="2882" t="inlineStr">
        <is>
          <t xml:space="preserve">Решать исследовательские и инженерные задачи в области синтеза инновационных материалов и создания перспективных технологий </t>
        </is>
      </c>
      <c r="I79" s="715" t="n"/>
      <c r="J79" s="715" t="n"/>
      <c r="K79" s="715" t="n"/>
      <c r="L79" s="715" t="n"/>
      <c r="M79" s="715" t="n"/>
      <c r="N79" s="715" t="n"/>
      <c r="O79" s="715" t="n"/>
      <c r="P79" s="715" t="n"/>
      <c r="Q79" s="715" t="n"/>
      <c r="R79" s="715" t="n"/>
      <c r="S79" s="715" t="n"/>
      <c r="T79" s="715" t="n"/>
      <c r="U79" s="715" t="n"/>
      <c r="V79" s="715" t="n"/>
      <c r="W79" s="715" t="n"/>
      <c r="X79" s="715" t="n"/>
      <c r="Y79" s="715" t="n"/>
      <c r="Z79" s="715" t="n"/>
      <c r="AA79" s="715" t="n"/>
      <c r="AB79" s="715" t="n"/>
      <c r="AC79" s="715" t="n"/>
      <c r="AD79" s="715" t="n"/>
      <c r="AE79" s="715" t="n"/>
      <c r="AF79" s="715" t="n"/>
      <c r="AG79" s="715" t="n"/>
      <c r="AH79" s="715" t="n"/>
      <c r="AI79" s="715" t="n"/>
      <c r="AJ79" s="715" t="n"/>
      <c r="AK79" s="715" t="n"/>
      <c r="AL79" s="715" t="n"/>
      <c r="AM79" s="715" t="n"/>
      <c r="AN79" s="715" t="n"/>
      <c r="AO79" s="715" t="n"/>
      <c r="AP79" s="715" t="n"/>
      <c r="AQ79" s="715" t="n"/>
      <c r="AR79" s="715" t="n"/>
      <c r="AS79" s="715" t="n"/>
      <c r="AT79" s="715" t="n"/>
      <c r="AU79" s="715" t="n"/>
      <c r="AV79" s="715" t="n"/>
      <c r="AW79" s="715" t="n"/>
      <c r="AX79" s="715" t="n"/>
      <c r="AY79" s="715" t="n"/>
      <c r="AZ79" s="715" t="n"/>
      <c r="BA79" s="715" t="n"/>
      <c r="BB79" s="715" t="n"/>
      <c r="BC79" s="715" t="n"/>
      <c r="BD79" s="773" t="n"/>
      <c r="BE79" s="217" t="inlineStr">
        <is>
          <t>1.2.2</t>
        </is>
      </c>
      <c r="BF79" s="126" t="n"/>
      <c r="BG79" s="126" t="n"/>
      <c r="BH79" s="126" t="n"/>
      <c r="BI79" s="175" t="n"/>
      <c r="BJ79" s="514" t="n"/>
      <c r="BK79" s="514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2881" t="inlineStr">
        <is>
          <t>СК-1</t>
        </is>
      </c>
      <c r="B80" s="715" t="n"/>
      <c r="C80" s="715" t="n"/>
      <c r="D80" s="715" t="n"/>
      <c r="E80" s="715" t="n"/>
      <c r="F80" s="715" t="n"/>
      <c r="G80" s="773" t="n"/>
      <c r="H80" s="2882" t="inlineStr">
        <is>
          <t>Владеть научными принципами структурно-управляемого синтеза строительных материалов</t>
        </is>
      </c>
      <c r="I80" s="715" t="n"/>
      <c r="J80" s="715" t="n"/>
      <c r="K80" s="715" t="n"/>
      <c r="L80" s="715" t="n"/>
      <c r="M80" s="715" t="n"/>
      <c r="N80" s="715" t="n"/>
      <c r="O80" s="715" t="n"/>
      <c r="P80" s="715" t="n"/>
      <c r="Q80" s="715" t="n"/>
      <c r="R80" s="715" t="n"/>
      <c r="S80" s="715" t="n"/>
      <c r="T80" s="715" t="n"/>
      <c r="U80" s="715" t="n"/>
      <c r="V80" s="715" t="n"/>
      <c r="W80" s="715" t="n"/>
      <c r="X80" s="715" t="n"/>
      <c r="Y80" s="715" t="n"/>
      <c r="Z80" s="715" t="n"/>
      <c r="AA80" s="715" t="n"/>
      <c r="AB80" s="715" t="n"/>
      <c r="AC80" s="715" t="n"/>
      <c r="AD80" s="715" t="n"/>
      <c r="AE80" s="715" t="n"/>
      <c r="AF80" s="715" t="n"/>
      <c r="AG80" s="715" t="n"/>
      <c r="AH80" s="715" t="n"/>
      <c r="AI80" s="715" t="n"/>
      <c r="AJ80" s="715" t="n"/>
      <c r="AK80" s="715" t="n"/>
      <c r="AL80" s="715" t="n"/>
      <c r="AM80" s="715" t="n"/>
      <c r="AN80" s="715" t="n"/>
      <c r="AO80" s="715" t="n"/>
      <c r="AP80" s="715" t="n"/>
      <c r="AQ80" s="715" t="n"/>
      <c r="AR80" s="715" t="n"/>
      <c r="AS80" s="715" t="n"/>
      <c r="AT80" s="715" t="n"/>
      <c r="AU80" s="715" t="n"/>
      <c r="AV80" s="715" t="n"/>
      <c r="AW80" s="715" t="n"/>
      <c r="AX80" s="715" t="n"/>
      <c r="AY80" s="715" t="n"/>
      <c r="AZ80" s="715" t="n"/>
      <c r="BA80" s="715" t="n"/>
      <c r="BB80" s="715" t="n"/>
      <c r="BC80" s="715" t="n"/>
      <c r="BD80" s="773" t="n"/>
      <c r="BE80" s="217" t="inlineStr">
        <is>
          <t>2.2.1, 2.2.2</t>
        </is>
      </c>
      <c r="BF80" s="126" t="n"/>
      <c r="BG80" s="126" t="n"/>
      <c r="BH80" s="126" t="n"/>
      <c r="BI80" s="175" t="n"/>
      <c r="BJ80" s="515" t="n"/>
      <c r="BK80" s="515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2881" t="inlineStr">
        <is>
          <t>СК-2</t>
        </is>
      </c>
      <c r="B81" s="715" t="n"/>
      <c r="C81" s="715" t="n"/>
      <c r="D81" s="715" t="n"/>
      <c r="E81" s="715" t="n"/>
      <c r="F81" s="715" t="n"/>
      <c r="G81" s="773" t="n"/>
      <c r="H81" s="2882" t="inlineStr">
        <is>
          <t>Владеть принципами разработки современных строительных материалов и процессов их производства</t>
        </is>
      </c>
      <c r="I81" s="715" t="n"/>
      <c r="J81" s="715" t="n"/>
      <c r="K81" s="715" t="n"/>
      <c r="L81" s="715" t="n"/>
      <c r="M81" s="715" t="n"/>
      <c r="N81" s="715" t="n"/>
      <c r="O81" s="715" t="n"/>
      <c r="P81" s="715" t="n"/>
      <c r="Q81" s="715" t="n"/>
      <c r="R81" s="715" t="n"/>
      <c r="S81" s="715" t="n"/>
      <c r="T81" s="715" t="n"/>
      <c r="U81" s="715" t="n"/>
      <c r="V81" s="715" t="n"/>
      <c r="W81" s="715" t="n"/>
      <c r="X81" s="715" t="n"/>
      <c r="Y81" s="715" t="n"/>
      <c r="Z81" s="715" t="n"/>
      <c r="AA81" s="715" t="n"/>
      <c r="AB81" s="715" t="n"/>
      <c r="AC81" s="715" t="n"/>
      <c r="AD81" s="715" t="n"/>
      <c r="AE81" s="715" t="n"/>
      <c r="AF81" s="715" t="n"/>
      <c r="AG81" s="715" t="n"/>
      <c r="AH81" s="715" t="n"/>
      <c r="AI81" s="715" t="n"/>
      <c r="AJ81" s="715" t="n"/>
      <c r="AK81" s="715" t="n"/>
      <c r="AL81" s="715" t="n"/>
      <c r="AM81" s="715" t="n"/>
      <c r="AN81" s="715" t="n"/>
      <c r="AO81" s="715" t="n"/>
      <c r="AP81" s="715" t="n"/>
      <c r="AQ81" s="715" t="n"/>
      <c r="AR81" s="715" t="n"/>
      <c r="AS81" s="715" t="n"/>
      <c r="AT81" s="715" t="n"/>
      <c r="AU81" s="715" t="n"/>
      <c r="AV81" s="715" t="n"/>
      <c r="AW81" s="715" t="n"/>
      <c r="AX81" s="715" t="n"/>
      <c r="AY81" s="715" t="n"/>
      <c r="AZ81" s="715" t="n"/>
      <c r="BA81" s="715" t="n"/>
      <c r="BB81" s="715" t="n"/>
      <c r="BC81" s="715" t="n"/>
      <c r="BD81" s="773" t="n"/>
      <c r="BE81" s="217" t="inlineStr">
        <is>
          <t>2.3.1</t>
        </is>
      </c>
      <c r="BF81" s="126" t="n"/>
      <c r="BG81" s="126" t="n"/>
      <c r="BH81" s="126" t="n"/>
      <c r="BI81" s="175" t="n"/>
      <c r="BJ81" s="514" t="n"/>
      <c r="BK81" s="514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2881" t="inlineStr">
        <is>
          <t>СК-3</t>
        </is>
      </c>
      <c r="B82" s="715" t="n"/>
      <c r="C82" s="715" t="n"/>
      <c r="D82" s="715" t="n"/>
      <c r="E82" s="715" t="n"/>
      <c r="F82" s="715" t="n"/>
      <c r="G82" s="773" t="n"/>
      <c r="H82" s="2882" t="inlineStr">
        <is>
          <t>Владеть принципами разработки и применения прогрессивных технологий производства материалов и изделий из силикатных материалов</t>
        </is>
      </c>
      <c r="I82" s="715" t="n"/>
      <c r="J82" s="715" t="n"/>
      <c r="K82" s="715" t="n"/>
      <c r="L82" s="715" t="n"/>
      <c r="M82" s="715" t="n"/>
      <c r="N82" s="715" t="n"/>
      <c r="O82" s="715" t="n"/>
      <c r="P82" s="715" t="n"/>
      <c r="Q82" s="715" t="n"/>
      <c r="R82" s="715" t="n"/>
      <c r="S82" s="715" t="n"/>
      <c r="T82" s="715" t="n"/>
      <c r="U82" s="715" t="n"/>
      <c r="V82" s="715" t="n"/>
      <c r="W82" s="715" t="n"/>
      <c r="X82" s="715" t="n"/>
      <c r="Y82" s="715" t="n"/>
      <c r="Z82" s="715" t="n"/>
      <c r="AA82" s="715" t="n"/>
      <c r="AB82" s="715" t="n"/>
      <c r="AC82" s="715" t="n"/>
      <c r="AD82" s="715" t="n"/>
      <c r="AE82" s="715" t="n"/>
      <c r="AF82" s="715" t="n"/>
      <c r="AG82" s="715" t="n"/>
      <c r="AH82" s="715" t="n"/>
      <c r="AI82" s="715" t="n"/>
      <c r="AJ82" s="715" t="n"/>
      <c r="AK82" s="715" t="n"/>
      <c r="AL82" s="715" t="n"/>
      <c r="AM82" s="715" t="n"/>
      <c r="AN82" s="715" t="n"/>
      <c r="AO82" s="715" t="n"/>
      <c r="AP82" s="715" t="n"/>
      <c r="AQ82" s="715" t="n"/>
      <c r="AR82" s="715" t="n"/>
      <c r="AS82" s="715" t="n"/>
      <c r="AT82" s="715" t="n"/>
      <c r="AU82" s="715" t="n"/>
      <c r="AV82" s="715" t="n"/>
      <c r="AW82" s="715" t="n"/>
      <c r="AX82" s="715" t="n"/>
      <c r="AY82" s="715" t="n"/>
      <c r="AZ82" s="715" t="n"/>
      <c r="BA82" s="715" t="n"/>
      <c r="BB82" s="715" t="n"/>
      <c r="BC82" s="715" t="n"/>
      <c r="BD82" s="773" t="n"/>
      <c r="BE82" s="217" t="inlineStr">
        <is>
          <t>2.3.2</t>
        </is>
      </c>
      <c r="BF82" s="126" t="n"/>
      <c r="BG82" s="126" t="n"/>
      <c r="BH82" s="126" t="n"/>
      <c r="BI82" s="175" t="n"/>
      <c r="BJ82" s="514" t="n"/>
      <c r="BK82" s="514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2881" t="inlineStr">
        <is>
          <t>СК-4</t>
        </is>
      </c>
      <c r="B83" s="715" t="n"/>
      <c r="C83" s="715" t="n"/>
      <c r="D83" s="715" t="n"/>
      <c r="E83" s="715" t="n"/>
      <c r="F83" s="715" t="n"/>
      <c r="G83" s="773" t="n"/>
      <c r="H83" s="2882" t="inlineStr">
        <is>
          <t>Совершенствовать технологии с целью получения эффективных строительных материалов и изделий</t>
        </is>
      </c>
      <c r="I83" s="715" t="n"/>
      <c r="J83" s="715" t="n"/>
      <c r="K83" s="715" t="n"/>
      <c r="L83" s="715" t="n"/>
      <c r="M83" s="715" t="n"/>
      <c r="N83" s="715" t="n"/>
      <c r="O83" s="715" t="n"/>
      <c r="P83" s="715" t="n"/>
      <c r="Q83" s="715" t="n"/>
      <c r="R83" s="715" t="n"/>
      <c r="S83" s="715" t="n"/>
      <c r="T83" s="715" t="n"/>
      <c r="U83" s="715" t="n"/>
      <c r="V83" s="715" t="n"/>
      <c r="W83" s="715" t="n"/>
      <c r="X83" s="715" t="n"/>
      <c r="Y83" s="715" t="n"/>
      <c r="Z83" s="715" t="n"/>
      <c r="AA83" s="715" t="n"/>
      <c r="AB83" s="715" t="n"/>
      <c r="AC83" s="715" t="n"/>
      <c r="AD83" s="715" t="n"/>
      <c r="AE83" s="715" t="n"/>
      <c r="AF83" s="715" t="n"/>
      <c r="AG83" s="715" t="n"/>
      <c r="AH83" s="715" t="n"/>
      <c r="AI83" s="715" t="n"/>
      <c r="AJ83" s="715" t="n"/>
      <c r="AK83" s="715" t="n"/>
      <c r="AL83" s="715" t="n"/>
      <c r="AM83" s="715" t="n"/>
      <c r="AN83" s="715" t="n"/>
      <c r="AO83" s="715" t="n"/>
      <c r="AP83" s="715" t="n"/>
      <c r="AQ83" s="715" t="n"/>
      <c r="AR83" s="715" t="n"/>
      <c r="AS83" s="715" t="n"/>
      <c r="AT83" s="715" t="n"/>
      <c r="AU83" s="715" t="n"/>
      <c r="AV83" s="715" t="n"/>
      <c r="AW83" s="715" t="n"/>
      <c r="AX83" s="715" t="n"/>
      <c r="AY83" s="715" t="n"/>
      <c r="AZ83" s="715" t="n"/>
      <c r="BA83" s="715" t="n"/>
      <c r="BB83" s="715" t="n"/>
      <c r="BC83" s="715" t="n"/>
      <c r="BD83" s="773" t="n"/>
      <c r="BE83" s="217" t="inlineStr">
        <is>
          <t>2.4.1</t>
        </is>
      </c>
      <c r="BF83" s="126" t="n"/>
      <c r="BG83" s="126" t="n"/>
      <c r="BH83" s="126" t="n"/>
      <c r="BI83" s="175" t="n"/>
      <c r="BJ83" s="514" t="n"/>
      <c r="BK83" s="514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2881" t="inlineStr">
        <is>
          <t>СК-5</t>
        </is>
      </c>
      <c r="B84" s="715" t="n"/>
      <c r="C84" s="715" t="n"/>
      <c r="D84" s="715" t="n"/>
      <c r="E84" s="715" t="n"/>
      <c r="F84" s="715" t="n"/>
      <c r="G84" s="773" t="n"/>
      <c r="H84" s="2882" t="inlineStr">
        <is>
          <t xml:space="preserve">Владеть методами разработки высокопористых и композиционных материалов с заданным комплексом свойств </t>
        </is>
      </c>
      <c r="I84" s="715" t="n"/>
      <c r="J84" s="715" t="n"/>
      <c r="K84" s="715" t="n"/>
      <c r="L84" s="715" t="n"/>
      <c r="M84" s="715" t="n"/>
      <c r="N84" s="715" t="n"/>
      <c r="O84" s="715" t="n"/>
      <c r="P84" s="715" t="n"/>
      <c r="Q84" s="715" t="n"/>
      <c r="R84" s="715" t="n"/>
      <c r="S84" s="715" t="n"/>
      <c r="T84" s="715" t="n"/>
      <c r="U84" s="715" t="n"/>
      <c r="V84" s="715" t="n"/>
      <c r="W84" s="715" t="n"/>
      <c r="X84" s="715" t="n"/>
      <c r="Y84" s="715" t="n"/>
      <c r="Z84" s="715" t="n"/>
      <c r="AA84" s="715" t="n"/>
      <c r="AB84" s="715" t="n"/>
      <c r="AC84" s="715" t="n"/>
      <c r="AD84" s="715" t="n"/>
      <c r="AE84" s="715" t="n"/>
      <c r="AF84" s="715" t="n"/>
      <c r="AG84" s="715" t="n"/>
      <c r="AH84" s="715" t="n"/>
      <c r="AI84" s="715" t="n"/>
      <c r="AJ84" s="715" t="n"/>
      <c r="AK84" s="715" t="n"/>
      <c r="AL84" s="715" t="n"/>
      <c r="AM84" s="715" t="n"/>
      <c r="AN84" s="715" t="n"/>
      <c r="AO84" s="715" t="n"/>
      <c r="AP84" s="715" t="n"/>
      <c r="AQ84" s="715" t="n"/>
      <c r="AR84" s="715" t="n"/>
      <c r="AS84" s="715" t="n"/>
      <c r="AT84" s="715" t="n"/>
      <c r="AU84" s="715" t="n"/>
      <c r="AV84" s="715" t="n"/>
      <c r="AW84" s="715" t="n"/>
      <c r="AX84" s="715" t="n"/>
      <c r="AY84" s="715" t="n"/>
      <c r="AZ84" s="715" t="n"/>
      <c r="BA84" s="715" t="n"/>
      <c r="BB84" s="715" t="n"/>
      <c r="BC84" s="715" t="n"/>
      <c r="BD84" s="773" t="n"/>
      <c r="BE84" s="217" t="inlineStr">
        <is>
          <t>2.4.1</t>
        </is>
      </c>
      <c r="BF84" s="126" t="n"/>
      <c r="BG84" s="126" t="n"/>
      <c r="BH84" s="126" t="n"/>
      <c r="BI84" s="175" t="n"/>
      <c r="BJ84" s="514" t="n"/>
      <c r="BK84" s="514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2881" t="inlineStr">
        <is>
          <t>СК-6</t>
        </is>
      </c>
      <c r="B85" s="715" t="n"/>
      <c r="C85" s="715" t="n"/>
      <c r="D85" s="715" t="n"/>
      <c r="E85" s="715" t="n"/>
      <c r="F85" s="715" t="n"/>
      <c r="G85" s="773" t="n"/>
      <c r="H85" s="2882" t="inlineStr">
        <is>
          <t>Разрабатывать рекомендации и проектные решения по модернизации производства силикатных строительных материалов</t>
        </is>
      </c>
      <c r="I85" s="715" t="n"/>
      <c r="J85" s="715" t="n"/>
      <c r="K85" s="715" t="n"/>
      <c r="L85" s="715" t="n"/>
      <c r="M85" s="715" t="n"/>
      <c r="N85" s="715" t="n"/>
      <c r="O85" s="715" t="n"/>
      <c r="P85" s="715" t="n"/>
      <c r="Q85" s="715" t="n"/>
      <c r="R85" s="715" t="n"/>
      <c r="S85" s="715" t="n"/>
      <c r="T85" s="715" t="n"/>
      <c r="U85" s="715" t="n"/>
      <c r="V85" s="715" t="n"/>
      <c r="W85" s="715" t="n"/>
      <c r="X85" s="715" t="n"/>
      <c r="Y85" s="715" t="n"/>
      <c r="Z85" s="715" t="n"/>
      <c r="AA85" s="715" t="n"/>
      <c r="AB85" s="715" t="n"/>
      <c r="AC85" s="715" t="n"/>
      <c r="AD85" s="715" t="n"/>
      <c r="AE85" s="715" t="n"/>
      <c r="AF85" s="715" t="n"/>
      <c r="AG85" s="715" t="n"/>
      <c r="AH85" s="715" t="n"/>
      <c r="AI85" s="715" t="n"/>
      <c r="AJ85" s="715" t="n"/>
      <c r="AK85" s="715" t="n"/>
      <c r="AL85" s="715" t="n"/>
      <c r="AM85" s="715" t="n"/>
      <c r="AN85" s="715" t="n"/>
      <c r="AO85" s="715" t="n"/>
      <c r="AP85" s="715" t="n"/>
      <c r="AQ85" s="715" t="n"/>
      <c r="AR85" s="715" t="n"/>
      <c r="AS85" s="715" t="n"/>
      <c r="AT85" s="715" t="n"/>
      <c r="AU85" s="715" t="n"/>
      <c r="AV85" s="715" t="n"/>
      <c r="AW85" s="715" t="n"/>
      <c r="AX85" s="715" t="n"/>
      <c r="AY85" s="715" t="n"/>
      <c r="AZ85" s="715" t="n"/>
      <c r="BA85" s="715" t="n"/>
      <c r="BB85" s="715" t="n"/>
      <c r="BC85" s="715" t="n"/>
      <c r="BD85" s="773" t="n"/>
      <c r="BE85" s="217" t="inlineStr">
        <is>
          <t>2.4.2</t>
        </is>
      </c>
      <c r="BF85" s="126" t="n"/>
      <c r="BG85" s="126" t="n"/>
      <c r="BH85" s="126" t="n"/>
      <c r="BI85" s="175" t="n"/>
      <c r="BJ85" s="514" t="n"/>
      <c r="BK85" s="514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2534" t="inlineStr">
        <is>
          <t>СК-7</t>
        </is>
      </c>
      <c r="B86" s="1832" t="n"/>
      <c r="C86" s="1832" t="n"/>
      <c r="D86" s="1832" t="n"/>
      <c r="E86" s="1832" t="n"/>
      <c r="F86" s="1832" t="n"/>
      <c r="G86" s="2535" t="n"/>
      <c r="H86" s="2883" t="inlineStr">
        <is>
          <t>Применять международные технические нормативные правовые акты и методы оценки соответствия строительных материалов и изделий</t>
        </is>
      </c>
      <c r="I86" s="1832" t="n"/>
      <c r="J86" s="1832" t="n"/>
      <c r="K86" s="1832" t="n"/>
      <c r="L86" s="1832" t="n"/>
      <c r="M86" s="1832" t="n"/>
      <c r="N86" s="1832" t="n"/>
      <c r="O86" s="1832" t="n"/>
      <c r="P86" s="1832" t="n"/>
      <c r="Q86" s="1832" t="n"/>
      <c r="R86" s="1832" t="n"/>
      <c r="S86" s="1832" t="n"/>
      <c r="T86" s="1832" t="n"/>
      <c r="U86" s="1832" t="n"/>
      <c r="V86" s="1832" t="n"/>
      <c r="W86" s="1832" t="n"/>
      <c r="X86" s="1832" t="n"/>
      <c r="Y86" s="1832" t="n"/>
      <c r="Z86" s="1832" t="n"/>
      <c r="AA86" s="1832" t="n"/>
      <c r="AB86" s="1832" t="n"/>
      <c r="AC86" s="1832" t="n"/>
      <c r="AD86" s="1832" t="n"/>
      <c r="AE86" s="1832" t="n"/>
      <c r="AF86" s="1832" t="n"/>
      <c r="AG86" s="1832" t="n"/>
      <c r="AH86" s="1832" t="n"/>
      <c r="AI86" s="1832" t="n"/>
      <c r="AJ86" s="1832" t="n"/>
      <c r="AK86" s="1832" t="n"/>
      <c r="AL86" s="1832" t="n"/>
      <c r="AM86" s="1832" t="n"/>
      <c r="AN86" s="1832" t="n"/>
      <c r="AO86" s="1832" t="n"/>
      <c r="AP86" s="1832" t="n"/>
      <c r="AQ86" s="1832" t="n"/>
      <c r="AR86" s="1832" t="n"/>
      <c r="AS86" s="1832" t="n"/>
      <c r="AT86" s="1832" t="n"/>
      <c r="AU86" s="1832" t="n"/>
      <c r="AV86" s="1832" t="n"/>
      <c r="AW86" s="1832" t="n"/>
      <c r="AX86" s="1832" t="n"/>
      <c r="AY86" s="1832" t="n"/>
      <c r="AZ86" s="1832" t="n"/>
      <c r="BA86" s="1832" t="n"/>
      <c r="BB86" s="1832" t="n"/>
      <c r="BC86" s="1832" t="n"/>
      <c r="BD86" s="2535" t="n"/>
      <c r="BE86" s="2872" t="inlineStr">
        <is>
          <t>2.4.3</t>
        </is>
      </c>
      <c r="BF86" s="202" t="n"/>
      <c r="BG86" s="202" t="n"/>
      <c r="BH86" s="202" t="n"/>
      <c r="BI86" s="203" t="n"/>
      <c r="BJ86" s="2884" t="n"/>
      <c r="BK86" s="2884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516" t="n"/>
      <c r="B87" s="516" t="n"/>
      <c r="C87" s="516" t="n"/>
      <c r="D87" s="517" t="n"/>
      <c r="E87" s="517" t="n"/>
      <c r="F87" s="517" t="n"/>
      <c r="G87" s="517" t="n"/>
      <c r="H87" s="517" t="n"/>
      <c r="I87" s="517" t="n"/>
      <c r="J87" s="517" t="n"/>
      <c r="K87" s="517" t="n"/>
      <c r="L87" s="517" t="n"/>
      <c r="M87" s="517" t="n"/>
      <c r="N87" s="517" t="n"/>
      <c r="O87" s="517" t="n"/>
      <c r="P87" s="517" t="n"/>
      <c r="Q87" s="517" t="n"/>
      <c r="R87" s="517" t="n"/>
      <c r="S87" s="517" t="n"/>
      <c r="T87" s="517" t="n"/>
      <c r="U87" s="517" t="n"/>
      <c r="V87" s="517" t="n"/>
      <c r="W87" s="517" t="n"/>
      <c r="X87" s="517" t="n"/>
      <c r="Y87" s="517" t="n"/>
      <c r="Z87" s="517" t="n"/>
      <c r="AA87" s="517" t="n"/>
      <c r="AB87" s="517" t="n"/>
      <c r="AC87" s="517" t="n"/>
      <c r="AD87" s="517" t="n"/>
      <c r="AE87" s="517" t="n"/>
      <c r="AF87" s="517" t="n"/>
      <c r="AG87" s="517" t="n"/>
      <c r="AH87" s="517" t="n"/>
      <c r="AI87" s="517" t="n"/>
      <c r="AJ87" s="517" t="n"/>
      <c r="AK87" s="517" t="n"/>
      <c r="AL87" s="517" t="n"/>
      <c r="AM87" s="517" t="n"/>
      <c r="AN87" s="517" t="n"/>
      <c r="AO87" s="517" t="n"/>
      <c r="AP87" s="517" t="n"/>
      <c r="AQ87" s="517" t="n"/>
      <c r="AR87" s="517" t="n"/>
      <c r="AS87" s="517" t="n"/>
      <c r="AT87" s="517" t="n"/>
      <c r="AU87" s="517" t="n"/>
      <c r="AV87" s="517" t="n"/>
      <c r="AW87" s="517" t="n"/>
      <c r="AX87" s="517" t="n"/>
      <c r="AY87" s="517" t="n"/>
      <c r="AZ87" s="517" t="n"/>
      <c r="BA87" s="517" t="n"/>
      <c r="BB87" s="517" t="n"/>
      <c r="BC87" s="517" t="n"/>
      <c r="BD87" s="517" t="n"/>
      <c r="BE87" s="517" t="n"/>
      <c r="BF87" s="260" t="n"/>
      <c r="BG87" s="260" t="n"/>
      <c r="BH87" s="1524" t="n"/>
      <c r="BI87" s="1524" t="n"/>
      <c r="BJ87" s="243" t="n"/>
      <c r="BK87" s="243" t="n"/>
      <c r="BL87" s="243" t="n"/>
      <c r="BM87" s="243" t="n"/>
      <c r="BN87" s="243" t="n"/>
      <c r="BO87" s="243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516" t="n"/>
      <c r="B88" s="516" t="n"/>
      <c r="C88" s="24" t="inlineStr">
        <is>
          <t xml:space="preserve">Учебный план углубленного высшего образования по специальности 7-06-0711-04 "Инновационные технологии силикатных строительных материалов и изделий"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7-06-07-014/пр. </t>
        </is>
      </c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21" t="n"/>
      <c r="BI88" s="21" t="n"/>
      <c r="BJ88" s="24" t="n"/>
      <c r="BK88" s="24" t="n"/>
      <c r="BL88" s="243" t="n"/>
      <c r="BM88" s="243" t="n"/>
      <c r="BN88" s="243" t="n"/>
      <c r="BO88" s="243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516" t="n"/>
      <c r="B89" s="516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21" t="n"/>
      <c r="BI89" s="21" t="n"/>
      <c r="BJ89" s="24" t="n"/>
      <c r="BK89" s="24" t="n"/>
      <c r="BL89" s="243" t="n"/>
      <c r="BM89" s="243" t="n"/>
      <c r="BN89" s="243" t="n"/>
      <c r="BO89" s="243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516" t="n"/>
      <c r="B90" s="516" t="n"/>
      <c r="C90" s="516" t="n"/>
      <c r="D90" s="517" t="n"/>
      <c r="E90" s="517" t="n"/>
      <c r="F90" s="517" t="n"/>
      <c r="G90" s="517" t="n"/>
      <c r="H90" s="517" t="n"/>
      <c r="I90" s="517" t="n"/>
      <c r="J90" s="517" t="n"/>
      <c r="K90" s="517" t="n"/>
      <c r="L90" s="517" t="n"/>
      <c r="M90" s="517" t="n"/>
      <c r="N90" s="517" t="n"/>
      <c r="O90" s="517" t="n"/>
      <c r="P90" s="517" t="n"/>
      <c r="Q90" s="517" t="n"/>
      <c r="R90" s="517" t="n"/>
      <c r="S90" s="517" t="n"/>
      <c r="T90" s="517" t="n"/>
      <c r="U90" s="517" t="n"/>
      <c r="V90" s="517" t="n"/>
      <c r="W90" s="517" t="n"/>
      <c r="X90" s="517" t="n"/>
      <c r="Y90" s="517" t="n"/>
      <c r="Z90" s="517" t="n"/>
      <c r="AA90" s="517" t="n"/>
      <c r="AB90" s="517" t="n"/>
      <c r="AC90" s="517" t="n"/>
      <c r="AD90" s="517" t="n"/>
      <c r="AE90" s="517" t="n"/>
      <c r="AF90" s="517" t="n"/>
      <c r="AG90" s="517" t="n"/>
      <c r="AH90" s="517" t="n"/>
      <c r="AI90" s="517" t="n"/>
      <c r="AJ90" s="517" t="n"/>
      <c r="AK90" s="517" t="n"/>
      <c r="AL90" s="517" t="n"/>
      <c r="AM90" s="517" t="n"/>
      <c r="AN90" s="517" t="n"/>
      <c r="AO90" s="517" t="n"/>
      <c r="AP90" s="517" t="n"/>
      <c r="AQ90" s="517" t="n"/>
      <c r="AR90" s="517" t="n"/>
      <c r="AS90" s="517" t="n"/>
      <c r="AT90" s="517" t="n"/>
      <c r="AU90" s="517" t="n"/>
      <c r="AV90" s="517" t="n"/>
      <c r="AW90" s="517" t="n"/>
      <c r="AX90" s="517" t="n"/>
      <c r="AY90" s="517" t="n"/>
      <c r="AZ90" s="517" t="n"/>
      <c r="BA90" s="517" t="n"/>
      <c r="BB90" s="517" t="n"/>
      <c r="BC90" s="517" t="n"/>
      <c r="BD90" s="517" t="n"/>
      <c r="BE90" s="517" t="n"/>
      <c r="BF90" s="260" t="n"/>
      <c r="BG90" s="260" t="n"/>
      <c r="BH90" s="1524" t="n"/>
      <c r="BI90" s="1524" t="n"/>
      <c r="BJ90" s="243" t="n"/>
      <c r="BK90" s="243" t="n"/>
      <c r="BL90" s="243" t="n"/>
      <c r="BM90" s="243" t="n"/>
      <c r="BN90" s="243" t="n"/>
      <c r="BO90" s="243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283" t="n"/>
      <c r="B91" s="902" t="n"/>
      <c r="C91" s="283" t="n"/>
      <c r="D91" s="283" t="n"/>
      <c r="E91" s="283" t="n"/>
      <c r="F91" s="283" t="n"/>
      <c r="G91" s="283" t="n"/>
      <c r="H91" s="283" t="n"/>
      <c r="I91" s="283" t="n"/>
      <c r="J91" s="283" t="n"/>
      <c r="K91" s="283" t="n"/>
      <c r="L91" s="283" t="n"/>
      <c r="M91" s="283" t="n"/>
      <c r="N91" s="283" t="n"/>
      <c r="O91" s="283" t="n"/>
      <c r="P91" s="283" t="n"/>
      <c r="Q91" s="283" t="n"/>
      <c r="R91" s="283" t="n"/>
      <c r="S91" s="283" t="n"/>
      <c r="T91" s="283" t="n"/>
      <c r="U91" s="283" t="n"/>
      <c r="V91" s="283" t="n"/>
      <c r="W91" s="283" t="n"/>
      <c r="X91" s="283" t="n"/>
      <c r="Y91" s="283" t="n"/>
      <c r="Z91" s="283" t="n"/>
      <c r="AA91" s="283" t="n"/>
      <c r="AB91" s="283" t="n"/>
      <c r="AC91" s="283" t="n"/>
      <c r="AD91" s="283" t="n"/>
      <c r="AE91" s="283" t="n"/>
      <c r="AF91" s="283" t="n"/>
      <c r="AG91" s="283" t="n"/>
      <c r="AH91" s="283" t="n"/>
      <c r="AI91" s="283" t="n"/>
      <c r="AJ91" s="283" t="n"/>
      <c r="AK91" s="283" t="n"/>
      <c r="AL91" s="283" t="n"/>
      <c r="AM91" s="283" t="n"/>
      <c r="AN91" s="283" t="n"/>
      <c r="AO91" s="283" t="n"/>
      <c r="AP91" s="283" t="n"/>
      <c r="AQ91" s="283" t="n"/>
      <c r="AR91" s="283" t="n"/>
      <c r="AS91" s="283" t="n"/>
      <c r="AT91" s="283" t="n"/>
      <c r="AU91" s="283" t="n"/>
      <c r="AV91" s="283" t="n"/>
      <c r="AW91" s="283" t="n"/>
      <c r="AX91" s="283" t="n"/>
      <c r="AY91" s="283" t="n"/>
      <c r="AZ91" s="283" t="n"/>
      <c r="BA91" s="283" t="n"/>
      <c r="BB91" s="283" t="n"/>
      <c r="BC91" s="283" t="n"/>
      <c r="BD91" s="283" t="n"/>
      <c r="BE91" s="283" t="n"/>
      <c r="BF91" s="283" t="n"/>
      <c r="BG91" s="1566" t="n"/>
      <c r="BH91" s="1566" t="n"/>
      <c r="BI91" s="1566" t="n"/>
      <c r="BJ91" s="283" t="n"/>
      <c r="BK91" s="283" t="n"/>
      <c r="BL91" s="283" t="n"/>
      <c r="BM91" s="283" t="n"/>
      <c r="BN91" s="283" t="n"/>
      <c r="BO91" s="283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2885" t="n"/>
      <c r="B92" s="518" t="n"/>
      <c r="C92" s="2" t="inlineStr">
        <is>
          <t>*</t>
        </is>
      </c>
      <c r="D92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94" t="n"/>
      <c r="BI92" s="94" t="n"/>
      <c r="BJ92" s="91" t="n"/>
      <c r="BK92" s="91" t="n"/>
      <c r="BL92" s="91" t="n"/>
      <c r="BM92" s="244" t="n"/>
      <c r="BN92" s="244" t="n"/>
      <c r="BO92" s="244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688" t="n"/>
      <c r="B93" s="244" t="n"/>
      <c r="C93" s="2" t="inlineStr">
        <is>
          <t>д</t>
        </is>
      </c>
      <c r="D93" s="1172" t="inlineStr">
        <is>
          <t>Дифференцированный зачет.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23" t="n"/>
      <c r="R93" s="23" t="n"/>
      <c r="S93" s="23" t="n"/>
      <c r="T93" s="23" t="n"/>
      <c r="U93" s="23" t="n"/>
      <c r="V93" s="23" t="n"/>
      <c r="W93" s="23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3" t="n"/>
      <c r="AU93" s="23" t="n"/>
      <c r="AV93" s="23" t="n"/>
      <c r="AW93" s="23" t="n"/>
      <c r="AX93" s="23" t="n"/>
      <c r="AY93" s="23" t="n"/>
      <c r="AZ93" s="23" t="n"/>
      <c r="BA93" s="23" t="n"/>
      <c r="BB93" s="23" t="n"/>
      <c r="BC93" s="23" t="n"/>
      <c r="BD93" s="23" t="n"/>
      <c r="BE93" s="23" t="n"/>
      <c r="BF93" s="23" t="n"/>
      <c r="BG93" s="21" t="n"/>
      <c r="BH93" s="94" t="n"/>
      <c r="BI93" s="94" t="n"/>
      <c r="BJ93" s="244" t="n"/>
      <c r="BK93" s="90" t="n"/>
      <c r="BL93" s="90" t="n"/>
      <c r="BM93" s="90" t="n"/>
      <c r="BN93" s="90" t="n"/>
      <c r="BO93" s="90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243" t="n"/>
      <c r="B94" s="243" t="n"/>
      <c r="C94" s="243" t="n"/>
      <c r="D94" s="243" t="n"/>
      <c r="E94" s="243" t="n"/>
      <c r="F94" s="243" t="n"/>
      <c r="G94" s="243" t="n"/>
      <c r="H94" s="243" t="n"/>
      <c r="I94" s="243" t="n"/>
      <c r="J94" s="243" t="n"/>
      <c r="K94" s="243" t="n"/>
      <c r="L94" s="243" t="n"/>
      <c r="M94" s="243" t="n"/>
      <c r="N94" s="243" t="n"/>
      <c r="O94" s="243" t="n"/>
      <c r="P94" s="243" t="n"/>
      <c r="Q94" s="243" t="n"/>
      <c r="R94" s="243" t="n"/>
      <c r="S94" s="243" t="n"/>
      <c r="T94" s="243" t="n"/>
      <c r="U94" s="243" t="n"/>
      <c r="V94" s="243" t="n"/>
      <c r="W94" s="243" t="n"/>
      <c r="X94" s="243" t="n"/>
      <c r="Y94" s="243" t="n"/>
      <c r="Z94" s="243" t="n"/>
      <c r="AA94" s="243" t="n"/>
      <c r="AB94" s="243" t="n"/>
      <c r="AC94" s="243" t="n"/>
      <c r="AD94" s="243" t="n"/>
      <c r="AE94" s="243" t="n"/>
      <c r="AF94" s="243" t="n"/>
      <c r="AG94" s="243" t="n"/>
      <c r="AH94" s="243" t="n"/>
      <c r="AI94" s="243" t="n"/>
      <c r="AJ94" s="243" t="n"/>
      <c r="AK94" s="243" t="n"/>
      <c r="AL94" s="243" t="n"/>
      <c r="AM94" s="243" t="n"/>
      <c r="AN94" s="243" t="n"/>
      <c r="AO94" s="243" t="n"/>
      <c r="AP94" s="243" t="n"/>
      <c r="AQ94" s="243" t="n"/>
      <c r="AR94" s="243" t="n"/>
      <c r="AS94" s="243" t="n"/>
      <c r="AT94" s="243" t="n"/>
      <c r="AU94" s="243" t="n"/>
      <c r="AV94" s="243" t="n"/>
      <c r="AW94" s="243" t="n"/>
      <c r="AX94" s="243" t="n"/>
      <c r="AY94" s="243" t="n"/>
      <c r="AZ94" s="243" t="n"/>
      <c r="BA94" s="243" t="n"/>
      <c r="BB94" s="243" t="n"/>
      <c r="BC94" s="243" t="n"/>
      <c r="BD94" s="243" t="n"/>
      <c r="BE94" s="243" t="n"/>
      <c r="BF94" s="243" t="n"/>
      <c r="BG94" s="1524" t="n"/>
      <c r="BH94" s="1524" t="n"/>
      <c r="BI94" s="1524" t="n"/>
      <c r="BJ94" s="243" t="n"/>
      <c r="BK94" s="243" t="n"/>
      <c r="BL94" s="243" t="n"/>
      <c r="BM94" s="243" t="n"/>
      <c r="BN94" s="243" t="n"/>
      <c r="BO94" s="243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1" t="n"/>
      <c r="B95" s="90" t="n"/>
      <c r="C95" s="41" t="inlineStr">
        <is>
          <t>Проректор по учебной работе</t>
        </is>
      </c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272" t="n"/>
      <c r="AC95" s="273" t="n"/>
      <c r="AD95" s="273" t="n"/>
      <c r="AE95" s="273" t="n"/>
      <c r="AF95" s="273" t="n"/>
      <c r="AG95" s="273" t="n"/>
      <c r="AH95" s="273" t="n"/>
      <c r="AI95" s="272" t="n"/>
      <c r="AJ95" s="41" t="n"/>
      <c r="AK95" s="41" t="n"/>
      <c r="AL95" s="41" t="n"/>
      <c r="AM95" s="41" t="n"/>
      <c r="AN95" s="41" t="n"/>
      <c r="AO95" s="3" t="n"/>
      <c r="AP95" s="41" t="inlineStr">
        <is>
          <t>А.А. Сакович</t>
        </is>
      </c>
      <c r="AQ95" s="3" t="n"/>
      <c r="AR95" s="274" t="n"/>
      <c r="AS95" s="274" t="n"/>
      <c r="AT95" s="274" t="n"/>
      <c r="AU95" s="274" t="n"/>
      <c r="AV95" s="3" t="n"/>
      <c r="AW95" s="3" t="n"/>
      <c r="AX95" s="268" t="n"/>
      <c r="AY95" s="268" t="n"/>
      <c r="AZ95" s="268" t="n"/>
      <c r="BA95" s="244" t="n"/>
      <c r="BB95" s="244" t="n"/>
      <c r="BC95" s="90" t="n"/>
      <c r="BD95" s="90" t="n"/>
      <c r="BE95" s="90" t="n"/>
      <c r="BF95" s="90" t="n"/>
      <c r="BG95" s="90" t="n"/>
      <c r="BH95" s="98" t="n"/>
      <c r="BI95" s="98" t="n"/>
      <c r="BJ95" s="98" t="n"/>
      <c r="BK95" s="90" t="n"/>
      <c r="BL95" s="90" t="n"/>
      <c r="BM95" s="90" t="n"/>
      <c r="BN95" s="90" t="n"/>
      <c r="BO95" s="90" t="n"/>
      <c r="BP95" s="90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1" t="n"/>
      <c r="B96" s="296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41" t="n"/>
      <c r="AC96" s="3" t="n"/>
      <c r="AD96" s="3" t="n"/>
      <c r="AE96" s="3" t="n"/>
      <c r="AF96" s="3" t="n"/>
      <c r="AG96" s="3" t="n"/>
      <c r="AH96" s="3" t="n"/>
      <c r="AI96" s="41" t="n"/>
      <c r="AJ96" s="41" t="n"/>
      <c r="AK96" s="41" t="n"/>
      <c r="AL96" s="41" t="n"/>
      <c r="AM96" s="41" t="n"/>
      <c r="AN96" s="41" t="n"/>
      <c r="AO96" s="3" t="n"/>
      <c r="AP96" s="41" t="n"/>
      <c r="AQ96" s="3" t="n"/>
      <c r="AR96" s="274" t="n"/>
      <c r="AS96" s="274" t="n"/>
      <c r="AT96" s="274" t="n"/>
      <c r="AU96" s="274" t="n"/>
      <c r="AV96" s="3" t="n"/>
      <c r="AW96" s="3" t="n"/>
      <c r="AX96" s="267" t="n"/>
      <c r="AY96" s="267" t="n"/>
      <c r="AZ96" s="267" t="n"/>
      <c r="BA96" s="267" t="n"/>
      <c r="BB96" s="267" t="n"/>
      <c r="BC96" s="296" t="n"/>
      <c r="BD96" s="296" t="n"/>
      <c r="BE96" s="296" t="n"/>
      <c r="BF96" s="296" t="n"/>
      <c r="BG96" s="296" t="n"/>
      <c r="BH96" s="787" t="n"/>
      <c r="BI96" s="787" t="n"/>
      <c r="BJ96" s="787" t="n"/>
      <c r="BK96" s="296" t="n"/>
      <c r="BL96" s="296" t="n"/>
      <c r="BM96" s="296" t="n"/>
      <c r="BN96" s="296" t="n"/>
      <c r="BO96" s="296" t="n"/>
      <c r="BP96" s="296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96" t="n"/>
      <c r="C97" s="273" t="n"/>
      <c r="D97" s="273" t="n"/>
      <c r="E97" s="273" t="n"/>
      <c r="F97" s="273" t="n"/>
      <c r="G97" s="277" t="inlineStr">
        <is>
          <t>20___</t>
        </is>
      </c>
      <c r="H97" s="278" t="n"/>
      <c r="I97" s="41" t="n"/>
      <c r="J97" s="41" t="n"/>
      <c r="K97" s="279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" t="n"/>
      <c r="AY97" s="4" t="n"/>
      <c r="AZ97" s="4" t="n"/>
      <c r="BA97" s="267" t="n"/>
      <c r="BB97" s="267" t="n"/>
      <c r="BC97" s="296" t="n"/>
      <c r="BD97" s="296" t="n"/>
      <c r="BE97" s="296" t="n"/>
      <c r="BF97" s="296" t="n"/>
      <c r="BG97" s="296" t="n"/>
      <c r="BH97" s="787" t="n"/>
      <c r="BI97" s="787" t="n"/>
      <c r="BJ97" s="787" t="n"/>
      <c r="BK97" s="296" t="n"/>
      <c r="BL97" s="296" t="n"/>
      <c r="BM97" s="296" t="n"/>
      <c r="BN97" s="296" t="n"/>
      <c r="BO97" s="296" t="n"/>
      <c r="BP97" s="296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296" t="n"/>
      <c r="C98" s="41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67" t="n"/>
      <c r="BB98" s="267" t="n"/>
      <c r="BC98" s="296" t="n"/>
      <c r="BD98" s="296" t="n"/>
      <c r="BE98" s="296" t="n"/>
      <c r="BF98" s="296" t="n"/>
      <c r="BG98" s="296" t="n"/>
      <c r="BH98" s="787" t="n"/>
      <c r="BI98" s="787" t="n"/>
      <c r="BJ98" s="787" t="n"/>
      <c r="BK98" s="296" t="n"/>
      <c r="BL98" s="296" t="n"/>
      <c r="BM98" s="296" t="n"/>
      <c r="BN98" s="296" t="n"/>
      <c r="BO98" s="296" t="n"/>
      <c r="BP98" s="296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96" t="n"/>
      <c r="C99" s="282" t="inlineStr">
        <is>
          <t>Декан факультета                                   химической технологии и техники</t>
        </is>
      </c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3" t="n"/>
      <c r="AX99" s="265" t="n"/>
      <c r="AY99" s="4" t="n"/>
      <c r="AZ99" s="4" t="n"/>
      <c r="BA99" s="267" t="n"/>
      <c r="BB99" s="267" t="n"/>
      <c r="BC99" s="296" t="n"/>
      <c r="BD99" s="296" t="n"/>
      <c r="BE99" s="296" t="n"/>
      <c r="BF99" s="296" t="n"/>
      <c r="BG99" s="296" t="n"/>
      <c r="BH99" s="787" t="n"/>
      <c r="BI99" s="787" t="n"/>
      <c r="BJ99" s="787" t="n"/>
      <c r="BK99" s="296" t="n"/>
      <c r="BL99" s="296" t="n"/>
      <c r="BM99" s="296" t="n"/>
      <c r="BN99" s="296" t="n"/>
      <c r="BO99" s="296" t="n"/>
      <c r="BP99" s="296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96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3" t="n"/>
      <c r="X100" s="3" t="n"/>
      <c r="Y100" s="3" t="n"/>
      <c r="Z100" s="3" t="n"/>
      <c r="AA100" s="3" t="n"/>
      <c r="AB100" s="276" t="n"/>
      <c r="AC100" s="276" t="n"/>
      <c r="AD100" s="276" t="n"/>
      <c r="AE100" s="276" t="n"/>
      <c r="AF100" s="276" t="n"/>
      <c r="AG100" s="276" t="n"/>
      <c r="AH100" s="280" t="n"/>
      <c r="AI100" s="280" t="n"/>
      <c r="AJ100" s="41" t="n"/>
      <c r="AK100" s="41" t="n"/>
      <c r="AL100" s="41" t="n"/>
      <c r="AM100" s="41" t="n"/>
      <c r="AN100" s="3" t="n"/>
      <c r="AO100" s="41" t="n"/>
      <c r="AP100" s="3" t="inlineStr">
        <is>
          <t>Ю.А.Климош</t>
        </is>
      </c>
      <c r="AQ100" s="274" t="n"/>
      <c r="AR100" s="274" t="n"/>
      <c r="AS100" s="274" t="n"/>
      <c r="AT100" s="274" t="n"/>
      <c r="AU100" s="3" t="n"/>
      <c r="AV100" s="3" t="n"/>
      <c r="AW100" s="3" t="n"/>
      <c r="AX100" s="265" t="n"/>
      <c r="AY100" s="4" t="n"/>
      <c r="AZ100" s="4" t="n"/>
      <c r="BA100" s="267" t="n"/>
      <c r="BB100" s="267" t="n"/>
      <c r="BC100" s="296" t="n"/>
      <c r="BD100" s="296" t="n"/>
      <c r="BE100" s="296" t="n"/>
      <c r="BF100" s="296" t="n"/>
      <c r="BG100" s="296" t="n"/>
      <c r="BH100" s="787" t="n"/>
      <c r="BI100" s="787" t="n"/>
      <c r="BJ100" s="787" t="n"/>
      <c r="BK100" s="296" t="n"/>
      <c r="BL100" s="296" t="n"/>
      <c r="BM100" s="296" t="n"/>
      <c r="BN100" s="296" t="n"/>
      <c r="BO100" s="296" t="n"/>
      <c r="BP100" s="296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273" t="n"/>
      <c r="D101" s="273" t="n"/>
      <c r="E101" s="273" t="n"/>
      <c r="F101" s="273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3" t="n"/>
      <c r="AB101" s="3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67" t="n"/>
      <c r="BB101" s="267" t="n"/>
      <c r="BC101" s="296" t="n"/>
      <c r="BD101" s="296" t="n"/>
      <c r="BE101" s="296" t="n"/>
      <c r="BF101" s="296" t="n"/>
      <c r="BG101" s="296" t="n"/>
      <c r="BH101" s="787" t="n"/>
      <c r="BI101" s="787" t="n"/>
      <c r="BJ101" s="787" t="n"/>
      <c r="BK101" s="296" t="n"/>
      <c r="BL101" s="296" t="n"/>
      <c r="BM101" s="296" t="n"/>
      <c r="BN101" s="296" t="n"/>
      <c r="BO101" s="296" t="n"/>
      <c r="BP101" s="296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67" t="n"/>
      <c r="BB102" s="267" t="n"/>
      <c r="BC102" s="296" t="n"/>
      <c r="BD102" s="296" t="n"/>
      <c r="BE102" s="296" t="n"/>
      <c r="BF102" s="296" t="n"/>
      <c r="BG102" s="296" t="n"/>
      <c r="BH102" s="787" t="n"/>
      <c r="BI102" s="787" t="n"/>
      <c r="BJ102" s="787" t="n"/>
      <c r="BK102" s="296" t="n"/>
      <c r="BL102" s="296" t="n"/>
      <c r="BM102" s="296" t="n"/>
      <c r="BN102" s="296" t="n"/>
      <c r="BO102" s="296" t="n"/>
      <c r="BP102" s="296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96" t="n"/>
      <c r="C103" s="282" t="inlineStr">
        <is>
          <t>Заведующий кафедрой химической технологии вяжущих материалов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3" t="n"/>
      <c r="X103" s="3" t="n"/>
      <c r="Y103" s="3" t="n"/>
      <c r="Z103" s="3" t="n"/>
      <c r="AA103" s="3" t="n"/>
      <c r="AB103" s="272" t="n"/>
      <c r="AC103" s="273" t="n"/>
      <c r="AD103" s="273" t="n"/>
      <c r="AE103" s="273" t="n"/>
      <c r="AF103" s="273" t="n"/>
      <c r="AG103" s="273" t="n"/>
      <c r="AH103" s="273" t="n"/>
      <c r="AI103" s="272" t="n"/>
      <c r="AJ103" s="41" t="n"/>
      <c r="AK103" s="41" t="n"/>
      <c r="AL103" s="41" t="n"/>
      <c r="AM103" s="41" t="n"/>
      <c r="AN103" s="41" t="n"/>
      <c r="AO103" s="3" t="n"/>
      <c r="AP103" s="41" t="inlineStr">
        <is>
          <t>А.А.Мечай</t>
        </is>
      </c>
      <c r="AQ103" s="274" t="n"/>
      <c r="AR103" s="274" t="n"/>
      <c r="AS103" s="274" t="n"/>
      <c r="AT103" s="274" t="n"/>
      <c r="AU103" s="3" t="n"/>
      <c r="AV103" s="3" t="n"/>
      <c r="AW103" s="41" t="n"/>
      <c r="AX103" s="4" t="n"/>
      <c r="AY103" s="4" t="n"/>
      <c r="AZ103" s="4" t="n"/>
      <c r="BA103" s="267" t="n"/>
      <c r="BB103" s="267" t="n"/>
      <c r="BC103" s="296" t="n"/>
      <c r="BD103" s="296" t="n"/>
      <c r="BE103" s="296" t="n"/>
      <c r="BF103" s="296" t="n"/>
      <c r="BG103" s="296" t="n"/>
      <c r="BH103" s="787" t="n"/>
      <c r="BI103" s="787" t="n"/>
      <c r="BJ103" s="787" t="n"/>
      <c r="BK103" s="296" t="n"/>
      <c r="BL103" s="296" t="n"/>
      <c r="BM103" s="296" t="n"/>
      <c r="BN103" s="296" t="n"/>
      <c r="BO103" s="296" t="n"/>
      <c r="BP103" s="296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3" t="n"/>
      <c r="D104" s="2" t="n"/>
      <c r="E104" s="2" t="n"/>
      <c r="F104" s="2" t="n"/>
      <c r="G104" s="2" t="n"/>
      <c r="H104" s="2" t="n"/>
      <c r="I104" s="2" t="n"/>
      <c r="J104" s="2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41" t="n"/>
      <c r="AC104" s="3" t="n"/>
      <c r="AD104" s="3" t="n"/>
      <c r="AE104" s="3" t="n"/>
      <c r="AF104" s="3" t="n"/>
      <c r="AG104" s="3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3" t="n"/>
      <c r="AQ104" s="274" t="n"/>
      <c r="AR104" s="274" t="n"/>
      <c r="AS104" s="274" t="n"/>
      <c r="AT104" s="274" t="n"/>
      <c r="AU104" s="3" t="n"/>
      <c r="AV104" s="3" t="n"/>
      <c r="AW104" s="41" t="n"/>
      <c r="AX104" s="4" t="n"/>
      <c r="AY104" s="4" t="n"/>
      <c r="AZ104" s="4" t="n"/>
      <c r="BA104" s="267" t="n"/>
      <c r="BB104" s="267" t="n"/>
      <c r="BC104" s="296" t="n"/>
      <c r="BD104" s="296" t="n"/>
      <c r="BE104" s="296" t="n"/>
      <c r="BF104" s="296" t="n"/>
      <c r="BG104" s="296" t="n"/>
      <c r="BH104" s="787" t="n"/>
      <c r="BI104" s="787" t="n"/>
      <c r="BJ104" s="787" t="n"/>
      <c r="BK104" s="296" t="n"/>
      <c r="BL104" s="296" t="n"/>
      <c r="BM104" s="296" t="n"/>
      <c r="BN104" s="296" t="n"/>
      <c r="BO104" s="296" t="n"/>
      <c r="BP104" s="296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67" t="n"/>
      <c r="BB105" s="267" t="n"/>
      <c r="BC105" s="296" t="n"/>
      <c r="BD105" s="296" t="n"/>
      <c r="BE105" s="296" t="n"/>
      <c r="BF105" s="296" t="n"/>
      <c r="BG105" s="296" t="n"/>
      <c r="BH105" s="787" t="n"/>
      <c r="BI105" s="787" t="n"/>
      <c r="BJ105" s="787" t="n"/>
      <c r="BK105" s="296" t="n"/>
      <c r="BL105" s="296" t="n"/>
      <c r="BM105" s="296" t="n"/>
      <c r="BN105" s="296" t="n"/>
      <c r="BO105" s="296" t="n"/>
      <c r="BP105" s="296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" t="n"/>
      <c r="AY106" s="4" t="n"/>
      <c r="AZ106" s="4" t="n"/>
      <c r="BA106" s="267" t="n"/>
      <c r="BB106" s="267" t="n"/>
      <c r="BC106" s="296" t="n"/>
      <c r="BD106" s="296" t="n"/>
      <c r="BE106" s="296" t="n"/>
      <c r="BF106" s="296" t="n"/>
      <c r="BG106" s="296" t="n"/>
      <c r="BH106" s="787" t="n"/>
      <c r="BI106" s="787" t="n"/>
      <c r="BJ106" s="787" t="n"/>
      <c r="BK106" s="296" t="n"/>
      <c r="BL106" s="296" t="n"/>
      <c r="BM106" s="296" t="n"/>
      <c r="BN106" s="296" t="n"/>
      <c r="BO106" s="296" t="n"/>
      <c r="BP106" s="296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274" t="inlineStr">
        <is>
          <t>Заведующий кафедрой                                    технологии стекла и керамики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3" t="n"/>
      <c r="X107" s="3" t="n"/>
      <c r="Y107" s="3" t="n"/>
      <c r="Z107" s="3" t="n"/>
      <c r="AA107" s="3" t="n"/>
      <c r="AB107" s="272" t="n"/>
      <c r="AC107" s="273" t="n"/>
      <c r="AD107" s="273" t="n"/>
      <c r="AE107" s="273" t="n"/>
      <c r="AF107" s="273" t="n"/>
      <c r="AG107" s="273" t="n"/>
      <c r="AH107" s="273" t="n"/>
      <c r="AI107" s="272" t="n"/>
      <c r="AJ107" s="41" t="n"/>
      <c r="AK107" s="41" t="n"/>
      <c r="AL107" s="41" t="n"/>
      <c r="AM107" s="41" t="n"/>
      <c r="AN107" s="41" t="n"/>
      <c r="AO107" s="3" t="n"/>
      <c r="AP107" s="41" t="inlineStr">
        <is>
          <t>Ю.Г.Павлюкевич</t>
        </is>
      </c>
      <c r="AQ107" s="274" t="n"/>
      <c r="AR107" s="274" t="n"/>
      <c r="AS107" s="274" t="n"/>
      <c r="AT107" s="274" t="n"/>
      <c r="AU107" s="3" t="n"/>
      <c r="AV107" s="3" t="n"/>
      <c r="AW107" s="41" t="n"/>
      <c r="AX107" s="4" t="n"/>
      <c r="AY107" s="4" t="n"/>
      <c r="AZ107" s="4" t="n"/>
      <c r="BA107" s="267" t="n"/>
      <c r="BB107" s="267" t="n"/>
      <c r="BC107" s="296" t="n"/>
      <c r="BD107" s="296" t="n"/>
      <c r="BE107" s="296" t="n"/>
      <c r="BF107" s="296" t="n"/>
      <c r="BG107" s="296" t="n"/>
      <c r="BH107" s="787" t="n"/>
      <c r="BI107" s="787" t="n"/>
      <c r="BJ107" s="787" t="n"/>
      <c r="BK107" s="296" t="n"/>
      <c r="BL107" s="296" t="n"/>
      <c r="BM107" s="296" t="n"/>
      <c r="BN107" s="296" t="n"/>
      <c r="BO107" s="296" t="n"/>
      <c r="BP107" s="296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3" t="n"/>
      <c r="D108" s="2" t="n"/>
      <c r="E108" s="2" t="n"/>
      <c r="F108" s="2" t="n"/>
      <c r="G108" s="2" t="n"/>
      <c r="H108" s="2" t="n"/>
      <c r="I108" s="2" t="n"/>
      <c r="J108" s="2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41" t="n"/>
      <c r="AC108" s="3" t="n"/>
      <c r="AD108" s="3" t="n"/>
      <c r="AE108" s="3" t="n"/>
      <c r="AF108" s="3" t="n"/>
      <c r="AG108" s="3" t="n"/>
      <c r="AH108" s="3" t="n"/>
      <c r="AI108" s="41" t="n"/>
      <c r="AJ108" s="41" t="n"/>
      <c r="AK108" s="41" t="n"/>
      <c r="AL108" s="41" t="n"/>
      <c r="AM108" s="41" t="n"/>
      <c r="AN108" s="41" t="n"/>
      <c r="AO108" s="3" t="n"/>
      <c r="AP108" s="3" t="n"/>
      <c r="AQ108" s="274" t="n"/>
      <c r="AR108" s="274" t="n"/>
      <c r="AS108" s="274" t="n"/>
      <c r="AT108" s="274" t="n"/>
      <c r="AU108" s="3" t="n"/>
      <c r="AV108" s="3" t="n"/>
      <c r="AW108" s="41" t="n"/>
      <c r="AX108" s="4" t="n"/>
      <c r="AY108" s="4" t="n"/>
      <c r="AZ108" s="4" t="n"/>
      <c r="BA108" s="267" t="n"/>
      <c r="BB108" s="267" t="n"/>
      <c r="BC108" s="296" t="n"/>
      <c r="BD108" s="296" t="n"/>
      <c r="BE108" s="296" t="n"/>
      <c r="BF108" s="296" t="n"/>
      <c r="BG108" s="296" t="n"/>
      <c r="BH108" s="787" t="n"/>
      <c r="BI108" s="787" t="n"/>
      <c r="BJ108" s="787" t="n"/>
      <c r="BK108" s="296" t="n"/>
      <c r="BL108" s="296" t="n"/>
      <c r="BM108" s="296" t="n"/>
      <c r="BN108" s="296" t="n"/>
      <c r="BO108" s="296" t="n"/>
      <c r="BP108" s="296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96" t="n"/>
      <c r="C109" s="273" t="n"/>
      <c r="D109" s="273" t="n"/>
      <c r="E109" s="273" t="n"/>
      <c r="F109" s="273" t="n"/>
      <c r="G109" s="277" t="inlineStr">
        <is>
          <t>20___</t>
        </is>
      </c>
      <c r="H109" s="278" t="n"/>
      <c r="I109" s="41" t="n"/>
      <c r="J109" s="4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" t="n"/>
      <c r="AY109" s="4" t="n"/>
      <c r="AZ109" s="4" t="n"/>
      <c r="BA109" s="267" t="n"/>
      <c r="BB109" s="267" t="n"/>
      <c r="BC109" s="296" t="n"/>
      <c r="BD109" s="296" t="n"/>
      <c r="BE109" s="296" t="n"/>
      <c r="BF109" s="296" t="n"/>
      <c r="BG109" s="296" t="n"/>
      <c r="BH109" s="787" t="n"/>
      <c r="BI109" s="787" t="n"/>
      <c r="BJ109" s="787" t="n"/>
      <c r="BK109" s="296" t="n"/>
      <c r="BL109" s="296" t="n"/>
      <c r="BM109" s="296" t="n"/>
      <c r="BN109" s="296" t="n"/>
      <c r="BO109" s="296" t="n"/>
      <c r="BP109" s="296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296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" t="n"/>
      <c r="AY110" s="4" t="n"/>
      <c r="AZ110" s="4" t="n"/>
      <c r="BA110" s="267" t="n"/>
      <c r="BB110" s="267" t="n"/>
      <c r="BC110" s="296" t="n"/>
      <c r="BD110" s="296" t="n"/>
      <c r="BE110" s="296" t="n"/>
      <c r="BF110" s="296" t="n"/>
      <c r="BG110" s="296" t="n"/>
      <c r="BH110" s="787" t="n"/>
      <c r="BI110" s="787" t="n"/>
      <c r="BJ110" s="787" t="n"/>
      <c r="BK110" s="296" t="n"/>
      <c r="BL110" s="296" t="n"/>
      <c r="BM110" s="296" t="n"/>
      <c r="BN110" s="296" t="n"/>
      <c r="BO110" s="296" t="n"/>
      <c r="BP110" s="296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296" t="n"/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96" t="n"/>
      <c r="BB111" s="296" t="n"/>
      <c r="BC111" s="296" t="n"/>
      <c r="BD111" s="296" t="n"/>
      <c r="BE111" s="296" t="n"/>
      <c r="BF111" s="296" t="n"/>
      <c r="BG111" s="296" t="n"/>
      <c r="BH111" s="787" t="n"/>
      <c r="BI111" s="787" t="n"/>
      <c r="BJ111" s="787" t="n"/>
      <c r="BK111" s="296" t="n"/>
      <c r="BL111" s="296" t="n"/>
      <c r="BM111" s="296" t="n"/>
      <c r="BN111" s="296" t="n"/>
      <c r="BO111" s="296" t="n"/>
      <c r="BP111" s="296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1" t="n"/>
      <c r="B112" s="296" t="n"/>
      <c r="C112" s="281" t="inlineStr">
        <is>
          <t>Рекомендован к утверждению научно-методическим советом БГТУ</t>
        </is>
      </c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265" t="n"/>
      <c r="AY112" s="4" t="n"/>
      <c r="AZ112" s="4" t="n"/>
      <c r="BA112" s="267" t="n"/>
      <c r="BB112" s="267" t="n"/>
      <c r="BC112" s="296" t="n"/>
      <c r="BD112" s="296" t="n"/>
      <c r="BE112" s="296" t="n"/>
      <c r="BF112" s="296" t="n"/>
      <c r="BG112" s="296" t="n"/>
      <c r="BH112" s="787" t="n"/>
      <c r="BI112" s="787" t="n"/>
      <c r="BJ112" s="787" t="n"/>
      <c r="BK112" s="296" t="n"/>
      <c r="BL112" s="296" t="n"/>
      <c r="BM112" s="296" t="n"/>
      <c r="BN112" s="296" t="n"/>
      <c r="BO112" s="296" t="n"/>
      <c r="BP112" s="296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296" t="n"/>
      <c r="C113" s="282" t="inlineStr">
        <is>
          <t>Протокол № 6 от 28.04.2023</t>
        </is>
      </c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67" t="n"/>
      <c r="BB113" s="267" t="n"/>
      <c r="BC113" s="296" t="n"/>
      <c r="BD113" s="296" t="n"/>
      <c r="BE113" s="296" t="n"/>
      <c r="BF113" s="296" t="n"/>
      <c r="BG113" s="296" t="n"/>
      <c r="BH113" s="787" t="n"/>
      <c r="BI113" s="787" t="n"/>
      <c r="BJ113" s="787" t="n"/>
      <c r="BK113" s="296" t="n"/>
      <c r="BL113" s="296" t="n"/>
      <c r="BM113" s="296" t="n"/>
      <c r="BN113" s="296" t="n"/>
      <c r="BO113" s="296" t="n"/>
      <c r="BP113" s="296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1" t="n"/>
      <c r="B114" s="296" t="n"/>
      <c r="C114" s="296" t="n"/>
      <c r="D114" s="296" t="n"/>
      <c r="E114" s="296" t="n"/>
      <c r="F114" s="296" t="n"/>
      <c r="G114" s="296" t="n"/>
      <c r="H114" s="296" t="n"/>
      <c r="I114" s="296" t="n"/>
      <c r="J114" s="296" t="n"/>
      <c r="K114" s="296" t="n"/>
      <c r="L114" s="296" t="n"/>
      <c r="M114" s="296" t="n"/>
      <c r="N114" s="296" t="n"/>
      <c r="O114" s="296" t="n"/>
      <c r="P114" s="296" t="n"/>
      <c r="Q114" s="296" t="n"/>
      <c r="R114" s="296" t="n"/>
      <c r="S114" s="296" t="n"/>
      <c r="T114" s="296" t="n"/>
      <c r="U114" s="296" t="n"/>
      <c r="V114" s="296" t="n"/>
      <c r="W114" s="296" t="n"/>
      <c r="X114" s="296" t="n"/>
      <c r="Y114" s="296" t="n"/>
      <c r="Z114" s="296" t="n"/>
      <c r="AA114" s="296" t="n"/>
      <c r="AB114" s="296" t="n"/>
      <c r="AC114" s="296" t="n"/>
      <c r="AD114" s="296" t="n"/>
      <c r="AE114" s="296" t="n"/>
      <c r="AF114" s="296" t="n"/>
      <c r="AG114" s="296" t="n"/>
      <c r="AH114" s="296" t="n"/>
      <c r="AI114" s="296" t="n"/>
      <c r="AJ114" s="267" t="n"/>
      <c r="AK114" s="267" t="n"/>
      <c r="AL114" s="267" t="n"/>
      <c r="AM114" s="267" t="n"/>
      <c r="AN114" s="294" t="n"/>
      <c r="AO114" s="293" t="n"/>
      <c r="AP114" s="296" t="n"/>
      <c r="AQ114" s="296" t="n"/>
      <c r="AR114" s="785" t="n"/>
      <c r="AS114" s="266" t="n"/>
      <c r="AT114" s="266" t="n"/>
      <c r="AU114" s="266" t="n"/>
      <c r="AV114" s="266" t="n"/>
      <c r="AW114" s="266" t="n"/>
      <c r="AX114" s="266" t="n"/>
      <c r="AY114" s="267" t="n"/>
      <c r="AZ114" s="266" t="n"/>
      <c r="BA114" s="267" t="n"/>
      <c r="BB114" s="267" t="n"/>
      <c r="BC114" s="296" t="n"/>
      <c r="BD114" s="296" t="n"/>
      <c r="BE114" s="296" t="n"/>
      <c r="BF114" s="296" t="n"/>
      <c r="BG114" s="296" t="n"/>
      <c r="BH114" s="787" t="n"/>
      <c r="BI114" s="787" t="n"/>
      <c r="BJ114" s="787" t="n"/>
      <c r="BK114" s="296" t="n"/>
      <c r="BL114" s="296" t="n"/>
      <c r="BM114" s="296" t="n"/>
      <c r="BN114" s="296" t="n"/>
      <c r="BO114" s="296" t="n"/>
      <c r="BP114" s="296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296" t="n"/>
      <c r="B115" s="275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67" t="n"/>
      <c r="BA115" s="267" t="n"/>
      <c r="BB115" s="296" t="n"/>
      <c r="BC115" s="296" t="n"/>
      <c r="BD115" s="296" t="n"/>
      <c r="BE115" s="296" t="n"/>
      <c r="BF115" s="296" t="n"/>
      <c r="BG115" s="787" t="n"/>
      <c r="BH115" s="787" t="n"/>
      <c r="BI115" s="787" t="n"/>
      <c r="BJ115" s="296" t="n"/>
      <c r="BK115" s="296" t="n"/>
      <c r="BL115" s="296" t="n"/>
      <c r="BM115" s="296" t="n"/>
      <c r="BN115" s="296" t="n"/>
      <c r="BO115" s="296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296" t="n"/>
      <c r="B116" s="275" t="n"/>
      <c r="C116" s="296" t="n"/>
      <c r="D116" s="296" t="n"/>
      <c r="E116" s="296" t="n"/>
      <c r="F116" s="296" t="n"/>
      <c r="G116" s="296" t="n"/>
      <c r="H116" s="296" t="n"/>
      <c r="I116" s="296" t="n"/>
      <c r="J116" s="296" t="n"/>
      <c r="K116" s="296" t="n"/>
      <c r="L116" s="296" t="n"/>
      <c r="M116" s="296" t="n"/>
      <c r="N116" s="296" t="n"/>
      <c r="O116" s="296" t="n"/>
      <c r="P116" s="296" t="n"/>
      <c r="Q116" s="296" t="n"/>
      <c r="R116" s="296" t="n"/>
      <c r="S116" s="296" t="n"/>
      <c r="T116" s="296" t="n"/>
      <c r="U116" s="296" t="n"/>
      <c r="V116" s="296" t="n"/>
      <c r="W116" s="296" t="n"/>
      <c r="X116" s="296" t="n"/>
      <c r="Y116" s="296" t="n"/>
      <c r="Z116" s="296" t="n"/>
      <c r="AA116" s="296" t="n"/>
      <c r="AB116" s="296" t="n"/>
      <c r="AC116" s="296" t="n"/>
      <c r="AD116" s="296" t="n"/>
      <c r="AE116" s="296" t="n"/>
      <c r="AF116" s="296" t="n"/>
      <c r="AG116" s="296" t="n"/>
      <c r="AH116" s="296" t="n"/>
      <c r="AI116" s="296" t="n"/>
      <c r="AJ116" s="296" t="n"/>
      <c r="AK116" s="296" t="n"/>
      <c r="AL116" s="296" t="n"/>
      <c r="AM116" s="296" t="n"/>
      <c r="AN116" s="296" t="n"/>
      <c r="AO116" s="296" t="n"/>
      <c r="AP116" s="296" t="n"/>
      <c r="AQ116" s="296" t="n"/>
      <c r="AR116" s="296" t="n"/>
      <c r="AS116" s="296" t="n"/>
      <c r="AT116" s="296" t="n"/>
      <c r="AU116" s="296" t="n"/>
      <c r="AV116" s="296" t="n"/>
      <c r="AW116" s="296" t="n"/>
      <c r="AX116" s="296" t="n"/>
      <c r="AY116" s="296" t="n"/>
      <c r="AZ116" s="267" t="n"/>
      <c r="BA116" s="267" t="n"/>
      <c r="BB116" s="296" t="n"/>
      <c r="BC116" s="296" t="n"/>
      <c r="BD116" s="296" t="n"/>
      <c r="BE116" s="296" t="n"/>
      <c r="BF116" s="296" t="n"/>
      <c r="BG116" s="787" t="n"/>
      <c r="BH116" s="787" t="n"/>
      <c r="BI116" s="787" t="n"/>
      <c r="BJ116" s="296" t="n"/>
      <c r="BK116" s="296" t="n"/>
      <c r="BL116" s="296" t="n"/>
      <c r="BM116" s="296" t="n"/>
      <c r="BN116" s="296" t="n"/>
      <c r="BO116" s="296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296" t="n"/>
      <c r="B117" s="1861" t="n"/>
      <c r="C117" s="296" t="n"/>
      <c r="D117" s="296" t="n"/>
      <c r="E117" s="296" t="n"/>
      <c r="F117" s="296" t="n"/>
      <c r="G117" s="296" t="n"/>
      <c r="H117" s="296" t="n"/>
      <c r="I117" s="296" t="n"/>
      <c r="J117" s="296" t="n"/>
      <c r="K117" s="296" t="n"/>
      <c r="L117" s="296" t="n"/>
      <c r="M117" s="296" t="n"/>
      <c r="N117" s="296" t="n"/>
      <c r="O117" s="296" t="n"/>
      <c r="P117" s="296" t="n"/>
      <c r="Q117" s="296" t="n"/>
      <c r="R117" s="296" t="n"/>
      <c r="S117" s="296" t="n"/>
      <c r="T117" s="296" t="n"/>
      <c r="U117" s="296" t="n"/>
      <c r="V117" s="296" t="n"/>
      <c r="W117" s="296" t="n"/>
      <c r="X117" s="296" t="n"/>
      <c r="Y117" s="296" t="n"/>
      <c r="Z117" s="296" t="n"/>
      <c r="AA117" s="296" t="n"/>
      <c r="AB117" s="296" t="n"/>
      <c r="AC117" s="296" t="n"/>
      <c r="AD117" s="296" t="n"/>
      <c r="AE117" s="296" t="n"/>
      <c r="AF117" s="296" t="n"/>
      <c r="AG117" s="296" t="n"/>
      <c r="AH117" s="296" t="n"/>
      <c r="AI117" s="296" t="n"/>
      <c r="AJ117" s="296" t="n"/>
      <c r="AK117" s="296" t="n"/>
      <c r="AL117" s="296" t="n"/>
      <c r="AM117" s="296" t="n"/>
      <c r="AN117" s="294" t="n"/>
      <c r="AO117" s="267" t="n"/>
      <c r="AP117" s="267" t="n"/>
      <c r="AQ117" s="267" t="n"/>
      <c r="AR117" s="267" t="n"/>
      <c r="AS117" s="267" t="n"/>
      <c r="AT117" s="267" t="n"/>
      <c r="AU117" s="267" t="n"/>
      <c r="AV117" s="267" t="n"/>
      <c r="AW117" s="267" t="n"/>
      <c r="AX117" s="267" t="n"/>
      <c r="AY117" s="267" t="n"/>
      <c r="AZ117" s="267" t="n"/>
      <c r="BA117" s="267" t="n"/>
      <c r="BB117" s="296" t="n"/>
      <c r="BC117" s="296" t="n"/>
      <c r="BD117" s="296" t="n"/>
      <c r="BE117" s="296" t="n"/>
      <c r="BF117" s="296" t="n"/>
      <c r="BG117" s="787" t="n"/>
      <c r="BH117" s="787" t="n"/>
      <c r="BI117" s="787" t="n"/>
      <c r="BJ117" s="296" t="n"/>
      <c r="BK117" s="296" t="n"/>
      <c r="BL117" s="296" t="n"/>
      <c r="BM117" s="296" t="n"/>
      <c r="BN117" s="296" t="n"/>
      <c r="BO117" s="296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296" t="n"/>
      <c r="B118" s="296" t="n"/>
      <c r="C118" s="296" t="n"/>
      <c r="D118" s="296" t="n"/>
      <c r="E118" s="296" t="n"/>
      <c r="F118" s="296" t="n"/>
      <c r="G118" s="296" t="n"/>
      <c r="H118" s="296" t="n"/>
      <c r="I118" s="296" t="n"/>
      <c r="J118" s="296" t="n"/>
      <c r="K118" s="296" t="n"/>
      <c r="L118" s="296" t="n"/>
      <c r="M118" s="296" t="n"/>
      <c r="N118" s="296" t="n"/>
      <c r="O118" s="296" t="n"/>
      <c r="P118" s="296" t="n"/>
      <c r="Q118" s="296" t="n"/>
      <c r="R118" s="296" t="n"/>
      <c r="S118" s="296" t="n"/>
      <c r="T118" s="296" t="n"/>
      <c r="U118" s="296" t="n"/>
      <c r="V118" s="296" t="n"/>
      <c r="W118" s="296" t="n"/>
      <c r="X118" s="296" t="n"/>
      <c r="Y118" s="296" t="n"/>
      <c r="Z118" s="296" t="n"/>
      <c r="AA118" s="296" t="n"/>
      <c r="AB118" s="296" t="n"/>
      <c r="AC118" s="296" t="n"/>
      <c r="AD118" s="296" t="n"/>
      <c r="AE118" s="296" t="n"/>
      <c r="AF118" s="296" t="n"/>
      <c r="AG118" s="296" t="n"/>
      <c r="AH118" s="296" t="n"/>
      <c r="AI118" s="296" t="n"/>
      <c r="AJ118" s="296" t="n"/>
      <c r="AK118" s="296" t="n"/>
      <c r="AL118" s="296" t="n"/>
      <c r="AM118" s="296" t="n"/>
      <c r="AN118" s="296" t="n"/>
      <c r="AO118" s="296" t="n"/>
      <c r="AP118" s="296" t="n"/>
      <c r="AQ118" s="296" t="n"/>
      <c r="AR118" s="296" t="n"/>
      <c r="AS118" s="296" t="n"/>
      <c r="AT118" s="296" t="n"/>
      <c r="AU118" s="296" t="n"/>
      <c r="AV118" s="296" t="n"/>
      <c r="AW118" s="296" t="n"/>
      <c r="AX118" s="296" t="n"/>
      <c r="AY118" s="296" t="n"/>
      <c r="AZ118" s="296" t="n"/>
      <c r="BA118" s="296" t="n"/>
      <c r="BB118" s="296" t="n"/>
      <c r="BC118" s="296" t="n"/>
      <c r="BD118" s="296" t="n"/>
      <c r="BE118" s="296" t="n"/>
      <c r="BF118" s="296" t="n"/>
      <c r="BG118" s="787" t="n"/>
      <c r="BH118" s="787" t="n"/>
      <c r="BI118" s="787" t="n"/>
      <c r="BJ118" s="296" t="n"/>
      <c r="BK118" s="296" t="n"/>
      <c r="BL118" s="296" t="n"/>
      <c r="BM118" s="296" t="n"/>
      <c r="BN118" s="296" t="n"/>
      <c r="BO118" s="296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25" t="n"/>
      <c r="BU119" s="25" t="n"/>
      <c r="BV119" s="25" t="n"/>
      <c r="BW119" s="25" t="n"/>
      <c r="BX119" s="25" t="n"/>
      <c r="BY119" s="25" t="n"/>
      <c r="BZ119" s="25" t="n"/>
      <c r="CA119" s="25" t="n"/>
      <c r="CB119" s="25" t="n"/>
      <c r="CC119" s="25" t="n"/>
      <c r="CD119" s="25" t="n"/>
      <c r="CE119" s="25" t="n"/>
      <c r="CF119" s="25" t="n"/>
      <c r="CG119" s="25" t="n"/>
      <c r="CH119" s="25" t="n"/>
      <c r="CI119" s="25" t="n"/>
      <c r="CJ119" s="25" t="n"/>
      <c r="CK119" s="25" t="n"/>
      <c r="CL119" s="25" t="n"/>
      <c r="CM119" s="25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25" t="n"/>
      <c r="BP122" s="25" t="n"/>
      <c r="BQ122" s="25" t="n"/>
      <c r="BR122" s="25" t="n"/>
      <c r="BS122" s="25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25" t="n"/>
      <c r="BP123" s="25" t="n"/>
      <c r="BQ123" s="25" t="n"/>
      <c r="BR123" s="25" t="n"/>
      <c r="BS123" s="25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25" t="n"/>
      <c r="BP124" s="25" t="n"/>
      <c r="BQ124" s="25" t="n"/>
      <c r="BR124" s="25" t="n"/>
      <c r="BS124" s="25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/>
      <c r="AH125" s="1" t="n"/>
      <c r="AI125" s="1" t="n"/>
      <c r="AJ125" s="1" t="n"/>
      <c r="AK125" s="1" t="n"/>
      <c r="AL125" s="1" t="n"/>
      <c r="AM125" s="1" t="n"/>
      <c r="AN125" s="1" t="n"/>
      <c r="AO125" s="1" t="n"/>
      <c r="AP125" s="1" t="n"/>
      <c r="AQ125" s="1" t="n"/>
      <c r="AR125" s="1" t="n"/>
      <c r="AS125" s="1" t="n"/>
      <c r="AT125" s="1" t="n"/>
      <c r="AU125" s="1" t="n"/>
      <c r="AV125" s="1" t="n"/>
      <c r="AW125" s="1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25" t="n"/>
      <c r="BP125" s="25" t="n"/>
      <c r="BQ125" s="25" t="n"/>
      <c r="BR125" s="25" t="n"/>
      <c r="BS125" s="25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/>
      <c r="AH126" s="1" t="n"/>
      <c r="AI126" s="1" t="n"/>
      <c r="AJ126" s="1" t="n"/>
      <c r="AK126" s="1" t="n"/>
      <c r="AL126" s="1" t="n"/>
      <c r="AM126" s="1" t="n"/>
      <c r="AN126" s="1" t="n"/>
      <c r="AO126" s="1" t="n"/>
      <c r="AP126" s="1" t="n"/>
      <c r="AQ126" s="1" t="n"/>
      <c r="AR126" s="1" t="n"/>
      <c r="AS126" s="1" t="n"/>
      <c r="AT126" s="1" t="n"/>
      <c r="AU126" s="1" t="n"/>
      <c r="AV126" s="1" t="n"/>
      <c r="AW126" s="1" t="n"/>
      <c r="AX126" s="1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25" t="n"/>
      <c r="BP126" s="25" t="n"/>
      <c r="BQ126" s="25" t="n"/>
      <c r="BR126" s="25" t="n"/>
      <c r="BS126" s="25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T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</row>
    <row r="3">
      <c r="A3" s="2" t="inlineStr">
        <is>
          <t>МИНИСТЕРСТВО ОБРАЗОВАНИЯ РЕСПУБЛИКИ БЕЛАРУСЬ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3" t="n"/>
      <c r="BP3" s="4" t="n"/>
      <c r="BQ3" s="4" t="n"/>
      <c r="BR3" s="4" t="n"/>
      <c r="BS3" s="4" t="n"/>
      <c r="BT3" s="1" t="n"/>
    </row>
    <row r="4">
      <c r="A4" s="2" t="inlineStr">
        <is>
          <t>Учреждение образования "Белорусский государственный технологический университет"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3" t="n"/>
      <c r="BP4" s="3" t="n"/>
      <c r="BQ4" s="4" t="n"/>
      <c r="BR4" s="4" t="n"/>
      <c r="BS4" s="4" t="n"/>
      <c r="BT4" s="1" t="n"/>
    </row>
    <row r="5">
      <c r="A5" s="10" t="n"/>
      <c r="B5" s="1" t="n"/>
      <c r="C5" s="1" t="n"/>
      <c r="D5" s="1" t="n"/>
      <c r="E5" s="1" t="n"/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31" t="n"/>
      <c r="S5" s="31" t="n"/>
      <c r="T5" s="31" t="n"/>
      <c r="U5" s="31" t="n"/>
      <c r="V5" s="16" t="n"/>
      <c r="W5" s="16" t="n"/>
      <c r="X5" s="31" t="n"/>
      <c r="Y5" s="31" t="n"/>
      <c r="Z5" s="31" t="n"/>
      <c r="AA5" s="1510" t="n"/>
      <c r="AB5" s="1550" t="n"/>
      <c r="AC5" s="285" t="n"/>
      <c r="AD5" s="1550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286" t="n"/>
      <c r="BT5" s="1" t="n"/>
    </row>
    <row r="6">
      <c r="A6" s="10" t="n"/>
      <c r="B6" s="1" t="n"/>
      <c r="C6" s="1" t="n"/>
      <c r="D6" s="1" t="n"/>
      <c r="E6" s="1" t="n"/>
      <c r="F6" s="284" t="inlineStr">
        <is>
          <t>УТВЕРЖДЕНО</t>
        </is>
      </c>
      <c r="G6" s="2" t="n"/>
      <c r="H6" s="2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7" t="n"/>
      <c r="S6" s="287" t="n"/>
      <c r="T6" s="287" t="n"/>
      <c r="U6" s="287" t="n"/>
      <c r="V6" s="287" t="n"/>
      <c r="W6" s="287" t="n"/>
      <c r="X6" s="287" t="n"/>
      <c r="Y6" s="287" t="n"/>
      <c r="Z6" s="287" t="n"/>
      <c r="AA6" s="287" t="n"/>
      <c r="AB6" s="287" t="n"/>
      <c r="AC6" s="527" t="inlineStr">
        <is>
          <t>УЧЕБНЫЙ ПЛАН</t>
        </is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287" t="n"/>
      <c r="AW6" s="287" t="n"/>
      <c r="AX6" s="287" t="n"/>
      <c r="AY6" s="287" t="n"/>
      <c r="AZ6" s="287" t="n"/>
      <c r="BA6" s="287" t="n"/>
      <c r="BB6" s="287" t="n"/>
      <c r="BC6" s="1" t="n"/>
      <c r="BD6" s="2359" t="n"/>
      <c r="BE6" s="2359" t="n"/>
      <c r="BF6" s="2359" t="n"/>
      <c r="BG6" s="2359" t="n"/>
      <c r="BH6" s="2359" t="n"/>
      <c r="BI6" s="2359" t="n"/>
      <c r="BJ6" s="2359" t="n"/>
      <c r="BK6" s="294" t="n"/>
      <c r="BL6" s="294" t="n"/>
      <c r="BM6" s="294" t="n"/>
      <c r="BN6" s="294" t="n"/>
      <c r="BO6" s="294" t="n"/>
      <c r="BP6" s="1" t="n"/>
      <c r="BQ6" s="1" t="n"/>
      <c r="BR6" s="294" t="n"/>
      <c r="BS6" s="254" t="n"/>
      <c r="BT6" s="1" t="n"/>
    </row>
    <row r="7">
      <c r="A7" s="10" t="n"/>
      <c r="B7" s="1" t="n"/>
      <c r="C7" s="1" t="n"/>
      <c r="D7" s="1" t="n"/>
      <c r="E7" s="1" t="n"/>
      <c r="F7" s="284" t="inlineStr">
        <is>
          <t>Ректором БГТУ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31" t="n"/>
      <c r="T7" s="31" t="n"/>
      <c r="U7" s="3" t="n"/>
      <c r="V7" s="3" t="n"/>
      <c r="W7" s="3" t="n"/>
      <c r="X7" s="3" t="n"/>
      <c r="Y7" s="3" t="n"/>
      <c r="Z7" s="3" t="n"/>
      <c r="AA7" s="2" t="n"/>
      <c r="AB7" s="2" t="n"/>
      <c r="AC7" s="1" t="n"/>
      <c r="AD7" s="278" t="n"/>
      <c r="AE7" s="278" t="n"/>
      <c r="AF7" s="278" t="n"/>
      <c r="AG7" s="278" t="n"/>
      <c r="AH7" s="278" t="n"/>
      <c r="AI7" s="278" t="n"/>
      <c r="AJ7" s="278" t="n"/>
      <c r="AK7" s="278" t="n"/>
      <c r="AL7" s="278" t="n"/>
      <c r="AM7" s="279" t="n"/>
      <c r="AN7" s="279" t="n"/>
      <c r="AO7" s="279" t="n"/>
      <c r="AP7" s="279" t="n"/>
      <c r="AQ7" s="279" t="n"/>
      <c r="AR7" s="279" t="n"/>
      <c r="AS7" s="279" t="n"/>
      <c r="AT7" s="279" t="n"/>
      <c r="AU7" s="279" t="n"/>
      <c r="AV7" s="279" t="n"/>
      <c r="AW7" s="279" t="n"/>
      <c r="AX7" s="279" t="n"/>
      <c r="AY7" s="279" t="n"/>
      <c r="AZ7" s="279" t="n"/>
      <c r="BA7" s="279" t="n"/>
      <c r="BB7" s="279" t="n"/>
      <c r="BC7" s="2359" t="inlineStr">
        <is>
          <t>Степень: Магистр</t>
        </is>
      </c>
      <c r="BD7" s="2542" t="n"/>
      <c r="BE7" s="2542" t="n"/>
      <c r="BF7" s="2542" t="n"/>
      <c r="BG7" s="2542" t="n"/>
      <c r="BH7" s="2542" t="n"/>
      <c r="BI7" s="2542" t="n"/>
      <c r="BJ7" s="2542" t="n"/>
      <c r="BK7" s="6" t="n"/>
      <c r="BL7" s="6" t="n"/>
      <c r="BM7" s="6" t="n"/>
      <c r="BN7" s="6" t="n"/>
      <c r="BO7" s="6" t="n"/>
      <c r="BP7" s="1" t="n"/>
      <c r="BQ7" s="1" t="n"/>
      <c r="BR7" s="6" t="n"/>
      <c r="BS7" s="6" t="n"/>
      <c r="BT7" s="1" t="n"/>
    </row>
    <row r="8">
      <c r="A8" s="10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23" t="n"/>
      <c r="T8" s="23" t="n"/>
      <c r="U8" s="1" t="n"/>
      <c r="V8" s="3" t="n"/>
      <c r="W8" s="3" t="n"/>
      <c r="X8" s="909" t="inlineStr">
        <is>
          <t>Специальность:</t>
        </is>
      </c>
      <c r="Y8" s="3" t="n"/>
      <c r="Z8" s="3" t="n"/>
      <c r="AA8" s="2" t="n"/>
      <c r="AB8" s="2" t="n"/>
      <c r="AC8" s="1" t="n"/>
      <c r="AD8" s="1" t="n"/>
      <c r="AE8" s="2886" t="inlineStr">
        <is>
          <t>7-06-0711-04 Инновационные технологии силикатных строительных материалов и изделий</t>
        </is>
      </c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244" t="inlineStr">
        <is>
          <t xml:space="preserve">Срок обучения: </t>
        </is>
      </c>
      <c r="BD8" s="1857" t="n"/>
      <c r="BE8" s="1857" t="n"/>
      <c r="BF8" s="1857" t="n"/>
      <c r="BG8" s="1857" t="n"/>
      <c r="BH8" s="1857" t="n"/>
      <c r="BI8" s="2543" t="inlineStr">
        <is>
          <t>1,5 года</t>
        </is>
      </c>
      <c r="BJ8" s="2543" t="n"/>
      <c r="BK8" s="266" t="n"/>
      <c r="BL8" s="266" t="n"/>
      <c r="BM8" s="266" t="n"/>
      <c r="BN8" s="266" t="n"/>
      <c r="BO8" s="266" t="n"/>
      <c r="BP8" s="1" t="n"/>
      <c r="BQ8" s="1" t="n"/>
      <c r="BR8" s="266" t="n"/>
      <c r="BS8" s="266" t="n"/>
      <c r="BT8" s="1" t="n"/>
    </row>
    <row r="9">
      <c r="A9" s="25" t="n"/>
      <c r="B9" s="1" t="n"/>
      <c r="C9" s="1" t="n"/>
      <c r="D9" s="1" t="n"/>
      <c r="E9" s="1" t="n"/>
      <c r="F9" s="1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786" t="n"/>
      <c r="T9" s="787" t="n"/>
      <c r="U9" s="1706" t="n"/>
      <c r="V9" s="1" t="n"/>
      <c r="W9" s="1" t="n"/>
      <c r="X9" s="1" t="n"/>
      <c r="Y9" s="1" t="n"/>
      <c r="Z9" s="1" t="n"/>
      <c r="AA9" s="1" t="n"/>
      <c r="AB9" s="1" t="n"/>
      <c r="AC9" s="278" t="n"/>
      <c r="AD9" s="279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575" t="n"/>
      <c r="BD9" s="1575" t="n"/>
      <c r="BE9" s="1575" t="n"/>
      <c r="BF9" s="1575" t="n"/>
      <c r="BG9" s="1575" t="n"/>
      <c r="BH9" s="1575" t="n"/>
      <c r="BI9" s="1575" t="n"/>
      <c r="BJ9" s="1575" t="n"/>
      <c r="BK9" s="296" t="n"/>
      <c r="BL9" s="266" t="n"/>
      <c r="BM9" s="275" t="n"/>
      <c r="BN9" s="296" t="n"/>
      <c r="BO9" s="275" t="n"/>
      <c r="BP9" s="1" t="n"/>
      <c r="BQ9" s="1" t="n"/>
      <c r="BR9" s="275" t="n"/>
      <c r="BS9" s="275" t="n"/>
      <c r="BT9" s="1" t="n"/>
    </row>
    <row r="10">
      <c r="A10" s="25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293" t="n"/>
      <c r="T10" s="1" t="n"/>
      <c r="U10" s="1" t="n"/>
      <c r="V10" s="1" t="n"/>
      <c r="W10" s="1" t="n"/>
      <c r="X10" s="1" t="n"/>
      <c r="Y10" s="1" t="n"/>
      <c r="Z10" s="1" t="n"/>
      <c r="AA10" s="293" t="n"/>
      <c r="AB10" s="293" t="n"/>
      <c r="AC10" s="278" t="n"/>
      <c r="AD10" s="278" t="n"/>
      <c r="AE10" s="278" t="n"/>
      <c r="AF10" s="278" t="n"/>
      <c r="AG10" s="278" t="n"/>
      <c r="AH10" s="278" t="n"/>
      <c r="AI10" s="278" t="n"/>
      <c r="AJ10" s="278" t="n"/>
      <c r="AK10" s="278" t="n"/>
      <c r="AL10" s="278" t="n"/>
      <c r="AM10" s="279" t="n"/>
      <c r="AN10" s="279" t="n"/>
      <c r="AO10" s="279" t="n"/>
      <c r="AP10" s="279" t="n"/>
      <c r="AQ10" s="279" t="n"/>
      <c r="AR10" s="279" t="n"/>
      <c r="AS10" s="279" t="n"/>
      <c r="AT10" s="279" t="n"/>
      <c r="AU10" s="279" t="n"/>
      <c r="AV10" s="279" t="n"/>
      <c r="AW10" s="279" t="n"/>
      <c r="AX10" s="279" t="n"/>
      <c r="AY10" s="279" t="n"/>
      <c r="AZ10" s="279" t="n"/>
      <c r="BA10" s="279" t="n"/>
      <c r="BB10" s="279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294" t="n"/>
      <c r="BS10" s="294" t="n"/>
      <c r="BT10" s="1" t="n"/>
    </row>
    <row r="11">
      <c r="A11" s="25" t="n"/>
      <c r="B11" s="1" t="n"/>
      <c r="C11" s="1" t="n"/>
      <c r="D11" s="1" t="n"/>
      <c r="E11" s="1" t="n"/>
      <c r="F11" s="3" t="inlineStr">
        <is>
          <t>Регистрационный № 06-07-026/уч.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284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31" t="n"/>
      <c r="AA11" s="1510" t="n"/>
      <c r="AB11" s="1720" t="n"/>
      <c r="AC11" s="1510" t="n"/>
      <c r="AD11" s="1510" t="n"/>
      <c r="AE11" s="1510" t="n"/>
      <c r="AF11" s="1510" t="n"/>
      <c r="AG11" s="1510" t="n"/>
      <c r="AH11" s="8" t="n"/>
      <c r="AI11" s="1510" t="n"/>
      <c r="AJ11" s="2887" t="n"/>
      <c r="AK11" s="2887" t="n"/>
      <c r="AL11" s="2887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295" t="n"/>
      <c r="AZ11" s="295" t="n"/>
      <c r="BA11" s="97" t="inlineStr">
        <is>
          <t xml:space="preserve">Форма получения образования: заочная </t>
        </is>
      </c>
      <c r="BB11" s="97" t="n"/>
      <c r="BC11" s="97" t="n"/>
      <c r="BD11" s="97" t="n"/>
      <c r="BE11" s="97" t="n"/>
      <c r="BF11" s="97" t="n"/>
      <c r="BG11" s="97" t="n"/>
      <c r="BH11" s="97" t="n"/>
      <c r="BI11" s="97" t="n"/>
      <c r="BJ11" s="97" t="n"/>
      <c r="BK11" s="97" t="n"/>
      <c r="BL11" s="97" t="n"/>
      <c r="BM11" s="97" t="n"/>
      <c r="BN11" s="296" t="n"/>
      <c r="BO11" s="296" t="n"/>
      <c r="BP11" s="1" t="n"/>
      <c r="BQ11" s="1" t="n"/>
      <c r="BR11" s="297" t="n"/>
      <c r="BS11" s="298" t="n"/>
      <c r="BT11" s="1" t="n"/>
    </row>
    <row r="12">
      <c r="A12" s="32" t="n"/>
      <c r="B12" s="224" t="n"/>
      <c r="C12" s="299" t="n"/>
      <c r="D12" s="299" t="n"/>
      <c r="E12" s="299" t="n"/>
      <c r="F12" s="1" t="n"/>
      <c r="G12" s="284" t="n"/>
      <c r="H12" s="284" t="n"/>
      <c r="I12" s="299" t="n"/>
      <c r="J12" s="299" t="n"/>
      <c r="K12" s="299" t="n"/>
      <c r="L12" s="299" t="n"/>
      <c r="M12" s="299" t="n"/>
      <c r="N12" s="299" t="n"/>
      <c r="O12" s="299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99" t="n"/>
      <c r="Y12" s="299" t="n"/>
      <c r="Z12" s="224" t="n"/>
      <c r="AA12" s="1511" t="n"/>
      <c r="AB12" s="1524" t="n"/>
      <c r="AC12" s="1511" t="n"/>
      <c r="AD12" s="1511" t="n"/>
      <c r="AE12" s="1511" t="n"/>
      <c r="AF12" s="1511" t="n"/>
      <c r="AG12" s="1511" t="n"/>
      <c r="AH12" s="1511" t="n"/>
      <c r="AI12" s="1511" t="n"/>
      <c r="AJ12" s="1511" t="n"/>
      <c r="AK12" s="1511" t="n"/>
      <c r="AL12" s="1511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224" t="n"/>
      <c r="BP12" s="224" t="n"/>
      <c r="BQ12" s="224" t="n"/>
      <c r="BR12" s="224" t="n"/>
      <c r="BS12" s="224" t="n"/>
      <c r="BT12" s="1" t="n"/>
    </row>
    <row r="13">
      <c r="A13" s="99" t="n"/>
      <c r="B13" s="19" t="n"/>
      <c r="C13" s="19" t="n"/>
      <c r="D13" s="19" t="n"/>
      <c r="E13" s="19" t="n"/>
      <c r="F13" s="19" t="n"/>
      <c r="G13" s="19" t="n"/>
      <c r="H13" s="19" t="n"/>
      <c r="I13" s="19" t="inlineStr">
        <is>
          <t>I. График образовательного процесса</t>
        </is>
      </c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20" t="n"/>
      <c r="AB13" s="20" t="n"/>
      <c r="AC13" s="20" t="n"/>
      <c r="AD13" s="20" t="n"/>
      <c r="AE13" s="20" t="n"/>
      <c r="AF13" s="20" t="n"/>
      <c r="AG13" s="20" t="n"/>
      <c r="AH13" s="20" t="n"/>
      <c r="AI13" s="20" t="n"/>
      <c r="AJ13" s="20" t="n"/>
      <c r="AK13" s="20" t="n"/>
      <c r="AL13" s="20" t="n"/>
      <c r="AM13" s="43" t="inlineStr">
        <is>
          <t>II. Сводные данные по бюджету времени (в неделях)</t>
        </is>
      </c>
      <c r="AN13" s="44" t="n"/>
      <c r="AO13" s="44" t="n"/>
      <c r="AP13" s="44" t="n"/>
      <c r="AQ13" s="44" t="n"/>
      <c r="AR13" s="44" t="n"/>
      <c r="AS13" s="44" t="n"/>
      <c r="AT13" s="44" t="n"/>
      <c r="AU13" s="44" t="n"/>
      <c r="AV13" s="44" t="n"/>
      <c r="AW13" s="44" t="n"/>
      <c r="AX13" s="44" t="n"/>
      <c r="AY13" s="44" t="n"/>
      <c r="AZ13" s="44" t="n"/>
      <c r="BA13" s="44" t="n"/>
      <c r="BB13" s="44" t="n"/>
      <c r="BC13" s="44" t="n"/>
      <c r="BD13" s="44" t="n"/>
      <c r="BE13" s="44" t="n"/>
      <c r="BF13" s="44" t="n"/>
      <c r="BG13" s="44" t="n"/>
      <c r="BH13" s="44" t="n"/>
      <c r="BI13" s="44" t="n"/>
      <c r="BJ13" s="44" t="n"/>
      <c r="BK13" s="44" t="n"/>
      <c r="BL13" s="44" t="n"/>
      <c r="BM13" s="44" t="n"/>
      <c r="BN13" s="45" t="n"/>
      <c r="BO13" s="46" t="n"/>
      <c r="BP13" s="1" t="n"/>
      <c r="BQ13" s="46" t="n"/>
      <c r="BR13" s="46" t="n"/>
      <c r="BS13" s="46" t="n"/>
      <c r="BT13" s="1" t="n"/>
    </row>
    <row r="14">
      <c r="A14" s="32" t="n"/>
      <c r="B14" s="300" t="inlineStr">
        <is>
          <t>КУРСЫ</t>
        </is>
      </c>
      <c r="C14" s="301" t="inlineStr">
        <is>
          <t>сентябрь</t>
        </is>
      </c>
      <c r="D14" s="50" t="n"/>
      <c r="E14" s="50" t="n"/>
      <c r="F14" s="51" t="n"/>
      <c r="G14" s="52" t="n"/>
      <c r="H14" s="49" t="inlineStr">
        <is>
          <t>октябрь</t>
        </is>
      </c>
      <c r="I14" s="50" t="n"/>
      <c r="J14" s="51" t="n"/>
      <c r="K14" s="302" t="n"/>
      <c r="L14" s="49" t="inlineStr">
        <is>
          <t>ноябрь</t>
        </is>
      </c>
      <c r="M14" s="50" t="n"/>
      <c r="N14" s="50" t="n"/>
      <c r="O14" s="51" t="n"/>
      <c r="P14" s="49" t="inlineStr">
        <is>
          <t>декабрь</t>
        </is>
      </c>
      <c r="Q14" s="50" t="n"/>
      <c r="R14" s="50" t="n"/>
      <c r="S14" s="51" t="n"/>
      <c r="T14" s="302" t="n"/>
      <c r="U14" s="49" t="inlineStr">
        <is>
          <t>январь</t>
        </is>
      </c>
      <c r="V14" s="50" t="n"/>
      <c r="W14" s="50" t="n"/>
      <c r="X14" s="51" t="n"/>
      <c r="Y14" s="52" t="n"/>
      <c r="Z14" s="53" t="n"/>
      <c r="AA14" s="49" t="inlineStr">
        <is>
          <t>февраль</t>
        </is>
      </c>
      <c r="AB14" s="50" t="n"/>
      <c r="AC14" s="51" t="n"/>
      <c r="AD14" s="1718" t="n"/>
      <c r="AE14" s="49" t="inlineStr">
        <is>
          <t>март</t>
        </is>
      </c>
      <c r="AF14" s="50" t="n"/>
      <c r="AG14" s="50" t="n"/>
      <c r="AH14" s="51" t="n"/>
      <c r="AI14" s="1718" t="n"/>
      <c r="AJ14" s="49" t="inlineStr">
        <is>
          <t>апрель</t>
        </is>
      </c>
      <c r="AK14" s="50" t="n"/>
      <c r="AL14" s="51" t="n"/>
      <c r="AM14" s="304" t="n"/>
      <c r="AN14" s="49" t="inlineStr">
        <is>
          <t>май</t>
        </is>
      </c>
      <c r="AO14" s="50" t="n"/>
      <c r="AP14" s="50" t="n"/>
      <c r="AQ14" s="51" t="n"/>
      <c r="AR14" s="49" t="inlineStr">
        <is>
          <t>июнь</t>
        </is>
      </c>
      <c r="AS14" s="50" t="n"/>
      <c r="AT14" s="50" t="n"/>
      <c r="AU14" s="51" t="n"/>
      <c r="AV14" s="52" t="n"/>
      <c r="AW14" s="53" t="n"/>
      <c r="AX14" s="49" t="inlineStr">
        <is>
          <t>июль</t>
        </is>
      </c>
      <c r="AY14" s="50" t="n"/>
      <c r="AZ14" s="51" t="n"/>
      <c r="BA14" s="302" t="n"/>
      <c r="BB14" s="49" t="inlineStr">
        <is>
          <t>август</t>
        </is>
      </c>
      <c r="BC14" s="50" t="n"/>
      <c r="BD14" s="50" t="n"/>
      <c r="BE14" s="51" t="n"/>
      <c r="BF14" s="914" t="inlineStr">
        <is>
          <t>Самостоятельная работа по изучению дисциплин учебного плана</t>
        </is>
      </c>
      <c r="BG14" s="53" t="n"/>
      <c r="BH14" s="305" t="inlineStr">
        <is>
          <t>Установочная сессия</t>
        </is>
      </c>
      <c r="BI14" s="53" t="n"/>
      <c r="BJ14" s="305" t="inlineStr">
        <is>
          <t>Лабораторно-экзаменационная сессия</t>
        </is>
      </c>
      <c r="BK14" s="305" t="inlineStr">
        <is>
          <t>Производственные практики</t>
        </is>
      </c>
      <c r="BL14" s="305" t="inlineStr">
        <is>
          <t>Магистерская диссертация</t>
        </is>
      </c>
      <c r="BM14" s="305" t="inlineStr">
        <is>
          <t>Итоговая аттестация</t>
        </is>
      </c>
      <c r="BN14" s="2888" t="inlineStr">
        <is>
          <t>Всего</t>
        </is>
      </c>
      <c r="BO14" s="1" t="n"/>
      <c r="BP14" s="1" t="n"/>
      <c r="BQ14" s="1" t="n"/>
      <c r="BR14" s="1" t="n"/>
      <c r="BS14" s="1" t="n"/>
      <c r="BT14" s="1" t="n"/>
    </row>
    <row r="15">
      <c r="A15" s="32" t="n"/>
      <c r="B15" s="307" t="n"/>
      <c r="C15" s="308" t="n">
        <v>1</v>
      </c>
      <c r="D15" s="309" t="n">
        <v>8</v>
      </c>
      <c r="E15" s="309" t="n">
        <v>15</v>
      </c>
      <c r="F15" s="309" t="n">
        <v>22</v>
      </c>
      <c r="G15" s="310" t="n">
        <v>29</v>
      </c>
      <c r="H15" s="309" t="n">
        <v>6</v>
      </c>
      <c r="I15" s="309" t="n">
        <v>13</v>
      </c>
      <c r="J15" s="309" t="n">
        <v>20</v>
      </c>
      <c r="K15" s="311" t="n">
        <v>27</v>
      </c>
      <c r="L15" s="309" t="n">
        <v>3</v>
      </c>
      <c r="M15" s="309" t="n">
        <v>10</v>
      </c>
      <c r="N15" s="309" t="n">
        <v>17</v>
      </c>
      <c r="O15" s="309" t="n">
        <v>24</v>
      </c>
      <c r="P15" s="309" t="n">
        <v>1</v>
      </c>
      <c r="Q15" s="309" t="n">
        <v>8</v>
      </c>
      <c r="R15" s="309" t="n">
        <v>15</v>
      </c>
      <c r="S15" s="309" t="n">
        <v>22</v>
      </c>
      <c r="T15" s="311" t="n">
        <v>29</v>
      </c>
      <c r="U15" s="309" t="n">
        <v>5</v>
      </c>
      <c r="V15" s="309" t="n">
        <v>12</v>
      </c>
      <c r="W15" s="309" t="n"/>
      <c r="X15" s="309" t="n">
        <v>19</v>
      </c>
      <c r="Y15" s="311" t="n">
        <v>26</v>
      </c>
      <c r="Z15" s="141" t="n"/>
      <c r="AA15" s="309" t="n">
        <v>2</v>
      </c>
      <c r="AB15" s="309" t="n">
        <v>9</v>
      </c>
      <c r="AC15" s="309" t="n">
        <v>16</v>
      </c>
      <c r="AD15" s="310" t="n">
        <v>23</v>
      </c>
      <c r="AE15" s="309" t="n">
        <v>2</v>
      </c>
      <c r="AF15" s="309" t="n">
        <v>9</v>
      </c>
      <c r="AG15" s="309" t="n">
        <v>16</v>
      </c>
      <c r="AH15" s="309" t="n">
        <v>23</v>
      </c>
      <c r="AI15" s="310" t="n">
        <v>30</v>
      </c>
      <c r="AJ15" s="309" t="n">
        <v>6</v>
      </c>
      <c r="AK15" s="309" t="n">
        <v>13</v>
      </c>
      <c r="AL15" s="309" t="n">
        <v>20</v>
      </c>
      <c r="AM15" s="310" t="n">
        <v>27</v>
      </c>
      <c r="AN15" s="309" t="n">
        <v>4</v>
      </c>
      <c r="AO15" s="309" t="n">
        <v>11</v>
      </c>
      <c r="AP15" s="309" t="n">
        <v>18</v>
      </c>
      <c r="AQ15" s="309" t="n">
        <v>25</v>
      </c>
      <c r="AR15" s="309" t="n">
        <v>1</v>
      </c>
      <c r="AS15" s="309" t="n">
        <v>8</v>
      </c>
      <c r="AT15" s="309" t="n">
        <v>15</v>
      </c>
      <c r="AU15" s="309" t="n">
        <v>22</v>
      </c>
      <c r="AV15" s="311" t="n">
        <v>29</v>
      </c>
      <c r="AW15" s="141" t="n"/>
      <c r="AX15" s="309" t="n">
        <v>6</v>
      </c>
      <c r="AY15" s="309" t="n">
        <v>13</v>
      </c>
      <c r="AZ15" s="309" t="n">
        <v>20</v>
      </c>
      <c r="BA15" s="311" t="n">
        <v>27</v>
      </c>
      <c r="BB15" s="313" t="n">
        <v>3</v>
      </c>
      <c r="BC15" s="313" t="n">
        <v>10</v>
      </c>
      <c r="BD15" s="313" t="n">
        <v>17</v>
      </c>
      <c r="BE15" s="314" t="n">
        <v>24</v>
      </c>
      <c r="BF15" s="112" t="n"/>
      <c r="BG15" s="115" t="n"/>
      <c r="BH15" s="116" t="n"/>
      <c r="BI15" s="115" t="n"/>
      <c r="BJ15" s="64" t="n"/>
      <c r="BK15" s="64" t="n"/>
      <c r="BL15" s="64" t="n"/>
      <c r="BM15" s="64" t="n"/>
      <c r="BN15" s="65" t="n"/>
      <c r="BO15" s="1" t="n"/>
      <c r="BP15" s="1" t="n"/>
      <c r="BQ15" s="1" t="n"/>
      <c r="BR15" s="1" t="n"/>
      <c r="BS15" s="1" t="n"/>
      <c r="BT15" s="1" t="n"/>
    </row>
    <row r="16">
      <c r="A16" s="32" t="n"/>
      <c r="B16" s="307" t="n"/>
      <c r="C16" s="315" t="n">
        <v>7</v>
      </c>
      <c r="D16" s="316" t="n">
        <v>14</v>
      </c>
      <c r="E16" s="316" t="n">
        <v>21</v>
      </c>
      <c r="F16" s="316" t="n">
        <v>28</v>
      </c>
      <c r="G16" s="316" t="n">
        <v>5</v>
      </c>
      <c r="H16" s="316" t="n">
        <v>12</v>
      </c>
      <c r="I16" s="316" t="n">
        <v>19</v>
      </c>
      <c r="J16" s="316" t="n">
        <v>26</v>
      </c>
      <c r="K16" s="316" t="n">
        <v>2</v>
      </c>
      <c r="L16" s="316" t="n">
        <v>9</v>
      </c>
      <c r="M16" s="316" t="n">
        <v>16</v>
      </c>
      <c r="N16" s="316" t="n">
        <v>23</v>
      </c>
      <c r="O16" s="316" t="n">
        <v>30</v>
      </c>
      <c r="P16" s="316" t="n">
        <v>7</v>
      </c>
      <c r="Q16" s="316" t="n">
        <v>14</v>
      </c>
      <c r="R16" s="316" t="n">
        <v>21</v>
      </c>
      <c r="S16" s="316" t="n">
        <v>28</v>
      </c>
      <c r="T16" s="316" t="n">
        <v>4</v>
      </c>
      <c r="U16" s="316" t="n">
        <v>11</v>
      </c>
      <c r="V16" s="316" t="n">
        <v>18</v>
      </c>
      <c r="W16" s="316" t="n"/>
      <c r="X16" s="316" t="n">
        <v>25</v>
      </c>
      <c r="Y16" s="316" t="n">
        <v>1</v>
      </c>
      <c r="Z16" s="317" t="n"/>
      <c r="AA16" s="316" t="n">
        <v>8</v>
      </c>
      <c r="AB16" s="316" t="n">
        <v>15</v>
      </c>
      <c r="AC16" s="316" t="n">
        <v>22</v>
      </c>
      <c r="AD16" s="316" t="n">
        <v>1</v>
      </c>
      <c r="AE16" s="316" t="n">
        <v>8</v>
      </c>
      <c r="AF16" s="316" t="n">
        <v>15</v>
      </c>
      <c r="AG16" s="316" t="n">
        <v>22</v>
      </c>
      <c r="AH16" s="316" t="n">
        <v>29</v>
      </c>
      <c r="AI16" s="316" t="n">
        <v>5</v>
      </c>
      <c r="AJ16" s="316" t="n">
        <v>12</v>
      </c>
      <c r="AK16" s="316" t="n">
        <v>19</v>
      </c>
      <c r="AL16" s="316" t="n">
        <v>26</v>
      </c>
      <c r="AM16" s="316" t="n">
        <v>3</v>
      </c>
      <c r="AN16" s="316" t="n">
        <v>10</v>
      </c>
      <c r="AO16" s="316" t="n">
        <v>17</v>
      </c>
      <c r="AP16" s="316" t="n">
        <v>24</v>
      </c>
      <c r="AQ16" s="316" t="n">
        <v>31</v>
      </c>
      <c r="AR16" s="316" t="n">
        <v>7</v>
      </c>
      <c r="AS16" s="316" t="n">
        <v>14</v>
      </c>
      <c r="AT16" s="316" t="n">
        <v>21</v>
      </c>
      <c r="AU16" s="316" t="n">
        <v>28</v>
      </c>
      <c r="AV16" s="316" t="n">
        <v>5</v>
      </c>
      <c r="AW16" s="317" t="n"/>
      <c r="AX16" s="316" t="n">
        <v>12</v>
      </c>
      <c r="AY16" s="316" t="n">
        <v>19</v>
      </c>
      <c r="AZ16" s="316" t="n">
        <v>26</v>
      </c>
      <c r="BA16" s="316" t="n">
        <v>2</v>
      </c>
      <c r="BB16" s="310" t="n">
        <v>9</v>
      </c>
      <c r="BC16" s="310" t="n">
        <v>16</v>
      </c>
      <c r="BD16" s="310" t="n">
        <v>23</v>
      </c>
      <c r="BE16" s="319" t="n">
        <v>31</v>
      </c>
      <c r="BF16" s="112" t="n"/>
      <c r="BG16" s="115" t="n"/>
      <c r="BH16" s="116" t="n"/>
      <c r="BI16" s="115" t="n"/>
      <c r="BJ16" s="64" t="n"/>
      <c r="BK16" s="64" t="n"/>
      <c r="BL16" s="64" t="n"/>
      <c r="BM16" s="64" t="n"/>
      <c r="BN16" s="65" t="n"/>
      <c r="BO16" s="1" t="n"/>
      <c r="BP16" s="1" t="n"/>
      <c r="BQ16" s="1" t="n"/>
      <c r="BR16" s="1" t="n"/>
      <c r="BS16" s="1" t="n"/>
      <c r="BT16" s="1" t="n"/>
    </row>
    <row r="17">
      <c r="A17" s="32" t="n"/>
      <c r="B17" s="320" t="n"/>
      <c r="C17" s="321" t="n">
        <v>1</v>
      </c>
      <c r="D17" s="322" t="n">
        <v>2</v>
      </c>
      <c r="E17" s="322" t="n">
        <v>3</v>
      </c>
      <c r="F17" s="322" t="n">
        <v>4</v>
      </c>
      <c r="G17" s="322" t="n">
        <v>5</v>
      </c>
      <c r="H17" s="322" t="n">
        <v>6</v>
      </c>
      <c r="I17" s="322" t="n">
        <v>7</v>
      </c>
      <c r="J17" s="322" t="n">
        <v>8</v>
      </c>
      <c r="K17" s="322" t="n">
        <v>9</v>
      </c>
      <c r="L17" s="322" t="n">
        <v>10</v>
      </c>
      <c r="M17" s="322" t="n">
        <v>11</v>
      </c>
      <c r="N17" s="322" t="n">
        <v>12</v>
      </c>
      <c r="O17" s="322" t="n">
        <v>13</v>
      </c>
      <c r="P17" s="322" t="n">
        <v>14</v>
      </c>
      <c r="Q17" s="322" t="n">
        <v>15</v>
      </c>
      <c r="R17" s="322" t="n">
        <v>16</v>
      </c>
      <c r="S17" s="322" t="n">
        <v>17</v>
      </c>
      <c r="T17" s="322" t="n">
        <v>18</v>
      </c>
      <c r="U17" s="322" t="n">
        <v>19</v>
      </c>
      <c r="V17" s="322" t="n">
        <v>20</v>
      </c>
      <c r="W17" s="322" t="n"/>
      <c r="X17" s="322" t="n">
        <v>21</v>
      </c>
      <c r="Y17" s="322" t="n">
        <v>22</v>
      </c>
      <c r="Z17" s="70" t="n"/>
      <c r="AA17" s="322" t="n">
        <v>23</v>
      </c>
      <c r="AB17" s="322" t="n">
        <v>24</v>
      </c>
      <c r="AC17" s="322" t="n">
        <v>25</v>
      </c>
      <c r="AD17" s="322" t="n">
        <v>26</v>
      </c>
      <c r="AE17" s="322" t="n">
        <v>27</v>
      </c>
      <c r="AF17" s="322" t="n">
        <v>28</v>
      </c>
      <c r="AG17" s="322" t="n">
        <v>29</v>
      </c>
      <c r="AH17" s="322" t="n">
        <v>30</v>
      </c>
      <c r="AI17" s="322" t="n">
        <v>31</v>
      </c>
      <c r="AJ17" s="322" t="n">
        <v>32</v>
      </c>
      <c r="AK17" s="322" t="n">
        <v>33</v>
      </c>
      <c r="AL17" s="322" t="n">
        <v>34</v>
      </c>
      <c r="AM17" s="322" t="n">
        <v>35</v>
      </c>
      <c r="AN17" s="322" t="n">
        <v>36</v>
      </c>
      <c r="AO17" s="322" t="n">
        <v>37</v>
      </c>
      <c r="AP17" s="322" t="n">
        <v>38</v>
      </c>
      <c r="AQ17" s="322" t="n">
        <v>39</v>
      </c>
      <c r="AR17" s="322" t="n">
        <v>40</v>
      </c>
      <c r="AS17" s="322" t="n">
        <v>41</v>
      </c>
      <c r="AT17" s="322" t="n">
        <v>42</v>
      </c>
      <c r="AU17" s="322" t="n">
        <v>43</v>
      </c>
      <c r="AV17" s="322" t="n">
        <v>44</v>
      </c>
      <c r="AW17" s="70" t="n"/>
      <c r="AX17" s="322" t="n">
        <v>45</v>
      </c>
      <c r="AY17" s="322" t="n">
        <v>46</v>
      </c>
      <c r="AZ17" s="322" t="n">
        <v>47</v>
      </c>
      <c r="BA17" s="322" t="n">
        <v>48</v>
      </c>
      <c r="BB17" s="322" t="n">
        <v>49</v>
      </c>
      <c r="BC17" s="322" t="n">
        <v>50</v>
      </c>
      <c r="BD17" s="322" t="n">
        <v>51</v>
      </c>
      <c r="BE17" s="324" t="n">
        <v>52</v>
      </c>
      <c r="BF17" s="136" t="n"/>
      <c r="BG17" s="249" t="n"/>
      <c r="BH17" s="325" t="n"/>
      <c r="BI17" s="249" t="n"/>
      <c r="BJ17" s="73" t="n"/>
      <c r="BK17" s="73" t="n"/>
      <c r="BL17" s="73" t="n"/>
      <c r="BM17" s="73" t="n"/>
      <c r="BN17" s="74" t="n"/>
      <c r="BO17" s="1" t="n"/>
      <c r="BP17" s="1" t="n"/>
      <c r="BQ17" s="1" t="n"/>
      <c r="BR17" s="1" t="n"/>
      <c r="BS17" s="1" t="n"/>
      <c r="BT17" s="1" t="n"/>
    </row>
    <row r="18">
      <c r="A18" s="75" t="n"/>
      <c r="B18" s="326" t="inlineStr">
        <is>
          <t>I</t>
        </is>
      </c>
      <c r="C18" s="327" t="n"/>
      <c r="D18" s="328" t="inlineStr">
        <is>
          <t>+</t>
        </is>
      </c>
      <c r="E18" s="327" t="n"/>
      <c r="F18" s="327" t="n"/>
      <c r="G18" s="327" t="n"/>
      <c r="H18" s="327" t="n"/>
      <c r="I18" s="327" t="n"/>
      <c r="J18" s="327" t="n"/>
      <c r="K18" s="327" t="n"/>
      <c r="L18" s="327" t="n"/>
      <c r="M18" s="327" t="n"/>
      <c r="N18" s="327" t="n"/>
      <c r="O18" s="327" t="n"/>
      <c r="P18" s="327" t="n"/>
      <c r="Q18" s="327" t="n"/>
      <c r="R18" s="327" t="n"/>
      <c r="S18" s="327" t="n"/>
      <c r="T18" s="327" t="n"/>
      <c r="U18" s="329" t="n"/>
      <c r="V18" s="329" t="inlineStr">
        <is>
          <t>:</t>
        </is>
      </c>
      <c r="W18" s="329" t="n"/>
      <c r="X18" s="329" t="inlineStr">
        <is>
          <t>:</t>
        </is>
      </c>
      <c r="Y18" s="330" t="n"/>
      <c r="Z18" s="124" t="n"/>
      <c r="AA18" s="329" t="n"/>
      <c r="AB18" s="328" t="n"/>
      <c r="AC18" s="2889" t="n"/>
      <c r="AD18" s="328" t="n"/>
      <c r="AE18" s="328" t="n"/>
      <c r="AF18" s="328" t="n"/>
      <c r="AG18" s="328" t="n"/>
      <c r="AH18" s="328" t="n"/>
      <c r="AI18" s="328" t="n"/>
      <c r="AJ18" s="328" t="n"/>
      <c r="AK18" s="328" t="n"/>
      <c r="AL18" s="328" t="n"/>
      <c r="AM18" s="332" t="n"/>
      <c r="AN18" s="332" t="n"/>
      <c r="AO18" s="332" t="n"/>
      <c r="AP18" s="332" t="n"/>
      <c r="AQ18" s="329" t="n"/>
      <c r="AR18" s="329" t="inlineStr">
        <is>
          <t>:</t>
        </is>
      </c>
      <c r="AS18" s="329" t="inlineStr">
        <is>
          <t>:</t>
        </is>
      </c>
      <c r="AT18" s="329" t="n"/>
      <c r="AU18" s="329" t="n"/>
      <c r="AV18" s="330" t="n"/>
      <c r="AW18" s="124" t="n"/>
      <c r="AX18" s="329" t="n"/>
      <c r="AY18" s="329" t="n"/>
      <c r="AZ18" s="329" t="n"/>
      <c r="BA18" s="329" t="n"/>
      <c r="BB18" s="329" t="n"/>
      <c r="BC18" s="329" t="n"/>
      <c r="BD18" s="329" t="n"/>
      <c r="BE18" s="329" t="n"/>
      <c r="BF18" s="335" t="n">
        <v>47</v>
      </c>
      <c r="BG18" s="124" t="n"/>
      <c r="BH18" s="329" t="n">
        <v>1</v>
      </c>
      <c r="BI18" s="139" t="n"/>
      <c r="BJ18" s="334" t="n">
        <v>4</v>
      </c>
      <c r="BK18" s="334" t="n"/>
      <c r="BL18" s="334" t="n"/>
      <c r="BM18" s="334" t="n"/>
      <c r="BN18" s="87">
        <f>BF18+BH18+BJ18+BK18+BL18+BM18</f>
        <v/>
      </c>
      <c r="BO18" s="1" t="n"/>
      <c r="BP18" s="1" t="n"/>
      <c r="BQ18" s="1" t="n"/>
      <c r="BR18" s="1" t="n"/>
      <c r="BS18" s="1" t="n"/>
      <c r="BT18" s="1" t="n"/>
    </row>
    <row r="19">
      <c r="A19" s="75" t="n"/>
      <c r="B19" s="1649" t="inlineStr">
        <is>
          <t>II</t>
        </is>
      </c>
      <c r="C19" s="2360" t="n"/>
      <c r="D19" s="2360" t="n"/>
      <c r="E19" s="2360" t="n"/>
      <c r="F19" s="2360" t="n"/>
      <c r="G19" s="2360" t="n"/>
      <c r="H19" s="2360" t="n"/>
      <c r="I19" s="2360" t="n"/>
      <c r="J19" s="2360" t="n"/>
      <c r="K19" s="589" t="inlineStr">
        <is>
          <t>Х</t>
        </is>
      </c>
      <c r="L19" s="589" t="inlineStr">
        <is>
          <t>Х</t>
        </is>
      </c>
      <c r="M19" s="1730" t="inlineStr">
        <is>
          <t>:</t>
        </is>
      </c>
      <c r="N19" s="1730" t="inlineStr">
        <is>
          <t>:</t>
        </is>
      </c>
      <c r="O19" s="1875" t="inlineStr">
        <is>
          <t>/</t>
        </is>
      </c>
      <c r="P19" s="1875" t="inlineStr">
        <is>
          <t>/</t>
        </is>
      </c>
      <c r="Q19" s="1875" t="inlineStr">
        <is>
          <t>/</t>
        </is>
      </c>
      <c r="R19" s="1875" t="inlineStr">
        <is>
          <t>/</t>
        </is>
      </c>
      <c r="S19" s="1875" t="inlineStr">
        <is>
          <t>/</t>
        </is>
      </c>
      <c r="T19" s="1875" t="inlineStr">
        <is>
          <t>/</t>
        </is>
      </c>
      <c r="U19" s="1875" t="inlineStr">
        <is>
          <t>/</t>
        </is>
      </c>
      <c r="V19" s="1875" t="inlineStr">
        <is>
          <t>/</t>
        </is>
      </c>
      <c r="W19" s="1875" t="n"/>
      <c r="X19" s="589" t="inlineStr">
        <is>
          <t>//</t>
        </is>
      </c>
      <c r="Y19" s="341" t="inlineStr">
        <is>
          <t>//</t>
        </is>
      </c>
      <c r="Z19" s="1876" t="n"/>
      <c r="AA19" s="589" t="n"/>
      <c r="AB19" s="194" t="n"/>
      <c r="AC19" s="194" t="n"/>
      <c r="AD19" s="194" t="n"/>
      <c r="AE19" s="194" t="n"/>
      <c r="AF19" s="194" t="n"/>
      <c r="AG19" s="194" t="n"/>
      <c r="AH19" s="194" t="n"/>
      <c r="AI19" s="194" t="n"/>
      <c r="AJ19" s="194" t="n"/>
      <c r="AK19" s="194" t="n"/>
      <c r="AL19" s="194" t="n"/>
      <c r="AM19" s="194" t="n"/>
      <c r="AN19" s="194" t="n"/>
      <c r="AO19" s="194" t="n"/>
      <c r="AP19" s="194" t="n"/>
      <c r="AQ19" s="194" t="n"/>
      <c r="AR19" s="194" t="n"/>
      <c r="AS19" s="194" t="n"/>
      <c r="AT19" s="194" t="n"/>
      <c r="AU19" s="194" t="n"/>
      <c r="AV19" s="194" t="n"/>
      <c r="AW19" s="194" t="n"/>
      <c r="AX19" s="194" t="n"/>
      <c r="AY19" s="194" t="n"/>
      <c r="AZ19" s="194" t="n"/>
      <c r="BA19" s="194" t="n"/>
      <c r="BB19" s="194" t="n"/>
      <c r="BC19" s="194" t="n"/>
      <c r="BD19" s="194" t="n"/>
      <c r="BE19" s="1059" t="n"/>
      <c r="BF19" s="1876" t="n">
        <v>8</v>
      </c>
      <c r="BG19" s="1059" t="n"/>
      <c r="BH19" s="589" t="n"/>
      <c r="BI19" s="1059" t="n"/>
      <c r="BJ19" s="588" t="n">
        <v>2</v>
      </c>
      <c r="BK19" s="588" t="n">
        <v>2</v>
      </c>
      <c r="BL19" s="588" t="n">
        <v>8</v>
      </c>
      <c r="BM19" s="588" t="n">
        <v>2</v>
      </c>
      <c r="BN19" s="87">
        <f>BF19+BH19+BJ19+BK19+BL19+BM19</f>
        <v/>
      </c>
      <c r="BO19" s="1" t="n"/>
      <c r="BP19" s="1" t="n"/>
      <c r="BQ19" s="1" t="n"/>
      <c r="BR19" s="1" t="n"/>
      <c r="BS19" s="1" t="n"/>
      <c r="BT19" s="1" t="n"/>
    </row>
    <row r="20">
      <c r="A20" s="75" t="n"/>
      <c r="B20" s="346" t="n"/>
      <c r="C20" s="347" t="n"/>
      <c r="D20" s="347" t="n"/>
      <c r="E20" s="347" t="n"/>
      <c r="F20" s="347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  <c r="X20" s="347" t="n"/>
      <c r="Y20" s="347" t="n"/>
      <c r="Z20" s="347" t="n"/>
      <c r="AA20" s="88" t="n"/>
      <c r="AB20" s="88" t="n"/>
      <c r="AC20" s="286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346" t="n"/>
      <c r="BF20" s="940">
        <f>BF18+BF19</f>
        <v/>
      </c>
      <c r="BG20" s="249" t="n"/>
      <c r="BH20" s="940">
        <f>BH18+BH19</f>
        <v/>
      </c>
      <c r="BI20" s="249" t="n"/>
      <c r="BJ20" s="1461">
        <f>BJ18+BJ19</f>
        <v/>
      </c>
      <c r="BK20" s="1461">
        <f>BK18+BK19</f>
        <v/>
      </c>
      <c r="BL20" s="1461">
        <f>BL18+BL19</f>
        <v/>
      </c>
      <c r="BM20" s="1461">
        <f>BM18+BM19</f>
        <v/>
      </c>
      <c r="BN20" s="1462">
        <f>BN18+BN19</f>
        <v/>
      </c>
      <c r="BO20" s="1" t="n"/>
      <c r="BP20" s="1" t="n"/>
      <c r="BQ20" s="1" t="n"/>
      <c r="BR20" s="1" t="n"/>
      <c r="BS20" s="1" t="n"/>
      <c r="BT20" s="1" t="n"/>
    </row>
    <row r="21">
      <c r="A21" s="92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350" t="n"/>
      <c r="I21" s="94" t="inlineStr">
        <is>
          <t>−</t>
        </is>
      </c>
      <c r="J21" s="351" t="inlineStr">
        <is>
          <t>самостоятельная работа по изучению дисциплин учебного плана</t>
        </is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2890" t="n"/>
      <c r="AC21" s="352" t="inlineStr">
        <is>
          <t>Х</t>
        </is>
      </c>
      <c r="AD21" s="94" t="inlineStr">
        <is>
          <t>−</t>
        </is>
      </c>
      <c r="AE21" s="91" t="inlineStr">
        <is>
          <t>производственная практика</t>
        </is>
      </c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353" t="inlineStr">
        <is>
          <t>//</t>
        </is>
      </c>
      <c r="AR21" s="94" t="inlineStr">
        <is>
          <t>−</t>
        </is>
      </c>
      <c r="AS21" s="91" t="inlineStr">
        <is>
          <t>итоговая аттестация</t>
        </is>
      </c>
      <c r="AT21" s="91" t="n"/>
      <c r="AU21" s="91" t="n"/>
      <c r="AV21" s="91" t="n"/>
      <c r="AW21" s="91" t="n"/>
      <c r="AX21" s="91" t="n"/>
      <c r="AY21" s="92" t="n"/>
      <c r="AZ21" s="92" t="n"/>
      <c r="BA21" s="92" t="n"/>
      <c r="BB21" s="91" t="n"/>
      <c r="BC21" s="91" t="n"/>
      <c r="BD21" s="97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1" t="n"/>
    </row>
    <row r="22">
      <c r="A22" s="92" t="n"/>
      <c r="B22" s="91" t="n"/>
      <c r="C22" s="92" t="n"/>
      <c r="D22" s="91" t="n"/>
      <c r="E22" s="91" t="n"/>
      <c r="F22" s="91" t="n"/>
      <c r="G22" s="92" t="n"/>
      <c r="H22" s="94" t="n"/>
      <c r="I22" s="94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2890" t="n"/>
      <c r="AC22" s="14" t="n"/>
      <c r="AD22" s="94" t="n"/>
      <c r="AE22" s="94" t="n"/>
      <c r="AF22" s="98" t="n"/>
      <c r="AG22" s="98" t="n"/>
      <c r="AH22" s="98" t="n"/>
      <c r="AI22" s="98" t="n"/>
      <c r="AJ22" s="98" t="n"/>
      <c r="AK22" s="98" t="n"/>
      <c r="AL22" s="98" t="n"/>
      <c r="AM22" s="92" t="n"/>
      <c r="AN22" s="92" t="n"/>
      <c r="AO22" s="1" t="n"/>
      <c r="AP22" s="1" t="n"/>
      <c r="AQ22" s="354" t="n"/>
      <c r="AR22" s="94" t="n"/>
      <c r="AS22" s="91" t="n"/>
      <c r="AT22" s="91" t="n"/>
      <c r="AU22" s="91" t="n"/>
      <c r="AV22" s="91" t="n"/>
      <c r="AW22" s="91" t="n"/>
      <c r="AX22" s="91" t="n"/>
      <c r="AY22" s="92" t="n"/>
      <c r="AZ22" s="92" t="n"/>
      <c r="BA22" s="92" t="n"/>
      <c r="BB22" s="91" t="n"/>
      <c r="BC22" s="91" t="n"/>
      <c r="BD22" s="97" t="n"/>
      <c r="BE22" s="97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1" t="n"/>
    </row>
    <row r="23">
      <c r="A23" s="92" t="n"/>
      <c r="B23" s="91" t="n"/>
      <c r="C23" s="92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2" t="n"/>
      <c r="U23" s="92" t="n"/>
      <c r="V23" s="92" t="n"/>
      <c r="W23" s="92" t="n"/>
      <c r="X23" s="92" t="n"/>
      <c r="Y23" s="92" t="n"/>
      <c r="Z23" s="92" t="n"/>
      <c r="AA23" s="2890" t="n"/>
      <c r="AB23" s="2890" t="n"/>
      <c r="AC23" s="94" t="n"/>
      <c r="AD23" s="94" t="n"/>
      <c r="AE23" s="94" t="n"/>
      <c r="AF23" s="98" t="n"/>
      <c r="AG23" s="98" t="n"/>
      <c r="AH23" s="98" t="n"/>
      <c r="AI23" s="98" t="n"/>
      <c r="AJ23" s="98" t="n"/>
      <c r="AK23" s="94" t="n"/>
      <c r="AL23" s="94" t="n"/>
      <c r="AM23" s="92" t="n"/>
      <c r="AN23" s="92" t="n"/>
      <c r="AO23" s="1" t="n"/>
      <c r="AP23" s="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2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1" t="n"/>
    </row>
    <row r="24">
      <c r="A24" s="92" t="n"/>
      <c r="B24" s="91" t="n"/>
      <c r="C24" s="91" t="n"/>
      <c r="D24" s="91" t="n"/>
      <c r="E24" s="91" t="n"/>
      <c r="F24" s="91" t="n"/>
      <c r="G24" s="92" t="n"/>
      <c r="H24" s="352" t="inlineStr">
        <is>
          <t>:</t>
        </is>
      </c>
      <c r="I24" s="94" t="inlineStr">
        <is>
          <t>−</t>
        </is>
      </c>
      <c r="J24" s="351" t="inlineStr">
        <is>
          <t>лабораторно-экзаменационная сессия (ЛЭС)</t>
        </is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351" t="n"/>
      <c r="X24" s="92" t="n"/>
      <c r="Y24" s="92" t="n"/>
      <c r="Z24" s="92" t="n"/>
      <c r="AA24" s="2890" t="n"/>
      <c r="AB24" s="2890" t="n"/>
      <c r="AC24" s="353" t="inlineStr">
        <is>
          <t>/</t>
        </is>
      </c>
      <c r="AD24" s="94" t="inlineStr">
        <is>
          <t>−</t>
        </is>
      </c>
      <c r="AE24" s="91" t="inlineStr">
        <is>
          <t>магистерская диссертация</t>
        </is>
      </c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352" t="inlineStr">
        <is>
          <t>+</t>
        </is>
      </c>
      <c r="AR24" s="94" t="inlineStr">
        <is>
          <t>−</t>
        </is>
      </c>
      <c r="AS24" s="91" t="inlineStr">
        <is>
          <t>установочная сессия (УС)</t>
        </is>
      </c>
      <c r="AT24" s="97" t="n"/>
      <c r="AU24" s="97" t="n"/>
      <c r="AV24" s="97" t="n"/>
      <c r="AW24" s="92" t="n"/>
      <c r="AX24" s="90" t="n"/>
      <c r="AY24" s="90" t="n"/>
      <c r="AZ24" s="92" t="n"/>
      <c r="BA24" s="92" t="n"/>
      <c r="BB24" s="91" t="n"/>
      <c r="BC24" s="91" t="n"/>
      <c r="BD24" s="90" t="n"/>
      <c r="BE24" s="90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1" t="n"/>
    </row>
    <row r="25">
      <c r="A25" s="92" t="n"/>
      <c r="B25" s="91" t="n"/>
      <c r="C25" s="91" t="n"/>
      <c r="D25" s="91" t="n"/>
      <c r="E25" s="91" t="n"/>
      <c r="F25" s="91" t="n"/>
      <c r="G25" s="91" t="n"/>
      <c r="H25" s="91" t="n"/>
      <c r="I25" s="9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351" t="n"/>
      <c r="X25" s="91" t="n"/>
      <c r="Y25" s="91" t="n"/>
      <c r="Z25" s="91" t="n"/>
      <c r="AA25" s="94" t="n"/>
      <c r="AB25" s="94" t="n"/>
      <c r="AC25" s="94" t="n"/>
      <c r="AD25" s="94" t="n"/>
      <c r="AE25" s="94" t="n"/>
      <c r="AF25" s="94" t="n"/>
      <c r="AG25" s="94" t="n"/>
      <c r="AH25" s="98" t="n"/>
      <c r="AI25" s="98" t="n"/>
      <c r="AJ25" s="98" t="n"/>
      <c r="AK25" s="98" t="n"/>
      <c r="AL25" s="98" t="n"/>
      <c r="AM25" s="91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1" t="n"/>
    </row>
    <row r="26">
      <c r="A26" s="282" t="n"/>
      <c r="B26" s="20" t="inlineStr">
        <is>
          <t>III. План образовательного процесса</t>
        </is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9" t="n"/>
      <c r="BO26" s="19" t="n"/>
      <c r="BP26" s="19" t="n"/>
      <c r="BQ26" s="19" t="n"/>
      <c r="BR26" s="19" t="n"/>
      <c r="BS26" s="274" t="n"/>
      <c r="BT26" s="1" t="n"/>
    </row>
    <row r="27">
      <c r="A27" s="355" t="n"/>
      <c r="B27" s="356" t="n"/>
      <c r="C27" s="35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516" t="n"/>
      <c r="AB27" s="516" t="n"/>
      <c r="AC27" s="516" t="n"/>
      <c r="AD27" s="516" t="n"/>
      <c r="AE27" s="516" t="n"/>
      <c r="AF27" s="516" t="n"/>
      <c r="AG27" s="516" t="n"/>
      <c r="AH27" s="516" t="n"/>
      <c r="AI27" s="516" t="n"/>
      <c r="AJ27" s="516" t="n"/>
      <c r="AK27" s="516" t="n"/>
      <c r="AL27" s="51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6" t="n"/>
      <c r="AV27" s="356" t="n"/>
      <c r="AW27" s="356" t="n"/>
      <c r="AX27" s="356" t="n"/>
      <c r="AY27" s="356" t="n"/>
      <c r="AZ27" s="356" t="n"/>
      <c r="BA27" s="356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  <c r="BS27" s="356" t="n"/>
      <c r="BT27" s="1" t="n"/>
    </row>
    <row r="28">
      <c r="A28" s="355" t="n"/>
      <c r="B28" s="107" t="inlineStr">
        <is>
          <t>№ п/п</t>
        </is>
      </c>
      <c r="C28" s="53" t="n"/>
      <c r="D28" s="1419" t="inlineStr">
        <is>
          <t>Название модуля, учебной дисциплины, курсового проекта 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4" t="n"/>
      <c r="W28" s="103" t="inlineStr">
        <is>
          <t>№ рег. 
в БГТУ</t>
        </is>
      </c>
      <c r="X28" s="2362" t="inlineStr">
        <is>
          <t>Экзамены</t>
        </is>
      </c>
      <c r="Y28" s="104" t="n"/>
      <c r="Z28" s="2362" t="inlineStr">
        <is>
          <t>Зачеты</t>
        </is>
      </c>
      <c r="AA28" s="104" t="n"/>
      <c r="AB28" s="942" t="inlineStr">
        <is>
          <t>Количество академических часов</t>
        </is>
      </c>
      <c r="AC28" s="108" t="n"/>
      <c r="AD28" s="108" t="n"/>
      <c r="AE28" s="108" t="n"/>
      <c r="AF28" s="108" t="n"/>
      <c r="AG28" s="108" t="n"/>
      <c r="AH28" s="108" t="n"/>
      <c r="AI28" s="108" t="n"/>
      <c r="AJ28" s="108" t="n"/>
      <c r="AK28" s="108" t="n"/>
      <c r="AL28" s="108" t="n"/>
      <c r="AM28" s="108" t="n"/>
      <c r="AN28" s="108" t="n"/>
      <c r="AO28" s="108" t="n"/>
      <c r="AP28" s="108" t="n"/>
      <c r="AQ28" s="148" t="n"/>
      <c r="AR28" s="942" t="inlineStr">
        <is>
          <t>Распределение по курсам и УС, ЛЭС</t>
        </is>
      </c>
      <c r="AS28" s="108" t="n"/>
      <c r="AT28" s="108" t="n"/>
      <c r="AU28" s="108" t="n"/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48" t="n"/>
      <c r="BL28" s="942" t="inlineStr">
        <is>
          <t>Код компетенции</t>
        </is>
      </c>
      <c r="BM28" s="101" t="n"/>
      <c r="BN28" s="104" t="n"/>
      <c r="BO28" s="1" t="n"/>
      <c r="BP28" s="1" t="n"/>
      <c r="BQ28" s="1" t="n"/>
      <c r="BR28" s="1" t="n"/>
      <c r="BS28" s="1" t="n"/>
      <c r="BT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14" t="n"/>
      <c r="W29" s="307" t="n"/>
      <c r="X29" s="112" t="n"/>
      <c r="Y29" s="114" t="n"/>
      <c r="Z29" s="112" t="n"/>
      <c r="AA29" s="114" t="n"/>
      <c r="AB29" s="2891" t="inlineStr">
        <is>
          <t>Всего</t>
        </is>
      </c>
      <c r="AC29" s="53" t="n"/>
      <c r="AD29" s="360" t="inlineStr">
        <is>
          <t xml:space="preserve">Аудиторных: дневная форма получения образования </t>
        </is>
      </c>
      <c r="AE29" s="101" t="n"/>
      <c r="AF29" s="53" t="n"/>
      <c r="AG29" s="2740" t="inlineStr">
        <is>
          <t xml:space="preserve">Аудиторных: заочная форма получения образования </t>
        </is>
      </c>
      <c r="AH29" s="101" t="n"/>
      <c r="AI29" s="53" t="n"/>
      <c r="AJ29" s="2550" t="inlineStr">
        <is>
          <t>Из них</t>
        </is>
      </c>
      <c r="AK29" s="44" t="n"/>
      <c r="AL29" s="44" t="n"/>
      <c r="AM29" s="44" t="n"/>
      <c r="AN29" s="44" t="n"/>
      <c r="AO29" s="44" t="n"/>
      <c r="AP29" s="44" t="n"/>
      <c r="AQ29" s="249" t="n"/>
      <c r="AR29" s="2754" t="inlineStr">
        <is>
          <t>I курс</t>
        </is>
      </c>
      <c r="AS29" s="44" t="n"/>
      <c r="AT29" s="44" t="n"/>
      <c r="AU29" s="44" t="n"/>
      <c r="AV29" s="44" t="n"/>
      <c r="AW29" s="44" t="n"/>
      <c r="AX29" s="44" t="n"/>
      <c r="AY29" s="44" t="n"/>
      <c r="AZ29" s="44" t="n"/>
      <c r="BA29" s="44" t="n"/>
      <c r="BB29" s="44" t="n"/>
      <c r="BC29" s="44" t="n"/>
      <c r="BD29" s="44" t="n"/>
      <c r="BE29" s="137" t="n"/>
      <c r="BF29" s="942" t="inlineStr">
        <is>
          <t>II курс</t>
        </is>
      </c>
      <c r="BG29" s="108" t="n"/>
      <c r="BH29" s="108" t="n"/>
      <c r="BI29" s="108" t="n"/>
      <c r="BJ29" s="108" t="n"/>
      <c r="BK29" s="148" t="n"/>
      <c r="BL29" s="112" t="n"/>
      <c r="BM29" s="1" t="n"/>
      <c r="BN29" s="114" t="n"/>
      <c r="BO29" s="1" t="n"/>
      <c r="BP29" s="1" t="n"/>
      <c r="BQ29" s="1" t="n"/>
      <c r="BR29" s="1" t="n"/>
      <c r="BS29" s="1" t="n"/>
      <c r="BT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14" t="n"/>
      <c r="W30" s="307" t="n"/>
      <c r="X30" s="112" t="n"/>
      <c r="Y30" s="114" t="n"/>
      <c r="Z30" s="112" t="n"/>
      <c r="AA30" s="114" t="n"/>
      <c r="AB30" s="112" t="n"/>
      <c r="AC30" s="115" t="n"/>
      <c r="AD30" s="1" t="n"/>
      <c r="AE30" s="1" t="n"/>
      <c r="AF30" s="115" t="n"/>
      <c r="AG30" s="116" t="n"/>
      <c r="AH30" s="1" t="n"/>
      <c r="AI30" s="115" t="n"/>
      <c r="AJ30" s="1368" t="inlineStr">
        <is>
          <t>Лекции</t>
        </is>
      </c>
      <c r="AK30" s="115" t="n"/>
      <c r="AL30" s="1368" t="inlineStr">
        <is>
          <t>Лабораторные</t>
        </is>
      </c>
      <c r="AM30" s="115" t="n"/>
      <c r="AN30" s="1368" t="inlineStr">
        <is>
          <t>Практические</t>
        </is>
      </c>
      <c r="AO30" s="115" t="n"/>
      <c r="AP30" s="1368" t="inlineStr">
        <is>
          <t>Семинарские</t>
        </is>
      </c>
      <c r="AQ30" s="115" t="n"/>
      <c r="AR30" s="2892" t="inlineStr">
        <is>
          <t>УС      1 нед</t>
        </is>
      </c>
      <c r="AS30" s="101" t="n"/>
      <c r="AT30" s="1246" t="inlineStr">
        <is>
          <t>1 ЛЭС,</t>
        </is>
      </c>
      <c r="AU30" s="123" t="n"/>
      <c r="AV30" s="123" t="n"/>
      <c r="AW30" s="123" t="n"/>
      <c r="AX30" s="123" t="n"/>
      <c r="AY30" s="124" t="n"/>
      <c r="AZ30" s="2031" t="inlineStr">
        <is>
          <t>2 ЛЭС,</t>
        </is>
      </c>
      <c r="BA30" s="206" t="n"/>
      <c r="BB30" s="206" t="n"/>
      <c r="BC30" s="206" t="n"/>
      <c r="BD30" s="206" t="n"/>
      <c r="BE30" s="139" t="n"/>
      <c r="BF30" s="1625" t="inlineStr">
        <is>
          <t>3 ЛЭС,</t>
        </is>
      </c>
      <c r="BG30" s="206" t="n"/>
      <c r="BH30" s="206" t="n"/>
      <c r="BI30" s="206" t="n"/>
      <c r="BJ30" s="206" t="n"/>
      <c r="BK30" s="139" t="n"/>
      <c r="BL30" s="112" t="n"/>
      <c r="BM30" s="1" t="n"/>
      <c r="BN30" s="114" t="n"/>
      <c r="BO30" s="1" t="n"/>
      <c r="BP30" s="1" t="n"/>
      <c r="BQ30" s="1" t="n"/>
      <c r="BR30" s="1" t="n"/>
      <c r="BS30" s="1" t="n"/>
      <c r="BT30" s="1" t="n"/>
    </row>
    <row r="31">
      <c r="A31" s="355" t="n"/>
      <c r="B31" s="112" t="n"/>
      <c r="C31" s="115" t="n"/>
      <c r="D31" s="116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14" t="n"/>
      <c r="W31" s="307" t="n"/>
      <c r="X31" s="112" t="n"/>
      <c r="Y31" s="114" t="n"/>
      <c r="Z31" s="112" t="n"/>
      <c r="AA31" s="114" t="n"/>
      <c r="AB31" s="112" t="n"/>
      <c r="AC31" s="115" t="n"/>
      <c r="AD31" s="1" t="n"/>
      <c r="AE31" s="1" t="n"/>
      <c r="AF31" s="115" t="n"/>
      <c r="AG31" s="116" t="n"/>
      <c r="AH31" s="1" t="n"/>
      <c r="AI31" s="115" t="n"/>
      <c r="AJ31" s="116" t="n"/>
      <c r="AK31" s="115" t="n"/>
      <c r="AL31" s="116" t="n"/>
      <c r="AM31" s="115" t="n"/>
      <c r="AN31" s="116" t="n"/>
      <c r="AO31" s="115" t="n"/>
      <c r="AP31" s="116" t="n"/>
      <c r="AQ31" s="115" t="n"/>
      <c r="AR31" s="138" t="n"/>
      <c r="AS31" s="206" t="n"/>
      <c r="AT31" s="2893" t="n">
        <v>2</v>
      </c>
      <c r="AU31" s="715" t="n"/>
      <c r="AV31" s="2894" t="inlineStr">
        <is>
          <t>недели</t>
        </is>
      </c>
      <c r="AW31" s="715" t="n"/>
      <c r="AX31" s="715" t="n"/>
      <c r="AY31" s="773" t="n"/>
      <c r="AZ31" s="1314" t="n">
        <v>2</v>
      </c>
      <c r="BA31" s="126" t="n"/>
      <c r="BB31" s="2391" t="inlineStr">
        <is>
          <t>недели</t>
        </is>
      </c>
      <c r="BC31" s="126" t="n"/>
      <c r="BD31" s="126" t="n"/>
      <c r="BE31" s="1089" t="n"/>
      <c r="BF31" s="2551" t="n">
        <v>2</v>
      </c>
      <c r="BG31" s="131" t="n"/>
      <c r="BH31" s="2391" t="inlineStr">
        <is>
          <t>недели</t>
        </is>
      </c>
      <c r="BI31" s="126" t="n"/>
      <c r="BJ31" s="126" t="n"/>
      <c r="BK31" s="1089" t="n"/>
      <c r="BL31" s="112" t="n"/>
      <c r="BM31" s="1" t="n"/>
      <c r="BN31" s="114" t="n"/>
      <c r="BO31" s="1" t="n"/>
      <c r="BP31" s="1" t="n"/>
      <c r="BQ31" s="1" t="n"/>
      <c r="BR31" s="1" t="n"/>
      <c r="BS31" s="1" t="n"/>
      <c r="BT31" s="1" t="n"/>
    </row>
    <row r="32">
      <c r="A32" s="355" t="n"/>
      <c r="B32" s="136" t="n"/>
      <c r="C32" s="249" t="n"/>
      <c r="D32" s="325" t="n"/>
      <c r="E32" s="44" t="n"/>
      <c r="F32" s="44" t="n"/>
      <c r="G32" s="44" t="n"/>
      <c r="H32" s="44" t="n"/>
      <c r="I32" s="44" t="n"/>
      <c r="J32" s="44" t="n"/>
      <c r="K32" s="44" t="n"/>
      <c r="L32" s="44" t="n"/>
      <c r="M32" s="44" t="n"/>
      <c r="N32" s="44" t="n"/>
      <c r="O32" s="44" t="n"/>
      <c r="P32" s="44" t="n"/>
      <c r="Q32" s="44" t="n"/>
      <c r="R32" s="44" t="n"/>
      <c r="S32" s="44" t="n"/>
      <c r="T32" s="44" t="n"/>
      <c r="U32" s="44" t="n"/>
      <c r="V32" s="137" t="n"/>
      <c r="W32" s="368" t="n"/>
      <c r="X32" s="136" t="n"/>
      <c r="Y32" s="137" t="n"/>
      <c r="Z32" s="136" t="n"/>
      <c r="AA32" s="137" t="n"/>
      <c r="AB32" s="136" t="n"/>
      <c r="AC32" s="249" t="n"/>
      <c r="AD32" s="44" t="n"/>
      <c r="AE32" s="44" t="n"/>
      <c r="AF32" s="249" t="n"/>
      <c r="AG32" s="325" t="n"/>
      <c r="AH32" s="44" t="n"/>
      <c r="AI32" s="249" t="n"/>
      <c r="AJ32" s="140" t="n"/>
      <c r="AK32" s="139" t="n"/>
      <c r="AL32" s="140" t="n"/>
      <c r="AM32" s="139" t="n"/>
      <c r="AN32" s="140" t="n"/>
      <c r="AO32" s="139" t="n"/>
      <c r="AP32" s="140" t="n"/>
      <c r="AQ32" s="139" t="n"/>
      <c r="AR32" s="2895" t="inlineStr">
        <is>
          <t>Ауд. часов</t>
        </is>
      </c>
      <c r="AS32" s="1059" t="n"/>
      <c r="AT32" s="2896" t="inlineStr">
        <is>
          <t>Всего часов</t>
        </is>
      </c>
      <c r="AU32" s="1893" t="n"/>
      <c r="AV32" s="883" t="inlineStr">
        <is>
          <t>Ауд. часов</t>
        </is>
      </c>
      <c r="AW32" s="144" t="n"/>
      <c r="AX32" s="883" t="inlineStr">
        <is>
          <t>Зач. единиц</t>
        </is>
      </c>
      <c r="AY32" s="144" t="n"/>
      <c r="AZ32" s="2430" t="inlineStr">
        <is>
          <t>Всего часов</t>
        </is>
      </c>
      <c r="BA32" s="1059" t="n"/>
      <c r="BB32" s="883" t="inlineStr">
        <is>
          <t>Ауд. часов</t>
        </is>
      </c>
      <c r="BC32" s="144" t="n"/>
      <c r="BD32" s="883" t="inlineStr">
        <is>
          <t>Зач. единиц</t>
        </is>
      </c>
      <c r="BE32" s="144" t="n"/>
      <c r="BF32" s="883" t="inlineStr">
        <is>
          <t>Всего часов</t>
        </is>
      </c>
      <c r="BG32" s="144" t="n"/>
      <c r="BH32" s="883" t="inlineStr">
        <is>
          <t>Ауд. часов</t>
        </is>
      </c>
      <c r="BI32" s="144" t="n"/>
      <c r="BJ32" s="883" t="inlineStr">
        <is>
          <t>Зач. единиц</t>
        </is>
      </c>
      <c r="BK32" s="144" t="n"/>
      <c r="BL32" s="136" t="n"/>
      <c r="BM32" s="44" t="n"/>
      <c r="BN32" s="137" t="n"/>
      <c r="BO32" s="1" t="n"/>
      <c r="BP32" s="1" t="n"/>
      <c r="BQ32" s="1" t="n"/>
      <c r="BR32" s="1" t="n"/>
      <c r="BS32" s="1" t="n"/>
      <c r="BT32" s="1" t="n"/>
    </row>
    <row r="33">
      <c r="A33" s="355" t="n"/>
      <c r="B33" s="2370" t="n">
        <v>1</v>
      </c>
      <c r="C33" s="109" t="n"/>
      <c r="D33" s="2371" t="inlineStr">
        <is>
          <t>Государственный компонент</t>
        </is>
      </c>
      <c r="E33" s="108" t="n"/>
      <c r="F33" s="108" t="n"/>
      <c r="G33" s="108" t="n"/>
      <c r="H33" s="108" t="n"/>
      <c r="I33" s="108" t="n"/>
      <c r="J33" s="108" t="n"/>
      <c r="K33" s="108" t="n"/>
      <c r="L33" s="108" t="n"/>
      <c r="M33" s="108" t="n"/>
      <c r="N33" s="108" t="n"/>
      <c r="O33" s="108" t="n"/>
      <c r="P33" s="108" t="n"/>
      <c r="Q33" s="108" t="n"/>
      <c r="R33" s="108" t="n"/>
      <c r="S33" s="108" t="n"/>
      <c r="T33" s="108" t="n"/>
      <c r="U33" s="108" t="n"/>
      <c r="V33" s="148" t="n"/>
      <c r="W33" s="2553" t="n"/>
      <c r="X33" s="1479" t="n"/>
      <c r="Y33" s="148" t="n"/>
      <c r="Z33" s="2372" t="n"/>
      <c r="AA33" s="148" t="n"/>
      <c r="AB33" s="2370">
        <f>AB34+AB38</f>
        <v/>
      </c>
      <c r="AC33" s="109" t="n"/>
      <c r="AD33" s="951">
        <f>AD34+AD38</f>
        <v/>
      </c>
      <c r="AE33" s="108" t="n"/>
      <c r="AF33" s="109" t="n"/>
      <c r="AG33" s="978">
        <f>AG34+AG38</f>
        <v/>
      </c>
      <c r="AH33" s="108" t="n"/>
      <c r="AI33" s="109" t="n"/>
      <c r="AJ33" s="978">
        <f>AJ34+AJ38</f>
        <v/>
      </c>
      <c r="AK33" s="109" t="n"/>
      <c r="AL33" s="978">
        <f>AL34+AL38</f>
        <v/>
      </c>
      <c r="AM33" s="109" t="n"/>
      <c r="AN33" s="978">
        <f>AN34+AN38</f>
        <v/>
      </c>
      <c r="AO33" s="109" t="n"/>
      <c r="AP33" s="978" t="n"/>
      <c r="AQ33" s="109" t="n"/>
      <c r="AR33" s="2897" t="n"/>
      <c r="AS33" s="108" t="n"/>
      <c r="AT33" s="2370">
        <f>AT34+AT38</f>
        <v/>
      </c>
      <c r="AU33" s="109" t="n"/>
      <c r="AV33" s="978">
        <f>AV34+AV38</f>
        <v/>
      </c>
      <c r="AW33" s="109" t="n"/>
      <c r="AX33" s="2898">
        <f>AX34+AX38</f>
        <v/>
      </c>
      <c r="AY33" s="148" t="n"/>
      <c r="AZ33" s="951">
        <f>AZ34+AZ38</f>
        <v/>
      </c>
      <c r="BA33" s="109" t="n"/>
      <c r="BB33" s="978">
        <f>BB34+BB38</f>
        <v/>
      </c>
      <c r="BC33" s="109" t="n"/>
      <c r="BD33" s="2898">
        <f>BD34+BD38</f>
        <v/>
      </c>
      <c r="BE33" s="148" t="n"/>
      <c r="BF33" s="951">
        <f>BF34+BF38</f>
        <v/>
      </c>
      <c r="BG33" s="109" t="n"/>
      <c r="BH33" s="951">
        <f>BH34+BH38</f>
        <v/>
      </c>
      <c r="BI33" s="109" t="n"/>
      <c r="BJ33" s="978">
        <f>BJ34+BJ38</f>
        <v/>
      </c>
      <c r="BK33" s="109" t="n"/>
      <c r="BL33" s="2899" t="n"/>
      <c r="BM33" s="108" t="n"/>
      <c r="BN33" s="148" t="n"/>
      <c r="BO33" s="1" t="n"/>
      <c r="BP33" s="1" t="n"/>
      <c r="BQ33" s="1" t="n"/>
      <c r="BR33" s="1" t="n"/>
      <c r="BS33" s="1" t="n"/>
      <c r="BT33" s="1" t="n"/>
    </row>
    <row r="34">
      <c r="A34" s="355" t="n"/>
      <c r="B34" s="2555" t="inlineStr">
        <is>
          <t>1.1</t>
        </is>
      </c>
      <c r="C34" s="124" t="n"/>
      <c r="D34" s="632" t="inlineStr">
        <is>
          <t>Модуль  "Актуальные проблемы производства силикатных строительных материалов"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61" t="n"/>
      <c r="W34" s="386" t="n"/>
      <c r="X34" s="1228" t="n"/>
      <c r="Y34" s="161" t="n"/>
      <c r="Z34" s="2556" t="n"/>
      <c r="AA34" s="161" t="n"/>
      <c r="AB34" s="1203">
        <f>AB35+AB36+AB37</f>
        <v/>
      </c>
      <c r="AC34" s="124" t="n"/>
      <c r="AD34" s="2558">
        <f>AD35+AD36+AD37</f>
        <v/>
      </c>
      <c r="AE34" s="123" t="n"/>
      <c r="AF34" s="124" t="n"/>
      <c r="AG34" s="981">
        <f>AG35+AG36+AG37</f>
        <v/>
      </c>
      <c r="AH34" s="123" t="n"/>
      <c r="AI34" s="124" t="n"/>
      <c r="AJ34" s="1287">
        <f>AJ35+AJ36+AJ37</f>
        <v/>
      </c>
      <c r="AK34" s="139" t="n"/>
      <c r="AL34" s="1287">
        <f>AL35+AL36+AL37</f>
        <v/>
      </c>
      <c r="AM34" s="139" t="n"/>
      <c r="AN34" s="1287">
        <f>AN35+AN36+AN37</f>
        <v/>
      </c>
      <c r="AO34" s="139" t="n"/>
      <c r="AP34" s="1287" t="n"/>
      <c r="AQ34" s="139" t="n"/>
      <c r="AR34" s="2900" t="n"/>
      <c r="AS34" s="123" t="n"/>
      <c r="AT34" s="1203">
        <f>AT35+AT36+AT37</f>
        <v/>
      </c>
      <c r="AU34" s="124" t="n"/>
      <c r="AV34" s="981">
        <f>AV35+AV36+AV37</f>
        <v/>
      </c>
      <c r="AW34" s="124" t="n"/>
      <c r="AX34" s="2901">
        <f>AX35+AX36+AX37</f>
        <v/>
      </c>
      <c r="AY34" s="161" t="n"/>
      <c r="AZ34" s="2558">
        <f>AZ35+AZ36+AZ37</f>
        <v/>
      </c>
      <c r="BA34" s="124" t="n"/>
      <c r="BB34" s="2558">
        <f>BB35+BB36+BB37</f>
        <v/>
      </c>
      <c r="BC34" s="124" t="n"/>
      <c r="BD34" s="981">
        <f>BD35+BD36+BD37</f>
        <v/>
      </c>
      <c r="BE34" s="124" t="n"/>
      <c r="BF34" s="1289">
        <f>BF35+BF36+BF37</f>
        <v/>
      </c>
      <c r="BG34" s="139" t="n"/>
      <c r="BH34" s="1289">
        <f>BH35+BH36+BH37</f>
        <v/>
      </c>
      <c r="BI34" s="139" t="n"/>
      <c r="BJ34" s="1289">
        <f>BJ35+BJ36+BJ37</f>
        <v/>
      </c>
      <c r="BK34" s="139" t="n"/>
      <c r="BL34" s="363" t="n"/>
      <c r="BM34" s="123" t="n"/>
      <c r="BN34" s="161" t="n"/>
      <c r="BO34" s="1" t="n"/>
      <c r="BP34" s="1" t="n"/>
      <c r="BQ34" s="1" t="n"/>
      <c r="BR34" s="1" t="n"/>
      <c r="BS34" s="1" t="n"/>
      <c r="BT34" s="1" t="n"/>
    </row>
    <row r="35">
      <c r="A35" s="355" t="n"/>
      <c r="B35" s="2562" t="inlineStr">
        <is>
          <t>1.1.1</t>
        </is>
      </c>
      <c r="C35" s="179" t="n"/>
      <c r="D35" s="1489" t="inlineStr">
        <is>
          <t>Энерго- ресурсосбережение в производстве силикатных строительных материалов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75" t="n"/>
      <c r="W35" s="2902" t="n"/>
      <c r="X35" s="627" t="n">
        <v>1</v>
      </c>
      <c r="Y35" s="132" t="n"/>
      <c r="Z35" s="1315" t="n"/>
      <c r="AA35" s="175" t="n"/>
      <c r="AB35" s="2059" t="n">
        <v>108</v>
      </c>
      <c r="AC35" s="179" t="n"/>
      <c r="AD35" s="1233" t="n">
        <v>44</v>
      </c>
      <c r="AE35" s="126" t="n"/>
      <c r="AF35" s="128" t="n"/>
      <c r="AG35" s="1877">
        <f>AJ35+AL35+AN35+AP35</f>
        <v/>
      </c>
      <c r="AH35" s="131" t="n"/>
      <c r="AI35" s="179" t="n"/>
      <c r="AJ35" s="1877" t="n">
        <v>6</v>
      </c>
      <c r="AK35" s="179" t="n"/>
      <c r="AL35" s="1877" t="n"/>
      <c r="AM35" s="179" t="n"/>
      <c r="AN35" s="1877" t="n">
        <v>6</v>
      </c>
      <c r="AO35" s="179" t="n"/>
      <c r="AP35" s="1877" t="n"/>
      <c r="AQ35" s="179" t="n"/>
      <c r="AR35" s="2551" t="n"/>
      <c r="AS35" s="131" t="n"/>
      <c r="AT35" s="2903">
        <f>AB35</f>
        <v/>
      </c>
      <c r="AU35" s="2904" t="n"/>
      <c r="AV35" s="961">
        <f>AG35</f>
        <v/>
      </c>
      <c r="AW35" s="128" t="n"/>
      <c r="AX35" s="961" t="n">
        <v>3</v>
      </c>
      <c r="AY35" s="128" t="n"/>
      <c r="AZ35" s="1233" t="n"/>
      <c r="BA35" s="128" t="n"/>
      <c r="BB35" s="1877" t="n"/>
      <c r="BC35" s="179" t="n"/>
      <c r="BD35" s="1877" t="n"/>
      <c r="BE35" s="179" t="n"/>
      <c r="BF35" s="1233" t="n"/>
      <c r="BG35" s="128" t="n"/>
      <c r="BH35" s="1877" t="n"/>
      <c r="BI35" s="179" t="n"/>
      <c r="BJ35" s="1877" t="n"/>
      <c r="BK35" s="179" t="n"/>
      <c r="BL35" s="1385" t="inlineStr">
        <is>
          <t>УПК-1</t>
        </is>
      </c>
      <c r="BM35" s="126" t="n"/>
      <c r="BN35" s="175" t="n"/>
      <c r="BO35" s="1" t="n"/>
      <c r="BP35" s="1" t="n"/>
      <c r="BQ35" s="1" t="n"/>
      <c r="BR35" s="1" t="n"/>
      <c r="BS35" s="1" t="n"/>
      <c r="BT35" s="1" t="n"/>
    </row>
    <row r="36">
      <c r="A36" s="355" t="n"/>
      <c r="B36" s="2568" t="inlineStr">
        <is>
          <t>1.1.2</t>
        </is>
      </c>
      <c r="C36" s="179" t="n"/>
      <c r="D36" s="2905" t="inlineStr">
        <is>
          <t>Долговечность и безопасность силикатных строительных материалов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75" t="n"/>
      <c r="W36" s="2906" t="inlineStr">
        <is>
          <t>2066/2024</t>
        </is>
      </c>
      <c r="X36" s="434" t="n"/>
      <c r="Y36" s="132" t="n"/>
      <c r="Z36" s="2770" t="n">
        <v>2</v>
      </c>
      <c r="AA36" s="175" t="n"/>
      <c r="AB36" s="2578" t="n">
        <v>108</v>
      </c>
      <c r="AC36" s="179" t="n"/>
      <c r="AD36" s="2773" t="n">
        <v>44</v>
      </c>
      <c r="AE36" s="126" t="n"/>
      <c r="AF36" s="128" t="n"/>
      <c r="AG36" s="2574">
        <f>AJ36+AL36+AN36+AP36</f>
        <v/>
      </c>
      <c r="AH36" s="131" t="n"/>
      <c r="AI36" s="179" t="n"/>
      <c r="AJ36" s="2574" t="n">
        <v>6</v>
      </c>
      <c r="AK36" s="179" t="n"/>
      <c r="AL36" s="2574" t="n">
        <v>6</v>
      </c>
      <c r="AM36" s="179" t="n"/>
      <c r="AN36" s="2574" t="n"/>
      <c r="AO36" s="179" t="n"/>
      <c r="AP36" s="2574" t="n"/>
      <c r="AQ36" s="179" t="n"/>
      <c r="AR36" s="2907" t="n"/>
      <c r="AS36" s="131" t="n"/>
      <c r="AT36" s="2908" t="n"/>
      <c r="AU36" s="2904" t="n"/>
      <c r="AV36" s="2909" t="n"/>
      <c r="AW36" s="128" t="n"/>
      <c r="AX36" s="2909" t="n"/>
      <c r="AY36" s="128" t="n"/>
      <c r="AZ36" s="2773">
        <f>AB36</f>
        <v/>
      </c>
      <c r="BA36" s="128" t="n"/>
      <c r="BB36" s="2574">
        <f>AG36</f>
        <v/>
      </c>
      <c r="BC36" s="179" t="n"/>
      <c r="BD36" s="2574" t="n">
        <v>3</v>
      </c>
      <c r="BE36" s="179" t="n"/>
      <c r="BF36" s="2773" t="n"/>
      <c r="BG36" s="128" t="n"/>
      <c r="BH36" s="2574" t="n"/>
      <c r="BI36" s="179" t="n"/>
      <c r="BJ36" s="2574" t="n"/>
      <c r="BK36" s="179" t="n"/>
      <c r="BL36" s="2910" t="inlineStr">
        <is>
          <t>УПК-3</t>
        </is>
      </c>
      <c r="BM36" s="126" t="n"/>
      <c r="BN36" s="175" t="n"/>
      <c r="BO36" s="1" t="n"/>
      <c r="BP36" s="1" t="n"/>
      <c r="BQ36" s="1" t="n"/>
      <c r="BR36" s="1" t="n"/>
      <c r="BS36" s="1" t="n"/>
      <c r="BT36" s="1" t="n"/>
    </row>
    <row r="37">
      <c r="A37" s="355" t="n"/>
      <c r="B37" s="2562" t="inlineStr">
        <is>
          <t>1.1.3</t>
        </is>
      </c>
      <c r="C37" s="179" t="n"/>
      <c r="D37" s="1489" t="inlineStr">
        <is>
          <t>Экологические проблемы производства силикатных строительных материалов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75" t="n"/>
      <c r="W37" s="2902" t="n"/>
      <c r="X37" s="627" t="n">
        <v>3</v>
      </c>
      <c r="Y37" s="132" t="n"/>
      <c r="Z37" s="1315" t="n"/>
      <c r="AA37" s="175" t="n"/>
      <c r="AB37" s="2059" t="n">
        <v>108</v>
      </c>
      <c r="AC37" s="179" t="n"/>
      <c r="AD37" s="1233" t="n">
        <v>44</v>
      </c>
      <c r="AE37" s="126" t="n"/>
      <c r="AF37" s="128" t="n"/>
      <c r="AG37" s="1877">
        <f>AJ37+AL37+AN37+AP37</f>
        <v/>
      </c>
      <c r="AH37" s="131" t="n"/>
      <c r="AI37" s="179" t="n"/>
      <c r="AJ37" s="1877" t="n">
        <v>6</v>
      </c>
      <c r="AK37" s="179" t="n"/>
      <c r="AL37" s="1877" t="n"/>
      <c r="AM37" s="179" t="n"/>
      <c r="AN37" s="1877" t="n">
        <v>6</v>
      </c>
      <c r="AO37" s="179" t="n"/>
      <c r="AP37" s="1877" t="n"/>
      <c r="AQ37" s="179" t="n"/>
      <c r="AR37" s="2551" t="n"/>
      <c r="AS37" s="131" t="n"/>
      <c r="AT37" s="2903" t="n"/>
      <c r="AU37" s="2904" t="n"/>
      <c r="AV37" s="961" t="n"/>
      <c r="AW37" s="128" t="n"/>
      <c r="AX37" s="961" t="n"/>
      <c r="AY37" s="128" t="n"/>
      <c r="AZ37" s="1233" t="n"/>
      <c r="BA37" s="128" t="n"/>
      <c r="BB37" s="1877" t="n"/>
      <c r="BC37" s="179" t="n"/>
      <c r="BD37" s="1877" t="n"/>
      <c r="BE37" s="179" t="n"/>
      <c r="BF37" s="1233">
        <f>AB37</f>
        <v/>
      </c>
      <c r="BG37" s="128" t="n"/>
      <c r="BH37" s="1877">
        <f>AG37</f>
        <v/>
      </c>
      <c r="BI37" s="179" t="n"/>
      <c r="BJ37" s="1877" t="n">
        <v>3</v>
      </c>
      <c r="BK37" s="179" t="n"/>
      <c r="BL37" s="1385" t="inlineStr">
        <is>
          <t>УПК-2</t>
        </is>
      </c>
      <c r="BM37" s="126" t="n"/>
      <c r="BN37" s="175" t="n"/>
      <c r="BO37" s="1" t="n"/>
      <c r="BP37" s="1" t="n"/>
      <c r="BQ37" s="1" t="n"/>
      <c r="BR37" s="1" t="n"/>
      <c r="BS37" s="1" t="n"/>
      <c r="BT37" s="1" t="n"/>
    </row>
    <row r="38">
      <c r="A38" s="355" t="n"/>
      <c r="B38" s="2581" t="inlineStr">
        <is>
          <t>1.2</t>
        </is>
      </c>
      <c r="C38" s="179" t="n"/>
      <c r="D38" s="2911" t="inlineStr">
        <is>
          <t>Модуль   "Научно-исследовательская работа"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75" t="n"/>
      <c r="W38" s="2912" t="n"/>
      <c r="X38" s="2064" t="n"/>
      <c r="Y38" s="132" t="n"/>
      <c r="Z38" s="2396" t="n"/>
      <c r="AA38" s="175" t="n"/>
      <c r="AB38" s="2066">
        <f>AB39+AB40</f>
        <v/>
      </c>
      <c r="AC38" s="179" t="n"/>
      <c r="AD38" s="1249">
        <f>AD39+AD40</f>
        <v/>
      </c>
      <c r="AE38" s="126" t="n"/>
      <c r="AF38" s="128" t="n"/>
      <c r="AG38" s="1878">
        <f>AG39+AG40</f>
        <v/>
      </c>
      <c r="AH38" s="131" t="n"/>
      <c r="AI38" s="179" t="n"/>
      <c r="AJ38" s="1878">
        <f>AJ39+AJ40</f>
        <v/>
      </c>
      <c r="AK38" s="179" t="n"/>
      <c r="AL38" s="1878">
        <f>AL39+AL40</f>
        <v/>
      </c>
      <c r="AM38" s="179" t="n"/>
      <c r="AN38" s="1878" t="n"/>
      <c r="AO38" s="179" t="n"/>
      <c r="AP38" s="1878" t="n"/>
      <c r="AQ38" s="179" t="n"/>
      <c r="AR38" s="2913" t="n"/>
      <c r="AS38" s="131" t="n"/>
      <c r="AT38" s="2914">
        <f>AT39+AT40</f>
        <v/>
      </c>
      <c r="AU38" s="2904" t="n"/>
      <c r="AV38" s="984">
        <f>AV39+AV40</f>
        <v/>
      </c>
      <c r="AW38" s="128" t="n"/>
      <c r="AX38" s="984">
        <f>AX39+AX40</f>
        <v/>
      </c>
      <c r="AY38" s="128" t="n"/>
      <c r="AZ38" s="1249">
        <f>AZ39+AZ40</f>
        <v/>
      </c>
      <c r="BA38" s="128" t="n"/>
      <c r="BB38" s="1878" t="n"/>
      <c r="BC38" s="179" t="n"/>
      <c r="BD38" s="1878">
        <f>BD39+BD40</f>
        <v/>
      </c>
      <c r="BE38" s="179" t="n"/>
      <c r="BF38" s="1249">
        <f>BF39+BF40</f>
        <v/>
      </c>
      <c r="BG38" s="128" t="n"/>
      <c r="BH38" s="1878" t="n"/>
      <c r="BI38" s="179" t="n"/>
      <c r="BJ38" s="1878">
        <f>BJ39+BJ40</f>
        <v/>
      </c>
      <c r="BK38" s="179" t="n"/>
      <c r="BL38" s="1385" t="n"/>
      <c r="BM38" s="126" t="n"/>
      <c r="BN38" s="175" t="n"/>
      <c r="BO38" s="1" t="n"/>
      <c r="BP38" s="1" t="n"/>
      <c r="BQ38" s="1" t="n"/>
      <c r="BR38" s="1" t="n"/>
      <c r="BS38" s="1" t="n"/>
      <c r="BT38" s="1" t="n"/>
    </row>
    <row r="39">
      <c r="A39" s="355" t="n"/>
      <c r="B39" s="2562" t="inlineStr">
        <is>
          <t>1.2.1</t>
        </is>
      </c>
      <c r="C39" s="179" t="n"/>
      <c r="D39" s="1489" t="inlineStr">
        <is>
          <t>Научно-исследовательский семинар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75" t="n"/>
      <c r="W39" s="2902" t="n"/>
      <c r="X39" s="627" t="n"/>
      <c r="Y39" s="132" t="n"/>
      <c r="Z39" s="1315" t="inlineStr">
        <is>
          <t>1,2,3</t>
        </is>
      </c>
      <c r="AA39" s="175" t="n"/>
      <c r="AB39" s="2059" t="n">
        <v>216</v>
      </c>
      <c r="AC39" s="179" t="n"/>
      <c r="AD39" s="1233" t="n"/>
      <c r="AE39" s="126" t="n"/>
      <c r="AF39" s="128" t="n"/>
      <c r="AG39" s="1877" t="n"/>
      <c r="AH39" s="131" t="n"/>
      <c r="AI39" s="179" t="n"/>
      <c r="AJ39" s="1877" t="n"/>
      <c r="AK39" s="179" t="n"/>
      <c r="AL39" s="1877" t="n"/>
      <c r="AM39" s="179" t="n"/>
      <c r="AN39" s="1877" t="n"/>
      <c r="AO39" s="179" t="n"/>
      <c r="AP39" s="1877" t="n"/>
      <c r="AQ39" s="179" t="n"/>
      <c r="AR39" s="2551" t="n"/>
      <c r="AS39" s="131" t="n"/>
      <c r="AT39" s="2903" t="n">
        <v>72</v>
      </c>
      <c r="AU39" s="2904" t="n"/>
      <c r="AV39" s="961" t="n"/>
      <c r="AW39" s="128" t="n"/>
      <c r="AX39" s="961" t="n">
        <v>2</v>
      </c>
      <c r="AY39" s="128" t="n"/>
      <c r="AZ39" s="1233" t="n">
        <v>72</v>
      </c>
      <c r="BA39" s="128" t="n"/>
      <c r="BB39" s="1877" t="n"/>
      <c r="BC39" s="179" t="n"/>
      <c r="BD39" s="1877" t="n">
        <v>2</v>
      </c>
      <c r="BE39" s="179" t="n"/>
      <c r="BF39" s="1233" t="n">
        <v>72</v>
      </c>
      <c r="BG39" s="128" t="n"/>
      <c r="BH39" s="1877" t="n"/>
      <c r="BI39" s="179" t="n"/>
      <c r="BJ39" s="1877" t="n">
        <v>2</v>
      </c>
      <c r="BK39" s="179" t="n"/>
      <c r="BL39" s="1385" t="inlineStr">
        <is>
          <t>УК-1,4, 5, 6</t>
        </is>
      </c>
      <c r="BM39" s="126" t="n"/>
      <c r="BN39" s="175" t="n"/>
      <c r="BO39" s="1" t="n"/>
      <c r="BP39" s="1" t="n"/>
      <c r="BQ39" s="1" t="n"/>
      <c r="BR39" s="1" t="n"/>
      <c r="BS39" s="1" t="n"/>
      <c r="BT39" s="1" t="n"/>
    </row>
    <row r="40">
      <c r="A40" s="355" t="n"/>
      <c r="B40" s="2401" t="inlineStr">
        <is>
          <t>1.2.2</t>
        </is>
      </c>
      <c r="C40" s="197" t="n"/>
      <c r="D40" s="2915" t="inlineStr">
        <is>
          <t>Информационные технологии в науке и производстве</t>
        </is>
      </c>
      <c r="E40" s="1832" t="n"/>
      <c r="F40" s="1832" t="n"/>
      <c r="G40" s="1832" t="n"/>
      <c r="H40" s="1832" t="n"/>
      <c r="I40" s="1832" t="n"/>
      <c r="J40" s="1832" t="n"/>
      <c r="K40" s="1832" t="n"/>
      <c r="L40" s="1832" t="n"/>
      <c r="M40" s="1832" t="n"/>
      <c r="N40" s="1832" t="n"/>
      <c r="O40" s="1832" t="n"/>
      <c r="P40" s="1832" t="n"/>
      <c r="Q40" s="1832" t="n"/>
      <c r="R40" s="1832" t="n"/>
      <c r="S40" s="1832" t="n"/>
      <c r="T40" s="1832" t="n"/>
      <c r="U40" s="1832" t="n"/>
      <c r="V40" s="1924" t="n"/>
      <c r="W40" s="2916" t="n"/>
      <c r="X40" s="2403" t="n">
        <v>1</v>
      </c>
      <c r="Y40" s="192" t="n"/>
      <c r="Z40" s="2404" t="n"/>
      <c r="AA40" s="192" t="n"/>
      <c r="AB40" s="2917" t="n">
        <v>108</v>
      </c>
      <c r="AC40" s="2322" t="n"/>
      <c r="AD40" s="2406" t="n">
        <v>52</v>
      </c>
      <c r="AE40" s="191" t="n"/>
      <c r="AF40" s="197" t="n"/>
      <c r="AG40" s="966">
        <f>AJ40+AL40</f>
        <v/>
      </c>
      <c r="AH40" s="191" t="n"/>
      <c r="AI40" s="197" t="n"/>
      <c r="AJ40" s="966" t="n">
        <v>6</v>
      </c>
      <c r="AK40" s="197" t="n"/>
      <c r="AL40" s="966" t="n">
        <v>8</v>
      </c>
      <c r="AM40" s="197" t="n"/>
      <c r="AN40" s="966" t="n"/>
      <c r="AO40" s="197" t="n"/>
      <c r="AP40" s="966" t="n"/>
      <c r="AQ40" s="197" t="n"/>
      <c r="AR40" s="2918" t="n"/>
      <c r="AS40" s="191" t="n"/>
      <c r="AT40" s="1627">
        <f>AB40</f>
        <v/>
      </c>
      <c r="AU40" s="197" t="n"/>
      <c r="AV40" s="966">
        <f>AG40</f>
        <v/>
      </c>
      <c r="AW40" s="197" t="n"/>
      <c r="AX40" s="966" t="n">
        <v>3</v>
      </c>
      <c r="AY40" s="197" t="n"/>
      <c r="AZ40" s="2406" t="n"/>
      <c r="BA40" s="197" t="n"/>
      <c r="BB40" s="966" t="n"/>
      <c r="BC40" s="197" t="n"/>
      <c r="BD40" s="966" t="n"/>
      <c r="BE40" s="197" t="n"/>
      <c r="BF40" s="2406" t="n"/>
      <c r="BG40" s="197" t="n"/>
      <c r="BH40" s="966" t="n"/>
      <c r="BI40" s="197" t="n"/>
      <c r="BJ40" s="966" t="n"/>
      <c r="BK40" s="197" t="n"/>
      <c r="BL40" s="2919" t="inlineStr">
        <is>
          <t>УПК-4;УК-2,7</t>
        </is>
      </c>
      <c r="BM40" s="1832" t="n"/>
      <c r="BN40" s="1924" t="n"/>
      <c r="BO40" s="1" t="n"/>
      <c r="BP40" s="1" t="n"/>
      <c r="BQ40" s="1" t="n"/>
      <c r="BR40" s="1" t="n"/>
      <c r="BS40" s="1" t="n"/>
      <c r="BT40" s="1" t="n"/>
    </row>
    <row r="41">
      <c r="A41" s="355" t="n"/>
      <c r="B41" s="1237" t="inlineStr">
        <is>
          <t>2</t>
        </is>
      </c>
      <c r="C41" s="148" t="n"/>
      <c r="D41" s="2371" t="inlineStr">
        <is>
          <t>Компонент учреждения образования</t>
        </is>
      </c>
      <c r="E41" s="108" t="n"/>
      <c r="F41" s="108" t="n"/>
      <c r="G41" s="108" t="n"/>
      <c r="H41" s="108" t="n"/>
      <c r="I41" s="108" t="n"/>
      <c r="J41" s="108" t="n"/>
      <c r="K41" s="108" t="n"/>
      <c r="L41" s="108" t="n"/>
      <c r="M41" s="108" t="n"/>
      <c r="N41" s="108" t="n"/>
      <c r="O41" s="108" t="n"/>
      <c r="P41" s="108" t="n"/>
      <c r="Q41" s="108" t="n"/>
      <c r="R41" s="108" t="n"/>
      <c r="S41" s="108" t="n"/>
      <c r="T41" s="108" t="n"/>
      <c r="U41" s="108" t="n"/>
      <c r="V41" s="148" t="n"/>
      <c r="W41" s="2553" t="n"/>
      <c r="X41" s="1281" t="n"/>
      <c r="Y41" s="148" t="n"/>
      <c r="Z41" s="2920" t="n"/>
      <c r="AA41" s="148" t="n"/>
      <c r="AB41" s="2370">
        <f>AB42+AB46+AB49+AB43</f>
        <v/>
      </c>
      <c r="AC41" s="109" t="n"/>
      <c r="AD41" s="951">
        <f>AD42+AD43+AD46+AD49</f>
        <v/>
      </c>
      <c r="AE41" s="108" t="n"/>
      <c r="AF41" s="109" t="n"/>
      <c r="AG41" s="978">
        <f>AG42+AG43+AG46+AG49</f>
        <v/>
      </c>
      <c r="AH41" s="108" t="n"/>
      <c r="AI41" s="109" t="n"/>
      <c r="AJ41" s="978">
        <f>AJ42+AJ43+AJ46+AJ49</f>
        <v/>
      </c>
      <c r="AK41" s="109" t="n"/>
      <c r="AL41" s="978">
        <f>AL42+AL43+AL46+AL49</f>
        <v/>
      </c>
      <c r="AM41" s="109" t="n"/>
      <c r="AN41" s="978">
        <f>AN42+AN43+AN46+AN49</f>
        <v/>
      </c>
      <c r="AO41" s="109" t="n"/>
      <c r="AP41" s="978" t="n"/>
      <c r="AQ41" s="109" t="n"/>
      <c r="AR41" s="2370" t="n"/>
      <c r="AS41" s="109" t="n"/>
      <c r="AT41" s="2370">
        <f>AT42+AT43+AT46+AT49</f>
        <v/>
      </c>
      <c r="AU41" s="109" t="n"/>
      <c r="AV41" s="978">
        <f>AV42+AV43+AV46+AV49</f>
        <v/>
      </c>
      <c r="AW41" s="109" t="n"/>
      <c r="AX41" s="978">
        <f>AX42+AX43+AX46+AX49</f>
        <v/>
      </c>
      <c r="AY41" s="109" t="n"/>
      <c r="AZ41" s="951">
        <f>AZ42+AZ43+AZ46+AZ49</f>
        <v/>
      </c>
      <c r="BA41" s="109" t="n"/>
      <c r="BB41" s="978">
        <f>BB42+BB43+BB46+BB49</f>
        <v/>
      </c>
      <c r="BC41" s="109" t="n"/>
      <c r="BD41" s="978">
        <f>BD42+BD43+BD46+BD49</f>
        <v/>
      </c>
      <c r="BE41" s="109" t="n"/>
      <c r="BF41" s="951">
        <f>BF42+BF43+BF46+BF49</f>
        <v/>
      </c>
      <c r="BG41" s="109" t="n"/>
      <c r="BH41" s="978">
        <f>BH42+BH43+BH46+BH49</f>
        <v/>
      </c>
      <c r="BI41" s="109" t="n"/>
      <c r="BJ41" s="978">
        <f>BJ42+BJ43+BJ46+BJ49</f>
        <v/>
      </c>
      <c r="BK41" s="109" t="n"/>
      <c r="BL41" s="2921" t="n"/>
      <c r="BM41" s="108" t="n"/>
      <c r="BN41" s="148" t="n"/>
      <c r="BO41" s="1" t="n"/>
      <c r="BP41" s="1" t="n"/>
      <c r="BQ41" s="1" t="n"/>
      <c r="BR41" s="1" t="n"/>
      <c r="BS41" s="1" t="n"/>
      <c r="BT41" s="1" t="n"/>
    </row>
    <row r="42">
      <c r="A42" s="355" t="n"/>
      <c r="B42" s="2922" t="inlineStr">
        <is>
          <t>2.1</t>
        </is>
      </c>
      <c r="C42" s="161" t="n"/>
      <c r="D42" s="2595" t="inlineStr">
        <is>
          <t>Иностранный язык для делового и профессионального общения</t>
        </is>
      </c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23" t="n"/>
      <c r="V42" s="161" t="n"/>
      <c r="W42" s="415" t="inlineStr">
        <is>
          <t>2022/2023</t>
        </is>
      </c>
      <c r="X42" s="2603" t="n"/>
      <c r="Y42" s="161" t="n"/>
      <c r="Z42" s="2603" t="n">
        <v>1</v>
      </c>
      <c r="AA42" s="161" t="n"/>
      <c r="AB42" s="2792" t="n">
        <v>108</v>
      </c>
      <c r="AC42" s="124" t="n"/>
      <c r="AD42" s="2600" t="n">
        <v>52</v>
      </c>
      <c r="AE42" s="123" t="n"/>
      <c r="AF42" s="124" t="n"/>
      <c r="AG42" s="2794" t="n">
        <v>16</v>
      </c>
      <c r="AH42" s="123" t="n"/>
      <c r="AI42" s="124" t="n"/>
      <c r="AJ42" s="2794" t="n"/>
      <c r="AK42" s="124" t="n"/>
      <c r="AL42" s="2794" t="n"/>
      <c r="AM42" s="124" t="n"/>
      <c r="AN42" s="2794" t="n">
        <v>16</v>
      </c>
      <c r="AO42" s="124" t="n"/>
      <c r="AP42" s="2794" t="n"/>
      <c r="AQ42" s="124" t="n"/>
      <c r="AR42" s="2923" t="n"/>
      <c r="AS42" s="123" t="n"/>
      <c r="AT42" s="2792" t="n">
        <v>108</v>
      </c>
      <c r="AU42" s="124" t="n"/>
      <c r="AV42" s="2794" t="n">
        <v>16</v>
      </c>
      <c r="AW42" s="124" t="n"/>
      <c r="AX42" s="2794" t="n">
        <v>3</v>
      </c>
      <c r="AY42" s="124" t="n"/>
      <c r="AZ42" s="2924" t="n"/>
      <c r="BA42" s="124" t="n"/>
      <c r="BB42" s="2925" t="n"/>
      <c r="BC42" s="124" t="n"/>
      <c r="BD42" s="2925" t="n"/>
      <c r="BE42" s="124" t="n"/>
      <c r="BF42" s="2924" t="n"/>
      <c r="BG42" s="124" t="n"/>
      <c r="BH42" s="2925" t="n"/>
      <c r="BI42" s="124" t="n"/>
      <c r="BJ42" s="2925" t="n"/>
      <c r="BK42" s="124" t="n"/>
      <c r="BL42" s="2926" t="inlineStr">
        <is>
          <t>УК-3</t>
        </is>
      </c>
      <c r="BM42" s="123" t="n"/>
      <c r="BN42" s="161" t="n"/>
      <c r="BO42" s="1" t="n"/>
      <c r="BP42" s="1" t="n"/>
      <c r="BQ42" s="1" t="n"/>
      <c r="BR42" s="1" t="n"/>
      <c r="BS42" s="1" t="n"/>
      <c r="BT42" s="1" t="n"/>
    </row>
    <row r="43">
      <c r="A43" s="355" t="n"/>
      <c r="B43" s="2927" t="inlineStr">
        <is>
          <t>2.2</t>
        </is>
      </c>
      <c r="C43" s="429" t="n"/>
      <c r="D43" s="2911" t="inlineStr">
        <is>
          <t>Модуль "Физико-химические аспекты современного материаловедения"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75" t="n"/>
      <c r="W43" s="2912" t="n"/>
      <c r="X43" s="2064" t="n"/>
      <c r="Y43" s="132" t="n"/>
      <c r="Z43" s="2396" t="n"/>
      <c r="AA43" s="175" t="n"/>
      <c r="AB43" s="2066">
        <f>AB44+AB45</f>
        <v/>
      </c>
      <c r="AC43" s="179" t="n"/>
      <c r="AD43" s="1249">
        <f>AD44+AD45</f>
        <v/>
      </c>
      <c r="AE43" s="126" t="n"/>
      <c r="AF43" s="128" t="n"/>
      <c r="AG43" s="1878">
        <f>AG44+AG45</f>
        <v/>
      </c>
      <c r="AH43" s="131" t="n"/>
      <c r="AI43" s="179" t="n"/>
      <c r="AJ43" s="1878">
        <f>AJ44+AJ45</f>
        <v/>
      </c>
      <c r="AK43" s="179" t="n"/>
      <c r="AL43" s="1878">
        <f>AL44+AL45</f>
        <v/>
      </c>
      <c r="AM43" s="179" t="n"/>
      <c r="AN43" s="1878">
        <f>AN44+AN45</f>
        <v/>
      </c>
      <c r="AO43" s="179" t="n"/>
      <c r="AP43" s="1878" t="n"/>
      <c r="AQ43" s="179" t="n"/>
      <c r="AR43" s="2913" t="n"/>
      <c r="AS43" s="131" t="n"/>
      <c r="AT43" s="2914">
        <f>AT44+AT45</f>
        <v/>
      </c>
      <c r="AU43" s="2904" t="n"/>
      <c r="AV43" s="2928">
        <f>AV44+AV45</f>
        <v/>
      </c>
      <c r="AW43" s="2904" t="n"/>
      <c r="AX43" s="2929">
        <f>AX44+AX45</f>
        <v/>
      </c>
      <c r="AY43" s="773" t="n"/>
      <c r="AZ43" s="1249" t="n"/>
      <c r="BA43" s="128" t="n"/>
      <c r="BB43" s="1878" t="n"/>
      <c r="BC43" s="179" t="n"/>
      <c r="BD43" s="1878" t="n"/>
      <c r="BE43" s="179" t="n"/>
      <c r="BF43" s="1249" t="n"/>
      <c r="BG43" s="128" t="n"/>
      <c r="BH43" s="1878" t="n"/>
      <c r="BI43" s="179" t="n"/>
      <c r="BJ43" s="1878" t="n"/>
      <c r="BK43" s="179" t="n"/>
      <c r="BL43" s="1385" t="n"/>
      <c r="BM43" s="126" t="n"/>
      <c r="BN43" s="175" t="n"/>
      <c r="BO43" s="1" t="n"/>
      <c r="BP43" s="1" t="n"/>
      <c r="BQ43" s="1" t="n"/>
      <c r="BR43" s="1" t="n"/>
      <c r="BS43" s="1" t="n"/>
      <c r="BT43" s="1" t="n"/>
    </row>
    <row r="44">
      <c r="A44" s="355" t="n"/>
      <c r="B44" s="1682" t="inlineStr">
        <is>
          <t>2.2.1</t>
        </is>
      </c>
      <c r="C44" s="132" t="n"/>
      <c r="D44" s="1489" t="inlineStr">
        <is>
          <t>Современные методы исследований силикатных строительных материалов / Структура инновационных  силикатных материалов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75" t="n"/>
      <c r="W44" s="2902" t="n"/>
      <c r="X44" s="2930" t="n"/>
      <c r="Y44" s="132" t="n"/>
      <c r="Z44" s="627" t="n">
        <v>1</v>
      </c>
      <c r="AA44" s="132" t="n"/>
      <c r="AB44" s="2059" t="n">
        <v>98</v>
      </c>
      <c r="AC44" s="179" t="n"/>
      <c r="AD44" s="1233" t="n">
        <v>44</v>
      </c>
      <c r="AE44" s="126" t="n"/>
      <c r="AF44" s="128" t="n"/>
      <c r="AG44" s="1877">
        <f>AJ44+AL44+AN44</f>
        <v/>
      </c>
      <c r="AH44" s="131" t="n"/>
      <c r="AI44" s="179" t="n"/>
      <c r="AJ44" s="1877" t="n">
        <v>4</v>
      </c>
      <c r="AK44" s="179" t="n"/>
      <c r="AL44" s="1877" t="n">
        <v>4</v>
      </c>
      <c r="AM44" s="179" t="n"/>
      <c r="AN44" s="1877" t="n">
        <v>4</v>
      </c>
      <c r="AO44" s="179" t="n"/>
      <c r="AP44" s="2931" t="n"/>
      <c r="AQ44" s="179" t="n"/>
      <c r="AR44" s="2932" t="n"/>
      <c r="AS44" s="131" t="n"/>
      <c r="AT44" s="2903">
        <f>AB44</f>
        <v/>
      </c>
      <c r="AU44" s="2904" t="n"/>
      <c r="AV44" s="961">
        <f>AG44</f>
        <v/>
      </c>
      <c r="AW44" s="128" t="n"/>
      <c r="AX44" s="961" t="n">
        <v>3</v>
      </c>
      <c r="AY44" s="128" t="n"/>
      <c r="AZ44" s="2933" t="n"/>
      <c r="BA44" s="128" t="n"/>
      <c r="BB44" s="2931" t="n"/>
      <c r="BC44" s="179" t="n"/>
      <c r="BD44" s="2931" t="n"/>
      <c r="BE44" s="179" t="n"/>
      <c r="BF44" s="2933" t="n"/>
      <c r="BG44" s="128" t="n"/>
      <c r="BH44" s="2931" t="n"/>
      <c r="BI44" s="179" t="n"/>
      <c r="BJ44" s="2931" t="n"/>
      <c r="BK44" s="179" t="n"/>
      <c r="BL44" s="1385" t="inlineStr">
        <is>
          <t>СК-1</t>
        </is>
      </c>
      <c r="BM44" s="126" t="n"/>
      <c r="BN44" s="175" t="n"/>
      <c r="BO44" s="1" t="n"/>
      <c r="BP44" s="1" t="n"/>
      <c r="BQ44" s="1" t="n"/>
      <c r="BR44" s="1" t="n"/>
      <c r="BS44" s="1" t="n"/>
      <c r="BT44" s="1" t="n"/>
    </row>
    <row r="45">
      <c r="A45" s="355" t="n"/>
      <c r="B45" s="1296" t="inlineStr">
        <is>
          <t>2.2.2</t>
        </is>
      </c>
      <c r="C45" s="175" t="n"/>
      <c r="D45" s="1489" t="inlineStr">
        <is>
          <t xml:space="preserve">Физико-химические аспекты получения инновационных строительных материалов 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75" t="n"/>
      <c r="W45" s="2902" t="n"/>
      <c r="X45" s="627" t="n">
        <v>1</v>
      </c>
      <c r="Y45" s="132" t="n"/>
      <c r="Z45" s="2396" t="n"/>
      <c r="AA45" s="175" t="n"/>
      <c r="AB45" s="2059" t="n">
        <v>216</v>
      </c>
      <c r="AC45" s="179" t="n"/>
      <c r="AD45" s="1233" t="n">
        <v>86</v>
      </c>
      <c r="AE45" s="126" t="n"/>
      <c r="AF45" s="128" t="n"/>
      <c r="AG45" s="1877">
        <f>AJ45+AL45+AN45</f>
        <v/>
      </c>
      <c r="AH45" s="131" t="n"/>
      <c r="AI45" s="179" t="n"/>
      <c r="AJ45" s="1877" t="n">
        <v>8</v>
      </c>
      <c r="AK45" s="179" t="n"/>
      <c r="AL45" s="1877" t="n">
        <v>8</v>
      </c>
      <c r="AM45" s="179" t="n"/>
      <c r="AN45" s="1877" t="n">
        <v>6</v>
      </c>
      <c r="AO45" s="179" t="n"/>
      <c r="AP45" s="1877" t="n"/>
      <c r="AQ45" s="179" t="n"/>
      <c r="AR45" s="2551" t="n"/>
      <c r="AS45" s="131" t="n"/>
      <c r="AT45" s="2903">
        <f>AB45</f>
        <v/>
      </c>
      <c r="AU45" s="2904" t="n"/>
      <c r="AV45" s="961">
        <f>AG45</f>
        <v/>
      </c>
      <c r="AW45" s="128" t="n"/>
      <c r="AX45" s="961" t="n">
        <v>6</v>
      </c>
      <c r="AY45" s="128" t="n"/>
      <c r="AZ45" s="1233" t="n"/>
      <c r="BA45" s="128" t="n"/>
      <c r="BB45" s="1877" t="n"/>
      <c r="BC45" s="179" t="n"/>
      <c r="BD45" s="1877" t="n"/>
      <c r="BE45" s="179" t="n"/>
      <c r="BF45" s="1233" t="n"/>
      <c r="BG45" s="128" t="n"/>
      <c r="BH45" s="1877" t="n"/>
      <c r="BI45" s="179" t="n"/>
      <c r="BJ45" s="1878" t="n"/>
      <c r="BK45" s="179" t="n"/>
      <c r="BL45" s="1385" t="inlineStr">
        <is>
          <t>СК-1</t>
        </is>
      </c>
      <c r="BM45" s="126" t="n"/>
      <c r="BN45" s="175" t="n"/>
      <c r="BO45" s="1" t="n"/>
      <c r="BP45" s="1" t="n"/>
      <c r="BQ45" s="1" t="n"/>
      <c r="BR45" s="1" t="n"/>
      <c r="BS45" s="1" t="n"/>
      <c r="BT45" s="1" t="n"/>
    </row>
    <row r="46">
      <c r="A46" s="355" t="n"/>
      <c r="B46" s="1291" t="inlineStr">
        <is>
          <t xml:space="preserve">2.3 </t>
        </is>
      </c>
      <c r="C46" s="175" t="n"/>
      <c r="D46" s="2911" t="inlineStr">
        <is>
          <t>Модуль "Инновационные технологии в производстве силикатных строительных материалов"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75" t="n"/>
      <c r="W46" s="2912" t="n"/>
      <c r="X46" s="627" t="n"/>
      <c r="Y46" s="132" t="n"/>
      <c r="Z46" s="1315" t="n"/>
      <c r="AA46" s="175" t="n"/>
      <c r="AB46" s="2066">
        <f>AB47+AB48</f>
        <v/>
      </c>
      <c r="AC46" s="179" t="n"/>
      <c r="AD46" s="1249">
        <f>AD47+AD48</f>
        <v/>
      </c>
      <c r="AE46" s="126" t="n"/>
      <c r="AF46" s="128" t="n"/>
      <c r="AG46" s="1878">
        <f>AG47+AG48</f>
        <v/>
      </c>
      <c r="AH46" s="131" t="n"/>
      <c r="AI46" s="179" t="n"/>
      <c r="AJ46" s="1878">
        <f>AJ47+AJ48+AN47</f>
        <v/>
      </c>
      <c r="AK46" s="179" t="n"/>
      <c r="AL46" s="1878">
        <f>AL47+AL48+AP47</f>
        <v/>
      </c>
      <c r="AM46" s="179" t="n"/>
      <c r="AN46" s="1878" t="n"/>
      <c r="AO46" s="179" t="n"/>
      <c r="AP46" s="1878" t="n"/>
      <c r="AQ46" s="179" t="n"/>
      <c r="AR46" s="2913" t="n"/>
      <c r="AS46" s="131" t="n"/>
      <c r="AT46" s="2914" t="n"/>
      <c r="AU46" s="2904" t="n"/>
      <c r="AV46" s="984" t="n"/>
      <c r="AW46" s="128" t="n"/>
      <c r="AX46" s="984" t="n"/>
      <c r="AY46" s="128" t="n"/>
      <c r="AZ46" s="1249">
        <f>AZ47+AZ48</f>
        <v/>
      </c>
      <c r="BA46" s="128" t="n"/>
      <c r="BB46" s="1249">
        <f>BB47+BB48</f>
        <v/>
      </c>
      <c r="BC46" s="128" t="n"/>
      <c r="BD46" s="1249">
        <f>BD47+BD48</f>
        <v/>
      </c>
      <c r="BE46" s="128" t="n"/>
      <c r="BF46" s="1249" t="n"/>
      <c r="BG46" s="128" t="n"/>
      <c r="BH46" s="1878" t="n"/>
      <c r="BI46" s="179" t="n"/>
      <c r="BJ46" s="1878" t="n"/>
      <c r="BK46" s="179" t="n"/>
      <c r="BL46" s="1385" t="n"/>
      <c r="BM46" s="126" t="n"/>
      <c r="BN46" s="175" t="n"/>
      <c r="BO46" s="1" t="n"/>
      <c r="BP46" s="1" t="n"/>
      <c r="BQ46" s="1" t="n"/>
      <c r="BR46" s="1" t="n"/>
      <c r="BS46" s="1" t="n"/>
      <c r="BT46" s="1" t="n"/>
    </row>
    <row r="47">
      <c r="A47" s="355" t="n"/>
      <c r="B47" s="1296" t="inlineStr">
        <is>
          <t>2.3.1</t>
        </is>
      </c>
      <c r="C47" s="175" t="n"/>
      <c r="D47" s="1489" t="inlineStr">
        <is>
          <t>Современные технологические процессы производства строительных материалов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75" t="n"/>
      <c r="W47" s="2902" t="n"/>
      <c r="X47" s="627" t="n"/>
      <c r="Y47" s="132" t="n"/>
      <c r="Z47" s="1315" t="n">
        <v>2</v>
      </c>
      <c r="AA47" s="175" t="n"/>
      <c r="AB47" s="2059" t="n">
        <v>100</v>
      </c>
      <c r="AC47" s="179" t="n"/>
      <c r="AD47" s="1233" t="n">
        <v>44</v>
      </c>
      <c r="AE47" s="126" t="n"/>
      <c r="AF47" s="128" t="n"/>
      <c r="AG47" s="1877">
        <f>AJ47+AL47</f>
        <v/>
      </c>
      <c r="AH47" s="131" t="n"/>
      <c r="AI47" s="179" t="n"/>
      <c r="AJ47" s="1877" t="n">
        <v>6</v>
      </c>
      <c r="AK47" s="179" t="n"/>
      <c r="AL47" s="1877" t="n">
        <v>6</v>
      </c>
      <c r="AM47" s="179" t="n"/>
      <c r="AN47" s="1877" t="n"/>
      <c r="AO47" s="179" t="n"/>
      <c r="AP47" s="1877" t="n"/>
      <c r="AQ47" s="179" t="n"/>
      <c r="AR47" s="2551" t="n"/>
      <c r="AS47" s="131" t="n"/>
      <c r="AT47" s="2903" t="n"/>
      <c r="AU47" s="2904" t="n"/>
      <c r="AV47" s="961" t="n"/>
      <c r="AW47" s="128" t="n"/>
      <c r="AX47" s="961" t="n"/>
      <c r="AY47" s="128" t="n"/>
      <c r="AZ47" s="1233">
        <f>AB47</f>
        <v/>
      </c>
      <c r="BA47" s="128" t="n"/>
      <c r="BB47" s="1877">
        <f>AG47</f>
        <v/>
      </c>
      <c r="BC47" s="179" t="n"/>
      <c r="BD47" s="1877" t="n">
        <v>3</v>
      </c>
      <c r="BE47" s="179" t="n"/>
      <c r="BF47" s="1233" t="n"/>
      <c r="BG47" s="128" t="n"/>
      <c r="BH47" s="1877" t="n"/>
      <c r="BI47" s="179" t="n"/>
      <c r="BJ47" s="1877" t="n"/>
      <c r="BK47" s="179" t="n"/>
      <c r="BL47" s="1385" t="inlineStr">
        <is>
          <t>СК-2</t>
        </is>
      </c>
      <c r="BM47" s="126" t="n"/>
      <c r="BN47" s="175" t="n"/>
      <c r="BO47" s="1" t="n"/>
      <c r="BP47" s="1" t="n"/>
      <c r="BQ47" s="1" t="n"/>
      <c r="BR47" s="1" t="n"/>
      <c r="BS47" s="1" t="n"/>
      <c r="BT47" s="1" t="n"/>
    </row>
    <row r="48">
      <c r="A48" s="355" t="n"/>
      <c r="B48" s="2934" t="inlineStr">
        <is>
          <t>2.3.2</t>
        </is>
      </c>
      <c r="C48" s="175" t="n"/>
      <c r="D48" s="2905" t="inlineStr">
        <is>
          <t>Прогрессивные технологии производства материалов и изделий из силикатных материалов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75" t="n"/>
      <c r="W48" s="2906" t="inlineStr">
        <is>
          <t>2058.1/2024</t>
        </is>
      </c>
      <c r="X48" s="434" t="n">
        <v>2</v>
      </c>
      <c r="Y48" s="132" t="n"/>
      <c r="Z48" s="2770" t="n"/>
      <c r="AA48" s="175" t="n"/>
      <c r="AB48" s="2578" t="n">
        <v>108</v>
      </c>
      <c r="AC48" s="179" t="n"/>
      <c r="AD48" s="2773" t="n">
        <v>44</v>
      </c>
      <c r="AE48" s="126" t="n"/>
      <c r="AF48" s="128" t="n"/>
      <c r="AG48" s="2574">
        <f>AJ48+AL48</f>
        <v/>
      </c>
      <c r="AH48" s="131" t="n"/>
      <c r="AI48" s="179" t="n"/>
      <c r="AJ48" s="2574" t="n">
        <v>6</v>
      </c>
      <c r="AK48" s="179" t="n"/>
      <c r="AL48" s="2574" t="n">
        <v>6</v>
      </c>
      <c r="AM48" s="179" t="n"/>
      <c r="AN48" s="2574" t="n"/>
      <c r="AO48" s="179" t="n"/>
      <c r="AP48" s="2574" t="n"/>
      <c r="AQ48" s="179" t="n"/>
      <c r="AR48" s="2907" t="n"/>
      <c r="AS48" s="131" t="n"/>
      <c r="AT48" s="2908" t="n"/>
      <c r="AU48" s="2904" t="n"/>
      <c r="AV48" s="2909" t="n"/>
      <c r="AW48" s="128" t="n"/>
      <c r="AX48" s="2909" t="n"/>
      <c r="AY48" s="128" t="n"/>
      <c r="AZ48" s="2773">
        <f>AB48</f>
        <v/>
      </c>
      <c r="BA48" s="128" t="n"/>
      <c r="BB48" s="2574">
        <f>AG48</f>
        <v/>
      </c>
      <c r="BC48" s="179" t="n"/>
      <c r="BD48" s="2574" t="n">
        <v>3</v>
      </c>
      <c r="BE48" s="179" t="n"/>
      <c r="BF48" s="2773" t="n"/>
      <c r="BG48" s="128" t="n"/>
      <c r="BH48" s="2574" t="n"/>
      <c r="BI48" s="179" t="n"/>
      <c r="BJ48" s="2574" t="n"/>
      <c r="BK48" s="179" t="n"/>
      <c r="BL48" s="2910" t="inlineStr">
        <is>
          <t>СК-3</t>
        </is>
      </c>
      <c r="BM48" s="126" t="n"/>
      <c r="BN48" s="175" t="n"/>
      <c r="BO48" s="1" t="n"/>
      <c r="BP48" s="1" t="n"/>
      <c r="BQ48" s="1" t="n"/>
      <c r="BR48" s="1" t="n"/>
      <c r="BS48" s="1" t="n"/>
      <c r="BT48" s="1" t="n"/>
    </row>
    <row r="49">
      <c r="A49" s="355" t="n"/>
      <c r="B49" s="1291" t="inlineStr">
        <is>
          <t>2.4</t>
        </is>
      </c>
      <c r="C49" s="175" t="n"/>
      <c r="D49" s="2911" t="inlineStr">
        <is>
          <t>Модуль "Современное материаловедение"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75" t="n"/>
      <c r="W49" s="2912" t="n"/>
      <c r="X49" s="2064" t="n"/>
      <c r="Y49" s="132" t="n"/>
      <c r="Z49" s="2396" t="n"/>
      <c r="AA49" s="175" t="n"/>
      <c r="AB49" s="2066">
        <f>AB50+AB51+AB52</f>
        <v/>
      </c>
      <c r="AC49" s="179" t="n"/>
      <c r="AD49" s="1249">
        <f>AD50+AD51+AD52</f>
        <v/>
      </c>
      <c r="AE49" s="126" t="n"/>
      <c r="AF49" s="128" t="n"/>
      <c r="AG49" s="1878">
        <f>AG50+AG51+AG52</f>
        <v/>
      </c>
      <c r="AH49" s="131" t="n"/>
      <c r="AI49" s="179" t="n"/>
      <c r="AJ49" s="1878">
        <f>AJ50+AJ51+AJ52</f>
        <v/>
      </c>
      <c r="AK49" s="179" t="n"/>
      <c r="AL49" s="1878">
        <f>AL50+AL51+AL52</f>
        <v/>
      </c>
      <c r="AM49" s="179" t="n"/>
      <c r="AN49" s="1878">
        <f>AN50+AN51+AN52</f>
        <v/>
      </c>
      <c r="AO49" s="179" t="n"/>
      <c r="AP49" s="1878" t="n"/>
      <c r="AQ49" s="179" t="n"/>
      <c r="AR49" s="2913" t="n"/>
      <c r="AS49" s="131" t="n"/>
      <c r="AT49" s="2914" t="n"/>
      <c r="AU49" s="2904" t="n"/>
      <c r="AV49" s="984" t="n"/>
      <c r="AW49" s="128" t="n"/>
      <c r="AX49" s="984" t="n"/>
      <c r="AY49" s="128" t="n"/>
      <c r="AZ49" s="1249">
        <f>AZ50+AZ51+AZ52</f>
        <v/>
      </c>
      <c r="BA49" s="128" t="n"/>
      <c r="BB49" s="1249">
        <f>BB50+BB51+BB52</f>
        <v/>
      </c>
      <c r="BC49" s="128" t="n"/>
      <c r="BD49" s="1249">
        <f>BD50+BD51+BD52</f>
        <v/>
      </c>
      <c r="BE49" s="128" t="n"/>
      <c r="BF49" s="1249">
        <f>BF50+BF51+BF52</f>
        <v/>
      </c>
      <c r="BG49" s="128" t="n"/>
      <c r="BH49" s="1249">
        <f>BH50+BH51+BH52</f>
        <v/>
      </c>
      <c r="BI49" s="128" t="n"/>
      <c r="BJ49" s="1249">
        <f>BJ50+BJ51+BJ52</f>
        <v/>
      </c>
      <c r="BK49" s="128" t="n"/>
      <c r="BL49" s="1385" t="n"/>
      <c r="BM49" s="126" t="n"/>
      <c r="BN49" s="175" t="n"/>
      <c r="BO49" s="1" t="n"/>
      <c r="BP49" s="1" t="n"/>
      <c r="BQ49" s="1" t="n"/>
      <c r="BR49" s="1" t="n"/>
      <c r="BS49" s="1" t="n"/>
      <c r="BT49" s="1" t="n"/>
    </row>
    <row r="50">
      <c r="A50" s="355" t="n"/>
      <c r="B50" s="1296" t="inlineStr">
        <is>
          <t>2.4.1</t>
        </is>
      </c>
      <c r="C50" s="175" t="n"/>
      <c r="D50" s="1489" t="inlineStr">
        <is>
          <t xml:space="preserve">Эффективные строительные материалы и изделия 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75" t="n"/>
      <c r="W50" s="2902" t="n"/>
      <c r="X50" s="627" t="n"/>
      <c r="Y50" s="132" t="n"/>
      <c r="Z50" s="1315" t="n">
        <v>3</v>
      </c>
      <c r="AA50" s="175" t="n"/>
      <c r="AB50" s="2059" t="n">
        <v>98</v>
      </c>
      <c r="AC50" s="179" t="n"/>
      <c r="AD50" s="1233" t="n">
        <v>42</v>
      </c>
      <c r="AE50" s="126" t="n"/>
      <c r="AF50" s="128" t="n"/>
      <c r="AG50" s="1877">
        <f>AJ50+AL50+AN50</f>
        <v/>
      </c>
      <c r="AH50" s="131" t="n"/>
      <c r="AI50" s="179" t="n"/>
      <c r="AJ50" s="1877" t="n">
        <v>6</v>
      </c>
      <c r="AK50" s="179" t="n"/>
      <c r="AL50" s="1877" t="n"/>
      <c r="AM50" s="179" t="n"/>
      <c r="AN50" s="1877" t="n">
        <v>4</v>
      </c>
      <c r="AO50" s="179" t="n"/>
      <c r="AP50" s="1877" t="n"/>
      <c r="AQ50" s="179" t="n"/>
      <c r="AR50" s="2551" t="n"/>
      <c r="AS50" s="131" t="n"/>
      <c r="AT50" s="2903" t="n"/>
      <c r="AU50" s="2904" t="n"/>
      <c r="AV50" s="961" t="n"/>
      <c r="AW50" s="128" t="n"/>
      <c r="AX50" s="961" t="n"/>
      <c r="AY50" s="128" t="n"/>
      <c r="AZ50" s="1233" t="n"/>
      <c r="BA50" s="128" t="n"/>
      <c r="BB50" s="1877" t="n"/>
      <c r="BC50" s="179" t="n"/>
      <c r="BD50" s="1877" t="n"/>
      <c r="BE50" s="179" t="n"/>
      <c r="BF50" s="1233">
        <f>AB50</f>
        <v/>
      </c>
      <c r="BG50" s="128" t="n"/>
      <c r="BH50" s="1877">
        <f>AG50</f>
        <v/>
      </c>
      <c r="BI50" s="179" t="n"/>
      <c r="BJ50" s="1877" t="n">
        <v>3</v>
      </c>
      <c r="BK50" s="179" t="n"/>
      <c r="BL50" s="1385" t="inlineStr">
        <is>
          <t>СК-4, 5</t>
        </is>
      </c>
      <c r="BM50" s="126" t="n"/>
      <c r="BN50" s="175" t="n"/>
      <c r="BO50" s="1" t="n"/>
      <c r="BP50" s="1" t="n"/>
      <c r="BQ50" s="1" t="n"/>
      <c r="BR50" s="1" t="n"/>
      <c r="BS50" s="1" t="n"/>
      <c r="BT50" s="1" t="n"/>
    </row>
    <row r="51">
      <c r="A51" s="355" t="n"/>
      <c r="B51" s="1259" t="inlineStr">
        <is>
          <t>2.4.2</t>
        </is>
      </c>
      <c r="C51" s="175" t="n"/>
      <c r="D51" s="1489" t="inlineStr">
        <is>
          <t>Проектирование современных технологических производств строительных материалов и изделий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75" t="n"/>
      <c r="W51" s="2902" t="n"/>
      <c r="X51" s="627" t="n">
        <v>3</v>
      </c>
      <c r="Y51" s="132" t="n"/>
      <c r="Z51" s="1315" t="n"/>
      <c r="AA51" s="175" t="n"/>
      <c r="AB51" s="2059" t="n">
        <v>98</v>
      </c>
      <c r="AC51" s="179" t="n"/>
      <c r="AD51" s="1233" t="n">
        <v>44</v>
      </c>
      <c r="AE51" s="126" t="n"/>
      <c r="AF51" s="128" t="n"/>
      <c r="AG51" s="1877">
        <f>AJ51+AL51+AN51</f>
        <v/>
      </c>
      <c r="AH51" s="131" t="n"/>
      <c r="AI51" s="179" t="n"/>
      <c r="AJ51" s="1877" t="n">
        <v>6</v>
      </c>
      <c r="AK51" s="179" t="n"/>
      <c r="AL51" s="1877" t="n">
        <v>6</v>
      </c>
      <c r="AM51" s="179" t="n"/>
      <c r="AN51" s="1877" t="n"/>
      <c r="AO51" s="179" t="n"/>
      <c r="AP51" s="1877" t="n"/>
      <c r="AQ51" s="179" t="n"/>
      <c r="AR51" s="2551" t="n"/>
      <c r="AS51" s="131" t="n"/>
      <c r="AT51" s="2903" t="n"/>
      <c r="AU51" s="2904" t="n"/>
      <c r="AV51" s="961" t="n"/>
      <c r="AW51" s="128" t="n"/>
      <c r="AX51" s="961" t="n"/>
      <c r="AY51" s="128" t="n"/>
      <c r="AZ51" s="1233" t="n"/>
      <c r="BA51" s="128" t="n"/>
      <c r="BB51" s="1877" t="n"/>
      <c r="BC51" s="179" t="n"/>
      <c r="BD51" s="1877" t="n"/>
      <c r="BE51" s="179" t="n"/>
      <c r="BF51" s="1233">
        <f>AB51</f>
        <v/>
      </c>
      <c r="BG51" s="128" t="n"/>
      <c r="BH51" s="1877">
        <f>AG51</f>
        <v/>
      </c>
      <c r="BI51" s="179" t="n"/>
      <c r="BJ51" s="1877" t="n">
        <v>3</v>
      </c>
      <c r="BK51" s="179" t="n"/>
      <c r="BL51" s="1385" t="inlineStr">
        <is>
          <t>СК-6</t>
        </is>
      </c>
      <c r="BM51" s="126" t="n"/>
      <c r="BN51" s="175" t="n"/>
      <c r="BO51" s="1" t="n"/>
      <c r="BP51" s="1" t="n"/>
      <c r="BQ51" s="1" t="n"/>
      <c r="BR51" s="1" t="n"/>
      <c r="BS51" s="1" t="n"/>
      <c r="BT51" s="1" t="n"/>
    </row>
    <row r="52">
      <c r="A52" s="355" t="n"/>
      <c r="B52" s="1296" t="inlineStr">
        <is>
          <t>2.4.3</t>
        </is>
      </c>
      <c r="C52" s="175" t="n"/>
      <c r="D52" s="2935" t="inlineStr">
        <is>
          <t>Стандарты и оценка соответствия строительных материалов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75" t="n"/>
      <c r="W52" s="2936" t="n"/>
      <c r="X52" s="627" t="n">
        <v>2</v>
      </c>
      <c r="Y52" s="132" t="n"/>
      <c r="Z52" s="1315" t="n"/>
      <c r="AA52" s="175" t="n"/>
      <c r="AB52" s="2059" t="n">
        <v>94</v>
      </c>
      <c r="AC52" s="179" t="n"/>
      <c r="AD52" s="1233" t="n">
        <v>44</v>
      </c>
      <c r="AE52" s="126" t="n"/>
      <c r="AF52" s="128" t="n"/>
      <c r="AG52" s="1877">
        <f>AJ52+AL52+AN52</f>
        <v/>
      </c>
      <c r="AH52" s="131" t="n"/>
      <c r="AI52" s="179" t="n"/>
      <c r="AJ52" s="1877" t="n">
        <v>6</v>
      </c>
      <c r="AK52" s="179" t="n"/>
      <c r="AL52" s="1877" t="n"/>
      <c r="AM52" s="179" t="n"/>
      <c r="AN52" s="1877" t="n">
        <v>6</v>
      </c>
      <c r="AO52" s="179" t="n"/>
      <c r="AP52" s="1877" t="n"/>
      <c r="AQ52" s="179" t="n"/>
      <c r="AR52" s="2551" t="n"/>
      <c r="AS52" s="131" t="n"/>
      <c r="AT52" s="2903" t="n"/>
      <c r="AU52" s="2904" t="n"/>
      <c r="AV52" s="961" t="n"/>
      <c r="AW52" s="128" t="n"/>
      <c r="AX52" s="961" t="n"/>
      <c r="AY52" s="128" t="n"/>
      <c r="AZ52" s="1233">
        <f>AB52</f>
        <v/>
      </c>
      <c r="BA52" s="128" t="n"/>
      <c r="BB52" s="1877">
        <f>AG52</f>
        <v/>
      </c>
      <c r="BC52" s="179" t="n"/>
      <c r="BD52" s="1877" t="n">
        <v>3</v>
      </c>
      <c r="BE52" s="179" t="n"/>
      <c r="BF52" s="1233" t="n"/>
      <c r="BG52" s="128" t="n"/>
      <c r="BH52" s="1877" t="n"/>
      <c r="BI52" s="179" t="n"/>
      <c r="BJ52" s="1877" t="n"/>
      <c r="BK52" s="179" t="n"/>
      <c r="BL52" s="1385" t="inlineStr">
        <is>
          <t>СК-7</t>
        </is>
      </c>
      <c r="BM52" s="126" t="n"/>
      <c r="BN52" s="175" t="n"/>
      <c r="BO52" s="1" t="n"/>
      <c r="BP52" s="1" t="n"/>
      <c r="BQ52" s="1" t="n"/>
      <c r="BR52" s="1" t="n"/>
      <c r="BS52" s="1" t="n"/>
      <c r="BT52" s="1" t="n"/>
    </row>
    <row r="53">
      <c r="A53" s="435" t="n"/>
      <c r="B53" s="2927" t="inlineStr">
        <is>
          <t>2.5</t>
        </is>
      </c>
      <c r="C53" s="429" t="n"/>
      <c r="D53" s="2082" t="inlineStr">
        <is>
          <t>Дополнительные виды обучения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75" t="n"/>
      <c r="W53" s="2912" t="n"/>
      <c r="X53" s="627" t="n"/>
      <c r="Y53" s="132" t="n"/>
      <c r="Z53" s="1315" t="n"/>
      <c r="AA53" s="175" t="n"/>
      <c r="AB53" s="2614" t="inlineStr">
        <is>
          <t>/</t>
        </is>
      </c>
      <c r="AC53" s="1491" t="n">
        <v>338</v>
      </c>
      <c r="AD53" s="848" t="inlineStr">
        <is>
          <t>/</t>
        </is>
      </c>
      <c r="AE53" s="854" t="n">
        <v>218</v>
      </c>
      <c r="AF53" s="128" t="n"/>
      <c r="AG53" s="848" t="inlineStr">
        <is>
          <t>/</t>
        </is>
      </c>
      <c r="AH53" s="854">
        <f>AH54+AH55+AH56</f>
        <v/>
      </c>
      <c r="AI53" s="128" t="n"/>
      <c r="AJ53" s="2423" t="inlineStr">
        <is>
          <t>/</t>
        </is>
      </c>
      <c r="AK53" s="854">
        <f>AK54+AK55+AK56</f>
        <v/>
      </c>
      <c r="AL53" s="2423" t="inlineStr">
        <is>
          <t>/</t>
        </is>
      </c>
      <c r="AM53" s="854">
        <f>AM54+AM55+AM56</f>
        <v/>
      </c>
      <c r="AN53" s="2423" t="inlineStr">
        <is>
          <t>/</t>
        </is>
      </c>
      <c r="AO53" s="854">
        <f>AO54+AO55+AO56</f>
        <v/>
      </c>
      <c r="AP53" s="2423" t="inlineStr">
        <is>
          <t>/</t>
        </is>
      </c>
      <c r="AQ53" s="848" t="n">
        <v>10</v>
      </c>
      <c r="AR53" s="2617" t="n"/>
      <c r="AS53" s="2937" t="n"/>
      <c r="AT53" s="2938" t="inlineStr">
        <is>
          <t>/</t>
        </is>
      </c>
      <c r="AU53" s="1310">
        <f>AU54+AU55</f>
        <v/>
      </c>
      <c r="AV53" s="850" t="inlineStr">
        <is>
          <t>/</t>
        </is>
      </c>
      <c r="AW53" s="2939">
        <f>AW54+AW55</f>
        <v/>
      </c>
      <c r="AX53" s="850" t="n"/>
      <c r="AY53" s="2940" t="n"/>
      <c r="AZ53" s="848" t="inlineStr">
        <is>
          <t>/</t>
        </is>
      </c>
      <c r="BA53" s="1310">
        <f>BA54+BA55</f>
        <v/>
      </c>
      <c r="BB53" s="2419" t="inlineStr">
        <is>
          <t>/</t>
        </is>
      </c>
      <c r="BC53" s="854">
        <f>BC54+BC55</f>
        <v/>
      </c>
      <c r="BD53" s="2419" t="inlineStr">
        <is>
          <t>/</t>
        </is>
      </c>
      <c r="BE53" s="1311" t="n">
        <v>7</v>
      </c>
      <c r="BF53" s="861" t="inlineStr">
        <is>
          <t>/</t>
        </is>
      </c>
      <c r="BG53" s="854" t="n">
        <v>72</v>
      </c>
      <c r="BH53" s="2419" t="inlineStr">
        <is>
          <t>/</t>
        </is>
      </c>
      <c r="BI53" s="854" t="n">
        <v>14</v>
      </c>
      <c r="BJ53" s="2419" t="inlineStr">
        <is>
          <t>/</t>
        </is>
      </c>
      <c r="BK53" s="848" t="n">
        <v>2</v>
      </c>
      <c r="BL53" s="927" t="n"/>
      <c r="BM53" s="126" t="n"/>
      <c r="BN53" s="175" t="n"/>
      <c r="BO53" s="1" t="n"/>
      <c r="BP53" s="1" t="n"/>
      <c r="BQ53" s="1" t="n"/>
      <c r="BR53" s="1" t="n"/>
      <c r="BS53" s="1" t="n"/>
      <c r="BT53" s="1" t="n"/>
    </row>
    <row r="54">
      <c r="A54" s="435" t="n"/>
      <c r="B54" s="2941" t="inlineStr">
        <is>
          <t>2.5.1</t>
        </is>
      </c>
      <c r="C54" s="429" t="n"/>
      <c r="D54" s="2942" t="inlineStr">
        <is>
          <t>Философия и методология науки *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75" t="n"/>
      <c r="W54" s="2943" t="inlineStr">
        <is>
          <t>2094.1/2024</t>
        </is>
      </c>
      <c r="X54" s="2623" t="inlineStr">
        <is>
          <t>/</t>
        </is>
      </c>
      <c r="Y54" s="2944" t="n">
        <v>2</v>
      </c>
      <c r="Z54" s="2807" t="n"/>
      <c r="AA54" s="2944" t="n"/>
      <c r="AB54" s="2623" t="inlineStr">
        <is>
          <t>/</t>
        </is>
      </c>
      <c r="AC54" s="2944" t="n">
        <v>124</v>
      </c>
      <c r="AD54" s="2807" t="inlineStr">
        <is>
          <t>/</t>
        </is>
      </c>
      <c r="AE54" s="2812" t="n">
        <v>72</v>
      </c>
      <c r="AF54" s="128" t="n"/>
      <c r="AG54" s="2807" t="inlineStr">
        <is>
          <t>/</t>
        </is>
      </c>
      <c r="AH54" s="2812" t="n">
        <v>20</v>
      </c>
      <c r="AI54" s="128" t="n"/>
      <c r="AJ54" s="2628" t="inlineStr">
        <is>
          <t>/</t>
        </is>
      </c>
      <c r="AK54" s="2812" t="n">
        <v>10</v>
      </c>
      <c r="AL54" s="2628" t="n"/>
      <c r="AM54" s="2812" t="n"/>
      <c r="AN54" s="2628" t="n"/>
      <c r="AO54" s="2812" t="n"/>
      <c r="AP54" s="2628" t="inlineStr">
        <is>
          <t>/</t>
        </is>
      </c>
      <c r="AQ54" s="2807" t="n">
        <v>10</v>
      </c>
      <c r="AR54" s="2629" t="n"/>
      <c r="AS54" s="2945" t="n"/>
      <c r="AT54" s="2946" t="inlineStr">
        <is>
          <t>/</t>
        </is>
      </c>
      <c r="AU54" s="2812" t="n">
        <v>62</v>
      </c>
      <c r="AV54" s="2947" t="inlineStr">
        <is>
          <t>/</t>
        </is>
      </c>
      <c r="AW54" s="2810" t="n">
        <v>10</v>
      </c>
      <c r="AX54" s="2947" t="n"/>
      <c r="AY54" s="2948" t="n"/>
      <c r="AZ54" s="2807" t="inlineStr">
        <is>
          <t>/</t>
        </is>
      </c>
      <c r="BA54" s="2812" t="n">
        <v>62</v>
      </c>
      <c r="BB54" s="2628" t="inlineStr">
        <is>
          <t>/</t>
        </is>
      </c>
      <c r="BC54" s="2812" t="n">
        <v>10</v>
      </c>
      <c r="BD54" s="2628" t="inlineStr">
        <is>
          <t>/</t>
        </is>
      </c>
      <c r="BE54" s="2944" t="n">
        <v>3</v>
      </c>
      <c r="BF54" s="2807" t="n"/>
      <c r="BG54" s="2812" t="n"/>
      <c r="BH54" s="2628" t="n"/>
      <c r="BI54" s="2812" t="n"/>
      <c r="BJ54" s="2628" t="n"/>
      <c r="BK54" s="2807" t="n"/>
      <c r="BL54" s="2949" t="inlineStr">
        <is>
          <t>УК-1</t>
        </is>
      </c>
      <c r="BM54" s="126" t="n"/>
      <c r="BN54" s="175" t="n"/>
      <c r="BO54" s="1" t="n"/>
      <c r="BP54" s="1" t="n"/>
      <c r="BQ54" s="1" t="n"/>
      <c r="BR54" s="1" t="n"/>
      <c r="BS54" s="1" t="n"/>
      <c r="BT54" s="1" t="n"/>
    </row>
    <row r="55">
      <c r="A55" s="435" t="n"/>
      <c r="B55" s="2941" t="inlineStr">
        <is>
          <t>2.5.2</t>
        </is>
      </c>
      <c r="C55" s="429" t="n"/>
      <c r="D55" s="2942" t="inlineStr">
        <is>
          <t>Иностранный язык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75" t="n"/>
      <c r="W55" s="2943" t="inlineStr">
        <is>
          <t>2095/2024</t>
        </is>
      </c>
      <c r="X55" s="2623" t="inlineStr">
        <is>
          <t>/</t>
        </is>
      </c>
      <c r="Y55" s="2944" t="n">
        <v>2</v>
      </c>
      <c r="Z55" s="2807" t="n"/>
      <c r="AA55" s="2944" t="n"/>
      <c r="AB55" s="2623" t="inlineStr">
        <is>
          <t>/</t>
        </is>
      </c>
      <c r="AC55" s="2944" t="n">
        <v>142</v>
      </c>
      <c r="AD55" s="2807" t="inlineStr">
        <is>
          <t>/</t>
        </is>
      </c>
      <c r="AE55" s="2812" t="n">
        <v>96</v>
      </c>
      <c r="AF55" s="128" t="n"/>
      <c r="AG55" s="2807" t="inlineStr">
        <is>
          <t>/</t>
        </is>
      </c>
      <c r="AH55" s="2812" t="n">
        <v>26</v>
      </c>
      <c r="AI55" s="128" t="n"/>
      <c r="AJ55" s="2628" t="n"/>
      <c r="AK55" s="2812" t="n"/>
      <c r="AL55" s="2628" t="n"/>
      <c r="AM55" s="2812" t="n"/>
      <c r="AN55" s="2628" t="inlineStr">
        <is>
          <t>/</t>
        </is>
      </c>
      <c r="AO55" s="2812" t="n">
        <v>26</v>
      </c>
      <c r="AP55" s="2628" t="n"/>
      <c r="AQ55" s="2807" t="n"/>
      <c r="AR55" s="2629" t="n"/>
      <c r="AS55" s="2945" t="n"/>
      <c r="AT55" s="2946" t="inlineStr">
        <is>
          <t>/</t>
        </is>
      </c>
      <c r="AU55" s="2812" t="n">
        <v>70</v>
      </c>
      <c r="AV55" s="2947" t="inlineStr">
        <is>
          <t>/</t>
        </is>
      </c>
      <c r="AW55" s="2810" t="n">
        <v>10</v>
      </c>
      <c r="AX55" s="2947" t="n"/>
      <c r="AY55" s="2948" t="n"/>
      <c r="AZ55" s="2807" t="inlineStr">
        <is>
          <t>/</t>
        </is>
      </c>
      <c r="BA55" s="2812" t="n">
        <v>72</v>
      </c>
      <c r="BB55" s="2628" t="inlineStr">
        <is>
          <t>/</t>
        </is>
      </c>
      <c r="BC55" s="2812" t="n">
        <v>16</v>
      </c>
      <c r="BD55" s="2628" t="inlineStr">
        <is>
          <t>/</t>
        </is>
      </c>
      <c r="BE55" s="2944" t="n">
        <v>4</v>
      </c>
      <c r="BF55" s="2807" t="n"/>
      <c r="BG55" s="2812" t="n"/>
      <c r="BH55" s="2628" t="n"/>
      <c r="BI55" s="2812" t="n"/>
      <c r="BJ55" s="2628" t="n"/>
      <c r="BK55" s="2807" t="n"/>
      <c r="BL55" s="2949" t="inlineStr">
        <is>
          <t>УК-3</t>
        </is>
      </c>
      <c r="BM55" s="126" t="n"/>
      <c r="BN55" s="175" t="n"/>
      <c r="BO55" s="1" t="n"/>
      <c r="BP55" s="1" t="n"/>
      <c r="BQ55" s="1" t="n"/>
      <c r="BR55" s="1" t="n"/>
      <c r="BS55" s="1" t="n"/>
      <c r="BT55" s="1" t="n"/>
    </row>
    <row r="56">
      <c r="A56" s="435" t="n"/>
      <c r="B56" s="2633" t="inlineStr">
        <is>
          <t>2.5.3</t>
        </is>
      </c>
      <c r="C56" s="144" t="n"/>
      <c r="D56" s="2950" t="inlineStr">
        <is>
          <t>Основы информационных технологий  *</t>
        </is>
      </c>
      <c r="E56" s="1832" t="n"/>
      <c r="F56" s="1832" t="n"/>
      <c r="G56" s="1832" t="n"/>
      <c r="H56" s="1832" t="n"/>
      <c r="I56" s="1832" t="n"/>
      <c r="J56" s="1832" t="n"/>
      <c r="K56" s="1832" t="n"/>
      <c r="L56" s="1832" t="n"/>
      <c r="M56" s="1832" t="n"/>
      <c r="N56" s="1832" t="n"/>
      <c r="O56" s="1832" t="n"/>
      <c r="P56" s="1832" t="n"/>
      <c r="Q56" s="1832" t="n"/>
      <c r="R56" s="1832" t="n"/>
      <c r="S56" s="1832" t="n"/>
      <c r="T56" s="1832" t="n"/>
      <c r="U56" s="1832" t="n"/>
      <c r="V56" s="1924" t="n"/>
      <c r="W56" s="469" t="inlineStr">
        <is>
          <t>2093/2024</t>
        </is>
      </c>
      <c r="X56" s="2635" t="n"/>
      <c r="Y56" s="2636" t="n"/>
      <c r="Z56" s="2637" t="inlineStr">
        <is>
          <t>/</t>
        </is>
      </c>
      <c r="AA56" s="2636" t="inlineStr">
        <is>
          <t>3 д</t>
        </is>
      </c>
      <c r="AB56" s="2635" t="inlineStr">
        <is>
          <t>/</t>
        </is>
      </c>
      <c r="AC56" s="2636" t="n">
        <v>72</v>
      </c>
      <c r="AD56" s="2637" t="inlineStr">
        <is>
          <t>/</t>
        </is>
      </c>
      <c r="AE56" s="2951" t="n">
        <v>50</v>
      </c>
      <c r="AF56" s="1893" t="n"/>
      <c r="AG56" s="2637" t="inlineStr">
        <is>
          <t>/</t>
        </is>
      </c>
      <c r="AH56" s="2638" t="n">
        <v>14</v>
      </c>
      <c r="AI56" s="240" t="n"/>
      <c r="AJ56" s="2639" t="inlineStr">
        <is>
          <t>/</t>
        </is>
      </c>
      <c r="AK56" s="2640" t="n">
        <v>8</v>
      </c>
      <c r="AL56" s="2639" t="inlineStr">
        <is>
          <t>/</t>
        </is>
      </c>
      <c r="AM56" s="2640" t="n">
        <v>6</v>
      </c>
      <c r="AN56" s="2639" t="n"/>
      <c r="AO56" s="2640" t="n"/>
      <c r="AP56" s="2639" t="n"/>
      <c r="AQ56" s="2637" t="n"/>
      <c r="AR56" s="2952" t="n"/>
      <c r="AS56" s="2953" t="n"/>
      <c r="AT56" s="2817" t="n"/>
      <c r="AU56" s="2954" t="n"/>
      <c r="AV56" s="2639" t="n"/>
      <c r="AW56" s="2954" t="n"/>
      <c r="AX56" s="2639" t="n"/>
      <c r="AY56" s="2955" t="n"/>
      <c r="AZ56" s="2821" t="n"/>
      <c r="BA56" s="2643" t="n"/>
      <c r="BB56" s="2645" t="n"/>
      <c r="BC56" s="2643" t="n"/>
      <c r="BD56" s="2645" t="n"/>
      <c r="BE56" s="2642" t="n"/>
      <c r="BF56" s="2637" t="inlineStr">
        <is>
          <t>/</t>
        </is>
      </c>
      <c r="BG56" s="2640" t="n">
        <v>72</v>
      </c>
      <c r="BH56" s="2639" t="inlineStr">
        <is>
          <t>/</t>
        </is>
      </c>
      <c r="BI56" s="2640" t="n">
        <v>14</v>
      </c>
      <c r="BJ56" s="2639" t="inlineStr">
        <is>
          <t>/</t>
        </is>
      </c>
      <c r="BK56" s="2637" t="n">
        <v>2</v>
      </c>
      <c r="BL56" s="2956" t="inlineStr">
        <is>
          <t>УК-2</t>
        </is>
      </c>
      <c r="BM56" s="1832" t="n"/>
      <c r="BN56" s="1924" t="n"/>
      <c r="BO56" s="1" t="n"/>
      <c r="BP56" s="1" t="n"/>
      <c r="BQ56" s="1" t="n"/>
      <c r="BR56" s="1" t="n"/>
      <c r="BS56" s="1" t="n"/>
      <c r="BT56" s="1" t="n"/>
    </row>
    <row r="57">
      <c r="A57" s="355" t="n"/>
      <c r="B57" s="2957" t="n"/>
      <c r="C57" s="2957" t="n"/>
      <c r="D57" s="2957" t="n"/>
      <c r="E57" s="2957" t="n"/>
      <c r="F57" s="2957" t="n"/>
      <c r="G57" s="2957" t="n"/>
      <c r="H57" s="2957" t="n"/>
      <c r="I57" s="2957" t="n"/>
      <c r="J57" s="2957" t="n"/>
      <c r="K57" s="2957" t="n"/>
      <c r="L57" s="2957" t="n"/>
      <c r="M57" s="2957" t="n"/>
      <c r="N57" s="2957" t="n"/>
      <c r="O57" s="2957" t="n"/>
      <c r="P57" s="2957" t="n"/>
      <c r="Q57" s="2957" t="n"/>
      <c r="R57" s="2957" t="n"/>
      <c r="S57" s="2957" t="n"/>
      <c r="T57" s="2957" t="n"/>
      <c r="U57" s="2957" t="n"/>
      <c r="V57" s="2957" t="n"/>
      <c r="W57" s="2957" t="n"/>
      <c r="X57" s="2958" t="n"/>
      <c r="Y57" s="2958" t="n"/>
      <c r="Z57" s="2958" t="n"/>
      <c r="AA57" s="2958" t="n"/>
      <c r="AB57" s="2958" t="n"/>
      <c r="AC57" s="2958" t="n"/>
      <c r="AD57" s="2958" t="n"/>
      <c r="AE57" s="2958" t="n"/>
      <c r="AF57" s="2958" t="n"/>
      <c r="AG57" s="2958" t="n"/>
      <c r="AH57" s="2958" t="n"/>
      <c r="AI57" s="2958" t="n"/>
      <c r="AJ57" s="2957" t="n"/>
      <c r="AK57" s="2957" t="n"/>
      <c r="AL57" s="2957" t="n"/>
      <c r="AM57" s="2957" t="n"/>
      <c r="AN57" s="2957" t="n"/>
      <c r="AO57" s="2957" t="n"/>
      <c r="AP57" s="2957" t="n"/>
      <c r="AQ57" s="2957" t="n"/>
      <c r="AR57" s="2957" t="n"/>
      <c r="AS57" s="2957" t="n"/>
      <c r="AT57" s="2957" t="n"/>
      <c r="AU57" s="2957" t="n"/>
      <c r="AV57" s="2957" t="n"/>
      <c r="AW57" s="2957" t="n"/>
      <c r="AX57" s="2957" t="n"/>
      <c r="AY57" s="2957" t="n"/>
      <c r="AZ57" s="2957" t="n"/>
      <c r="BA57" s="2957" t="n"/>
      <c r="BB57" s="2957" t="n"/>
      <c r="BC57" s="2957" t="n"/>
      <c r="BD57" s="2957" t="n"/>
      <c r="BE57" s="2957" t="n"/>
      <c r="BF57" s="2957" t="n"/>
      <c r="BG57" s="2957" t="n"/>
      <c r="BH57" s="2957" t="n"/>
      <c r="BI57" s="2957" t="n"/>
      <c r="BJ57" s="2957" t="n"/>
      <c r="BK57" s="2957" t="n"/>
      <c r="BL57" s="2959" t="n"/>
      <c r="BM57" s="2959" t="n"/>
      <c r="BN57" s="108" t="n"/>
      <c r="BO57" s="1" t="n"/>
      <c r="BP57" s="1" t="n"/>
      <c r="BQ57" s="1" t="n"/>
      <c r="BR57" s="1" t="n"/>
      <c r="BS57" s="1" t="n"/>
      <c r="BT57" s="1" t="n"/>
    </row>
    <row r="58">
      <c r="A58" s="355" t="n"/>
      <c r="B58" s="658" t="inlineStr">
        <is>
          <t>Количество часов учебных занятий</t>
        </is>
      </c>
      <c r="C58" s="490" t="n"/>
      <c r="D58" s="490" t="n"/>
      <c r="E58" s="490" t="n"/>
      <c r="F58" s="490" t="n"/>
      <c r="G58" s="490" t="n"/>
      <c r="H58" s="490" t="n"/>
      <c r="I58" s="490" t="n"/>
      <c r="J58" s="490" t="n"/>
      <c r="K58" s="490" t="n"/>
      <c r="L58" s="490" t="n"/>
      <c r="M58" s="490" t="n"/>
      <c r="N58" s="490" t="n"/>
      <c r="O58" s="490" t="n"/>
      <c r="P58" s="490" t="n"/>
      <c r="Q58" s="490" t="n"/>
      <c r="R58" s="490" t="n"/>
      <c r="S58" s="490" t="n"/>
      <c r="T58" s="490" t="n"/>
      <c r="U58" s="490" t="n"/>
      <c r="V58" s="490" t="n"/>
      <c r="W58" s="490" t="n"/>
      <c r="X58" s="490" t="n"/>
      <c r="Y58" s="490" t="n"/>
      <c r="Z58" s="490" t="n"/>
      <c r="AA58" s="490" t="n"/>
      <c r="AB58" s="170">
        <f>AB33+AB41</f>
        <v/>
      </c>
      <c r="AC58" s="124" t="n"/>
      <c r="AD58" s="170">
        <f>AD33+AD41</f>
        <v/>
      </c>
      <c r="AE58" s="123" t="n"/>
      <c r="AF58" s="124" t="n"/>
      <c r="AG58" s="170">
        <f>AG33+AG41</f>
        <v/>
      </c>
      <c r="AH58" s="123" t="n"/>
      <c r="AI58" s="124" t="n"/>
      <c r="AJ58" s="170">
        <f>AJ33+AJ41</f>
        <v/>
      </c>
      <c r="AK58" s="124" t="n"/>
      <c r="AL58" s="170">
        <f>AL33+AL41</f>
        <v/>
      </c>
      <c r="AM58" s="124" t="n"/>
      <c r="AN58" s="170">
        <f>AN33+AN41</f>
        <v/>
      </c>
      <c r="AO58" s="124" t="n"/>
      <c r="AP58" s="170" t="n"/>
      <c r="AQ58" s="124" t="n"/>
      <c r="AR58" s="170" t="n"/>
      <c r="AS58" s="124" t="n"/>
      <c r="AT58" s="170">
        <f>AT33+AT41</f>
        <v/>
      </c>
      <c r="AU58" s="124" t="n"/>
      <c r="AV58" s="170">
        <f>AV33+AV41</f>
        <v/>
      </c>
      <c r="AW58" s="124" t="n"/>
      <c r="AX58" s="170">
        <f>AX33+AX41</f>
        <v/>
      </c>
      <c r="AY58" s="124" t="n"/>
      <c r="AZ58" s="170">
        <f>AZ33+AZ41</f>
        <v/>
      </c>
      <c r="BA58" s="124" t="n"/>
      <c r="BB58" s="170">
        <f>BB33+BB41</f>
        <v/>
      </c>
      <c r="BC58" s="124" t="n"/>
      <c r="BD58" s="170">
        <f>BD33+BD41</f>
        <v/>
      </c>
      <c r="BE58" s="124" t="n"/>
      <c r="BF58" s="170">
        <f>BF33+BF41</f>
        <v/>
      </c>
      <c r="BG58" s="124" t="n"/>
      <c r="BH58" s="170">
        <f>BH33+BH41</f>
        <v/>
      </c>
      <c r="BI58" s="124" t="n"/>
      <c r="BJ58" s="170">
        <f>BJ33+BJ41</f>
        <v/>
      </c>
      <c r="BK58" s="124" t="n"/>
      <c r="BL58" s="1047" t="n"/>
      <c r="BM58" s="101" t="n"/>
      <c r="BN58" s="104" t="n"/>
      <c r="BO58" s="1" t="n"/>
      <c r="BP58" s="1" t="n"/>
      <c r="BQ58" s="1" t="n"/>
      <c r="BR58" s="1" t="n"/>
      <c r="BS58" s="1" t="n"/>
      <c r="BT58" s="1" t="n"/>
    </row>
    <row r="59">
      <c r="A59" s="355" t="n"/>
      <c r="B59" s="493" t="inlineStr">
        <is>
          <t>Количество часов учебных занятий в неделю</t>
        </is>
      </c>
      <c r="C59" s="887" t="n"/>
      <c r="D59" s="887" t="n"/>
      <c r="E59" s="887" t="n"/>
      <c r="F59" s="887" t="n"/>
      <c r="G59" s="887" t="n"/>
      <c r="H59" s="887" t="n"/>
      <c r="I59" s="887" t="n"/>
      <c r="J59" s="887" t="n"/>
      <c r="K59" s="887" t="n"/>
      <c r="L59" s="887" t="n"/>
      <c r="M59" s="887" t="n"/>
      <c r="N59" s="887" t="n"/>
      <c r="O59" s="887" t="n"/>
      <c r="P59" s="887" t="n"/>
      <c r="Q59" s="887" t="n"/>
      <c r="R59" s="887" t="n"/>
      <c r="S59" s="887" t="n"/>
      <c r="T59" s="887" t="n"/>
      <c r="U59" s="887" t="n"/>
      <c r="V59" s="887" t="n"/>
      <c r="W59" s="774" t="n"/>
      <c r="X59" s="887" t="n"/>
      <c r="Y59" s="887" t="n"/>
      <c r="Z59" s="887" t="n"/>
      <c r="AA59" s="887" t="n"/>
      <c r="AB59" s="2267" t="n"/>
      <c r="AC59" s="429" t="n"/>
      <c r="AD59" s="352" t="n"/>
      <c r="AE59" s="131" t="n"/>
      <c r="AF59" s="179" t="n"/>
      <c r="AG59" s="350" t="n"/>
      <c r="AH59" s="131" t="n"/>
      <c r="AI59" s="179" t="n"/>
      <c r="AJ59" s="350" t="n"/>
      <c r="AK59" s="179" t="n"/>
      <c r="AL59" s="350" t="n"/>
      <c r="AM59" s="179" t="n"/>
      <c r="AN59" s="494" t="n">
        <v>0</v>
      </c>
      <c r="AO59" s="179" t="n"/>
      <c r="AP59" s="352" t="n"/>
      <c r="AQ59" s="179" t="n"/>
      <c r="AR59" s="350" t="n"/>
      <c r="AS59" s="179" t="n"/>
      <c r="AT59" s="2267">
        <f>AV58/AT31</f>
        <v/>
      </c>
      <c r="AU59" s="131" t="n"/>
      <c r="AV59" s="131" t="n"/>
      <c r="AW59" s="131" t="n"/>
      <c r="AX59" s="131" t="n"/>
      <c r="AY59" s="429" t="n"/>
      <c r="AZ59" s="2267">
        <f>BB58/AZ31</f>
        <v/>
      </c>
      <c r="BA59" s="131" t="n"/>
      <c r="BB59" s="131" t="n"/>
      <c r="BC59" s="131" t="n"/>
      <c r="BD59" s="131" t="n"/>
      <c r="BE59" s="429" t="n"/>
      <c r="BF59" s="730">
        <f>BH58/BF31</f>
        <v/>
      </c>
      <c r="BG59" s="131" t="n"/>
      <c r="BH59" s="131" t="n"/>
      <c r="BI59" s="131" t="n"/>
      <c r="BJ59" s="131" t="n"/>
      <c r="BK59" s="131" t="n"/>
      <c r="BL59" s="112" t="n"/>
      <c r="BM59" s="1" t="n"/>
      <c r="BN59" s="114" t="n"/>
      <c r="BO59" s="1" t="n"/>
      <c r="BP59" s="1" t="n"/>
      <c r="BQ59" s="1" t="n"/>
      <c r="BR59" s="1" t="n"/>
      <c r="BS59" s="1" t="n"/>
      <c r="BT59" s="1" t="n"/>
    </row>
    <row r="60">
      <c r="A60" s="355" t="n"/>
      <c r="B60" s="493" t="inlineStr">
        <is>
          <t>Количество курсовых проектов</t>
        </is>
      </c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774" t="n"/>
      <c r="X60" s="887" t="n"/>
      <c r="Y60" s="887" t="n"/>
      <c r="Z60" s="887" t="n"/>
      <c r="AA60" s="887" t="n"/>
      <c r="AB60" s="2267" t="n"/>
      <c r="AC60" s="429" t="n"/>
      <c r="AD60" s="352" t="n"/>
      <c r="AE60" s="131" t="n"/>
      <c r="AF60" s="179" t="n"/>
      <c r="AG60" s="350" t="n"/>
      <c r="AH60" s="131" t="n"/>
      <c r="AI60" s="179" t="n"/>
      <c r="AJ60" s="350" t="n"/>
      <c r="AK60" s="179" t="n"/>
      <c r="AL60" s="350" t="n"/>
      <c r="AM60" s="179" t="n"/>
      <c r="AN60" s="350" t="n"/>
      <c r="AO60" s="179" t="n"/>
      <c r="AP60" s="350" t="n"/>
      <c r="AQ60" s="179" t="n"/>
      <c r="AR60" s="350" t="n"/>
      <c r="AS60" s="179" t="n"/>
      <c r="AT60" s="350" t="n"/>
      <c r="AU60" s="179" t="n"/>
      <c r="AV60" s="350" t="n"/>
      <c r="AW60" s="179" t="n"/>
      <c r="AX60" s="350" t="n"/>
      <c r="AY60" s="179" t="n"/>
      <c r="AZ60" s="350" t="n"/>
      <c r="BA60" s="179" t="n"/>
      <c r="BB60" s="350" t="n"/>
      <c r="BC60" s="179" t="n"/>
      <c r="BD60" s="350" t="n"/>
      <c r="BE60" s="179" t="n"/>
      <c r="BF60" s="350" t="n"/>
      <c r="BG60" s="179" t="n"/>
      <c r="BH60" s="350" t="n"/>
      <c r="BI60" s="179" t="n"/>
      <c r="BJ60" s="350" t="n"/>
      <c r="BK60" s="179" t="n"/>
      <c r="BL60" s="112" t="n"/>
      <c r="BM60" s="1" t="n"/>
      <c r="BN60" s="114" t="n"/>
      <c r="BO60" s="1" t="n"/>
      <c r="BP60" s="1" t="n"/>
      <c r="BQ60" s="1" t="n"/>
      <c r="BR60" s="1" t="n"/>
      <c r="BS60" s="1" t="n"/>
      <c r="BT60" s="1" t="n"/>
    </row>
    <row r="61">
      <c r="A61" s="355" t="n"/>
      <c r="B61" s="493" t="inlineStr">
        <is>
          <t>Количество курсовых работ</t>
        </is>
      </c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774" t="n"/>
      <c r="X61" s="887" t="n"/>
      <c r="Y61" s="887" t="n"/>
      <c r="Z61" s="887" t="n"/>
      <c r="AA61" s="887" t="n"/>
      <c r="AB61" s="2267" t="n"/>
      <c r="AC61" s="429" t="n"/>
      <c r="AD61" s="352" t="n"/>
      <c r="AE61" s="131" t="n"/>
      <c r="AF61" s="179" t="n"/>
      <c r="AG61" s="350" t="n"/>
      <c r="AH61" s="131" t="n"/>
      <c r="AI61" s="179" t="n"/>
      <c r="AJ61" s="350" t="n"/>
      <c r="AK61" s="179" t="n"/>
      <c r="AL61" s="350" t="n"/>
      <c r="AM61" s="179" t="n"/>
      <c r="AN61" s="350" t="n"/>
      <c r="AO61" s="179" t="n"/>
      <c r="AP61" s="350" t="n"/>
      <c r="AQ61" s="179" t="n"/>
      <c r="AR61" s="350" t="n"/>
      <c r="AS61" s="179" t="n"/>
      <c r="AT61" s="350" t="n"/>
      <c r="AU61" s="179" t="n"/>
      <c r="AV61" s="350" t="n"/>
      <c r="AW61" s="179" t="n"/>
      <c r="AX61" s="350" t="n"/>
      <c r="AY61" s="179" t="n"/>
      <c r="AZ61" s="350" t="n"/>
      <c r="BA61" s="179" t="n"/>
      <c r="BB61" s="350" t="n"/>
      <c r="BC61" s="179" t="n"/>
      <c r="BD61" s="350" t="n"/>
      <c r="BE61" s="179" t="n"/>
      <c r="BF61" s="350" t="n"/>
      <c r="BG61" s="179" t="n"/>
      <c r="BH61" s="350" t="n"/>
      <c r="BI61" s="179" t="n"/>
      <c r="BJ61" s="350" t="n"/>
      <c r="BK61" s="179" t="n"/>
      <c r="BL61" s="112" t="n"/>
      <c r="BM61" s="1" t="n"/>
      <c r="BN61" s="114" t="n"/>
      <c r="BO61" s="1" t="n"/>
      <c r="BP61" s="1" t="n"/>
      <c r="BQ61" s="1" t="n"/>
      <c r="BR61" s="1" t="n"/>
      <c r="BS61" s="1" t="n"/>
      <c r="BT61" s="1" t="n"/>
    </row>
    <row r="62">
      <c r="A62" s="355" t="n"/>
      <c r="B62" s="493" t="inlineStr">
        <is>
          <t>Количество экзаменов</t>
        </is>
      </c>
      <c r="C62" s="887" t="n"/>
      <c r="D62" s="887" t="n"/>
      <c r="E62" s="887" t="n"/>
      <c r="F62" s="887" t="n"/>
      <c r="G62" s="887" t="n"/>
      <c r="H62" s="887" t="n"/>
      <c r="I62" s="887" t="n"/>
      <c r="J62" s="887" t="n"/>
      <c r="K62" s="887" t="n"/>
      <c r="L62" s="887" t="n"/>
      <c r="M62" s="887" t="n"/>
      <c r="N62" s="887" t="n"/>
      <c r="O62" s="887" t="n"/>
      <c r="P62" s="887" t="n"/>
      <c r="Q62" s="887" t="n"/>
      <c r="R62" s="887" t="n"/>
      <c r="S62" s="887" t="n"/>
      <c r="T62" s="887" t="n"/>
      <c r="U62" s="887" t="n"/>
      <c r="V62" s="887" t="n"/>
      <c r="W62" s="774" t="n"/>
      <c r="X62" s="887" t="n"/>
      <c r="Y62" s="887" t="n"/>
      <c r="Z62" s="887" t="n"/>
      <c r="AA62" s="887" t="n"/>
      <c r="AB62" s="2267">
        <f>AT62+AZ62+BF62</f>
        <v/>
      </c>
      <c r="AC62" s="429" t="n"/>
      <c r="AD62" s="352" t="n"/>
      <c r="AE62" s="131" t="n"/>
      <c r="AF62" s="179" t="n"/>
      <c r="AG62" s="350" t="n"/>
      <c r="AH62" s="131" t="n"/>
      <c r="AI62" s="179" t="n"/>
      <c r="AJ62" s="350" t="n"/>
      <c r="AK62" s="179" t="n"/>
      <c r="AL62" s="350" t="n"/>
      <c r="AM62" s="179" t="n"/>
      <c r="AN62" s="350" t="n"/>
      <c r="AO62" s="179" t="n"/>
      <c r="AP62" s="350" t="n"/>
      <c r="AQ62" s="179" t="n"/>
      <c r="AR62" s="350" t="n"/>
      <c r="AS62" s="179" t="n"/>
      <c r="AT62" s="2267" t="n">
        <v>3</v>
      </c>
      <c r="AU62" s="131" t="n"/>
      <c r="AV62" s="131" t="n"/>
      <c r="AW62" s="131" t="n"/>
      <c r="AX62" s="131" t="n"/>
      <c r="AY62" s="429" t="n"/>
      <c r="AZ62" s="2267" t="n">
        <v>2</v>
      </c>
      <c r="BA62" s="131" t="n"/>
      <c r="BB62" s="131" t="n"/>
      <c r="BC62" s="131" t="n"/>
      <c r="BD62" s="131" t="n"/>
      <c r="BE62" s="429" t="n"/>
      <c r="BF62" s="730" t="n">
        <v>2</v>
      </c>
      <c r="BG62" s="131" t="n"/>
      <c r="BH62" s="131" t="n"/>
      <c r="BI62" s="131" t="n"/>
      <c r="BJ62" s="131" t="n"/>
      <c r="BK62" s="131" t="n"/>
      <c r="BL62" s="112" t="n"/>
      <c r="BM62" s="1" t="n"/>
      <c r="BN62" s="114" t="n"/>
      <c r="BO62" s="1" t="n"/>
      <c r="BP62" s="1" t="n"/>
      <c r="BQ62" s="1" t="n"/>
      <c r="BR62" s="1" t="n"/>
      <c r="BS62" s="1" t="n"/>
      <c r="BT62" s="1" t="n"/>
    </row>
    <row r="63">
      <c r="A63" s="355" t="n"/>
      <c r="B63" s="889" t="inlineStr">
        <is>
          <t>Количество зачетов</t>
        </is>
      </c>
      <c r="C63" s="498" t="n"/>
      <c r="D63" s="498" t="n"/>
      <c r="E63" s="498" t="n"/>
      <c r="F63" s="498" t="n"/>
      <c r="G63" s="498" t="n"/>
      <c r="H63" s="498" t="n"/>
      <c r="I63" s="498" t="n"/>
      <c r="J63" s="498" t="n"/>
      <c r="K63" s="498" t="n"/>
      <c r="L63" s="498" t="n"/>
      <c r="M63" s="498" t="n"/>
      <c r="N63" s="498" t="n"/>
      <c r="O63" s="498" t="n"/>
      <c r="P63" s="498" t="n"/>
      <c r="Q63" s="498" t="n"/>
      <c r="R63" s="498" t="n"/>
      <c r="S63" s="498" t="n"/>
      <c r="T63" s="498" t="n"/>
      <c r="U63" s="498" t="n"/>
      <c r="V63" s="498" t="n"/>
      <c r="W63" s="498" t="n"/>
      <c r="X63" s="498" t="n"/>
      <c r="Y63" s="498" t="n"/>
      <c r="Z63" s="498" t="n"/>
      <c r="AA63" s="498" t="n"/>
      <c r="AB63" s="2960">
        <f>AT63+AZ63+BF63</f>
        <v/>
      </c>
      <c r="AC63" s="1891" t="n"/>
      <c r="AD63" s="499" t="n"/>
      <c r="AE63" s="202" t="n"/>
      <c r="AF63" s="144" t="n"/>
      <c r="AG63" s="228" t="n"/>
      <c r="AH63" s="202" t="n"/>
      <c r="AI63" s="144" t="n"/>
      <c r="AJ63" s="228" t="n"/>
      <c r="AK63" s="144" t="n"/>
      <c r="AL63" s="228" t="n"/>
      <c r="AM63" s="144" t="n"/>
      <c r="AN63" s="228" t="n"/>
      <c r="AO63" s="144" t="n"/>
      <c r="AP63" s="228" t="n"/>
      <c r="AQ63" s="144" t="n"/>
      <c r="AR63" s="228" t="n"/>
      <c r="AS63" s="144" t="n"/>
      <c r="AT63" s="499" t="n">
        <v>3</v>
      </c>
      <c r="AU63" s="202" t="n"/>
      <c r="AV63" s="202" t="n"/>
      <c r="AW63" s="202" t="n"/>
      <c r="AX63" s="202" t="n"/>
      <c r="AY63" s="144" t="n"/>
      <c r="AZ63" s="499" t="n">
        <v>3</v>
      </c>
      <c r="BA63" s="202" t="n"/>
      <c r="BB63" s="202" t="n"/>
      <c r="BC63" s="202" t="n"/>
      <c r="BD63" s="202" t="n"/>
      <c r="BE63" s="144" t="n"/>
      <c r="BF63" s="738" t="n">
        <v>2</v>
      </c>
      <c r="BG63" s="202" t="n"/>
      <c r="BH63" s="202" t="n"/>
      <c r="BI63" s="202" t="n"/>
      <c r="BJ63" s="202" t="n"/>
      <c r="BK63" s="202" t="n"/>
      <c r="BL63" s="136" t="n"/>
      <c r="BM63" s="44" t="n"/>
      <c r="BN63" s="137" t="n"/>
      <c r="BO63" s="1" t="n"/>
      <c r="BP63" s="1" t="n"/>
      <c r="BQ63" s="1" t="n"/>
      <c r="BR63" s="1" t="n"/>
      <c r="BS63" s="1" t="n"/>
      <c r="BT63" s="1" t="n"/>
    </row>
    <row r="64">
      <c r="A64" s="355" t="n"/>
      <c r="B64" s="356" t="n"/>
      <c r="C64" s="35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516" t="n"/>
      <c r="AB64" s="516" t="n"/>
      <c r="AC64" s="516" t="n"/>
      <c r="AD64" s="516" t="n"/>
      <c r="AE64" s="516" t="n"/>
      <c r="AF64" s="1642" t="n"/>
      <c r="AG64" s="1642" t="n"/>
      <c r="AH64" s="1642" t="n"/>
      <c r="AI64" s="1642" t="n"/>
      <c r="AJ64" s="1642" t="n"/>
      <c r="AK64" s="1642" t="n"/>
      <c r="AL64" s="1642" t="n"/>
      <c r="AM64" s="1992" t="n"/>
      <c r="AN64" s="1992" t="n"/>
      <c r="AO64" s="1992" t="n"/>
      <c r="AP64" s="1992" t="n"/>
      <c r="AQ64" s="1992" t="n"/>
      <c r="AR64" s="1992" t="n"/>
      <c r="AS64" s="1992" t="n"/>
      <c r="AT64" s="1992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356" t="n"/>
      <c r="BL64" s="356" t="n"/>
      <c r="BM64" s="356" t="n"/>
      <c r="BN64" s="356" t="n"/>
      <c r="BO64" s="356" t="n"/>
      <c r="BP64" s="356" t="n"/>
      <c r="BQ64" s="356" t="n"/>
      <c r="BR64" s="356" t="n"/>
      <c r="BS64" s="355" t="n"/>
      <c r="BT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8" t="n"/>
      <c r="AG65" s="109" t="n"/>
      <c r="AH65" s="813" t="inlineStr">
        <is>
          <t>V. Магистерская диссертация</t>
        </is>
      </c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8" t="n"/>
      <c r="AW65" s="108" t="n"/>
      <c r="AX65" s="109" t="n"/>
      <c r="AY65" s="506" t="inlineStr">
        <is>
          <t xml:space="preserve">VI. Итоговая аттестация </t>
        </is>
      </c>
      <c r="AZ65" s="108" t="n"/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48" t="n"/>
      <c r="BO65" s="1" t="n"/>
      <c r="BP65" s="1" t="n"/>
      <c r="BQ65" s="1" t="n"/>
      <c r="BR65" s="1" t="n"/>
      <c r="BS65" s="1" t="n"/>
      <c r="BT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651" t="inlineStr">
        <is>
          <t>Семестр</t>
        </is>
      </c>
      <c r="P66" s="2652" t="n"/>
      <c r="Q66" s="2652" t="n"/>
      <c r="R66" s="2653" t="n"/>
      <c r="S66" s="250" t="inlineStr">
        <is>
          <t>Недель</t>
        </is>
      </c>
      <c r="T66" s="108" t="n"/>
      <c r="U66" s="108" t="n"/>
      <c r="V66" s="108" t="n"/>
      <c r="W66" s="108" t="n"/>
      <c r="X66" s="109" t="n"/>
      <c r="Y66" s="250" t="inlineStr">
        <is>
          <t>Зачетных единиц</t>
        </is>
      </c>
      <c r="Z66" s="108" t="n"/>
      <c r="AA66" s="108" t="n"/>
      <c r="AB66" s="108" t="n"/>
      <c r="AC66" s="108" t="n"/>
      <c r="AD66" s="108" t="n"/>
      <c r="AE66" s="108" t="n"/>
      <c r="AF66" s="108" t="n"/>
      <c r="AG66" s="109" t="n"/>
      <c r="AH66" s="507" t="inlineStr">
        <is>
          <t>Семестр</t>
        </is>
      </c>
      <c r="AI66" s="108" t="n"/>
      <c r="AJ66" s="108" t="n"/>
      <c r="AK66" s="108" t="n"/>
      <c r="AL66" s="108" t="n"/>
      <c r="AM66" s="108" t="n"/>
      <c r="AN66" s="108" t="n"/>
      <c r="AO66" s="250" t="inlineStr">
        <is>
          <t>Недель</t>
        </is>
      </c>
      <c r="AP66" s="108" t="n"/>
      <c r="AQ66" s="108" t="n"/>
      <c r="AR66" s="109" t="n"/>
      <c r="AS66" s="119" t="inlineStr">
        <is>
          <t>Зачетных единиц</t>
        </is>
      </c>
      <c r="AT66" s="108" t="n"/>
      <c r="AU66" s="108" t="n"/>
      <c r="AV66" s="108" t="n"/>
      <c r="AW66" s="108" t="n"/>
      <c r="AX66" s="109" t="n"/>
      <c r="AY66" s="508" t="inlineStr">
        <is>
          <t>Защита магистерской диссертации</t>
        </is>
      </c>
      <c r="AZ66" s="101" t="n"/>
      <c r="BA66" s="101" t="n"/>
      <c r="BB66" s="101" t="n"/>
      <c r="BC66" s="101" t="n"/>
      <c r="BD66" s="101" t="n"/>
      <c r="BE66" s="101" t="n"/>
      <c r="BF66" s="101" t="n"/>
      <c r="BG66" s="101" t="n"/>
      <c r="BH66" s="101" t="n"/>
      <c r="BI66" s="101" t="n"/>
      <c r="BJ66" s="101" t="n"/>
      <c r="BK66" s="101" t="n"/>
      <c r="BL66" s="101" t="n"/>
      <c r="BM66" s="101" t="n"/>
      <c r="BN66" s="104" t="n"/>
      <c r="BO66" s="1" t="n"/>
      <c r="BP66" s="1" t="n"/>
      <c r="BQ66" s="1" t="n"/>
      <c r="BR66" s="1" t="n"/>
      <c r="BS66" s="1" t="n"/>
      <c r="BT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9" t="n"/>
      <c r="S67" s="250" t="n">
        <v>2</v>
      </c>
      <c r="T67" s="108" t="n"/>
      <c r="U67" s="108" t="n"/>
      <c r="V67" s="108" t="n"/>
      <c r="W67" s="108" t="n"/>
      <c r="X67" s="109" t="n"/>
      <c r="Y67" s="250" t="n">
        <v>3</v>
      </c>
      <c r="Z67" s="108" t="n"/>
      <c r="AA67" s="108" t="n"/>
      <c r="AB67" s="108" t="n"/>
      <c r="AC67" s="108" t="n"/>
      <c r="AD67" s="108" t="n"/>
      <c r="AE67" s="108" t="n"/>
      <c r="AF67" s="108" t="n"/>
      <c r="AG67" s="109" t="n"/>
      <c r="AH67" s="507" t="n">
        <v>3</v>
      </c>
      <c r="AI67" s="108" t="n"/>
      <c r="AJ67" s="108" t="n"/>
      <c r="AK67" s="108" t="n"/>
      <c r="AL67" s="108" t="n"/>
      <c r="AM67" s="108" t="n"/>
      <c r="AN67" s="108" t="n"/>
      <c r="AO67" s="248" t="n">
        <v>8</v>
      </c>
      <c r="AP67" s="44" t="n"/>
      <c r="AQ67" s="44" t="n"/>
      <c r="AR67" s="249" t="n"/>
      <c r="AS67" s="119" t="n">
        <v>12</v>
      </c>
      <c r="AT67" s="108" t="n"/>
      <c r="AU67" s="108" t="n"/>
      <c r="AV67" s="108" t="n"/>
      <c r="AW67" s="108" t="n"/>
      <c r="AX67" s="109" t="n"/>
      <c r="AY67" s="325" t="n"/>
      <c r="AZ67" s="44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4" t="n"/>
      <c r="BJ67" s="44" t="n"/>
      <c r="BK67" s="44" t="n"/>
      <c r="BL67" s="44" t="n"/>
      <c r="BM67" s="44" t="n"/>
      <c r="BN67" s="137" t="n"/>
      <c r="BO67" s="1" t="n"/>
      <c r="BP67" s="1" t="n"/>
      <c r="BQ67" s="1" t="n"/>
      <c r="BR67" s="1" t="n"/>
      <c r="BS67" s="1" t="n"/>
      <c r="BT67" s="1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550" t="n"/>
      <c r="AB68" s="1550" t="n"/>
      <c r="AC68" s="1550" t="n"/>
      <c r="AD68" s="1550" t="n"/>
      <c r="AE68" s="1550" t="n"/>
      <c r="AF68" s="1550" t="n"/>
      <c r="AG68" s="1550" t="n"/>
      <c r="AH68" s="1550" t="n"/>
      <c r="AI68" s="1550" t="n"/>
      <c r="AJ68" s="1550" t="n"/>
      <c r="AK68" s="1550" t="n"/>
      <c r="AL68" s="155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10" t="n"/>
      <c r="BH68" s="10" t="n"/>
      <c r="BI68" s="10" t="n"/>
      <c r="BJ68" s="10" t="n"/>
      <c r="BK68" s="10" t="n"/>
      <c r="BL68" s="10" t="n"/>
      <c r="BM68" s="10" t="n"/>
      <c r="BN68" s="10" t="n"/>
      <c r="BO68" s="509" t="n"/>
      <c r="BP68" s="509" t="n"/>
      <c r="BQ68" s="509" t="n"/>
      <c r="BR68" s="10" t="n"/>
      <c r="BS68" s="10" t="n"/>
      <c r="BT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9" t="n"/>
      <c r="BO69" s="19" t="n"/>
      <c r="BP69" s="19" t="n"/>
      <c r="BQ69" s="19" t="n"/>
      <c r="BR69" s="41" t="n"/>
      <c r="BS69" s="41" t="n"/>
      <c r="BT69" s="1" t="n"/>
    </row>
    <row r="70">
      <c r="A70" s="90" t="n"/>
      <c r="B70" s="14" t="n"/>
      <c r="C70" s="14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4" t="n"/>
      <c r="T70" s="14" t="n"/>
      <c r="U70" s="14" t="n"/>
      <c r="V70" s="14" t="n"/>
      <c r="W70" s="14" t="n"/>
      <c r="X70" s="14" t="n"/>
      <c r="Y70" s="14" t="n"/>
      <c r="Z70" s="14" t="n"/>
      <c r="AA70" s="14" t="n"/>
      <c r="AB70" s="14" t="n"/>
      <c r="AC70" s="14" t="n"/>
      <c r="AD70" s="14" t="n"/>
      <c r="AE70" s="14" t="n"/>
      <c r="AF70" s="14" t="n"/>
      <c r="AG70" s="14" t="n"/>
      <c r="AH70" s="14" t="n"/>
      <c r="AI70" s="14" t="n"/>
      <c r="AJ70" s="14" t="n"/>
      <c r="AK70" s="14" t="n"/>
      <c r="AL70" s="14" t="n"/>
      <c r="AM70" s="14" t="n"/>
      <c r="AN70" s="14" t="n"/>
      <c r="AO70" s="14" t="n"/>
      <c r="AP70" s="14" t="n"/>
      <c r="AQ70" s="14" t="n"/>
      <c r="AR70" s="14" t="n"/>
      <c r="AS70" s="14" t="n"/>
      <c r="AT70" s="14" t="n"/>
      <c r="AU70" s="14" t="n"/>
      <c r="AV70" s="14" t="n"/>
      <c r="AW70" s="14" t="n"/>
      <c r="AX70" s="14" t="n"/>
      <c r="AY70" s="14" t="n"/>
      <c r="AZ70" s="14" t="n"/>
      <c r="BA70" s="14" t="n"/>
      <c r="BB70" s="14" t="n"/>
      <c r="BC70" s="14" t="n"/>
      <c r="BD70" s="14" t="n"/>
      <c r="BE70" s="14" t="n"/>
      <c r="BF70" s="14" t="n"/>
      <c r="BG70" s="14" t="n"/>
      <c r="BH70" s="14" t="n"/>
      <c r="BI70" s="14" t="n"/>
      <c r="BJ70" s="14" t="n"/>
      <c r="BK70" s="14" t="n"/>
      <c r="BL70" s="14" t="n"/>
      <c r="BM70" s="14" t="n"/>
      <c r="BN70" s="14" t="n"/>
      <c r="BO70" s="14" t="n"/>
      <c r="BP70" s="14" t="n"/>
      <c r="BQ70" s="14" t="n"/>
      <c r="BR70" s="90" t="n"/>
      <c r="BS70" s="90" t="n"/>
      <c r="BT70" s="1" t="n"/>
    </row>
    <row r="71">
      <c r="A71" s="2961" t="inlineStr">
        <is>
          <t>Код компетенции</t>
        </is>
      </c>
      <c r="B71" s="108" t="n"/>
      <c r="C71" s="108" t="n"/>
      <c r="D71" s="108" t="n"/>
      <c r="E71" s="108" t="n"/>
      <c r="F71" s="108" t="n"/>
      <c r="G71" s="108" t="n"/>
      <c r="H71" s="511" t="inlineStr">
        <is>
          <t>Наименование компетенции</t>
        </is>
      </c>
      <c r="I71" s="108" t="n"/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08" t="n"/>
      <c r="BG71" s="148" t="n"/>
      <c r="BH71" s="512" t="inlineStr">
        <is>
          <t>Код модуля, учебной дисциплины</t>
        </is>
      </c>
      <c r="BI71" s="108" t="n"/>
      <c r="BJ71" s="108" t="n"/>
      <c r="BK71" s="108" t="n"/>
      <c r="BL71" s="108" t="n"/>
      <c r="BM71" s="108" t="n"/>
      <c r="BN71" s="148" t="n"/>
      <c r="BO71" s="1" t="n"/>
      <c r="BP71" s="1" t="n"/>
      <c r="BQ71" s="1" t="n"/>
      <c r="BR71" s="1" t="n"/>
      <c r="BS71" s="1" t="n"/>
      <c r="BT71" s="1" t="n"/>
    </row>
    <row r="72">
      <c r="A72" s="2962" t="inlineStr">
        <is>
          <t>УК-1</t>
        </is>
      </c>
      <c r="B72" s="123" t="n"/>
      <c r="C72" s="123" t="n"/>
      <c r="D72" s="123" t="n"/>
      <c r="E72" s="123" t="n"/>
      <c r="F72" s="123" t="n"/>
      <c r="G72" s="123" t="n"/>
      <c r="H72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61" t="n"/>
      <c r="BH72" s="680" t="inlineStr">
        <is>
          <t>1.2.1, 2.5.1</t>
        </is>
      </c>
      <c r="BI72" s="123" t="n"/>
      <c r="BJ72" s="123" t="n"/>
      <c r="BK72" s="123" t="n"/>
      <c r="BL72" s="123" t="n"/>
      <c r="BM72" s="123" t="n"/>
      <c r="BN72" s="161" t="n"/>
      <c r="BO72" s="1" t="n"/>
      <c r="BP72" s="1" t="n"/>
      <c r="BQ72" s="1" t="n"/>
      <c r="BR72" s="1" t="n"/>
      <c r="BS72" s="1" t="n"/>
      <c r="BT72" s="1" t="n"/>
    </row>
    <row r="73">
      <c r="A73" s="366" t="inlineStr">
        <is>
          <t>УК-2</t>
        </is>
      </c>
      <c r="B73" s="131" t="n"/>
      <c r="C73" s="131" t="n"/>
      <c r="D73" s="131" t="n"/>
      <c r="E73" s="131" t="n"/>
      <c r="F73" s="131" t="n"/>
      <c r="G73" s="131" t="n"/>
      <c r="H73" s="1351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75" t="n"/>
      <c r="BH73" s="262" t="inlineStr">
        <is>
          <t>1.2.2, 2.5.3</t>
        </is>
      </c>
      <c r="BI73" s="131" t="n"/>
      <c r="BJ73" s="131" t="n"/>
      <c r="BK73" s="131" t="n"/>
      <c r="BL73" s="131" t="n"/>
      <c r="BM73" s="131" t="n"/>
      <c r="BN73" s="132" t="n"/>
      <c r="BO73" s="1" t="n"/>
      <c r="BP73" s="1" t="n"/>
      <c r="BQ73" s="1" t="n"/>
      <c r="BR73" s="1" t="n"/>
      <c r="BS73" s="1" t="n"/>
      <c r="BT73" s="1" t="n"/>
    </row>
    <row r="74">
      <c r="A74" s="366" t="inlineStr">
        <is>
          <t>УК-3</t>
        </is>
      </c>
      <c r="B74" s="131" t="n"/>
      <c r="C74" s="131" t="n"/>
      <c r="D74" s="131" t="n"/>
      <c r="E74" s="131" t="n"/>
      <c r="F74" s="131" t="n"/>
      <c r="G74" s="131" t="n"/>
      <c r="H74" s="135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75" t="n"/>
      <c r="BH74" s="262" t="inlineStr">
        <is>
          <t>2.1, 2.5.2</t>
        </is>
      </c>
      <c r="BI74" s="131" t="n"/>
      <c r="BJ74" s="131" t="n"/>
      <c r="BK74" s="131" t="n"/>
      <c r="BL74" s="131" t="n"/>
      <c r="BM74" s="131" t="n"/>
      <c r="BN74" s="132" t="n"/>
      <c r="BO74" s="1" t="n"/>
      <c r="BP74" s="1" t="n"/>
      <c r="BQ74" s="1" t="n"/>
      <c r="BR74" s="1" t="n"/>
      <c r="BS74" s="1" t="n"/>
      <c r="BT74" s="1" t="n"/>
    </row>
    <row r="75">
      <c r="A75" s="366" t="inlineStr">
        <is>
          <t>УК-4</t>
        </is>
      </c>
      <c r="B75" s="131" t="n"/>
      <c r="C75" s="131" t="n"/>
      <c r="D75" s="131" t="n"/>
      <c r="E75" s="131" t="n"/>
      <c r="F75" s="131" t="n"/>
      <c r="G75" s="131" t="n"/>
      <c r="H75" s="135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75" t="n"/>
      <c r="BH75" s="262" t="inlineStr">
        <is>
          <t>1.2.1</t>
        </is>
      </c>
      <c r="BI75" s="131" t="n"/>
      <c r="BJ75" s="131" t="n"/>
      <c r="BK75" s="131" t="n"/>
      <c r="BL75" s="131" t="n"/>
      <c r="BM75" s="131" t="n"/>
      <c r="BN75" s="132" t="n"/>
      <c r="BO75" s="1" t="n"/>
      <c r="BP75" s="1" t="n"/>
      <c r="BQ75" s="1" t="n"/>
      <c r="BR75" s="1" t="n"/>
      <c r="BS75" s="1" t="n"/>
      <c r="BT75" s="1" t="n"/>
    </row>
    <row r="76">
      <c r="A76" s="366" t="inlineStr">
        <is>
          <t>УК-5</t>
        </is>
      </c>
      <c r="B76" s="131" t="n"/>
      <c r="C76" s="131" t="n"/>
      <c r="D76" s="131" t="n"/>
      <c r="E76" s="131" t="n"/>
      <c r="F76" s="131" t="n"/>
      <c r="G76" s="131" t="n"/>
      <c r="H76" s="1351" t="inlineStr">
        <is>
          <t>Развивать инновационную восприимчивость и способность к инновационной деятельности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75" t="n"/>
      <c r="BH76" s="262" t="inlineStr">
        <is>
          <t>1.2.1</t>
        </is>
      </c>
      <c r="BI76" s="131" t="n"/>
      <c r="BJ76" s="131" t="n"/>
      <c r="BK76" s="131" t="n"/>
      <c r="BL76" s="131" t="n"/>
      <c r="BM76" s="131" t="n"/>
      <c r="BN76" s="132" t="n"/>
      <c r="BO76" s="1" t="n"/>
      <c r="BP76" s="1" t="n"/>
      <c r="BQ76" s="1" t="n"/>
      <c r="BR76" s="1" t="n"/>
      <c r="BS76" s="1" t="n"/>
      <c r="BT76" s="1" t="n"/>
    </row>
    <row r="77">
      <c r="A77" s="366" t="inlineStr">
        <is>
          <t>УК-6</t>
        </is>
      </c>
      <c r="B77" s="131" t="n"/>
      <c r="C77" s="131" t="n"/>
      <c r="D77" s="131" t="n"/>
      <c r="E77" s="131" t="n"/>
      <c r="F77" s="131" t="n"/>
      <c r="G77" s="131" t="n"/>
      <c r="H77" s="1351" t="inlineStr">
        <is>
          <t>Прогнозировать  условия  реализации  профессиональной деятельности и решения профессиональных задач в условиях неопределенности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75" t="n"/>
      <c r="BH77" s="262" t="inlineStr">
        <is>
          <t>1.2.1</t>
        </is>
      </c>
      <c r="BI77" s="131" t="n"/>
      <c r="BJ77" s="131" t="n"/>
      <c r="BK77" s="131" t="n"/>
      <c r="BL77" s="131" t="n"/>
      <c r="BM77" s="131" t="n"/>
      <c r="BN77" s="132" t="n"/>
      <c r="BO77" s="1" t="n"/>
      <c r="BP77" s="1" t="n"/>
      <c r="BQ77" s="1" t="n"/>
      <c r="BR77" s="1" t="n"/>
      <c r="BS77" s="1" t="n"/>
      <c r="BT77" s="1" t="n"/>
    </row>
    <row r="78">
      <c r="A78" s="366" t="inlineStr">
        <is>
          <t>УК-7</t>
        </is>
      </c>
      <c r="B78" s="131" t="n"/>
      <c r="C78" s="131" t="n"/>
      <c r="D78" s="131" t="n"/>
      <c r="E78" s="131" t="n"/>
      <c r="F78" s="131" t="n"/>
      <c r="G78" s="131" t="n"/>
      <c r="H78" s="135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75" t="n"/>
      <c r="BH78" s="262" t="inlineStr">
        <is>
          <t>1.2.2</t>
        </is>
      </c>
      <c r="BI78" s="131" t="n"/>
      <c r="BJ78" s="131" t="n"/>
      <c r="BK78" s="131" t="n"/>
      <c r="BL78" s="131" t="n"/>
      <c r="BM78" s="131" t="n"/>
      <c r="BN78" s="132" t="n"/>
      <c r="BO78" s="1" t="n"/>
      <c r="BP78" s="1" t="n"/>
      <c r="BQ78" s="1" t="n"/>
      <c r="BR78" s="1" t="n"/>
      <c r="BS78" s="1" t="n"/>
      <c r="BT78" s="1" t="n"/>
    </row>
    <row r="79">
      <c r="A79" s="366" t="inlineStr">
        <is>
          <t>УПК-1</t>
        </is>
      </c>
      <c r="B79" s="131" t="n"/>
      <c r="C79" s="131" t="n"/>
      <c r="D79" s="131" t="n"/>
      <c r="E79" s="131" t="n"/>
      <c r="F79" s="131" t="n"/>
      <c r="G79" s="131" t="n"/>
      <c r="H79" s="1351" t="inlineStr">
        <is>
          <t>Разрабатывать энерго- и ресурсосберегающие технологические процессы производства строительных материалов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75" t="n"/>
      <c r="BH79" s="262" t="inlineStr">
        <is>
          <t>1.1.1</t>
        </is>
      </c>
      <c r="BI79" s="131" t="n"/>
      <c r="BJ79" s="131" t="n"/>
      <c r="BK79" s="131" t="n"/>
      <c r="BL79" s="131" t="n"/>
      <c r="BM79" s="131" t="n"/>
      <c r="BN79" s="132" t="n"/>
      <c r="BO79" s="1" t="n"/>
      <c r="BP79" s="1" t="n"/>
      <c r="BQ79" s="1" t="n"/>
      <c r="BR79" s="1" t="n"/>
      <c r="BS79" s="1" t="n"/>
      <c r="BT79" s="1" t="n"/>
    </row>
    <row r="80">
      <c r="A80" s="366" t="inlineStr">
        <is>
          <t>УПК-2</t>
        </is>
      </c>
      <c r="B80" s="131" t="n"/>
      <c r="C80" s="131" t="n"/>
      <c r="D80" s="131" t="n"/>
      <c r="E80" s="131" t="n"/>
      <c r="F80" s="131" t="n"/>
      <c r="G80" s="131" t="n"/>
      <c r="H80" s="1351" t="inlineStr">
        <is>
          <t>Применять современные методы переработки и использования отходов производства строительных материалов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75" t="n"/>
      <c r="BH80" s="262" t="inlineStr">
        <is>
          <t>1.1.3</t>
        </is>
      </c>
      <c r="BI80" s="131" t="n"/>
      <c r="BJ80" s="131" t="n"/>
      <c r="BK80" s="131" t="n"/>
      <c r="BL80" s="131" t="n"/>
      <c r="BM80" s="131" t="n"/>
      <c r="BN80" s="132" t="n"/>
      <c r="BO80" s="1" t="n"/>
      <c r="BP80" s="1" t="n"/>
      <c r="BQ80" s="1" t="n"/>
      <c r="BR80" s="1" t="n"/>
      <c r="BS80" s="1" t="n"/>
      <c r="BT80" s="1" t="n"/>
    </row>
    <row r="81">
      <c r="A81" s="366" t="inlineStr">
        <is>
          <t>УПК-3</t>
        </is>
      </c>
      <c r="B81" s="131" t="n"/>
      <c r="C81" s="131" t="n"/>
      <c r="D81" s="131" t="n"/>
      <c r="E81" s="131" t="n"/>
      <c r="F81" s="131" t="n"/>
      <c r="G81" s="131" t="n"/>
      <c r="H81" s="1351" t="inlineStr">
        <is>
          <t>Применять достижения науки и техники при разработке и совершенствовании силикатных строительных материалов и изделий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75" t="n"/>
      <c r="BH81" s="262" t="inlineStr">
        <is>
          <t>1.1.2</t>
        </is>
      </c>
      <c r="BI81" s="131" t="n"/>
      <c r="BJ81" s="131" t="n"/>
      <c r="BK81" s="131" t="n"/>
      <c r="BL81" s="131" t="n"/>
      <c r="BM81" s="131" t="n"/>
      <c r="BN81" s="132" t="n"/>
      <c r="BO81" s="1" t="n"/>
      <c r="BP81" s="1" t="n"/>
      <c r="BQ81" s="1" t="n"/>
      <c r="BR81" s="1" t="n"/>
      <c r="BS81" s="1" t="n"/>
      <c r="BT81" s="1" t="n"/>
    </row>
    <row r="82">
      <c r="A82" s="366" t="inlineStr">
        <is>
          <t>УПК-4</t>
        </is>
      </c>
      <c r="B82" s="131" t="n"/>
      <c r="C82" s="131" t="n"/>
      <c r="D82" s="131" t="n"/>
      <c r="E82" s="131" t="n"/>
      <c r="F82" s="131" t="n"/>
      <c r="G82" s="131" t="n"/>
      <c r="H82" s="1351" t="inlineStr">
        <is>
          <t xml:space="preserve">Решать исследовательские и инженерные задачи в области синтеза инновационных материалов и создания перспективных технологий 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75" t="n"/>
      <c r="BH82" s="262" t="inlineStr">
        <is>
          <t>1.2.2</t>
        </is>
      </c>
      <c r="BI82" s="131" t="n"/>
      <c r="BJ82" s="131" t="n"/>
      <c r="BK82" s="131" t="n"/>
      <c r="BL82" s="131" t="n"/>
      <c r="BM82" s="131" t="n"/>
      <c r="BN82" s="132" t="n"/>
      <c r="BO82" s="1" t="n"/>
      <c r="BP82" s="1" t="n"/>
      <c r="BQ82" s="1" t="n"/>
      <c r="BR82" s="1" t="n"/>
      <c r="BS82" s="1" t="n"/>
      <c r="BT82" s="1" t="n"/>
    </row>
    <row r="83">
      <c r="A83" s="366" t="inlineStr">
        <is>
          <t>СК-1</t>
        </is>
      </c>
      <c r="B83" s="131" t="n"/>
      <c r="C83" s="131" t="n"/>
      <c r="D83" s="131" t="n"/>
      <c r="E83" s="131" t="n"/>
      <c r="F83" s="131" t="n"/>
      <c r="G83" s="131" t="n"/>
      <c r="H83" s="1351" t="inlineStr">
        <is>
          <t>Владеть научными принципами структурно-управляемого синтеза строительных материалов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75" t="n"/>
      <c r="BH83" s="262" t="inlineStr">
        <is>
          <t>2.2.1, 2.2.2</t>
        </is>
      </c>
      <c r="BI83" s="131" t="n"/>
      <c r="BJ83" s="131" t="n"/>
      <c r="BK83" s="131" t="n"/>
      <c r="BL83" s="131" t="n"/>
      <c r="BM83" s="131" t="n"/>
      <c r="BN83" s="132" t="n"/>
      <c r="BO83" s="1" t="n"/>
      <c r="BP83" s="1" t="n"/>
      <c r="BQ83" s="1" t="n"/>
      <c r="BR83" s="1" t="n"/>
      <c r="BS83" s="1" t="n"/>
      <c r="BT83" s="1" t="n"/>
    </row>
    <row r="84">
      <c r="A84" s="366" t="inlineStr">
        <is>
          <t>СК-2</t>
        </is>
      </c>
      <c r="B84" s="131" t="n"/>
      <c r="C84" s="131" t="n"/>
      <c r="D84" s="131" t="n"/>
      <c r="E84" s="131" t="n"/>
      <c r="F84" s="131" t="n"/>
      <c r="G84" s="131" t="n"/>
      <c r="H84" s="1351" t="inlineStr">
        <is>
          <t>Владеть принципами разработки современных строительных материалов и процессов их производства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75" t="n"/>
      <c r="BH84" s="262" t="inlineStr">
        <is>
          <t>2.3.1</t>
        </is>
      </c>
      <c r="BI84" s="131" t="n"/>
      <c r="BJ84" s="131" t="n"/>
      <c r="BK84" s="131" t="n"/>
      <c r="BL84" s="131" t="n"/>
      <c r="BM84" s="131" t="n"/>
      <c r="BN84" s="132" t="n"/>
      <c r="BO84" s="1" t="n"/>
      <c r="BP84" s="1" t="n"/>
      <c r="BQ84" s="1" t="n"/>
      <c r="BR84" s="1" t="n"/>
      <c r="BS84" s="1" t="n"/>
      <c r="BT84" s="1" t="n"/>
    </row>
    <row r="85">
      <c r="A85" s="366" t="inlineStr">
        <is>
          <t>СК-3</t>
        </is>
      </c>
      <c r="B85" s="131" t="n"/>
      <c r="C85" s="131" t="n"/>
      <c r="D85" s="131" t="n"/>
      <c r="E85" s="131" t="n"/>
      <c r="F85" s="131" t="n"/>
      <c r="G85" s="131" t="n"/>
      <c r="H85" s="1351" t="inlineStr">
        <is>
          <t>Владеть принципами разработки и применения прогрессивных технологий производства материалов и изделий из силикатных материалов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75" t="n"/>
      <c r="BH85" s="262" t="inlineStr">
        <is>
          <t>2.3.2</t>
        </is>
      </c>
      <c r="BI85" s="131" t="n"/>
      <c r="BJ85" s="131" t="n"/>
      <c r="BK85" s="131" t="n"/>
      <c r="BL85" s="131" t="n"/>
      <c r="BM85" s="131" t="n"/>
      <c r="BN85" s="132" t="n"/>
      <c r="BO85" s="1" t="n"/>
      <c r="BP85" s="1" t="n"/>
      <c r="BQ85" s="1" t="n"/>
      <c r="BR85" s="1" t="n"/>
      <c r="BS85" s="1" t="n"/>
      <c r="BT85" s="1" t="n"/>
    </row>
    <row r="86">
      <c r="A86" s="366" t="inlineStr">
        <is>
          <t>СК-4</t>
        </is>
      </c>
      <c r="B86" s="131" t="n"/>
      <c r="C86" s="131" t="n"/>
      <c r="D86" s="131" t="n"/>
      <c r="E86" s="131" t="n"/>
      <c r="F86" s="131" t="n"/>
      <c r="G86" s="131" t="n"/>
      <c r="H86" s="1351" t="inlineStr">
        <is>
          <t>Совершенствовать технологии с целью получения эффективных строительных материалов и изделий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75" t="n"/>
      <c r="BH86" s="262" t="inlineStr">
        <is>
          <t>2.4.1</t>
        </is>
      </c>
      <c r="BI86" s="131" t="n"/>
      <c r="BJ86" s="131" t="n"/>
      <c r="BK86" s="131" t="n"/>
      <c r="BL86" s="131" t="n"/>
      <c r="BM86" s="131" t="n"/>
      <c r="BN86" s="132" t="n"/>
      <c r="BO86" s="1" t="n"/>
      <c r="BP86" s="1" t="n"/>
      <c r="BQ86" s="1" t="n"/>
      <c r="BR86" s="1" t="n"/>
      <c r="BS86" s="1" t="n"/>
      <c r="BT86" s="1" t="n"/>
    </row>
    <row r="87">
      <c r="A87" s="366" t="inlineStr">
        <is>
          <t>СК-5</t>
        </is>
      </c>
      <c r="B87" s="131" t="n"/>
      <c r="C87" s="131" t="n"/>
      <c r="D87" s="131" t="n"/>
      <c r="E87" s="131" t="n"/>
      <c r="F87" s="131" t="n"/>
      <c r="G87" s="131" t="n"/>
      <c r="H87" s="1351" t="inlineStr">
        <is>
          <t xml:space="preserve">Владеть методами разработки высокопористых и композиционных материалов с заданным комплексом свойств 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75" t="n"/>
      <c r="BH87" s="262" t="inlineStr">
        <is>
          <t>2.4.1</t>
        </is>
      </c>
      <c r="BI87" s="131" t="n"/>
      <c r="BJ87" s="131" t="n"/>
      <c r="BK87" s="131" t="n"/>
      <c r="BL87" s="131" t="n"/>
      <c r="BM87" s="131" t="n"/>
      <c r="BN87" s="132" t="n"/>
      <c r="BO87" s="1" t="n"/>
      <c r="BP87" s="1" t="n"/>
      <c r="BQ87" s="1" t="n"/>
      <c r="BR87" s="1" t="n"/>
      <c r="BS87" s="1" t="n"/>
      <c r="BT87" s="1" t="n"/>
    </row>
    <row r="88">
      <c r="A88" s="366" t="inlineStr">
        <is>
          <t>СК-6</t>
        </is>
      </c>
      <c r="B88" s="131" t="n"/>
      <c r="C88" s="131" t="n"/>
      <c r="D88" s="131" t="n"/>
      <c r="E88" s="131" t="n"/>
      <c r="F88" s="131" t="n"/>
      <c r="G88" s="131" t="n"/>
      <c r="H88" s="1351" t="inlineStr">
        <is>
          <t>Разрабатывать рекомендации и проектные решения по модернизации производства силикатных строительных материалов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75" t="n"/>
      <c r="BH88" s="262" t="inlineStr">
        <is>
          <t>2.4.2</t>
        </is>
      </c>
      <c r="BI88" s="131" t="n"/>
      <c r="BJ88" s="131" t="n"/>
      <c r="BK88" s="131" t="n"/>
      <c r="BL88" s="131" t="n"/>
      <c r="BM88" s="131" t="n"/>
      <c r="BN88" s="132" t="n"/>
      <c r="BO88" s="1" t="n"/>
      <c r="BP88" s="1" t="n"/>
      <c r="BQ88" s="1" t="n"/>
      <c r="BR88" s="1" t="n"/>
      <c r="BS88" s="1" t="n"/>
      <c r="BT88" s="1" t="n"/>
    </row>
    <row r="89">
      <c r="A89" s="649" t="inlineStr">
        <is>
          <t>СК-7</t>
        </is>
      </c>
      <c r="B89" s="202" t="n"/>
      <c r="C89" s="202" t="n"/>
      <c r="D89" s="202" t="n"/>
      <c r="E89" s="202" t="n"/>
      <c r="F89" s="202" t="n"/>
      <c r="G89" s="202" t="n"/>
      <c r="H89" s="2963" t="inlineStr">
        <is>
          <t>Применять международные технические нормативные правовые акты и методы оценки соответствия строительных материалов и изделий</t>
        </is>
      </c>
      <c r="I89" s="1832" t="n"/>
      <c r="J89" s="1832" t="n"/>
      <c r="K89" s="1832" t="n"/>
      <c r="L89" s="1832" t="n"/>
      <c r="M89" s="1832" t="n"/>
      <c r="N89" s="1832" t="n"/>
      <c r="O89" s="1832" t="n"/>
      <c r="P89" s="1832" t="n"/>
      <c r="Q89" s="1832" t="n"/>
      <c r="R89" s="1832" t="n"/>
      <c r="S89" s="1832" t="n"/>
      <c r="T89" s="1832" t="n"/>
      <c r="U89" s="1832" t="n"/>
      <c r="V89" s="1832" t="n"/>
      <c r="W89" s="1832" t="n"/>
      <c r="X89" s="1832" t="n"/>
      <c r="Y89" s="1832" t="n"/>
      <c r="Z89" s="1832" t="n"/>
      <c r="AA89" s="1832" t="n"/>
      <c r="AB89" s="1832" t="n"/>
      <c r="AC89" s="1832" t="n"/>
      <c r="AD89" s="1832" t="n"/>
      <c r="AE89" s="1832" t="n"/>
      <c r="AF89" s="1832" t="n"/>
      <c r="AG89" s="1832" t="n"/>
      <c r="AH89" s="1832" t="n"/>
      <c r="AI89" s="1832" t="n"/>
      <c r="AJ89" s="1832" t="n"/>
      <c r="AK89" s="1832" t="n"/>
      <c r="AL89" s="1832" t="n"/>
      <c r="AM89" s="1832" t="n"/>
      <c r="AN89" s="1832" t="n"/>
      <c r="AO89" s="1832" t="n"/>
      <c r="AP89" s="1832" t="n"/>
      <c r="AQ89" s="1832" t="n"/>
      <c r="AR89" s="1832" t="n"/>
      <c r="AS89" s="1832" t="n"/>
      <c r="AT89" s="1832" t="n"/>
      <c r="AU89" s="1832" t="n"/>
      <c r="AV89" s="1832" t="n"/>
      <c r="AW89" s="1832" t="n"/>
      <c r="AX89" s="1832" t="n"/>
      <c r="AY89" s="1832" t="n"/>
      <c r="AZ89" s="1832" t="n"/>
      <c r="BA89" s="1832" t="n"/>
      <c r="BB89" s="1832" t="n"/>
      <c r="BC89" s="1832" t="n"/>
      <c r="BD89" s="1832" t="n"/>
      <c r="BE89" s="1832" t="n"/>
      <c r="BF89" s="1832" t="n"/>
      <c r="BG89" s="1924" t="n"/>
      <c r="BH89" s="2964" t="inlineStr">
        <is>
          <t>2.4.3</t>
        </is>
      </c>
      <c r="BI89" s="202" t="n"/>
      <c r="BJ89" s="202" t="n"/>
      <c r="BK89" s="202" t="n"/>
      <c r="BL89" s="202" t="n"/>
      <c r="BM89" s="202" t="n"/>
      <c r="BN89" s="742" t="n"/>
      <c r="BO89" s="1" t="n"/>
      <c r="BP89" s="1" t="n"/>
      <c r="BQ89" s="1" t="n"/>
      <c r="BR89" s="1" t="n"/>
      <c r="BS89" s="1" t="n"/>
      <c r="BT89" s="1" t="n"/>
    </row>
    <row r="90">
      <c r="A90" s="90" t="n"/>
      <c r="B90" s="14" t="n"/>
      <c r="C90" s="14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4" t="n"/>
      <c r="T90" s="14" t="n"/>
      <c r="U90" s="14" t="n"/>
      <c r="V90" s="14" t="n"/>
      <c r="W90" s="14" t="n"/>
      <c r="X90" s="14" t="n"/>
      <c r="Y90" s="14" t="n"/>
      <c r="Z90" s="14" t="n"/>
      <c r="AA90" s="14" t="n"/>
      <c r="AB90" s="14" t="n"/>
      <c r="AC90" s="14" t="n"/>
      <c r="AD90" s="14" t="n"/>
      <c r="AE90" s="14" t="n"/>
      <c r="AF90" s="14" t="n"/>
      <c r="AG90" s="14" t="n"/>
      <c r="AH90" s="14" t="n"/>
      <c r="AI90" s="14" t="n"/>
      <c r="AJ90" s="14" t="n"/>
      <c r="AK90" s="14" t="n"/>
      <c r="AL90" s="14" t="n"/>
      <c r="AM90" s="14" t="n"/>
      <c r="AN90" s="14" t="n"/>
      <c r="AO90" s="14" t="n"/>
      <c r="AP90" s="14" t="n"/>
      <c r="AQ90" s="14" t="n"/>
      <c r="AR90" s="14" t="n"/>
      <c r="AS90" s="14" t="n"/>
      <c r="AT90" s="14" t="n"/>
      <c r="AU90" s="14" t="n"/>
      <c r="AV90" s="14" t="n"/>
      <c r="AW90" s="14" t="n"/>
      <c r="AX90" s="14" t="n"/>
      <c r="AY90" s="14" t="n"/>
      <c r="AZ90" s="14" t="n"/>
      <c r="BA90" s="14" t="n"/>
      <c r="BB90" s="14" t="n"/>
      <c r="BC90" s="14" t="n"/>
      <c r="BD90" s="14" t="n"/>
      <c r="BE90" s="14" t="n"/>
      <c r="BF90" s="14" t="n"/>
      <c r="BG90" s="14" t="n"/>
      <c r="BH90" s="14" t="n"/>
      <c r="BI90" s="14" t="n"/>
      <c r="BJ90" s="14" t="n"/>
      <c r="BK90" s="14" t="n"/>
      <c r="BL90" s="14" t="n"/>
      <c r="BM90" s="14" t="n"/>
      <c r="BN90" s="14" t="n"/>
      <c r="BO90" s="14" t="n"/>
      <c r="BP90" s="14" t="n"/>
      <c r="BQ90" s="14" t="n"/>
      <c r="BR90" s="90" t="n"/>
      <c r="BS90" s="90" t="n"/>
      <c r="BT90" s="1" t="n"/>
    </row>
    <row r="91">
      <c r="A91" s="516" t="n"/>
      <c r="B91" s="516" t="n"/>
      <c r="C91" s="24" t="inlineStr">
        <is>
          <t xml:space="preserve">Учебный план углубленного высшего образования по специальности 7-06-0711-04 "Инновационные технологии силикатных строительных материалов и изделий"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7-06-07-014/пр. </t>
        </is>
      </c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23" t="n"/>
      <c r="BO91" s="23" t="n"/>
      <c r="BP91" s="243" t="n"/>
      <c r="BQ91" s="1" t="n"/>
      <c r="BR91" s="1" t="n"/>
      <c r="BS91" s="1" t="n"/>
      <c r="BT91" s="1" t="n"/>
    </row>
    <row r="92">
      <c r="A92" s="516" t="n"/>
      <c r="B92" s="516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1" t="n"/>
      <c r="BN92" s="23" t="n"/>
      <c r="BO92" s="23" t="n"/>
      <c r="BP92" s="243" t="n"/>
      <c r="BQ92" s="1" t="n"/>
      <c r="BR92" s="1" t="n"/>
      <c r="BS92" s="1" t="n"/>
      <c r="BT92" s="1" t="n"/>
    </row>
    <row r="93">
      <c r="A93" s="516" t="n"/>
      <c r="B93" s="516" t="n"/>
      <c r="C93" s="516" t="n"/>
      <c r="D93" s="517" t="n"/>
      <c r="E93" s="517" t="n"/>
      <c r="F93" s="517" t="n"/>
      <c r="G93" s="517" t="n"/>
      <c r="H93" s="517" t="n"/>
      <c r="I93" s="517" t="n"/>
      <c r="J93" s="517" t="n"/>
      <c r="K93" s="517" t="n"/>
      <c r="L93" s="517" t="n"/>
      <c r="M93" s="517" t="n"/>
      <c r="N93" s="517" t="n"/>
      <c r="O93" s="517" t="n"/>
      <c r="P93" s="517" t="n"/>
      <c r="Q93" s="517" t="n"/>
      <c r="R93" s="517" t="n"/>
      <c r="S93" s="517" t="n"/>
      <c r="T93" s="517" t="n"/>
      <c r="U93" s="517" t="n"/>
      <c r="V93" s="517" t="n"/>
      <c r="W93" s="517" t="n"/>
      <c r="X93" s="517" t="n"/>
      <c r="Y93" s="517" t="n"/>
      <c r="Z93" s="517" t="n"/>
      <c r="AA93" s="516" t="n"/>
      <c r="AB93" s="516" t="n"/>
      <c r="AC93" s="516" t="n"/>
      <c r="AD93" s="516" t="n"/>
      <c r="AE93" s="516" t="n"/>
      <c r="AF93" s="516" t="n"/>
      <c r="AG93" s="516" t="n"/>
      <c r="AH93" s="516" t="n"/>
      <c r="AI93" s="516" t="n"/>
      <c r="AJ93" s="516" t="n"/>
      <c r="AK93" s="516" t="n"/>
      <c r="AL93" s="516" t="n"/>
      <c r="AM93" s="517" t="n"/>
      <c r="AN93" s="517" t="n"/>
      <c r="AO93" s="517" t="n"/>
      <c r="AP93" s="517" t="n"/>
      <c r="AQ93" s="517" t="n"/>
      <c r="AR93" s="517" t="n"/>
      <c r="AS93" s="517" t="n"/>
      <c r="AT93" s="517" t="n"/>
      <c r="AU93" s="517" t="n"/>
      <c r="AV93" s="517" t="n"/>
      <c r="AW93" s="517" t="n"/>
      <c r="AX93" s="517" t="n"/>
      <c r="AY93" s="517" t="n"/>
      <c r="AZ93" s="517" t="n"/>
      <c r="BA93" s="517" t="n"/>
      <c r="BB93" s="517" t="n"/>
      <c r="BC93" s="517" t="n"/>
      <c r="BD93" s="517" t="n"/>
      <c r="BE93" s="517" t="n"/>
      <c r="BF93" s="517" t="n"/>
      <c r="BG93" s="260" t="n"/>
      <c r="BH93" s="260" t="n"/>
      <c r="BI93" s="243" t="n"/>
      <c r="BJ93" s="243" t="n"/>
      <c r="BK93" s="243" t="n"/>
      <c r="BL93" s="243" t="n"/>
      <c r="BM93" s="243" t="n"/>
      <c r="BN93" s="243" t="n"/>
      <c r="BO93" s="243" t="n"/>
      <c r="BP93" s="243" t="n"/>
      <c r="BQ93" s="1" t="n"/>
      <c r="BR93" s="1" t="n"/>
      <c r="BS93" s="1" t="n"/>
      <c r="BT93" s="1" t="n"/>
    </row>
    <row r="94">
      <c r="A94" s="283" t="n"/>
      <c r="B94" s="902" t="n"/>
      <c r="C94" s="283" t="n"/>
      <c r="D94" s="283" t="n"/>
      <c r="E94" s="283" t="n"/>
      <c r="F94" s="283" t="n"/>
      <c r="G94" s="283" t="n"/>
      <c r="H94" s="283" t="n"/>
      <c r="I94" s="283" t="n"/>
      <c r="J94" s="283" t="n"/>
      <c r="K94" s="283" t="n"/>
      <c r="L94" s="283" t="n"/>
      <c r="M94" s="283" t="n"/>
      <c r="N94" s="283" t="n"/>
      <c r="O94" s="283" t="n"/>
      <c r="P94" s="283" t="n"/>
      <c r="Q94" s="283" t="n"/>
      <c r="R94" s="283" t="n"/>
      <c r="S94" s="283" t="n"/>
      <c r="T94" s="283" t="n"/>
      <c r="U94" s="283" t="n"/>
      <c r="V94" s="283" t="n"/>
      <c r="W94" s="283" t="n"/>
      <c r="X94" s="283" t="n"/>
      <c r="Y94" s="283" t="n"/>
      <c r="Z94" s="283" t="n"/>
      <c r="AA94" s="1566" t="n"/>
      <c r="AB94" s="1566" t="n"/>
      <c r="AC94" s="1566" t="n"/>
      <c r="AD94" s="1566" t="n"/>
      <c r="AE94" s="1566" t="n"/>
      <c r="AF94" s="1566" t="n"/>
      <c r="AG94" s="1566" t="n"/>
      <c r="AH94" s="1566" t="n"/>
      <c r="AI94" s="1566" t="n"/>
      <c r="AJ94" s="1566" t="n"/>
      <c r="AK94" s="1566" t="n"/>
      <c r="AL94" s="1566" t="n"/>
      <c r="AM94" s="283" t="n"/>
      <c r="AN94" s="283" t="n"/>
      <c r="AO94" s="283" t="n"/>
      <c r="AP94" s="283" t="n"/>
      <c r="AQ94" s="283" t="n"/>
      <c r="AR94" s="283" t="n"/>
      <c r="AS94" s="283" t="n"/>
      <c r="AT94" s="283" t="n"/>
      <c r="AU94" s="283" t="n"/>
      <c r="AV94" s="283" t="n"/>
      <c r="AW94" s="283" t="n"/>
      <c r="AX94" s="283" t="n"/>
      <c r="AY94" s="283" t="n"/>
      <c r="AZ94" s="283" t="n"/>
      <c r="BA94" s="283" t="n"/>
      <c r="BB94" s="283" t="n"/>
      <c r="BC94" s="283" t="n"/>
      <c r="BD94" s="283" t="n"/>
      <c r="BE94" s="283" t="n"/>
      <c r="BF94" s="283" t="n"/>
      <c r="BG94" s="283" t="n"/>
      <c r="BH94" s="283" t="n"/>
      <c r="BI94" s="283" t="n"/>
      <c r="BJ94" s="283" t="n"/>
      <c r="BK94" s="283" t="n"/>
      <c r="BL94" s="283" t="n"/>
      <c r="BM94" s="283" t="n"/>
      <c r="BN94" s="283" t="n"/>
      <c r="BO94" s="283" t="n"/>
      <c r="BP94" s="283" t="n"/>
      <c r="BQ94" s="1" t="n"/>
      <c r="BR94" s="1" t="n"/>
      <c r="BS94" s="1" t="n"/>
      <c r="BT94" s="1" t="n"/>
    </row>
    <row r="95">
      <c r="A95" s="2885" t="n"/>
      <c r="B95" s="518" t="n"/>
      <c r="C95" s="2" t="inlineStr">
        <is>
          <t>*</t>
        </is>
      </c>
      <c r="D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23" t="n"/>
      <c r="BN95" s="23" t="n"/>
      <c r="BO95" s="23" t="n"/>
      <c r="BP95" s="244" t="n"/>
      <c r="BQ95" s="1" t="n"/>
      <c r="BR95" s="1" t="n"/>
      <c r="BS95" s="1" t="n"/>
      <c r="BT95" s="1" t="n"/>
    </row>
    <row r="96">
      <c r="A96" s="688" t="n"/>
      <c r="B96" s="244" t="n"/>
      <c r="C96" s="2" t="inlineStr">
        <is>
          <t>д</t>
        </is>
      </c>
      <c r="D96" s="23" t="inlineStr">
        <is>
          <t>Дифференцированный зачет.</t>
        </is>
      </c>
      <c r="E96" s="23" t="n"/>
      <c r="F96" s="23" t="n"/>
      <c r="G96" s="23" t="n"/>
      <c r="H96" s="23" t="n"/>
      <c r="I96" s="23" t="n"/>
      <c r="J96" s="23" t="n"/>
      <c r="K96" s="23" t="n"/>
      <c r="L96" s="23" t="n"/>
      <c r="M96" s="23" t="n"/>
      <c r="N96" s="23" t="n"/>
      <c r="O96" s="23" t="n"/>
      <c r="P96" s="23" t="n"/>
      <c r="Q96" s="23" t="n"/>
      <c r="R96" s="23" t="n"/>
      <c r="S96" s="23" t="n"/>
      <c r="T96" s="23" t="n"/>
      <c r="U96" s="23" t="n"/>
      <c r="V96" s="23" t="n"/>
      <c r="W96" s="23" t="n"/>
      <c r="X96" s="23" t="n"/>
      <c r="Y96" s="23" t="n"/>
      <c r="Z96" s="23" t="n"/>
      <c r="AA96" s="21" t="n"/>
      <c r="AB96" s="21" t="n"/>
      <c r="AC96" s="21" t="n"/>
      <c r="AD96" s="21" t="n"/>
      <c r="AE96" s="21" t="n"/>
      <c r="AF96" s="21" t="n"/>
      <c r="AG96" s="21" t="n"/>
      <c r="AH96" s="21" t="n"/>
      <c r="AI96" s="21" t="n"/>
      <c r="AJ96" s="21" t="n"/>
      <c r="AK96" s="21" t="n"/>
      <c r="AL96" s="21" t="n"/>
      <c r="AM96" s="23" t="n"/>
      <c r="AN96" s="23" t="n"/>
      <c r="AO96" s="23" t="n"/>
      <c r="AP96" s="23" t="n"/>
      <c r="AQ96" s="23" t="n"/>
      <c r="AR96" s="23" t="n"/>
      <c r="AS96" s="23" t="n"/>
      <c r="AT96" s="23" t="n"/>
      <c r="AU96" s="23" t="n"/>
      <c r="AV96" s="23" t="n"/>
      <c r="AW96" s="23" t="n"/>
      <c r="AX96" s="23" t="n"/>
      <c r="AY96" s="23" t="n"/>
      <c r="AZ96" s="23" t="n"/>
      <c r="BA96" s="23" t="n"/>
      <c r="BB96" s="23" t="n"/>
      <c r="BC96" s="23" t="n"/>
      <c r="BD96" s="23" t="n"/>
      <c r="BE96" s="23" t="n"/>
      <c r="BF96" s="23" t="n"/>
      <c r="BG96" s="23" t="n"/>
      <c r="BH96" s="23" t="n"/>
      <c r="BI96" s="244" t="n"/>
      <c r="BJ96" s="244" t="n"/>
      <c r="BK96" s="244" t="n"/>
      <c r="BL96" s="90" t="n"/>
      <c r="BM96" s="90" t="n"/>
      <c r="BN96" s="90" t="n"/>
      <c r="BO96" s="90" t="n"/>
      <c r="BP96" s="90" t="n"/>
      <c r="BQ96" s="1" t="n"/>
      <c r="BR96" s="1" t="n"/>
      <c r="BS96" s="1" t="n"/>
      <c r="BT96" s="1" t="n"/>
    </row>
    <row r="97">
      <c r="A97" s="243" t="n"/>
      <c r="B97" s="243" t="n"/>
      <c r="C97" s="243" t="n"/>
      <c r="D97" s="243" t="n"/>
      <c r="E97" s="243" t="n"/>
      <c r="F97" s="243" t="n"/>
      <c r="G97" s="243" t="n"/>
      <c r="H97" s="243" t="n"/>
      <c r="I97" s="243" t="n"/>
      <c r="J97" s="243" t="n"/>
      <c r="K97" s="243" t="n"/>
      <c r="L97" s="243" t="n"/>
      <c r="M97" s="243" t="n"/>
      <c r="N97" s="243" t="n"/>
      <c r="O97" s="243" t="n"/>
      <c r="P97" s="243" t="n"/>
      <c r="Q97" s="243" t="n"/>
      <c r="R97" s="243" t="n"/>
      <c r="S97" s="243" t="n"/>
      <c r="T97" s="243" t="n"/>
      <c r="U97" s="243" t="n"/>
      <c r="V97" s="243" t="n"/>
      <c r="W97" s="243" t="n"/>
      <c r="X97" s="243" t="n"/>
      <c r="Y97" s="243" t="n"/>
      <c r="Z97" s="243" t="n"/>
      <c r="AA97" s="1524" t="n"/>
      <c r="AB97" s="1524" t="n"/>
      <c r="AC97" s="1524" t="n"/>
      <c r="AD97" s="1524" t="n"/>
      <c r="AE97" s="1524" t="n"/>
      <c r="AF97" s="1524" t="n"/>
      <c r="AG97" s="1524" t="n"/>
      <c r="AH97" s="1524" t="n"/>
      <c r="AI97" s="1524" t="n"/>
      <c r="AJ97" s="1524" t="n"/>
      <c r="AK97" s="1524" t="n"/>
      <c r="AL97" s="1524" t="n"/>
      <c r="AM97" s="243" t="n"/>
      <c r="AN97" s="243" t="n"/>
      <c r="AO97" s="243" t="n"/>
      <c r="AP97" s="243" t="n"/>
      <c r="AQ97" s="243" t="n"/>
      <c r="AR97" s="243" t="n"/>
      <c r="AS97" s="243" t="n"/>
      <c r="AT97" s="243" t="n"/>
      <c r="AU97" s="243" t="n"/>
      <c r="AV97" s="243" t="n"/>
      <c r="AW97" s="243" t="n"/>
      <c r="AX97" s="243" t="n"/>
      <c r="AY97" s="243" t="n"/>
      <c r="AZ97" s="243" t="n"/>
      <c r="BA97" s="243" t="n"/>
      <c r="BB97" s="243" t="n"/>
      <c r="BC97" s="243" t="n"/>
      <c r="BD97" s="243" t="n"/>
      <c r="BE97" s="243" t="n"/>
      <c r="BF97" s="243" t="n"/>
      <c r="BG97" s="243" t="n"/>
      <c r="BH97" s="243" t="n"/>
      <c r="BI97" s="243" t="n"/>
      <c r="BJ97" s="243" t="n"/>
      <c r="BK97" s="243" t="n"/>
      <c r="BL97" s="243" t="n"/>
      <c r="BM97" s="243" t="n"/>
      <c r="BN97" s="243" t="n"/>
      <c r="BO97" s="243" t="n"/>
      <c r="BP97" s="243" t="n"/>
      <c r="BQ97" s="1" t="n"/>
      <c r="BR97" s="1" t="n"/>
      <c r="BS97" s="1" t="n"/>
      <c r="BT97" s="1" t="n"/>
    </row>
    <row r="98">
      <c r="A98" s="1" t="n"/>
      <c r="B98" s="90" t="n"/>
      <c r="C98" s="3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2" t="n"/>
      <c r="AC98" s="2965" t="n"/>
      <c r="AD98" s="1565" t="n"/>
      <c r="AE98" s="1565" t="n"/>
      <c r="AF98" s="1565" t="n"/>
      <c r="AG98" s="1565" t="n"/>
      <c r="AH98" s="1565" t="n"/>
      <c r="AI98" s="1565" t="n"/>
      <c r="AJ98" s="2965" t="n"/>
      <c r="AK98" s="1173" t="n"/>
      <c r="AL98" s="1173" t="n"/>
      <c r="AM98" s="1173" t="n"/>
      <c r="AN98" s="41" t="n"/>
      <c r="AO98" s="41" t="n"/>
      <c r="AP98" s="3" t="n"/>
      <c r="AQ98" s="41" t="inlineStr">
        <is>
          <t>А.А. Сакович</t>
        </is>
      </c>
      <c r="AR98" s="3" t="n"/>
      <c r="AS98" s="274" t="n"/>
      <c r="AT98" s="274" t="n"/>
      <c r="AU98" s="274" t="n"/>
      <c r="AV98" s="274" t="n"/>
      <c r="AW98" s="3" t="n"/>
      <c r="AX98" s="3" t="n"/>
      <c r="AY98" s="268" t="n"/>
      <c r="AZ98" s="268" t="n"/>
      <c r="BA98" s="268" t="n"/>
      <c r="BB98" s="244" t="n"/>
      <c r="BC98" s="244" t="n"/>
      <c r="BD98" s="9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1" t="n"/>
      <c r="BS98" s="1" t="n"/>
      <c r="BT98" s="1" t="n"/>
    </row>
    <row r="99">
      <c r="A99" s="1" t="n"/>
      <c r="B99" s="296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2" t="n"/>
      <c r="AC99" s="1173" t="n"/>
      <c r="AD99" s="2" t="n"/>
      <c r="AE99" s="2" t="n"/>
      <c r="AF99" s="2" t="n"/>
      <c r="AG99" s="2" t="n"/>
      <c r="AH99" s="2" t="n"/>
      <c r="AI99" s="2" t="n"/>
      <c r="AJ99" s="1173" t="n"/>
      <c r="AK99" s="1173" t="n"/>
      <c r="AL99" s="1173" t="n"/>
      <c r="AM99" s="1173" t="n"/>
      <c r="AN99" s="41" t="n"/>
      <c r="AO99" s="41" t="n"/>
      <c r="AP99" s="3" t="n"/>
      <c r="AQ99" s="41" t="n"/>
      <c r="AR99" s="3" t="n"/>
      <c r="AS99" s="274" t="n"/>
      <c r="AT99" s="274" t="n"/>
      <c r="AU99" s="274" t="n"/>
      <c r="AV99" s="274" t="n"/>
      <c r="AW99" s="3" t="n"/>
      <c r="AX99" s="3" t="n"/>
      <c r="AY99" s="267" t="n"/>
      <c r="AZ99" s="267" t="n"/>
      <c r="BA99" s="267" t="n"/>
      <c r="BB99" s="267" t="n"/>
      <c r="BC99" s="267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96" t="n"/>
      <c r="BN99" s="296" t="n"/>
      <c r="BO99" s="296" t="n"/>
      <c r="BP99" s="296" t="n"/>
      <c r="BQ99" s="296" t="n"/>
      <c r="BR99" s="1" t="n"/>
      <c r="BS99" s="1" t="n"/>
      <c r="BT99" s="1" t="n"/>
    </row>
    <row r="100">
      <c r="A100" s="1" t="n"/>
      <c r="B100" s="296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274" t="n"/>
      <c r="AB100" s="1173" t="n"/>
      <c r="AC100" s="1173" t="n"/>
      <c r="AD100" s="1173" t="n"/>
      <c r="AE100" s="1173" t="n"/>
      <c r="AF100" s="1173" t="n"/>
      <c r="AG100" s="1173" t="n"/>
      <c r="AH100" s="1173" t="n"/>
      <c r="AI100" s="1173" t="n"/>
      <c r="AJ100" s="1173" t="n"/>
      <c r="AK100" s="1173" t="n"/>
      <c r="AL100" s="1173" t="n"/>
      <c r="AM100" s="1173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" t="n"/>
      <c r="AZ100" s="4" t="n"/>
      <c r="BA100" s="4" t="n"/>
      <c r="BB100" s="267" t="n"/>
      <c r="BC100" s="267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296" t="n"/>
      <c r="BP100" s="296" t="n"/>
      <c r="BQ100" s="296" t="n"/>
      <c r="BR100" s="1" t="n"/>
      <c r="BS100" s="1" t="n"/>
      <c r="BT100" s="1" t="n"/>
    </row>
    <row r="101">
      <c r="A101" s="1" t="n"/>
      <c r="B101" s="296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1173" t="n"/>
      <c r="AC101" s="1173" t="n"/>
      <c r="AD101" s="1173" t="n"/>
      <c r="AE101" s="1173" t="n"/>
      <c r="AF101" s="1173" t="n"/>
      <c r="AG101" s="1173" t="n"/>
      <c r="AH101" s="1173" t="n"/>
      <c r="AI101" s="1173" t="n"/>
      <c r="AJ101" s="1173" t="n"/>
      <c r="AK101" s="1173" t="n"/>
      <c r="AL101" s="1173" t="n"/>
      <c r="AM101" s="1173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" t="n"/>
      <c r="AZ101" s="4" t="n"/>
      <c r="BA101" s="4" t="n"/>
      <c r="BB101" s="267" t="n"/>
      <c r="BC101" s="267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296" t="n"/>
      <c r="BP101" s="296" t="n"/>
      <c r="BQ101" s="296" t="n"/>
      <c r="BR101" s="1" t="n"/>
      <c r="BS101" s="1" t="n"/>
      <c r="BT101" s="1" t="n"/>
    </row>
    <row r="102">
      <c r="A102" s="1" t="n"/>
      <c r="B102" s="296" t="n"/>
      <c r="C102" s="274" t="inlineStr">
        <is>
          <t>Декан факультета                                   химической технологии и техники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274" t="n"/>
      <c r="X102" s="41" t="n"/>
      <c r="Y102" s="41" t="n"/>
      <c r="Z102" s="41" t="n"/>
      <c r="AA102" s="41" t="n"/>
      <c r="AB102" s="1173" t="n"/>
      <c r="AC102" s="1173" t="n"/>
      <c r="AD102" s="1173" t="n"/>
      <c r="AE102" s="1173" t="n"/>
      <c r="AF102" s="1173" t="n"/>
      <c r="AG102" s="1173" t="n"/>
      <c r="AH102" s="1173" t="n"/>
      <c r="AI102" s="1173" t="n"/>
      <c r="AJ102" s="1173" t="n"/>
      <c r="AK102" s="1173" t="n"/>
      <c r="AL102" s="1173" t="n"/>
      <c r="AM102" s="1173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3" t="n"/>
      <c r="AY102" s="265" t="n"/>
      <c r="AZ102" s="4" t="n"/>
      <c r="BA102" s="4" t="n"/>
      <c r="BB102" s="267" t="n"/>
      <c r="BC102" s="267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96" t="n"/>
      <c r="BN102" s="296" t="n"/>
      <c r="BO102" s="296" t="n"/>
      <c r="BP102" s="296" t="n"/>
      <c r="BQ102" s="296" t="n"/>
      <c r="BR102" s="1" t="n"/>
      <c r="BS102" s="1" t="n"/>
      <c r="BT102" s="1" t="n"/>
    </row>
    <row r="103">
      <c r="A103" s="1" t="n"/>
      <c r="B103" s="296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274" t="n"/>
      <c r="X103" s="3" t="n"/>
      <c r="Y103" s="3" t="n"/>
      <c r="Z103" s="3" t="n"/>
      <c r="AA103" s="3" t="n"/>
      <c r="AB103" s="2" t="n"/>
      <c r="AC103" s="2966" t="n"/>
      <c r="AD103" s="2966" t="n"/>
      <c r="AE103" s="2966" t="n"/>
      <c r="AF103" s="2966" t="n"/>
      <c r="AG103" s="2966" t="n"/>
      <c r="AH103" s="2966" t="n"/>
      <c r="AI103" s="2967" t="n"/>
      <c r="AJ103" s="2967" t="n"/>
      <c r="AK103" s="1173" t="n"/>
      <c r="AL103" s="1173" t="n"/>
      <c r="AM103" s="1173" t="n"/>
      <c r="AN103" s="41" t="n"/>
      <c r="AO103" s="3" t="n"/>
      <c r="AP103" s="41" t="n"/>
      <c r="AQ103" s="3" t="inlineStr">
        <is>
          <t>Ю.А.Климош</t>
        </is>
      </c>
      <c r="AR103" s="274" t="n"/>
      <c r="AS103" s="274" t="n"/>
      <c r="AT103" s="274" t="n"/>
      <c r="AU103" s="274" t="n"/>
      <c r="AV103" s="3" t="n"/>
      <c r="AW103" s="3" t="n"/>
      <c r="AX103" s="3" t="n"/>
      <c r="AY103" s="265" t="n"/>
      <c r="AZ103" s="4" t="n"/>
      <c r="BA103" s="4" t="n"/>
      <c r="BB103" s="267" t="n"/>
      <c r="BC103" s="267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96" t="n"/>
      <c r="BN103" s="296" t="n"/>
      <c r="BO103" s="296" t="n"/>
      <c r="BP103" s="296" t="n"/>
      <c r="BQ103" s="296" t="n"/>
      <c r="BR103" s="1" t="n"/>
      <c r="BS103" s="1" t="n"/>
      <c r="BT103" s="1" t="n"/>
    </row>
    <row r="104">
      <c r="A104" s="1" t="n"/>
      <c r="B104" s="296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2" t="n"/>
      <c r="AC104" s="2" t="n"/>
      <c r="AD104" s="1173" t="n"/>
      <c r="AE104" s="1173" t="n"/>
      <c r="AF104" s="1173" t="n"/>
      <c r="AG104" s="1173" t="n"/>
      <c r="AH104" s="1173" t="n"/>
      <c r="AI104" s="1173" t="n"/>
      <c r="AJ104" s="1173" t="n"/>
      <c r="AK104" s="1173" t="n"/>
      <c r="AL104" s="1173" t="n"/>
      <c r="AM104" s="1173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" t="n"/>
      <c r="AZ104" s="4" t="n"/>
      <c r="BA104" s="4" t="n"/>
      <c r="BB104" s="267" t="n"/>
      <c r="BC104" s="267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96" t="n"/>
      <c r="BN104" s="296" t="n"/>
      <c r="BO104" s="296" t="n"/>
      <c r="BP104" s="296" t="n"/>
      <c r="BQ104" s="296" t="n"/>
      <c r="BR104" s="1" t="n"/>
      <c r="BS104" s="1" t="n"/>
      <c r="BT104" s="1" t="n"/>
    </row>
    <row r="105">
      <c r="A105" s="1" t="n"/>
      <c r="B105" s="296" t="n"/>
      <c r="C105" s="3" t="n"/>
      <c r="D105" s="3" t="n"/>
      <c r="E105" s="3" t="n"/>
      <c r="F105" s="3" t="n"/>
      <c r="G105" s="277" t="n"/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2" t="n"/>
      <c r="AC105" s="2" t="n"/>
      <c r="AD105" s="1173" t="n"/>
      <c r="AE105" s="1173" t="n"/>
      <c r="AF105" s="1173" t="n"/>
      <c r="AG105" s="1173" t="n"/>
      <c r="AH105" s="1173" t="n"/>
      <c r="AI105" s="1173" t="n"/>
      <c r="AJ105" s="1173" t="n"/>
      <c r="AK105" s="1173" t="n"/>
      <c r="AL105" s="1173" t="n"/>
      <c r="AM105" s="1173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" t="n"/>
      <c r="AZ105" s="4" t="n"/>
      <c r="BA105" s="4" t="n"/>
      <c r="BB105" s="267" t="n"/>
      <c r="BC105" s="267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96" t="n"/>
      <c r="BN105" s="296" t="n"/>
      <c r="BO105" s="296" t="n"/>
      <c r="BP105" s="296" t="n"/>
      <c r="BQ105" s="296" t="n"/>
      <c r="BR105" s="1" t="n"/>
      <c r="BS105" s="1" t="n"/>
      <c r="BT105" s="1" t="n"/>
    </row>
    <row r="106">
      <c r="A106" s="1" t="n"/>
      <c r="B106" s="296" t="n"/>
      <c r="C106" s="3" t="inlineStr">
        <is>
          <t>Декан факультета заочного образования</t>
        </is>
      </c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2" t="n"/>
      <c r="AC106" s="1565" t="n"/>
      <c r="AD106" s="1565" t="n"/>
      <c r="AE106" s="1565" t="n"/>
      <c r="AF106" s="1565" t="n"/>
      <c r="AG106" s="1565" t="n"/>
      <c r="AH106" s="1565" t="n"/>
      <c r="AI106" s="2965" t="n"/>
      <c r="AJ106" s="2965" t="n"/>
      <c r="AK106" s="1173" t="n"/>
      <c r="AL106" s="1173" t="n"/>
      <c r="AM106" s="1173" t="n"/>
      <c r="AN106" s="41" t="n"/>
      <c r="AO106" s="3" t="n"/>
      <c r="AP106" s="41" t="n"/>
      <c r="AQ106" s="3" t="inlineStr">
        <is>
          <t>С.А.Прохорчик</t>
        </is>
      </c>
      <c r="AR106" s="274" t="n"/>
      <c r="AS106" s="274" t="n"/>
      <c r="AT106" s="274" t="n"/>
      <c r="AU106" s="274" t="n"/>
      <c r="AV106" s="3" t="n"/>
      <c r="AW106" s="3" t="n"/>
      <c r="AX106" s="3" t="n"/>
      <c r="AY106" s="4" t="n"/>
      <c r="AZ106" s="4" t="n"/>
      <c r="BA106" s="4" t="n"/>
      <c r="BB106" s="267" t="n"/>
      <c r="BC106" s="267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96" t="n"/>
      <c r="BN106" s="296" t="n"/>
      <c r="BO106" s="296" t="n"/>
      <c r="BP106" s="296" t="n"/>
      <c r="BQ106" s="296" t="n"/>
      <c r="BR106" s="1" t="n"/>
      <c r="BS106" s="1" t="n"/>
      <c r="BT106" s="1" t="n"/>
    </row>
    <row r="107">
      <c r="A107" s="1" t="n"/>
      <c r="B107" s="296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4" t="n"/>
      <c r="AZ107" s="4" t="n"/>
      <c r="BA107" s="4" t="n"/>
      <c r="BB107" s="267" t="n"/>
      <c r="BC107" s="267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96" t="n"/>
      <c r="BN107" s="296" t="n"/>
      <c r="BO107" s="296" t="n"/>
      <c r="BP107" s="296" t="n"/>
      <c r="BQ107" s="296" t="n"/>
      <c r="BR107" s="1" t="n"/>
      <c r="BS107" s="1" t="n"/>
      <c r="BT107" s="1" t="n"/>
    </row>
    <row r="108">
      <c r="A108" s="1" t="n"/>
      <c r="B108" s="296" t="n"/>
      <c r="C108" s="273" t="n"/>
      <c r="D108" s="273" t="n"/>
      <c r="E108" s="273" t="n"/>
      <c r="F108" s="273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2" t="n"/>
      <c r="AC108" s="2" t="n"/>
      <c r="AD108" s="1173" t="n"/>
      <c r="AE108" s="1173" t="n"/>
      <c r="AF108" s="1173" t="n"/>
      <c r="AG108" s="1173" t="n"/>
      <c r="AH108" s="1173" t="n"/>
      <c r="AI108" s="1173" t="n"/>
      <c r="AJ108" s="1173" t="n"/>
      <c r="AK108" s="1173" t="n"/>
      <c r="AL108" s="1173" t="n"/>
      <c r="AM108" s="1173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" t="n"/>
      <c r="AZ108" s="4" t="n"/>
      <c r="BA108" s="4" t="n"/>
      <c r="BB108" s="267" t="n"/>
      <c r="BC108" s="267" t="n"/>
      <c r="BD108" s="296" t="n"/>
      <c r="BE108" s="296" t="n"/>
      <c r="BF108" s="296" t="n"/>
      <c r="BG108" s="296" t="n"/>
      <c r="BH108" s="296" t="n"/>
      <c r="BI108" s="296" t="n"/>
      <c r="BJ108" s="296" t="n"/>
      <c r="BK108" s="296" t="n"/>
      <c r="BL108" s="296" t="n"/>
      <c r="BM108" s="296" t="n"/>
      <c r="BN108" s="296" t="n"/>
      <c r="BO108" s="296" t="n"/>
      <c r="BP108" s="296" t="n"/>
      <c r="BQ108" s="296" t="n"/>
      <c r="BR108" s="1" t="n"/>
      <c r="BS108" s="1" t="n"/>
      <c r="BT108" s="1" t="n"/>
    </row>
    <row r="109">
      <c r="A109" s="1" t="n"/>
      <c r="B109" s="296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1173" t="n"/>
      <c r="AC109" s="1173" t="n"/>
      <c r="AD109" s="1173" t="n"/>
      <c r="AE109" s="1173" t="n"/>
      <c r="AF109" s="1173" t="n"/>
      <c r="AG109" s="1173" t="n"/>
      <c r="AH109" s="1173" t="n"/>
      <c r="AI109" s="1173" t="n"/>
      <c r="AJ109" s="1173" t="n"/>
      <c r="AK109" s="1173" t="n"/>
      <c r="AL109" s="1173" t="n"/>
      <c r="AM109" s="1173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" t="n"/>
      <c r="AZ109" s="4" t="n"/>
      <c r="BA109" s="4" t="n"/>
      <c r="BB109" s="267" t="n"/>
      <c r="BC109" s="267" t="n"/>
      <c r="BD109" s="296" t="n"/>
      <c r="BE109" s="296" t="n"/>
      <c r="BF109" s="296" t="n"/>
      <c r="BG109" s="296" t="n"/>
      <c r="BH109" s="296" t="n"/>
      <c r="BI109" s="296" t="n"/>
      <c r="BJ109" s="296" t="n"/>
      <c r="BK109" s="296" t="n"/>
      <c r="BL109" s="296" t="n"/>
      <c r="BM109" s="296" t="n"/>
      <c r="BN109" s="296" t="n"/>
      <c r="BO109" s="296" t="n"/>
      <c r="BP109" s="296" t="n"/>
      <c r="BQ109" s="296" t="n"/>
      <c r="BR109" s="1" t="n"/>
      <c r="BS109" s="1" t="n"/>
      <c r="BT109" s="1" t="n"/>
    </row>
    <row r="110">
      <c r="A110" s="1" t="n"/>
      <c r="B110" s="296" t="n"/>
      <c r="C110" s="274" t="inlineStr">
        <is>
          <t>Заведующий кафедрой химической технологии вяжущих материалов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274" t="n"/>
      <c r="X110" s="3" t="n"/>
      <c r="Y110" s="3" t="n"/>
      <c r="Z110" s="3" t="n"/>
      <c r="AA110" s="3" t="n"/>
      <c r="AB110" s="2" t="n"/>
      <c r="AC110" s="2965" t="n"/>
      <c r="AD110" s="1565" t="n"/>
      <c r="AE110" s="1565" t="n"/>
      <c r="AF110" s="1565" t="n"/>
      <c r="AG110" s="1565" t="n"/>
      <c r="AH110" s="1565" t="n"/>
      <c r="AI110" s="1565" t="n"/>
      <c r="AJ110" s="2965" t="n"/>
      <c r="AK110" s="1173" t="n"/>
      <c r="AL110" s="1173" t="n"/>
      <c r="AM110" s="1173" t="n"/>
      <c r="AN110" s="41" t="n"/>
      <c r="AO110" s="41" t="n"/>
      <c r="AP110" s="3" t="n"/>
      <c r="AQ110" s="41" t="inlineStr">
        <is>
          <t>А.А.Мечай</t>
        </is>
      </c>
      <c r="AR110" s="274" t="n"/>
      <c r="AS110" s="274" t="n"/>
      <c r="AT110" s="274" t="n"/>
      <c r="AU110" s="274" t="n"/>
      <c r="AV110" s="3" t="n"/>
      <c r="AW110" s="3" t="n"/>
      <c r="AX110" s="41" t="n"/>
      <c r="AY110" s="4" t="n"/>
      <c r="AZ110" s="4" t="n"/>
      <c r="BA110" s="4" t="n"/>
      <c r="BB110" s="267" t="n"/>
      <c r="BC110" s="267" t="n"/>
      <c r="BD110" s="296" t="n"/>
      <c r="BE110" s="296" t="n"/>
      <c r="BF110" s="296" t="n"/>
      <c r="BG110" s="296" t="n"/>
      <c r="BH110" s="296" t="n"/>
      <c r="BI110" s="296" t="n"/>
      <c r="BJ110" s="296" t="n"/>
      <c r="BK110" s="296" t="n"/>
      <c r="BL110" s="296" t="n"/>
      <c r="BM110" s="296" t="n"/>
      <c r="BN110" s="296" t="n"/>
      <c r="BO110" s="296" t="n"/>
      <c r="BP110" s="296" t="n"/>
      <c r="BQ110" s="296" t="n"/>
      <c r="BR110" s="1" t="n"/>
      <c r="BS110" s="1" t="n"/>
      <c r="BT110" s="1" t="n"/>
    </row>
    <row r="111">
      <c r="A111" s="1" t="n"/>
      <c r="B111" s="296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2" t="n"/>
      <c r="AC111" s="1173" t="n"/>
      <c r="AD111" s="2" t="n"/>
      <c r="AE111" s="2" t="n"/>
      <c r="AF111" s="2" t="n"/>
      <c r="AG111" s="2" t="n"/>
      <c r="AH111" s="2" t="n"/>
      <c r="AI111" s="2" t="n"/>
      <c r="AJ111" s="1173" t="n"/>
      <c r="AK111" s="1173" t="n"/>
      <c r="AL111" s="1173" t="n"/>
      <c r="AM111" s="1173" t="n"/>
      <c r="AN111" s="41" t="n"/>
      <c r="AO111" s="41" t="n"/>
      <c r="AP111" s="3" t="n"/>
      <c r="AQ111" s="3" t="n"/>
      <c r="AR111" s="274" t="n"/>
      <c r="AS111" s="274" t="n"/>
      <c r="AT111" s="274" t="n"/>
      <c r="AU111" s="274" t="n"/>
      <c r="AV111" s="3" t="n"/>
      <c r="AW111" s="3" t="n"/>
      <c r="AX111" s="41" t="n"/>
      <c r="AY111" s="4" t="n"/>
      <c r="AZ111" s="4" t="n"/>
      <c r="BA111" s="4" t="n"/>
      <c r="BB111" s="267" t="n"/>
      <c r="BC111" s="267" t="n"/>
      <c r="BD111" s="296" t="n"/>
      <c r="BE111" s="296" t="n"/>
      <c r="BF111" s="296" t="n"/>
      <c r="BG111" s="296" t="n"/>
      <c r="BH111" s="296" t="n"/>
      <c r="BI111" s="296" t="n"/>
      <c r="BJ111" s="296" t="n"/>
      <c r="BK111" s="296" t="n"/>
      <c r="BL111" s="296" t="n"/>
      <c r="BM111" s="296" t="n"/>
      <c r="BN111" s="296" t="n"/>
      <c r="BO111" s="296" t="n"/>
      <c r="BP111" s="296" t="n"/>
      <c r="BQ111" s="296" t="n"/>
      <c r="BR111" s="1" t="n"/>
      <c r="BS111" s="1" t="n"/>
      <c r="BT111" s="1" t="n"/>
    </row>
    <row r="112">
      <c r="A112" s="1" t="n"/>
      <c r="B112" s="296" t="n"/>
      <c r="C112" s="273" t="n"/>
      <c r="D112" s="273" t="n"/>
      <c r="E112" s="273" t="n"/>
      <c r="F112" s="273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1173" t="n"/>
      <c r="AC112" s="1173" t="n"/>
      <c r="AD112" s="1173" t="n"/>
      <c r="AE112" s="1173" t="n"/>
      <c r="AF112" s="1173" t="n"/>
      <c r="AG112" s="1173" t="n"/>
      <c r="AH112" s="1173" t="n"/>
      <c r="AI112" s="1173" t="n"/>
      <c r="AJ112" s="1173" t="n"/>
      <c r="AK112" s="1173" t="n"/>
      <c r="AL112" s="1173" t="n"/>
      <c r="AM112" s="1173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" t="n"/>
      <c r="AZ112" s="4" t="n"/>
      <c r="BA112" s="4" t="n"/>
      <c r="BB112" s="267" t="n"/>
      <c r="BC112" s="267" t="n"/>
      <c r="BD112" s="296" t="n"/>
      <c r="BE112" s="296" t="n"/>
      <c r="BF112" s="296" t="n"/>
      <c r="BG112" s="296" t="n"/>
      <c r="BH112" s="296" t="n"/>
      <c r="BI112" s="296" t="n"/>
      <c r="BJ112" s="296" t="n"/>
      <c r="BK112" s="296" t="n"/>
      <c r="BL112" s="296" t="n"/>
      <c r="BM112" s="296" t="n"/>
      <c r="BN112" s="296" t="n"/>
      <c r="BO112" s="296" t="n"/>
      <c r="BP112" s="296" t="n"/>
      <c r="BQ112" s="296" t="n"/>
      <c r="BR112" s="1" t="n"/>
      <c r="BS112" s="1" t="n"/>
      <c r="BT112" s="1" t="n"/>
    </row>
    <row r="113">
      <c r="A113" s="1" t="n"/>
      <c r="B113" s="296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1173" t="n"/>
      <c r="AC113" s="1173" t="n"/>
      <c r="AD113" s="1173" t="n"/>
      <c r="AE113" s="1173" t="n"/>
      <c r="AF113" s="1173" t="n"/>
      <c r="AG113" s="1173" t="n"/>
      <c r="AH113" s="1173" t="n"/>
      <c r="AI113" s="1173" t="n"/>
      <c r="AJ113" s="1173" t="n"/>
      <c r="AK113" s="1173" t="n"/>
      <c r="AL113" s="1173" t="n"/>
      <c r="AM113" s="1173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4" t="n"/>
      <c r="AZ113" s="4" t="n"/>
      <c r="BA113" s="4" t="n"/>
      <c r="BB113" s="267" t="n"/>
      <c r="BC113" s="267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296" t="n"/>
      <c r="BO113" s="296" t="n"/>
      <c r="BP113" s="296" t="n"/>
      <c r="BQ113" s="296" t="n"/>
      <c r="BR113" s="1" t="n"/>
      <c r="BS113" s="1" t="n"/>
      <c r="BT113" s="1" t="n"/>
    </row>
    <row r="114">
      <c r="A114" s="1" t="n"/>
      <c r="B114" s="296" t="n"/>
      <c r="C114" s="274" t="inlineStr">
        <is>
          <t>Заведующий кафедрой технологии стекла и керамики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3" t="n"/>
      <c r="V114" s="3" t="n"/>
      <c r="W114" s="3" t="n"/>
      <c r="X114" s="3" t="n"/>
      <c r="Y114" s="3" t="n"/>
      <c r="Z114" s="3" t="n"/>
      <c r="AA114" s="3" t="n"/>
      <c r="AB114" s="2" t="n"/>
      <c r="AC114" s="2965" t="n"/>
      <c r="AD114" s="1565" t="n"/>
      <c r="AE114" s="1565" t="n"/>
      <c r="AF114" s="1565" t="n"/>
      <c r="AG114" s="1565" t="n"/>
      <c r="AH114" s="1565" t="n"/>
      <c r="AI114" s="1565" t="n"/>
      <c r="AJ114" s="2965" t="n"/>
      <c r="AK114" s="1173" t="n"/>
      <c r="AL114" s="1173" t="n"/>
      <c r="AM114" s="1173" t="n"/>
      <c r="AN114" s="41" t="n"/>
      <c r="AO114" s="41" t="n"/>
      <c r="AP114" s="3" t="n"/>
      <c r="AQ114" s="41" t="inlineStr">
        <is>
          <t>Ю.Г.Павлюкевич</t>
        </is>
      </c>
      <c r="AR114" s="274" t="n"/>
      <c r="AS114" s="274" t="n"/>
      <c r="AT114" s="274" t="n"/>
      <c r="AU114" s="274" t="n"/>
      <c r="AV114" s="3" t="n"/>
      <c r="AW114" s="3" t="n"/>
      <c r="AX114" s="41" t="n"/>
      <c r="AY114" s="4" t="n"/>
      <c r="AZ114" s="4" t="n"/>
      <c r="BA114" s="4" t="n"/>
      <c r="BB114" s="267" t="n"/>
      <c r="BC114" s="267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296" t="n"/>
      <c r="BO114" s="296" t="n"/>
      <c r="BP114" s="296" t="n"/>
      <c r="BQ114" s="296" t="n"/>
      <c r="BR114" s="1" t="n"/>
      <c r="BS114" s="1" t="n"/>
      <c r="BT114" s="1" t="n"/>
    </row>
    <row r="115">
      <c r="A115" s="1" t="n"/>
      <c r="B115" s="296" t="n"/>
      <c r="C115" s="3" t="n"/>
      <c r="D115" s="2" t="n"/>
      <c r="E115" s="2" t="n"/>
      <c r="F115" s="2" t="n"/>
      <c r="G115" s="2" t="n"/>
      <c r="H115" s="2" t="n"/>
      <c r="I115" s="2" t="n"/>
      <c r="J115" s="2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2" t="n"/>
      <c r="AC115" s="1173" t="n"/>
      <c r="AD115" s="2" t="n"/>
      <c r="AE115" s="2" t="n"/>
      <c r="AF115" s="2" t="n"/>
      <c r="AG115" s="2" t="n"/>
      <c r="AH115" s="2" t="n"/>
      <c r="AI115" s="2" t="n"/>
      <c r="AJ115" s="1173" t="n"/>
      <c r="AK115" s="1173" t="n"/>
      <c r="AL115" s="1173" t="n"/>
      <c r="AM115" s="1173" t="n"/>
      <c r="AN115" s="41" t="n"/>
      <c r="AO115" s="41" t="n"/>
      <c r="AP115" s="3" t="n"/>
      <c r="AQ115" s="3" t="n"/>
      <c r="AR115" s="274" t="n"/>
      <c r="AS115" s="274" t="n"/>
      <c r="AT115" s="274" t="n"/>
      <c r="AU115" s="274" t="n"/>
      <c r="AV115" s="3" t="n"/>
      <c r="AW115" s="3" t="n"/>
      <c r="AX115" s="41" t="n"/>
      <c r="AY115" s="4" t="n"/>
      <c r="AZ115" s="4" t="n"/>
      <c r="BA115" s="4" t="n"/>
      <c r="BB115" s="267" t="n"/>
      <c r="BC115" s="267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296" t="n"/>
      <c r="BO115" s="296" t="n"/>
      <c r="BP115" s="296" t="n"/>
      <c r="BQ115" s="296" t="n"/>
      <c r="BR115" s="1" t="n"/>
      <c r="BS115" s="1" t="n"/>
      <c r="BT115" s="1" t="n"/>
    </row>
    <row r="116">
      <c r="A116" s="1" t="n"/>
      <c r="B116" s="296" t="n"/>
      <c r="C116" s="273" t="n"/>
      <c r="D116" s="273" t="n"/>
      <c r="E116" s="273" t="n"/>
      <c r="F116" s="273" t="n"/>
      <c r="G116" s="277" t="inlineStr">
        <is>
          <t>20___</t>
        </is>
      </c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274" t="n"/>
      <c r="AB116" s="1173" t="n"/>
      <c r="AC116" s="1173" t="n"/>
      <c r="AD116" s="1173" t="n"/>
      <c r="AE116" s="1173" t="n"/>
      <c r="AF116" s="1173" t="n"/>
      <c r="AG116" s="1173" t="n"/>
      <c r="AH116" s="1173" t="n"/>
      <c r="AI116" s="1173" t="n"/>
      <c r="AJ116" s="1173" t="n"/>
      <c r="AK116" s="1173" t="n"/>
      <c r="AL116" s="1173" t="n"/>
      <c r="AM116" s="1173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" t="n"/>
      <c r="AZ116" s="4" t="n"/>
      <c r="BA116" s="4" t="n"/>
      <c r="BB116" s="267" t="n"/>
      <c r="BC116" s="267" t="n"/>
      <c r="BD116" s="296" t="n"/>
      <c r="BE116" s="296" t="n"/>
      <c r="BF116" s="296" t="n"/>
      <c r="BG116" s="296" t="n"/>
      <c r="BH116" s="296" t="n"/>
      <c r="BI116" s="296" t="n"/>
      <c r="BJ116" s="296" t="n"/>
      <c r="BK116" s="296" t="n"/>
      <c r="BL116" s="296" t="n"/>
      <c r="BM116" s="296" t="n"/>
      <c r="BN116" s="296" t="n"/>
      <c r="BO116" s="296" t="n"/>
      <c r="BP116" s="296" t="n"/>
      <c r="BQ116" s="296" t="n"/>
      <c r="BR116" s="1" t="n"/>
      <c r="BS116" s="1" t="n"/>
      <c r="BT116" s="1" t="n"/>
    </row>
    <row r="117">
      <c r="A117" s="1" t="n"/>
      <c r="B117" s="90" t="n"/>
      <c r="C117" s="3" t="n"/>
      <c r="D117" s="3" t="n"/>
      <c r="E117" s="3" t="n"/>
      <c r="F117" s="3" t="n"/>
      <c r="G117" s="277" t="n"/>
      <c r="H117" s="278" t="n"/>
      <c r="I117" s="41" t="n"/>
      <c r="J117" s="41" t="n"/>
      <c r="K117" s="279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274" t="n"/>
      <c r="AA117" s="274" t="n"/>
      <c r="AB117" s="1173" t="n"/>
      <c r="AC117" s="1173" t="n"/>
      <c r="AD117" s="1173" t="n"/>
      <c r="AE117" s="1173" t="n"/>
      <c r="AF117" s="1173" t="n"/>
      <c r="AG117" s="1173" t="n"/>
      <c r="AH117" s="1173" t="n"/>
      <c r="AI117" s="1173" t="n"/>
      <c r="AJ117" s="1173" t="n"/>
      <c r="AK117" s="1173" t="n"/>
      <c r="AL117" s="1173" t="n"/>
      <c r="AM117" s="1173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" t="n"/>
      <c r="AZ117" s="91" t="n"/>
      <c r="BA117" s="244" t="n"/>
      <c r="BB117" s="244" t="n"/>
      <c r="BC117" s="244" t="n"/>
      <c r="BD117" s="244" t="n"/>
      <c r="BE117" s="90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90" t="n"/>
      <c r="BO117" s="90" t="n"/>
      <c r="BP117" s="90" t="n"/>
      <c r="BQ117" s="90" t="n"/>
      <c r="BR117" s="90" t="n"/>
      <c r="BS117" s="90" t="n"/>
      <c r="BT117" s="90" t="n"/>
    </row>
    <row r="118">
      <c r="A118" s="1" t="n"/>
      <c r="B118" s="90" t="n"/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1173" t="n"/>
      <c r="AC118" s="1173" t="n"/>
      <c r="AD118" s="1173" t="n"/>
      <c r="AE118" s="1173" t="n"/>
      <c r="AF118" s="1173" t="n"/>
      <c r="AG118" s="1173" t="n"/>
      <c r="AH118" s="1173" t="n"/>
      <c r="AI118" s="1173" t="n"/>
      <c r="AJ118" s="1173" t="n"/>
      <c r="AK118" s="1173" t="n"/>
      <c r="AL118" s="1173" t="n"/>
      <c r="AM118" s="1173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3" t="n"/>
      <c r="AZ118" s="91" t="n"/>
      <c r="BA118" s="244" t="n"/>
      <c r="BB118" s="91" t="n"/>
      <c r="BC118" s="244" t="n"/>
      <c r="BD118" s="244" t="n"/>
      <c r="BE118" s="90" t="n"/>
      <c r="BF118" s="90" t="n"/>
      <c r="BG118" s="90" t="n"/>
      <c r="BH118" s="90" t="n"/>
      <c r="BI118" s="90" t="n"/>
      <c r="BJ118" s="90" t="n"/>
      <c r="BK118" s="90" t="n"/>
      <c r="BL118" s="90" t="n"/>
      <c r="BM118" s="90" t="n"/>
      <c r="BN118" s="90" t="n"/>
      <c r="BO118" s="90" t="n"/>
      <c r="BP118" s="90" t="n"/>
      <c r="BQ118" s="90" t="n"/>
      <c r="BR118" s="90" t="n"/>
      <c r="BS118" s="90" t="n"/>
      <c r="BT118" s="90" t="n"/>
    </row>
    <row r="119">
      <c r="A119" s="1" t="n"/>
      <c r="B119" s="90" t="n"/>
      <c r="C119" s="281" t="inlineStr">
        <is>
          <t>Рекомендован к утверждению научно-методическим советом БГТУ</t>
        </is>
      </c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1173" t="n"/>
      <c r="AC119" s="1173" t="n"/>
      <c r="AD119" s="1173" t="n"/>
      <c r="AE119" s="1173" t="n"/>
      <c r="AF119" s="1173" t="n"/>
      <c r="AG119" s="1173" t="n"/>
      <c r="AH119" s="1173" t="n"/>
      <c r="AI119" s="1173" t="n"/>
      <c r="AJ119" s="1173" t="n"/>
      <c r="AK119" s="1173" t="n"/>
      <c r="AL119" s="1173" t="n"/>
      <c r="AM119" s="1173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41" t="n"/>
      <c r="AZ119" s="356" t="n"/>
      <c r="BA119" s="356" t="n"/>
      <c r="BB119" s="356" t="n"/>
      <c r="BC119" s="356" t="n"/>
      <c r="BD119" s="356" t="n"/>
      <c r="BE119" s="356" t="n"/>
      <c r="BF119" s="356" t="n"/>
      <c r="BG119" s="356" t="n"/>
      <c r="BH119" s="356" t="n"/>
      <c r="BI119" s="356" t="n"/>
      <c r="BJ119" s="356" t="n"/>
      <c r="BK119" s="356" t="n"/>
      <c r="BL119" s="356" t="n"/>
      <c r="BM119" s="356" t="n"/>
      <c r="BN119" s="356" t="n"/>
      <c r="BO119" s="356" t="n"/>
      <c r="BP119" s="356" t="n"/>
      <c r="BQ119" s="356" t="n"/>
      <c r="BR119" s="356" t="n"/>
      <c r="BS119" s="356" t="n"/>
      <c r="BT119" s="356" t="n"/>
    </row>
    <row r="120">
      <c r="A120" s="1" t="n"/>
      <c r="B120" s="90" t="n"/>
      <c r="C120" s="282" t="inlineStr">
        <is>
          <t>Протокол № 6 от 28.04.2023</t>
        </is>
      </c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1173" t="n"/>
      <c r="AC120" s="1173" t="n"/>
      <c r="AD120" s="1173" t="n"/>
      <c r="AE120" s="1173" t="n"/>
      <c r="AF120" s="1173" t="n"/>
      <c r="AG120" s="1173" t="n"/>
      <c r="AH120" s="1173" t="n"/>
      <c r="AI120" s="1173" t="n"/>
      <c r="AJ120" s="1173" t="n"/>
      <c r="AK120" s="1173" t="n"/>
      <c r="AL120" s="1173" t="n"/>
      <c r="AM120" s="1173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356" t="n"/>
      <c r="BA120" s="522" t="n"/>
      <c r="BB120" s="522" t="n"/>
      <c r="BC120" s="522" t="n"/>
      <c r="BD120" s="522" t="n"/>
      <c r="BE120" s="522" t="n"/>
      <c r="BF120" s="522" t="n"/>
      <c r="BG120" s="522" t="n"/>
      <c r="BH120" s="522" t="n"/>
      <c r="BI120" s="522" t="n"/>
      <c r="BJ120" s="522" t="n"/>
      <c r="BK120" s="522" t="n"/>
      <c r="BL120" s="522" t="n"/>
      <c r="BM120" s="522" t="n"/>
      <c r="BN120" s="522" t="n"/>
      <c r="BO120" s="522" t="n"/>
      <c r="BP120" s="522" t="n"/>
      <c r="BQ120" s="522" t="n"/>
      <c r="BR120" s="522" t="n"/>
      <c r="BS120" s="522" t="n"/>
      <c r="BT120" s="522" t="n"/>
    </row>
    <row r="121">
      <c r="A121" s="90" t="n"/>
      <c r="B121" s="283" t="n"/>
      <c r="C121" s="283" t="n"/>
      <c r="D121" s="283" t="n"/>
      <c r="E121" s="283" t="n"/>
      <c r="F121" s="283" t="n"/>
      <c r="G121" s="283" t="n"/>
      <c r="H121" s="283" t="n"/>
      <c r="I121" s="283" t="n"/>
      <c r="J121" s="283" t="n"/>
      <c r="K121" s="283" t="n"/>
      <c r="L121" s="283" t="n"/>
      <c r="M121" s="283" t="n"/>
      <c r="N121" s="283" t="n"/>
      <c r="O121" s="283" t="n"/>
      <c r="P121" s="283" t="n"/>
      <c r="Q121" s="283" t="n"/>
      <c r="R121" s="283" t="n"/>
      <c r="S121" s="283" t="n"/>
      <c r="T121" s="283" t="n"/>
      <c r="U121" s="283" t="n"/>
      <c r="V121" s="283" t="n"/>
      <c r="W121" s="283" t="n"/>
      <c r="X121" s="283" t="n"/>
      <c r="Y121" s="283" t="n"/>
      <c r="Z121" s="283" t="n"/>
      <c r="AA121" s="1566" t="n"/>
      <c r="AB121" s="1566" t="n"/>
      <c r="AC121" s="1566" t="n"/>
      <c r="AD121" s="1566" t="n"/>
      <c r="AE121" s="1566" t="n"/>
      <c r="AF121" s="1566" t="n"/>
      <c r="AG121" s="1566" t="n"/>
      <c r="AH121" s="1566" t="n"/>
      <c r="AI121" s="1566" t="n"/>
      <c r="AJ121" s="1566" t="n"/>
      <c r="AK121" s="1566" t="n"/>
      <c r="AL121" s="1566" t="n"/>
      <c r="AM121" s="283" t="n"/>
      <c r="AN121" s="283" t="n"/>
      <c r="AO121" s="283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523" t="n"/>
      <c r="AZ121" s="523" t="n"/>
      <c r="BA121" s="523" t="n"/>
      <c r="BB121" s="523" t="n"/>
      <c r="BC121" s="523" t="n"/>
      <c r="BD121" s="523" t="n"/>
      <c r="BE121" s="523" t="n"/>
      <c r="BF121" s="523" t="n"/>
      <c r="BG121" s="523" t="n"/>
      <c r="BH121" s="523" t="n"/>
      <c r="BI121" s="523" t="n"/>
      <c r="BJ121" s="523" t="n"/>
      <c r="BK121" s="523" t="n"/>
      <c r="BL121" s="523" t="n"/>
      <c r="BM121" s="523" t="n"/>
      <c r="BN121" s="523" t="n"/>
      <c r="BO121" s="523" t="n"/>
      <c r="BP121" s="523" t="n"/>
      <c r="BQ121" s="523" t="n"/>
      <c r="BR121" s="523" t="n"/>
      <c r="BS121" s="523" t="n"/>
      <c r="BT121" s="1" t="n"/>
    </row>
    <row r="122">
      <c r="A122" s="355" t="n"/>
      <c r="B122" s="356" t="n"/>
      <c r="C122" s="356" t="n"/>
      <c r="D122" s="356" t="n"/>
      <c r="E122" s="356" t="n"/>
      <c r="F122" s="356" t="n"/>
      <c r="G122" s="356" t="n"/>
      <c r="H122" s="356" t="n"/>
      <c r="I122" s="356" t="n"/>
      <c r="J122" s="356" t="n"/>
      <c r="K122" s="356" t="n"/>
      <c r="L122" s="356" t="n"/>
      <c r="M122" s="356" t="n"/>
      <c r="N122" s="356" t="n"/>
      <c r="O122" s="356" t="n"/>
      <c r="P122" s="356" t="n"/>
      <c r="Q122" s="356" t="n"/>
      <c r="R122" s="356" t="n"/>
      <c r="S122" s="356" t="n"/>
      <c r="T122" s="356" t="n"/>
      <c r="U122" s="356" t="n"/>
      <c r="V122" s="356" t="n"/>
      <c r="W122" s="356" t="n"/>
      <c r="X122" s="356" t="n"/>
      <c r="Y122" s="356" t="n"/>
      <c r="Z122" s="356" t="n"/>
      <c r="AA122" s="516" t="n"/>
      <c r="AB122" s="516" t="n"/>
      <c r="AC122" s="516" t="n"/>
      <c r="AD122" s="516" t="n"/>
      <c r="AE122" s="516" t="n"/>
      <c r="AF122" s="516" t="n"/>
      <c r="AG122" s="516" t="n"/>
      <c r="AH122" s="516" t="n"/>
      <c r="AI122" s="516" t="n"/>
      <c r="AJ122" s="516" t="n"/>
      <c r="AK122" s="516" t="n"/>
      <c r="AL122" s="516" t="n"/>
      <c r="AM122" s="356" t="n"/>
      <c r="AN122" s="356" t="n"/>
      <c r="AO122" s="356" t="n"/>
      <c r="AP122" s="356" t="n"/>
      <c r="AQ122" s="356" t="n"/>
      <c r="AR122" s="356" t="n"/>
      <c r="AS122" s="356" t="n"/>
      <c r="AT122" s="356" t="n"/>
      <c r="AU122" s="356" t="n"/>
      <c r="AV122" s="356" t="n"/>
      <c r="AW122" s="356" t="n"/>
      <c r="AX122" s="356" t="n"/>
      <c r="AY122" s="243" t="n"/>
      <c r="AZ122" s="243" t="n"/>
      <c r="BA122" s="243" t="n"/>
      <c r="BB122" s="243" t="n"/>
      <c r="BC122" s="243" t="n"/>
      <c r="BD122" s="243" t="n"/>
      <c r="BE122" s="243" t="n"/>
      <c r="BF122" s="243" t="n"/>
      <c r="BG122" s="243" t="n"/>
      <c r="BH122" s="243" t="n"/>
      <c r="BI122" s="243" t="n"/>
      <c r="BJ122" s="243" t="n"/>
      <c r="BK122" s="243" t="n"/>
      <c r="BL122" s="243" t="n"/>
      <c r="BM122" s="243" t="n"/>
      <c r="BN122" s="243" t="n"/>
      <c r="BO122" s="243" t="n"/>
      <c r="BP122" s="243" t="n"/>
      <c r="BQ122" s="243" t="n"/>
      <c r="BR122" s="243" t="n"/>
      <c r="BS122" s="243" t="n"/>
      <c r="BT122" s="1" t="n"/>
    </row>
    <row r="123">
      <c r="A123" s="524" t="n"/>
      <c r="B123" s="356" t="n"/>
      <c r="C123" s="356" t="n"/>
      <c r="D123" s="356" t="n"/>
      <c r="E123" s="356" t="n"/>
      <c r="F123" s="356" t="n"/>
      <c r="G123" s="355" t="n"/>
      <c r="H123" s="516" t="n"/>
      <c r="I123" s="516" t="n"/>
      <c r="J123" s="516" t="n"/>
      <c r="K123" s="516" t="n"/>
      <c r="L123" s="516" t="n"/>
      <c r="M123" s="516" t="n"/>
      <c r="N123" s="516" t="n"/>
      <c r="O123" s="516" t="n"/>
      <c r="P123" s="516" t="n"/>
      <c r="Q123" s="516" t="n"/>
      <c r="R123" s="516" t="n"/>
      <c r="S123" s="516" t="n"/>
      <c r="T123" s="356" t="n"/>
      <c r="U123" s="356" t="n"/>
      <c r="V123" s="356" t="n"/>
      <c r="W123" s="356" t="n"/>
      <c r="X123" s="356" t="n"/>
      <c r="Y123" s="356" t="n"/>
      <c r="Z123" s="356" t="n"/>
      <c r="AA123" s="516" t="n"/>
      <c r="AB123" s="516" t="n"/>
      <c r="AC123" s="1524" t="n"/>
      <c r="AD123" s="1524" t="n"/>
      <c r="AE123" s="516" t="n"/>
      <c r="AF123" s="516" t="n"/>
      <c r="AG123" s="516" t="n"/>
      <c r="AH123" s="516" t="n"/>
      <c r="AI123" s="516" t="n"/>
      <c r="AJ123" s="516" t="n"/>
      <c r="AK123" s="516" t="n"/>
      <c r="AL123" s="516" t="n"/>
      <c r="AM123" s="356" t="n"/>
      <c r="AN123" s="356" t="n"/>
      <c r="AO123" s="356" t="n"/>
      <c r="AP123" s="355" t="n"/>
      <c r="AQ123" s="355" t="n"/>
      <c r="AR123" s="260" t="n"/>
      <c r="AS123" s="516" t="n"/>
      <c r="AT123" s="356" t="n"/>
      <c r="AU123" s="356" t="n"/>
      <c r="AV123" s="356" t="n"/>
      <c r="AW123" s="356" t="n"/>
      <c r="AX123" s="356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</row>
    <row r="124">
      <c r="A124" s="523" t="n"/>
      <c r="B124" s="525" t="n"/>
      <c r="C124" s="525" t="n"/>
      <c r="D124" s="525" t="n"/>
      <c r="E124" s="525" t="n"/>
      <c r="F124" s="525" t="n"/>
      <c r="G124" s="525" t="n"/>
      <c r="H124" s="525" t="n"/>
      <c r="I124" s="525" t="n"/>
      <c r="J124" s="523" t="n"/>
      <c r="K124" s="523" t="n"/>
      <c r="L124" s="523" t="n"/>
      <c r="M124" s="523" t="n"/>
      <c r="N124" s="523" t="n"/>
      <c r="O124" s="523" t="n"/>
      <c r="P124" s="523" t="n"/>
      <c r="Q124" s="523" t="n"/>
      <c r="R124" s="523" t="n"/>
      <c r="S124" s="523" t="n"/>
      <c r="T124" s="523" t="n"/>
      <c r="U124" s="523" t="n"/>
      <c r="V124" s="523" t="n"/>
      <c r="W124" s="523" t="n"/>
      <c r="X124" s="523" t="n"/>
      <c r="Y124" s="523" t="n"/>
      <c r="Z124" s="523" t="n"/>
      <c r="AA124" s="2968" t="n"/>
      <c r="AB124" s="2968" t="n"/>
      <c r="AC124" s="2968" t="n"/>
      <c r="AD124" s="2968" t="n"/>
      <c r="AE124" s="2968" t="n"/>
      <c r="AF124" s="2968" t="n"/>
      <c r="AG124" s="2968" t="n"/>
      <c r="AH124" s="2968" t="n"/>
      <c r="AI124" s="2968" t="n"/>
      <c r="AJ124" s="2968" t="n"/>
      <c r="AK124" s="2968" t="n"/>
      <c r="AL124" s="2968" t="n"/>
      <c r="AM124" s="523" t="n"/>
      <c r="AN124" s="523" t="n"/>
      <c r="AO124" s="523" t="n"/>
      <c r="AP124" s="523" t="n"/>
      <c r="AQ124" s="523" t="n"/>
      <c r="AR124" s="523" t="n"/>
      <c r="AS124" s="523" t="n"/>
      <c r="AT124" s="523" t="n"/>
      <c r="AU124" s="523" t="n"/>
      <c r="AV124" s="523" t="n"/>
      <c r="AW124" s="523" t="n"/>
      <c r="AX124" s="523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</row>
    <row r="125">
      <c r="A125" s="242" t="n"/>
      <c r="B125" s="242" t="n"/>
      <c r="C125" s="242" t="n"/>
      <c r="D125" s="242" t="n"/>
      <c r="E125" s="242" t="n"/>
      <c r="F125" s="242" t="n"/>
      <c r="G125" s="242" t="n"/>
      <c r="H125" s="242" t="n"/>
      <c r="I125" s="242" t="n"/>
      <c r="J125" s="242" t="n"/>
      <c r="K125" s="242" t="n"/>
      <c r="L125" s="242" t="n"/>
      <c r="M125" s="242" t="n"/>
      <c r="N125" s="242" t="n"/>
      <c r="O125" s="242" t="n"/>
      <c r="P125" s="242" t="n"/>
      <c r="Q125" s="242" t="n"/>
      <c r="R125" s="242" t="n"/>
      <c r="S125" s="242" t="n"/>
      <c r="T125" s="242" t="n"/>
      <c r="U125" s="242" t="n"/>
      <c r="V125" s="242" t="n"/>
      <c r="W125" s="242" t="n"/>
      <c r="X125" s="242" t="n"/>
      <c r="Y125" s="242" t="n"/>
      <c r="Z125" s="242" t="n"/>
      <c r="AA125" s="1835" t="n"/>
      <c r="AB125" s="1835" t="n"/>
      <c r="AC125" s="1835" t="n"/>
      <c r="AD125" s="1835" t="n"/>
      <c r="AE125" s="1835" t="n"/>
      <c r="AF125" s="1835" t="n"/>
      <c r="AG125" s="1835" t="n"/>
      <c r="AH125" s="1835" t="n"/>
      <c r="AI125" s="1835" t="n"/>
      <c r="AJ125" s="1835" t="n"/>
      <c r="AK125" s="1835" t="n"/>
      <c r="AL125" s="1835" t="n"/>
      <c r="AM125" s="242" t="n"/>
      <c r="AN125" s="242" t="n"/>
      <c r="AO125" s="242" t="n"/>
      <c r="AP125" s="242" t="n"/>
      <c r="AQ125" s="242" t="n"/>
      <c r="AR125" s="242" t="n"/>
      <c r="AS125" s="242" t="n"/>
      <c r="AT125" s="242" t="n"/>
      <c r="AU125" s="242" t="n"/>
      <c r="AV125" s="242" t="n"/>
      <c r="AW125" s="242" t="n"/>
      <c r="AX125" s="242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  <c r="BR125" s="1" t="n"/>
      <c r="BS125" s="1" t="n"/>
      <c r="BT125" s="1" t="n"/>
    </row>
    <row r="126">
      <c r="A126" s="243" t="n"/>
      <c r="B126" s="243" t="n"/>
      <c r="C126" s="243" t="n"/>
      <c r="D126" s="243" t="n"/>
      <c r="E126" s="243" t="n"/>
      <c r="F126" s="243" t="n"/>
      <c r="G126" s="243" t="n"/>
      <c r="H126" s="243" t="n"/>
      <c r="I126" s="243" t="n"/>
      <c r="J126" s="243" t="n"/>
      <c r="K126" s="243" t="n"/>
      <c r="L126" s="243" t="n"/>
      <c r="M126" s="243" t="n"/>
      <c r="N126" s="243" t="n"/>
      <c r="O126" s="243" t="n"/>
      <c r="P126" s="243" t="n"/>
      <c r="Q126" s="243" t="n"/>
      <c r="R126" s="243" t="n"/>
      <c r="S126" s="243" t="n"/>
      <c r="T126" s="243" t="n"/>
      <c r="U126" s="243" t="n"/>
      <c r="V126" s="243" t="n"/>
      <c r="W126" s="243" t="n"/>
      <c r="X126" s="243" t="n"/>
      <c r="Y126" s="243" t="n"/>
      <c r="Z126" s="243" t="n"/>
      <c r="AA126" s="1524" t="n"/>
      <c r="AB126" s="1524" t="n"/>
      <c r="AC126" s="1524" t="n"/>
      <c r="AD126" s="1524" t="n"/>
      <c r="AE126" s="1524" t="n"/>
      <c r="AF126" s="1524" t="n"/>
      <c r="AG126" s="1524" t="n"/>
      <c r="AH126" s="1524" t="n"/>
      <c r="AI126" s="1524" t="n"/>
      <c r="AJ126" s="1524" t="n"/>
      <c r="AK126" s="1524" t="n"/>
      <c r="AL126" s="1524" t="n"/>
      <c r="AM126" s="243" t="n"/>
      <c r="AN126" s="243" t="n"/>
      <c r="AO126" s="243" t="n"/>
      <c r="AP126" s="243" t="n"/>
      <c r="AQ126" s="243" t="n"/>
      <c r="AR126" s="243" t="n"/>
      <c r="AS126" s="243" t="n"/>
      <c r="AT126" s="243" t="n"/>
      <c r="AU126" s="243" t="n"/>
      <c r="AV126" s="243" t="n"/>
      <c r="AW126" s="243" t="n"/>
      <c r="AX126" s="243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12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МИНИСТЕРСТВО ОБРАЗОВАНИЯ РЕСПУБЛИКИ БЕЛАРУСЬ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3" t="n"/>
      <c r="BK3" s="3" t="n"/>
      <c r="BL3" s="3" t="n"/>
      <c r="BM3" s="3" t="n"/>
      <c r="BN3" s="3" t="n"/>
      <c r="BO3" s="3" t="n"/>
      <c r="BP3" s="3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2" t="inlineStr">
        <is>
          <t>Учреждение образования "Белорусский государственный технологический университет"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3" t="n"/>
      <c r="BK4" s="3" t="n"/>
      <c r="BL4" s="3" t="n"/>
      <c r="BM4" s="3" t="n"/>
      <c r="BN4" s="3" t="n"/>
      <c r="BO4" s="3" t="n"/>
      <c r="BP4" s="3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5" t="n"/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7" t="n"/>
      <c r="Q5" s="6" t="n"/>
      <c r="R5" s="7" t="n"/>
      <c r="S5" s="6" t="n"/>
      <c r="T5" s="4" t="n"/>
      <c r="U5" s="4" t="n"/>
      <c r="V5" s="4" t="n"/>
      <c r="W5" s="4" t="n"/>
      <c r="X5" s="4" t="n"/>
      <c r="Y5" s="4" t="n"/>
      <c r="Z5" s="4" t="n"/>
      <c r="AA5" s="4" t="n"/>
      <c r="AB5" s="4" t="n"/>
      <c r="AC5" s="4" t="n"/>
      <c r="AD5" s="4" t="n"/>
      <c r="AE5" s="4" t="n"/>
      <c r="AF5" s="4" t="n"/>
      <c r="AG5" s="4" t="n"/>
      <c r="AH5" s="4" t="n"/>
      <c r="AI5" s="4" t="n"/>
      <c r="AJ5" s="4" t="n"/>
      <c r="AK5" s="4" t="n"/>
      <c r="AL5" s="4" t="n"/>
      <c r="AM5" s="4" t="n"/>
      <c r="AN5" s="4" t="n"/>
      <c r="AO5" s="4" t="n"/>
      <c r="AP5" s="4" t="n"/>
      <c r="AQ5" s="4" t="n"/>
      <c r="AR5" s="4" t="n"/>
      <c r="AS5" s="4" t="n"/>
      <c r="AT5" s="4" t="n"/>
      <c r="AU5" s="4" t="n"/>
      <c r="AV5" s="4" t="n"/>
      <c r="AW5" s="4" t="n"/>
      <c r="AX5" s="4" t="n"/>
      <c r="AY5" s="4" t="n"/>
      <c r="AZ5" s="4" t="n"/>
      <c r="BA5" s="4" t="n"/>
      <c r="BB5" s="8" t="n"/>
      <c r="BC5" s="8" t="n"/>
      <c r="BD5" s="9" t="n"/>
      <c r="BE5" s="9" t="n"/>
      <c r="BF5" s="8" t="n"/>
      <c r="BG5" s="8" t="n"/>
      <c r="BH5" s="8" t="n"/>
      <c r="BI5" s="8" t="n"/>
      <c r="BJ5" s="8" t="n"/>
      <c r="BK5" s="8" t="n"/>
      <c r="BL5" s="8" t="n"/>
      <c r="BM5" s="8" t="n"/>
      <c r="BN5" s="8" t="n"/>
      <c r="BO5" s="8" t="n"/>
      <c r="BP5" s="8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" t="n"/>
      <c r="B6" s="1" t="n"/>
      <c r="C6" s="1" t="n"/>
      <c r="D6" s="1" t="n"/>
      <c r="E6" s="1" t="n"/>
      <c r="F6" s="284" t="inlineStr">
        <is>
          <t>УТВЕРЖДЕНО</t>
        </is>
      </c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10" t="n"/>
      <c r="T6" s="28" t="n"/>
      <c r="U6" s="1" t="n"/>
      <c r="V6" s="1052" t="n"/>
      <c r="W6" s="1052" t="n"/>
      <c r="X6" s="1052" t="n"/>
      <c r="Y6" s="13" t="inlineStr">
        <is>
          <t xml:space="preserve"> УЧЕБНЫЙ ПЛАН</t>
        </is>
      </c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052" t="n"/>
      <c r="AT6" s="1052" t="n"/>
      <c r="AU6" s="1052" t="n"/>
      <c r="AV6" s="1052" t="n"/>
      <c r="AW6" s="1052" t="n"/>
      <c r="AX6" s="14" t="n"/>
      <c r="AY6" s="14" t="n"/>
      <c r="AZ6" s="14" t="n"/>
      <c r="BA6" s="15" t="n"/>
      <c r="BB6" s="1" t="n"/>
      <c r="BC6" s="97" t="n"/>
      <c r="BD6" s="97" t="n"/>
      <c r="BE6" s="97" t="n"/>
      <c r="BF6" s="97" t="n"/>
      <c r="BG6" s="97" t="n"/>
      <c r="BH6" s="97" t="n"/>
      <c r="BI6" s="97" t="n"/>
      <c r="BJ6" s="97" t="n"/>
      <c r="BK6" s="97" t="n"/>
      <c r="BL6" s="97" t="n"/>
      <c r="BM6" s="97" t="n"/>
      <c r="BN6" s="9" t="n"/>
      <c r="BO6" s="9" t="n"/>
      <c r="BP6" s="9" t="n"/>
      <c r="BQ6" s="10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" t="n"/>
      <c r="B7" s="1" t="n"/>
      <c r="C7" s="1" t="n"/>
      <c r="D7" s="1" t="n"/>
      <c r="E7" s="1" t="n"/>
      <c r="F7" s="284" t="inlineStr">
        <is>
          <t>Ректором БГТУ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1702" t="n"/>
      <c r="R7" s="31" t="n"/>
      <c r="S7" s="10" t="n"/>
      <c r="T7" s="28" t="n"/>
      <c r="U7" s="1052" t="n"/>
      <c r="V7" s="1052" t="n"/>
      <c r="W7" s="1052" t="n"/>
      <c r="X7" s="1052" t="n"/>
      <c r="Y7" s="1052" t="n"/>
      <c r="Z7" s="1052" t="n"/>
      <c r="AA7" s="1052" t="n"/>
      <c r="AB7" s="1052" t="n"/>
      <c r="AC7" s="1052" t="n"/>
      <c r="AD7" s="1052" t="n"/>
      <c r="AE7" s="1052" t="n"/>
      <c r="AF7" s="1052" t="n"/>
      <c r="AG7" s="1052" t="n"/>
      <c r="AH7" s="1052" t="n"/>
      <c r="AI7" s="1052" t="n"/>
      <c r="AJ7" s="1052" t="n"/>
      <c r="AK7" s="1052" t="n"/>
      <c r="AL7" s="1052" t="n"/>
      <c r="AM7" s="1052" t="n"/>
      <c r="AN7" s="1052" t="n"/>
      <c r="AO7" s="1052" t="n"/>
      <c r="AP7" s="1052" t="n"/>
      <c r="AQ7" s="1052" t="n"/>
      <c r="AR7" s="1052" t="n"/>
      <c r="AS7" s="1052" t="n"/>
      <c r="AT7" s="1052" t="n"/>
      <c r="AU7" s="1052" t="n"/>
      <c r="AV7" s="1052" t="n"/>
      <c r="AW7" s="1052" t="n"/>
      <c r="AX7" s="14" t="n"/>
      <c r="AY7" s="14" t="n"/>
      <c r="AZ7" s="14" t="n"/>
      <c r="BA7" s="15" t="n"/>
      <c r="BB7" s="1" t="n"/>
      <c r="BC7" s="94" t="n"/>
      <c r="BD7" s="94" t="n"/>
      <c r="BE7" s="94" t="n"/>
      <c r="BF7" s="94" t="n"/>
      <c r="BG7" s="94" t="n"/>
      <c r="BH7" s="94" t="n"/>
      <c r="BI7" s="94" t="n"/>
      <c r="BJ7" s="94" t="n"/>
      <c r="BK7" s="94" t="n"/>
      <c r="BL7" s="94" t="n"/>
      <c r="BM7" s="94" t="n"/>
      <c r="BN7" s="9" t="n"/>
      <c r="BO7" s="9" t="n"/>
      <c r="BP7" s="9" t="n"/>
      <c r="BQ7" s="10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1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1702" t="n"/>
      <c r="R8" s="284" t="n"/>
      <c r="S8" s="282" t="n"/>
      <c r="T8" s="282" t="n"/>
      <c r="U8" s="282" t="n"/>
      <c r="V8" s="282" t="n"/>
      <c r="W8" s="282" t="n"/>
      <c r="X8" s="282" t="n"/>
      <c r="Y8" s="1618" t="n"/>
      <c r="Z8" s="282" t="n"/>
      <c r="AA8" s="1" t="n"/>
      <c r="AB8" s="3" t="n"/>
      <c r="AC8" s="3" t="n"/>
      <c r="AD8" s="3" t="n"/>
      <c r="AE8" s="3" t="n"/>
      <c r="AF8" s="20" t="inlineStr">
        <is>
          <t>7-06-0711-05 Электрохимические производства и защита от коррозии</t>
        </is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" t="n"/>
      <c r="AX8" s="2" t="n"/>
      <c r="AY8" s="97" t="inlineStr">
        <is>
          <t>Степень: Магистр</t>
        </is>
      </c>
      <c r="AZ8" s="351" t="n"/>
      <c r="BA8" s="351" t="n"/>
      <c r="BB8" s="351" t="n"/>
      <c r="BC8" s="351" t="n"/>
      <c r="BD8" s="351" t="n"/>
      <c r="BE8" s="351" t="n"/>
      <c r="BF8" s="351" t="n"/>
      <c r="BG8" s="90" t="n"/>
      <c r="BH8" s="91" t="n"/>
      <c r="BI8" s="1" t="n"/>
      <c r="BJ8" s="1" t="n"/>
      <c r="BK8" s="1" t="n"/>
      <c r="BL8" s="351" t="n"/>
      <c r="BM8" s="90" t="n"/>
      <c r="BN8" s="31" t="n"/>
      <c r="BO8" s="31" t="n"/>
      <c r="BP8" s="31" t="n"/>
      <c r="BQ8" s="25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1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1702" t="n"/>
      <c r="R9" s="284" t="n"/>
      <c r="S9" s="1173" t="n"/>
      <c r="T9" s="1173" t="n"/>
      <c r="U9" s="1173" t="n"/>
      <c r="V9" s="42" t="inlineStr">
        <is>
          <t>Специальность:</t>
        </is>
      </c>
      <c r="W9" s="1173" t="n"/>
      <c r="X9" s="1173" t="n"/>
      <c r="Y9" s="281" t="n"/>
      <c r="Z9" s="281" t="n"/>
      <c r="AA9" s="3" t="n"/>
      <c r="AB9" s="3" t="n"/>
      <c r="AC9" s="3" t="n"/>
      <c r="AD9" s="3" t="n"/>
      <c r="AE9" s="3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2" t="n"/>
      <c r="AX9" s="2" t="n"/>
      <c r="AY9" s="244" t="inlineStr">
        <is>
          <t xml:space="preserve">Срок обучения: </t>
        </is>
      </c>
      <c r="AZ9" s="1" t="n"/>
      <c r="BA9" s="1" t="n"/>
      <c r="BB9" s="1" t="n"/>
      <c r="BC9" s="1" t="n"/>
      <c r="BD9" s="1" t="n"/>
      <c r="BE9" s="1" t="n"/>
      <c r="BF9" s="91" t="inlineStr">
        <is>
          <t>1  год</t>
        </is>
      </c>
      <c r="BG9" s="1" t="n"/>
      <c r="BH9" s="1" t="n"/>
      <c r="BI9" s="1" t="n"/>
      <c r="BJ9" s="1" t="n"/>
      <c r="BK9" s="1" t="n"/>
      <c r="BL9" s="97" t="n"/>
      <c r="BM9" s="97" t="n"/>
      <c r="BN9" s="9" t="n"/>
      <c r="BO9" s="9" t="n"/>
      <c r="BP9" s="9" t="n"/>
      <c r="BQ9" s="25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1702" t="n"/>
      <c r="R10" s="31" t="n"/>
      <c r="S10" s="1706" t="n"/>
      <c r="T10" s="1706" t="n"/>
      <c r="U10" s="1706" t="n"/>
      <c r="V10" s="1706" t="n"/>
      <c r="W10" s="1706" t="n"/>
      <c r="X10" s="1706" t="n"/>
      <c r="Y10" s="2444" t="n"/>
      <c r="Z10" s="351" t="n"/>
      <c r="AA10" s="3" t="n"/>
      <c r="AB10" s="3" t="n"/>
      <c r="AC10" s="3" t="n"/>
      <c r="AD10" s="3" t="n"/>
      <c r="AE10" s="3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2" t="n"/>
      <c r="AX10" s="2" t="n"/>
      <c r="AY10" s="97" t="inlineStr">
        <is>
          <t xml:space="preserve">Форма получения образования: </t>
        </is>
      </c>
      <c r="AZ10" s="97" t="n"/>
      <c r="BA10" s="97" t="n"/>
      <c r="BB10" s="97" t="n"/>
      <c r="BC10" s="97" t="n"/>
      <c r="BD10" s="97" t="n"/>
      <c r="BE10" s="97" t="n"/>
      <c r="BF10" s="97" t="n"/>
      <c r="BG10" s="97" t="n"/>
      <c r="BH10" s="97" t="n"/>
      <c r="BI10" s="1" t="n"/>
      <c r="BJ10" s="1" t="n"/>
      <c r="BK10" s="1" t="n"/>
      <c r="BL10" s="296" t="n"/>
      <c r="BM10" s="296" t="n"/>
      <c r="BN10" s="38" t="n"/>
      <c r="BO10" s="38" t="n"/>
      <c r="BP10" s="38" t="n"/>
      <c r="BQ10" s="32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06-07-027/уч.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1702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9" t="n"/>
      <c r="AA11" s="31" t="n"/>
      <c r="AB11" s="31" t="n"/>
      <c r="AC11" s="31" t="n"/>
      <c r="AD11" s="31" t="n"/>
      <c r="AE11" s="31" t="n"/>
      <c r="AF11" s="16" t="n"/>
      <c r="AG11" s="31" t="n"/>
      <c r="AH11" s="295" t="n"/>
      <c r="AI11" s="295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1702" t="inlineStr">
        <is>
          <t>очная (дневная)</t>
        </is>
      </c>
      <c r="AZ11" s="1702" t="n"/>
      <c r="BA11" s="1702" t="n"/>
      <c r="BB11" s="1702" t="n"/>
      <c r="BC11" s="90" t="n"/>
      <c r="BD11" s="90" t="n"/>
      <c r="BE11" s="296" t="n"/>
      <c r="BF11" s="296" t="n"/>
      <c r="BG11" s="296" t="n"/>
      <c r="BH11" s="296" t="n"/>
      <c r="BI11" s="1" t="n"/>
      <c r="BJ11" s="1" t="n"/>
      <c r="BK11" s="1" t="n"/>
      <c r="BL11" s="2445" t="n"/>
      <c r="BM11" s="283" t="n"/>
      <c r="BN11" s="9" t="n"/>
      <c r="BO11" s="25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224" t="n"/>
      <c r="B12" s="299" t="n"/>
      <c r="C12" s="299" t="n"/>
      <c r="D12" s="299" t="n"/>
      <c r="E12" s="299" t="n"/>
      <c r="F12" s="299" t="n"/>
      <c r="G12" s="299" t="n"/>
      <c r="H12" s="299" t="n"/>
      <c r="I12" s="299" t="n"/>
      <c r="J12" s="299" t="n"/>
      <c r="K12" s="299" t="n"/>
      <c r="L12" s="299" t="n"/>
      <c r="M12" s="299" t="n"/>
      <c r="N12" s="299" t="n"/>
      <c r="O12" s="299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24" t="n"/>
      <c r="Y12" s="224" t="n"/>
      <c r="Z12" s="243" t="n"/>
      <c r="AA12" s="224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32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41" t="n"/>
      <c r="BH13" s="41" t="n"/>
      <c r="BI13" s="41" t="n"/>
      <c r="BJ13" s="41" t="n"/>
      <c r="BK13" s="41" t="n"/>
      <c r="BL13" s="41" t="n"/>
      <c r="BM13" s="41" t="n"/>
      <c r="BN13" s="41" t="n"/>
      <c r="BO13" s="4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2446" t="inlineStr">
        <is>
          <t>КУРСЫ</t>
        </is>
      </c>
      <c r="B14" s="2969" t="inlineStr">
        <is>
          <t>сентябрь</t>
        </is>
      </c>
      <c r="C14" s="163" t="n"/>
      <c r="D14" s="163" t="n"/>
      <c r="E14" s="231" t="n"/>
      <c r="F14" s="1711" t="n"/>
      <c r="G14" s="2970" t="inlineStr">
        <is>
          <t>октябрь</t>
        </is>
      </c>
      <c r="H14" s="163" t="n"/>
      <c r="I14" s="231" t="n"/>
      <c r="J14" s="1713" t="n"/>
      <c r="K14" s="2970" t="inlineStr">
        <is>
          <t>ноябрь</t>
        </is>
      </c>
      <c r="L14" s="163" t="n"/>
      <c r="M14" s="163" t="n"/>
      <c r="N14" s="231" t="n"/>
      <c r="O14" s="2970" t="inlineStr">
        <is>
          <t>декабрь</t>
        </is>
      </c>
      <c r="P14" s="163" t="n"/>
      <c r="Q14" s="163" t="n"/>
      <c r="R14" s="231" t="n"/>
      <c r="S14" s="1713" t="n"/>
      <c r="T14" s="2970" t="inlineStr">
        <is>
          <t>январь</t>
        </is>
      </c>
      <c r="U14" s="163" t="n"/>
      <c r="V14" s="231" t="n"/>
      <c r="W14" s="1714" t="n"/>
      <c r="X14" s="2970" t="inlineStr">
        <is>
          <t>февраль</t>
        </is>
      </c>
      <c r="Y14" s="163" t="n"/>
      <c r="Z14" s="231" t="n"/>
      <c r="AA14" s="1714" t="n"/>
      <c r="AB14" s="2970" t="inlineStr">
        <is>
          <t>март</t>
        </is>
      </c>
      <c r="AC14" s="163" t="n"/>
      <c r="AD14" s="163" t="n"/>
      <c r="AE14" s="231" t="n"/>
      <c r="AF14" s="1714" t="n"/>
      <c r="AG14" s="2970" t="inlineStr">
        <is>
          <t>апрель</t>
        </is>
      </c>
      <c r="AH14" s="163" t="n"/>
      <c r="AI14" s="231" t="n"/>
      <c r="AJ14" s="1714" t="n"/>
      <c r="AK14" s="2970" t="inlineStr">
        <is>
          <t>май</t>
        </is>
      </c>
      <c r="AL14" s="163" t="n"/>
      <c r="AM14" s="163" t="n"/>
      <c r="AN14" s="231" t="n"/>
      <c r="AO14" s="2970" t="inlineStr">
        <is>
          <t>июнь</t>
        </is>
      </c>
      <c r="AP14" s="163" t="n"/>
      <c r="AQ14" s="163" t="n"/>
      <c r="AR14" s="231" t="n"/>
      <c r="AS14" s="1711" t="n"/>
      <c r="AT14" s="53" t="n"/>
      <c r="AU14" s="2970" t="inlineStr">
        <is>
          <t>июль</t>
        </is>
      </c>
      <c r="AV14" s="163" t="n"/>
      <c r="AW14" s="231" t="n"/>
      <c r="AX14" s="1711" t="n"/>
      <c r="AY14" s="2970" t="inlineStr">
        <is>
          <t>август</t>
        </is>
      </c>
      <c r="AZ14" s="163" t="n"/>
      <c r="BA14" s="163" t="n"/>
      <c r="BB14" s="231" t="n"/>
      <c r="BC14" s="57" t="inlineStr">
        <is>
          <t>Теоретическое обучение</t>
        </is>
      </c>
      <c r="BD14" s="57" t="inlineStr">
        <is>
          <t>Экзаменационные сессии</t>
        </is>
      </c>
      <c r="BE14" s="2971" t="inlineStr">
        <is>
          <t>Производственные практики</t>
        </is>
      </c>
      <c r="BF14" s="57" t="inlineStr">
        <is>
          <t>Магистерская диссертация</t>
        </is>
      </c>
      <c r="BG14" s="57" t="inlineStr">
        <is>
          <t>Итоговая аттестация</t>
        </is>
      </c>
      <c r="BH14" s="57" t="inlineStr">
        <is>
          <t>Каникулы</t>
        </is>
      </c>
      <c r="BI14" s="2450" t="inlineStr">
        <is>
          <t>Всего</t>
        </is>
      </c>
      <c r="BJ14" s="9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2972" t="n">
        <v>1</v>
      </c>
      <c r="C15" s="2748" t="n">
        <v>8</v>
      </c>
      <c r="D15" s="2748" t="n">
        <v>15</v>
      </c>
      <c r="E15" s="2748" t="n">
        <v>22</v>
      </c>
      <c r="F15" s="2848" t="n">
        <v>29</v>
      </c>
      <c r="G15" s="2748" t="n">
        <v>6</v>
      </c>
      <c r="H15" s="2748" t="n">
        <v>13</v>
      </c>
      <c r="I15" s="2748" t="n">
        <v>20</v>
      </c>
      <c r="J15" s="2848" t="n">
        <v>27</v>
      </c>
      <c r="K15" s="2748" t="n">
        <v>3</v>
      </c>
      <c r="L15" s="2748" t="n">
        <v>10</v>
      </c>
      <c r="M15" s="2748" t="n">
        <v>17</v>
      </c>
      <c r="N15" s="2748" t="n">
        <v>24</v>
      </c>
      <c r="O15" s="2748" t="n">
        <v>1</v>
      </c>
      <c r="P15" s="2748" t="n">
        <v>8</v>
      </c>
      <c r="Q15" s="2748" t="n">
        <v>15</v>
      </c>
      <c r="R15" s="2748" t="n">
        <v>22</v>
      </c>
      <c r="S15" s="2848" t="n">
        <v>29</v>
      </c>
      <c r="T15" s="2748" t="n">
        <v>5</v>
      </c>
      <c r="U15" s="2748" t="n">
        <v>12</v>
      </c>
      <c r="V15" s="2748" t="n">
        <v>19</v>
      </c>
      <c r="W15" s="2848" t="n">
        <v>26</v>
      </c>
      <c r="X15" s="2748" t="n">
        <v>2</v>
      </c>
      <c r="Y15" s="2748" t="n">
        <v>9</v>
      </c>
      <c r="Z15" s="2748" t="n">
        <v>16</v>
      </c>
      <c r="AA15" s="2848" t="n">
        <v>23</v>
      </c>
      <c r="AB15" s="2748" t="n">
        <v>2</v>
      </c>
      <c r="AC15" s="2748" t="n">
        <v>9</v>
      </c>
      <c r="AD15" s="2748" t="n">
        <v>16</v>
      </c>
      <c r="AE15" s="2748" t="n">
        <v>23</v>
      </c>
      <c r="AF15" s="2848" t="n">
        <v>30</v>
      </c>
      <c r="AG15" s="2748" t="n">
        <v>6</v>
      </c>
      <c r="AH15" s="2748" t="n">
        <v>13</v>
      </c>
      <c r="AI15" s="2748" t="n">
        <v>20</v>
      </c>
      <c r="AJ15" s="2848" t="n">
        <v>27</v>
      </c>
      <c r="AK15" s="2748" t="n">
        <v>4</v>
      </c>
      <c r="AL15" s="2748" t="n">
        <v>11</v>
      </c>
      <c r="AM15" s="2748" t="n">
        <v>18</v>
      </c>
      <c r="AN15" s="2748" t="n">
        <v>25</v>
      </c>
      <c r="AO15" s="2748" t="n">
        <v>1</v>
      </c>
      <c r="AP15" s="2748" t="n">
        <v>8</v>
      </c>
      <c r="AQ15" s="2748" t="n">
        <v>15</v>
      </c>
      <c r="AR15" s="2748" t="n">
        <v>22</v>
      </c>
      <c r="AS15" s="2848" t="n">
        <v>29</v>
      </c>
      <c r="AT15" s="141" t="n"/>
      <c r="AU15" s="2848" t="n">
        <v>6</v>
      </c>
      <c r="AV15" s="2848" t="n">
        <v>13</v>
      </c>
      <c r="AW15" s="2848" t="n">
        <v>20</v>
      </c>
      <c r="AX15" s="2848" t="n">
        <v>27</v>
      </c>
      <c r="AY15" s="2848" t="n">
        <v>3</v>
      </c>
      <c r="AZ15" s="2748" t="n">
        <v>10</v>
      </c>
      <c r="BA15" s="2748" t="n">
        <v>17</v>
      </c>
      <c r="BB15" s="2748" t="n">
        <v>24</v>
      </c>
      <c r="BC15" s="64" t="n"/>
      <c r="BD15" s="64" t="n"/>
      <c r="BE15" s="64" t="n"/>
      <c r="BF15" s="64" t="n"/>
      <c r="BG15" s="64" t="n"/>
      <c r="BH15" s="64" t="n"/>
      <c r="BI15" s="65" t="n"/>
      <c r="BJ15" s="25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07" t="n"/>
      <c r="B16" s="2852" t="n">
        <v>7</v>
      </c>
      <c r="C16" s="2853" t="n">
        <v>14</v>
      </c>
      <c r="D16" s="2853" t="n">
        <v>21</v>
      </c>
      <c r="E16" s="2853" t="n">
        <v>28</v>
      </c>
      <c r="F16" s="2853" t="n">
        <v>5</v>
      </c>
      <c r="G16" s="2853" t="n">
        <v>12</v>
      </c>
      <c r="H16" s="2853" t="n">
        <v>19</v>
      </c>
      <c r="I16" s="2853" t="n">
        <v>26</v>
      </c>
      <c r="J16" s="2853" t="n">
        <v>2</v>
      </c>
      <c r="K16" s="2853" t="n">
        <v>9</v>
      </c>
      <c r="L16" s="2853" t="n">
        <v>16</v>
      </c>
      <c r="M16" s="2853" t="n">
        <v>23</v>
      </c>
      <c r="N16" s="2853" t="n">
        <v>30</v>
      </c>
      <c r="O16" s="2853" t="n">
        <v>7</v>
      </c>
      <c r="P16" s="2853" t="n">
        <v>14</v>
      </c>
      <c r="Q16" s="2853" t="n">
        <v>21</v>
      </c>
      <c r="R16" s="2853" t="n">
        <v>28</v>
      </c>
      <c r="S16" s="2853" t="n">
        <v>4</v>
      </c>
      <c r="T16" s="2853" t="n">
        <v>11</v>
      </c>
      <c r="U16" s="2853" t="n">
        <v>18</v>
      </c>
      <c r="V16" s="2853" t="n">
        <v>25</v>
      </c>
      <c r="W16" s="2853" t="n">
        <v>1</v>
      </c>
      <c r="X16" s="2853" t="n">
        <v>8</v>
      </c>
      <c r="Y16" s="2853" t="n">
        <v>15</v>
      </c>
      <c r="Z16" s="2853" t="n">
        <v>22</v>
      </c>
      <c r="AA16" s="2853" t="n">
        <v>1</v>
      </c>
      <c r="AB16" s="2853" t="n">
        <v>8</v>
      </c>
      <c r="AC16" s="2853" t="n">
        <v>15</v>
      </c>
      <c r="AD16" s="2853" t="n">
        <v>22</v>
      </c>
      <c r="AE16" s="2853" t="n">
        <v>29</v>
      </c>
      <c r="AF16" s="2853" t="n">
        <v>5</v>
      </c>
      <c r="AG16" s="2853" t="n">
        <v>12</v>
      </c>
      <c r="AH16" s="2853" t="n">
        <v>19</v>
      </c>
      <c r="AI16" s="2853" t="n">
        <v>26</v>
      </c>
      <c r="AJ16" s="2853" t="n">
        <v>3</v>
      </c>
      <c r="AK16" s="2853" t="n">
        <v>10</v>
      </c>
      <c r="AL16" s="2853" t="n">
        <v>17</v>
      </c>
      <c r="AM16" s="2853" t="n">
        <v>24</v>
      </c>
      <c r="AN16" s="2853" t="n">
        <v>31</v>
      </c>
      <c r="AO16" s="2853" t="n">
        <v>7</v>
      </c>
      <c r="AP16" s="2853" t="n">
        <v>14</v>
      </c>
      <c r="AQ16" s="2853" t="n">
        <v>21</v>
      </c>
      <c r="AR16" s="2853" t="n">
        <v>28</v>
      </c>
      <c r="AS16" s="2853" t="n">
        <v>5</v>
      </c>
      <c r="AT16" s="317" t="n"/>
      <c r="AU16" s="2853" t="n">
        <v>12</v>
      </c>
      <c r="AV16" s="2853" t="n">
        <v>19</v>
      </c>
      <c r="AW16" s="2853" t="n">
        <v>26</v>
      </c>
      <c r="AX16" s="2853" t="n">
        <v>2</v>
      </c>
      <c r="AY16" s="2853" t="n">
        <v>9</v>
      </c>
      <c r="AZ16" s="2853" t="n">
        <v>16</v>
      </c>
      <c r="BA16" s="2853" t="n">
        <v>23</v>
      </c>
      <c r="BB16" s="2853" t="n">
        <v>31</v>
      </c>
      <c r="BC16" s="64" t="n"/>
      <c r="BD16" s="64" t="n"/>
      <c r="BE16" s="64" t="n"/>
      <c r="BF16" s="64" t="n"/>
      <c r="BG16" s="64" t="n"/>
      <c r="BH16" s="64" t="n"/>
      <c r="BI16" s="65" t="n"/>
      <c r="BJ16" s="25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20" t="n"/>
      <c r="B17" s="2973" t="n">
        <v>1</v>
      </c>
      <c r="C17" s="2974">
        <f>B17+1</f>
        <v/>
      </c>
      <c r="D17" s="2974">
        <f>C17+1</f>
        <v/>
      </c>
      <c r="E17" s="2974">
        <f>D17+1</f>
        <v/>
      </c>
      <c r="F17" s="2974">
        <f>E17+1</f>
        <v/>
      </c>
      <c r="G17" s="2974">
        <f>F17+1</f>
        <v/>
      </c>
      <c r="H17" s="2974">
        <f>G17+1</f>
        <v/>
      </c>
      <c r="I17" s="2974">
        <f>H17+1</f>
        <v/>
      </c>
      <c r="J17" s="2974">
        <f>I17+1</f>
        <v/>
      </c>
      <c r="K17" s="2974">
        <f>J17+1</f>
        <v/>
      </c>
      <c r="L17" s="2974">
        <f>K17+1</f>
        <v/>
      </c>
      <c r="M17" s="2974">
        <f>L17+1</f>
        <v/>
      </c>
      <c r="N17" s="2974">
        <f>M17+1</f>
        <v/>
      </c>
      <c r="O17" s="2974">
        <f>N17+1</f>
        <v/>
      </c>
      <c r="P17" s="2974">
        <f>O17+1</f>
        <v/>
      </c>
      <c r="Q17" s="2974">
        <f>P17+1</f>
        <v/>
      </c>
      <c r="R17" s="2974">
        <f>Q17+1</f>
        <v/>
      </c>
      <c r="S17" s="2974">
        <f>R17+1</f>
        <v/>
      </c>
      <c r="T17" s="2974">
        <f>S17+1</f>
        <v/>
      </c>
      <c r="U17" s="2974">
        <f>T17+1</f>
        <v/>
      </c>
      <c r="V17" s="2974">
        <f>U17+1</f>
        <v/>
      </c>
      <c r="W17" s="2974">
        <f>V17+1</f>
        <v/>
      </c>
      <c r="X17" s="2974">
        <f>W17+1</f>
        <v/>
      </c>
      <c r="Y17" s="2974">
        <f>X17+1</f>
        <v/>
      </c>
      <c r="Z17" s="2974">
        <f>Y17+1</f>
        <v/>
      </c>
      <c r="AA17" s="2974">
        <f>Z17+1</f>
        <v/>
      </c>
      <c r="AB17" s="2974">
        <f>AA17+1</f>
        <v/>
      </c>
      <c r="AC17" s="2974">
        <f>AB17+1</f>
        <v/>
      </c>
      <c r="AD17" s="2974">
        <f>AC17+1</f>
        <v/>
      </c>
      <c r="AE17" s="2974">
        <f>AD17+1</f>
        <v/>
      </c>
      <c r="AF17" s="2974">
        <f>AE17+1</f>
        <v/>
      </c>
      <c r="AG17" s="2974">
        <f>AF17+1</f>
        <v/>
      </c>
      <c r="AH17" s="2974">
        <f>AG17+1</f>
        <v/>
      </c>
      <c r="AI17" s="2974">
        <f>AH17+1</f>
        <v/>
      </c>
      <c r="AJ17" s="2974">
        <f>AI17+1</f>
        <v/>
      </c>
      <c r="AK17" s="2974">
        <f>AJ17+1</f>
        <v/>
      </c>
      <c r="AL17" s="2974">
        <f>AK17+1</f>
        <v/>
      </c>
      <c r="AM17" s="2974">
        <f>AL17+1</f>
        <v/>
      </c>
      <c r="AN17" s="2974">
        <f>AM17+1</f>
        <v/>
      </c>
      <c r="AO17" s="2974">
        <f>AN17+1</f>
        <v/>
      </c>
      <c r="AP17" s="2974">
        <f>AO17+1</f>
        <v/>
      </c>
      <c r="AQ17" s="2974">
        <f>AP17+1</f>
        <v/>
      </c>
      <c r="AR17" s="2974">
        <f>AQ17+1</f>
        <v/>
      </c>
      <c r="AS17" s="2974">
        <f>AR17+1</f>
        <v/>
      </c>
      <c r="AT17" s="70" t="n"/>
      <c r="AU17" s="2974">
        <f>AS17+1</f>
        <v/>
      </c>
      <c r="AV17" s="2974">
        <f>AU17+1</f>
        <v/>
      </c>
      <c r="AW17" s="2974">
        <f>AV17+1</f>
        <v/>
      </c>
      <c r="AX17" s="2974">
        <f>AW17+1</f>
        <v/>
      </c>
      <c r="AY17" s="2974">
        <f>AX17+1</f>
        <v/>
      </c>
      <c r="AZ17" s="2974">
        <f>AY17+1</f>
        <v/>
      </c>
      <c r="BA17" s="2974">
        <f>AZ17+1</f>
        <v/>
      </c>
      <c r="BB17" s="2974">
        <f>BA17+1</f>
        <v/>
      </c>
      <c r="BC17" s="73" t="n"/>
      <c r="BD17" s="73" t="n"/>
      <c r="BE17" s="73" t="n"/>
      <c r="BF17" s="73" t="n"/>
      <c r="BG17" s="73" t="n"/>
      <c r="BH17" s="73" t="n"/>
      <c r="BI17" s="2456" t="n"/>
      <c r="BJ17" s="9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1462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1727" t="n"/>
      <c r="AV18" s="108" t="n"/>
      <c r="AW18" s="108" t="n"/>
      <c r="AX18" s="108" t="n"/>
      <c r="AY18" s="108" t="n"/>
      <c r="AZ18" s="108" t="n"/>
      <c r="BA18" s="108" t="n"/>
      <c r="BB18" s="148" t="n"/>
      <c r="BC18" s="326" t="n">
        <v>24</v>
      </c>
      <c r="BD18" s="2975" t="n">
        <v>6</v>
      </c>
      <c r="BE18" s="2975" t="n">
        <v>2</v>
      </c>
      <c r="BF18" s="2975" t="n">
        <v>8</v>
      </c>
      <c r="BG18" s="2975" t="n">
        <v>2</v>
      </c>
      <c r="BH18" s="2975" t="n">
        <v>2</v>
      </c>
      <c r="BI18" s="1728" t="n">
        <v>44</v>
      </c>
      <c r="BJ18" s="75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8" t="n"/>
      <c r="BC19" s="1649" t="n">
        <v>24</v>
      </c>
      <c r="BD19" s="344" t="n">
        <v>6</v>
      </c>
      <c r="BE19" s="344" t="n">
        <v>2</v>
      </c>
      <c r="BF19" s="344" t="n">
        <v>8</v>
      </c>
      <c r="BG19" s="344" t="n">
        <v>2</v>
      </c>
      <c r="BH19" s="344" t="n">
        <v>2</v>
      </c>
      <c r="BI19" s="809" t="n">
        <v>44</v>
      </c>
      <c r="BJ19" s="75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2976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2977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2978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90" t="n"/>
      <c r="BK20" s="90" t="n"/>
      <c r="BL20" s="90" t="n"/>
      <c r="BM20" s="90" t="n"/>
      <c r="BN20" s="91" t="n"/>
      <c r="BO20" s="90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1" t="n"/>
      <c r="BO21" s="90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2977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2978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2977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1" t="n"/>
      <c r="BK22" s="91" t="n"/>
      <c r="BL22" s="91" t="n"/>
      <c r="BM22" s="91" t="n"/>
      <c r="BN22" s="91" t="n"/>
      <c r="BO22" s="90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356" t="n"/>
      <c r="B23" s="356" t="n"/>
      <c r="C23" s="356" t="n"/>
      <c r="D23" s="356" t="n"/>
      <c r="E23" s="356" t="n"/>
      <c r="F23" s="355" t="n"/>
      <c r="G23" s="516" t="n"/>
      <c r="H23" s="516" t="n"/>
      <c r="I23" s="516" t="n"/>
      <c r="J23" s="516" t="n"/>
      <c r="K23" s="516" t="n"/>
      <c r="L23" s="516" t="n"/>
      <c r="M23" s="516" t="n"/>
      <c r="N23" s="516" t="n"/>
      <c r="O23" s="516" t="n"/>
      <c r="P23" s="516" t="n"/>
      <c r="Q23" s="516" t="n"/>
      <c r="R23" s="51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5" t="n"/>
      <c r="AB23" s="355" t="n"/>
      <c r="AC23" s="516" t="n"/>
      <c r="AD23" s="51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5" t="n"/>
      <c r="AO23" s="355" t="n"/>
      <c r="AP23" s="260" t="n"/>
      <c r="AQ23" s="516" t="n"/>
      <c r="AR23" s="356" t="n"/>
      <c r="AS23" s="356" t="n"/>
      <c r="AT23" s="356" t="n"/>
      <c r="AU23" s="356" t="n"/>
      <c r="AV23" s="356" t="n"/>
      <c r="AW23" s="356" t="n"/>
      <c r="AX23" s="522" t="n"/>
      <c r="AY23" s="522" t="n"/>
      <c r="AZ23" s="522" t="n"/>
      <c r="BA23" s="522" t="n"/>
      <c r="BB23" s="522" t="n"/>
      <c r="BC23" s="522" t="n"/>
      <c r="BD23" s="522" t="n"/>
      <c r="BE23" s="522" t="n"/>
      <c r="BF23" s="522" t="n"/>
      <c r="BG23" s="522" t="n"/>
      <c r="BH23" s="522" t="n"/>
      <c r="BI23" s="522" t="n"/>
      <c r="BJ23" s="356" t="n"/>
      <c r="BK23" s="356" t="n"/>
      <c r="BL23" s="356" t="n"/>
      <c r="BM23" s="356" t="n"/>
      <c r="BN23" s="356" t="n"/>
      <c r="BO23" s="524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947" t="inlineStr">
        <is>
          <t>III. План образовательного процесса</t>
        </is>
      </c>
      <c r="B24" s="44" t="n"/>
      <c r="C24" s="44" t="n"/>
      <c r="D24" s="44" t="n"/>
      <c r="E24" s="44" t="n"/>
      <c r="F24" s="44" t="n"/>
      <c r="G24" s="44" t="n"/>
      <c r="H24" s="44" t="n"/>
      <c r="I24" s="44" t="n"/>
      <c r="J24" s="44" t="n"/>
      <c r="K24" s="44" t="n"/>
      <c r="L24" s="44" t="n"/>
      <c r="M24" s="44" t="n"/>
      <c r="N24" s="44" t="n"/>
      <c r="O24" s="44" t="n"/>
      <c r="P24" s="44" t="n"/>
      <c r="Q24" s="44" t="n"/>
      <c r="R24" s="44" t="n"/>
      <c r="S24" s="44" t="n"/>
      <c r="T24" s="44" t="n"/>
      <c r="U24" s="4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  <c r="AH24" s="44" t="n"/>
      <c r="AI24" s="44" t="n"/>
      <c r="AJ24" s="44" t="n"/>
      <c r="AK24" s="44" t="n"/>
      <c r="AL24" s="44" t="n"/>
      <c r="AM24" s="44" t="n"/>
      <c r="AN24" s="44" t="n"/>
      <c r="AO24" s="44" t="n"/>
      <c r="AP24" s="44" t="n"/>
      <c r="AQ24" s="44" t="n"/>
      <c r="AR24" s="44" t="n"/>
      <c r="AS24" s="44" t="n"/>
      <c r="AT24" s="44" t="n"/>
      <c r="AU24" s="44" t="n"/>
      <c r="AV24" s="44" t="n"/>
      <c r="AW24" s="44" t="n"/>
      <c r="AX24" s="44" t="n"/>
      <c r="AY24" s="44" t="n"/>
      <c r="AZ24" s="44" t="n"/>
      <c r="BA24" s="44" t="n"/>
      <c r="BB24" s="44" t="n"/>
      <c r="BC24" s="44" t="n"/>
      <c r="BD24" s="44" t="n"/>
      <c r="BE24" s="44" t="n"/>
      <c r="BF24" s="44" t="n"/>
      <c r="BG24" s="44" t="n"/>
      <c r="BH24" s="44" t="n"/>
      <c r="BI24" s="44" t="n"/>
      <c r="BJ24" s="246" t="n"/>
      <c r="BK24" s="246" t="n"/>
      <c r="BL24" s="246" t="n"/>
      <c r="BM24" s="246" t="n"/>
      <c r="BN24" s="246" t="n"/>
      <c r="BO24" s="90" t="n"/>
      <c r="BP24" s="90" t="n"/>
      <c r="BQ24" s="90" t="n"/>
      <c r="BR24" s="90" t="n"/>
      <c r="BS24" s="90" t="n"/>
      <c r="BT24" s="90" t="n"/>
      <c r="BU24" s="90" t="n"/>
      <c r="BV24" s="90" t="n"/>
      <c r="BW24" s="90" t="n"/>
      <c r="BX24" s="90" t="n"/>
      <c r="BY24" s="90" t="n"/>
      <c r="BZ24" s="90" t="n"/>
      <c r="CA24" s="90" t="n"/>
      <c r="CB24" s="90" t="n"/>
      <c r="CC24" s="90" t="n"/>
      <c r="CD24" s="90" t="n"/>
      <c r="CE24" s="90" t="n"/>
      <c r="CF24" s="90" t="n"/>
      <c r="CG24" s="90" t="n"/>
      <c r="CH24" s="90" t="n"/>
      <c r="CI24" s="90" t="n"/>
      <c r="CJ24" s="90" t="n"/>
      <c r="CK24" s="90" t="n"/>
      <c r="CL24" s="90" t="n"/>
      <c r="CM24" s="90" t="n"/>
    </row>
    <row r="25">
      <c r="A25" s="1733" t="inlineStr">
        <is>
          <t>№
п/п</t>
        </is>
      </c>
      <c r="B25" s="1734" t="n"/>
      <c r="C25" s="103" t="inlineStr">
        <is>
          <t>Название модуля, учебной дисциплины, курсового проекта                                        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2979" t="inlineStr">
        <is>
          <t>Экзамены</t>
        </is>
      </c>
      <c r="AF25" s="1734" t="n"/>
      <c r="AG25" s="2980" t="inlineStr">
        <is>
          <t>Зачеты</t>
        </is>
      </c>
      <c r="AH25" s="1734" t="n"/>
      <c r="AI25" s="1736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737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103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9" t="n"/>
      <c r="BL25" s="9" t="n"/>
      <c r="BM25" s="9" t="n"/>
      <c r="BN25" s="9" t="n"/>
      <c r="BO25" s="9" t="n"/>
      <c r="BP25" s="9" t="n"/>
      <c r="BQ25" s="9" t="n"/>
      <c r="BR25" s="9" t="n"/>
      <c r="BS25" s="9" t="n"/>
      <c r="BT25" s="9" t="n"/>
      <c r="BU25" s="9" t="n"/>
      <c r="BV25" s="9" t="n"/>
      <c r="BW25" s="9" t="n"/>
      <c r="BX25" s="9" t="n"/>
      <c r="BY25" s="9" t="n"/>
      <c r="BZ25" s="9" t="n"/>
      <c r="CA25" s="9" t="n"/>
      <c r="CB25" s="9" t="n"/>
      <c r="CC25" s="9" t="n"/>
      <c r="CD25" s="9" t="n"/>
      <c r="CE25" s="9" t="n"/>
      <c r="CF25" s="9" t="n"/>
      <c r="CG25" s="9" t="n"/>
      <c r="CH25" s="9" t="n"/>
      <c r="CI25" s="9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2981" t="inlineStr">
        <is>
          <t>Всего</t>
        </is>
      </c>
      <c r="AJ26" s="1734" t="n"/>
      <c r="AK26" s="2982" t="inlineStr">
        <is>
          <t>Аудиторных</t>
        </is>
      </c>
      <c r="AL26" s="1734" t="n"/>
      <c r="AM26" s="2983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737" t="n"/>
      <c r="AU26" s="576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12" t="n"/>
      <c r="BH26" s="1" t="n"/>
      <c r="BI26" s="114" t="n"/>
      <c r="BJ26" s="112" t="n"/>
      <c r="BK26" s="9" t="n"/>
      <c r="BL26" s="9" t="n"/>
      <c r="BM26" s="9" t="n"/>
      <c r="BN26" s="9" t="n"/>
      <c r="BO26" s="9" t="n"/>
      <c r="BP26" s="9" t="n"/>
      <c r="BQ26" s="9" t="n"/>
      <c r="BR26" s="9" t="n"/>
      <c r="BS26" s="9" t="n"/>
      <c r="BT26" s="9" t="n"/>
      <c r="BU26" s="9" t="n"/>
      <c r="BV26" s="9" t="n"/>
      <c r="BW26" s="9" t="n"/>
      <c r="BX26" s="9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738" t="n"/>
      <c r="AK27" s="116" t="n"/>
      <c r="AL27" s="1738" t="n"/>
      <c r="AM27" s="2984" t="inlineStr">
        <is>
          <t>Лекции</t>
        </is>
      </c>
      <c r="AN27" s="53" t="n"/>
      <c r="AO27" s="2985" t="inlineStr">
        <is>
          <t>Лабораторные</t>
        </is>
      </c>
      <c r="AP27" s="53" t="n"/>
      <c r="AQ27" s="2985" t="inlineStr">
        <is>
          <t>Практические</t>
        </is>
      </c>
      <c r="AR27" s="53" t="n"/>
      <c r="AS27" s="2985" t="inlineStr">
        <is>
          <t>Семинарские</t>
        </is>
      </c>
      <c r="AT27" s="53" t="n"/>
      <c r="AU27" s="1246" t="inlineStr">
        <is>
          <t>1 семестр,</t>
        </is>
      </c>
      <c r="AV27" s="123" t="n"/>
      <c r="AW27" s="123" t="n"/>
      <c r="AX27" s="123" t="n"/>
      <c r="AY27" s="123" t="n"/>
      <c r="AZ27" s="124" t="n"/>
      <c r="BA27" s="2986" t="inlineStr">
        <is>
          <t>2 семестр,</t>
        </is>
      </c>
      <c r="BB27" s="123" t="n"/>
      <c r="BC27" s="123" t="n"/>
      <c r="BD27" s="123" t="n"/>
      <c r="BE27" s="123" t="n"/>
      <c r="BF27" s="161" t="n"/>
      <c r="BG27" s="112" t="n"/>
      <c r="BH27" s="1" t="n"/>
      <c r="BI27" s="114" t="n"/>
      <c r="BJ27" s="112" t="n"/>
      <c r="BK27" s="9" t="n"/>
      <c r="BL27" s="9" t="n"/>
      <c r="BM27" s="9" t="n"/>
      <c r="BN27" s="9" t="n"/>
      <c r="BO27" s="9" t="n"/>
      <c r="BP27" s="9" t="n"/>
      <c r="BQ27" s="9" t="n"/>
      <c r="BR27" s="9" t="n"/>
      <c r="BS27" s="9" t="n"/>
      <c r="BT27" s="9" t="n"/>
      <c r="BU27" s="9" t="n"/>
      <c r="BV27" s="9" t="n"/>
      <c r="BW27" s="9" t="n"/>
      <c r="BX27" s="9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12" t="n"/>
      <c r="AN28" s="115" t="n"/>
      <c r="AO28" s="116" t="n"/>
      <c r="AP28" s="115" t="n"/>
      <c r="AQ28" s="116" t="n"/>
      <c r="AR28" s="115" t="n"/>
      <c r="AS28" s="116" t="n"/>
      <c r="AT28" s="115" t="n"/>
      <c r="AU28" s="1313" t="n">
        <v>15</v>
      </c>
      <c r="AV28" s="126" t="n"/>
      <c r="AW28" s="1233" t="inlineStr">
        <is>
          <t>недель</t>
        </is>
      </c>
      <c r="AX28" s="126" t="n"/>
      <c r="AY28" s="126" t="n"/>
      <c r="AZ28" s="128" t="n"/>
      <c r="BA28" s="1626" t="n">
        <v>9</v>
      </c>
      <c r="BB28" s="126" t="n"/>
      <c r="BC28" s="1315" t="inlineStr">
        <is>
          <t>недель</t>
        </is>
      </c>
      <c r="BD28" s="126" t="n"/>
      <c r="BE28" s="126" t="n"/>
      <c r="BF28" s="175" t="n"/>
      <c r="BG28" s="112" t="n"/>
      <c r="BH28" s="1" t="n"/>
      <c r="BI28" s="114" t="n"/>
      <c r="BJ28" s="112" t="n"/>
      <c r="BK28" s="9" t="n"/>
      <c r="BL28" s="9" t="n"/>
      <c r="BM28" s="9" t="n"/>
      <c r="BN28" s="9" t="n"/>
      <c r="BO28" s="9" t="n"/>
      <c r="BP28" s="9" t="n"/>
      <c r="BQ28" s="9" t="n"/>
      <c r="BR28" s="9" t="n"/>
      <c r="BS28" s="9" t="n"/>
      <c r="BT28" s="9" t="n"/>
      <c r="BU28" s="9" t="n"/>
      <c r="BV28" s="9" t="n"/>
      <c r="BW28" s="9" t="n"/>
      <c r="BX28" s="9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44" t="n"/>
      <c r="B29" s="1745" t="n"/>
      <c r="C29" s="136" t="n"/>
      <c r="D29" s="44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44" t="n"/>
      <c r="U29" s="4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137" t="n"/>
      <c r="AE29" s="1744" t="n"/>
      <c r="AF29" s="1745" t="n"/>
      <c r="AG29" s="1746" t="n"/>
      <c r="AH29" s="1745" t="n"/>
      <c r="AI29" s="1744" t="n"/>
      <c r="AJ29" s="1745" t="n"/>
      <c r="AK29" s="1747" t="n"/>
      <c r="AL29" s="1745" t="n"/>
      <c r="AM29" s="1744" t="n"/>
      <c r="AN29" s="1748" t="n"/>
      <c r="AO29" s="1747" t="n"/>
      <c r="AP29" s="1748" t="n"/>
      <c r="AQ29" s="1747" t="n"/>
      <c r="AR29" s="1748" t="n"/>
      <c r="AS29" s="1747" t="n"/>
      <c r="AT29" s="1748" t="n"/>
      <c r="AU29" s="2987" t="inlineStr">
        <is>
          <t>Всего часов</t>
        </is>
      </c>
      <c r="AV29" s="144" t="n"/>
      <c r="AW29" s="2988" t="inlineStr">
        <is>
          <t>Ауд.часов</t>
        </is>
      </c>
      <c r="AX29" s="144" t="n"/>
      <c r="AY29" s="2988" t="inlineStr">
        <is>
          <t>Зач.единиц</t>
        </is>
      </c>
      <c r="AZ29" s="144" t="n"/>
      <c r="BA29" s="2988" t="inlineStr">
        <is>
          <t>Всего часов</t>
        </is>
      </c>
      <c r="BB29" s="144" t="n"/>
      <c r="BC29" s="2988" t="inlineStr">
        <is>
          <t>Ауд.часов</t>
        </is>
      </c>
      <c r="BD29" s="144" t="n"/>
      <c r="BE29" s="2988" t="inlineStr">
        <is>
          <t>Зач.единиц</t>
        </is>
      </c>
      <c r="BF29" s="144" t="n"/>
      <c r="BG29" s="136" t="n"/>
      <c r="BH29" s="44" t="n"/>
      <c r="BI29" s="137" t="n"/>
      <c r="BJ29" s="112" t="n"/>
      <c r="BK29" s="9" t="n"/>
      <c r="BL29" s="9" t="n"/>
      <c r="BM29" s="9" t="n"/>
      <c r="BN29" s="9" t="n"/>
      <c r="BO29" s="9" t="n"/>
      <c r="BP29" s="9" t="n"/>
      <c r="BQ29" s="9" t="n"/>
      <c r="BR29" s="9" t="n"/>
      <c r="BS29" s="9" t="n"/>
      <c r="BT29" s="9" t="n"/>
      <c r="BU29" s="9" t="n"/>
      <c r="BV29" s="9" t="n"/>
      <c r="BW29" s="9" t="n"/>
      <c r="BX29" s="9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51" t="n">
        <v>1</v>
      </c>
      <c r="B30" s="1737" t="n"/>
      <c r="C30" s="1238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2989" t="n"/>
      <c r="AF30" s="2990" t="n"/>
      <c r="AG30" s="2991" t="n"/>
      <c r="AH30" s="2991" t="n"/>
      <c r="AI30" s="2409">
        <f>AI31+AI35</f>
        <v/>
      </c>
      <c r="AJ30" s="1737" t="n"/>
      <c r="AK30" s="2992">
        <f>AK31+AK35</f>
        <v/>
      </c>
      <c r="AL30" s="1737" t="n"/>
      <c r="AM30" s="2374">
        <f>AM31+AM35</f>
        <v/>
      </c>
      <c r="AN30" s="109" t="n"/>
      <c r="AO30" s="2993">
        <f>AO31+AO35</f>
        <v/>
      </c>
      <c r="AP30" s="109" t="n"/>
      <c r="AQ30" s="2993">
        <f>AQ31+AQ35</f>
        <v/>
      </c>
      <c r="AR30" s="109" t="n"/>
      <c r="AS30" s="2993">
        <f>AS31+AS35</f>
        <v/>
      </c>
      <c r="AT30" s="109" t="n"/>
      <c r="AU30" s="2374">
        <f>AU31+AU35</f>
        <v/>
      </c>
      <c r="AV30" s="109" t="n"/>
      <c r="AW30" s="2993">
        <f>AW31+AW35</f>
        <v/>
      </c>
      <c r="AX30" s="109" t="n"/>
      <c r="AY30" s="2993">
        <f>AY31+AY35</f>
        <v/>
      </c>
      <c r="AZ30" s="109" t="n"/>
      <c r="BA30" s="2993">
        <f>BA31+BA35</f>
        <v/>
      </c>
      <c r="BB30" s="109" t="n"/>
      <c r="BC30" s="2993">
        <f>BC31+BC35</f>
        <v/>
      </c>
      <c r="BD30" s="109" t="n"/>
      <c r="BE30" s="2993">
        <f>BE31+BE35</f>
        <v/>
      </c>
      <c r="BF30" s="109" t="n"/>
      <c r="BG30" s="2994" t="n"/>
      <c r="BH30" s="108" t="n"/>
      <c r="BI30" s="1737" t="n"/>
      <c r="BJ30" s="1070" t="n"/>
      <c r="BK30" s="9" t="n"/>
      <c r="BL30" s="9" t="n"/>
      <c r="BM30" s="9" t="n"/>
      <c r="BN30" s="9" t="n"/>
      <c r="BO30" s="9" t="n"/>
      <c r="BP30" s="9" t="n"/>
      <c r="BQ30" s="9" t="n"/>
      <c r="BR30" s="9" t="n"/>
      <c r="BS30" s="9" t="n"/>
      <c r="BT30" s="9" t="n"/>
      <c r="BU30" s="9" t="n"/>
      <c r="BV30" s="9" t="n"/>
      <c r="BW30" s="9" t="n"/>
      <c r="BX30" s="9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61" t="inlineStr">
        <is>
          <t xml:space="preserve">1.1 </t>
        </is>
      </c>
      <c r="B31" s="1762" t="n"/>
      <c r="C31" s="1186" t="inlineStr">
        <is>
          <t>Модуль "Физико-химические процессы формирования гетерогенных систем"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2995" t="n"/>
      <c r="AF31" s="2996" t="n"/>
      <c r="AG31" s="2997" t="n"/>
      <c r="AH31" s="2997" t="n"/>
      <c r="AI31" s="2559">
        <f>AI32+AI33+AI34</f>
        <v/>
      </c>
      <c r="AJ31" s="124" t="n"/>
      <c r="AK31" s="2998">
        <f>AK32+AK33+AK34</f>
        <v/>
      </c>
      <c r="AL31" s="2035" t="n"/>
      <c r="AM31" s="2559">
        <f>AM32+AM33+AM34</f>
        <v/>
      </c>
      <c r="AN31" s="124" t="n"/>
      <c r="AO31" s="2998">
        <f>AO32+AO33+AO34</f>
        <v/>
      </c>
      <c r="AP31" s="2035" t="n"/>
      <c r="AQ31" s="2998">
        <f>AQ32+AQ33+AQ34</f>
        <v/>
      </c>
      <c r="AR31" s="2035" t="n"/>
      <c r="AS31" s="2998">
        <f>AS32+AS33+AS34</f>
        <v/>
      </c>
      <c r="AT31" s="2035" t="n"/>
      <c r="AU31" s="2559">
        <f>AU32+AU33+AU34</f>
        <v/>
      </c>
      <c r="AV31" s="124" t="n"/>
      <c r="AW31" s="2998">
        <f>AW32+AW33+AW34</f>
        <v/>
      </c>
      <c r="AX31" s="2035" t="n"/>
      <c r="AY31" s="2998">
        <f>AY32+AY33+AY34</f>
        <v/>
      </c>
      <c r="AZ31" s="2035" t="n"/>
      <c r="BA31" s="2998">
        <f>BA32+BA33+BA34</f>
        <v/>
      </c>
      <c r="BB31" s="2035" t="n"/>
      <c r="BC31" s="2998">
        <f>BC32+BC33+BC34</f>
        <v/>
      </c>
      <c r="BD31" s="2035" t="n"/>
      <c r="BE31" s="2998">
        <f>BE32+BE33+BE34</f>
        <v/>
      </c>
      <c r="BF31" s="2035" t="n"/>
      <c r="BG31" s="2999" t="n"/>
      <c r="BH31" s="123" t="n"/>
      <c r="BI31" s="1762" t="n"/>
      <c r="BJ31" s="1070" t="n"/>
      <c r="BK31" s="9" t="n"/>
      <c r="BL31" s="9" t="n"/>
      <c r="BM31" s="9" t="n"/>
      <c r="BN31" s="9" t="n"/>
      <c r="BO31" s="9" t="n"/>
      <c r="BP31" s="9" t="n"/>
      <c r="BQ31" s="9" t="n"/>
      <c r="BR31" s="9" t="n"/>
      <c r="BS31" s="9" t="n"/>
      <c r="BT31" s="9" t="n"/>
      <c r="BU31" s="9" t="n"/>
      <c r="BV31" s="9" t="n"/>
      <c r="BW31" s="9" t="n"/>
      <c r="BX31" s="9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9" t="inlineStr">
        <is>
          <t>1.1.1</t>
        </is>
      </c>
      <c r="B32" s="1770" t="n"/>
      <c r="C32" s="1170" t="inlineStr">
        <is>
          <t>Координационная химия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1" t="n"/>
      <c r="Z32" s="131" t="n"/>
      <c r="AA32" s="131" t="n"/>
      <c r="AB32" s="131" t="n"/>
      <c r="AC32" s="131" t="n"/>
      <c r="AD32" s="132" t="n"/>
      <c r="AE32" s="2414" t="n">
        <v>1</v>
      </c>
      <c r="AF32" s="1770" t="n"/>
      <c r="AG32" s="1313" t="n"/>
      <c r="AH32" s="1314" t="n"/>
      <c r="AI32" s="2390">
        <f>AU32+BB32</f>
        <v/>
      </c>
      <c r="AJ32" s="1089" t="n"/>
      <c r="AK32" s="3000">
        <f>AM32+AO32+AQ32+AS32</f>
        <v/>
      </c>
      <c r="AL32" s="1089" t="n"/>
      <c r="AM32" s="2392" t="n">
        <v>22</v>
      </c>
      <c r="AN32" s="1089" t="n"/>
      <c r="AO32" s="3000" t="n">
        <v>24</v>
      </c>
      <c r="AP32" s="1089" t="n"/>
      <c r="AQ32" s="3000" t="n"/>
      <c r="AR32" s="1089" t="n"/>
      <c r="AS32" s="3000" t="n"/>
      <c r="AT32" s="1089" t="n"/>
      <c r="AU32" s="2392">
        <f>AY32*36</f>
        <v/>
      </c>
      <c r="AV32" s="1089" t="n"/>
      <c r="AW32" s="3000">
        <f>AK32</f>
        <v/>
      </c>
      <c r="AX32" s="1089" t="n"/>
      <c r="AY32" s="3000" t="n">
        <v>3</v>
      </c>
      <c r="AZ32" s="1089" t="n"/>
      <c r="BA32" s="3000" t="n"/>
      <c r="BB32" s="1089" t="n"/>
      <c r="BC32" s="3000" t="n"/>
      <c r="BD32" s="1089" t="n"/>
      <c r="BE32" s="3000" t="n"/>
      <c r="BF32" s="1089" t="n"/>
      <c r="BG32" s="2516" t="inlineStr">
        <is>
          <t>УПК-3</t>
        </is>
      </c>
      <c r="BH32" s="126" t="n"/>
      <c r="BI32" s="1770" t="n"/>
      <c r="BJ32" s="819" t="inlineStr">
        <is>
          <t>ХТЭПиМЭТ</t>
        </is>
      </c>
      <c r="BK32" s="9" t="n"/>
      <c r="BL32" s="9" t="n"/>
      <c r="BM32" s="9" t="n"/>
      <c r="BN32" s="9" t="n"/>
      <c r="BO32" s="9" t="n"/>
      <c r="BP32" s="9" t="n"/>
      <c r="BQ32" s="9" t="n"/>
      <c r="BR32" s="9" t="n"/>
      <c r="BS32" s="9" t="n"/>
      <c r="BT32" s="9" t="n"/>
      <c r="BU32" s="9" t="n"/>
      <c r="BV32" s="9" t="n"/>
      <c r="BW32" s="9" t="n"/>
      <c r="BX32" s="9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1.1.2</t>
        </is>
      </c>
      <c r="B33" s="1770" t="n"/>
      <c r="C33" s="1170" t="inlineStr">
        <is>
          <t>Электрохимические методы защиты от коррозии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1" t="n"/>
      <c r="AD33" s="132" t="n"/>
      <c r="AE33" s="2414" t="n"/>
      <c r="AF33" s="1770" t="n"/>
      <c r="AG33" s="824" t="n">
        <v>2</v>
      </c>
      <c r="AH33" s="175" t="n"/>
      <c r="AI33" s="2390">
        <f>BA33+AV33</f>
        <v/>
      </c>
      <c r="AJ33" s="1089" t="n"/>
      <c r="AK33" s="3000">
        <f>AM33+AO33+AQ33+AS33</f>
        <v/>
      </c>
      <c r="AL33" s="1089" t="n"/>
      <c r="AM33" s="2392" t="n">
        <v>22</v>
      </c>
      <c r="AN33" s="1089" t="n"/>
      <c r="AO33" s="3000" t="n">
        <v>20</v>
      </c>
      <c r="AP33" s="1089" t="n"/>
      <c r="AQ33" s="3000" t="n"/>
      <c r="AR33" s="1089" t="n"/>
      <c r="AS33" s="3000" t="n"/>
      <c r="AT33" s="1089" t="n"/>
      <c r="AU33" s="2392" t="n"/>
      <c r="AV33" s="1089" t="n"/>
      <c r="AW33" s="3000" t="n"/>
      <c r="AX33" s="1089" t="n"/>
      <c r="AY33" s="3001" t="n"/>
      <c r="AZ33" s="1089" t="n"/>
      <c r="BA33" s="3000">
        <f>BE33*36</f>
        <v/>
      </c>
      <c r="BB33" s="1089" t="n"/>
      <c r="BC33" s="3000">
        <f>AK33</f>
        <v/>
      </c>
      <c r="BD33" s="1089" t="n"/>
      <c r="BE33" s="3000" t="n">
        <v>3</v>
      </c>
      <c r="BF33" s="1089" t="n"/>
      <c r="BG33" s="2516" t="inlineStr">
        <is>
          <t>УПК-4</t>
        </is>
      </c>
      <c r="BH33" s="126" t="n"/>
      <c r="BI33" s="1770" t="n"/>
      <c r="BJ33" s="819" t="inlineStr">
        <is>
          <t>ХТЭПиМЭТ</t>
        </is>
      </c>
      <c r="BK33" s="9" t="n"/>
      <c r="BL33" s="9" t="n"/>
      <c r="BM33" s="9" t="n"/>
      <c r="BN33" s="9" t="n"/>
      <c r="BO33" s="9" t="n"/>
      <c r="BP33" s="9" t="n"/>
      <c r="BQ33" s="9" t="n"/>
      <c r="BR33" s="9" t="n"/>
      <c r="BS33" s="9" t="n"/>
      <c r="BT33" s="9" t="n"/>
      <c r="BU33" s="9" t="n"/>
      <c r="BV33" s="9" t="n"/>
      <c r="BW33" s="9" t="n"/>
      <c r="BX33" s="9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1.1.3</t>
        </is>
      </c>
      <c r="B34" s="1770" t="n"/>
      <c r="C34" s="1170" t="inlineStr">
        <is>
          <t>Инновационные технологии нанесения гальванических покрытий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1" t="n"/>
      <c r="AD34" s="132" t="n"/>
      <c r="AE34" s="2414" t="n">
        <v>2</v>
      </c>
      <c r="AF34" s="1770" t="n"/>
      <c r="AG34" s="1313" t="n"/>
      <c r="AH34" s="1314" t="n"/>
      <c r="AI34" s="2390">
        <f>BA34+AV34</f>
        <v/>
      </c>
      <c r="AJ34" s="1089" t="n"/>
      <c r="AK34" s="3000">
        <f>AM34+AO34+AQ34+AS34</f>
        <v/>
      </c>
      <c r="AL34" s="1089" t="n"/>
      <c r="AM34" s="2392" t="n">
        <v>22</v>
      </c>
      <c r="AN34" s="1089" t="n"/>
      <c r="AO34" s="3000" t="n">
        <v>24</v>
      </c>
      <c r="AP34" s="1089" t="n"/>
      <c r="AQ34" s="3000" t="n"/>
      <c r="AR34" s="1089" t="n"/>
      <c r="AS34" s="3000" t="n"/>
      <c r="AT34" s="1089" t="n"/>
      <c r="AU34" s="2392" t="n"/>
      <c r="AV34" s="1089" t="n"/>
      <c r="AW34" s="3000" t="n"/>
      <c r="AX34" s="1089" t="n"/>
      <c r="AY34" s="3001" t="n"/>
      <c r="AZ34" s="1089" t="n"/>
      <c r="BA34" s="3000">
        <f>BE34*36</f>
        <v/>
      </c>
      <c r="BB34" s="1089" t="n"/>
      <c r="BC34" s="3000">
        <f>AK34</f>
        <v/>
      </c>
      <c r="BD34" s="1089" t="n"/>
      <c r="BE34" s="3000" t="n">
        <v>3</v>
      </c>
      <c r="BF34" s="1089" t="n"/>
      <c r="BG34" s="2516" t="inlineStr">
        <is>
          <t>УПК-1</t>
        </is>
      </c>
      <c r="BH34" s="126" t="n"/>
      <c r="BI34" s="1770" t="n"/>
      <c r="BJ34" s="819" t="inlineStr">
        <is>
          <t>ХТЭПиМЭТ</t>
        </is>
      </c>
      <c r="BK34" s="9" t="n"/>
      <c r="BL34" s="9" t="n"/>
      <c r="BM34" s="9" t="n"/>
      <c r="BN34" s="9" t="n"/>
      <c r="BO34" s="9" t="n"/>
      <c r="BP34" s="9" t="n"/>
      <c r="BQ34" s="9" t="n"/>
      <c r="BR34" s="9" t="n"/>
      <c r="BS34" s="9" t="n"/>
      <c r="BT34" s="9" t="n"/>
      <c r="BU34" s="9" t="n"/>
      <c r="BV34" s="9" t="n"/>
      <c r="BW34" s="9" t="n"/>
      <c r="BX34" s="9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6" t="inlineStr">
        <is>
          <t>1.2</t>
        </is>
      </c>
      <c r="B35" s="175" t="n"/>
      <c r="C35" s="1190" t="inlineStr">
        <is>
          <t>Модуль "Научно-исследовательская работа"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2" t="n"/>
      <c r="AE35" s="1312" t="n"/>
      <c r="AF35" s="175" t="n"/>
      <c r="AG35" s="3002" t="n"/>
      <c r="AH35" s="126" t="n"/>
      <c r="AI35" s="3003">
        <f>AI36+AI37</f>
        <v/>
      </c>
      <c r="AJ35" s="1089" t="n"/>
      <c r="AK35" s="3004">
        <f>AK36+AK37</f>
        <v/>
      </c>
      <c r="AL35" s="1089" t="n"/>
      <c r="AM35" s="3003">
        <f>AM36+AM37</f>
        <v/>
      </c>
      <c r="AN35" s="1089" t="n"/>
      <c r="AO35" s="3004">
        <f>AO36+AO37</f>
        <v/>
      </c>
      <c r="AP35" s="1089" t="n"/>
      <c r="AQ35" s="3004">
        <f>AQ36+AQ37</f>
        <v/>
      </c>
      <c r="AR35" s="1089" t="n"/>
      <c r="AS35" s="3004">
        <f>AS36+AS37</f>
        <v/>
      </c>
      <c r="AT35" s="1089" t="n"/>
      <c r="AU35" s="3003">
        <f>AU36+AU37</f>
        <v/>
      </c>
      <c r="AV35" s="1089" t="n"/>
      <c r="AW35" s="3004">
        <f>AW36+AW37</f>
        <v/>
      </c>
      <c r="AX35" s="1089" t="n"/>
      <c r="AY35" s="3004">
        <f>AY36+AY37</f>
        <v/>
      </c>
      <c r="AZ35" s="1089" t="n"/>
      <c r="BA35" s="3004">
        <f>BA36+BA37</f>
        <v/>
      </c>
      <c r="BB35" s="1089" t="n"/>
      <c r="BC35" s="3004">
        <f>BC36+BC37</f>
        <v/>
      </c>
      <c r="BD35" s="1089" t="n"/>
      <c r="BE35" s="3004">
        <f>BE36+BE37</f>
        <v/>
      </c>
      <c r="BF35" s="1089" t="n"/>
      <c r="BG35" s="3005" t="n"/>
      <c r="BH35" s="126" t="n"/>
      <c r="BI35" s="1770" t="n"/>
      <c r="BJ35" s="1777" t="n"/>
      <c r="BK35" s="1865" t="n"/>
      <c r="BL35" s="1865" t="n"/>
      <c r="BM35" s="1865" t="n"/>
      <c r="BN35" s="1865" t="n"/>
      <c r="BO35" s="1865" t="n"/>
      <c r="BP35" s="1865" t="n"/>
      <c r="BQ35" s="1865" t="n"/>
      <c r="BR35" s="1865" t="n"/>
      <c r="BS35" s="1865" t="n"/>
      <c r="BT35" s="1865" t="n"/>
      <c r="BU35" s="1865" t="n"/>
      <c r="BV35" s="1865" t="n"/>
      <c r="BW35" s="1865" t="n"/>
      <c r="BX35" s="1865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769" t="inlineStr">
        <is>
          <t>1.2.1</t>
        </is>
      </c>
      <c r="B36" s="1770" t="n"/>
      <c r="C36" s="1170" t="inlineStr">
        <is>
          <t>Научно-исследовательскийсеминар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1" t="n"/>
      <c r="AC36" s="131" t="n"/>
      <c r="AD36" s="132" t="n"/>
      <c r="AE36" s="3002" t="n"/>
      <c r="AF36" s="1315" t="n"/>
      <c r="AG36" s="1314" t="n">
        <v>1</v>
      </c>
      <c r="AH36" s="1314" t="n">
        <v>2</v>
      </c>
      <c r="AI36" s="2390" t="n">
        <v>216</v>
      </c>
      <c r="AJ36" s="1089" t="n"/>
      <c r="AK36" s="3000">
        <f>AM36+AO36+AQ36+AS36</f>
        <v/>
      </c>
      <c r="AL36" s="1089" t="n"/>
      <c r="AM36" s="2392" t="n"/>
      <c r="AN36" s="1089" t="n"/>
      <c r="AO36" s="3000" t="n"/>
      <c r="AP36" s="1089" t="n"/>
      <c r="AQ36" s="3000" t="n"/>
      <c r="AR36" s="1089" t="n"/>
      <c r="AS36" s="3000" t="n"/>
      <c r="AT36" s="1089" t="n"/>
      <c r="AU36" s="2392" t="n">
        <v>108</v>
      </c>
      <c r="AV36" s="1089" t="n"/>
      <c r="AW36" s="3000" t="n"/>
      <c r="AX36" s="1089" t="n"/>
      <c r="AY36" s="3000" t="n">
        <v>3</v>
      </c>
      <c r="AZ36" s="1089" t="n"/>
      <c r="BA36" s="3000" t="n">
        <v>108</v>
      </c>
      <c r="BB36" s="1089" t="n"/>
      <c r="BC36" s="3000" t="n"/>
      <c r="BD36" s="1089" t="n"/>
      <c r="BE36" s="3000" t="n">
        <v>3</v>
      </c>
      <c r="BF36" s="1089" t="n"/>
      <c r="BG36" s="2516" t="inlineStr">
        <is>
          <t>УК-1,4,5,6</t>
        </is>
      </c>
      <c r="BH36" s="126" t="n"/>
      <c r="BI36" s="1770" t="n"/>
      <c r="BJ36" s="819" t="inlineStr">
        <is>
          <t>ХТЭПиМЭТ</t>
        </is>
      </c>
      <c r="BK36" s="1865" t="n"/>
      <c r="BL36" s="1865" t="n"/>
      <c r="BM36" s="1865" t="n"/>
      <c r="BN36" s="1865" t="n"/>
      <c r="BO36" s="1865" t="n"/>
      <c r="BP36" s="1865" t="n"/>
      <c r="BQ36" s="1865" t="n"/>
      <c r="BR36" s="1865" t="n"/>
      <c r="BS36" s="1865" t="n"/>
      <c r="BT36" s="1865" t="n"/>
      <c r="BU36" s="1865" t="n"/>
      <c r="BV36" s="1865" t="n"/>
      <c r="BW36" s="1865" t="n"/>
      <c r="BX36" s="1865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1808" t="inlineStr">
        <is>
          <t>1.2.2</t>
        </is>
      </c>
      <c r="B37" s="1809" t="n"/>
      <c r="C37" s="3006" t="inlineStr">
        <is>
          <t>Информационные технологии в науке и производстве</t>
        </is>
      </c>
      <c r="D37" s="544" t="n"/>
      <c r="E37" s="544" t="n"/>
      <c r="F37" s="544" t="n"/>
      <c r="G37" s="544" t="n"/>
      <c r="H37" s="544" t="n"/>
      <c r="I37" s="544" t="n"/>
      <c r="J37" s="544" t="n"/>
      <c r="K37" s="544" t="n"/>
      <c r="L37" s="544" t="n"/>
      <c r="M37" s="544" t="n"/>
      <c r="N37" s="544" t="n"/>
      <c r="O37" s="544" t="n"/>
      <c r="P37" s="544" t="n"/>
      <c r="Q37" s="544" t="n"/>
      <c r="R37" s="544" t="n"/>
      <c r="S37" s="544" t="n"/>
      <c r="T37" s="544" t="n"/>
      <c r="U37" s="544" t="n"/>
      <c r="V37" s="544" t="n"/>
      <c r="W37" s="544" t="n"/>
      <c r="X37" s="544" t="n"/>
      <c r="Y37" s="544" t="n"/>
      <c r="Z37" s="544" t="n"/>
      <c r="AA37" s="544" t="n"/>
      <c r="AB37" s="544" t="n"/>
      <c r="AC37" s="544" t="n"/>
      <c r="AD37" s="607" t="n"/>
      <c r="AE37" s="1324" t="n">
        <v>1</v>
      </c>
      <c r="AF37" s="203" t="n"/>
      <c r="AG37" s="1321" t="n"/>
      <c r="AH37" s="1321" t="n"/>
      <c r="AI37" s="3007" t="n">
        <v>108</v>
      </c>
      <c r="AJ37" s="144" t="n"/>
      <c r="AK37" s="2110">
        <f>AM37+AO37+AQ37+AS37</f>
        <v/>
      </c>
      <c r="AL37" s="144" t="n"/>
      <c r="AM37" s="3008" t="n">
        <v>24</v>
      </c>
      <c r="AN37" s="144" t="n"/>
      <c r="AO37" s="3009" t="n">
        <v>28</v>
      </c>
      <c r="AP37" s="144" t="n"/>
      <c r="AQ37" s="3010" t="n"/>
      <c r="AR37" s="144" t="n"/>
      <c r="AS37" s="2110" t="n"/>
      <c r="AT37" s="144" t="n"/>
      <c r="AU37" s="2592">
        <f>AY37*36</f>
        <v/>
      </c>
      <c r="AV37" s="144" t="n"/>
      <c r="AW37" s="2110">
        <f>AK37</f>
        <v/>
      </c>
      <c r="AX37" s="144" t="n"/>
      <c r="AY37" s="2110" t="n">
        <v>3</v>
      </c>
      <c r="AZ37" s="144" t="n"/>
      <c r="BA37" s="2110" t="n"/>
      <c r="BB37" s="144" t="n"/>
      <c r="BC37" s="2110" t="n"/>
      <c r="BD37" s="144" t="n"/>
      <c r="BE37" s="2110" t="n"/>
      <c r="BF37" s="144" t="n"/>
      <c r="BG37" s="3011" t="inlineStr">
        <is>
          <t>УК-2,5,6, УПК-2</t>
        </is>
      </c>
      <c r="BH37" s="202" t="n"/>
      <c r="BI37" s="1809" t="n"/>
      <c r="BJ37" s="1070" t="inlineStr">
        <is>
          <t>АППиЭ</t>
        </is>
      </c>
      <c r="BK37" s="9" t="n"/>
      <c r="BL37" s="9" t="n"/>
      <c r="BM37" s="9" t="n"/>
      <c r="BN37" s="9" t="n"/>
      <c r="BO37" s="9" t="n"/>
      <c r="BP37" s="9" t="n"/>
      <c r="BQ37" s="9" t="n"/>
      <c r="BR37" s="9" t="n"/>
      <c r="BS37" s="9" t="n"/>
      <c r="BT37" s="9" t="n"/>
      <c r="BU37" s="9" t="n"/>
      <c r="BV37" s="9" t="n"/>
      <c r="BW37" s="9" t="n"/>
      <c r="BX37" s="9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378" t="inlineStr">
        <is>
          <t>2</t>
        </is>
      </c>
      <c r="B38" s="148" t="n"/>
      <c r="C38" s="1238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3012" t="n"/>
      <c r="AF38" s="3013" t="n"/>
      <c r="AG38" s="3014" t="n"/>
      <c r="AH38" s="3014" t="n"/>
      <c r="AI38" s="3015">
        <f>AI39+AI40+AI44+AI47</f>
        <v/>
      </c>
      <c r="AJ38" s="108" t="n"/>
      <c r="AK38" s="3016">
        <f>AK39+AK40+AK44+AK47</f>
        <v/>
      </c>
      <c r="AL38" s="148" t="n"/>
      <c r="AM38" s="3017">
        <f>AM39+AM40+AM44+AM47</f>
        <v/>
      </c>
      <c r="AN38" s="109" t="n"/>
      <c r="AO38" s="3018">
        <f>AO39+AO40+AO44+AO47</f>
        <v/>
      </c>
      <c r="AP38" s="109" t="n"/>
      <c r="AQ38" s="2993">
        <f>AQ39+AQ40+AQ44+AQ47</f>
        <v/>
      </c>
      <c r="AR38" s="109" t="n"/>
      <c r="AS38" s="2993">
        <f>AS39+AS40+AS44+AS47</f>
        <v/>
      </c>
      <c r="AT38" s="109" t="n"/>
      <c r="AU38" s="2374">
        <f>AU39+AU40+AU44+AU47</f>
        <v/>
      </c>
      <c r="AV38" s="109" t="n"/>
      <c r="AW38" s="2993">
        <f>AW39+AW40+AW44+AW47</f>
        <v/>
      </c>
      <c r="AX38" s="109" t="n"/>
      <c r="AY38" s="2993">
        <f>AY39+AY40+AY44+AY47</f>
        <v/>
      </c>
      <c r="AZ38" s="109" t="n"/>
      <c r="BA38" s="2993">
        <f>BA39+BA40+BA44+BA47</f>
        <v/>
      </c>
      <c r="BB38" s="109" t="n"/>
      <c r="BC38" s="2993">
        <f>BC39+BC40+BC44+BC47</f>
        <v/>
      </c>
      <c r="BD38" s="109" t="n"/>
      <c r="BE38" s="2993">
        <f>BE39+BE40+BE44+BE47</f>
        <v/>
      </c>
      <c r="BF38" s="109" t="n"/>
      <c r="BG38" s="2921" t="n"/>
      <c r="BH38" s="108" t="n"/>
      <c r="BI38" s="148" t="n"/>
      <c r="BJ38" s="1070" t="n"/>
      <c r="BK38" s="9" t="n"/>
      <c r="BL38" s="9" t="n"/>
      <c r="BM38" s="9" t="n"/>
      <c r="BN38" s="9" t="n"/>
      <c r="BO38" s="9" t="n"/>
      <c r="BP38" s="9" t="n"/>
      <c r="BQ38" s="9" t="n"/>
      <c r="BR38" s="9" t="n"/>
      <c r="BS38" s="9" t="n"/>
      <c r="BT38" s="9" t="n"/>
      <c r="BU38" s="9" t="n"/>
      <c r="BV38" s="9" t="n"/>
      <c r="BW38" s="9" t="n"/>
      <c r="BX38" s="9" t="n"/>
      <c r="BY38" s="9" t="n"/>
      <c r="BZ38" s="9" t="n"/>
      <c r="CA38" s="9" t="n"/>
      <c r="CB38" s="9" t="n"/>
      <c r="CC38" s="9" t="n"/>
      <c r="CD38" s="9" t="n"/>
      <c r="CE38" s="9" t="n"/>
      <c r="CF38" s="9" t="n"/>
      <c r="CG38" s="9" t="n"/>
      <c r="CH38" s="9" t="n"/>
      <c r="CI38" s="1" t="n"/>
      <c r="CJ38" s="1" t="n"/>
      <c r="CK38" s="1" t="n"/>
      <c r="CL38" s="1" t="n"/>
      <c r="CM38" s="1" t="n"/>
    </row>
    <row r="39">
      <c r="A39" s="720" t="inlineStr">
        <is>
          <t>2.1</t>
        </is>
      </c>
      <c r="B39" s="161" t="n"/>
      <c r="C39" s="1186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3019" t="n"/>
      <c r="AF39" s="3020" t="n"/>
      <c r="AG39" s="3021" t="n">
        <v>1</v>
      </c>
      <c r="AH39" s="123" t="n"/>
      <c r="AI39" s="3022">
        <f>AU39+BB39</f>
        <v/>
      </c>
      <c r="AJ39" s="124" t="n"/>
      <c r="AK39" s="3023">
        <f>AM39+AO39+AQ39+AS39</f>
        <v/>
      </c>
      <c r="AL39" s="2035" t="n"/>
      <c r="AM39" s="3024" t="n"/>
      <c r="AN39" s="124" t="n"/>
      <c r="AO39" s="3025" t="n"/>
      <c r="AP39" s="2035" t="n"/>
      <c r="AQ39" s="3026" t="n">
        <v>52</v>
      </c>
      <c r="AR39" s="2035" t="n"/>
      <c r="AS39" s="3026" t="n"/>
      <c r="AT39" s="2035" t="n"/>
      <c r="AU39" s="3027">
        <f>AY39*36</f>
        <v/>
      </c>
      <c r="AV39" s="124" t="n"/>
      <c r="AW39" s="3023" t="n">
        <v>52</v>
      </c>
      <c r="AX39" s="2035" t="n"/>
      <c r="AY39" s="3023" t="n">
        <v>3</v>
      </c>
      <c r="AZ39" s="2035" t="n"/>
      <c r="BA39" s="3023" t="n"/>
      <c r="BB39" s="2035" t="n"/>
      <c r="BC39" s="3023" t="n"/>
      <c r="BD39" s="2035" t="n"/>
      <c r="BE39" s="3023" t="n"/>
      <c r="BF39" s="2035" t="n"/>
      <c r="BG39" s="3028" t="inlineStr">
        <is>
          <t>УК-3</t>
        </is>
      </c>
      <c r="BH39" s="123" t="n"/>
      <c r="BI39" s="161" t="n"/>
      <c r="BJ39" s="1070" t="inlineStr">
        <is>
          <t>МКиТП</t>
        </is>
      </c>
      <c r="BK39" s="9" t="n"/>
      <c r="BL39" s="9" t="n"/>
      <c r="BM39" s="9" t="n"/>
      <c r="BN39" s="9" t="n"/>
      <c r="BO39" s="9" t="n"/>
      <c r="BP39" s="9" t="n"/>
      <c r="BQ39" s="9" t="n"/>
      <c r="BR39" s="9" t="n"/>
      <c r="BS39" s="9" t="n"/>
      <c r="BT39" s="9" t="n"/>
      <c r="BU39" s="9" t="n"/>
      <c r="BV39" s="9" t="n"/>
      <c r="BW39" s="9" t="n"/>
      <c r="BX39" s="9" t="n"/>
      <c r="BY39" s="9" t="n"/>
      <c r="BZ39" s="9" t="n"/>
      <c r="CA39" s="9" t="n"/>
      <c r="CB39" s="9" t="n"/>
      <c r="CC39" s="9" t="n"/>
      <c r="CD39" s="9" t="n"/>
      <c r="CE39" s="9" t="n"/>
      <c r="CF39" s="9" t="n"/>
      <c r="CG39" s="9" t="n"/>
      <c r="CH39" s="9" t="n"/>
      <c r="CI39" s="1" t="n"/>
      <c r="CJ39" s="1" t="n"/>
      <c r="CK39" s="1" t="n"/>
      <c r="CL39" s="1" t="n"/>
      <c r="CM39" s="1" t="n"/>
    </row>
    <row r="40">
      <c r="A40" s="216" t="inlineStr">
        <is>
          <t>2.2</t>
        </is>
      </c>
      <c r="B40" s="175" t="n"/>
      <c r="C40" s="1190" t="inlineStr">
        <is>
          <t>Модуль "Информационные технологии отрасли"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1" t="n"/>
      <c r="AD40" s="132" t="n"/>
      <c r="AE40" s="824" t="n"/>
      <c r="AF40" s="175" t="n"/>
      <c r="AG40" s="3002" t="n"/>
      <c r="AH40" s="126" t="n"/>
      <c r="AI40" s="3029">
        <f>AI41+AI42+AI43</f>
        <v/>
      </c>
      <c r="AJ40" s="1089" t="n"/>
      <c r="AK40" s="3030">
        <f>AK41+AK42+AK43</f>
        <v/>
      </c>
      <c r="AL40" s="1089" t="n"/>
      <c r="AM40" s="3031">
        <f>AM41+AM42+AM43</f>
        <v/>
      </c>
      <c r="AN40" s="1089" t="n"/>
      <c r="AO40" s="3032">
        <f>AO41+AO42+AO43</f>
        <v/>
      </c>
      <c r="AP40" s="1089" t="n"/>
      <c r="AQ40" s="3030">
        <f>AQ41+AQ42+AQ43</f>
        <v/>
      </c>
      <c r="AR40" s="1089" t="n"/>
      <c r="AS40" s="3030">
        <f>AS41+AS42+AS43</f>
        <v/>
      </c>
      <c r="AT40" s="1089" t="n"/>
      <c r="AU40" s="3029">
        <f>AU41+AU42+AU43</f>
        <v/>
      </c>
      <c r="AV40" s="1089" t="n"/>
      <c r="AW40" s="3030">
        <f>AW41+AW42+AW43</f>
        <v/>
      </c>
      <c r="AX40" s="1089" t="n"/>
      <c r="AY40" s="3030">
        <f>AY41+AY42+AY43</f>
        <v/>
      </c>
      <c r="AZ40" s="1089" t="n"/>
      <c r="BA40" s="3030">
        <f>BA41+BA42+BA43</f>
        <v/>
      </c>
      <c r="BB40" s="1089" t="n"/>
      <c r="BC40" s="3030">
        <f>BC41+BC42+BC43</f>
        <v/>
      </c>
      <c r="BD40" s="1089" t="n"/>
      <c r="BE40" s="3030">
        <f>BE41+BE42+BE43</f>
        <v/>
      </c>
      <c r="BF40" s="1089" t="n"/>
      <c r="BG40" s="2516" t="n"/>
      <c r="BH40" s="126" t="n"/>
      <c r="BI40" s="1770" t="n"/>
      <c r="BJ40" s="1777" t="n"/>
      <c r="BK40" s="1865" t="n"/>
      <c r="BL40" s="1865" t="n"/>
      <c r="BM40" s="1865" t="n"/>
      <c r="BN40" s="1865" t="n"/>
      <c r="BO40" s="1865" t="n"/>
      <c r="BP40" s="1865" t="n"/>
      <c r="BQ40" s="1865" t="n"/>
      <c r="BR40" s="1865" t="n"/>
      <c r="BS40" s="1865" t="n"/>
      <c r="BT40" s="1865" t="n"/>
      <c r="BU40" s="1865" t="n"/>
      <c r="BV40" s="1865" t="n"/>
      <c r="BW40" s="1865" t="n"/>
      <c r="BX40" s="1865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</row>
    <row r="41">
      <c r="A41" s="1769" t="inlineStr">
        <is>
          <t>2.2.1</t>
        </is>
      </c>
      <c r="B41" s="1770" t="n"/>
      <c r="C41" s="1170" t="inlineStr">
        <is>
          <t>CAD/CAE системы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824" t="n">
        <v>2</v>
      </c>
      <c r="AF41" s="175" t="n"/>
      <c r="AG41" s="1314" t="n"/>
      <c r="AH41" s="1314" t="n"/>
      <c r="AI41" s="3033">
        <f>BA41+AV41</f>
        <v/>
      </c>
      <c r="AJ41" s="1089" t="n"/>
      <c r="AK41" s="3034">
        <f>AM41+AO41+AQ41+AS41</f>
        <v/>
      </c>
      <c r="AL41" s="1089" t="n"/>
      <c r="AM41" s="3035" t="n">
        <v>20</v>
      </c>
      <c r="AN41" s="1089" t="n"/>
      <c r="AO41" s="3036" t="n">
        <v>24</v>
      </c>
      <c r="AP41" s="1089" t="n"/>
      <c r="AQ41" s="3034" t="n"/>
      <c r="AR41" s="1089" t="n"/>
      <c r="AS41" s="3034" t="n"/>
      <c r="AT41" s="1089" t="n"/>
      <c r="AU41" s="3037" t="n"/>
      <c r="AV41" s="1089" t="n"/>
      <c r="AW41" s="3034" t="n"/>
      <c r="AX41" s="1089" t="n"/>
      <c r="AY41" s="3034" t="n"/>
      <c r="AZ41" s="1089" t="n"/>
      <c r="BA41" s="3034" t="n">
        <v>98</v>
      </c>
      <c r="BB41" s="1089" t="n"/>
      <c r="BC41" s="3034">
        <f>AK41</f>
        <v/>
      </c>
      <c r="BD41" s="1089" t="n"/>
      <c r="BE41" s="3034" t="n">
        <v>3</v>
      </c>
      <c r="BF41" s="1089" t="n"/>
      <c r="BG41" s="2516" t="inlineStr">
        <is>
          <t>СК-1</t>
        </is>
      </c>
      <c r="BH41" s="126" t="n"/>
      <c r="BI41" s="1770" t="n"/>
      <c r="BJ41" s="1070" t="inlineStr">
        <is>
          <t>МиАХиСП</t>
        </is>
      </c>
      <c r="BK41" s="1865" t="n"/>
      <c r="BL41" s="1865" t="n"/>
      <c r="BM41" s="1865" t="n"/>
      <c r="BN41" s="1865" t="n"/>
      <c r="BO41" s="1865" t="n"/>
      <c r="BP41" s="1865" t="n"/>
      <c r="BQ41" s="1865" t="n"/>
      <c r="BR41" s="1865" t="n"/>
      <c r="BS41" s="1865" t="n"/>
      <c r="BT41" s="1865" t="n"/>
      <c r="BU41" s="1865" t="n"/>
      <c r="BV41" s="1865" t="n"/>
      <c r="BW41" s="1865" t="n"/>
      <c r="BX41" s="1865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</row>
    <row r="42">
      <c r="A42" s="1769" t="inlineStr">
        <is>
          <t>2.2.2</t>
        </is>
      </c>
      <c r="B42" s="1770" t="n"/>
      <c r="C42" s="1170" t="inlineStr">
        <is>
          <t>Применение прикладных программ для решения задач химической технологии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313" t="n"/>
      <c r="AF42" s="1315" t="n"/>
      <c r="AG42" s="1313" t="n">
        <v>1</v>
      </c>
      <c r="AH42" s="126" t="n"/>
      <c r="AI42" s="3033" t="n">
        <v>108</v>
      </c>
      <c r="AJ42" s="1089" t="n"/>
      <c r="AK42" s="3034">
        <f>AM42+AO42+AQ42+AS42</f>
        <v/>
      </c>
      <c r="AL42" s="1089" t="n"/>
      <c r="AM42" s="3035" t="n">
        <v>22</v>
      </c>
      <c r="AN42" s="1089" t="n"/>
      <c r="AO42" s="3036" t="n">
        <v>20</v>
      </c>
      <c r="AP42" s="1089" t="n"/>
      <c r="AQ42" s="3038" t="n"/>
      <c r="AR42" s="1089" t="n"/>
      <c r="AS42" s="3034" t="n"/>
      <c r="AT42" s="1089" t="n"/>
      <c r="AU42" s="3037">
        <f>AY42*36</f>
        <v/>
      </c>
      <c r="AV42" s="1089" t="n"/>
      <c r="AW42" s="3034">
        <f>AK42</f>
        <v/>
      </c>
      <c r="AX42" s="1089" t="n"/>
      <c r="AY42" s="3034" t="n">
        <v>3</v>
      </c>
      <c r="AZ42" s="1089" t="n"/>
      <c r="BA42" s="3034" t="n"/>
      <c r="BB42" s="1089" t="n"/>
      <c r="BC42" s="3034" t="n"/>
      <c r="BD42" s="1089" t="n"/>
      <c r="BE42" s="3034" t="n"/>
      <c r="BF42" s="1089" t="n"/>
      <c r="BG42" s="2516" t="inlineStr">
        <is>
          <t>СК-2</t>
        </is>
      </c>
      <c r="BH42" s="126" t="n"/>
      <c r="BI42" s="1770" t="n"/>
      <c r="BJ42" s="1070" t="inlineStr">
        <is>
          <t>ТНВиОХТ</t>
        </is>
      </c>
      <c r="BK42" s="9" t="n"/>
      <c r="BL42" s="9" t="n"/>
      <c r="BM42" s="9" t="n"/>
      <c r="BN42" s="9" t="n"/>
      <c r="BO42" s="9" t="n"/>
      <c r="BP42" s="9" t="n"/>
      <c r="BQ42" s="9" t="n"/>
      <c r="BR42" s="9" t="n"/>
      <c r="BS42" s="9" t="n"/>
      <c r="BT42" s="9" t="n"/>
      <c r="BU42" s="9" t="n"/>
      <c r="BV42" s="9" t="n"/>
      <c r="BW42" s="9" t="n"/>
      <c r="BX42" s="9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</row>
    <row r="43">
      <c r="A43" s="1769" t="inlineStr">
        <is>
          <t>2.2.3</t>
        </is>
      </c>
      <c r="B43" s="1770" t="n"/>
      <c r="C43" s="1170" t="inlineStr">
        <is>
          <t>Математическое моделирование и расчеты электрохимических реакций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1313" t="n"/>
      <c r="AF43" s="1315" t="n"/>
      <c r="AG43" s="1313" t="n">
        <v>1</v>
      </c>
      <c r="AH43" s="126" t="n"/>
      <c r="AI43" s="3033" t="n">
        <v>98</v>
      </c>
      <c r="AJ43" s="1089" t="n"/>
      <c r="AK43" s="3034">
        <f>AM43+AO43+AQ43+AS43</f>
        <v/>
      </c>
      <c r="AL43" s="1089" t="n"/>
      <c r="AM43" s="3035" t="n">
        <v>20</v>
      </c>
      <c r="AN43" s="1089" t="n"/>
      <c r="AO43" s="3036" t="n">
        <v>24</v>
      </c>
      <c r="AP43" s="1089" t="n"/>
      <c r="AQ43" s="3038" t="n"/>
      <c r="AR43" s="1089" t="n"/>
      <c r="AS43" s="3034" t="n"/>
      <c r="AT43" s="1089" t="n"/>
      <c r="AU43" s="3037" t="n">
        <v>98</v>
      </c>
      <c r="AV43" s="1089" t="n"/>
      <c r="AW43" s="3034">
        <f>AK43</f>
        <v/>
      </c>
      <c r="AX43" s="1089" t="n"/>
      <c r="AY43" s="3034" t="n">
        <v>3</v>
      </c>
      <c r="AZ43" s="1089" t="n"/>
      <c r="BA43" s="3034" t="n"/>
      <c r="BB43" s="1089" t="n"/>
      <c r="BC43" s="3034" t="n"/>
      <c r="BD43" s="1089" t="n"/>
      <c r="BE43" s="3034" t="n"/>
      <c r="BF43" s="1089" t="n"/>
      <c r="BG43" s="2516" t="inlineStr">
        <is>
          <t>СК-3</t>
        </is>
      </c>
      <c r="BH43" s="126" t="n"/>
      <c r="BI43" s="1770" t="n"/>
      <c r="BJ43" s="819" t="inlineStr">
        <is>
          <t>ХТЭПиМЭТ</t>
        </is>
      </c>
      <c r="BK43" s="9" t="n"/>
      <c r="BL43" s="9" t="n"/>
      <c r="BM43" s="9" t="n"/>
      <c r="BN43" s="9" t="n"/>
      <c r="BO43" s="9" t="n"/>
      <c r="BP43" s="9" t="n"/>
      <c r="BQ43" s="9" t="n"/>
      <c r="BR43" s="9" t="n"/>
      <c r="BS43" s="9" t="n"/>
      <c r="BT43" s="9" t="n"/>
      <c r="BU43" s="9" t="n"/>
      <c r="BV43" s="9" t="n"/>
      <c r="BW43" s="9" t="n"/>
      <c r="BX43" s="9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</row>
    <row r="44">
      <c r="A44" s="1780" t="inlineStr">
        <is>
          <t>2.3</t>
        </is>
      </c>
      <c r="B44" s="1770" t="n"/>
      <c r="C44" s="1190" t="inlineStr">
        <is>
          <t>Модуль "Проектирование современных производств"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3002" t="n"/>
      <c r="AF44" s="2396" t="n"/>
      <c r="AG44" s="3039" t="n"/>
      <c r="AH44" s="3039" t="n"/>
      <c r="AI44" s="3029">
        <f>AI45+AI46</f>
        <v/>
      </c>
      <c r="AJ44" s="1089" t="n"/>
      <c r="AK44" s="3030">
        <f>AK45+AK46</f>
        <v/>
      </c>
      <c r="AL44" s="1089" t="n"/>
      <c r="AM44" s="3029">
        <f>AM45+AM46</f>
        <v/>
      </c>
      <c r="AN44" s="1089" t="n"/>
      <c r="AO44" s="3030">
        <f>AO45+AO46</f>
        <v/>
      </c>
      <c r="AP44" s="1089" t="n"/>
      <c r="AQ44" s="3030">
        <f>AQ45+AQ46</f>
        <v/>
      </c>
      <c r="AR44" s="1089" t="n"/>
      <c r="AS44" s="3030">
        <f>AS45+AS46</f>
        <v/>
      </c>
      <c r="AT44" s="1089" t="n"/>
      <c r="AU44" s="3029">
        <f>AU45+AU46</f>
        <v/>
      </c>
      <c r="AV44" s="1089" t="n"/>
      <c r="AW44" s="3030">
        <f>AW45+AW46</f>
        <v/>
      </c>
      <c r="AX44" s="1089" t="n"/>
      <c r="AY44" s="3030">
        <f>AY45+AY46</f>
        <v/>
      </c>
      <c r="AZ44" s="1089" t="n"/>
      <c r="BA44" s="3030">
        <f>BA45+BA46</f>
        <v/>
      </c>
      <c r="BB44" s="1089" t="n"/>
      <c r="BC44" s="3030">
        <f>BC45+BC46</f>
        <v/>
      </c>
      <c r="BD44" s="1089" t="n"/>
      <c r="BE44" s="3030">
        <f>BE45+BE46</f>
        <v/>
      </c>
      <c r="BF44" s="1089" t="n"/>
      <c r="BG44" s="1311" t="n"/>
      <c r="BH44" s="126" t="n"/>
      <c r="BI44" s="175" t="n"/>
      <c r="BJ44" s="1777" t="n"/>
      <c r="BK44" s="1865" t="n"/>
      <c r="BL44" s="1865" t="n"/>
      <c r="BM44" s="1865" t="n"/>
      <c r="BN44" s="1865" t="n"/>
      <c r="BO44" s="1865" t="n"/>
      <c r="BP44" s="1865" t="n"/>
      <c r="BQ44" s="1865" t="n"/>
      <c r="BR44" s="1865" t="n"/>
      <c r="BS44" s="1865" t="n"/>
      <c r="BT44" s="1865" t="n"/>
      <c r="BU44" s="1865" t="n"/>
      <c r="BV44" s="1865" t="n"/>
      <c r="BW44" s="1865" t="n"/>
      <c r="BX44" s="1865" t="n"/>
      <c r="BY44" s="1865" t="n"/>
      <c r="BZ44" s="1865" t="n"/>
      <c r="CA44" s="1865" t="n"/>
      <c r="CB44" s="1865" t="n"/>
      <c r="CC44" s="1865" t="n"/>
      <c r="CD44" s="1865" t="n"/>
      <c r="CE44" s="1865" t="n"/>
      <c r="CF44" s="1865" t="n"/>
      <c r="CG44" s="1865" t="n"/>
      <c r="CH44" s="1865" t="n"/>
      <c r="CI44" s="1" t="n"/>
      <c r="CJ44" s="1" t="n"/>
      <c r="CK44" s="1" t="n"/>
      <c r="CL44" s="1" t="n"/>
      <c r="CM44" s="1" t="n"/>
    </row>
    <row r="45">
      <c r="A45" s="1769" t="inlineStr">
        <is>
          <t>2.3.1</t>
        </is>
      </c>
      <c r="B45" s="1770" t="n"/>
      <c r="C45" s="1170" t="inlineStr">
        <is>
          <t xml:space="preserve">Проектирование химических производств 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1313" t="n"/>
      <c r="AF45" s="1315" t="n"/>
      <c r="AG45" s="1313" t="n">
        <v>2</v>
      </c>
      <c r="AH45" s="126" t="n"/>
      <c r="AI45" s="3033" t="n">
        <v>94</v>
      </c>
      <c r="AJ45" s="1089" t="n"/>
      <c r="AK45" s="3034">
        <f>AM45+AO45+AQ45+AS45</f>
        <v/>
      </c>
      <c r="AL45" s="1089" t="n"/>
      <c r="AM45" s="3037" t="n">
        <v>20</v>
      </c>
      <c r="AN45" s="1089" t="n"/>
      <c r="AO45" s="3034" t="n">
        <v>22</v>
      </c>
      <c r="AP45" s="1089" t="n"/>
      <c r="AQ45" s="3034" t="n"/>
      <c r="AR45" s="1089" t="n"/>
      <c r="AS45" s="3034" t="n"/>
      <c r="AT45" s="1089" t="n"/>
      <c r="AU45" s="3037" t="n"/>
      <c r="AV45" s="1089" t="n"/>
      <c r="AW45" s="3034" t="n"/>
      <c r="AX45" s="1089" t="n"/>
      <c r="AY45" s="3034" t="n"/>
      <c r="AZ45" s="1089" t="n"/>
      <c r="BA45" s="3034" t="n">
        <v>94</v>
      </c>
      <c r="BB45" s="1089" t="n"/>
      <c r="BC45" s="3034">
        <f>AK45</f>
        <v/>
      </c>
      <c r="BD45" s="1089" t="n"/>
      <c r="BE45" s="3034" t="n">
        <v>3</v>
      </c>
      <c r="BF45" s="1089" t="n"/>
      <c r="BG45" s="1316" t="inlineStr">
        <is>
          <t>УК-5,СК-4</t>
        </is>
      </c>
      <c r="BH45" s="126" t="n"/>
      <c r="BI45" s="175" t="n"/>
      <c r="BJ45" s="1070" t="inlineStr">
        <is>
          <t>ТНВиОХТ</t>
        </is>
      </c>
      <c r="BK45" s="9" t="n"/>
      <c r="BL45" s="9" t="n"/>
      <c r="BM45" s="9" t="n"/>
      <c r="BN45" s="9" t="n"/>
      <c r="BO45" s="9" t="n"/>
      <c r="BP45" s="9" t="n"/>
      <c r="BQ45" s="9" t="n"/>
      <c r="BR45" s="9" t="n"/>
      <c r="BS45" s="9" t="n"/>
      <c r="BT45" s="9" t="n"/>
      <c r="BU45" s="9" t="n"/>
      <c r="BV45" s="9" t="n"/>
      <c r="BW45" s="9" t="n"/>
      <c r="BX45" s="9" t="n"/>
      <c r="BY45" s="9" t="n"/>
      <c r="BZ45" s="9" t="n"/>
      <c r="CA45" s="9" t="n"/>
      <c r="CB45" s="9" t="n"/>
      <c r="CC45" s="9" t="n"/>
      <c r="CD45" s="9" t="n"/>
      <c r="CE45" s="9" t="n"/>
      <c r="CF45" s="9" t="n"/>
      <c r="CG45" s="9" t="n"/>
      <c r="CH45" s="9" t="n"/>
      <c r="CI45" s="1" t="n"/>
      <c r="CJ45" s="1" t="n"/>
      <c r="CK45" s="1" t="n"/>
      <c r="CL45" s="1" t="n"/>
      <c r="CM45" s="1" t="n"/>
    </row>
    <row r="46">
      <c r="A46" s="1769" t="inlineStr">
        <is>
          <t>2.3.2</t>
        </is>
      </c>
      <c r="B46" s="1770" t="n"/>
      <c r="C46" s="1170" t="inlineStr">
        <is>
          <t>Экологические проблемы в неорганической технологии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824" t="n">
        <v>1</v>
      </c>
      <c r="AF46" s="175" t="n"/>
      <c r="AG46" s="3040" t="n"/>
      <c r="AH46" s="1611" t="n"/>
      <c r="AI46" s="3033" t="n">
        <v>98</v>
      </c>
      <c r="AJ46" s="1089" t="n"/>
      <c r="AK46" s="3034">
        <f>AM46+AO46+AQ46+AS46</f>
        <v/>
      </c>
      <c r="AL46" s="1089" t="n"/>
      <c r="AM46" s="3037" t="n">
        <v>20</v>
      </c>
      <c r="AN46" s="1089" t="n"/>
      <c r="AO46" s="3034" t="n">
        <v>22</v>
      </c>
      <c r="AP46" s="1089" t="n"/>
      <c r="AQ46" s="3034" t="n"/>
      <c r="AR46" s="1089" t="n"/>
      <c r="AS46" s="3034" t="n"/>
      <c r="AT46" s="1089" t="n"/>
      <c r="AU46" s="3037" t="n">
        <v>98</v>
      </c>
      <c r="AV46" s="1089" t="n"/>
      <c r="AW46" s="3034">
        <f>AK46</f>
        <v/>
      </c>
      <c r="AX46" s="1089" t="n"/>
      <c r="AY46" s="3034" t="n">
        <v>3</v>
      </c>
      <c r="AZ46" s="1089" t="n"/>
      <c r="BA46" s="3034" t="n"/>
      <c r="BB46" s="1089" t="n"/>
      <c r="BC46" s="3034" t="n"/>
      <c r="BD46" s="1089" t="n"/>
      <c r="BE46" s="3034" t="n"/>
      <c r="BF46" s="1089" t="n"/>
      <c r="BG46" s="1316" t="inlineStr">
        <is>
          <t>УК-6,СК-5</t>
        </is>
      </c>
      <c r="BH46" s="126" t="n"/>
      <c r="BI46" s="175" t="n"/>
      <c r="BJ46" s="1070" t="inlineStr">
        <is>
          <t>ПЭ</t>
        </is>
      </c>
      <c r="BK46" s="9" t="n"/>
      <c r="BL46" s="9" t="n"/>
      <c r="BM46" s="9" t="n"/>
      <c r="BN46" s="9" t="n"/>
      <c r="BO46" s="9" t="n"/>
      <c r="BP46" s="9" t="n"/>
      <c r="BQ46" s="9" t="n"/>
      <c r="BR46" s="9" t="n"/>
      <c r="BS46" s="9" t="n"/>
      <c r="BT46" s="9" t="n"/>
      <c r="BU46" s="9" t="n"/>
      <c r="BV46" s="9" t="n"/>
      <c r="BW46" s="9" t="n"/>
      <c r="BX46" s="9" t="n"/>
      <c r="BY46" s="9" t="n"/>
      <c r="BZ46" s="9" t="n"/>
      <c r="CA46" s="9" t="n"/>
      <c r="CB46" s="9" t="n"/>
      <c r="CC46" s="9" t="n"/>
      <c r="CD46" s="9" t="n"/>
      <c r="CE46" s="9" t="n"/>
      <c r="CF46" s="9" t="n"/>
      <c r="CG46" s="9" t="n"/>
      <c r="CH46" s="9" t="n"/>
      <c r="CI46" s="1" t="n"/>
      <c r="CJ46" s="1" t="n"/>
      <c r="CK46" s="1" t="n"/>
      <c r="CL46" s="1" t="n"/>
      <c r="CM46" s="1" t="n"/>
    </row>
    <row r="47">
      <c r="A47" s="1780" t="inlineStr">
        <is>
          <t>2.4</t>
        </is>
      </c>
      <c r="B47" s="1770" t="n"/>
      <c r="C47" s="3041" t="inlineStr">
        <is>
          <t xml:space="preserve"> Модуль "Высокоэффективные электрохимические процессы"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1312" t="n"/>
      <c r="AF47" s="175" t="n"/>
      <c r="AG47" s="3002" t="n"/>
      <c r="AH47" s="126" t="n"/>
      <c r="AI47" s="3029">
        <f>AI48+AI49+AI50</f>
        <v/>
      </c>
      <c r="AJ47" s="1089" t="n"/>
      <c r="AK47" s="3030">
        <f>AK48+AK49+AK50</f>
        <v/>
      </c>
      <c r="AL47" s="1089" t="n"/>
      <c r="AM47" s="3029">
        <f>AM48+AM49+AM50</f>
        <v/>
      </c>
      <c r="AN47" s="1089" t="n"/>
      <c r="AO47" s="3030">
        <f>AO48+AO49+AO50</f>
        <v/>
      </c>
      <c r="AP47" s="1089" t="n"/>
      <c r="AQ47" s="3030">
        <f>AQ48+AQ49+AQ50</f>
        <v/>
      </c>
      <c r="AR47" s="1089" t="n"/>
      <c r="AS47" s="3030">
        <f>AS48+AS49+AS50</f>
        <v/>
      </c>
      <c r="AT47" s="1089" t="n"/>
      <c r="AU47" s="3029">
        <f>AU48+AU49+AU50</f>
        <v/>
      </c>
      <c r="AV47" s="1089" t="n"/>
      <c r="AW47" s="3030">
        <f>AW48+AW49+AW50</f>
        <v/>
      </c>
      <c r="AX47" s="1089" t="n"/>
      <c r="AY47" s="3030">
        <f>AY48+AY49+AY50</f>
        <v/>
      </c>
      <c r="AZ47" s="1089" t="n"/>
      <c r="BA47" s="3030">
        <f>BA48+BA49+BA50</f>
        <v/>
      </c>
      <c r="BB47" s="1089" t="n"/>
      <c r="BC47" s="3030">
        <f>BC48+BC49+BC50</f>
        <v/>
      </c>
      <c r="BD47" s="1089" t="n"/>
      <c r="BE47" s="3030">
        <f>BE48+BE49+BE50</f>
        <v/>
      </c>
      <c r="BF47" s="1089" t="n"/>
      <c r="BG47" s="1311" t="n"/>
      <c r="BH47" s="126" t="n"/>
      <c r="BI47" s="175" t="n"/>
      <c r="BJ47" s="1777" t="n"/>
      <c r="BK47" s="1865" t="n"/>
      <c r="BL47" s="1865" t="n"/>
      <c r="BM47" s="1865" t="n"/>
      <c r="BN47" s="1865" t="n"/>
      <c r="BO47" s="1865" t="n"/>
      <c r="BP47" s="1865" t="n"/>
      <c r="BQ47" s="1865" t="n"/>
      <c r="BR47" s="1865" t="n"/>
      <c r="BS47" s="1865" t="n"/>
      <c r="BT47" s="1865" t="n"/>
      <c r="BU47" s="1865" t="n"/>
      <c r="BV47" s="1865" t="n"/>
      <c r="BW47" s="1865" t="n"/>
      <c r="BX47" s="1865" t="n"/>
      <c r="BY47" s="1865" t="n"/>
      <c r="BZ47" s="1865" t="n"/>
      <c r="CA47" s="1865" t="n"/>
      <c r="CB47" s="1865" t="n"/>
      <c r="CC47" s="1865" t="n"/>
      <c r="CD47" s="1865" t="n"/>
      <c r="CE47" s="1865" t="n"/>
      <c r="CF47" s="1865" t="n"/>
      <c r="CG47" s="1865" t="n"/>
      <c r="CH47" s="1865" t="n"/>
      <c r="CI47" s="1" t="n"/>
      <c r="CJ47" s="1" t="n"/>
      <c r="CK47" s="1" t="n"/>
      <c r="CL47" s="1" t="n"/>
      <c r="CM47" s="1" t="n"/>
    </row>
    <row r="48">
      <c r="A48" s="1769" t="inlineStr">
        <is>
          <t>2.4.1</t>
        </is>
      </c>
      <c r="B48" s="1770" t="n"/>
      <c r="C48" s="1170" t="inlineStr">
        <is>
          <t>Химические и иммерсионные покрытия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824" t="n"/>
      <c r="AF48" s="175" t="n"/>
      <c r="AG48" s="1313" t="n">
        <v>1</v>
      </c>
      <c r="AH48" s="126" t="n"/>
      <c r="AI48" s="3033" t="n">
        <v>108</v>
      </c>
      <c r="AJ48" s="1089" t="n"/>
      <c r="AK48" s="3034">
        <f>AM48+AO48+AQ48+AS48</f>
        <v/>
      </c>
      <c r="AL48" s="1089" t="n"/>
      <c r="AM48" s="3037" t="n">
        <v>18</v>
      </c>
      <c r="AN48" s="1089" t="n"/>
      <c r="AO48" s="3034" t="n">
        <v>26</v>
      </c>
      <c r="AP48" s="1089" t="n"/>
      <c r="AQ48" s="3034" t="n"/>
      <c r="AR48" s="1089" t="n"/>
      <c r="AS48" s="3034" t="n"/>
      <c r="AT48" s="1089" t="n"/>
      <c r="AU48" s="3037">
        <f>AY48*36</f>
        <v/>
      </c>
      <c r="AV48" s="1089" t="n"/>
      <c r="AW48" s="3034">
        <f>AK48</f>
        <v/>
      </c>
      <c r="AX48" s="1089" t="n"/>
      <c r="AY48" s="3034" t="n">
        <v>3</v>
      </c>
      <c r="AZ48" s="1089" t="n"/>
      <c r="BA48" s="3034" t="n"/>
      <c r="BB48" s="1089" t="n"/>
      <c r="BC48" s="3034" t="n"/>
      <c r="BD48" s="1089" t="n"/>
      <c r="BE48" s="3034" t="n"/>
      <c r="BF48" s="1089" t="n"/>
      <c r="BG48" s="1316" t="inlineStr">
        <is>
          <t>СК-6</t>
        </is>
      </c>
      <c r="BH48" s="126" t="n"/>
      <c r="BI48" s="175" t="n"/>
      <c r="BJ48" s="819" t="inlineStr">
        <is>
          <t>ХТЭПиМЭТ</t>
        </is>
      </c>
      <c r="BK48" s="9" t="n"/>
      <c r="BL48" s="9" t="n"/>
      <c r="BM48" s="9" t="n"/>
      <c r="BN48" s="9" t="n"/>
      <c r="BO48" s="9" t="n"/>
      <c r="BP48" s="9" t="n"/>
      <c r="BQ48" s="9" t="n"/>
      <c r="BR48" s="9" t="n"/>
      <c r="BS48" s="9" t="n"/>
      <c r="BT48" s="9" t="n"/>
      <c r="BU48" s="9" t="n"/>
      <c r="BV48" s="9" t="n"/>
      <c r="BW48" s="9" t="n"/>
      <c r="BX48" s="9" t="n"/>
      <c r="BY48" s="9" t="n"/>
      <c r="BZ48" s="9" t="n"/>
      <c r="CA48" s="9" t="n"/>
      <c r="CB48" s="9" t="n"/>
      <c r="CC48" s="9" t="n"/>
      <c r="CD48" s="9" t="n"/>
      <c r="CE48" s="9" t="n"/>
      <c r="CF48" s="9" t="n"/>
      <c r="CG48" s="9" t="n"/>
      <c r="CH48" s="9" t="n"/>
      <c r="CI48" s="1" t="n"/>
      <c r="CJ48" s="1" t="n"/>
      <c r="CK48" s="1" t="n"/>
      <c r="CL48" s="1" t="n"/>
      <c r="CM48" s="1" t="n"/>
    </row>
    <row r="49">
      <c r="A49" s="1769" t="inlineStr">
        <is>
          <t>2.4.2</t>
        </is>
      </c>
      <c r="B49" s="1770" t="n"/>
      <c r="C49" s="1170" t="inlineStr">
        <is>
          <t>Теория и практика композиционных электрохимических покрытий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824" t="n">
        <v>1</v>
      </c>
      <c r="AF49" s="175" t="n"/>
      <c r="AG49" s="1313" t="n"/>
      <c r="AH49" s="126" t="n"/>
      <c r="AI49" s="3033" t="n">
        <v>108</v>
      </c>
      <c r="AJ49" s="1089" t="n"/>
      <c r="AK49" s="3034">
        <f>AM49+AO49+AQ49+AS49</f>
        <v/>
      </c>
      <c r="AL49" s="1089" t="n"/>
      <c r="AM49" s="3037" t="n">
        <v>20</v>
      </c>
      <c r="AN49" s="1089" t="n"/>
      <c r="AO49" s="3034" t="n">
        <v>24</v>
      </c>
      <c r="AP49" s="1089" t="n"/>
      <c r="AQ49" s="3034" t="n"/>
      <c r="AR49" s="1089" t="n"/>
      <c r="AS49" s="3034" t="n"/>
      <c r="AT49" s="1089" t="n"/>
      <c r="AU49" s="3037">
        <f>AY49*36</f>
        <v/>
      </c>
      <c r="AV49" s="1089" t="n"/>
      <c r="AW49" s="3034">
        <f>AK49</f>
        <v/>
      </c>
      <c r="AX49" s="1089" t="n"/>
      <c r="AY49" s="3034" t="n">
        <v>3</v>
      </c>
      <c r="AZ49" s="1089" t="n"/>
      <c r="BA49" s="3034" t="n"/>
      <c r="BB49" s="1089" t="n"/>
      <c r="BC49" s="3034" t="n"/>
      <c r="BD49" s="1089" t="n"/>
      <c r="BE49" s="3034" t="n"/>
      <c r="BF49" s="1089" t="n"/>
      <c r="BG49" s="1316" t="inlineStr">
        <is>
          <t>СК-7</t>
        </is>
      </c>
      <c r="BH49" s="126" t="n"/>
      <c r="BI49" s="175" t="n"/>
      <c r="BJ49" s="819" t="inlineStr">
        <is>
          <t>ХТЭПиМЭТ</t>
        </is>
      </c>
      <c r="BK49" s="9" t="n"/>
      <c r="BL49" s="9" t="n"/>
      <c r="BM49" s="9" t="n"/>
      <c r="BN49" s="9" t="n"/>
      <c r="BO49" s="9" t="n"/>
      <c r="BP49" s="9" t="n"/>
      <c r="BQ49" s="9" t="n"/>
      <c r="BR49" s="9" t="n"/>
      <c r="BS49" s="9" t="n"/>
      <c r="BT49" s="9" t="n"/>
      <c r="BU49" s="9" t="n"/>
      <c r="BV49" s="9" t="n"/>
      <c r="BW49" s="9" t="n"/>
      <c r="BX49" s="9" t="n"/>
      <c r="BY49" s="9" t="n"/>
      <c r="BZ49" s="9" t="n"/>
      <c r="CA49" s="9" t="n"/>
      <c r="CB49" s="9" t="n"/>
      <c r="CC49" s="9" t="n"/>
      <c r="CD49" s="9" t="n"/>
      <c r="CE49" s="9" t="n"/>
      <c r="CF49" s="9" t="n"/>
      <c r="CG49" s="9" t="n"/>
      <c r="CH49" s="9" t="n"/>
      <c r="CI49" s="1" t="n"/>
      <c r="CJ49" s="1" t="n"/>
      <c r="CK49" s="1" t="n"/>
      <c r="CL49" s="1" t="n"/>
      <c r="CM49" s="1" t="n"/>
    </row>
    <row r="50">
      <c r="A50" s="1769" t="inlineStr">
        <is>
          <t>2.4.3</t>
        </is>
      </c>
      <c r="B50" s="1770" t="n"/>
      <c r="C50" s="1170" t="inlineStr">
        <is>
          <t>Электрохимическая энергетика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824" t="n">
        <v>2</v>
      </c>
      <c r="AF50" s="175" t="n"/>
      <c r="AG50" s="1313" t="n"/>
      <c r="AH50" s="126" t="n"/>
      <c r="AI50" s="3033" t="n">
        <v>98</v>
      </c>
      <c r="AJ50" s="1089" t="n"/>
      <c r="AK50" s="3034">
        <f>AM50+AO50+AQ50+AS50</f>
        <v/>
      </c>
      <c r="AL50" s="1089" t="n"/>
      <c r="AM50" s="3037" t="n">
        <v>20</v>
      </c>
      <c r="AN50" s="1089" t="n"/>
      <c r="AO50" s="3034" t="n">
        <v>24</v>
      </c>
      <c r="AP50" s="1089" t="n"/>
      <c r="AQ50" s="3034" t="n"/>
      <c r="AR50" s="1089" t="n"/>
      <c r="AS50" s="3034" t="n"/>
      <c r="AT50" s="1089" t="n"/>
      <c r="AU50" s="3037" t="n"/>
      <c r="AV50" s="1089" t="n"/>
      <c r="AW50" s="3034" t="n"/>
      <c r="AX50" s="1089" t="n"/>
      <c r="AY50" s="3034" t="n"/>
      <c r="AZ50" s="1089" t="n"/>
      <c r="BA50" s="3034" t="n">
        <v>98</v>
      </c>
      <c r="BB50" s="1089" t="n"/>
      <c r="BC50" s="3034">
        <f>AK50</f>
        <v/>
      </c>
      <c r="BD50" s="1089" t="n"/>
      <c r="BE50" s="3034" t="n">
        <v>3</v>
      </c>
      <c r="BF50" s="1089" t="n"/>
      <c r="BG50" s="1316" t="inlineStr">
        <is>
          <t>СК-8</t>
        </is>
      </c>
      <c r="BH50" s="126" t="n"/>
      <c r="BI50" s="175" t="n"/>
      <c r="BJ50" s="819" t="inlineStr">
        <is>
          <t>ХТЭПиМЭТ</t>
        </is>
      </c>
      <c r="BK50" s="9" t="n"/>
      <c r="BL50" s="9" t="n"/>
      <c r="BM50" s="9" t="n"/>
      <c r="BN50" s="9" t="n"/>
      <c r="BO50" s="9" t="n"/>
      <c r="BP50" s="9" t="n"/>
      <c r="BQ50" s="9" t="n"/>
      <c r="BR50" s="9" t="n"/>
      <c r="BS50" s="9" t="n"/>
      <c r="BT50" s="9" t="n"/>
      <c r="BU50" s="9" t="n"/>
      <c r="BV50" s="9" t="n"/>
      <c r="BW50" s="9" t="n"/>
      <c r="BX50" s="9" t="n"/>
      <c r="BY50" s="9" t="n"/>
      <c r="BZ50" s="9" t="n"/>
      <c r="CA50" s="9" t="n"/>
      <c r="CB50" s="9" t="n"/>
      <c r="CC50" s="9" t="n"/>
      <c r="CD50" s="9" t="n"/>
      <c r="CE50" s="9" t="n"/>
      <c r="CF50" s="9" t="n"/>
      <c r="CG50" s="9" t="n"/>
      <c r="CH50" s="9" t="n"/>
      <c r="CI50" s="1" t="n"/>
      <c r="CJ50" s="1" t="n"/>
      <c r="CK50" s="1" t="n"/>
      <c r="CL50" s="1" t="n"/>
      <c r="CM50" s="1" t="n"/>
    </row>
    <row r="51">
      <c r="A51" s="3042" t="inlineStr">
        <is>
          <t>2.5</t>
        </is>
      </c>
      <c r="B51" s="1770" t="n"/>
      <c r="C51" s="3043" t="inlineStr">
        <is>
          <t>Дополнительные виды обучения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3044" t="n"/>
      <c r="AF51" s="175" t="n"/>
      <c r="AG51" s="3045" t="n"/>
      <c r="AH51" s="126" t="n"/>
      <c r="AI51" s="3046" t="inlineStr">
        <is>
          <t>/</t>
        </is>
      </c>
      <c r="AJ51" s="3047" t="n">
        <v>338</v>
      </c>
      <c r="AK51" s="3048" t="inlineStr">
        <is>
          <t>/</t>
        </is>
      </c>
      <c r="AL51" s="3049" t="n">
        <v>218</v>
      </c>
      <c r="AM51" s="3046" t="inlineStr">
        <is>
          <t>/</t>
        </is>
      </c>
      <c r="AN51" s="3050" t="n">
        <v>66</v>
      </c>
      <c r="AO51" s="3048" t="inlineStr">
        <is>
          <t>/</t>
        </is>
      </c>
      <c r="AP51" s="3050" t="n">
        <v>24</v>
      </c>
      <c r="AQ51" s="3048" t="inlineStr">
        <is>
          <t>/</t>
        </is>
      </c>
      <c r="AR51" s="3050" t="n">
        <v>96</v>
      </c>
      <c r="AS51" s="3048" t="inlineStr">
        <is>
          <t>/</t>
        </is>
      </c>
      <c r="AT51" s="3049" t="n">
        <v>32</v>
      </c>
      <c r="AU51" s="3051" t="inlineStr">
        <is>
          <t>/190</t>
        </is>
      </c>
      <c r="AV51" s="1089" t="n"/>
      <c r="AW51" s="3052" t="inlineStr">
        <is>
          <t>/130</t>
        </is>
      </c>
      <c r="AX51" s="1089" t="n"/>
      <c r="AY51" s="3052" t="inlineStr">
        <is>
          <t>/2</t>
        </is>
      </c>
      <c r="AZ51" s="1089" t="n"/>
      <c r="BA51" s="3052" t="inlineStr">
        <is>
          <t>/148</t>
        </is>
      </c>
      <c r="BB51" s="1089" t="n"/>
      <c r="BC51" s="3052" t="inlineStr">
        <is>
          <t>/88</t>
        </is>
      </c>
      <c r="BD51" s="1089" t="n"/>
      <c r="BE51" s="3052" t="inlineStr">
        <is>
          <t>/7</t>
        </is>
      </c>
      <c r="BF51" s="1089" t="n"/>
      <c r="BG51" s="1230" t="n"/>
      <c r="BH51" s="126" t="n"/>
      <c r="BI51" s="175" t="n"/>
      <c r="BJ51" s="1777" t="n"/>
      <c r="BK51" s="1865" t="n"/>
      <c r="BL51" s="1865" t="n"/>
      <c r="BM51" s="1865" t="n"/>
      <c r="BN51" s="1865" t="n"/>
      <c r="BO51" s="1865" t="n"/>
      <c r="BP51" s="1865" t="n"/>
      <c r="BQ51" s="1865" t="n"/>
      <c r="BR51" s="1865" t="n"/>
      <c r="BS51" s="1865" t="n"/>
      <c r="BT51" s="1865" t="n"/>
      <c r="BU51" s="1865" t="n"/>
      <c r="BV51" s="1865" t="n"/>
      <c r="BW51" s="1865" t="n"/>
      <c r="BX51" s="1865" t="n"/>
      <c r="BY51" s="1865" t="n"/>
      <c r="BZ51" s="1865" t="n"/>
      <c r="CA51" s="1865" t="n"/>
      <c r="CB51" s="1865" t="n"/>
      <c r="CC51" s="1865" t="n"/>
      <c r="CD51" s="1865" t="n"/>
      <c r="CE51" s="1865" t="n"/>
      <c r="CF51" s="1865" t="n"/>
      <c r="CG51" s="1865" t="n"/>
      <c r="CH51" s="1865" t="n"/>
      <c r="CI51" s="1" t="n"/>
      <c r="CJ51" s="1" t="n"/>
      <c r="CK51" s="1" t="n"/>
      <c r="CL51" s="1" t="n"/>
      <c r="CM51" s="1" t="n"/>
    </row>
    <row r="52">
      <c r="A52" s="3053" t="inlineStr">
        <is>
          <t>2.5.1</t>
        </is>
      </c>
      <c r="B52" s="1770" t="n"/>
      <c r="C52" s="1297" t="inlineStr">
        <is>
          <t>Философия и методология науки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3054" t="inlineStr">
        <is>
          <t>/</t>
        </is>
      </c>
      <c r="AF52" s="3055" t="n">
        <v>2</v>
      </c>
      <c r="AG52" s="3056" t="n"/>
      <c r="AH52" s="1770" t="n"/>
      <c r="AI52" s="3057" t="inlineStr">
        <is>
          <t>/</t>
        </is>
      </c>
      <c r="AJ52" s="3058" t="n">
        <v>123.9</v>
      </c>
      <c r="AK52" s="3059" t="inlineStr">
        <is>
          <t>/</t>
        </is>
      </c>
      <c r="AL52" s="3055" t="n">
        <v>72</v>
      </c>
      <c r="AM52" s="3057" t="inlineStr">
        <is>
          <t>/</t>
        </is>
      </c>
      <c r="AN52" s="3058" t="n">
        <v>40</v>
      </c>
      <c r="AO52" s="3059" t="n"/>
      <c r="AP52" s="3058" t="n"/>
      <c r="AQ52" s="3059" t="n"/>
      <c r="AR52" s="3058" t="n"/>
      <c r="AS52" s="3059" t="inlineStr">
        <is>
          <t>/</t>
        </is>
      </c>
      <c r="AT52" s="3055" t="n">
        <v>32</v>
      </c>
      <c r="AU52" s="3060" t="inlineStr">
        <is>
          <t>/48</t>
        </is>
      </c>
      <c r="AV52" s="1089" t="n"/>
      <c r="AW52" s="3061" t="inlineStr">
        <is>
          <t>/32</t>
        </is>
      </c>
      <c r="AX52" s="1089" t="n"/>
      <c r="AY52" s="3061" t="n"/>
      <c r="AZ52" s="1089" t="n"/>
      <c r="BA52" s="3061" t="inlineStr">
        <is>
          <t>/76</t>
        </is>
      </c>
      <c r="BB52" s="1089" t="n"/>
      <c r="BC52" s="3061" t="inlineStr">
        <is>
          <t>/40</t>
        </is>
      </c>
      <c r="BD52" s="1089" t="n"/>
      <c r="BE52" s="3061" t="inlineStr">
        <is>
          <t>/3</t>
        </is>
      </c>
      <c r="BF52" s="1089" t="n"/>
      <c r="BG52" s="1385" t="inlineStr">
        <is>
          <t>УК-1</t>
        </is>
      </c>
      <c r="BH52" s="126" t="n"/>
      <c r="BI52" s="175" t="n"/>
      <c r="BJ52" s="1070" t="inlineStr">
        <is>
          <t>ФиП</t>
        </is>
      </c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9" t="n"/>
      <c r="CG52" s="9" t="n"/>
      <c r="CH52" s="9" t="n"/>
      <c r="CI52" s="1" t="n"/>
      <c r="CJ52" s="1" t="n"/>
      <c r="CK52" s="1" t="n"/>
      <c r="CL52" s="1" t="n"/>
      <c r="CM52" s="1" t="n"/>
    </row>
    <row r="53">
      <c r="A53" s="3053" t="inlineStr">
        <is>
          <t>2.5.2</t>
        </is>
      </c>
      <c r="B53" s="1770" t="n"/>
      <c r="C53" s="1260" t="inlineStr">
        <is>
          <t>Иностранный язык *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75" t="n"/>
      <c r="AE53" s="3062" t="inlineStr">
        <is>
          <t>/</t>
        </is>
      </c>
      <c r="AF53" s="3063" t="n">
        <v>2</v>
      </c>
      <c r="AG53" s="3064" t="n"/>
      <c r="AH53" s="1770" t="n"/>
      <c r="AI53" s="3057" t="inlineStr">
        <is>
          <t>/</t>
        </is>
      </c>
      <c r="AJ53" s="3058" t="n">
        <v>142</v>
      </c>
      <c r="AK53" s="3059" t="inlineStr">
        <is>
          <t>/</t>
        </is>
      </c>
      <c r="AL53" s="3055" t="n">
        <v>96</v>
      </c>
      <c r="AM53" s="3057" t="n"/>
      <c r="AN53" s="3058" t="n"/>
      <c r="AO53" s="3059" t="n"/>
      <c r="AP53" s="3058" t="n"/>
      <c r="AQ53" s="3059" t="inlineStr">
        <is>
          <t>/</t>
        </is>
      </c>
      <c r="AR53" s="3058" t="n">
        <v>96</v>
      </c>
      <c r="AS53" s="3059" t="n"/>
      <c r="AT53" s="3055" t="n"/>
      <c r="AU53" s="3060" t="inlineStr">
        <is>
          <t>/70</t>
        </is>
      </c>
      <c r="AV53" s="1089" t="n"/>
      <c r="AW53" s="3061" t="inlineStr">
        <is>
          <t>/48</t>
        </is>
      </c>
      <c r="AX53" s="1089" t="n"/>
      <c r="AY53" s="3061" t="n"/>
      <c r="AZ53" s="1089" t="n"/>
      <c r="BA53" s="3061" t="inlineStr">
        <is>
          <t>/72</t>
        </is>
      </c>
      <c r="BB53" s="1089" t="n"/>
      <c r="BC53" s="3061" t="inlineStr">
        <is>
          <t>/48</t>
        </is>
      </c>
      <c r="BD53" s="1089" t="n"/>
      <c r="BE53" s="3061" t="inlineStr">
        <is>
          <t>/4</t>
        </is>
      </c>
      <c r="BF53" s="1089" t="n"/>
      <c r="BG53" s="1385" t="inlineStr">
        <is>
          <t>УК-3</t>
        </is>
      </c>
      <c r="BH53" s="126" t="n"/>
      <c r="BI53" s="175" t="n"/>
      <c r="BJ53" s="1070" t="inlineStr">
        <is>
          <t>МКиТП</t>
        </is>
      </c>
      <c r="BK53" s="9" t="n"/>
      <c r="BL53" s="9" t="n"/>
      <c r="BM53" s="9" t="n"/>
      <c r="BN53" s="9" t="n"/>
      <c r="BO53" s="9" t="n"/>
      <c r="BP53" s="9" t="n"/>
      <c r="BQ53" s="9" t="n"/>
      <c r="BR53" s="9" t="n"/>
      <c r="BS53" s="9" t="n"/>
      <c r="BT53" s="9" t="n"/>
      <c r="BU53" s="9" t="n"/>
      <c r="BV53" s="9" t="n"/>
      <c r="BW53" s="9" t="n"/>
      <c r="BX53" s="9" t="n"/>
      <c r="BY53" s="9" t="n"/>
      <c r="BZ53" s="9" t="n"/>
      <c r="CA53" s="9" t="n"/>
      <c r="CB53" s="9" t="n"/>
      <c r="CC53" s="9" t="n"/>
      <c r="CD53" s="9" t="n"/>
      <c r="CE53" s="9" t="n"/>
      <c r="CF53" s="9" t="n"/>
      <c r="CG53" s="9" t="n"/>
      <c r="CH53" s="9" t="n"/>
      <c r="CI53" s="1" t="n"/>
      <c r="CJ53" s="1" t="n"/>
      <c r="CK53" s="1" t="n"/>
      <c r="CL53" s="1" t="n"/>
      <c r="CM53" s="1" t="n"/>
    </row>
    <row r="54">
      <c r="A54" s="3065" t="inlineStr">
        <is>
          <t>2.5.3</t>
        </is>
      </c>
      <c r="B54" s="1809" t="n"/>
      <c r="C54" s="2873" t="inlineStr">
        <is>
          <t>Основы информационных технологий *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742" t="n"/>
      <c r="AE54" s="3066" t="n"/>
      <c r="AF54" s="3067" t="n"/>
      <c r="AG54" s="3068" t="inlineStr">
        <is>
          <t>/</t>
        </is>
      </c>
      <c r="AH54" s="3068" t="inlineStr">
        <is>
          <t>1д</t>
        </is>
      </c>
      <c r="AI54" s="3069" t="inlineStr">
        <is>
          <t>/</t>
        </is>
      </c>
      <c r="AJ54" s="3070" t="n">
        <v>72</v>
      </c>
      <c r="AK54" s="3071" t="inlineStr">
        <is>
          <t>/</t>
        </is>
      </c>
      <c r="AL54" s="3072" t="n">
        <v>50</v>
      </c>
      <c r="AM54" s="3069" t="inlineStr">
        <is>
          <t>/</t>
        </is>
      </c>
      <c r="AN54" s="3070" t="n">
        <v>26</v>
      </c>
      <c r="AO54" s="3071" t="inlineStr">
        <is>
          <t>/</t>
        </is>
      </c>
      <c r="AP54" s="3070" t="n">
        <v>24</v>
      </c>
      <c r="AQ54" s="3071" t="n"/>
      <c r="AR54" s="3070" t="n"/>
      <c r="AS54" s="3071" t="n"/>
      <c r="AT54" s="3072" t="n"/>
      <c r="AU54" s="3073" t="inlineStr">
        <is>
          <t>/72</t>
        </is>
      </c>
      <c r="AV54" s="144" t="n"/>
      <c r="AW54" s="3074" t="inlineStr">
        <is>
          <t>/50</t>
        </is>
      </c>
      <c r="AX54" s="144" t="n"/>
      <c r="AY54" s="3074" t="inlineStr">
        <is>
          <t>/2</t>
        </is>
      </c>
      <c r="AZ54" s="144" t="n"/>
      <c r="BA54" s="3074" t="n"/>
      <c r="BB54" s="144" t="n"/>
      <c r="BC54" s="3074" t="n"/>
      <c r="BD54" s="144" t="n"/>
      <c r="BE54" s="3074" t="n"/>
      <c r="BF54" s="144" t="n"/>
      <c r="BG54" s="3075" t="inlineStr">
        <is>
          <t>УК-2</t>
        </is>
      </c>
      <c r="BH54" s="202" t="n"/>
      <c r="BI54" s="203" t="n"/>
      <c r="BJ54" s="1070" t="inlineStr">
        <is>
          <t>ИСиТ</t>
        </is>
      </c>
      <c r="BK54" s="9" t="n"/>
      <c r="BL54" s="9" t="n"/>
      <c r="BM54" s="9" t="n"/>
      <c r="BN54" s="9" t="n"/>
      <c r="BO54" s="9" t="n"/>
      <c r="BP54" s="9" t="n"/>
      <c r="BQ54" s="9" t="n"/>
      <c r="BR54" s="9" t="n"/>
      <c r="BS54" s="9" t="n"/>
      <c r="BT54" s="9" t="n"/>
      <c r="BU54" s="9" t="n"/>
      <c r="BV54" s="9" t="n"/>
      <c r="BW54" s="9" t="n"/>
      <c r="BX54" s="9" t="n"/>
      <c r="BY54" s="9" t="n"/>
      <c r="BZ54" s="9" t="n"/>
      <c r="CA54" s="9" t="n"/>
      <c r="CB54" s="9" t="n"/>
      <c r="CC54" s="9" t="n"/>
      <c r="CD54" s="9" t="n"/>
      <c r="CE54" s="9" t="n"/>
      <c r="CF54" s="9" t="n"/>
      <c r="CG54" s="9" t="n"/>
      <c r="CH54" s="9" t="n"/>
      <c r="CI54" s="1" t="n"/>
      <c r="CJ54" s="1" t="n"/>
      <c r="CK54" s="1" t="n"/>
      <c r="CL54" s="1" t="n"/>
      <c r="CM54" s="1" t="n"/>
    </row>
    <row r="55">
      <c r="A55" s="1812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762" t="n"/>
      <c r="AG55" s="3076" t="n"/>
      <c r="AH55" s="3076" t="n"/>
      <c r="AI55" s="3077">
        <f>AI38+AI30</f>
        <v/>
      </c>
      <c r="AJ55" s="231" t="n"/>
      <c r="AK55" s="3078">
        <f>AK38+AK30</f>
        <v/>
      </c>
      <c r="AL55" s="231" t="n"/>
      <c r="AM55" s="3079">
        <f>AM38+AM30</f>
        <v/>
      </c>
      <c r="AN55" s="2035" t="n"/>
      <c r="AO55" s="3079">
        <f>AO38+AO30</f>
        <v/>
      </c>
      <c r="AP55" s="2035" t="n"/>
      <c r="AQ55" s="3079">
        <f>AQ38+AQ30</f>
        <v/>
      </c>
      <c r="AR55" s="2035" t="n"/>
      <c r="AS55" s="3079" t="n"/>
      <c r="AT55" s="2035" t="n"/>
      <c r="AU55" s="167">
        <f>AU38+AU30</f>
        <v/>
      </c>
      <c r="AV55" s="124" t="n"/>
      <c r="AW55" s="3079">
        <f>AW38+AW30</f>
        <v/>
      </c>
      <c r="AX55" s="2035" t="n"/>
      <c r="AY55" s="3079">
        <f>AY38+AY30</f>
        <v/>
      </c>
      <c r="AZ55" s="2035" t="n"/>
      <c r="BA55" s="3079">
        <f>BA38+BA30</f>
        <v/>
      </c>
      <c r="BB55" s="2035" t="n"/>
      <c r="BC55" s="3079">
        <f>BC38+BC30</f>
        <v/>
      </c>
      <c r="BD55" s="2035" t="n"/>
      <c r="BE55" s="3079">
        <f>BE38+BE30</f>
        <v/>
      </c>
      <c r="BF55" s="2035" t="n"/>
      <c r="BG55" s="2877" t="n"/>
      <c r="BH55" s="101" t="n"/>
      <c r="BI55" s="104" t="n"/>
      <c r="BJ55" s="283" t="n"/>
      <c r="BK55" s="283" t="n"/>
      <c r="BL55" s="283" t="n"/>
      <c r="BM55" s="283" t="n"/>
      <c r="BN55" s="283" t="n"/>
      <c r="BO55" s="283" t="n"/>
      <c r="BP55" s="2878" t="n"/>
      <c r="BQ55" s="2878" t="n"/>
      <c r="BR55" s="2878" t="n"/>
      <c r="BS55" s="2878" t="n"/>
      <c r="BT55" s="2878" t="n"/>
      <c r="BU55" s="2878" t="n"/>
      <c r="BV55" s="2878" t="n"/>
      <c r="BW55" s="2878" t="n"/>
      <c r="BX55" s="2878" t="n"/>
      <c r="BY55" s="2878" t="n"/>
      <c r="BZ55" s="2878" t="n"/>
      <c r="CA55" s="2878" t="n"/>
      <c r="CB55" s="2878" t="n"/>
      <c r="CC55" s="2878" t="n"/>
      <c r="CD55" s="2878" t="n"/>
      <c r="CE55" s="2878" t="n"/>
      <c r="CF55" s="2878" t="n"/>
      <c r="CG55" s="2878" t="n"/>
      <c r="CH55" s="2878" t="n"/>
      <c r="CI55" s="2878" t="n"/>
      <c r="CJ55" s="1" t="n"/>
      <c r="CK55" s="1" t="n"/>
      <c r="CL55" s="1" t="n"/>
      <c r="CM55" s="1" t="n"/>
    </row>
    <row r="56">
      <c r="A56" s="1815" t="inlineStr">
        <is>
          <t>Количество часов учебных занятий в неделю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70" t="n"/>
      <c r="AG56" s="3080" t="n"/>
      <c r="AH56" s="3080" t="n"/>
      <c r="AI56" s="3081" t="n"/>
      <c r="AJ56" s="1089" t="n"/>
      <c r="AK56" s="3082" t="n"/>
      <c r="AL56" s="1089" t="n"/>
      <c r="AM56" s="3082" t="n"/>
      <c r="AN56" s="1089" t="n"/>
      <c r="AO56" s="3082" t="n"/>
      <c r="AP56" s="1089" t="n"/>
      <c r="AQ56" s="3082" t="n"/>
      <c r="AR56" s="1089" t="n"/>
      <c r="AS56" s="3082" t="n"/>
      <c r="AT56" s="1089" t="n"/>
      <c r="AU56" s="1818">
        <f>AW55/AU28</f>
        <v/>
      </c>
      <c r="AV56" s="126" t="n"/>
      <c r="AW56" s="126" t="n"/>
      <c r="AX56" s="126" t="n"/>
      <c r="AY56" s="126" t="n"/>
      <c r="AZ56" s="128" t="n"/>
      <c r="BA56" s="1819">
        <f>BC55/BA28</f>
        <v/>
      </c>
      <c r="BB56" s="126" t="n"/>
      <c r="BC56" s="126" t="n"/>
      <c r="BD56" s="126" t="n"/>
      <c r="BE56" s="126" t="n"/>
      <c r="BF56" s="175" t="n"/>
      <c r="BG56" s="112" t="n"/>
      <c r="BH56" s="1" t="n"/>
      <c r="BI56" s="114" t="n"/>
      <c r="BJ56" s="283" t="n"/>
      <c r="BK56" s="283" t="n"/>
      <c r="BL56" s="1" t="n"/>
      <c r="BM56" s="1" t="n"/>
      <c r="BN56" s="1" t="n"/>
      <c r="BO56" s="1" t="n"/>
      <c r="BP56" s="2878" t="n"/>
      <c r="BQ56" s="2878" t="n"/>
      <c r="BR56" s="2878" t="n"/>
      <c r="BS56" s="2878" t="n"/>
      <c r="BT56" s="2878" t="n"/>
      <c r="BU56" s="2878" t="n"/>
      <c r="BV56" s="2878" t="n"/>
      <c r="BW56" s="2878" t="n"/>
      <c r="BX56" s="2878" t="n"/>
      <c r="BY56" s="2878" t="n"/>
      <c r="BZ56" s="2878" t="n"/>
      <c r="CA56" s="2878" t="n"/>
      <c r="CB56" s="2878" t="n"/>
      <c r="CC56" s="2878" t="n"/>
      <c r="CD56" s="2878" t="n"/>
      <c r="CE56" s="2878" t="n"/>
      <c r="CF56" s="2878" t="n"/>
      <c r="CG56" s="2878" t="n"/>
      <c r="CH56" s="2878" t="n"/>
      <c r="CI56" s="2878" t="n"/>
      <c r="CJ56" s="1" t="n"/>
      <c r="CK56" s="1" t="n"/>
      <c r="CL56" s="1" t="n"/>
      <c r="CM56" s="1" t="n"/>
    </row>
    <row r="57">
      <c r="A57" s="1823" t="inlineStr">
        <is>
          <t>Количество курсовых проектов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770" t="n"/>
      <c r="AG57" s="3083" t="n"/>
      <c r="AH57" s="3083" t="n"/>
      <c r="AI57" s="3084" t="n"/>
      <c r="AJ57" s="1089" t="n"/>
      <c r="AK57" s="3085" t="n"/>
      <c r="AL57" s="1089" t="n"/>
      <c r="AM57" s="3085" t="n"/>
      <c r="AN57" s="1089" t="n"/>
      <c r="AO57" s="3085" t="n"/>
      <c r="AP57" s="1089" t="n"/>
      <c r="AQ57" s="3085" t="n"/>
      <c r="AR57" s="1089" t="n"/>
      <c r="AS57" s="3085" t="n"/>
      <c r="AT57" s="1089" t="n"/>
      <c r="AU57" s="1825" t="n"/>
      <c r="AV57" s="1800" t="n"/>
      <c r="AW57" s="126" t="n"/>
      <c r="AX57" s="126" t="n"/>
      <c r="AY57" s="126" t="n"/>
      <c r="AZ57" s="1770" t="n"/>
      <c r="BA57" s="1826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283" t="n"/>
      <c r="BK57" s="283" t="n"/>
      <c r="BL57" s="283" t="n"/>
      <c r="BM57" s="283" t="n"/>
      <c r="BN57" s="283" t="n"/>
      <c r="BO57" s="283" t="n"/>
      <c r="BP57" s="2878" t="n"/>
      <c r="BQ57" s="2878" t="n"/>
      <c r="BR57" s="2878" t="n"/>
      <c r="BS57" s="2878" t="n"/>
      <c r="BT57" s="2878" t="n"/>
      <c r="BU57" s="2878" t="n"/>
      <c r="BV57" s="2878" t="n"/>
      <c r="BW57" s="2878" t="n"/>
      <c r="BX57" s="2878" t="n"/>
      <c r="BY57" s="2878" t="n"/>
      <c r="BZ57" s="2878" t="n"/>
      <c r="CA57" s="2878" t="n"/>
      <c r="CB57" s="2878" t="n"/>
      <c r="CC57" s="2878" t="n"/>
      <c r="CD57" s="2878" t="n"/>
      <c r="CE57" s="2878" t="n"/>
      <c r="CF57" s="2878" t="n"/>
      <c r="CG57" s="2878" t="n"/>
      <c r="CH57" s="2878" t="n"/>
      <c r="CI57" s="2878" t="n"/>
      <c r="CJ57" s="1" t="n"/>
      <c r="CK57" s="1" t="n"/>
      <c r="CL57" s="1" t="n"/>
      <c r="CM57" s="1" t="n"/>
    </row>
    <row r="58">
      <c r="A58" s="1823" t="inlineStr">
        <is>
          <t>Количество курсовых работ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770" t="n"/>
      <c r="AG58" s="3083" t="n"/>
      <c r="AH58" s="3083" t="n"/>
      <c r="AI58" s="3084" t="n"/>
      <c r="AJ58" s="1089" t="n"/>
      <c r="AK58" s="3085" t="n"/>
      <c r="AL58" s="1089" t="n"/>
      <c r="AM58" s="3085" t="n"/>
      <c r="AN58" s="1089" t="n"/>
      <c r="AO58" s="3085" t="n"/>
      <c r="AP58" s="1089" t="n"/>
      <c r="AQ58" s="3085" t="n"/>
      <c r="AR58" s="1089" t="n"/>
      <c r="AS58" s="3085" t="n"/>
      <c r="AT58" s="1089" t="n"/>
      <c r="AU58" s="1825" t="n"/>
      <c r="AV58" s="1800" t="n"/>
      <c r="AW58" s="126" t="n"/>
      <c r="AX58" s="126" t="n"/>
      <c r="AY58" s="126" t="n"/>
      <c r="AZ58" s="1770" t="n"/>
      <c r="BA58" s="1826" t="n"/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283" t="n"/>
      <c r="BK58" s="283" t="n"/>
      <c r="BL58" s="283" t="n"/>
      <c r="BM58" s="283" t="n"/>
      <c r="BN58" s="283" t="n"/>
      <c r="BO58" s="283" t="n"/>
      <c r="BP58" s="2878" t="n"/>
      <c r="BQ58" s="2878" t="n"/>
      <c r="BR58" s="2878" t="n"/>
      <c r="BS58" s="2878" t="n"/>
      <c r="BT58" s="2878" t="n"/>
      <c r="BU58" s="2878" t="n"/>
      <c r="BV58" s="2878" t="n"/>
      <c r="BW58" s="2878" t="n"/>
      <c r="BX58" s="2878" t="n"/>
      <c r="BY58" s="2878" t="n"/>
      <c r="BZ58" s="2878" t="n"/>
      <c r="CA58" s="2878" t="n"/>
      <c r="CB58" s="2878" t="n"/>
      <c r="CC58" s="2878" t="n"/>
      <c r="CD58" s="2878" t="n"/>
      <c r="CE58" s="2878" t="n"/>
      <c r="CF58" s="2878" t="n"/>
      <c r="CG58" s="2878" t="n"/>
      <c r="CH58" s="2878" t="n"/>
      <c r="CI58" s="2878" t="n"/>
      <c r="CJ58" s="1" t="n"/>
      <c r="CK58" s="1" t="n"/>
      <c r="CL58" s="1" t="n"/>
      <c r="CM58" s="1" t="n"/>
    </row>
    <row r="59">
      <c r="A59" s="1823" t="inlineStr">
        <is>
          <t>Количество экзаменов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770" t="n"/>
      <c r="AG59" s="3083" t="n"/>
      <c r="AH59" s="3083" t="n"/>
      <c r="AI59" s="3084" t="n">
        <v>7</v>
      </c>
      <c r="AJ59" s="1089" t="n"/>
      <c r="AK59" s="3085" t="n"/>
      <c r="AL59" s="1089" t="n"/>
      <c r="AM59" s="3085" t="n"/>
      <c r="AN59" s="1089" t="n"/>
      <c r="AO59" s="3085" t="n"/>
      <c r="AP59" s="1089" t="n"/>
      <c r="AQ59" s="3085" t="n"/>
      <c r="AR59" s="1089" t="n"/>
      <c r="AS59" s="3085" t="n"/>
      <c r="AT59" s="1089" t="n"/>
      <c r="AU59" s="1191" t="n">
        <v>4</v>
      </c>
      <c r="AV59" s="131" t="n"/>
      <c r="AW59" s="131" t="n"/>
      <c r="AX59" s="131" t="n"/>
      <c r="AY59" s="131" t="n"/>
      <c r="AZ59" s="179" t="n"/>
      <c r="BA59" s="1826" t="n">
        <v>3</v>
      </c>
      <c r="BB59" s="126" t="n"/>
      <c r="BC59" s="126" t="n"/>
      <c r="BD59" s="126" t="n"/>
      <c r="BE59" s="126" t="n"/>
      <c r="BF59" s="175" t="n"/>
      <c r="BG59" s="112" t="n"/>
      <c r="BH59" s="1" t="n"/>
      <c r="BI59" s="114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1" t="n"/>
      <c r="CK59" s="1" t="n"/>
      <c r="CL59" s="1" t="n"/>
      <c r="CM59" s="1" t="n"/>
    </row>
    <row r="60">
      <c r="A60" s="1827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202" t="n"/>
      <c r="AC60" s="202" t="n"/>
      <c r="AD60" s="202" t="n"/>
      <c r="AE60" s="202" t="n"/>
      <c r="AF60" s="1809" t="n"/>
      <c r="AG60" s="3086" t="n"/>
      <c r="AH60" s="3086" t="n"/>
      <c r="AI60" s="1829" t="n">
        <v>8</v>
      </c>
      <c r="AJ60" s="144" t="n"/>
      <c r="AK60" s="241" t="n"/>
      <c r="AL60" s="144" t="n"/>
      <c r="AM60" s="241" t="n"/>
      <c r="AN60" s="144" t="n"/>
      <c r="AO60" s="241" t="n"/>
      <c r="AP60" s="144" t="n"/>
      <c r="AQ60" s="241" t="n"/>
      <c r="AR60" s="144" t="n"/>
      <c r="AS60" s="241" t="n"/>
      <c r="AT60" s="144" t="n"/>
      <c r="AU60" s="1829" t="n">
        <v>5</v>
      </c>
      <c r="AV60" s="202" t="n"/>
      <c r="AW60" s="202" t="n"/>
      <c r="AX60" s="202" t="n"/>
      <c r="AY60" s="202" t="n"/>
      <c r="AZ60" s="144" t="n"/>
      <c r="BA60" s="1830" t="n">
        <v>3</v>
      </c>
      <c r="BB60" s="202" t="n"/>
      <c r="BC60" s="202" t="n"/>
      <c r="BD60" s="202" t="n"/>
      <c r="BE60" s="202" t="n"/>
      <c r="BF60" s="203" t="n"/>
      <c r="BG60" s="136" t="n"/>
      <c r="BH60" s="44" t="n"/>
      <c r="BI60" s="137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1" t="n"/>
      <c r="CK60" s="1" t="n"/>
      <c r="CL60" s="1" t="n"/>
      <c r="CM60" s="1" t="n"/>
    </row>
    <row r="61">
      <c r="A61" s="242" t="n"/>
      <c r="B61" s="242" t="n"/>
      <c r="C61" s="242" t="n"/>
      <c r="D61" s="242" t="n"/>
      <c r="E61" s="242" t="n"/>
      <c r="F61" s="242" t="n"/>
      <c r="G61" s="242" t="n"/>
      <c r="H61" s="242" t="n"/>
      <c r="I61" s="242" t="n"/>
      <c r="J61" s="242" t="n"/>
      <c r="K61" s="242" t="n"/>
      <c r="L61" s="242" t="n"/>
      <c r="M61" s="242" t="n"/>
      <c r="N61" s="242" t="n"/>
      <c r="O61" s="242" t="n"/>
      <c r="P61" s="242" t="n"/>
      <c r="Q61" s="242" t="n"/>
      <c r="R61" s="242" t="n"/>
      <c r="S61" s="242" t="n"/>
      <c r="T61" s="242" t="n"/>
      <c r="U61" s="242" t="n"/>
      <c r="V61" s="242" t="n"/>
      <c r="W61" s="242" t="n"/>
      <c r="X61" s="242" t="n"/>
      <c r="Y61" s="242" t="n"/>
      <c r="Z61" s="242" t="n"/>
      <c r="AA61" s="242" t="n"/>
      <c r="AB61" s="242" t="n"/>
      <c r="AC61" s="242" t="n"/>
      <c r="AD61" s="242" t="n"/>
      <c r="AE61" s="242" t="n"/>
      <c r="AF61" s="242" t="n"/>
      <c r="AG61" s="242" t="n"/>
      <c r="AH61" s="242" t="n"/>
      <c r="AI61" s="242" t="n"/>
      <c r="AJ61" s="242" t="n"/>
      <c r="AK61" s="242" t="n"/>
      <c r="AL61" s="242" t="n"/>
      <c r="AM61" s="242" t="n"/>
      <c r="AN61" s="242" t="n"/>
      <c r="AO61" s="242" t="n"/>
      <c r="AP61" s="242" t="n"/>
      <c r="AQ61" s="242" t="n"/>
      <c r="AR61" s="242" t="n"/>
      <c r="AS61" s="242" t="n"/>
      <c r="AT61" s="242" t="n"/>
      <c r="AU61" s="242" t="n"/>
      <c r="AV61" s="242" t="n"/>
      <c r="AW61" s="242" t="n"/>
      <c r="AX61" s="242" t="n"/>
      <c r="AY61" s="242" t="n"/>
      <c r="AZ61" s="242" t="n"/>
      <c r="BA61" s="242" t="n"/>
      <c r="BB61" s="242" t="n"/>
      <c r="BC61" s="242" t="n"/>
      <c r="BD61" s="242" t="n"/>
      <c r="BE61" s="242" t="n"/>
      <c r="BF61" s="242" t="n"/>
      <c r="BG61" s="242" t="n"/>
      <c r="BH61" s="242" t="n"/>
      <c r="BI61" s="242" t="n"/>
      <c r="BJ61" s="242" t="n"/>
      <c r="BK61" s="242" t="n"/>
      <c r="BL61" s="242" t="n"/>
      <c r="BM61" s="242" t="n"/>
      <c r="BN61" s="243" t="n"/>
      <c r="BO61" s="243" t="n"/>
      <c r="BP61" s="243" t="n"/>
      <c r="BQ61" s="243" t="n"/>
      <c r="BR61" s="243" t="n"/>
      <c r="BS61" s="243" t="n"/>
      <c r="BT61" s="25" t="n"/>
      <c r="BU61" s="25" t="n"/>
      <c r="BV61" s="25" t="n"/>
      <c r="BW61" s="25" t="n"/>
      <c r="BX61" s="25" t="n"/>
      <c r="BY61" s="25" t="n"/>
      <c r="BZ61" s="25" t="n"/>
      <c r="CA61" s="25" t="n"/>
      <c r="CB61" s="25" t="n"/>
      <c r="CC61" s="25" t="n"/>
      <c r="CD61" s="25" t="n"/>
      <c r="CE61" s="25" t="n"/>
      <c r="CF61" s="25" t="n"/>
      <c r="CG61" s="25" t="n"/>
      <c r="CH61" s="25" t="n"/>
      <c r="CI61" s="25" t="n"/>
      <c r="CJ61" s="25" t="n"/>
      <c r="CK61" s="25" t="n"/>
      <c r="CL61" s="25" t="n"/>
      <c r="CM61" s="25" t="n"/>
    </row>
    <row r="62">
      <c r="A62" s="1834" t="inlineStr">
        <is>
          <t>IV. Производственная практика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8" t="n"/>
      <c r="N62" s="108" t="n"/>
      <c r="O62" s="108" t="n"/>
      <c r="P62" s="108" t="n"/>
      <c r="Q62" s="108" t="n"/>
      <c r="R62" s="108" t="n"/>
      <c r="S62" s="108" t="n"/>
      <c r="T62" s="108" t="n"/>
      <c r="U62" s="108" t="n"/>
      <c r="V62" s="108" t="n"/>
      <c r="W62" s="108" t="n"/>
      <c r="X62" s="108" t="n"/>
      <c r="Y62" s="108" t="n"/>
      <c r="Z62" s="108" t="n"/>
      <c r="AA62" s="108" t="n"/>
      <c r="AB62" s="108" t="n"/>
      <c r="AC62" s="108" t="n"/>
      <c r="AD62" s="148" t="n"/>
      <c r="AE62" s="1834" t="inlineStr">
        <is>
          <t>V. Магистерская диссертация</t>
        </is>
      </c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08" t="n"/>
      <c r="AV62" s="108" t="n"/>
      <c r="AW62" s="148" t="n"/>
      <c r="AX62" s="1834" t="inlineStr">
        <is>
          <t xml:space="preserve">VI.Итоговая аттестация </t>
        </is>
      </c>
      <c r="AY62" s="108" t="n"/>
      <c r="AZ62" s="108" t="n"/>
      <c r="BA62" s="108" t="n"/>
      <c r="BB62" s="108" t="n"/>
      <c r="BC62" s="108" t="n"/>
      <c r="BD62" s="108" t="n"/>
      <c r="BE62" s="108" t="n"/>
      <c r="BF62" s="108" t="n"/>
      <c r="BG62" s="108" t="n"/>
      <c r="BH62" s="108" t="n"/>
      <c r="BI62" s="148" t="n"/>
      <c r="BJ62" s="1822" t="n"/>
      <c r="BK62" s="1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836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1837" t="inlineStr">
        <is>
          <t>Семестр</t>
        </is>
      </c>
      <c r="O63" s="108" t="n"/>
      <c r="P63" s="108" t="n"/>
      <c r="Q63" s="108" t="n"/>
      <c r="R63" s="109" t="n"/>
      <c r="S63" s="1838" t="inlineStr">
        <is>
          <t>Недель</t>
        </is>
      </c>
      <c r="T63" s="108" t="n"/>
      <c r="U63" s="108" t="n"/>
      <c r="V63" s="109" t="n"/>
      <c r="W63" s="1839" t="inlineStr">
        <is>
          <t>Зачетных единиц</t>
        </is>
      </c>
      <c r="X63" s="108" t="n"/>
      <c r="Y63" s="108" t="n"/>
      <c r="Z63" s="108" t="n"/>
      <c r="AA63" s="108" t="n"/>
      <c r="AB63" s="108" t="n"/>
      <c r="AC63" s="108" t="n"/>
      <c r="AD63" s="148" t="n"/>
      <c r="AE63" s="1840" t="inlineStr">
        <is>
          <t>Семестр</t>
        </is>
      </c>
      <c r="AF63" s="108" t="n"/>
      <c r="AG63" s="108" t="n"/>
      <c r="AH63" s="108" t="n"/>
      <c r="AI63" s="108" t="n"/>
      <c r="AJ63" s="109" t="n"/>
      <c r="AK63" s="1838" t="inlineStr">
        <is>
          <t>Недель</t>
        </is>
      </c>
      <c r="AL63" s="108" t="n"/>
      <c r="AM63" s="108" t="n"/>
      <c r="AN63" s="108" t="n"/>
      <c r="AO63" s="109" t="n"/>
      <c r="AP63" s="1839" t="inlineStr">
        <is>
          <t>Зачетных единиц</t>
        </is>
      </c>
      <c r="AQ63" s="108" t="n"/>
      <c r="AR63" s="108" t="n"/>
      <c r="AS63" s="108" t="n"/>
      <c r="AT63" s="108" t="n"/>
      <c r="AU63" s="108" t="n"/>
      <c r="AV63" s="108" t="n"/>
      <c r="AW63" s="148" t="n"/>
      <c r="AX63" s="2730" t="inlineStr">
        <is>
          <t>Защита магистерской диссертации</t>
        </is>
      </c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4" t="n"/>
      <c r="BJ63" s="1822" t="n"/>
      <c r="BK63" s="1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2532" t="inlineStr">
        <is>
          <t>Научно-исследовательская</t>
        </is>
      </c>
      <c r="B64" s="101" t="n"/>
      <c r="C64" s="101" t="n"/>
      <c r="D64" s="101" t="n"/>
      <c r="E64" s="101" t="n"/>
      <c r="F64" s="101" t="n"/>
      <c r="G64" s="101" t="n"/>
      <c r="H64" s="101" t="n"/>
      <c r="I64" s="101" t="n"/>
      <c r="J64" s="101" t="n"/>
      <c r="K64" s="101" t="n"/>
      <c r="L64" s="101" t="n"/>
      <c r="M64" s="53" t="n"/>
      <c r="N64" s="2533" t="inlineStr">
        <is>
          <t>2</t>
        </is>
      </c>
      <c r="O64" s="101" t="n"/>
      <c r="P64" s="101" t="n"/>
      <c r="Q64" s="101" t="n"/>
      <c r="R64" s="53" t="n"/>
      <c r="S64" s="250" t="n">
        <v>2</v>
      </c>
      <c r="T64" s="101" t="n"/>
      <c r="U64" s="101" t="n"/>
      <c r="V64" s="53" t="n"/>
      <c r="W64" s="3087" t="n">
        <v>3</v>
      </c>
      <c r="X64" s="101" t="n"/>
      <c r="Y64" s="101" t="n"/>
      <c r="Z64" s="101" t="n"/>
      <c r="AA64" s="101" t="n"/>
      <c r="AB64" s="101" t="n"/>
      <c r="AC64" s="101" t="n"/>
      <c r="AD64" s="104" t="n"/>
      <c r="AE64" s="120" t="n">
        <v>2</v>
      </c>
      <c r="AF64" s="101" t="n"/>
      <c r="AG64" s="101" t="n"/>
      <c r="AH64" s="101" t="n"/>
      <c r="AI64" s="101" t="n"/>
      <c r="AJ64" s="53" t="n"/>
      <c r="AK64" s="1838" t="n">
        <v>8</v>
      </c>
      <c r="AL64" s="101" t="n"/>
      <c r="AM64" s="101" t="n"/>
      <c r="AN64" s="101" t="n"/>
      <c r="AO64" s="53" t="n"/>
      <c r="AP64" s="893" t="n">
        <v>12</v>
      </c>
      <c r="AQ64" s="101" t="n"/>
      <c r="AR64" s="101" t="n"/>
      <c r="AS64" s="101" t="n"/>
      <c r="AT64" s="101" t="n"/>
      <c r="AU64" s="101" t="n"/>
      <c r="AV64" s="101" t="n"/>
      <c r="AW64" s="53" t="n"/>
      <c r="AX64" s="112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14" t="n"/>
      <c r="BJ64" s="1822" t="n"/>
      <c r="BK64" s="1" t="n"/>
      <c r="BL64" s="1" t="n"/>
      <c r="BM64" s="1" t="n"/>
      <c r="BN64" s="1" t="n"/>
      <c r="BO64" s="1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90" t="n"/>
      <c r="CH64" s="90" t="n"/>
      <c r="CI64" s="90" t="n"/>
      <c r="CJ64" s="1" t="n"/>
      <c r="CK64" s="1" t="n"/>
      <c r="CL64" s="1" t="n"/>
      <c r="CM64" s="1" t="n"/>
    </row>
    <row r="65">
      <c r="A65" s="136" t="n"/>
      <c r="B65" s="44" t="n"/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249" t="n"/>
      <c r="N65" s="325" t="n"/>
      <c r="O65" s="44" t="n"/>
      <c r="P65" s="44" t="n"/>
      <c r="Q65" s="44" t="n"/>
      <c r="R65" s="249" t="n"/>
      <c r="S65" s="325" t="n"/>
      <c r="T65" s="44" t="n"/>
      <c r="U65" s="44" t="n"/>
      <c r="V65" s="249" t="n"/>
      <c r="W65" s="325" t="n"/>
      <c r="X65" s="44" t="n"/>
      <c r="Y65" s="44" t="n"/>
      <c r="Z65" s="44" t="n"/>
      <c r="AA65" s="44" t="n"/>
      <c r="AB65" s="44" t="n"/>
      <c r="AC65" s="44" t="n"/>
      <c r="AD65" s="137" t="n"/>
      <c r="AE65" s="136" t="n"/>
      <c r="AF65" s="44" t="n"/>
      <c r="AG65" s="44" t="n"/>
      <c r="AH65" s="44" t="n"/>
      <c r="AI65" s="44" t="n"/>
      <c r="AJ65" s="249" t="n"/>
      <c r="AK65" s="325" t="n"/>
      <c r="AL65" s="44" t="n"/>
      <c r="AM65" s="44" t="n"/>
      <c r="AN65" s="44" t="n"/>
      <c r="AO65" s="249" t="n"/>
      <c r="AP65" s="325" t="n"/>
      <c r="AQ65" s="44" t="n"/>
      <c r="AR65" s="44" t="n"/>
      <c r="AS65" s="44" t="n"/>
      <c r="AT65" s="44" t="n"/>
      <c r="AU65" s="44" t="n"/>
      <c r="AV65" s="44" t="n"/>
      <c r="AW65" s="249" t="n"/>
      <c r="AX65" s="136" t="n"/>
      <c r="AY65" s="44" t="n"/>
      <c r="AZ65" s="44" t="n"/>
      <c r="BA65" s="44" t="n"/>
      <c r="BB65" s="44" t="n"/>
      <c r="BC65" s="44" t="n"/>
      <c r="BD65" s="44" t="n"/>
      <c r="BE65" s="44" t="n"/>
      <c r="BF65" s="44" t="n"/>
      <c r="BG65" s="44" t="n"/>
      <c r="BH65" s="44" t="n"/>
      <c r="BI65" s="137" t="n"/>
      <c r="BJ65" s="1822" t="n"/>
      <c r="BK65" s="1" t="n"/>
      <c r="BL65" s="1" t="n"/>
      <c r="BM65" s="1" t="n"/>
      <c r="BN65" s="1" t="n"/>
      <c r="BO65" s="1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90" t="n"/>
      <c r="CH65" s="90" t="n"/>
      <c r="CI65" s="90" t="n"/>
      <c r="CJ65" s="1" t="n"/>
      <c r="CK65" s="1" t="n"/>
      <c r="CL65" s="1" t="n"/>
      <c r="CM65" s="1" t="n"/>
    </row>
    <row r="66">
      <c r="A66" s="1510" t="n"/>
      <c r="B66" s="1510" t="n"/>
      <c r="C66" s="1510" t="n"/>
      <c r="D66" s="1510" t="n"/>
      <c r="E66" s="1510" t="n"/>
      <c r="F66" s="1510" t="n"/>
      <c r="G66" s="1510" t="n"/>
      <c r="H66" s="1510" t="n"/>
      <c r="I66" s="1510" t="n"/>
      <c r="J66" s="1510" t="n"/>
      <c r="K66" s="1510" t="n"/>
      <c r="L66" s="1510" t="n"/>
      <c r="M66" s="1510" t="n"/>
      <c r="N66" s="1510" t="n"/>
      <c r="O66" s="1510" t="n"/>
      <c r="P66" s="1510" t="n"/>
      <c r="Q66" s="1510" t="n"/>
      <c r="R66" s="1510" t="n"/>
      <c r="S66" s="8" t="n"/>
      <c r="T66" s="8" t="n"/>
      <c r="U66" s="8" t="n"/>
      <c r="V66" s="8" t="n"/>
      <c r="W66" s="1849" t="n"/>
      <c r="X66" s="1849" t="n"/>
      <c r="Y66" s="1849" t="n"/>
      <c r="Z66" s="1849" t="n"/>
      <c r="AA66" s="1849" t="n"/>
      <c r="AB66" s="1849" t="n"/>
      <c r="AC66" s="8" t="n"/>
      <c r="AD66" s="8" t="n"/>
      <c r="AE66" s="8" t="n"/>
      <c r="AF66" s="8" t="n"/>
      <c r="AG66" s="8" t="n"/>
      <c r="AH66" s="8" t="n"/>
      <c r="AI66" s="8" t="n"/>
      <c r="AJ66" s="8" t="n"/>
      <c r="AK66" s="8" t="n"/>
      <c r="AL66" s="8" t="n"/>
      <c r="AM66" s="533" t="n"/>
      <c r="AN66" s="533" t="n"/>
      <c r="AO66" s="533" t="n"/>
      <c r="AP66" s="533" t="n"/>
      <c r="AQ66" s="533" t="n"/>
      <c r="AR66" s="1849" t="n"/>
      <c r="AS66" s="1849" t="n"/>
      <c r="AT66" s="1849" t="n"/>
      <c r="AU66" s="1849" t="n"/>
      <c r="AV66" s="1849" t="n"/>
      <c r="AW66" s="1849" t="n"/>
      <c r="AX66" s="1849" t="n"/>
      <c r="AY66" s="1849" t="n"/>
      <c r="AZ66" s="1850" t="n"/>
      <c r="BA66" s="1850" t="n"/>
      <c r="BB66" s="1850" t="n"/>
      <c r="BC66" s="1850" t="n"/>
      <c r="BD66" s="1850" t="n"/>
      <c r="BE66" s="1850" t="n"/>
      <c r="BF66" s="1850" t="n"/>
      <c r="BG66" s="1850" t="n"/>
      <c r="BH66" s="1850" t="n"/>
      <c r="BI66" s="1850" t="n"/>
      <c r="BJ66" s="1850" t="n"/>
      <c r="BK66" s="1850" t="n"/>
      <c r="BL66" s="1850" t="n"/>
      <c r="BM66" s="1850" t="n"/>
      <c r="BN66" s="2333" t="n"/>
      <c r="BO66" s="1" t="n"/>
      <c r="BP66" s="1" t="n"/>
      <c r="BQ66" s="1" t="n"/>
      <c r="BR66" s="1" t="n"/>
      <c r="BS66" s="1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  <c r="CK66" s="25" t="n"/>
      <c r="CL66" s="25" t="n"/>
      <c r="CM66" s="25" t="n"/>
    </row>
    <row r="67">
      <c r="A67" s="20" t="inlineStr">
        <is>
          <t>VII. Матрица компетенций</t>
        </is>
      </c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41" t="n"/>
      <c r="BK67" s="41" t="n"/>
      <c r="BL67" s="41" t="n"/>
      <c r="BM67" s="41" t="n"/>
      <c r="BN67" s="4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512" t="inlineStr">
        <is>
          <t>Код компетенции</t>
        </is>
      </c>
      <c r="B68" s="108" t="n"/>
      <c r="C68" s="108" t="n"/>
      <c r="D68" s="108" t="n"/>
      <c r="E68" s="108" t="n"/>
      <c r="F68" s="108" t="n"/>
      <c r="G68" s="148" t="n"/>
      <c r="H68" s="511" t="inlineStr">
        <is>
          <t>Наименование компетенции</t>
        </is>
      </c>
      <c r="I68" s="108" t="n"/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48" t="n"/>
      <c r="BD68" s="512" t="inlineStr">
        <is>
          <t>Код модуля, учебной дисциплины</t>
        </is>
      </c>
      <c r="BE68" s="108" t="n"/>
      <c r="BF68" s="108" t="n"/>
      <c r="BG68" s="108" t="n"/>
      <c r="BH68" s="108" t="n"/>
      <c r="BI68" s="148" t="n"/>
      <c r="BJ68" s="783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2441" t="inlineStr">
        <is>
          <t>УК-1</t>
        </is>
      </c>
      <c r="B69" s="123" t="n"/>
      <c r="C69" s="123" t="n"/>
      <c r="D69" s="123" t="n"/>
      <c r="E69" s="123" t="n"/>
      <c r="F69" s="123" t="n"/>
      <c r="G69" s="161" t="n"/>
      <c r="H69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61" t="n"/>
      <c r="BD69" s="3089" t="inlineStr">
        <is>
          <t>1.2.1, 2.5.1</t>
        </is>
      </c>
      <c r="BE69" s="123" t="n"/>
      <c r="BF69" s="123" t="n"/>
      <c r="BG69" s="123" t="n"/>
      <c r="BH69" s="123" t="n"/>
      <c r="BI69" s="161" t="n"/>
      <c r="BJ69" s="783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1119" t="inlineStr">
        <is>
          <t>УК-2</t>
        </is>
      </c>
      <c r="B70" s="131" t="n"/>
      <c r="C70" s="131" t="n"/>
      <c r="D70" s="131" t="n"/>
      <c r="E70" s="131" t="n"/>
      <c r="F70" s="131" t="n"/>
      <c r="G70" s="132" t="n"/>
      <c r="H70" s="309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131" t="n"/>
      <c r="AG70" s="131" t="n"/>
      <c r="AH70" s="131" t="n"/>
      <c r="AI70" s="131" t="n"/>
      <c r="AJ70" s="131" t="n"/>
      <c r="AK70" s="131" t="n"/>
      <c r="AL70" s="131" t="n"/>
      <c r="AM70" s="131" t="n"/>
      <c r="AN70" s="131" t="n"/>
      <c r="AO70" s="131" t="n"/>
      <c r="AP70" s="131" t="n"/>
      <c r="AQ70" s="131" t="n"/>
      <c r="AR70" s="131" t="n"/>
      <c r="AS70" s="131" t="n"/>
      <c r="AT70" s="131" t="n"/>
      <c r="AU70" s="131" t="n"/>
      <c r="AV70" s="131" t="n"/>
      <c r="AW70" s="131" t="n"/>
      <c r="AX70" s="131" t="n"/>
      <c r="AY70" s="131" t="n"/>
      <c r="AZ70" s="131" t="n"/>
      <c r="BA70" s="131" t="n"/>
      <c r="BB70" s="131" t="n"/>
      <c r="BC70" s="132" t="n"/>
      <c r="BD70" s="1918" t="inlineStr">
        <is>
          <t>1.2.2, 2.5.3</t>
        </is>
      </c>
      <c r="BE70" s="126" t="n"/>
      <c r="BF70" s="126" t="n"/>
      <c r="BG70" s="126" t="n"/>
      <c r="BH70" s="126" t="n"/>
      <c r="BI70" s="175" t="n"/>
      <c r="BJ70" s="783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119" t="inlineStr">
        <is>
          <t>УК-3</t>
        </is>
      </c>
      <c r="B71" s="131" t="n"/>
      <c r="C71" s="131" t="n"/>
      <c r="D71" s="131" t="n"/>
      <c r="E71" s="131" t="n"/>
      <c r="F71" s="131" t="n"/>
      <c r="G71" s="132" t="n"/>
      <c r="H71" s="309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2" t="n"/>
      <c r="BD71" s="3091" t="inlineStr">
        <is>
          <t>2.5.2, 2.1</t>
        </is>
      </c>
      <c r="BE71" s="126" t="n"/>
      <c r="BF71" s="126" t="n"/>
      <c r="BG71" s="126" t="n"/>
      <c r="BH71" s="126" t="n"/>
      <c r="BI71" s="175" t="n"/>
      <c r="BJ71" s="783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119" t="inlineStr">
        <is>
          <t>УК-4</t>
        </is>
      </c>
      <c r="B72" s="131" t="n"/>
      <c r="C72" s="131" t="n"/>
      <c r="D72" s="131" t="n"/>
      <c r="E72" s="131" t="n"/>
      <c r="F72" s="131" t="n"/>
      <c r="G72" s="132" t="n"/>
      <c r="H72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2" t="n"/>
      <c r="BD72" s="3091" t="inlineStr">
        <is>
          <t>1.2.1</t>
        </is>
      </c>
      <c r="BE72" s="126" t="n"/>
      <c r="BF72" s="126" t="n"/>
      <c r="BG72" s="126" t="n"/>
      <c r="BH72" s="126" t="n"/>
      <c r="BI72" s="175" t="n"/>
      <c r="BJ72" s="783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119" t="inlineStr">
        <is>
          <t>УК-5</t>
        </is>
      </c>
      <c r="B73" s="131" t="n"/>
      <c r="C73" s="131" t="n"/>
      <c r="D73" s="131" t="n"/>
      <c r="E73" s="131" t="n"/>
      <c r="F73" s="131" t="n"/>
      <c r="G73" s="132" t="n"/>
      <c r="H73" s="3090" t="inlineStr">
        <is>
          <t>Развивать инновационную восприимчивость и способность к инновационной деятельности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2" t="n"/>
      <c r="BD73" s="3092" t="inlineStr">
        <is>
          <t>1.2.1, 1.2.2, 2.3.1</t>
        </is>
      </c>
      <c r="BE73" s="126" t="n"/>
      <c r="BF73" s="126" t="n"/>
      <c r="BG73" s="126" t="n"/>
      <c r="BH73" s="126" t="n"/>
      <c r="BI73" s="175" t="n"/>
      <c r="BJ73" s="783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261" t="inlineStr">
        <is>
          <t>УК-6</t>
        </is>
      </c>
      <c r="B74" s="131" t="n"/>
      <c r="C74" s="131" t="n"/>
      <c r="D74" s="131" t="n"/>
      <c r="E74" s="131" t="n"/>
      <c r="F74" s="131" t="n"/>
      <c r="G74" s="132" t="n"/>
      <c r="H74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2" t="n"/>
      <c r="BD74" s="182" t="inlineStr">
        <is>
          <t>1.2.1, 1.2.2, 2.3.2</t>
        </is>
      </c>
      <c r="BE74" s="126" t="n"/>
      <c r="BF74" s="126" t="n"/>
      <c r="BG74" s="126" t="n"/>
      <c r="BH74" s="126" t="n"/>
      <c r="BI74" s="175" t="n"/>
      <c r="BJ74" s="783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261" t="inlineStr">
        <is>
          <t>УПК-1</t>
        </is>
      </c>
      <c r="B75" s="131" t="n"/>
      <c r="C75" s="131" t="n"/>
      <c r="D75" s="131" t="n"/>
      <c r="E75" s="131" t="n"/>
      <c r="F75" s="131" t="n"/>
      <c r="G75" s="132" t="n"/>
      <c r="H75" s="176" t="inlineStr">
        <is>
          <t>Владеть основами инновационных технологий обработки поверхности и нанесения гальванических покрытий и обосновывать выбор технологических параметров осаждения покрытий с заданными свойствами, разрабатывать технологические схемы и выполнять технологические расчеты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2" t="n"/>
      <c r="BD75" s="217" t="inlineStr">
        <is>
          <t>1.1.3</t>
        </is>
      </c>
      <c r="BE75" s="126" t="n"/>
      <c r="BF75" s="126" t="n"/>
      <c r="BG75" s="126" t="n"/>
      <c r="BH75" s="126" t="n"/>
      <c r="BI75" s="175" t="n"/>
      <c r="BJ75" s="514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261" t="inlineStr">
        <is>
          <t>УПК-2</t>
        </is>
      </c>
      <c r="B76" s="131" t="n"/>
      <c r="C76" s="131" t="n"/>
      <c r="D76" s="131" t="n"/>
      <c r="E76" s="131" t="n"/>
      <c r="F76" s="131" t="n"/>
      <c r="G76" s="132" t="n"/>
      <c r="H76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области производства источников тока, гальванического производства и производства печатных плат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2" t="n"/>
      <c r="BD76" s="217" t="inlineStr">
        <is>
          <t>1.2.2</t>
        </is>
      </c>
      <c r="BE76" s="126" t="n"/>
      <c r="BF76" s="126" t="n"/>
      <c r="BG76" s="126" t="n"/>
      <c r="BH76" s="126" t="n"/>
      <c r="BI76" s="175" t="n"/>
      <c r="BJ76" s="514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119" t="inlineStr">
        <is>
          <t>УПК-3</t>
        </is>
      </c>
      <c r="B77" s="131" t="n"/>
      <c r="C77" s="131" t="n"/>
      <c r="D77" s="131" t="n"/>
      <c r="E77" s="131" t="n"/>
      <c r="F77" s="131" t="n"/>
      <c r="G77" s="132" t="n"/>
      <c r="H77" s="3090" t="inlineStr">
        <is>
          <t>Владеть основами методологии теории строения, принципами получения, превращения и исследования основных классов координационных соединений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2" t="n"/>
      <c r="BD77" s="3091" t="inlineStr">
        <is>
          <t>1.1.1</t>
        </is>
      </c>
      <c r="BE77" s="126" t="n"/>
      <c r="BF77" s="126" t="n"/>
      <c r="BG77" s="126" t="n"/>
      <c r="BH77" s="126" t="n"/>
      <c r="BI77" s="175" t="n"/>
      <c r="BJ77" s="514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119" t="inlineStr">
        <is>
          <t>УПК-4</t>
        </is>
      </c>
      <c r="B78" s="131" t="n"/>
      <c r="C78" s="131" t="n"/>
      <c r="D78" s="131" t="n"/>
      <c r="E78" s="131" t="n"/>
      <c r="F78" s="131" t="n"/>
      <c r="G78" s="132" t="n"/>
      <c r="H78" s="3090" t="inlineStr">
        <is>
          <t xml:space="preserve">Владеть инновационными методами защиты металлов от коррозии, уметь оптимизировать выбор эффективных методов защиты от коррозии с учетом специфики условий эксплуатации металлов в научных и производственных системах 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2" t="n"/>
      <c r="BD78" s="3091" t="inlineStr">
        <is>
          <t>1.1.2</t>
        </is>
      </c>
      <c r="BE78" s="126" t="n"/>
      <c r="BF78" s="126" t="n"/>
      <c r="BG78" s="126" t="n"/>
      <c r="BH78" s="126" t="n"/>
      <c r="BI78" s="175" t="n"/>
      <c r="BJ78" s="514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261" t="inlineStr">
        <is>
          <t>СК-1</t>
        </is>
      </c>
      <c r="B79" s="131" t="n"/>
      <c r="C79" s="131" t="n"/>
      <c r="D79" s="131" t="n"/>
      <c r="E79" s="131" t="n"/>
      <c r="F79" s="131" t="n"/>
      <c r="G79" s="132" t="n"/>
      <c r="H79" s="176" t="inlineStr">
        <is>
          <t>Владеть современными программными средствами для создания 3D моделей и инженерных расчётов технологического оборудования, анализа и симуляции протекающих в них физических процессов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2" t="n"/>
      <c r="BD79" s="217" t="inlineStr">
        <is>
          <t>2.2.1</t>
        </is>
      </c>
      <c r="BE79" s="126" t="n"/>
      <c r="BF79" s="126" t="n"/>
      <c r="BG79" s="126" t="n"/>
      <c r="BH79" s="126" t="n"/>
      <c r="BI79" s="175" t="n"/>
      <c r="BJ79" s="514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261" t="inlineStr">
        <is>
          <t>СК-2</t>
        </is>
      </c>
      <c r="B80" s="131" t="n"/>
      <c r="C80" s="131" t="n"/>
      <c r="D80" s="131" t="n"/>
      <c r="E80" s="131" t="n"/>
      <c r="F80" s="131" t="n"/>
      <c r="G80" s="132" t="n"/>
      <c r="H80" s="176" t="inlineStr">
        <is>
          <t>Составлять математические модели реакторов для типовых профессиональных задач, находить способы их решений и интерпретировать профессиональный (физический) смысл полученного математического результата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2" t="n"/>
      <c r="BD80" s="217" t="inlineStr">
        <is>
          <t>2.2.2</t>
        </is>
      </c>
      <c r="BE80" s="126" t="n"/>
      <c r="BF80" s="126" t="n"/>
      <c r="BG80" s="126" t="n"/>
      <c r="BH80" s="126" t="n"/>
      <c r="BI80" s="175" t="n"/>
      <c r="BJ80" s="514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261" t="inlineStr">
        <is>
          <t>СК-3</t>
        </is>
      </c>
      <c r="B81" s="131" t="n"/>
      <c r="C81" s="131" t="n"/>
      <c r="D81" s="131" t="n"/>
      <c r="E81" s="131" t="n"/>
      <c r="F81" s="131" t="n"/>
      <c r="G81" s="132" t="n"/>
      <c r="H81" s="176" t="inlineStr">
        <is>
          <t>Составлять математические описания на основе программных продуктов и выполнять имитационное моделирование сложных электрохимических процессов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2" t="n"/>
      <c r="BD81" s="217" t="inlineStr">
        <is>
          <t>2.2.3</t>
        </is>
      </c>
      <c r="BE81" s="126" t="n"/>
      <c r="BF81" s="126" t="n"/>
      <c r="BG81" s="126" t="n"/>
      <c r="BH81" s="126" t="n"/>
      <c r="BI81" s="175" t="n"/>
      <c r="BJ81" s="515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261" t="inlineStr">
        <is>
          <t>СК4</t>
        </is>
      </c>
      <c r="B82" s="131" t="n"/>
      <c r="C82" s="131" t="n"/>
      <c r="D82" s="131" t="n"/>
      <c r="E82" s="131" t="n"/>
      <c r="F82" s="131" t="n"/>
      <c r="G82" s="132" t="n"/>
      <c r="H82" s="176" t="inlineStr">
        <is>
          <t>Оптимизировать технологические процессы и производственные объекты, используя приемы и системы автоматизированного проектирования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2" t="n"/>
      <c r="BD82" s="217" t="inlineStr">
        <is>
          <t>2.3.1</t>
        </is>
      </c>
      <c r="BE82" s="126" t="n"/>
      <c r="BF82" s="126" t="n"/>
      <c r="BG82" s="126" t="n"/>
      <c r="BH82" s="126" t="n"/>
      <c r="BI82" s="175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261" t="inlineStr">
        <is>
          <t>СК-5</t>
        </is>
      </c>
      <c r="B83" s="131" t="n"/>
      <c r="C83" s="131" t="n"/>
      <c r="D83" s="131" t="n"/>
      <c r="E83" s="131" t="n"/>
      <c r="F83" s="131" t="n"/>
      <c r="G83" s="132" t="n"/>
      <c r="H83" s="176" t="inlineStr">
        <is>
          <t>Разрабатывать технологические процессы и способы производства на основе принципов создания экологически чистого производства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2" t="n"/>
      <c r="BD83" s="217" t="inlineStr">
        <is>
          <t>2.3.2</t>
        </is>
      </c>
      <c r="BE83" s="126" t="n"/>
      <c r="BF83" s="126" t="n"/>
      <c r="BG83" s="126" t="n"/>
      <c r="BH83" s="126" t="n"/>
      <c r="BI83" s="175" t="n"/>
      <c r="BJ83" s="514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261" t="inlineStr">
        <is>
          <t>СК-6</t>
        </is>
      </c>
      <c r="B84" s="131" t="n"/>
      <c r="C84" s="131" t="n"/>
      <c r="D84" s="131" t="n"/>
      <c r="E84" s="131" t="n"/>
      <c r="F84" s="131" t="n"/>
      <c r="G84" s="132" t="n"/>
      <c r="H84" s="2511" t="inlineStr">
        <is>
          <t>Управлять типовыми процессами в технологии химического осаждения металлов и иммерсионных покрытий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2" t="n"/>
      <c r="BD84" s="174" t="inlineStr">
        <is>
          <t>2.4.1</t>
        </is>
      </c>
      <c r="BE84" s="126" t="n"/>
      <c r="BF84" s="126" t="n"/>
      <c r="BG84" s="126" t="n"/>
      <c r="BH84" s="126" t="n"/>
      <c r="BI84" s="175" t="n"/>
      <c r="BJ84" s="288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261" t="inlineStr">
        <is>
          <t>СК-7</t>
        </is>
      </c>
      <c r="B85" s="131" t="n"/>
      <c r="C85" s="131" t="n"/>
      <c r="D85" s="131" t="n"/>
      <c r="E85" s="131" t="n"/>
      <c r="F85" s="131" t="n"/>
      <c r="G85" s="132" t="n"/>
      <c r="H85" s="2511" t="inlineStr">
        <is>
          <t>Обосновывать выбор технологических параметров получения композиционных гальванических покрытий, разрабатывать технологические схемы и выполнять технологические расчеты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2" t="n"/>
      <c r="BD85" s="174" t="inlineStr">
        <is>
          <t>2.4.2</t>
        </is>
      </c>
      <c r="BE85" s="126" t="n"/>
      <c r="BF85" s="126" t="n"/>
      <c r="BG85" s="126" t="n"/>
      <c r="BH85" s="126" t="n"/>
      <c r="BI85" s="175" t="n"/>
      <c r="BJ85" s="2884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2523" t="inlineStr">
        <is>
          <t>СК-8</t>
        </is>
      </c>
      <c r="B86" s="202" t="n"/>
      <c r="C86" s="202" t="n"/>
      <c r="D86" s="202" t="n"/>
      <c r="E86" s="202" t="n"/>
      <c r="F86" s="202" t="n"/>
      <c r="G86" s="742" t="n"/>
      <c r="H86" s="2519" t="inlineStr">
        <is>
          <t>Выполнять конструктивные и технологические расчеты актуальных химических источников тока</t>
        </is>
      </c>
      <c r="I86" s="202" t="n"/>
      <c r="J86" s="202" t="n"/>
      <c r="K86" s="202" t="n"/>
      <c r="L86" s="202" t="n"/>
      <c r="M86" s="202" t="n"/>
      <c r="N86" s="202" t="n"/>
      <c r="O86" s="202" t="n"/>
      <c r="P86" s="202" t="n"/>
      <c r="Q86" s="202" t="n"/>
      <c r="R86" s="202" t="n"/>
      <c r="S86" s="202" t="n"/>
      <c r="T86" s="202" t="n"/>
      <c r="U86" s="202" t="n"/>
      <c r="V86" s="202" t="n"/>
      <c r="W86" s="202" t="n"/>
      <c r="X86" s="202" t="n"/>
      <c r="Y86" s="202" t="n"/>
      <c r="Z86" s="202" t="n"/>
      <c r="AA86" s="202" t="n"/>
      <c r="AB86" s="202" t="n"/>
      <c r="AC86" s="202" t="n"/>
      <c r="AD86" s="202" t="n"/>
      <c r="AE86" s="202" t="n"/>
      <c r="AF86" s="202" t="n"/>
      <c r="AG86" s="202" t="n"/>
      <c r="AH86" s="202" t="n"/>
      <c r="AI86" s="202" t="n"/>
      <c r="AJ86" s="202" t="n"/>
      <c r="AK86" s="202" t="n"/>
      <c r="AL86" s="202" t="n"/>
      <c r="AM86" s="202" t="n"/>
      <c r="AN86" s="202" t="n"/>
      <c r="AO86" s="202" t="n"/>
      <c r="AP86" s="202" t="n"/>
      <c r="AQ86" s="202" t="n"/>
      <c r="AR86" s="202" t="n"/>
      <c r="AS86" s="202" t="n"/>
      <c r="AT86" s="202" t="n"/>
      <c r="AU86" s="202" t="n"/>
      <c r="AV86" s="202" t="n"/>
      <c r="AW86" s="202" t="n"/>
      <c r="AX86" s="202" t="n"/>
      <c r="AY86" s="202" t="n"/>
      <c r="AZ86" s="202" t="n"/>
      <c r="BA86" s="202" t="n"/>
      <c r="BB86" s="202" t="n"/>
      <c r="BC86" s="742" t="n"/>
      <c r="BD86" s="2872" t="inlineStr">
        <is>
          <t>2.4.3</t>
        </is>
      </c>
      <c r="BE86" s="202" t="n"/>
      <c r="BF86" s="202" t="n"/>
      <c r="BG86" s="202" t="n"/>
      <c r="BH86" s="202" t="n"/>
      <c r="BI86" s="203" t="n"/>
      <c r="BJ86" s="288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516" t="n"/>
      <c r="B87" s="516" t="n"/>
      <c r="C87" s="516" t="n"/>
      <c r="D87" s="517" t="n"/>
      <c r="E87" s="517" t="n"/>
      <c r="F87" s="517" t="n"/>
      <c r="G87" s="517" t="n"/>
      <c r="H87" s="517" t="n"/>
      <c r="I87" s="517" t="n"/>
      <c r="J87" s="517" t="n"/>
      <c r="K87" s="517" t="n"/>
      <c r="L87" s="517" t="n"/>
      <c r="M87" s="517" t="n"/>
      <c r="N87" s="517" t="n"/>
      <c r="O87" s="517" t="n"/>
      <c r="P87" s="517" t="n"/>
      <c r="Q87" s="517" t="n"/>
      <c r="R87" s="517" t="n"/>
      <c r="S87" s="517" t="n"/>
      <c r="T87" s="517" t="n"/>
      <c r="U87" s="517" t="n"/>
      <c r="V87" s="517" t="n"/>
      <c r="W87" s="517" t="n"/>
      <c r="X87" s="517" t="n"/>
      <c r="Y87" s="517" t="n"/>
      <c r="Z87" s="517" t="n"/>
      <c r="AA87" s="517" t="n"/>
      <c r="AB87" s="517" t="n"/>
      <c r="AC87" s="517" t="n"/>
      <c r="AD87" s="517" t="n"/>
      <c r="AE87" s="517" t="n"/>
      <c r="AF87" s="517" t="n"/>
      <c r="AG87" s="517" t="n"/>
      <c r="AH87" s="517" t="n"/>
      <c r="AI87" s="517" t="n"/>
      <c r="AJ87" s="517" t="n"/>
      <c r="AK87" s="517" t="n"/>
      <c r="AL87" s="517" t="n"/>
      <c r="AM87" s="517" t="n"/>
      <c r="AN87" s="517" t="n"/>
      <c r="AO87" s="517" t="n"/>
      <c r="AP87" s="517" t="n"/>
      <c r="AQ87" s="517" t="n"/>
      <c r="AR87" s="517" t="n"/>
      <c r="AS87" s="517" t="n"/>
      <c r="AT87" s="517" t="n"/>
      <c r="AU87" s="517" t="n"/>
      <c r="AV87" s="517" t="n"/>
      <c r="AW87" s="517" t="n"/>
      <c r="AX87" s="517" t="n"/>
      <c r="AY87" s="517" t="n"/>
      <c r="AZ87" s="517" t="n"/>
      <c r="BA87" s="517" t="n"/>
      <c r="BB87" s="517" t="n"/>
      <c r="BC87" s="517" t="n"/>
      <c r="BD87" s="517" t="n"/>
      <c r="BE87" s="517" t="n"/>
      <c r="BF87" s="260" t="n"/>
      <c r="BG87" s="260" t="n"/>
      <c r="BH87" s="243" t="n"/>
      <c r="BI87" s="243" t="n"/>
      <c r="BJ87" s="243" t="n"/>
      <c r="BK87" s="243" t="n"/>
      <c r="BL87" s="243" t="n"/>
      <c r="BM87" s="243" t="n"/>
      <c r="BN87" s="243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94" t="n"/>
      <c r="B88" s="94" t="n"/>
      <c r="C88" s="24" t="inlineStr">
        <is>
          <t xml:space="preserve">Учебный план углубленного высшего образования по специальности 7-06-0711-05 "Электрохимические производства и защита от коррозии"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7-06-07-015/пр. </t>
        </is>
      </c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91" t="n"/>
      <c r="BH88" s="91" t="n"/>
      <c r="BI88" s="91" t="n"/>
      <c r="BJ88" s="91" t="n"/>
      <c r="BK88" s="91" t="n"/>
      <c r="BL88" s="90" t="n"/>
      <c r="BM88" s="90" t="n"/>
      <c r="BN88" s="90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94" t="n"/>
      <c r="B89" s="94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91" t="n"/>
      <c r="BH89" s="91" t="n"/>
      <c r="BI89" s="91" t="n"/>
      <c r="BJ89" s="91" t="n"/>
      <c r="BK89" s="91" t="n"/>
      <c r="BL89" s="90" t="n"/>
      <c r="BM89" s="90" t="n"/>
      <c r="BN89" s="90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487" t="n"/>
      <c r="B90" s="3093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487" t="n"/>
      <c r="BH90" s="487" t="n"/>
      <c r="BI90" s="487" t="n"/>
      <c r="BJ90" s="487" t="n"/>
      <c r="BK90" s="487" t="n"/>
      <c r="BL90" s="487" t="n"/>
      <c r="BM90" s="487" t="n"/>
      <c r="BN90" s="487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90" t="n"/>
      <c r="B91" s="244" t="n"/>
      <c r="C91" s="90" t="n"/>
      <c r="D91" s="90" t="n"/>
      <c r="E91" s="90" t="n"/>
      <c r="F91" s="90" t="n"/>
      <c r="G91" s="90" t="n"/>
      <c r="H91" s="90" t="n"/>
      <c r="I91" s="90" t="n"/>
      <c r="J91" s="90" t="n"/>
      <c r="K91" s="90" t="n"/>
      <c r="L91" s="90" t="n"/>
      <c r="M91" s="90" t="n"/>
      <c r="N91" s="90" t="n"/>
      <c r="O91" s="90" t="n"/>
      <c r="P91" s="90" t="n"/>
      <c r="Q91" s="90" t="n"/>
      <c r="R91" s="90" t="n"/>
      <c r="S91" s="90" t="n"/>
      <c r="T91" s="90" t="n"/>
      <c r="U91" s="90" t="n"/>
      <c r="V91" s="90" t="n"/>
      <c r="W91" s="90" t="n"/>
      <c r="X91" s="90" t="n"/>
      <c r="Y91" s="90" t="n"/>
      <c r="Z91" s="90" t="n"/>
      <c r="AA91" s="90" t="n"/>
      <c r="AB91" s="90" t="n"/>
      <c r="AC91" s="90" t="n"/>
      <c r="AD91" s="90" t="n"/>
      <c r="AE91" s="90" t="n"/>
      <c r="AF91" s="90" t="n"/>
      <c r="AG91" s="90" t="n"/>
      <c r="AH91" s="90" t="n"/>
      <c r="AI91" s="90" t="n"/>
      <c r="AJ91" s="90" t="n"/>
      <c r="AK91" s="90" t="n"/>
      <c r="AL91" s="90" t="n"/>
      <c r="AM91" s="90" t="n"/>
      <c r="AN91" s="90" t="n"/>
      <c r="AO91" s="90" t="n"/>
      <c r="AP91" s="90" t="n"/>
      <c r="AQ91" s="90" t="n"/>
      <c r="AR91" s="90" t="n"/>
      <c r="AS91" s="90" t="n"/>
      <c r="AT91" s="90" t="n"/>
      <c r="AU91" s="90" t="n"/>
      <c r="AV91" s="90" t="n"/>
      <c r="AW91" s="90" t="n"/>
      <c r="AX91" s="90" t="n"/>
      <c r="AY91" s="90" t="n"/>
      <c r="AZ91" s="90" t="n"/>
      <c r="BA91" s="90" t="n"/>
      <c r="BB91" s="90" t="n"/>
      <c r="BC91" s="90" t="n"/>
      <c r="BD91" s="90" t="n"/>
      <c r="BE91" s="90" t="n"/>
      <c r="BF91" s="90" t="n"/>
      <c r="BG91" s="90" t="n"/>
      <c r="BH91" s="90" t="n"/>
      <c r="BI91" s="90" t="n"/>
      <c r="BJ91" s="90" t="n"/>
      <c r="BK91" s="90" t="n"/>
      <c r="BL91" s="90" t="n"/>
      <c r="BM91" s="90" t="n"/>
      <c r="BN91" s="90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2885" t="n"/>
      <c r="B92" s="2" t="inlineStr">
        <is>
          <t>*</t>
        </is>
      </c>
      <c r="C92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24" t="n"/>
      <c r="BH92" s="24" t="n"/>
      <c r="BI92" s="24" t="n"/>
      <c r="BJ92" s="244" t="n"/>
      <c r="BK92" s="244" t="n"/>
      <c r="BL92" s="244" t="n"/>
      <c r="BM92" s="244" t="n"/>
      <c r="BN92" s="244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688" t="n"/>
      <c r="B93" s="2" t="inlineStr">
        <is>
          <t>д</t>
        </is>
      </c>
      <c r="C93" s="23" t="inlineStr">
        <is>
          <t>Дифференцированный зачет.</t>
        </is>
      </c>
      <c r="D93" s="30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3" t="n"/>
      <c r="AU93" s="23" t="n"/>
      <c r="AV93" s="23" t="n"/>
      <c r="AW93" s="23" t="n"/>
      <c r="AX93" s="23" t="n"/>
      <c r="AY93" s="23" t="n"/>
      <c r="AZ93" s="23" t="n"/>
      <c r="BA93" s="23" t="n"/>
      <c r="BB93" s="23" t="n"/>
      <c r="BC93" s="23" t="n"/>
      <c r="BD93" s="23" t="n"/>
      <c r="BE93" s="23" t="n"/>
      <c r="BF93" s="23" t="n"/>
      <c r="BG93" s="23" t="n"/>
      <c r="BH93" s="23" t="n"/>
      <c r="BI93" s="23" t="n"/>
      <c r="BJ93" s="90" t="n"/>
      <c r="BK93" s="90" t="n"/>
      <c r="BL93" s="90" t="n"/>
      <c r="BM93" s="90" t="n"/>
      <c r="BN93" s="90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1" t="n"/>
      <c r="B94" s="243" t="n"/>
      <c r="C94" s="243" t="n"/>
      <c r="D94" s="243" t="n"/>
      <c r="E94" s="243" t="n"/>
      <c r="F94" s="243" t="n"/>
      <c r="G94" s="243" t="n"/>
      <c r="H94" s="243" t="n"/>
      <c r="I94" s="243" t="n"/>
      <c r="J94" s="243" t="n"/>
      <c r="K94" s="243" t="n"/>
      <c r="L94" s="243" t="n"/>
      <c r="M94" s="243" t="n"/>
      <c r="N94" s="243" t="n"/>
      <c r="O94" s="243" t="n"/>
      <c r="P94" s="243" t="n"/>
      <c r="Q94" s="243" t="n"/>
      <c r="R94" s="243" t="n"/>
      <c r="S94" s="243" t="n"/>
      <c r="T94" s="243" t="n"/>
      <c r="U94" s="243" t="n"/>
      <c r="V94" s="243" t="n"/>
      <c r="W94" s="243" t="n"/>
      <c r="X94" s="243" t="n"/>
      <c r="Y94" s="243" t="n"/>
      <c r="Z94" s="243" t="n"/>
      <c r="AA94" s="243" t="n"/>
      <c r="AB94" s="243" t="n"/>
      <c r="AC94" s="243" t="n"/>
      <c r="AD94" s="243" t="n"/>
      <c r="AE94" s="243" t="n"/>
      <c r="AF94" s="243" t="n"/>
      <c r="AG94" s="243" t="n"/>
      <c r="AH94" s="243" t="n"/>
      <c r="AI94" s="243" t="n"/>
      <c r="AJ94" s="243" t="n"/>
      <c r="AK94" s="243" t="n"/>
      <c r="AL94" s="243" t="n"/>
      <c r="AM94" s="243" t="n"/>
      <c r="AN94" s="243" t="n"/>
      <c r="AO94" s="243" t="n"/>
      <c r="AP94" s="243" t="n"/>
      <c r="AQ94" s="243" t="n"/>
      <c r="AR94" s="243" t="n"/>
      <c r="AS94" s="243" t="n"/>
      <c r="AT94" s="243" t="n"/>
      <c r="AU94" s="243" t="n"/>
      <c r="AV94" s="243" t="n"/>
      <c r="AW94" s="243" t="n"/>
      <c r="AX94" s="243" t="n"/>
      <c r="AY94" s="243" t="n"/>
      <c r="AZ94" s="243" t="n"/>
      <c r="BA94" s="243" t="n"/>
      <c r="BB94" s="243" t="n"/>
      <c r="BC94" s="243" t="n"/>
      <c r="BD94" s="243" t="n"/>
      <c r="BE94" s="243" t="n"/>
      <c r="BF94" s="243" t="n"/>
      <c r="BG94" s="243" t="n"/>
      <c r="BH94" s="243" t="n"/>
      <c r="BI94" s="243" t="n"/>
      <c r="BJ94" s="243" t="n"/>
      <c r="BK94" s="243" t="n"/>
      <c r="BL94" s="243" t="n"/>
      <c r="BM94" s="243" t="n"/>
      <c r="BN94" s="243" t="n"/>
      <c r="BO94" s="243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1" t="n"/>
      <c r="B95" s="244" t="n"/>
      <c r="C95" s="3" t="inlineStr">
        <is>
          <t>Проректор по учебной работе</t>
        </is>
      </c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272" t="n"/>
      <c r="AC95" s="273" t="n"/>
      <c r="AD95" s="273" t="n"/>
      <c r="AE95" s="273" t="n"/>
      <c r="AF95" s="273" t="n"/>
      <c r="AG95" s="273" t="n"/>
      <c r="AH95" s="273" t="n"/>
      <c r="AI95" s="272" t="n"/>
      <c r="AJ95" s="41" t="n"/>
      <c r="AK95" s="41" t="n"/>
      <c r="AL95" s="41" t="n"/>
      <c r="AM95" s="41" t="n"/>
      <c r="AN95" s="41" t="n"/>
      <c r="AO95" s="3" t="n"/>
      <c r="AP95" s="41" t="inlineStr">
        <is>
          <t>А.А. Сакович</t>
        </is>
      </c>
      <c r="AQ95" s="3" t="n"/>
      <c r="AR95" s="274" t="n"/>
      <c r="AS95" s="274" t="n"/>
      <c r="AT95" s="274" t="n"/>
      <c r="AU95" s="274" t="n"/>
      <c r="AV95" s="3" t="n"/>
      <c r="AW95" s="3" t="n"/>
      <c r="AX95" s="268" t="n"/>
      <c r="AY95" s="268" t="n"/>
      <c r="AZ95" s="268" t="n"/>
      <c r="BA95" s="268" t="n"/>
      <c r="BB95" s="268" t="n"/>
      <c r="BC95" s="268" t="n"/>
      <c r="BD95" s="268" t="n"/>
      <c r="BE95" s="244" t="n"/>
      <c r="BF95" s="244" t="n"/>
      <c r="BG95" s="244" t="n"/>
      <c r="BH95" s="244" t="n"/>
      <c r="BI95" s="244" t="n"/>
      <c r="BJ95" s="244" t="n"/>
      <c r="BK95" s="244" t="n"/>
      <c r="BL95" s="244" t="n"/>
      <c r="BM95" s="244" t="n"/>
      <c r="BN95" s="244" t="n"/>
      <c r="BO95" s="244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1" t="n"/>
      <c r="B96" s="28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41" t="n"/>
      <c r="AC96" s="3" t="n"/>
      <c r="AD96" s="3" t="n"/>
      <c r="AE96" s="3" t="n"/>
      <c r="AF96" s="3" t="n"/>
      <c r="AG96" s="3" t="n"/>
      <c r="AH96" s="3" t="n"/>
      <c r="AI96" s="41" t="n"/>
      <c r="AJ96" s="41" t="n"/>
      <c r="AK96" s="41" t="n"/>
      <c r="AL96" s="41" t="n"/>
      <c r="AM96" s="41" t="n"/>
      <c r="AN96" s="41" t="n"/>
      <c r="AO96" s="3" t="n"/>
      <c r="AP96" s="41" t="n"/>
      <c r="AQ96" s="3" t="n"/>
      <c r="AR96" s="274" t="n"/>
      <c r="AS96" s="274" t="n"/>
      <c r="AT96" s="274" t="n"/>
      <c r="AU96" s="274" t="n"/>
      <c r="AV96" s="3" t="n"/>
      <c r="AW96" s="3" t="n"/>
      <c r="AX96" s="267" t="n"/>
      <c r="AY96" s="267" t="n"/>
      <c r="AZ96" s="267" t="n"/>
      <c r="BA96" s="275" t="n"/>
      <c r="BB96" s="275" t="n"/>
      <c r="BC96" s="275" t="n"/>
      <c r="BD96" s="275" t="n"/>
      <c r="BE96" s="296" t="n"/>
      <c r="BF96" s="296" t="n"/>
      <c r="BG96" s="296" t="n"/>
      <c r="BH96" s="296" t="n"/>
      <c r="BI96" s="296" t="n"/>
      <c r="BJ96" s="283" t="n"/>
      <c r="BK96" s="283" t="n"/>
      <c r="BL96" s="283" t="n"/>
      <c r="BM96" s="283" t="n"/>
      <c r="BN96" s="283" t="n"/>
      <c r="BO96" s="283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83" t="n"/>
      <c r="C97" s="273" t="n"/>
      <c r="D97" s="273" t="n"/>
      <c r="E97" s="273" t="n"/>
      <c r="F97" s="273" t="n"/>
      <c r="G97" s="277" t="inlineStr">
        <is>
          <t>20___</t>
        </is>
      </c>
      <c r="H97" s="278" t="n"/>
      <c r="I97" s="41" t="n"/>
      <c r="J97" s="41" t="n"/>
      <c r="K97" s="279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" t="n"/>
      <c r="AY97" s="4" t="n"/>
      <c r="AZ97" s="4" t="n"/>
      <c r="BA97" s="270" t="n"/>
      <c r="BB97" s="270" t="n"/>
      <c r="BC97" s="270" t="n"/>
      <c r="BD97" s="270" t="n"/>
      <c r="BE97" s="296" t="n"/>
      <c r="BF97" s="296" t="n"/>
      <c r="BG97" s="296" t="n"/>
      <c r="BH97" s="296" t="n"/>
      <c r="BI97" s="296" t="n"/>
      <c r="BJ97" s="283" t="n"/>
      <c r="BK97" s="283" t="n"/>
      <c r="BL97" s="283" t="n"/>
      <c r="BM97" s="283" t="n"/>
      <c r="BN97" s="283" t="n"/>
      <c r="BO97" s="283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283" t="n"/>
      <c r="C98" s="41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70" t="n"/>
      <c r="BB98" s="270" t="n"/>
      <c r="BC98" s="270" t="n"/>
      <c r="BD98" s="270" t="n"/>
      <c r="BE98" s="296" t="n"/>
      <c r="BF98" s="296" t="n"/>
      <c r="BG98" s="296" t="n"/>
      <c r="BH98" s="296" t="n"/>
      <c r="BI98" s="296" t="n"/>
      <c r="BJ98" s="283" t="n"/>
      <c r="BK98" s="283" t="n"/>
      <c r="BL98" s="283" t="n"/>
      <c r="BM98" s="283" t="n"/>
      <c r="BN98" s="283" t="n"/>
      <c r="BO98" s="283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83" t="n"/>
      <c r="C99" s="274" t="inlineStr">
        <is>
          <t>Декан факультета                                   химической технологии и техники</t>
        </is>
      </c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41" t="n"/>
      <c r="X99" s="41" t="n"/>
      <c r="Y99" s="41" t="n"/>
      <c r="Z99" s="41" t="n"/>
      <c r="AA99" s="1173" t="n"/>
      <c r="AB99" s="1173" t="n"/>
      <c r="AC99" s="1173" t="n"/>
      <c r="AD99" s="1173" t="n"/>
      <c r="AE99" s="1173" t="n"/>
      <c r="AF99" s="1173" t="n"/>
      <c r="AG99" s="1173" t="n"/>
      <c r="AH99" s="1173" t="n"/>
      <c r="AI99" s="1173" t="n"/>
      <c r="AJ99" s="1173" t="n"/>
      <c r="AK99" s="1173" t="n"/>
      <c r="AL99" s="1173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3" t="n"/>
      <c r="AX99" s="265" t="n"/>
      <c r="AY99" s="4" t="n"/>
      <c r="AZ99" s="4" t="n"/>
      <c r="BA99" s="270" t="n"/>
      <c r="BB99" s="270" t="n"/>
      <c r="BC99" s="270" t="n"/>
      <c r="BD99" s="270" t="n"/>
      <c r="BE99" s="296" t="n"/>
      <c r="BF99" s="296" t="n"/>
      <c r="BG99" s="296" t="n"/>
      <c r="BH99" s="296" t="n"/>
      <c r="BI99" s="296" t="n"/>
      <c r="BJ99" s="283" t="n"/>
      <c r="BK99" s="283" t="n"/>
      <c r="BL99" s="283" t="n"/>
      <c r="BM99" s="283" t="n"/>
      <c r="BN99" s="283" t="n"/>
      <c r="BO99" s="283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83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3" t="n"/>
      <c r="X100" s="3" t="n"/>
      <c r="Y100" s="3" t="n"/>
      <c r="Z100" s="3" t="n"/>
      <c r="AA100" s="2" t="n"/>
      <c r="AB100" s="1565" t="n"/>
      <c r="AC100" s="1565" t="n"/>
      <c r="AD100" s="1565" t="n"/>
      <c r="AE100" s="1565" t="n"/>
      <c r="AF100" s="1565" t="n"/>
      <c r="AG100" s="1565" t="n"/>
      <c r="AH100" s="2965" t="n"/>
      <c r="AI100" s="2965" t="n"/>
      <c r="AJ100" s="1173" t="n"/>
      <c r="AK100" s="1173" t="n"/>
      <c r="AL100" s="1173" t="n"/>
      <c r="AM100" s="41" t="n"/>
      <c r="AN100" s="3" t="n"/>
      <c r="AO100" s="41" t="n"/>
      <c r="AP100" s="41" t="inlineStr">
        <is>
          <t>Ю.А.Климош</t>
        </is>
      </c>
      <c r="AQ100" s="274" t="n"/>
      <c r="AR100" s="274" t="n"/>
      <c r="AS100" s="274" t="n"/>
      <c r="AT100" s="274" t="n"/>
      <c r="AU100" s="3" t="n"/>
      <c r="AV100" s="3" t="n"/>
      <c r="AW100" s="3" t="n"/>
      <c r="AX100" s="265" t="n"/>
      <c r="AY100" s="4" t="n"/>
      <c r="AZ100" s="4" t="n"/>
      <c r="BA100" s="270" t="n"/>
      <c r="BB100" s="270" t="n"/>
      <c r="BC100" s="270" t="n"/>
      <c r="BD100" s="270" t="n"/>
      <c r="BE100" s="296" t="n"/>
      <c r="BF100" s="296" t="n"/>
      <c r="BG100" s="296" t="n"/>
      <c r="BH100" s="296" t="n"/>
      <c r="BI100" s="296" t="n"/>
      <c r="BJ100" s="283" t="n"/>
      <c r="BK100" s="283" t="n"/>
      <c r="BL100" s="283" t="n"/>
      <c r="BM100" s="283" t="n"/>
      <c r="BN100" s="283" t="n"/>
      <c r="BO100" s="283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83" t="n"/>
      <c r="C101" s="273" t="n"/>
      <c r="D101" s="273" t="n"/>
      <c r="E101" s="273" t="n"/>
      <c r="F101" s="273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" t="n"/>
      <c r="AB101" s="2" t="n"/>
      <c r="AC101" s="1173" t="n"/>
      <c r="AD101" s="1173" t="n"/>
      <c r="AE101" s="1173" t="n"/>
      <c r="AF101" s="1173" t="n"/>
      <c r="AG101" s="1173" t="n"/>
      <c r="AH101" s="1173" t="n"/>
      <c r="AI101" s="1173" t="n"/>
      <c r="AJ101" s="1173" t="n"/>
      <c r="AK101" s="1173" t="n"/>
      <c r="AL101" s="1173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70" t="n"/>
      <c r="BB101" s="270" t="n"/>
      <c r="BC101" s="270" t="n"/>
      <c r="BD101" s="270" t="n"/>
      <c r="BE101" s="296" t="n"/>
      <c r="BF101" s="296" t="n"/>
      <c r="BG101" s="296" t="n"/>
      <c r="BH101" s="296" t="n"/>
      <c r="BI101" s="296" t="n"/>
      <c r="BJ101" s="283" t="n"/>
      <c r="BK101" s="283" t="n"/>
      <c r="BL101" s="283" t="n"/>
      <c r="BM101" s="283" t="n"/>
      <c r="BN101" s="283" t="n"/>
      <c r="BO101" s="283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83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70" t="n"/>
      <c r="BB102" s="270" t="n"/>
      <c r="BC102" s="270" t="n"/>
      <c r="BD102" s="270" t="n"/>
      <c r="BE102" s="296" t="n"/>
      <c r="BF102" s="296" t="n"/>
      <c r="BG102" s="296" t="n"/>
      <c r="BH102" s="296" t="n"/>
      <c r="BI102" s="296" t="n"/>
      <c r="BJ102" s="283" t="n"/>
      <c r="BK102" s="283" t="n"/>
      <c r="BL102" s="283" t="n"/>
      <c r="BM102" s="283" t="n"/>
      <c r="BN102" s="283" t="n"/>
      <c r="BO102" s="283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83" t="n"/>
      <c r="C103" s="274" t="inlineStr">
        <is>
          <t>Заведующий кафедрой химии, технологии электрохимических производств и материалов электронной техники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3" t="n"/>
      <c r="AA103" s="3" t="n"/>
      <c r="AB103" s="272" t="n"/>
      <c r="AC103" s="273" t="n"/>
      <c r="AD103" s="273" t="n"/>
      <c r="AE103" s="273" t="n"/>
      <c r="AF103" s="273" t="n"/>
      <c r="AG103" s="273" t="n"/>
      <c r="AH103" s="273" t="n"/>
      <c r="AI103" s="272" t="n"/>
      <c r="AJ103" s="41" t="n"/>
      <c r="AK103" s="41" t="n"/>
      <c r="AL103" s="41" t="n"/>
      <c r="AM103" s="41" t="n"/>
      <c r="AN103" s="41" t="n"/>
      <c r="AO103" s="3" t="n"/>
      <c r="AP103" s="1173" t="inlineStr">
        <is>
          <t>А.А.Черник</t>
        </is>
      </c>
      <c r="AQ103" s="1" t="n"/>
      <c r="AR103" s="1" t="n"/>
      <c r="AS103" s="1" t="n"/>
      <c r="AT103" s="1" t="n"/>
      <c r="AU103" s="1" t="n"/>
      <c r="AV103" s="1" t="n"/>
      <c r="AW103" s="3" t="n"/>
      <c r="AX103" s="4" t="n"/>
      <c r="AY103" s="4" t="n"/>
      <c r="AZ103" s="4" t="n"/>
      <c r="BA103" s="270" t="n"/>
      <c r="BB103" s="270" t="n"/>
      <c r="BC103" s="270" t="n"/>
      <c r="BD103" s="270" t="n"/>
      <c r="BE103" s="296" t="n"/>
      <c r="BF103" s="296" t="n"/>
      <c r="BG103" s="296" t="n"/>
      <c r="BH103" s="296" t="n"/>
      <c r="BI103" s="296" t="n"/>
      <c r="BJ103" s="283" t="n"/>
      <c r="BK103" s="283" t="n"/>
      <c r="BL103" s="283" t="n"/>
      <c r="BM103" s="283" t="n"/>
      <c r="BN103" s="283" t="n"/>
      <c r="BO103" s="283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83" t="n"/>
      <c r="C104" s="3" t="n"/>
      <c r="D104" s="2" t="n"/>
      <c r="E104" s="2" t="n"/>
      <c r="F104" s="2" t="n"/>
      <c r="G104" s="2" t="n"/>
      <c r="H104" s="2" t="n"/>
      <c r="I104" s="2" t="n"/>
      <c r="J104" s="2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41" t="n"/>
      <c r="AC104" s="3" t="n"/>
      <c r="AD104" s="3" t="n"/>
      <c r="AE104" s="3" t="n"/>
      <c r="AF104" s="3" t="n"/>
      <c r="AG104" s="3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3" t="n"/>
      <c r="AQ104" s="274" t="n"/>
      <c r="AR104" s="274" t="n"/>
      <c r="AS104" s="274" t="n"/>
      <c r="AT104" s="274" t="n"/>
      <c r="AU104" s="3" t="n"/>
      <c r="AV104" s="3" t="n"/>
      <c r="AW104" s="3" t="n"/>
      <c r="AX104" s="265" t="n"/>
      <c r="AY104" s="4" t="n"/>
      <c r="AZ104" s="4" t="n"/>
      <c r="BA104" s="270" t="n"/>
      <c r="BB104" s="270" t="n"/>
      <c r="BC104" s="270" t="n"/>
      <c r="BD104" s="270" t="n"/>
      <c r="BE104" s="296" t="n"/>
      <c r="BF104" s="296" t="n"/>
      <c r="BG104" s="296" t="n"/>
      <c r="BH104" s="296" t="n"/>
      <c r="BI104" s="296" t="n"/>
      <c r="BJ104" s="283" t="n"/>
      <c r="BK104" s="283" t="n"/>
      <c r="BL104" s="283" t="n"/>
      <c r="BM104" s="283" t="n"/>
      <c r="BN104" s="283" t="n"/>
      <c r="BO104" s="283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83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265" t="n"/>
      <c r="AY105" s="4" t="n"/>
      <c r="AZ105" s="265" t="n"/>
      <c r="BA105" s="270" t="n"/>
      <c r="BB105" s="270" t="n"/>
      <c r="BC105" s="270" t="n"/>
      <c r="BD105" s="270" t="n"/>
      <c r="BE105" s="296" t="n"/>
      <c r="BF105" s="296" t="n"/>
      <c r="BG105" s="296" t="n"/>
      <c r="BH105" s="296" t="n"/>
      <c r="BI105" s="296" t="n"/>
      <c r="BJ105" s="283" t="n"/>
      <c r="BK105" s="283" t="n"/>
      <c r="BL105" s="283" t="n"/>
      <c r="BM105" s="283" t="n"/>
      <c r="BN105" s="283" t="n"/>
      <c r="BO105" s="283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83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265" t="n"/>
      <c r="AY106" s="4" t="n"/>
      <c r="AZ106" s="265" t="n"/>
      <c r="BA106" s="270" t="n"/>
      <c r="BB106" s="270" t="n"/>
      <c r="BC106" s="270" t="n"/>
      <c r="BD106" s="270" t="n"/>
      <c r="BE106" s="296" t="n"/>
      <c r="BF106" s="296" t="n"/>
      <c r="BG106" s="296" t="n"/>
      <c r="BH106" s="296" t="n"/>
      <c r="BI106" s="296" t="n"/>
      <c r="BJ106" s="283" t="n"/>
      <c r="BK106" s="283" t="n"/>
      <c r="BL106" s="283" t="n"/>
      <c r="BM106" s="283" t="n"/>
      <c r="BN106" s="283" t="n"/>
      <c r="BO106" s="283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83" t="n"/>
      <c r="C107" s="281" t="inlineStr">
        <is>
          <t>Рекомендован к утверждению научно-методическим советом БГТУ</t>
        </is>
      </c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265" t="n"/>
      <c r="AY107" s="4" t="n"/>
      <c r="AZ107" s="4" t="n"/>
      <c r="BA107" s="270" t="n"/>
      <c r="BB107" s="270" t="n"/>
      <c r="BC107" s="270" t="n"/>
      <c r="BD107" s="270" t="n"/>
      <c r="BE107" s="296" t="n"/>
      <c r="BF107" s="296" t="n"/>
      <c r="BG107" s="296" t="n"/>
      <c r="BH107" s="296" t="n"/>
      <c r="BI107" s="296" t="n"/>
      <c r="BJ107" s="283" t="n"/>
      <c r="BK107" s="283" t="n"/>
      <c r="BL107" s="283" t="n"/>
      <c r="BM107" s="283" t="n"/>
      <c r="BN107" s="283" t="n"/>
      <c r="BO107" s="283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83" t="n"/>
      <c r="C108" s="282" t="inlineStr">
        <is>
          <t>Протокол № 6 от 28.04.2023</t>
        </is>
      </c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265" t="n"/>
      <c r="BA108" s="270" t="n"/>
      <c r="BB108" s="270" t="n"/>
      <c r="BC108" s="270" t="n"/>
      <c r="BD108" s="270" t="n"/>
      <c r="BE108" s="296" t="n"/>
      <c r="BF108" s="296" t="n"/>
      <c r="BG108" s="296" t="n"/>
      <c r="BH108" s="296" t="n"/>
      <c r="BI108" s="296" t="n"/>
      <c r="BJ108" s="283" t="n"/>
      <c r="BK108" s="283" t="n"/>
      <c r="BL108" s="283" t="n"/>
      <c r="BM108" s="283" t="n"/>
      <c r="BN108" s="283" t="n"/>
      <c r="BO108" s="283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83" t="n"/>
      <c r="C109" s="283" t="n"/>
      <c r="D109" s="283" t="n"/>
      <c r="E109" s="283" t="n"/>
      <c r="F109" s="283" t="n"/>
      <c r="G109" s="283" t="n"/>
      <c r="H109" s="283" t="n"/>
      <c r="I109" s="283" t="n"/>
      <c r="J109" s="283" t="n"/>
      <c r="K109" s="283" t="n"/>
      <c r="L109" s="283" t="n"/>
      <c r="M109" s="283" t="n"/>
      <c r="N109" s="283" t="n"/>
      <c r="O109" s="283" t="n"/>
      <c r="P109" s="283" t="n"/>
      <c r="Q109" s="283" t="n"/>
      <c r="R109" s="283" t="n"/>
      <c r="S109" s="283" t="n"/>
      <c r="T109" s="283" t="n"/>
      <c r="U109" s="283" t="n"/>
      <c r="V109" s="283" t="n"/>
      <c r="W109" s="283" t="n"/>
      <c r="X109" s="283" t="n"/>
      <c r="Y109" s="283" t="n"/>
      <c r="Z109" s="283" t="n"/>
      <c r="AA109" s="283" t="n"/>
      <c r="AB109" s="283" t="n"/>
      <c r="AC109" s="283" t="n"/>
      <c r="AD109" s="283" t="n"/>
      <c r="AE109" s="283" t="n"/>
      <c r="AF109" s="283" t="n"/>
      <c r="AG109" s="283" t="n"/>
      <c r="AH109" s="283" t="n"/>
      <c r="AI109" s="283" t="n"/>
      <c r="AJ109" s="283" t="n"/>
      <c r="AK109" s="283" t="n"/>
      <c r="AL109" s="283" t="n"/>
      <c r="AM109" s="283" t="n"/>
      <c r="AN109" s="283" t="n"/>
      <c r="AO109" s="283" t="n"/>
      <c r="AP109" s="283" t="n"/>
      <c r="AQ109" s="283" t="n"/>
      <c r="AR109" s="283" t="n"/>
      <c r="AS109" s="283" t="n"/>
      <c r="AT109" s="283" t="n"/>
      <c r="AU109" s="283" t="n"/>
      <c r="AV109" s="283" t="n"/>
      <c r="AW109" s="283" t="n"/>
      <c r="AX109" s="270" t="n"/>
      <c r="AY109" s="270" t="n"/>
      <c r="AZ109" s="270" t="n"/>
      <c r="BA109" s="270" t="n"/>
      <c r="BB109" s="270" t="n"/>
      <c r="BC109" s="270" t="n"/>
      <c r="BD109" s="270" t="n"/>
      <c r="BE109" s="296" t="n"/>
      <c r="BF109" s="296" t="n"/>
      <c r="BG109" s="296" t="n"/>
      <c r="BH109" s="296" t="n"/>
      <c r="BI109" s="296" t="n"/>
      <c r="BJ109" s="283" t="n"/>
      <c r="BK109" s="283" t="n"/>
      <c r="BL109" s="283" t="n"/>
      <c r="BM109" s="283" t="n"/>
      <c r="BN109" s="283" t="n"/>
      <c r="BO109" s="283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283" t="n"/>
      <c r="B110" s="275" t="n"/>
      <c r="C110" s="296" t="n"/>
      <c r="D110" s="296" t="n"/>
      <c r="E110" s="296" t="n"/>
      <c r="F110" s="296" t="n"/>
      <c r="G110" s="296" t="n"/>
      <c r="H110" s="296" t="n"/>
      <c r="I110" s="296" t="n"/>
      <c r="J110" s="296" t="n"/>
      <c r="K110" s="296" t="n"/>
      <c r="L110" s="296" t="n"/>
      <c r="M110" s="296" t="n"/>
      <c r="N110" s="296" t="n"/>
      <c r="O110" s="296" t="n"/>
      <c r="P110" s="296" t="n"/>
      <c r="Q110" s="296" t="n"/>
      <c r="R110" s="296" t="n"/>
      <c r="S110" s="296" t="n"/>
      <c r="T110" s="296" t="n"/>
      <c r="U110" s="296" t="n"/>
      <c r="V110" s="296" t="n"/>
      <c r="W110" s="296" t="n"/>
      <c r="X110" s="296" t="n"/>
      <c r="Y110" s="296" t="n"/>
      <c r="Z110" s="296" t="n"/>
      <c r="AA110" s="296" t="n"/>
      <c r="AB110" s="296" t="n"/>
      <c r="AC110" s="296" t="n"/>
      <c r="AD110" s="296" t="n"/>
      <c r="AE110" s="296" t="n"/>
      <c r="AF110" s="296" t="n"/>
      <c r="AG110" s="296" t="n"/>
      <c r="AH110" s="296" t="n"/>
      <c r="AI110" s="296" t="n"/>
      <c r="AJ110" s="296" t="n"/>
      <c r="AK110" s="296" t="n"/>
      <c r="AL110" s="296" t="n"/>
      <c r="AM110" s="296" t="n"/>
      <c r="AN110" s="296" t="n"/>
      <c r="AO110" s="296" t="n"/>
      <c r="AP110" s="296" t="n"/>
      <c r="AQ110" s="296" t="n"/>
      <c r="AR110" s="296" t="n"/>
      <c r="AS110" s="296" t="n"/>
      <c r="AT110" s="296" t="n"/>
      <c r="AU110" s="296" t="n"/>
      <c r="AV110" s="296" t="n"/>
      <c r="AW110" s="296" t="n"/>
      <c r="AX110" s="296" t="n"/>
      <c r="AY110" s="296" t="n"/>
      <c r="AZ110" s="267" t="n"/>
      <c r="BA110" s="267" t="n"/>
      <c r="BB110" s="296" t="n"/>
      <c r="BC110" s="296" t="n"/>
      <c r="BD110" s="296" t="n"/>
      <c r="BE110" s="296" t="n"/>
      <c r="BF110" s="296" t="n"/>
      <c r="BG110" s="296" t="n"/>
      <c r="BH110" s="296" t="n"/>
      <c r="BI110" s="283" t="n"/>
      <c r="BJ110" s="283" t="n"/>
      <c r="BK110" s="283" t="n"/>
      <c r="BL110" s="283" t="n"/>
      <c r="BM110" s="283" t="n"/>
      <c r="BN110" s="283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283" t="n"/>
      <c r="B111" s="275" t="n"/>
      <c r="C111" s="296" t="n"/>
      <c r="D111" s="296" t="n"/>
      <c r="E111" s="296" t="n"/>
      <c r="F111" s="296" t="n"/>
      <c r="G111" s="296" t="n"/>
      <c r="H111" s="296" t="n"/>
      <c r="I111" s="296" t="n"/>
      <c r="J111" s="296" t="n"/>
      <c r="K111" s="296" t="n"/>
      <c r="L111" s="296" t="n"/>
      <c r="M111" s="296" t="n"/>
      <c r="N111" s="296" t="n"/>
      <c r="O111" s="296" t="n"/>
      <c r="P111" s="296" t="n"/>
      <c r="Q111" s="296" t="n"/>
      <c r="R111" s="296" t="n"/>
      <c r="S111" s="296" t="n"/>
      <c r="T111" s="296" t="n"/>
      <c r="U111" s="296" t="n"/>
      <c r="V111" s="296" t="n"/>
      <c r="W111" s="296" t="n"/>
      <c r="X111" s="296" t="n"/>
      <c r="Y111" s="296" t="n"/>
      <c r="Z111" s="296" t="n"/>
      <c r="AA111" s="296" t="n"/>
      <c r="AB111" s="296" t="n"/>
      <c r="AC111" s="296" t="n"/>
      <c r="AD111" s="296" t="n"/>
      <c r="AE111" s="296" t="n"/>
      <c r="AF111" s="296" t="n"/>
      <c r="AG111" s="296" t="n"/>
      <c r="AH111" s="296" t="n"/>
      <c r="AI111" s="296" t="n"/>
      <c r="AJ111" s="296" t="n"/>
      <c r="AK111" s="296" t="n"/>
      <c r="AL111" s="296" t="n"/>
      <c r="AM111" s="296" t="n"/>
      <c r="AN111" s="296" t="n"/>
      <c r="AO111" s="296" t="n"/>
      <c r="AP111" s="296" t="n"/>
      <c r="AQ111" s="296" t="n"/>
      <c r="AR111" s="296" t="n"/>
      <c r="AS111" s="296" t="n"/>
      <c r="AT111" s="296" t="n"/>
      <c r="AU111" s="296" t="n"/>
      <c r="AV111" s="296" t="n"/>
      <c r="AW111" s="296" t="n"/>
      <c r="AX111" s="296" t="n"/>
      <c r="AY111" s="296" t="n"/>
      <c r="AZ111" s="267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83" t="n"/>
      <c r="BJ111" s="283" t="n"/>
      <c r="BK111" s="283" t="n"/>
      <c r="BL111" s="283" t="n"/>
      <c r="BM111" s="283" t="n"/>
      <c r="BN111" s="28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283" t="n"/>
      <c r="B112" s="1861" t="n"/>
      <c r="C112" s="296" t="n"/>
      <c r="D112" s="296" t="n"/>
      <c r="E112" s="296" t="n"/>
      <c r="F112" s="296" t="n"/>
      <c r="G112" s="296" t="n"/>
      <c r="H112" s="296" t="n"/>
      <c r="I112" s="296" t="n"/>
      <c r="J112" s="296" t="n"/>
      <c r="K112" s="296" t="n"/>
      <c r="L112" s="296" t="n"/>
      <c r="M112" s="296" t="n"/>
      <c r="N112" s="296" t="n"/>
      <c r="O112" s="296" t="n"/>
      <c r="P112" s="296" t="n"/>
      <c r="Q112" s="296" t="n"/>
      <c r="R112" s="296" t="n"/>
      <c r="S112" s="296" t="n"/>
      <c r="T112" s="296" t="n"/>
      <c r="U112" s="296" t="n"/>
      <c r="V112" s="296" t="n"/>
      <c r="W112" s="296" t="n"/>
      <c r="X112" s="296" t="n"/>
      <c r="Y112" s="296" t="n"/>
      <c r="Z112" s="296" t="n"/>
      <c r="AA112" s="296" t="n"/>
      <c r="AB112" s="296" t="n"/>
      <c r="AC112" s="296" t="n"/>
      <c r="AD112" s="296" t="n"/>
      <c r="AE112" s="296" t="n"/>
      <c r="AF112" s="296" t="n"/>
      <c r="AG112" s="296" t="n"/>
      <c r="AH112" s="296" t="n"/>
      <c r="AI112" s="296" t="n"/>
      <c r="AJ112" s="296" t="n"/>
      <c r="AK112" s="296" t="n"/>
      <c r="AL112" s="296" t="n"/>
      <c r="AM112" s="296" t="n"/>
      <c r="AN112" s="294" t="n"/>
      <c r="AO112" s="267" t="n"/>
      <c r="AP112" s="267" t="n"/>
      <c r="AQ112" s="267" t="n"/>
      <c r="AR112" s="267" t="n"/>
      <c r="AS112" s="267" t="n"/>
      <c r="AT112" s="267" t="n"/>
      <c r="AU112" s="267" t="n"/>
      <c r="AV112" s="267" t="n"/>
      <c r="AW112" s="267" t="n"/>
      <c r="AX112" s="267" t="n"/>
      <c r="AY112" s="267" t="n"/>
      <c r="AZ112" s="267" t="n"/>
      <c r="BA112" s="267" t="n"/>
      <c r="BB112" s="296" t="n"/>
      <c r="BC112" s="296" t="n"/>
      <c r="BD112" s="296" t="n"/>
      <c r="BE112" s="296" t="n"/>
      <c r="BF112" s="296" t="n"/>
      <c r="BG112" s="296" t="n"/>
      <c r="BH112" s="296" t="n"/>
      <c r="BI112" s="283" t="n"/>
      <c r="BJ112" s="283" t="n"/>
      <c r="BK112" s="283" t="n"/>
      <c r="BL112" s="283" t="n"/>
      <c r="BM112" s="283" t="n"/>
      <c r="BN112" s="28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283" t="n"/>
      <c r="B113" s="283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83" t="n"/>
      <c r="AY113" s="283" t="n"/>
      <c r="AZ113" s="283" t="n"/>
      <c r="BA113" s="283" t="n"/>
      <c r="BB113" s="283" t="n"/>
      <c r="BC113" s="283" t="n"/>
      <c r="BD113" s="283" t="n"/>
      <c r="BE113" s="283" t="n"/>
      <c r="BF113" s="283" t="n"/>
      <c r="BG113" s="283" t="n"/>
      <c r="BH113" s="283" t="n"/>
      <c r="BI113" s="283" t="n"/>
      <c r="BJ113" s="283" t="n"/>
      <c r="BK113" s="283" t="n"/>
      <c r="BL113" s="283" t="n"/>
      <c r="BM113" s="283" t="n"/>
      <c r="BN113" s="283" t="n"/>
      <c r="BO113" s="283" t="n"/>
      <c r="BP113" s="283" t="n"/>
      <c r="BQ113" s="283" t="n"/>
      <c r="BR113" s="283" t="n"/>
      <c r="BS113" s="283" t="n"/>
      <c r="BT113" s="283" t="n"/>
      <c r="BU113" s="283" t="n"/>
      <c r="BV113" s="283" t="n"/>
      <c r="BW113" s="283" t="n"/>
      <c r="BX113" s="283" t="n"/>
      <c r="BY113" s="283" t="n"/>
      <c r="BZ113" s="283" t="n"/>
      <c r="CA113" s="283" t="n"/>
      <c r="CB113" s="283" t="n"/>
      <c r="CC113" s="283" t="n"/>
      <c r="CD113" s="283" t="n"/>
      <c r="CE113" s="283" t="n"/>
      <c r="CF113" s="283" t="n"/>
      <c r="CG113" s="283" t="n"/>
      <c r="CH113" s="283" t="n"/>
      <c r="CI113" s="1" t="n"/>
      <c r="CJ113" s="1" t="n"/>
      <c r="CK113" s="1" t="n"/>
      <c r="CL113" s="1" t="n"/>
      <c r="CM113" s="1" t="n"/>
    </row>
    <row r="114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" t="n"/>
      <c r="AC114" s="1" t="n"/>
      <c r="AD114" s="1" t="n"/>
      <c r="AE114" s="1" t="n"/>
      <c r="AF114" s="1" t="n"/>
      <c r="AG114" s="1" t="n"/>
      <c r="AH114" s="1" t="n"/>
      <c r="AI114" s="1" t="n"/>
      <c r="AJ114" s="1" t="n"/>
      <c r="AK114" s="1" t="n"/>
      <c r="AL114" s="1" t="n"/>
      <c r="AM114" s="1" t="n"/>
      <c r="AN114" s="1" t="n"/>
      <c r="AO114" s="1" t="n"/>
      <c r="AP114" s="1" t="n"/>
      <c r="AQ114" s="1" t="n"/>
      <c r="AR114" s="1" t="n"/>
      <c r="AS114" s="1" t="n"/>
      <c r="AT114" s="1" t="n"/>
      <c r="AU114" s="1" t="n"/>
      <c r="AV114" s="1" t="n"/>
      <c r="AW114" s="1" t="n"/>
      <c r="AX114" s="1" t="n"/>
      <c r="AY114" s="1" t="n"/>
      <c r="AZ114" s="1" t="n"/>
      <c r="BA114" s="1" t="n"/>
      <c r="BB114" s="1" t="n"/>
      <c r="BC114" s="1" t="n"/>
      <c r="BD114" s="1" t="n"/>
      <c r="BE114" s="1" t="n"/>
      <c r="BF114" s="1" t="n"/>
      <c r="BG114" s="1" t="n"/>
      <c r="BH114" s="1" t="n"/>
      <c r="BI114" s="1" t="n"/>
      <c r="BJ114" s="1" t="n"/>
      <c r="BK114" s="1" t="n"/>
      <c r="BL114" s="1" t="n"/>
      <c r="BM114" s="1" t="n"/>
      <c r="BN114" s="1" t="n"/>
      <c r="BO114" s="25" t="n"/>
      <c r="BP114" s="25" t="n"/>
      <c r="BQ114" s="25" t="n"/>
      <c r="BR114" s="25" t="n"/>
      <c r="BS114" s="25" t="n"/>
      <c r="BT114" s="25" t="n"/>
      <c r="BU114" s="25" t="n"/>
      <c r="BV114" s="25" t="n"/>
      <c r="BW114" s="25" t="n"/>
      <c r="BX114" s="25" t="n"/>
      <c r="BY114" s="25" t="n"/>
      <c r="BZ114" s="25" t="n"/>
      <c r="CA114" s="25" t="n"/>
      <c r="CB114" s="25" t="n"/>
      <c r="CC114" s="25" t="n"/>
      <c r="CD114" s="25" t="n"/>
      <c r="CE114" s="25" t="n"/>
      <c r="CF114" s="25" t="n"/>
      <c r="CG114" s="25" t="n"/>
      <c r="CH114" s="25" t="n"/>
      <c r="CI114" s="25" t="n"/>
      <c r="CJ114" s="25" t="n"/>
      <c r="CK114" s="25" t="n"/>
      <c r="CL114" s="25" t="n"/>
      <c r="CM114" s="25" t="n"/>
    </row>
    <row r="115">
      <c r="A115" s="3094" t="n"/>
      <c r="B115" s="3094" t="n"/>
      <c r="C115" s="3094" t="n"/>
      <c r="D115" s="3094" t="n"/>
      <c r="E115" s="3094" t="n"/>
      <c r="F115" s="3094" t="n"/>
      <c r="G115" s="3094" t="n"/>
      <c r="H115" s="3094" t="n"/>
      <c r="I115" s="3094" t="n"/>
      <c r="J115" s="3094" t="n"/>
      <c r="K115" s="3094" t="n"/>
      <c r="L115" s="3094" t="n"/>
      <c r="M115" s="3094" t="n"/>
      <c r="N115" s="3094" t="n"/>
      <c r="O115" s="3094" t="n"/>
      <c r="P115" s="3094" t="n"/>
      <c r="Q115" s="3094" t="n"/>
      <c r="R115" s="3094" t="n"/>
      <c r="S115" s="3094" t="n"/>
      <c r="T115" s="3094" t="n"/>
      <c r="U115" s="3094" t="n"/>
      <c r="V115" s="3094" t="n"/>
      <c r="W115" s="3094" t="n"/>
      <c r="X115" s="3094" t="n"/>
      <c r="Y115" s="3094" t="n"/>
      <c r="Z115" s="3094" t="n"/>
      <c r="AA115" s="1" t="n"/>
      <c r="AB115" s="1" t="n"/>
      <c r="AC115" s="1" t="n"/>
      <c r="AD115" s="1" t="n"/>
      <c r="AE115" s="1" t="n"/>
      <c r="AF115" s="1" t="n"/>
      <c r="AG115" s="1" t="n"/>
      <c r="AH115" s="1" t="n"/>
      <c r="AI115" s="1" t="n"/>
      <c r="AJ115" s="1" t="n"/>
      <c r="AK115" s="1" t="n"/>
      <c r="AL115" s="1" t="n"/>
      <c r="AM115" s="1" t="n"/>
      <c r="AN115" s="1" t="n"/>
      <c r="AO115" s="1" t="n"/>
      <c r="AP115" s="1" t="n"/>
      <c r="AQ115" s="1" t="n"/>
      <c r="AR115" s="1" t="n"/>
      <c r="AS115" s="1" t="n"/>
      <c r="AT115" s="1" t="n"/>
      <c r="AU115" s="1" t="n"/>
      <c r="AV115" s="1" t="n"/>
      <c r="AW115" s="1" t="n"/>
      <c r="AX115" s="1" t="n"/>
      <c r="AY115" s="1" t="n"/>
      <c r="AZ115" s="1" t="n"/>
      <c r="BA115" s="1" t="n"/>
      <c r="BB115" s="1" t="n"/>
      <c r="BC115" s="1" t="n"/>
      <c r="BD115" s="1" t="n"/>
      <c r="BE115" s="1" t="n"/>
      <c r="BF115" s="1" t="n"/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25" t="n"/>
      <c r="BP115" s="25" t="n"/>
      <c r="BQ115" s="25" t="n"/>
      <c r="BR115" s="25" t="n"/>
      <c r="BS115" s="25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25" t="n"/>
      <c r="BP116" s="25" t="n"/>
      <c r="BQ116" s="25" t="n"/>
      <c r="BR116" s="25" t="n"/>
      <c r="BS116" s="25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25" t="n"/>
      <c r="BP117" s="25" t="n"/>
      <c r="BQ117" s="25" t="n"/>
      <c r="BR117" s="25" t="n"/>
      <c r="BS117" s="2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  <c r="BR118" s="25" t="n"/>
      <c r="BS118" s="2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T12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</row>
    <row r="4">
      <c r="A4" s="10" t="n"/>
      <c r="B4" s="1" t="n"/>
      <c r="C4" s="1" t="n"/>
      <c r="D4" s="1" t="n"/>
      <c r="E4" s="1" t="n"/>
      <c r="F4" s="1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284" t="n"/>
      <c r="R4" s="31" t="n"/>
      <c r="S4" s="31" t="n"/>
      <c r="T4" s="31" t="n"/>
      <c r="U4" s="31" t="n"/>
      <c r="V4" s="16" t="n"/>
      <c r="W4" s="31" t="n"/>
      <c r="X4" s="31" t="n"/>
      <c r="Y4" s="31" t="n"/>
      <c r="Z4" s="1510" t="n"/>
      <c r="AA4" s="1550" t="n"/>
      <c r="AB4" s="285" t="n"/>
      <c r="AC4" s="1550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1" t="n"/>
      <c r="BT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" t="n"/>
      <c r="H5" s="2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7" t="n"/>
      <c r="S5" s="287" t="n"/>
      <c r="T5" s="287" t="n"/>
      <c r="U5" s="287" t="n"/>
      <c r="V5" s="287" t="n"/>
      <c r="W5" s="287" t="n"/>
      <c r="X5" s="287" t="n"/>
      <c r="Y5" s="287" t="n"/>
      <c r="Z5" s="287" t="n"/>
      <c r="AA5" s="287" t="n"/>
      <c r="AB5" s="287" t="n"/>
      <c r="AC5" s="287" t="n"/>
      <c r="AD5" s="287" t="inlineStr">
        <is>
          <t>УЧЕБНЫЙ ПЛАН</t>
        </is>
      </c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87" t="n"/>
      <c r="AS5" s="287" t="n"/>
      <c r="AT5" s="287" t="n"/>
      <c r="AU5" s="287" t="n"/>
      <c r="AV5" s="287" t="n"/>
      <c r="AW5" s="287" t="n"/>
      <c r="AX5" s="287" t="n"/>
      <c r="AY5" s="287" t="n"/>
      <c r="AZ5" s="18" t="inlineStr">
        <is>
          <t>Степень: Магистр</t>
        </is>
      </c>
      <c r="BA5" s="18" t="n"/>
      <c r="BB5" s="18" t="n"/>
      <c r="BC5" s="18" t="n"/>
      <c r="BD5" s="18" t="n"/>
      <c r="BE5" s="18" t="n"/>
      <c r="BF5" s="18" t="n"/>
      <c r="BG5" s="18" t="n"/>
      <c r="BH5" s="18" t="n"/>
      <c r="BI5" s="18" t="n"/>
      <c r="BJ5" s="18" t="n"/>
      <c r="BK5" s="18" t="n"/>
      <c r="BL5" s="288" t="n"/>
      <c r="BM5" s="18" t="n"/>
      <c r="BN5" s="18" t="n"/>
      <c r="BO5" s="1" t="n"/>
      <c r="BP5" s="1" t="n"/>
      <c r="BQ5" s="1" t="n"/>
      <c r="BR5" s="254" t="n"/>
      <c r="BS5" s="1" t="n"/>
      <c r="BT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" t="n"/>
      <c r="V6" s="3" t="n"/>
      <c r="W6" s="3" t="n"/>
      <c r="X6" s="3" t="n"/>
      <c r="Y6" s="3" t="n"/>
      <c r="Z6" s="2" t="n"/>
      <c r="AA6" s="2" t="n"/>
      <c r="AB6" s="1" t="n"/>
      <c r="AC6" s="278" t="n"/>
      <c r="AD6" s="278" t="n"/>
      <c r="AE6" s="278" t="n"/>
      <c r="AF6" s="278" t="n"/>
      <c r="AG6" s="278" t="n"/>
      <c r="AH6" s="278" t="n"/>
      <c r="AI6" s="278" t="n"/>
      <c r="AJ6" s="278" t="n"/>
      <c r="AK6" s="278" t="n"/>
      <c r="AL6" s="279" t="n"/>
      <c r="AM6" s="279" t="n"/>
      <c r="AN6" s="279" t="n"/>
      <c r="AO6" s="279" t="n"/>
      <c r="AP6" s="279" t="n"/>
      <c r="AQ6" s="279" t="n"/>
      <c r="AR6" s="279" t="n"/>
      <c r="AS6" s="279" t="n"/>
      <c r="AT6" s="279" t="n"/>
      <c r="AU6" s="279" t="n"/>
      <c r="AV6" s="279" t="n"/>
      <c r="AW6" s="279" t="n"/>
      <c r="AX6" s="279" t="n"/>
      <c r="AY6" s="279" t="n"/>
      <c r="AZ6" s="21" t="n"/>
      <c r="BA6" s="21" t="n"/>
      <c r="BB6" s="21" t="n"/>
      <c r="BC6" s="21" t="n"/>
      <c r="BD6" s="21" t="n"/>
      <c r="BE6" s="21" t="n"/>
      <c r="BF6" s="21" t="n"/>
      <c r="BG6" s="21" t="n"/>
      <c r="BH6" s="21" t="n"/>
      <c r="BI6" s="21" t="n"/>
      <c r="BJ6" s="21" t="n"/>
      <c r="BK6" s="21" t="n"/>
      <c r="BL6" s="288" t="n"/>
      <c r="BM6" s="21" t="n"/>
      <c r="BN6" s="21" t="n"/>
      <c r="BO6" s="1" t="n"/>
      <c r="BP6" s="1" t="n"/>
      <c r="BQ6" s="1" t="n"/>
      <c r="BR6" s="6" t="n"/>
      <c r="BS6" s="1" t="n"/>
      <c r="BT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23" t="n"/>
      <c r="T7" s="23" t="n"/>
      <c r="U7" s="1" t="n"/>
      <c r="V7" s="3" t="n"/>
      <c r="W7" s="790" t="inlineStr">
        <is>
          <t>Специальность:</t>
        </is>
      </c>
      <c r="X7" s="3" t="n"/>
      <c r="Y7" s="3" t="n"/>
      <c r="Z7" s="2" t="n"/>
      <c r="AA7" s="2" t="n"/>
      <c r="AB7" s="1" t="n"/>
      <c r="AC7" s="278" t="n"/>
      <c r="AD7" s="1" t="n"/>
      <c r="AE7" s="1406" t="n"/>
      <c r="AF7" s="1454" t="inlineStr">
        <is>
          <t>7-06-0711-05 Электрохимические производства и защита от коррозии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79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23" t="n"/>
      <c r="BF7" s="24" t="inlineStr">
        <is>
          <t>1,5 года</t>
        </is>
      </c>
      <c r="BG7" s="24" t="n"/>
      <c r="BH7" s="24" t="n"/>
      <c r="BI7" s="24" t="n"/>
      <c r="BJ7" s="24" t="n"/>
      <c r="BK7" s="24" t="n"/>
      <c r="BL7" s="288" t="n"/>
      <c r="BM7" s="24" t="n"/>
      <c r="BN7" s="24" t="n"/>
      <c r="BO7" s="1" t="n"/>
      <c r="BP7" s="1" t="n"/>
      <c r="BQ7" s="1" t="n"/>
      <c r="BR7" s="266" t="n"/>
      <c r="BS7" s="1" t="n"/>
      <c r="BT7" s="1" t="n"/>
    </row>
    <row r="8">
      <c r="A8" s="25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786" t="n"/>
      <c r="T8" s="787" t="n"/>
      <c r="U8" s="1706" t="n"/>
      <c r="V8" s="1" t="n"/>
      <c r="W8" s="1" t="n"/>
      <c r="X8" s="1" t="n"/>
      <c r="Y8" s="1" t="n"/>
      <c r="Z8" s="1" t="n"/>
      <c r="AA8" s="1" t="n"/>
      <c r="AB8" s="278" t="n"/>
      <c r="AC8" s="278" t="n"/>
      <c r="AD8" s="1406" t="n"/>
      <c r="AE8" s="1406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279" t="n"/>
      <c r="AZ8" s="29" t="n"/>
      <c r="BA8" s="29" t="n"/>
      <c r="BB8" s="29" t="n"/>
      <c r="BC8" s="29" t="n"/>
      <c r="BD8" s="29" t="n"/>
      <c r="BE8" s="29" t="n"/>
      <c r="BF8" s="29" t="n"/>
      <c r="BG8" s="29" t="n"/>
      <c r="BH8" s="30" t="n"/>
      <c r="BI8" s="24" t="n"/>
      <c r="BJ8" s="29" t="n"/>
      <c r="BK8" s="30" t="n"/>
      <c r="BL8" s="288" t="n"/>
      <c r="BM8" s="29" t="n"/>
      <c r="BN8" s="29" t="n"/>
      <c r="BO8" s="1" t="n"/>
      <c r="BP8" s="1" t="n"/>
      <c r="BQ8" s="1" t="n"/>
      <c r="BR8" s="275" t="n"/>
      <c r="BS8" s="1" t="n"/>
      <c r="BT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293" t="n"/>
      <c r="T9" s="1" t="n"/>
      <c r="U9" s="1" t="n"/>
      <c r="V9" s="1" t="n"/>
      <c r="W9" s="1" t="n"/>
      <c r="X9" s="1" t="n"/>
      <c r="Y9" s="1" t="n"/>
      <c r="Z9" s="293" t="n"/>
      <c r="AA9" s="293" t="n"/>
      <c r="AB9" s="278" t="n"/>
      <c r="AC9" s="278" t="n"/>
      <c r="AD9" s="278" t="n"/>
      <c r="AE9" s="278" t="n"/>
      <c r="AF9" s="278" t="n"/>
      <c r="AG9" s="278" t="n"/>
      <c r="AH9" s="278" t="n"/>
      <c r="AI9" s="278" t="n"/>
      <c r="AJ9" s="278" t="n"/>
      <c r="AK9" s="278" t="n"/>
      <c r="AL9" s="279" t="n"/>
      <c r="AM9" s="279" t="n"/>
      <c r="AN9" s="279" t="n"/>
      <c r="AO9" s="279" t="n"/>
      <c r="AP9" s="279" t="n"/>
      <c r="AQ9" s="279" t="n"/>
      <c r="AR9" s="279" t="n"/>
      <c r="AS9" s="279" t="n"/>
      <c r="AT9" s="279" t="n"/>
      <c r="AU9" s="279" t="n"/>
      <c r="AV9" s="279" t="n"/>
      <c r="AW9" s="279" t="n"/>
      <c r="AX9" s="279" t="n"/>
      <c r="AY9" s="279" t="n"/>
      <c r="AZ9" s="18" t="inlineStr">
        <is>
          <t xml:space="preserve">Форма получения образования: заочная </t>
        </is>
      </c>
      <c r="BA9" s="18" t="n"/>
      <c r="BB9" s="18" t="n"/>
      <c r="BC9" s="1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288" t="n"/>
      <c r="BM9" s="18" t="n"/>
      <c r="BN9" s="18" t="n"/>
      <c r="BO9" s="1" t="n"/>
      <c r="BP9" s="1" t="n"/>
      <c r="BQ9" s="1" t="n"/>
      <c r="BR9" s="294" t="n"/>
      <c r="BS9" s="1" t="n"/>
      <c r="BT9" s="1" t="n"/>
    </row>
    <row r="10">
      <c r="A10" s="25" t="n"/>
      <c r="B10" s="1" t="n"/>
      <c r="C10" s="1" t="n"/>
      <c r="D10" s="1" t="n"/>
      <c r="E10" s="1" t="n"/>
      <c r="F10" s="3" t="inlineStr">
        <is>
          <t>Регистрационный № 06-07-028/уч.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1510" t="n"/>
      <c r="AA10" s="1720" t="n"/>
      <c r="AB10" s="1510" t="n"/>
      <c r="AC10" s="1510" t="n"/>
      <c r="AD10" s="1510" t="n"/>
      <c r="AE10" s="1510" t="n"/>
      <c r="AF10" s="1510" t="n"/>
      <c r="AG10" s="8" t="n"/>
      <c r="AH10" s="1510" t="n"/>
      <c r="AI10" s="2887" t="n"/>
      <c r="AJ10" s="2887" t="n"/>
      <c r="AK10" s="2887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n"/>
      <c r="BA10" s="37" t="n"/>
      <c r="BB10" s="37" t="n"/>
      <c r="BC10" s="37" t="n"/>
      <c r="BD10" s="30" t="n"/>
      <c r="BE10" s="30" t="n"/>
      <c r="BF10" s="30" t="n"/>
      <c r="BG10" s="30" t="n"/>
      <c r="BH10" s="30" t="n"/>
      <c r="BI10" s="30" t="n"/>
      <c r="BJ10" s="30" t="n"/>
      <c r="BK10" s="30" t="n"/>
      <c r="BL10" s="30" t="n"/>
      <c r="BM10" s="30" t="n"/>
      <c r="BN10" s="2131" t="n"/>
      <c r="BO10" s="1" t="n"/>
      <c r="BP10" s="1" t="n"/>
      <c r="BQ10" s="1" t="n"/>
      <c r="BR10" s="298" t="n"/>
      <c r="BS10" s="1" t="n"/>
      <c r="BT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1511" t="n"/>
      <c r="AA11" s="1524" t="n"/>
      <c r="AB11" s="1511" t="n"/>
      <c r="AC11" s="1511" t="n"/>
      <c r="AD11" s="1511" t="n"/>
      <c r="AE11" s="1511" t="n"/>
      <c r="AF11" s="1511" t="n"/>
      <c r="AG11" s="1511" t="n"/>
      <c r="AH11" s="1511" t="n"/>
      <c r="AI11" s="1511" t="n"/>
      <c r="AJ11" s="1511" t="n"/>
      <c r="AK11" s="1511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1" t="n"/>
      <c r="BT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20" t="n"/>
      <c r="AA12" s="20" t="n"/>
      <c r="AB12" s="20" t="n"/>
      <c r="AC12" s="20" t="n"/>
      <c r="AD12" s="20" t="n"/>
      <c r="AE12" s="20" t="n"/>
      <c r="AF12" s="20" t="n"/>
      <c r="AG12" s="20" t="n"/>
      <c r="AH12" s="20" t="n"/>
      <c r="AI12" s="20" t="n"/>
      <c r="AJ12" s="20" t="n"/>
      <c r="AK12" s="20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1" t="n"/>
      <c r="BT12" s="1" t="n"/>
    </row>
    <row r="13">
      <c r="A13" s="32" t="n"/>
      <c r="B13" s="2446" t="inlineStr">
        <is>
          <t>КУРСЫ</t>
        </is>
      </c>
      <c r="C13" s="301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49" t="inlineStr">
        <is>
          <t>февраль</t>
        </is>
      </c>
      <c r="AA13" s="50" t="n"/>
      <c r="AB13" s="51" t="n"/>
      <c r="AC13" s="1718" t="n"/>
      <c r="AD13" s="49" t="inlineStr">
        <is>
          <t>март</t>
        </is>
      </c>
      <c r="AE13" s="50" t="n"/>
      <c r="AF13" s="50" t="n"/>
      <c r="AG13" s="51" t="n"/>
      <c r="AH13" s="1718" t="n"/>
      <c r="AI13" s="49" t="inlineStr">
        <is>
          <t>апрель</t>
        </is>
      </c>
      <c r="AJ13" s="50" t="n"/>
      <c r="AK13" s="51" t="n"/>
      <c r="AL13" s="304" t="n"/>
      <c r="AM13" s="49" t="inlineStr">
        <is>
          <t>май</t>
        </is>
      </c>
      <c r="AN13" s="50" t="n"/>
      <c r="AO13" s="50" t="n"/>
      <c r="AP13" s="51" t="n"/>
      <c r="AQ13" s="49" t="inlineStr">
        <is>
          <t>июнь</t>
        </is>
      </c>
      <c r="AR13" s="50" t="n"/>
      <c r="AS13" s="50" t="n"/>
      <c r="AT13" s="51" t="n"/>
      <c r="AU13" s="52" t="n"/>
      <c r="AV13" s="53" t="n"/>
      <c r="AW13" s="49" t="inlineStr">
        <is>
          <t>июль</t>
        </is>
      </c>
      <c r="AX13" s="50" t="n"/>
      <c r="AY13" s="51" t="n"/>
      <c r="AZ13" s="302" t="n"/>
      <c r="BA13" s="49" t="inlineStr">
        <is>
          <t>август</t>
        </is>
      </c>
      <c r="BB13" s="50" t="n"/>
      <c r="BC13" s="50" t="n"/>
      <c r="BD13" s="51" t="n"/>
      <c r="BE13" s="914" t="inlineStr">
        <is>
          <t>Самостоятельная работа по изучению дисциплин учебного плана</t>
        </is>
      </c>
      <c r="BF13" s="53" t="n"/>
      <c r="BG13" s="305" t="inlineStr">
        <is>
          <t>Установочная сессия</t>
        </is>
      </c>
      <c r="BH13" s="53" t="n"/>
      <c r="BI13" s="305" t="inlineStr">
        <is>
          <t>Лабораторно-экзаменационная сессия</t>
        </is>
      </c>
      <c r="BJ13" s="53" t="n"/>
      <c r="BK13" s="305" t="inlineStr">
        <is>
          <t>Производственные практики</t>
        </is>
      </c>
      <c r="BL13" s="53" t="n"/>
      <c r="BM13" s="305" t="inlineStr">
        <is>
          <t>Магистерская диссертация</t>
        </is>
      </c>
      <c r="BN13" s="53" t="n"/>
      <c r="BO13" s="305" t="inlineStr">
        <is>
          <t>Итоговая аттестация</t>
        </is>
      </c>
      <c r="BP13" s="53" t="n"/>
      <c r="BQ13" s="2740" t="inlineStr">
        <is>
          <t>Всего</t>
        </is>
      </c>
      <c r="BR13" s="53" t="n"/>
      <c r="BS13" s="1" t="n"/>
      <c r="BT13" s="1" t="n"/>
    </row>
    <row r="14">
      <c r="A14" s="32" t="n"/>
      <c r="B14" s="307" t="n"/>
      <c r="C14" s="308" t="n">
        <v>1</v>
      </c>
      <c r="D14" s="309" t="n">
        <v>8</v>
      </c>
      <c r="E14" s="309" t="n">
        <v>15</v>
      </c>
      <c r="F14" s="309" t="n">
        <v>22</v>
      </c>
      <c r="G14" s="310" t="n">
        <v>29</v>
      </c>
      <c r="H14" s="309" t="n">
        <v>6</v>
      </c>
      <c r="I14" s="309" t="n">
        <v>13</v>
      </c>
      <c r="J14" s="309" t="n">
        <v>20</v>
      </c>
      <c r="K14" s="311" t="n">
        <v>27</v>
      </c>
      <c r="L14" s="309" t="n">
        <v>3</v>
      </c>
      <c r="M14" s="309" t="n">
        <v>10</v>
      </c>
      <c r="N14" s="309" t="n">
        <v>17</v>
      </c>
      <c r="O14" s="309" t="n">
        <v>24</v>
      </c>
      <c r="P14" s="309" t="n">
        <v>1</v>
      </c>
      <c r="Q14" s="309" t="n">
        <v>8</v>
      </c>
      <c r="R14" s="309" t="n">
        <v>15</v>
      </c>
      <c r="S14" s="309" t="n">
        <v>22</v>
      </c>
      <c r="T14" s="311" t="n">
        <v>29</v>
      </c>
      <c r="U14" s="309" t="n">
        <v>5</v>
      </c>
      <c r="V14" s="309" t="n">
        <v>12</v>
      </c>
      <c r="W14" s="309" t="n">
        <v>19</v>
      </c>
      <c r="X14" s="311" t="n">
        <v>26</v>
      </c>
      <c r="Y14" s="141" t="n"/>
      <c r="Z14" s="309" t="n">
        <v>2</v>
      </c>
      <c r="AA14" s="309" t="n">
        <v>9</v>
      </c>
      <c r="AB14" s="309" t="n">
        <v>16</v>
      </c>
      <c r="AC14" s="310" t="n">
        <v>23</v>
      </c>
      <c r="AD14" s="309" t="n">
        <v>2</v>
      </c>
      <c r="AE14" s="309" t="n">
        <v>9</v>
      </c>
      <c r="AF14" s="309" t="n">
        <v>16</v>
      </c>
      <c r="AG14" s="309" t="n">
        <v>23</v>
      </c>
      <c r="AH14" s="310" t="n">
        <v>30</v>
      </c>
      <c r="AI14" s="309" t="n">
        <v>6</v>
      </c>
      <c r="AJ14" s="309" t="n">
        <v>13</v>
      </c>
      <c r="AK14" s="309" t="n">
        <v>20</v>
      </c>
      <c r="AL14" s="310" t="n">
        <v>27</v>
      </c>
      <c r="AM14" s="309" t="n">
        <v>4</v>
      </c>
      <c r="AN14" s="309" t="n">
        <v>11</v>
      </c>
      <c r="AO14" s="309" t="n">
        <v>18</v>
      </c>
      <c r="AP14" s="309" t="n">
        <v>25</v>
      </c>
      <c r="AQ14" s="309" t="n">
        <v>1</v>
      </c>
      <c r="AR14" s="309" t="n">
        <v>8</v>
      </c>
      <c r="AS14" s="309" t="n">
        <v>15</v>
      </c>
      <c r="AT14" s="309" t="n">
        <v>22</v>
      </c>
      <c r="AU14" s="311" t="n">
        <v>29</v>
      </c>
      <c r="AV14" s="141" t="n"/>
      <c r="AW14" s="309" t="n">
        <v>6</v>
      </c>
      <c r="AX14" s="309" t="n">
        <v>13</v>
      </c>
      <c r="AY14" s="309" t="n">
        <v>20</v>
      </c>
      <c r="AZ14" s="311" t="n">
        <v>27</v>
      </c>
      <c r="BA14" s="313" t="n">
        <v>3</v>
      </c>
      <c r="BB14" s="313" t="n">
        <v>10</v>
      </c>
      <c r="BC14" s="313" t="n">
        <v>17</v>
      </c>
      <c r="BD14" s="314" t="n">
        <v>24</v>
      </c>
      <c r="BE14" s="112" t="n"/>
      <c r="BF14" s="115" t="n"/>
      <c r="BG14" s="116" t="n"/>
      <c r="BH14" s="115" t="n"/>
      <c r="BI14" s="116" t="n"/>
      <c r="BJ14" s="115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</row>
    <row r="15">
      <c r="A15" s="32" t="n"/>
      <c r="B15" s="307" t="n"/>
      <c r="C15" s="315" t="n">
        <v>7</v>
      </c>
      <c r="D15" s="316" t="n">
        <v>14</v>
      </c>
      <c r="E15" s="316" t="n">
        <v>21</v>
      </c>
      <c r="F15" s="316" t="n">
        <v>28</v>
      </c>
      <c r="G15" s="316" t="n">
        <v>5</v>
      </c>
      <c r="H15" s="316" t="n">
        <v>12</v>
      </c>
      <c r="I15" s="316" t="n">
        <v>19</v>
      </c>
      <c r="J15" s="316" t="n">
        <v>26</v>
      </c>
      <c r="K15" s="316" t="n">
        <v>2</v>
      </c>
      <c r="L15" s="316" t="n">
        <v>9</v>
      </c>
      <c r="M15" s="316" t="n">
        <v>16</v>
      </c>
      <c r="N15" s="316" t="n">
        <v>23</v>
      </c>
      <c r="O15" s="316" t="n">
        <v>30</v>
      </c>
      <c r="P15" s="316" t="n">
        <v>7</v>
      </c>
      <c r="Q15" s="316" t="n">
        <v>14</v>
      </c>
      <c r="R15" s="316" t="n">
        <v>21</v>
      </c>
      <c r="S15" s="316" t="n">
        <v>28</v>
      </c>
      <c r="T15" s="316" t="n">
        <v>4</v>
      </c>
      <c r="U15" s="316" t="n">
        <v>11</v>
      </c>
      <c r="V15" s="316" t="n">
        <v>18</v>
      </c>
      <c r="W15" s="316" t="n">
        <v>25</v>
      </c>
      <c r="X15" s="316" t="n">
        <v>1</v>
      </c>
      <c r="Y15" s="317" t="n"/>
      <c r="Z15" s="316" t="n">
        <v>8</v>
      </c>
      <c r="AA15" s="316" t="n">
        <v>15</v>
      </c>
      <c r="AB15" s="316" t="n">
        <v>22</v>
      </c>
      <c r="AC15" s="316" t="n">
        <v>1</v>
      </c>
      <c r="AD15" s="316" t="n">
        <v>8</v>
      </c>
      <c r="AE15" s="316" t="n">
        <v>15</v>
      </c>
      <c r="AF15" s="316" t="n">
        <v>22</v>
      </c>
      <c r="AG15" s="316" t="n">
        <v>29</v>
      </c>
      <c r="AH15" s="316" t="n">
        <v>5</v>
      </c>
      <c r="AI15" s="316" t="n">
        <v>12</v>
      </c>
      <c r="AJ15" s="316" t="n">
        <v>19</v>
      </c>
      <c r="AK15" s="316" t="n">
        <v>26</v>
      </c>
      <c r="AL15" s="316" t="n">
        <v>3</v>
      </c>
      <c r="AM15" s="316" t="n">
        <v>10</v>
      </c>
      <c r="AN15" s="316" t="n">
        <v>17</v>
      </c>
      <c r="AO15" s="316" t="n">
        <v>24</v>
      </c>
      <c r="AP15" s="316" t="n">
        <v>31</v>
      </c>
      <c r="AQ15" s="316" t="n">
        <v>7</v>
      </c>
      <c r="AR15" s="316" t="n">
        <v>14</v>
      </c>
      <c r="AS15" s="316" t="n">
        <v>21</v>
      </c>
      <c r="AT15" s="316" t="n">
        <v>28</v>
      </c>
      <c r="AU15" s="316" t="n">
        <v>5</v>
      </c>
      <c r="AV15" s="317" t="n"/>
      <c r="AW15" s="316" t="n">
        <v>12</v>
      </c>
      <c r="AX15" s="316" t="n">
        <v>19</v>
      </c>
      <c r="AY15" s="316" t="n">
        <v>26</v>
      </c>
      <c r="AZ15" s="316" t="n">
        <v>2</v>
      </c>
      <c r="BA15" s="310" t="n">
        <v>9</v>
      </c>
      <c r="BB15" s="310" t="n">
        <v>16</v>
      </c>
      <c r="BC15" s="310" t="n">
        <v>23</v>
      </c>
      <c r="BD15" s="319" t="n">
        <v>31</v>
      </c>
      <c r="BE15" s="112" t="n"/>
      <c r="BF15" s="115" t="n"/>
      <c r="BG15" s="116" t="n"/>
      <c r="BH15" s="115" t="n"/>
      <c r="BI15" s="116" t="n"/>
      <c r="BJ15" s="115" t="n"/>
      <c r="BK15" s="116" t="n"/>
      <c r="BL15" s="115" t="n"/>
      <c r="BM15" s="116" t="n"/>
      <c r="BN15" s="115" t="n"/>
      <c r="BO15" s="116" t="n"/>
      <c r="BP15" s="115" t="n"/>
      <c r="BQ15" s="116" t="n"/>
      <c r="BR15" s="115" t="n"/>
      <c r="BS15" s="1" t="n"/>
      <c r="BT15" s="1" t="n"/>
    </row>
    <row r="16">
      <c r="A16" s="32" t="n"/>
      <c r="B16" s="320" t="n"/>
      <c r="C16" s="321" t="n">
        <v>1</v>
      </c>
      <c r="D16" s="322" t="n">
        <v>2</v>
      </c>
      <c r="E16" s="322" t="n">
        <v>3</v>
      </c>
      <c r="F16" s="322" t="n">
        <v>4</v>
      </c>
      <c r="G16" s="322" t="n">
        <v>5</v>
      </c>
      <c r="H16" s="322" t="n">
        <v>6</v>
      </c>
      <c r="I16" s="322" t="n">
        <v>7</v>
      </c>
      <c r="J16" s="322" t="n">
        <v>8</v>
      </c>
      <c r="K16" s="322" t="n">
        <v>9</v>
      </c>
      <c r="L16" s="322" t="n">
        <v>10</v>
      </c>
      <c r="M16" s="322" t="n">
        <v>11</v>
      </c>
      <c r="N16" s="322" t="n">
        <v>12</v>
      </c>
      <c r="O16" s="322" t="n">
        <v>13</v>
      </c>
      <c r="P16" s="322" t="n">
        <v>14</v>
      </c>
      <c r="Q16" s="322" t="n">
        <v>15</v>
      </c>
      <c r="R16" s="322" t="n">
        <v>16</v>
      </c>
      <c r="S16" s="322" t="n">
        <v>17</v>
      </c>
      <c r="T16" s="322" t="n">
        <v>18</v>
      </c>
      <c r="U16" s="322" t="n">
        <v>19</v>
      </c>
      <c r="V16" s="322" t="n">
        <v>20</v>
      </c>
      <c r="W16" s="322" t="n">
        <v>21</v>
      </c>
      <c r="X16" s="322" t="n">
        <v>22</v>
      </c>
      <c r="Y16" s="70" t="n"/>
      <c r="Z16" s="322" t="n">
        <v>23</v>
      </c>
      <c r="AA16" s="322" t="n">
        <v>24</v>
      </c>
      <c r="AB16" s="322" t="n">
        <v>25</v>
      </c>
      <c r="AC16" s="322" t="n">
        <v>26</v>
      </c>
      <c r="AD16" s="322" t="n">
        <v>27</v>
      </c>
      <c r="AE16" s="322" t="n">
        <v>28</v>
      </c>
      <c r="AF16" s="322" t="n">
        <v>29</v>
      </c>
      <c r="AG16" s="322" t="n">
        <v>30</v>
      </c>
      <c r="AH16" s="322" t="n">
        <v>31</v>
      </c>
      <c r="AI16" s="322" t="n">
        <v>32</v>
      </c>
      <c r="AJ16" s="322" t="n">
        <v>33</v>
      </c>
      <c r="AK16" s="322" t="n">
        <v>34</v>
      </c>
      <c r="AL16" s="322" t="n">
        <v>35</v>
      </c>
      <c r="AM16" s="322" t="n">
        <v>36</v>
      </c>
      <c r="AN16" s="322" t="n">
        <v>37</v>
      </c>
      <c r="AO16" s="322" t="n">
        <v>38</v>
      </c>
      <c r="AP16" s="322" t="n">
        <v>39</v>
      </c>
      <c r="AQ16" s="322" t="n">
        <v>40</v>
      </c>
      <c r="AR16" s="322" t="n">
        <v>41</v>
      </c>
      <c r="AS16" s="322" t="n">
        <v>42</v>
      </c>
      <c r="AT16" s="322" t="n">
        <v>43</v>
      </c>
      <c r="AU16" s="322" t="n">
        <v>44</v>
      </c>
      <c r="AV16" s="70" t="n"/>
      <c r="AW16" s="322" t="n">
        <v>45</v>
      </c>
      <c r="AX16" s="322" t="n">
        <v>46</v>
      </c>
      <c r="AY16" s="322" t="n">
        <v>47</v>
      </c>
      <c r="AZ16" s="322" t="n">
        <v>48</v>
      </c>
      <c r="BA16" s="322" t="n">
        <v>49</v>
      </c>
      <c r="BB16" s="322" t="n">
        <v>50</v>
      </c>
      <c r="BC16" s="322" t="n">
        <v>51</v>
      </c>
      <c r="BD16" s="324" t="n">
        <v>52</v>
      </c>
      <c r="BE16" s="136" t="n"/>
      <c r="BF16" s="249" t="n"/>
      <c r="BG16" s="325" t="n"/>
      <c r="BH16" s="249" t="n"/>
      <c r="BI16" s="325" t="n"/>
      <c r="BJ16" s="249" t="n"/>
      <c r="BK16" s="325" t="n"/>
      <c r="BL16" s="249" t="n"/>
      <c r="BM16" s="325" t="n"/>
      <c r="BN16" s="249" t="n"/>
      <c r="BO16" s="325" t="n"/>
      <c r="BP16" s="249" t="n"/>
      <c r="BQ16" s="325" t="n"/>
      <c r="BR16" s="249" t="n"/>
      <c r="BS16" s="1" t="n"/>
      <c r="BT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095" t="n"/>
      <c r="Y17" s="124" t="n"/>
      <c r="Z17" s="329" t="n"/>
      <c r="AA17" s="328" t="n"/>
      <c r="AB17" s="2889" t="n"/>
      <c r="AC17" s="328" t="n"/>
      <c r="AD17" s="328" t="n"/>
      <c r="AE17" s="328" t="n"/>
      <c r="AF17" s="328" t="n"/>
      <c r="AG17" s="328" t="n"/>
      <c r="AH17" s="328" t="n"/>
      <c r="AI17" s="328" t="n"/>
      <c r="AJ17" s="328" t="n"/>
      <c r="AK17" s="328" t="n"/>
      <c r="AL17" s="332" t="n"/>
      <c r="AM17" s="332" t="n"/>
      <c r="AN17" s="332" t="n"/>
      <c r="AO17" s="332" t="n"/>
      <c r="AP17" s="329" t="n"/>
      <c r="AQ17" s="329" t="inlineStr">
        <is>
          <t>:</t>
        </is>
      </c>
      <c r="AR17" s="329" t="inlineStr">
        <is>
          <t>:</t>
        </is>
      </c>
      <c r="AS17" s="329" t="n"/>
      <c r="AT17" s="329" t="n"/>
      <c r="AU17" s="3095" t="n"/>
      <c r="AV17" s="124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335" t="n">
        <v>47</v>
      </c>
      <c r="BF17" s="124" t="n"/>
      <c r="BG17" s="329" t="n">
        <v>1</v>
      </c>
      <c r="BH17" s="139" t="n"/>
      <c r="BI17" s="2975" t="n">
        <v>4</v>
      </c>
      <c r="BJ17" s="2035" t="n"/>
      <c r="BK17" s="2975" t="n"/>
      <c r="BL17" s="2035" t="n"/>
      <c r="BM17" s="2975" t="n"/>
      <c r="BN17" s="2035" t="n"/>
      <c r="BO17" s="2975" t="n"/>
      <c r="BP17" s="2035" t="n"/>
      <c r="BQ17" s="2975">
        <f>BE17+BG17+BI17+BK17+BM17+BO17</f>
        <v/>
      </c>
      <c r="BR17" s="2035" t="n"/>
      <c r="BS17" s="1" t="n"/>
      <c r="BT17" s="1" t="n"/>
    </row>
    <row r="18">
      <c r="A18" s="75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339" t="inlineStr">
        <is>
          <t>:</t>
        </is>
      </c>
      <c r="N18" s="33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1876" t="n"/>
      <c r="Z18" s="589" t="n"/>
      <c r="AA18" s="194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059" t="n"/>
      <c r="BE18" s="1876" t="n">
        <v>8</v>
      </c>
      <c r="BF18" s="1059" t="n"/>
      <c r="BG18" s="589" t="n"/>
      <c r="BH18" s="1059" t="n"/>
      <c r="BI18" s="589" t="n">
        <v>2</v>
      </c>
      <c r="BJ18" s="1059" t="n"/>
      <c r="BK18" s="589" t="n">
        <v>2</v>
      </c>
      <c r="BL18" s="1059" t="n"/>
      <c r="BM18" s="339" t="n">
        <v>8</v>
      </c>
      <c r="BN18" s="249" t="n"/>
      <c r="BO18" s="589" t="n">
        <v>2</v>
      </c>
      <c r="BP18" s="1059" t="n"/>
      <c r="BQ18" s="80">
        <f>BE18+BG18+BI18+BK18+BM18+BO18</f>
        <v/>
      </c>
      <c r="BR18" s="109" t="n"/>
      <c r="BS18" s="1" t="n"/>
      <c r="BT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88" t="n"/>
      <c r="AA19" s="88" t="n"/>
      <c r="AB19" s="286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940">
        <f>BE17+BE18</f>
        <v/>
      </c>
      <c r="BF19" s="249" t="n"/>
      <c r="BG19" s="940">
        <f>BG17+BG18</f>
        <v/>
      </c>
      <c r="BH19" s="249" t="n"/>
      <c r="BI19" s="940">
        <f>BI17+BI18</f>
        <v/>
      </c>
      <c r="BJ19" s="249" t="n"/>
      <c r="BK19" s="940">
        <f>BK17+BK18</f>
        <v/>
      </c>
      <c r="BL19" s="249" t="n"/>
      <c r="BM19" s="940">
        <f>BM17+BM18</f>
        <v/>
      </c>
      <c r="BN19" s="249" t="n"/>
      <c r="BO19" s="940">
        <f>BO17+BO18</f>
        <v/>
      </c>
      <c r="BP19" s="249" t="n"/>
      <c r="BQ19" s="940">
        <f>BQ17+BQ18</f>
        <v/>
      </c>
      <c r="BR19" s="249" t="n"/>
      <c r="BS19" s="1" t="n"/>
      <c r="BT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351" t="n"/>
      <c r="AC20" s="2890" t="n"/>
      <c r="AD20" s="352" t="inlineStr">
        <is>
          <t>Х</t>
        </is>
      </c>
      <c r="AE20" s="94" t="inlineStr">
        <is>
          <t>−</t>
        </is>
      </c>
      <c r="AF20" s="94" t="inlineStr">
        <is>
          <t>производственная практика</t>
        </is>
      </c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353" t="inlineStr">
        <is>
          <t>//</t>
        </is>
      </c>
      <c r="AS20" s="94" t="inlineStr">
        <is>
          <t>−</t>
        </is>
      </c>
      <c r="AT20" s="91" t="inlineStr">
        <is>
          <t>итоговая аттестация</t>
        </is>
      </c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1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351" t="n"/>
      <c r="AC21" s="2890" t="n"/>
      <c r="AD21" s="14" t="n"/>
      <c r="AE21" s="94" t="n"/>
      <c r="AF21" s="94" t="n"/>
      <c r="AG21" s="98" t="n"/>
      <c r="AH21" s="98" t="n"/>
      <c r="AI21" s="98" t="n"/>
      <c r="AJ21" s="98" t="n"/>
      <c r="AK21" s="98" t="n"/>
      <c r="AL21" s="98" t="n"/>
      <c r="AM21" s="98" t="n"/>
      <c r="AN21" s="92" t="n"/>
      <c r="AO21" s="92" t="n"/>
      <c r="AP21" s="1" t="n"/>
      <c r="AQ21" s="1" t="n"/>
      <c r="AR21" s="354" t="n"/>
      <c r="AS21" s="94" t="n"/>
      <c r="AT21" s="91" t="n"/>
      <c r="AU21" s="91" t="n"/>
      <c r="AV21" s="91" t="n"/>
      <c r="AW21" s="91" t="n"/>
      <c r="AX21" s="91" t="n"/>
      <c r="AY21" s="91" t="n"/>
      <c r="AZ21" s="92" t="n"/>
      <c r="BA21" s="92" t="n"/>
      <c r="BB21" s="92" t="n"/>
      <c r="BC21" s="91" t="n"/>
      <c r="BD21" s="91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2890" t="n"/>
      <c r="AA22" s="2890" t="n"/>
      <c r="AB22" s="2890" t="n"/>
      <c r="AC22" s="2890" t="n"/>
      <c r="AD22" s="94" t="n"/>
      <c r="AE22" s="94" t="n"/>
      <c r="AF22" s="94" t="n"/>
      <c r="AG22" s="98" t="n"/>
      <c r="AH22" s="98" t="n"/>
      <c r="AI22" s="98" t="n"/>
      <c r="AJ22" s="98" t="n"/>
      <c r="AK22" s="98" t="n"/>
      <c r="AL22" s="94" t="n"/>
      <c r="AM22" s="94" t="n"/>
      <c r="AN22" s="92" t="n"/>
      <c r="AO22" s="92" t="n"/>
      <c r="AP22" s="1" t="n"/>
      <c r="AQ22" s="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2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9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2" t="n"/>
      <c r="X23" s="92" t="n"/>
      <c r="Y23" s="92" t="n"/>
      <c r="Z23" s="2890" t="n"/>
      <c r="AA23" s="2890" t="n"/>
      <c r="AB23" s="2890" t="n"/>
      <c r="AC23" s="2890" t="n"/>
      <c r="AD23" s="353" t="inlineStr">
        <is>
          <t>/</t>
        </is>
      </c>
      <c r="AE23" s="94" t="inlineStr">
        <is>
          <t>−</t>
        </is>
      </c>
      <c r="AF23" s="94" t="inlineStr">
        <is>
          <t>магистерская диссертация</t>
        </is>
      </c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352" t="inlineStr">
        <is>
          <t>+</t>
        </is>
      </c>
      <c r="AS23" s="94" t="inlineStr">
        <is>
          <t>−</t>
        </is>
      </c>
      <c r="AT23" s="91" t="inlineStr">
        <is>
          <t>установочная сессия (УС)</t>
        </is>
      </c>
      <c r="AU23" s="97" t="n"/>
      <c r="AV23" s="97" t="n"/>
      <c r="AW23" s="97" t="n"/>
      <c r="AX23" s="92" t="n"/>
      <c r="AY23" s="90" t="n"/>
      <c r="AZ23" s="90" t="n"/>
      <c r="BA23" s="92" t="n"/>
      <c r="BB23" s="92" t="n"/>
      <c r="BC23" s="91" t="n"/>
      <c r="BD23" s="91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91" t="n"/>
      <c r="X24" s="91" t="n"/>
      <c r="Y24" s="91" t="n"/>
      <c r="Z24" s="94" t="n"/>
      <c r="AA24" s="94" t="n"/>
      <c r="AB24" s="94" t="n"/>
      <c r="AC24" s="94" t="n"/>
      <c r="AD24" s="94" t="n"/>
      <c r="AE24" s="94" t="n"/>
      <c r="AF24" s="94" t="n"/>
      <c r="AG24" s="94" t="n"/>
      <c r="AH24" s="94" t="n"/>
      <c r="AI24" s="98" t="n"/>
      <c r="AJ24" s="98" t="n"/>
      <c r="AK24" s="98" t="n"/>
      <c r="AL24" s="98" t="n"/>
      <c r="AM24" s="98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91" t="n"/>
    </row>
    <row r="25">
      <c r="A25" s="282" t="n"/>
      <c r="B25" s="274" t="n"/>
      <c r="C25" s="274" t="n"/>
      <c r="D25" s="274" t="n"/>
      <c r="E25" s="274" t="n"/>
      <c r="F25" s="274" t="n"/>
      <c r="G25" s="274" t="n"/>
      <c r="H25" s="274" t="n"/>
      <c r="I25" s="274" t="n"/>
      <c r="J25" s="281" t="n"/>
      <c r="K25" s="281" t="n"/>
      <c r="L25" s="281" t="n"/>
      <c r="M25" s="281" t="n"/>
      <c r="N25" s="281" t="n"/>
      <c r="O25" s="281" t="n"/>
      <c r="P25" s="1454" t="inlineStr">
        <is>
          <t>III. План образовательного процесса</t>
        </is>
      </c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274" t="n"/>
      <c r="BD25" s="274" t="n"/>
      <c r="BE25" s="274" t="n"/>
      <c r="BF25" s="274" t="n"/>
      <c r="BG25" s="274" t="n"/>
      <c r="BH25" s="274" t="n"/>
      <c r="BI25" s="274" t="n"/>
      <c r="BJ25" s="274" t="n"/>
      <c r="BK25" s="274" t="n"/>
      <c r="BL25" s="274" t="n"/>
      <c r="BM25" s="274" t="n"/>
      <c r="BN25" s="274" t="n"/>
      <c r="BO25" s="274" t="n"/>
      <c r="BP25" s="274" t="n"/>
      <c r="BQ25" s="274" t="n"/>
      <c r="BR25" s="274" t="n"/>
      <c r="BS25" s="1" t="n"/>
      <c r="BT25" s="1" t="n"/>
    </row>
    <row r="26">
      <c r="A26" s="355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516" t="n"/>
      <c r="AA26" s="516" t="n"/>
      <c r="AB26" s="516" t="n"/>
      <c r="AC26" s="516" t="n"/>
      <c r="AD26" s="516" t="n"/>
      <c r="AE26" s="516" t="n"/>
      <c r="AF26" s="516" t="n"/>
      <c r="AG26" s="516" t="n"/>
      <c r="AH26" s="516" t="n"/>
      <c r="AI26" s="516" t="n"/>
      <c r="AJ26" s="516" t="n"/>
      <c r="AK26" s="51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1" t="n"/>
      <c r="BT26" s="1" t="n"/>
    </row>
    <row r="27">
      <c r="A27" s="355" t="n"/>
      <c r="B27" s="107" t="inlineStr">
        <is>
          <t>№ п/п</t>
        </is>
      </c>
      <c r="C27" s="53" t="n"/>
      <c r="D27" s="1419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4" t="n"/>
      <c r="Z27" s="2362" t="inlineStr">
        <is>
          <t>Экзамены</t>
        </is>
      </c>
      <c r="AA27" s="104" t="n"/>
      <c r="AB27" s="2362" t="inlineStr">
        <is>
          <t>Зачеты</t>
        </is>
      </c>
      <c r="AC27" s="104" t="n"/>
      <c r="AD27" s="942" t="inlineStr">
        <is>
          <t>Количество академических часов</t>
        </is>
      </c>
      <c r="AE27" s="108" t="n"/>
      <c r="AF27" s="108" t="n"/>
      <c r="AG27" s="108" t="n"/>
      <c r="AH27" s="108" t="n"/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48" t="n"/>
      <c r="AT27" s="942" t="inlineStr">
        <is>
          <t>Распределение по курсам и УС, ЛЭС</t>
        </is>
      </c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48" t="n"/>
      <c r="BN27" s="1228" t="inlineStr">
        <is>
          <t>Код компетенции</t>
        </is>
      </c>
      <c r="BO27" s="101" t="n"/>
      <c r="BP27" s="101" t="n"/>
      <c r="BQ27" s="101" t="n"/>
      <c r="BR27" s="104" t="n"/>
      <c r="BS27" s="1" t="n"/>
      <c r="BT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112" t="n"/>
      <c r="AA28" s="114" t="n"/>
      <c r="AB28" s="112" t="n"/>
      <c r="AC28" s="114" t="n"/>
      <c r="AD28" s="359" t="inlineStr">
        <is>
          <t>Всего</t>
        </is>
      </c>
      <c r="AE28" s="53" t="n"/>
      <c r="AF28" s="3096" t="inlineStr">
        <is>
          <t xml:space="preserve">Аудиторных: дневная форма получения образования </t>
        </is>
      </c>
      <c r="AG28" s="101" t="n"/>
      <c r="AH28" s="53" t="n"/>
      <c r="AI28" s="3097" t="inlineStr">
        <is>
          <t xml:space="preserve">Аудиторных: заочная форма получения образования </t>
        </is>
      </c>
      <c r="AJ28" s="101" t="n"/>
      <c r="AK28" s="53" t="n"/>
      <c r="AL28" s="3098" t="inlineStr">
        <is>
          <t>Из них</t>
        </is>
      </c>
      <c r="AM28" s="44" t="n"/>
      <c r="AN28" s="44" t="n"/>
      <c r="AO28" s="44" t="n"/>
      <c r="AP28" s="44" t="n"/>
      <c r="AQ28" s="44" t="n"/>
      <c r="AR28" s="44" t="n"/>
      <c r="AS28" s="249" t="n"/>
      <c r="AT28" s="3099" t="inlineStr">
        <is>
          <t>I курс</t>
        </is>
      </c>
      <c r="AU28" s="544" t="n"/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544" t="n"/>
      <c r="BG28" s="607" t="n"/>
      <c r="BH28" s="3100" t="inlineStr">
        <is>
          <t>II курс</t>
        </is>
      </c>
      <c r="BI28" s="108" t="n"/>
      <c r="BJ28" s="108" t="n"/>
      <c r="BK28" s="108" t="n"/>
      <c r="BL28" s="108" t="n"/>
      <c r="BM28" s="148" t="n"/>
      <c r="BN28" s="112" t="n"/>
      <c r="BO28" s="1" t="n"/>
      <c r="BP28" s="1" t="n"/>
      <c r="BQ28" s="1" t="n"/>
      <c r="BR28" s="114" t="n"/>
      <c r="BS28" s="1" t="n"/>
      <c r="BT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112" t="n"/>
      <c r="AA29" s="114" t="n"/>
      <c r="AB29" s="112" t="n"/>
      <c r="AC29" s="114" t="n"/>
      <c r="AD29" s="112" t="n"/>
      <c r="AE29" s="115" t="n"/>
      <c r="AF29" s="1" t="n"/>
      <c r="AG29" s="1" t="n"/>
      <c r="AH29" s="115" t="n"/>
      <c r="AI29" s="116" t="n"/>
      <c r="AJ29" s="1" t="n"/>
      <c r="AK29" s="115" t="n"/>
      <c r="AL29" s="1519" t="inlineStr">
        <is>
          <t>Лекции</t>
        </is>
      </c>
      <c r="AM29" s="115" t="n"/>
      <c r="AN29" s="1519" t="inlineStr">
        <is>
          <t>Лабораторные</t>
        </is>
      </c>
      <c r="AO29" s="115" t="n"/>
      <c r="AP29" s="1519" t="inlineStr">
        <is>
          <t>Практические</t>
        </is>
      </c>
      <c r="AQ29" s="115" t="n"/>
      <c r="AR29" s="1519" t="inlineStr">
        <is>
          <t>Семинарские</t>
        </is>
      </c>
      <c r="AS29" s="115" t="n"/>
      <c r="AT29" s="3101" t="inlineStr">
        <is>
          <t>УС      1 нед</t>
        </is>
      </c>
      <c r="AU29" s="101" t="n"/>
      <c r="AV29" s="2969" t="inlineStr">
        <is>
          <t>1 ЛЭС,</t>
        </is>
      </c>
      <c r="AW29" s="163" t="n"/>
      <c r="AX29" s="163" t="n"/>
      <c r="AY29" s="163" t="n"/>
      <c r="AZ29" s="163" t="n"/>
      <c r="BA29" s="231" t="n"/>
      <c r="BB29" s="3102" t="inlineStr">
        <is>
          <t>2 ЛЭС,</t>
        </is>
      </c>
      <c r="BC29" s="206" t="n"/>
      <c r="BD29" s="206" t="n"/>
      <c r="BE29" s="206" t="n"/>
      <c r="BF29" s="206" t="n"/>
      <c r="BG29" s="139" t="n"/>
      <c r="BH29" s="2768" t="inlineStr">
        <is>
          <t>3 ЛЭС,</t>
        </is>
      </c>
      <c r="BI29" s="206" t="n"/>
      <c r="BJ29" s="206" t="n"/>
      <c r="BK29" s="206" t="n"/>
      <c r="BL29" s="206" t="n"/>
      <c r="BM29" s="139" t="n"/>
      <c r="BN29" s="112" t="n"/>
      <c r="BO29" s="1" t="n"/>
      <c r="BP29" s="1" t="n"/>
      <c r="BQ29" s="1" t="n"/>
      <c r="BR29" s="114" t="n"/>
      <c r="BS29" s="1" t="n"/>
      <c r="BT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112" t="n"/>
      <c r="AA30" s="114" t="n"/>
      <c r="AB30" s="112" t="n"/>
      <c r="AC30" s="114" t="n"/>
      <c r="AD30" s="112" t="n"/>
      <c r="AE30" s="115" t="n"/>
      <c r="AF30" s="1" t="n"/>
      <c r="AG30" s="1" t="n"/>
      <c r="AH30" s="115" t="n"/>
      <c r="AI30" s="116" t="n"/>
      <c r="AJ30" s="1" t="n"/>
      <c r="AK30" s="115" t="n"/>
      <c r="AL30" s="116" t="n"/>
      <c r="AM30" s="115" t="n"/>
      <c r="AN30" s="116" t="n"/>
      <c r="AO30" s="115" t="n"/>
      <c r="AP30" s="116" t="n"/>
      <c r="AQ30" s="115" t="n"/>
      <c r="AR30" s="116" t="n"/>
      <c r="AS30" s="115" t="n"/>
      <c r="AT30" s="373" t="n"/>
      <c r="AU30" s="374" t="n"/>
      <c r="AV30" s="3103" t="n">
        <v>2</v>
      </c>
      <c r="AW30" s="131" t="n"/>
      <c r="AX30" s="2613" t="inlineStr">
        <is>
          <t>недели</t>
        </is>
      </c>
      <c r="AY30" s="131" t="n"/>
      <c r="AZ30" s="131" t="n"/>
      <c r="BA30" s="132" t="n"/>
      <c r="BB30" s="2621" t="n">
        <v>2</v>
      </c>
      <c r="BC30" s="131" t="n"/>
      <c r="BD30" s="2422" t="inlineStr">
        <is>
          <t>недели</t>
        </is>
      </c>
      <c r="BE30" s="126" t="n"/>
      <c r="BF30" s="126" t="n"/>
      <c r="BG30" s="1089" t="n"/>
      <c r="BH30" s="3103" t="n">
        <v>2</v>
      </c>
      <c r="BI30" s="131" t="n"/>
      <c r="BJ30" s="2422" t="inlineStr">
        <is>
          <t>недели</t>
        </is>
      </c>
      <c r="BK30" s="126" t="n"/>
      <c r="BL30" s="126" t="n"/>
      <c r="BM30" s="1089" t="n"/>
      <c r="BN30" s="112" t="n"/>
      <c r="BO30" s="1" t="n"/>
      <c r="BP30" s="1" t="n"/>
      <c r="BQ30" s="1" t="n"/>
      <c r="BR30" s="114" t="n"/>
      <c r="BS30" s="1" t="n"/>
      <c r="BT30" s="1" t="n"/>
    </row>
    <row r="31">
      <c r="A31" s="355" t="n"/>
      <c r="B31" s="136" t="n"/>
      <c r="C31" s="249" t="n"/>
      <c r="D31" s="325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137" t="n"/>
      <c r="Z31" s="136" t="n"/>
      <c r="AA31" s="137" t="n"/>
      <c r="AB31" s="136" t="n"/>
      <c r="AC31" s="137" t="n"/>
      <c r="AD31" s="136" t="n"/>
      <c r="AE31" s="249" t="n"/>
      <c r="AF31" s="44" t="n"/>
      <c r="AG31" s="44" t="n"/>
      <c r="AH31" s="249" t="n"/>
      <c r="AI31" s="325" t="n"/>
      <c r="AJ31" s="44" t="n"/>
      <c r="AK31" s="249" t="n"/>
      <c r="AL31" s="140" t="n"/>
      <c r="AM31" s="139" t="n"/>
      <c r="AN31" s="140" t="n"/>
      <c r="AO31" s="139" t="n"/>
      <c r="AP31" s="140" t="n"/>
      <c r="AQ31" s="139" t="n"/>
      <c r="AR31" s="140" t="n"/>
      <c r="AS31" s="139" t="n"/>
      <c r="AT31" s="3104" t="inlineStr">
        <is>
          <t>Ауд. часов</t>
        </is>
      </c>
      <c r="AU31" s="1059" t="n"/>
      <c r="AV31" s="3105" t="inlineStr">
        <is>
          <t>Всего часов</t>
        </is>
      </c>
      <c r="AW31" s="144" t="n"/>
      <c r="AX31" s="3106" t="inlineStr">
        <is>
          <t>Ауд. часов</t>
        </is>
      </c>
      <c r="AY31" s="144" t="n"/>
      <c r="AZ31" s="3106" t="inlineStr">
        <is>
          <t>Зач. единиц</t>
        </is>
      </c>
      <c r="BA31" s="144" t="n"/>
      <c r="BB31" s="3107" t="inlineStr">
        <is>
          <t>Всего часов</t>
        </is>
      </c>
      <c r="BC31" s="144" t="n"/>
      <c r="BD31" s="3106" t="inlineStr">
        <is>
          <t>Ауд. часов</t>
        </is>
      </c>
      <c r="BE31" s="144" t="n"/>
      <c r="BF31" s="3106" t="inlineStr">
        <is>
          <t>Зач. единиц</t>
        </is>
      </c>
      <c r="BG31" s="144" t="n"/>
      <c r="BH31" s="3106" t="inlineStr">
        <is>
          <t>Всего часов</t>
        </is>
      </c>
      <c r="BI31" s="144" t="n"/>
      <c r="BJ31" s="3106" t="inlineStr">
        <is>
          <t>Ауд. часов</t>
        </is>
      </c>
      <c r="BK31" s="144" t="n"/>
      <c r="BL31" s="3106" t="inlineStr">
        <is>
          <t>Зач. единиц</t>
        </is>
      </c>
      <c r="BM31" s="144" t="n"/>
      <c r="BN31" s="138" t="n"/>
      <c r="BO31" s="206" t="n"/>
      <c r="BP31" s="206" t="n"/>
      <c r="BQ31" s="206" t="n"/>
      <c r="BR31" s="207" t="n"/>
      <c r="BS31" s="1" t="n"/>
      <c r="BT31" s="1" t="n"/>
    </row>
    <row r="32">
      <c r="A32" s="355" t="n"/>
      <c r="B32" s="2370" t="n">
        <v>1</v>
      </c>
      <c r="C32" s="109" t="n"/>
      <c r="D32" s="2408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48" t="n"/>
      <c r="Z32" s="1479" t="n"/>
      <c r="AA32" s="148" t="n"/>
      <c r="AB32" s="2372" t="n"/>
      <c r="AC32" s="148" t="n"/>
      <c r="AD32" s="2370">
        <f>AD33+AD37</f>
        <v/>
      </c>
      <c r="AE32" s="109" t="n"/>
      <c r="AF32" s="951">
        <f>AF33+AF37</f>
        <v/>
      </c>
      <c r="AG32" s="108" t="n"/>
      <c r="AH32" s="109" t="n"/>
      <c r="AI32" s="978">
        <f>AI33+AI37</f>
        <v/>
      </c>
      <c r="AJ32" s="108" t="n"/>
      <c r="AK32" s="109" t="n"/>
      <c r="AL32" s="978">
        <f>AL33+AL37</f>
        <v/>
      </c>
      <c r="AM32" s="109" t="n"/>
      <c r="AN32" s="978">
        <f>AN33+AN37</f>
        <v/>
      </c>
      <c r="AO32" s="109" t="n"/>
      <c r="AP32" s="978" t="n"/>
      <c r="AQ32" s="109" t="n"/>
      <c r="AR32" s="978" t="n"/>
      <c r="AS32" s="109" t="n"/>
      <c r="AT32" s="2897" t="n"/>
      <c r="AU32" s="108" t="n"/>
      <c r="AV32" s="2370">
        <f>AV33+AV37</f>
        <v/>
      </c>
      <c r="AW32" s="109" t="n"/>
      <c r="AX32" s="978">
        <f>AX33+AX37</f>
        <v/>
      </c>
      <c r="AY32" s="109" t="n"/>
      <c r="AZ32" s="2898">
        <f>AZ33+AZ37</f>
        <v/>
      </c>
      <c r="BA32" s="148" t="n"/>
      <c r="BB32" s="951">
        <f>BB33+BB37</f>
        <v/>
      </c>
      <c r="BC32" s="109" t="n"/>
      <c r="BD32" s="978">
        <f>BD33+BD37</f>
        <v/>
      </c>
      <c r="BE32" s="109" t="n"/>
      <c r="BF32" s="2898">
        <f>BF33+BF37</f>
        <v/>
      </c>
      <c r="BG32" s="148" t="n"/>
      <c r="BH32" s="951">
        <f>BH33+BH37</f>
        <v/>
      </c>
      <c r="BI32" s="109" t="n"/>
      <c r="BJ32" s="951" t="n"/>
      <c r="BK32" s="109" t="n"/>
      <c r="BL32" s="978">
        <f>BL33+BL37</f>
        <v/>
      </c>
      <c r="BM32" s="109" t="n"/>
      <c r="BN32" s="2921" t="n"/>
      <c r="BO32" s="108" t="n"/>
      <c r="BP32" s="108" t="n"/>
      <c r="BQ32" s="108" t="n"/>
      <c r="BR32" s="148" t="n"/>
      <c r="BS32" s="1" t="n"/>
      <c r="BT32" s="1" t="n"/>
    </row>
    <row r="33">
      <c r="A33" s="355" t="n"/>
      <c r="B33" s="2555" t="inlineStr">
        <is>
          <t>1.1</t>
        </is>
      </c>
      <c r="C33" s="124" t="n"/>
      <c r="D33" s="2871" t="inlineStr">
        <is>
          <t>Модуль "Физико-химические процессы формирования гетерогенных систем"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61" t="n"/>
      <c r="Z33" s="1228" t="n"/>
      <c r="AA33" s="161" t="n"/>
      <c r="AB33" s="2556" t="n"/>
      <c r="AC33" s="161" t="n"/>
      <c r="AD33" s="1203">
        <f>AD34+AD35+AD36</f>
        <v/>
      </c>
      <c r="AE33" s="124" t="n"/>
      <c r="AF33" s="2558">
        <f>AF34+AF35+AF36</f>
        <v/>
      </c>
      <c r="AG33" s="123" t="n"/>
      <c r="AH33" s="124" t="n"/>
      <c r="AI33" s="3108">
        <f>AI34+AI35+AI36</f>
        <v/>
      </c>
      <c r="AJ33" s="123" t="n"/>
      <c r="AK33" s="2035" t="n"/>
      <c r="AL33" s="1287">
        <f>AL34+AL35+AL36</f>
        <v/>
      </c>
      <c r="AM33" s="139" t="n"/>
      <c r="AN33" s="1287">
        <f>AN34+AN35+AN36</f>
        <v/>
      </c>
      <c r="AO33" s="139" t="n"/>
      <c r="AP33" s="1287" t="n"/>
      <c r="AQ33" s="139" t="n"/>
      <c r="AR33" s="1287" t="n"/>
      <c r="AS33" s="139" t="n"/>
      <c r="AT33" s="2900" t="n"/>
      <c r="AU33" s="123" t="n"/>
      <c r="AV33" s="1203">
        <f>AV34+AV35+AV36</f>
        <v/>
      </c>
      <c r="AW33" s="124" t="n"/>
      <c r="AX33" s="3109">
        <f>AX34+AX35+AX36</f>
        <v/>
      </c>
      <c r="AY33" s="231" t="n"/>
      <c r="AZ33" s="3110">
        <f>AZ34+AZ35+AZ36</f>
        <v/>
      </c>
      <c r="BA33" s="164" t="n"/>
      <c r="BB33" s="3111">
        <f>BB34+BB35+BB36</f>
        <v/>
      </c>
      <c r="BC33" s="231" t="n"/>
      <c r="BD33" s="2558">
        <f>BD34+BD35+BD36</f>
        <v/>
      </c>
      <c r="BE33" s="124" t="n"/>
      <c r="BF33" s="3108">
        <f>BF34+BF35+BF36</f>
        <v/>
      </c>
      <c r="BG33" s="2035" t="n"/>
      <c r="BH33" s="1289" t="n"/>
      <c r="BI33" s="139" t="n"/>
      <c r="BJ33" s="1289" t="n"/>
      <c r="BK33" s="139" t="n"/>
      <c r="BL33" s="1289" t="n"/>
      <c r="BM33" s="139" t="n"/>
      <c r="BN33" s="3112" t="n"/>
      <c r="BO33" s="206" t="n"/>
      <c r="BP33" s="206" t="n"/>
      <c r="BQ33" s="206" t="n"/>
      <c r="BR33" s="207" t="n"/>
      <c r="BS33" s="1" t="n"/>
      <c r="BT33" s="1" t="n"/>
    </row>
    <row r="34">
      <c r="A34" s="355" t="n"/>
      <c r="B34" s="2562" t="inlineStr">
        <is>
          <t>1.1.1</t>
        </is>
      </c>
      <c r="C34" s="179" t="n"/>
      <c r="D34" s="1657" t="inlineStr">
        <is>
          <t>Координационная химия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2" t="n"/>
      <c r="Z34" s="627" t="n">
        <v>1</v>
      </c>
      <c r="AA34" s="132" t="n"/>
      <c r="AB34" s="1315" t="n"/>
      <c r="AC34" s="175" t="n"/>
      <c r="AD34" s="2059" t="n">
        <v>108</v>
      </c>
      <c r="AE34" s="179" t="n"/>
      <c r="AF34" s="2565" t="n">
        <v>46</v>
      </c>
      <c r="AG34" s="131" t="n"/>
      <c r="AH34" s="179" t="n"/>
      <c r="AI34" s="1877">
        <f>AL34+AN34+AP34+AR34</f>
        <v/>
      </c>
      <c r="AJ34" s="131" t="n"/>
      <c r="AK34" s="179" t="n"/>
      <c r="AL34" s="1877" t="n">
        <v>6</v>
      </c>
      <c r="AM34" s="179" t="n"/>
      <c r="AN34" s="1877" t="n">
        <v>6</v>
      </c>
      <c r="AO34" s="179" t="n"/>
      <c r="AP34" s="1877" t="n"/>
      <c r="AQ34" s="179" t="n"/>
      <c r="AR34" s="1877" t="n"/>
      <c r="AS34" s="179" t="n"/>
      <c r="AT34" s="2551" t="n"/>
      <c r="AU34" s="131" t="n"/>
      <c r="AV34" s="2579">
        <f>AD34</f>
        <v/>
      </c>
      <c r="AW34" s="179" t="n"/>
      <c r="AX34" s="1877">
        <f>AI34</f>
        <v/>
      </c>
      <c r="AY34" s="179" t="n"/>
      <c r="AZ34" s="1877" t="n">
        <v>3</v>
      </c>
      <c r="BA34" s="179" t="n"/>
      <c r="BB34" s="2565" t="n"/>
      <c r="BC34" s="179" t="n"/>
      <c r="BD34" s="1877" t="n"/>
      <c r="BE34" s="179" t="n"/>
      <c r="BF34" s="1877" t="n"/>
      <c r="BG34" s="179" t="n"/>
      <c r="BH34" s="2565" t="n"/>
      <c r="BI34" s="179" t="n"/>
      <c r="BJ34" s="1877" t="n"/>
      <c r="BK34" s="179" t="n"/>
      <c r="BL34" s="1877" t="n"/>
      <c r="BM34" s="179" t="n"/>
      <c r="BN34" s="1675" t="inlineStr">
        <is>
          <t>УПК-3</t>
        </is>
      </c>
      <c r="BO34" s="131" t="n"/>
      <c r="BP34" s="131" t="n"/>
      <c r="BQ34" s="131" t="n"/>
      <c r="BR34" s="132" t="n"/>
      <c r="BS34" s="1" t="n"/>
      <c r="BT34" s="1" t="n"/>
    </row>
    <row r="35">
      <c r="A35" s="355" t="n"/>
      <c r="B35" s="2562" t="inlineStr">
        <is>
          <t>1.1.2</t>
        </is>
      </c>
      <c r="C35" s="179" t="n"/>
      <c r="D35" s="1657" t="inlineStr">
        <is>
          <t>Электрохимические методы защиты от коррозии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627" t="n"/>
      <c r="AA35" s="132" t="n"/>
      <c r="AB35" s="1315" t="n">
        <v>2</v>
      </c>
      <c r="AC35" s="175" t="n"/>
      <c r="AD35" s="2059" t="n">
        <v>108</v>
      </c>
      <c r="AE35" s="179" t="n"/>
      <c r="AF35" s="2565" t="n">
        <v>42</v>
      </c>
      <c r="AG35" s="131" t="n"/>
      <c r="AH35" s="179" t="n"/>
      <c r="AI35" s="1877">
        <f>AL35+AN35+AP35+AR35</f>
        <v/>
      </c>
      <c r="AJ35" s="131" t="n"/>
      <c r="AK35" s="179" t="n"/>
      <c r="AL35" s="1877" t="n">
        <v>6</v>
      </c>
      <c r="AM35" s="179" t="n"/>
      <c r="AN35" s="1877" t="n">
        <v>4</v>
      </c>
      <c r="AO35" s="179" t="n"/>
      <c r="AP35" s="1877" t="n"/>
      <c r="AQ35" s="179" t="n"/>
      <c r="AR35" s="1877" t="n"/>
      <c r="AS35" s="179" t="n"/>
      <c r="AT35" s="2551" t="n"/>
      <c r="AU35" s="131" t="n"/>
      <c r="AV35" s="2579" t="n"/>
      <c r="AW35" s="179" t="n"/>
      <c r="AX35" s="1877" t="n"/>
      <c r="AY35" s="179" t="n"/>
      <c r="AZ35" s="1877" t="n"/>
      <c r="BA35" s="179" t="n"/>
      <c r="BB35" s="2565">
        <f>AD35</f>
        <v/>
      </c>
      <c r="BC35" s="179" t="n"/>
      <c r="BD35" s="1877">
        <f>AI35</f>
        <v/>
      </c>
      <c r="BE35" s="179" t="n"/>
      <c r="BF35" s="1877" t="n">
        <v>3</v>
      </c>
      <c r="BG35" s="179" t="n"/>
      <c r="BH35" s="2565" t="n"/>
      <c r="BI35" s="179" t="n"/>
      <c r="BJ35" s="1877" t="n"/>
      <c r="BK35" s="179" t="n"/>
      <c r="BL35" s="1877" t="n"/>
      <c r="BM35" s="179" t="n"/>
      <c r="BN35" s="1675" t="inlineStr">
        <is>
          <t>УПК-4</t>
        </is>
      </c>
      <c r="BO35" s="131" t="n"/>
      <c r="BP35" s="131" t="n"/>
      <c r="BQ35" s="131" t="n"/>
      <c r="BR35" s="132" t="n"/>
      <c r="BS35" s="1" t="n"/>
      <c r="BT35" s="1" t="n"/>
    </row>
    <row r="36">
      <c r="A36" s="355" t="n"/>
      <c r="B36" s="2562" t="inlineStr">
        <is>
          <t>1.1.3</t>
        </is>
      </c>
      <c r="C36" s="179" t="n"/>
      <c r="D36" s="1657" t="inlineStr">
        <is>
          <t>Инновационные технологии нанесения гальванических покрытий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627" t="n">
        <v>2</v>
      </c>
      <c r="AA36" s="132" t="n"/>
      <c r="AB36" s="1315" t="n"/>
      <c r="AC36" s="175" t="n"/>
      <c r="AD36" s="2059" t="n">
        <v>108</v>
      </c>
      <c r="AE36" s="179" t="n"/>
      <c r="AF36" s="2565" t="n">
        <v>46</v>
      </c>
      <c r="AG36" s="131" t="n"/>
      <c r="AH36" s="179" t="n"/>
      <c r="AI36" s="1877">
        <f>AL36+AN36+AP36+AR36</f>
        <v/>
      </c>
      <c r="AJ36" s="131" t="n"/>
      <c r="AK36" s="179" t="n"/>
      <c r="AL36" s="1877" t="n">
        <v>6</v>
      </c>
      <c r="AM36" s="179" t="n"/>
      <c r="AN36" s="1877" t="n">
        <v>6</v>
      </c>
      <c r="AO36" s="179" t="n"/>
      <c r="AP36" s="1877" t="n"/>
      <c r="AQ36" s="179" t="n"/>
      <c r="AR36" s="1877" t="n"/>
      <c r="AS36" s="179" t="n"/>
      <c r="AT36" s="2551" t="n"/>
      <c r="AU36" s="131" t="n"/>
      <c r="AV36" s="2579" t="n"/>
      <c r="AW36" s="179" t="n"/>
      <c r="AX36" s="1877" t="n"/>
      <c r="AY36" s="179" t="n"/>
      <c r="AZ36" s="1877" t="n"/>
      <c r="BA36" s="179" t="n"/>
      <c r="BB36" s="2565">
        <f>AD36</f>
        <v/>
      </c>
      <c r="BC36" s="179" t="n"/>
      <c r="BD36" s="1877">
        <f>AI36</f>
        <v/>
      </c>
      <c r="BE36" s="179" t="n"/>
      <c r="BF36" s="1877" t="n">
        <v>3</v>
      </c>
      <c r="BG36" s="179" t="n"/>
      <c r="BH36" s="2565" t="n"/>
      <c r="BI36" s="179" t="n"/>
      <c r="BJ36" s="1877" t="n"/>
      <c r="BK36" s="179" t="n"/>
      <c r="BL36" s="1877" t="n"/>
      <c r="BM36" s="179" t="n"/>
      <c r="BN36" s="1675" t="inlineStr">
        <is>
          <t>УПК-1</t>
        </is>
      </c>
      <c r="BO36" s="131" t="n"/>
      <c r="BP36" s="131" t="n"/>
      <c r="BQ36" s="131" t="n"/>
      <c r="BR36" s="132" t="n"/>
      <c r="BS36" s="1" t="n"/>
      <c r="BT36" s="1" t="n"/>
    </row>
    <row r="37">
      <c r="A37" s="355" t="n"/>
      <c r="B37" s="2581" t="inlineStr">
        <is>
          <t>1.2</t>
        </is>
      </c>
      <c r="C37" s="179" t="n"/>
      <c r="D37" s="3113" t="inlineStr">
        <is>
          <t>Модуль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2064" t="n"/>
      <c r="AA37" s="132" t="n"/>
      <c r="AB37" s="2396" t="n"/>
      <c r="AC37" s="175" t="n"/>
      <c r="AD37" s="2066">
        <f>AD38+AD39</f>
        <v/>
      </c>
      <c r="AE37" s="179" t="n"/>
      <c r="AF37" s="2585">
        <f>AF38+AF39</f>
        <v/>
      </c>
      <c r="AG37" s="131" t="n"/>
      <c r="AH37" s="179" t="n"/>
      <c r="AI37" s="1878">
        <f>AI38+AI39</f>
        <v/>
      </c>
      <c r="AJ37" s="131" t="n"/>
      <c r="AK37" s="179" t="n"/>
      <c r="AL37" s="1878">
        <f>AL38+AL39</f>
        <v/>
      </c>
      <c r="AM37" s="179" t="n"/>
      <c r="AN37" s="1878">
        <f>AN38+AN39</f>
        <v/>
      </c>
      <c r="AO37" s="179" t="n"/>
      <c r="AP37" s="1878" t="n"/>
      <c r="AQ37" s="179" t="n"/>
      <c r="AR37" s="1878" t="n"/>
      <c r="AS37" s="179" t="n"/>
      <c r="AT37" s="2913" t="n"/>
      <c r="AU37" s="131" t="n"/>
      <c r="AV37" s="2586">
        <f>AV38+AV39</f>
        <v/>
      </c>
      <c r="AW37" s="179" t="n"/>
      <c r="AX37" s="1878">
        <f>AX38+AX39</f>
        <v/>
      </c>
      <c r="AY37" s="179" t="n"/>
      <c r="AZ37" s="1878">
        <f>AZ38+AZ39</f>
        <v/>
      </c>
      <c r="BA37" s="179" t="n"/>
      <c r="BB37" s="2585">
        <f>BB38+BB39</f>
        <v/>
      </c>
      <c r="BC37" s="179" t="n"/>
      <c r="BD37" s="1878" t="n"/>
      <c r="BE37" s="179" t="n"/>
      <c r="BF37" s="1878">
        <f>BF38+BF39</f>
        <v/>
      </c>
      <c r="BG37" s="179" t="n"/>
      <c r="BH37" s="2585">
        <f>BH38+BH39</f>
        <v/>
      </c>
      <c r="BI37" s="179" t="n"/>
      <c r="BJ37" s="1878" t="n"/>
      <c r="BK37" s="179" t="n"/>
      <c r="BL37" s="1878">
        <f>BL38+BL39</f>
        <v/>
      </c>
      <c r="BM37" s="179" t="n"/>
      <c r="BN37" s="1675" t="n"/>
      <c r="BO37" s="131" t="n"/>
      <c r="BP37" s="131" t="n"/>
      <c r="BQ37" s="131" t="n"/>
      <c r="BR37" s="132" t="n"/>
      <c r="BS37" s="1" t="n"/>
      <c r="BT37" s="1" t="n"/>
    </row>
    <row r="38">
      <c r="A38" s="355" t="n"/>
      <c r="B38" s="2562" t="inlineStr">
        <is>
          <t>1.2.1</t>
        </is>
      </c>
      <c r="C38" s="179" t="n"/>
      <c r="D38" s="1657" t="inlineStr">
        <is>
          <t>Научно-исследовательскийсеминар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627" t="n"/>
      <c r="AA38" s="132" t="n"/>
      <c r="AB38" s="1315" t="inlineStr">
        <is>
          <t>1,2,3</t>
        </is>
      </c>
      <c r="AC38" s="175" t="n"/>
      <c r="AD38" s="2059" t="n">
        <v>216</v>
      </c>
      <c r="AE38" s="179" t="n"/>
      <c r="AF38" s="2565" t="n"/>
      <c r="AG38" s="131" t="n"/>
      <c r="AH38" s="179" t="n"/>
      <c r="AI38" s="1877" t="n"/>
      <c r="AJ38" s="131" t="n"/>
      <c r="AK38" s="179" t="n"/>
      <c r="AL38" s="1877" t="n"/>
      <c r="AM38" s="179" t="n"/>
      <c r="AN38" s="1877" t="n"/>
      <c r="AO38" s="179" t="n"/>
      <c r="AP38" s="1877" t="n"/>
      <c r="AQ38" s="179" t="n"/>
      <c r="AR38" s="1877" t="n"/>
      <c r="AS38" s="179" t="n"/>
      <c r="AT38" s="2551" t="n"/>
      <c r="AU38" s="131" t="n"/>
      <c r="AV38" s="2579" t="n">
        <v>72</v>
      </c>
      <c r="AW38" s="179" t="n"/>
      <c r="AX38" s="1877" t="n"/>
      <c r="AY38" s="179" t="n"/>
      <c r="AZ38" s="1877" t="n">
        <v>2</v>
      </c>
      <c r="BA38" s="179" t="n"/>
      <c r="BB38" s="2565" t="n">
        <v>72</v>
      </c>
      <c r="BC38" s="179" t="n"/>
      <c r="BD38" s="1877" t="n"/>
      <c r="BE38" s="179" t="n"/>
      <c r="BF38" s="1877" t="n">
        <v>2</v>
      </c>
      <c r="BG38" s="179" t="n"/>
      <c r="BH38" s="2565" t="n">
        <v>72</v>
      </c>
      <c r="BI38" s="179" t="n"/>
      <c r="BJ38" s="1877" t="n"/>
      <c r="BK38" s="179" t="n"/>
      <c r="BL38" s="1877" t="n">
        <v>2</v>
      </c>
      <c r="BM38" s="179" t="n"/>
      <c r="BN38" s="1675" t="inlineStr">
        <is>
          <t>УК-1,4, 5, 6</t>
        </is>
      </c>
      <c r="BO38" s="131" t="n"/>
      <c r="BP38" s="131" t="n"/>
      <c r="BQ38" s="131" t="n"/>
      <c r="BR38" s="132" t="n"/>
      <c r="BS38" s="1" t="n"/>
      <c r="BT38" s="1" t="n"/>
    </row>
    <row r="39">
      <c r="A39" s="355" t="n"/>
      <c r="B39" s="2401" t="inlineStr">
        <is>
          <t>1.2.2</t>
        </is>
      </c>
      <c r="C39" s="197" t="n"/>
      <c r="D39" s="3114" t="inlineStr">
        <is>
          <t>Информационные технологии в науке и производстве</t>
        </is>
      </c>
      <c r="E39" s="202" t="n"/>
      <c r="F39" s="202" t="n"/>
      <c r="G39" s="202" t="n"/>
      <c r="H39" s="202" t="n"/>
      <c r="I39" s="202" t="n"/>
      <c r="J39" s="202" t="n"/>
      <c r="K39" s="202" t="n"/>
      <c r="L39" s="202" t="n"/>
      <c r="M39" s="202" t="n"/>
      <c r="N39" s="202" t="n"/>
      <c r="O39" s="202" t="n"/>
      <c r="P39" s="202" t="n"/>
      <c r="Q39" s="202" t="n"/>
      <c r="R39" s="202" t="n"/>
      <c r="S39" s="202" t="n"/>
      <c r="T39" s="202" t="n"/>
      <c r="U39" s="202" t="n"/>
      <c r="V39" s="202" t="n"/>
      <c r="W39" s="202" t="n"/>
      <c r="X39" s="202" t="n"/>
      <c r="Y39" s="742" t="n"/>
      <c r="Z39" s="2403" t="n">
        <v>1</v>
      </c>
      <c r="AA39" s="192" t="n"/>
      <c r="AB39" s="2404" t="n"/>
      <c r="AC39" s="192" t="n"/>
      <c r="AD39" s="2917" t="n">
        <v>108</v>
      </c>
      <c r="AE39" s="2322" t="n"/>
      <c r="AF39" s="2406" t="n">
        <v>52</v>
      </c>
      <c r="AG39" s="191" t="n"/>
      <c r="AH39" s="197" t="n"/>
      <c r="AI39" s="966">
        <f>AL39+AN39</f>
        <v/>
      </c>
      <c r="AJ39" s="191" t="n"/>
      <c r="AK39" s="197" t="n"/>
      <c r="AL39" s="966" t="n">
        <v>6</v>
      </c>
      <c r="AM39" s="197" t="n"/>
      <c r="AN39" s="966" t="n">
        <v>8</v>
      </c>
      <c r="AO39" s="197" t="n"/>
      <c r="AP39" s="966" t="n"/>
      <c r="AQ39" s="197" t="n"/>
      <c r="AR39" s="966" t="n"/>
      <c r="AS39" s="197" t="n"/>
      <c r="AT39" s="2918" t="n"/>
      <c r="AU39" s="191" t="n"/>
      <c r="AV39" s="1627">
        <f>AD39</f>
        <v/>
      </c>
      <c r="AW39" s="197" t="n"/>
      <c r="AX39" s="966">
        <f>AI39</f>
        <v/>
      </c>
      <c r="AY39" s="197" t="n"/>
      <c r="AZ39" s="966" t="n">
        <v>3</v>
      </c>
      <c r="BA39" s="197" t="n"/>
      <c r="BB39" s="2406" t="n"/>
      <c r="BC39" s="197" t="n"/>
      <c r="BD39" s="966" t="n"/>
      <c r="BE39" s="197" t="n"/>
      <c r="BF39" s="966" t="n"/>
      <c r="BG39" s="197" t="n"/>
      <c r="BH39" s="2406" t="n"/>
      <c r="BI39" s="197" t="n"/>
      <c r="BJ39" s="966" t="n"/>
      <c r="BK39" s="197" t="n"/>
      <c r="BL39" s="966" t="n"/>
      <c r="BM39" s="197" t="n"/>
      <c r="BN39" s="3115" t="inlineStr">
        <is>
          <t>УПК-2;УК-2,5,6</t>
        </is>
      </c>
      <c r="BO39" s="191" t="n"/>
      <c r="BP39" s="191" t="n"/>
      <c r="BQ39" s="191" t="n"/>
      <c r="BR39" s="192" t="n"/>
      <c r="BS39" s="1" t="n"/>
      <c r="BT39" s="1" t="n"/>
    </row>
    <row r="40">
      <c r="A40" s="355" t="n"/>
      <c r="B40" s="1237" t="inlineStr">
        <is>
          <t>2</t>
        </is>
      </c>
      <c r="C40" s="148" t="n"/>
      <c r="D40" s="2408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1281" t="n"/>
      <c r="AA40" s="148" t="n"/>
      <c r="AB40" s="2920" t="n"/>
      <c r="AC40" s="148" t="n"/>
      <c r="AD40" s="2370">
        <f>AD41+AD42+AD46+AD49</f>
        <v/>
      </c>
      <c r="AE40" s="109" t="n"/>
      <c r="AF40" s="951">
        <f>AF41+AF42+AF46+AF49</f>
        <v/>
      </c>
      <c r="AG40" s="108" t="n"/>
      <c r="AH40" s="109" t="n"/>
      <c r="AI40" s="951">
        <f>AI41+AI42+AI46+AI49</f>
        <v/>
      </c>
      <c r="AJ40" s="108" t="n"/>
      <c r="AK40" s="109" t="n"/>
      <c r="AL40" s="978">
        <f>AL41+AL42+AL46+AL49</f>
        <v/>
      </c>
      <c r="AM40" s="109" t="n"/>
      <c r="AN40" s="978">
        <f>AN41+AN42+AN46+AN49</f>
        <v/>
      </c>
      <c r="AO40" s="109" t="n"/>
      <c r="AP40" s="978">
        <f>AP41+AP42+AP46+AP49</f>
        <v/>
      </c>
      <c r="AQ40" s="109" t="n"/>
      <c r="AR40" s="978" t="n"/>
      <c r="AS40" s="109" t="n"/>
      <c r="AT40" s="2370" t="n"/>
      <c r="AU40" s="109" t="n"/>
      <c r="AV40" s="2370">
        <f>AV41+AV42+AV46+AV49</f>
        <v/>
      </c>
      <c r="AW40" s="109" t="n"/>
      <c r="AX40" s="951">
        <f>AX41+AX42+AX46+AX49</f>
        <v/>
      </c>
      <c r="AY40" s="109" t="n"/>
      <c r="AZ40" s="978">
        <f>AZ41+AZ42+AZ46+AZ49</f>
        <v/>
      </c>
      <c r="BA40" s="109" t="n"/>
      <c r="BB40" s="951">
        <f>BB41+BB42+BB46+BB49</f>
        <v/>
      </c>
      <c r="BC40" s="109" t="n"/>
      <c r="BD40" s="951">
        <f>BD41+BD42+BD46+BD49</f>
        <v/>
      </c>
      <c r="BE40" s="109" t="n"/>
      <c r="BF40" s="978">
        <f>BF41+BF42+BF46+BF49</f>
        <v/>
      </c>
      <c r="BG40" s="109" t="n"/>
      <c r="BH40" s="951">
        <f>BH41+BH42+BH46+BH49</f>
        <v/>
      </c>
      <c r="BI40" s="109" t="n"/>
      <c r="BJ40" s="951">
        <f>BJ41+BJ42+BJ46+BJ49</f>
        <v/>
      </c>
      <c r="BK40" s="109" t="n"/>
      <c r="BL40" s="951">
        <f>BL41+BL42+BL46+BL49</f>
        <v/>
      </c>
      <c r="BM40" s="109" t="n"/>
      <c r="BN40" s="2921" t="n"/>
      <c r="BO40" s="108" t="n"/>
      <c r="BP40" s="108" t="n"/>
      <c r="BQ40" s="108" t="n"/>
      <c r="BR40" s="148" t="n"/>
      <c r="BS40" s="1" t="n"/>
      <c r="BT40" s="1" t="n"/>
    </row>
    <row r="41">
      <c r="A41" s="355" t="n"/>
      <c r="B41" s="1282" t="inlineStr">
        <is>
          <t>2.1</t>
        </is>
      </c>
      <c r="C41" s="161" t="n"/>
      <c r="D41" s="2871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61" t="n"/>
      <c r="Z41" s="1290" t="n"/>
      <c r="AA41" s="161" t="n"/>
      <c r="AB41" s="1290" t="n">
        <v>1</v>
      </c>
      <c r="AC41" s="161" t="n"/>
      <c r="AD41" s="1203" t="n">
        <v>108</v>
      </c>
      <c r="AE41" s="124" t="n"/>
      <c r="AF41" s="2558" t="n">
        <v>52</v>
      </c>
      <c r="AG41" s="123" t="n"/>
      <c r="AH41" s="124" t="n"/>
      <c r="AI41" s="3108" t="n">
        <v>16</v>
      </c>
      <c r="AJ41" s="123" t="n"/>
      <c r="AK41" s="2035" t="n"/>
      <c r="AL41" s="3108" t="n"/>
      <c r="AM41" s="2035" t="n"/>
      <c r="AN41" s="3108" t="n"/>
      <c r="AO41" s="2035" t="n"/>
      <c r="AP41" s="3108" t="n">
        <v>16</v>
      </c>
      <c r="AQ41" s="2035" t="n"/>
      <c r="AR41" s="3108" t="n"/>
      <c r="AS41" s="2035" t="n"/>
      <c r="AT41" s="2900" t="n"/>
      <c r="AU41" s="123" t="n"/>
      <c r="AV41" s="1203" t="n">
        <v>108</v>
      </c>
      <c r="AW41" s="124" t="n"/>
      <c r="AX41" s="3109" t="n">
        <v>16</v>
      </c>
      <c r="AY41" s="231" t="n"/>
      <c r="AZ41" s="3109" t="n">
        <v>3</v>
      </c>
      <c r="BA41" s="231" t="n"/>
      <c r="BB41" s="3116" t="n"/>
      <c r="BC41" s="231" t="n"/>
      <c r="BD41" s="3117" t="n"/>
      <c r="BE41" s="2035" t="n"/>
      <c r="BF41" s="3117" t="n"/>
      <c r="BG41" s="2035" t="n"/>
      <c r="BH41" s="2364" t="n"/>
      <c r="BI41" s="124" t="n"/>
      <c r="BJ41" s="3117" t="n"/>
      <c r="BK41" s="2035" t="n"/>
      <c r="BL41" s="3117" t="n"/>
      <c r="BM41" s="2035" t="n"/>
      <c r="BN41" s="363" t="inlineStr">
        <is>
          <t>УК-3</t>
        </is>
      </c>
      <c r="BO41" s="123" t="n"/>
      <c r="BP41" s="123" t="n"/>
      <c r="BQ41" s="123" t="n"/>
      <c r="BR41" s="161" t="n"/>
      <c r="BS41" s="1" t="n"/>
      <c r="BT41" s="1" t="n"/>
    </row>
    <row r="42">
      <c r="A42" s="355" t="n"/>
      <c r="B42" s="2581" t="inlineStr">
        <is>
          <t>2.2</t>
        </is>
      </c>
      <c r="C42" s="179" t="n"/>
      <c r="D42" s="3113" t="inlineStr">
        <is>
          <t>Модуль "Информационные технологии отрасли"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064" t="n"/>
      <c r="AA42" s="132" t="n"/>
      <c r="AB42" s="2396" t="n"/>
      <c r="AC42" s="175" t="n"/>
      <c r="AD42" s="2066">
        <f>AD43+AD44+AD45</f>
        <v/>
      </c>
      <c r="AE42" s="179" t="n"/>
      <c r="AF42" s="2585">
        <f>AF43+AF44+AF45</f>
        <v/>
      </c>
      <c r="AG42" s="131" t="n"/>
      <c r="AH42" s="179" t="n"/>
      <c r="AI42" s="1878">
        <f>AI43+AI44+AI45</f>
        <v/>
      </c>
      <c r="AJ42" s="131" t="n"/>
      <c r="AK42" s="179" t="n"/>
      <c r="AL42" s="1878">
        <f>AL43+AL44+AL45</f>
        <v/>
      </c>
      <c r="AM42" s="179" t="n"/>
      <c r="AN42" s="1878">
        <f>AN43+AN44+AN45</f>
        <v/>
      </c>
      <c r="AO42" s="179" t="n"/>
      <c r="AP42" s="1878" t="n"/>
      <c r="AQ42" s="179" t="n"/>
      <c r="AR42" s="1878" t="n"/>
      <c r="AS42" s="179" t="n"/>
      <c r="AT42" s="2913" t="n"/>
      <c r="AU42" s="131" t="n"/>
      <c r="AV42" s="2586">
        <f>AV43+AV44+AV45</f>
        <v/>
      </c>
      <c r="AW42" s="179" t="n"/>
      <c r="AX42" s="2585">
        <f>AX43+AX44+AX45</f>
        <v/>
      </c>
      <c r="AY42" s="179" t="n"/>
      <c r="AZ42" s="2583">
        <f>AZ43+AZ44+AZ45</f>
        <v/>
      </c>
      <c r="BA42" s="132" t="n"/>
      <c r="BB42" s="2585">
        <f>BB43+BB44+BB45</f>
        <v/>
      </c>
      <c r="BC42" s="179" t="n"/>
      <c r="BD42" s="1878">
        <f>BD43+BD44+BD45</f>
        <v/>
      </c>
      <c r="BE42" s="179" t="n"/>
      <c r="BF42" s="2399">
        <f>BF43+BF44+BF45</f>
        <v/>
      </c>
      <c r="BG42" s="132" t="n"/>
      <c r="BH42" s="2585" t="n"/>
      <c r="BI42" s="179" t="n"/>
      <c r="BJ42" s="1878" t="n"/>
      <c r="BK42" s="179" t="n"/>
      <c r="BL42" s="1878" t="n"/>
      <c r="BM42" s="179" t="n"/>
      <c r="BN42" s="1675" t="n"/>
      <c r="BO42" s="131" t="n"/>
      <c r="BP42" s="131" t="n"/>
      <c r="BQ42" s="131" t="n"/>
      <c r="BR42" s="132" t="n"/>
      <c r="BS42" s="1" t="n"/>
      <c r="BT42" s="1" t="n"/>
    </row>
    <row r="43">
      <c r="A43" s="355" t="n"/>
      <c r="B43" s="1682" t="inlineStr">
        <is>
          <t>2.2.1</t>
        </is>
      </c>
      <c r="C43" s="132" t="n"/>
      <c r="D43" s="1657" t="inlineStr">
        <is>
          <t>CAD/CAE системы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627" t="n">
        <v>2</v>
      </c>
      <c r="AA43" s="132" t="n"/>
      <c r="AB43" s="627" t="n"/>
      <c r="AC43" s="132" t="n"/>
      <c r="AD43" s="2059" t="n">
        <v>98</v>
      </c>
      <c r="AE43" s="179" t="n"/>
      <c r="AF43" s="2565" t="n">
        <v>44</v>
      </c>
      <c r="AG43" s="131" t="n"/>
      <c r="AH43" s="179" t="n"/>
      <c r="AI43" s="1877">
        <f>AL43+AN43+AP43</f>
        <v/>
      </c>
      <c r="AJ43" s="131" t="n"/>
      <c r="AK43" s="179" t="n"/>
      <c r="AL43" s="1877" t="n">
        <v>6</v>
      </c>
      <c r="AM43" s="179" t="n"/>
      <c r="AN43" s="1877" t="n">
        <v>6</v>
      </c>
      <c r="AO43" s="179" t="n"/>
      <c r="AP43" s="1877" t="n"/>
      <c r="AQ43" s="179" t="n"/>
      <c r="AR43" s="2931" t="n"/>
      <c r="AS43" s="179" t="n"/>
      <c r="AT43" s="2932" t="n"/>
      <c r="AU43" s="131" t="n"/>
      <c r="AV43" s="2579" t="n"/>
      <c r="AW43" s="179" t="n"/>
      <c r="AX43" s="1877" t="n"/>
      <c r="AY43" s="179" t="n"/>
      <c r="AZ43" s="1877" t="n"/>
      <c r="BA43" s="179" t="n"/>
      <c r="BB43" s="2565">
        <f>AD43</f>
        <v/>
      </c>
      <c r="BC43" s="179" t="n"/>
      <c r="BD43" s="1877">
        <f>AI43</f>
        <v/>
      </c>
      <c r="BE43" s="179" t="n"/>
      <c r="BF43" s="1877" t="n">
        <v>3</v>
      </c>
      <c r="BG43" s="179" t="n"/>
      <c r="BH43" s="3118" t="n"/>
      <c r="BI43" s="179" t="n"/>
      <c r="BJ43" s="2931" t="n"/>
      <c r="BK43" s="179" t="n"/>
      <c r="BL43" s="2931" t="n"/>
      <c r="BM43" s="179" t="n"/>
      <c r="BN43" s="1675" t="inlineStr">
        <is>
          <t>СК-1</t>
        </is>
      </c>
      <c r="BO43" s="131" t="n"/>
      <c r="BP43" s="131" t="n"/>
      <c r="BQ43" s="131" t="n"/>
      <c r="BR43" s="132" t="n"/>
      <c r="BS43" s="1" t="n"/>
      <c r="BT43" s="1" t="n"/>
    </row>
    <row r="44">
      <c r="A44" s="355" t="n"/>
      <c r="B44" s="1682" t="inlineStr">
        <is>
          <t>2.2.2</t>
        </is>
      </c>
      <c r="C44" s="132" t="n"/>
      <c r="D44" s="1657" t="inlineStr">
        <is>
          <t>Применение прикладных программ для решения задач химической технологии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627" t="n"/>
      <c r="AA44" s="132" t="n"/>
      <c r="AB44" s="1315" t="n">
        <v>1</v>
      </c>
      <c r="AC44" s="175" t="n"/>
      <c r="AD44" s="2059" t="n">
        <v>108</v>
      </c>
      <c r="AE44" s="179" t="n"/>
      <c r="AF44" s="2565" t="n">
        <v>42</v>
      </c>
      <c r="AG44" s="131" t="n"/>
      <c r="AH44" s="179" t="n"/>
      <c r="AI44" s="1877">
        <f>AL44+AN44+AP44</f>
        <v/>
      </c>
      <c r="AJ44" s="131" t="n"/>
      <c r="AK44" s="179" t="n"/>
      <c r="AL44" s="1877" t="n">
        <v>6</v>
      </c>
      <c r="AM44" s="179" t="n"/>
      <c r="AN44" s="1877" t="n">
        <v>4</v>
      </c>
      <c r="AO44" s="179" t="n"/>
      <c r="AP44" s="1877" t="n"/>
      <c r="AQ44" s="179" t="n"/>
      <c r="AR44" s="1877" t="n"/>
      <c r="AS44" s="179" t="n"/>
      <c r="AT44" s="2551" t="n"/>
      <c r="AU44" s="131" t="n"/>
      <c r="AV44" s="2579">
        <f>AD44</f>
        <v/>
      </c>
      <c r="AW44" s="179" t="n"/>
      <c r="AX44" s="1877">
        <f>AI44</f>
        <v/>
      </c>
      <c r="AY44" s="179" t="n"/>
      <c r="AZ44" s="1877" t="n">
        <v>3</v>
      </c>
      <c r="BA44" s="179" t="n"/>
      <c r="BB44" s="2565" t="n"/>
      <c r="BC44" s="179" t="n"/>
      <c r="BD44" s="1877" t="n"/>
      <c r="BE44" s="179" t="n"/>
      <c r="BF44" s="1877" t="n"/>
      <c r="BG44" s="179" t="n"/>
      <c r="BH44" s="2565" t="n"/>
      <c r="BI44" s="179" t="n"/>
      <c r="BJ44" s="1877" t="n"/>
      <c r="BK44" s="179" t="n"/>
      <c r="BL44" s="1878" t="n"/>
      <c r="BM44" s="179" t="n"/>
      <c r="BN44" s="1675" t="inlineStr">
        <is>
          <t>СК-2</t>
        </is>
      </c>
      <c r="BO44" s="131" t="n"/>
      <c r="BP44" s="131" t="n"/>
      <c r="BQ44" s="131" t="n"/>
      <c r="BR44" s="132" t="n"/>
      <c r="BS44" s="1" t="n"/>
      <c r="BT44" s="1" t="n"/>
    </row>
    <row r="45">
      <c r="A45" s="355" t="n"/>
      <c r="B45" s="1682" t="inlineStr">
        <is>
          <t>2.2.3</t>
        </is>
      </c>
      <c r="C45" s="132" t="n"/>
      <c r="D45" s="1657" t="inlineStr">
        <is>
          <t>Математическое моделирование и расчеты электрохимических реакций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627" t="n"/>
      <c r="AA45" s="132" t="n"/>
      <c r="AB45" s="1315" t="n">
        <v>1</v>
      </c>
      <c r="AC45" s="175" t="n"/>
      <c r="AD45" s="2059" t="n">
        <v>98</v>
      </c>
      <c r="AE45" s="179" t="n"/>
      <c r="AF45" s="2565" t="n">
        <v>44</v>
      </c>
      <c r="AG45" s="131" t="n"/>
      <c r="AH45" s="179" t="n"/>
      <c r="AI45" s="1877">
        <f>AL45+AN45</f>
        <v/>
      </c>
      <c r="AJ45" s="131" t="n"/>
      <c r="AK45" s="179" t="n"/>
      <c r="AL45" s="1877" t="n">
        <v>6</v>
      </c>
      <c r="AM45" s="179" t="n"/>
      <c r="AN45" s="1877" t="n">
        <v>6</v>
      </c>
      <c r="AO45" s="179" t="n"/>
      <c r="AP45" s="1878" t="n"/>
      <c r="AQ45" s="179" t="n"/>
      <c r="AR45" s="1878" t="n"/>
      <c r="AS45" s="179" t="n"/>
      <c r="AT45" s="2913" t="n"/>
      <c r="AU45" s="131" t="n"/>
      <c r="AV45" s="2579">
        <f>AD45</f>
        <v/>
      </c>
      <c r="AW45" s="179" t="n"/>
      <c r="AX45" s="1877">
        <f>AI45</f>
        <v/>
      </c>
      <c r="AY45" s="179" t="n"/>
      <c r="AZ45" s="1877" t="n">
        <v>3</v>
      </c>
      <c r="BA45" s="179" t="n"/>
      <c r="BB45" s="2565" t="n"/>
      <c r="BC45" s="179" t="n"/>
      <c r="BD45" s="2565" t="n"/>
      <c r="BE45" s="179" t="n"/>
      <c r="BF45" s="2565" t="n"/>
      <c r="BG45" s="179" t="n"/>
      <c r="BH45" s="2585" t="n"/>
      <c r="BI45" s="179" t="n"/>
      <c r="BJ45" s="1878" t="n"/>
      <c r="BK45" s="179" t="n"/>
      <c r="BL45" s="1878" t="n"/>
      <c r="BM45" s="179" t="n"/>
      <c r="BN45" s="1675" t="inlineStr">
        <is>
          <t>СК-3</t>
        </is>
      </c>
      <c r="BO45" s="131" t="n"/>
      <c r="BP45" s="131" t="n"/>
      <c r="BQ45" s="131" t="n"/>
      <c r="BR45" s="132" t="n"/>
      <c r="BS45" s="1" t="n"/>
      <c r="BT45" s="1" t="n"/>
    </row>
    <row r="46">
      <c r="A46" s="355" t="n"/>
      <c r="B46" s="1683" t="inlineStr">
        <is>
          <t>2.3</t>
        </is>
      </c>
      <c r="C46" s="132" t="n"/>
      <c r="D46" s="3113" t="inlineStr">
        <is>
          <t>Модуль "Проектирование современных производств"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627" t="n"/>
      <c r="AA46" s="132" t="n"/>
      <c r="AB46" s="1315" t="n"/>
      <c r="AC46" s="175" t="n"/>
      <c r="AD46" s="2066">
        <f>AD47+AD48</f>
        <v/>
      </c>
      <c r="AE46" s="179" t="n"/>
      <c r="AF46" s="2585">
        <f>AF47+AF48</f>
        <v/>
      </c>
      <c r="AG46" s="131" t="n"/>
      <c r="AH46" s="179" t="n"/>
      <c r="AI46" s="1878">
        <f>AI47+AI48</f>
        <v/>
      </c>
      <c r="AJ46" s="131" t="n"/>
      <c r="AK46" s="179" t="n"/>
      <c r="AL46" s="1878">
        <f>AL47+AL48</f>
        <v/>
      </c>
      <c r="AM46" s="179" t="n"/>
      <c r="AN46" s="1878">
        <f>AN47+AN48</f>
        <v/>
      </c>
      <c r="AO46" s="179" t="n"/>
      <c r="AP46" s="1877" t="n"/>
      <c r="AQ46" s="179" t="n"/>
      <c r="AR46" s="1877" t="n"/>
      <c r="AS46" s="179" t="n"/>
      <c r="AT46" s="2551" t="n"/>
      <c r="AU46" s="131" t="n"/>
      <c r="AV46" s="2579" t="n"/>
      <c r="AW46" s="179" t="n"/>
      <c r="AX46" s="1877" t="n"/>
      <c r="AY46" s="179" t="n"/>
      <c r="AZ46" s="1877" t="n"/>
      <c r="BA46" s="179" t="n"/>
      <c r="BB46" s="2585">
        <f>BB47+BB48</f>
        <v/>
      </c>
      <c r="BC46" s="179" t="n"/>
      <c r="BD46" s="1878">
        <f>BD47+BD48</f>
        <v/>
      </c>
      <c r="BE46" s="179" t="n"/>
      <c r="BF46" s="2585">
        <f>BF47+BF48</f>
        <v/>
      </c>
      <c r="BG46" s="179" t="n"/>
      <c r="BH46" s="2066">
        <f>BH47+BH48</f>
        <v/>
      </c>
      <c r="BI46" s="179" t="n"/>
      <c r="BJ46" s="1878">
        <f>BJ47+BJ48</f>
        <v/>
      </c>
      <c r="BK46" s="179" t="n"/>
      <c r="BL46" s="2585">
        <f>BL47+BL48</f>
        <v/>
      </c>
      <c r="BM46" s="179" t="n"/>
      <c r="BN46" s="1675" t="n"/>
      <c r="BO46" s="131" t="n"/>
      <c r="BP46" s="131" t="n"/>
      <c r="BQ46" s="131" t="n"/>
      <c r="BR46" s="132" t="n"/>
      <c r="BS46" s="1" t="n"/>
      <c r="BT46" s="1" t="n"/>
    </row>
    <row r="47">
      <c r="A47" s="355" t="n"/>
      <c r="B47" s="1682" t="inlineStr">
        <is>
          <t>2.3.1</t>
        </is>
      </c>
      <c r="C47" s="132" t="n"/>
      <c r="D47" s="1657" t="inlineStr">
        <is>
          <t xml:space="preserve">Проектирование химических производств 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627" t="n"/>
      <c r="AA47" s="132" t="n"/>
      <c r="AB47" s="1315" t="n">
        <v>3</v>
      </c>
      <c r="AC47" s="175" t="n"/>
      <c r="AD47" s="2059" t="n">
        <v>94</v>
      </c>
      <c r="AE47" s="179" t="n"/>
      <c r="AF47" s="2565" t="n">
        <v>42</v>
      </c>
      <c r="AG47" s="131" t="n"/>
      <c r="AH47" s="179" t="n"/>
      <c r="AI47" s="1877">
        <f>AL47+AN47</f>
        <v/>
      </c>
      <c r="AJ47" s="131" t="n"/>
      <c r="AK47" s="179" t="n"/>
      <c r="AL47" s="1877" t="n">
        <v>6</v>
      </c>
      <c r="AM47" s="179" t="n"/>
      <c r="AN47" s="1877" t="n">
        <v>4</v>
      </c>
      <c r="AO47" s="179" t="n"/>
      <c r="AP47" s="1877" t="n"/>
      <c r="AQ47" s="179" t="n"/>
      <c r="AR47" s="1877" t="n"/>
      <c r="AS47" s="179" t="n"/>
      <c r="AT47" s="2551" t="n"/>
      <c r="AU47" s="131" t="n"/>
      <c r="AV47" s="2579" t="n"/>
      <c r="AW47" s="179" t="n"/>
      <c r="AX47" s="1877" t="n"/>
      <c r="AY47" s="179" t="n"/>
      <c r="AZ47" s="1877" t="n"/>
      <c r="BA47" s="179" t="n"/>
      <c r="BB47" s="2565" t="n"/>
      <c r="BC47" s="179" t="n"/>
      <c r="BD47" s="1877" t="n"/>
      <c r="BE47" s="179" t="n"/>
      <c r="BF47" s="1877" t="n"/>
      <c r="BG47" s="179" t="n"/>
      <c r="BH47" s="2565">
        <f>AD47</f>
        <v/>
      </c>
      <c r="BI47" s="179" t="n"/>
      <c r="BJ47" s="1877">
        <f>AI47</f>
        <v/>
      </c>
      <c r="BK47" s="179" t="n"/>
      <c r="BL47" s="1877" t="n">
        <v>3</v>
      </c>
      <c r="BM47" s="179" t="n"/>
      <c r="BN47" s="1675" t="inlineStr">
        <is>
          <t>УК-5, СК-4</t>
        </is>
      </c>
      <c r="BO47" s="131" t="n"/>
      <c r="BP47" s="131" t="n"/>
      <c r="BQ47" s="131" t="n"/>
      <c r="BR47" s="132" t="n"/>
      <c r="BS47" s="1" t="n"/>
      <c r="BT47" s="1" t="n"/>
    </row>
    <row r="48">
      <c r="A48" s="355" t="n"/>
      <c r="B48" s="1682" t="inlineStr">
        <is>
          <t>2.3.2</t>
        </is>
      </c>
      <c r="C48" s="132" t="n"/>
      <c r="D48" s="1657" t="inlineStr">
        <is>
          <t>Экологические проблемы в неорганической технологии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627" t="n">
        <v>2</v>
      </c>
      <c r="AA48" s="132" t="n"/>
      <c r="AB48" s="2396" t="n"/>
      <c r="AC48" s="175" t="n"/>
      <c r="AD48" s="2059" t="n">
        <v>98</v>
      </c>
      <c r="AE48" s="179" t="n"/>
      <c r="AF48" s="2565" t="n">
        <v>42</v>
      </c>
      <c r="AG48" s="131" t="n"/>
      <c r="AH48" s="179" t="n"/>
      <c r="AI48" s="2565">
        <f>AL48+AN48</f>
        <v/>
      </c>
      <c r="AJ48" s="131" t="n"/>
      <c r="AK48" s="179" t="n"/>
      <c r="AL48" s="1877" t="n">
        <v>6</v>
      </c>
      <c r="AM48" s="179" t="n"/>
      <c r="AN48" s="1877" t="n">
        <v>4</v>
      </c>
      <c r="AO48" s="179" t="n"/>
      <c r="AP48" s="1877" t="n"/>
      <c r="AQ48" s="179" t="n"/>
      <c r="AR48" s="1878" t="n"/>
      <c r="AS48" s="179" t="n"/>
      <c r="AT48" s="2913" t="n"/>
      <c r="AU48" s="131" t="n"/>
      <c r="AV48" s="2586" t="n"/>
      <c r="AW48" s="179" t="n"/>
      <c r="AX48" s="1878" t="n"/>
      <c r="AY48" s="179" t="n"/>
      <c r="AZ48" s="1878" t="n"/>
      <c r="BA48" s="179" t="n"/>
      <c r="BB48" s="2565">
        <f>AD48</f>
        <v/>
      </c>
      <c r="BC48" s="179" t="n"/>
      <c r="BD48" s="2565">
        <f>AI48</f>
        <v/>
      </c>
      <c r="BE48" s="179" t="n"/>
      <c r="BF48" s="2565" t="n">
        <v>3</v>
      </c>
      <c r="BG48" s="179" t="n"/>
      <c r="BH48" s="2565" t="n"/>
      <c r="BI48" s="179" t="n"/>
      <c r="BJ48" s="2565" t="n"/>
      <c r="BK48" s="179" t="n"/>
      <c r="BL48" s="2565" t="n"/>
      <c r="BM48" s="179" t="n"/>
      <c r="BN48" s="1675" t="inlineStr">
        <is>
          <t>УК-6, СК-5</t>
        </is>
      </c>
      <c r="BO48" s="131" t="n"/>
      <c r="BP48" s="131" t="n"/>
      <c r="BQ48" s="131" t="n"/>
      <c r="BR48" s="132" t="n"/>
      <c r="BS48" s="1" t="n"/>
      <c r="BT48" s="1" t="n"/>
    </row>
    <row r="49">
      <c r="A49" s="355" t="n"/>
      <c r="B49" s="1683" t="inlineStr">
        <is>
          <t>2.4</t>
        </is>
      </c>
      <c r="C49" s="132" t="n"/>
      <c r="D49" s="3113" t="inlineStr">
        <is>
          <t xml:space="preserve"> Модуль "Высокоэффективные электрохимические процессы"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627" t="n"/>
      <c r="AA49" s="132" t="n"/>
      <c r="AB49" s="1315" t="n"/>
      <c r="AC49" s="175" t="n"/>
      <c r="AD49" s="2066">
        <f>AD50+AD51+AD52</f>
        <v/>
      </c>
      <c r="AE49" s="179" t="n"/>
      <c r="AF49" s="2585">
        <f>AF50+AF51+AF52</f>
        <v/>
      </c>
      <c r="AG49" s="131" t="n"/>
      <c r="AH49" s="179" t="n"/>
      <c r="AI49" s="1878">
        <f>AI50+AI51+AI52</f>
        <v/>
      </c>
      <c r="AJ49" s="131" t="n"/>
      <c r="AK49" s="179" t="n"/>
      <c r="AL49" s="1878">
        <f>AL50+AL51+AL52</f>
        <v/>
      </c>
      <c r="AM49" s="179" t="n"/>
      <c r="AN49" s="1878">
        <f>AN50+AN51+AN52</f>
        <v/>
      </c>
      <c r="AO49" s="179" t="n"/>
      <c r="AP49" s="1877" t="n"/>
      <c r="AQ49" s="179" t="n"/>
      <c r="AR49" s="1877" t="n"/>
      <c r="AS49" s="179" t="n"/>
      <c r="AT49" s="2551" t="n"/>
      <c r="AU49" s="131" t="n"/>
      <c r="AV49" s="2579" t="n"/>
      <c r="AW49" s="179" t="n"/>
      <c r="AX49" s="1877" t="n"/>
      <c r="AY49" s="179" t="n"/>
      <c r="AZ49" s="1877" t="n"/>
      <c r="BA49" s="179" t="n"/>
      <c r="BB49" s="2585">
        <f>BB50+BB51+BB52</f>
        <v/>
      </c>
      <c r="BC49" s="179" t="n"/>
      <c r="BD49" s="1878">
        <f>BD50+BD51+BD52</f>
        <v/>
      </c>
      <c r="BE49" s="179" t="n"/>
      <c r="BF49" s="2585">
        <f>BF50+BF51+BF52</f>
        <v/>
      </c>
      <c r="BG49" s="179" t="n"/>
      <c r="BH49" s="2066">
        <f>BH50+BH51+BH52</f>
        <v/>
      </c>
      <c r="BI49" s="179" t="n"/>
      <c r="BJ49" s="1878">
        <f>BJ50+BJ51+BJ52</f>
        <v/>
      </c>
      <c r="BK49" s="179" t="n"/>
      <c r="BL49" s="2585">
        <f>BL50+BL51+BL52</f>
        <v/>
      </c>
      <c r="BM49" s="179" t="n"/>
      <c r="BN49" s="1675" t="n"/>
      <c r="BO49" s="131" t="n"/>
      <c r="BP49" s="131" t="n"/>
      <c r="BQ49" s="131" t="n"/>
      <c r="BR49" s="132" t="n"/>
      <c r="BS49" s="1" t="n"/>
      <c r="BT49" s="1" t="n"/>
    </row>
    <row r="50">
      <c r="A50" s="355" t="n"/>
      <c r="B50" s="3119" t="inlineStr">
        <is>
          <t>2.4.1</t>
        </is>
      </c>
      <c r="C50" s="132" t="n"/>
      <c r="D50" s="1657" t="inlineStr">
        <is>
          <t>Химические и иммерсионные покрытия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627" t="n"/>
      <c r="AA50" s="132" t="n"/>
      <c r="AB50" s="1315" t="n">
        <v>2</v>
      </c>
      <c r="AC50" s="175" t="n"/>
      <c r="AD50" s="2059" t="n">
        <v>108</v>
      </c>
      <c r="AE50" s="179" t="n"/>
      <c r="AF50" s="2565" t="n">
        <v>44</v>
      </c>
      <c r="AG50" s="131" t="n"/>
      <c r="AH50" s="179" t="n"/>
      <c r="AI50" s="1877">
        <f>AL50+AN50+AP50</f>
        <v/>
      </c>
      <c r="AJ50" s="131" t="n"/>
      <c r="AK50" s="179" t="n"/>
      <c r="AL50" s="1877" t="n">
        <v>6</v>
      </c>
      <c r="AM50" s="179" t="n"/>
      <c r="AN50" s="1877" t="n">
        <v>6</v>
      </c>
      <c r="AO50" s="179" t="n"/>
      <c r="AP50" s="1877" t="n"/>
      <c r="AQ50" s="179" t="n"/>
      <c r="AR50" s="1877" t="n"/>
      <c r="AS50" s="179" t="n"/>
      <c r="AT50" s="2551" t="n"/>
      <c r="AU50" s="131" t="n"/>
      <c r="AV50" s="2579" t="n"/>
      <c r="AW50" s="179" t="n"/>
      <c r="AX50" s="1877" t="n"/>
      <c r="AY50" s="179" t="n"/>
      <c r="AZ50" s="1877" t="n"/>
      <c r="BA50" s="179" t="n"/>
      <c r="BB50" s="2565">
        <f>AD50</f>
        <v/>
      </c>
      <c r="BC50" s="179" t="n"/>
      <c r="BD50" s="1877">
        <f>AI50</f>
        <v/>
      </c>
      <c r="BE50" s="179" t="n"/>
      <c r="BF50" s="1877" t="n">
        <v>3</v>
      </c>
      <c r="BG50" s="179" t="n"/>
      <c r="BH50" s="2565" t="n"/>
      <c r="BI50" s="179" t="n"/>
      <c r="BJ50" s="1877" t="n"/>
      <c r="BK50" s="179" t="n"/>
      <c r="BL50" s="1877" t="n"/>
      <c r="BM50" s="179" t="n"/>
      <c r="BN50" s="1675" t="inlineStr">
        <is>
          <t>СК-6</t>
        </is>
      </c>
      <c r="BO50" s="131" t="n"/>
      <c r="BP50" s="131" t="n"/>
      <c r="BQ50" s="131" t="n"/>
      <c r="BR50" s="132" t="n"/>
      <c r="BS50" s="1" t="n"/>
      <c r="BT50" s="1" t="n"/>
    </row>
    <row r="51">
      <c r="A51" s="355" t="n"/>
      <c r="B51" s="3119" t="inlineStr">
        <is>
          <t>2.4.2</t>
        </is>
      </c>
      <c r="C51" s="132" t="n"/>
      <c r="D51" s="1657" t="inlineStr">
        <is>
          <t>Теория и практика композиционных электрохимических покрытий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627" t="n">
        <v>3</v>
      </c>
      <c r="AA51" s="132" t="n"/>
      <c r="AB51" s="627" t="n"/>
      <c r="AC51" s="132" t="n"/>
      <c r="AD51" s="627" t="n">
        <v>108</v>
      </c>
      <c r="AE51" s="132" t="n"/>
      <c r="AF51" s="2579" t="n">
        <v>44</v>
      </c>
      <c r="AG51" s="131" t="n"/>
      <c r="AH51" s="179" t="n"/>
      <c r="AI51" s="1877">
        <f>AL51+AN51+AP51</f>
        <v/>
      </c>
      <c r="AJ51" s="131" t="n"/>
      <c r="AK51" s="179" t="n"/>
      <c r="AL51" s="1877" t="n">
        <v>6</v>
      </c>
      <c r="AM51" s="179" t="n"/>
      <c r="AN51" s="1877" t="n">
        <v>6</v>
      </c>
      <c r="AO51" s="179" t="n"/>
      <c r="AP51" s="1877" t="n"/>
      <c r="AQ51" s="179" t="n"/>
      <c r="AR51" s="2415" t="n"/>
      <c r="AS51" s="132" t="n"/>
      <c r="AT51" s="2551" t="n"/>
      <c r="AU51" s="2756" t="n"/>
      <c r="AV51" s="2579" t="n"/>
      <c r="AW51" s="179" t="n"/>
      <c r="AX51" s="1877" t="n"/>
      <c r="AY51" s="179" t="n"/>
      <c r="AZ51" s="2415" t="n"/>
      <c r="BA51" s="132" t="n"/>
      <c r="BB51" s="2565" t="n"/>
      <c r="BC51" s="179" t="n"/>
      <c r="BD51" s="1877" t="n"/>
      <c r="BE51" s="179" t="n"/>
      <c r="BF51" s="2415" t="n"/>
      <c r="BG51" s="132" t="n"/>
      <c r="BH51" s="2579">
        <f>AD51</f>
        <v/>
      </c>
      <c r="BI51" s="179" t="n"/>
      <c r="BJ51" s="1877">
        <f>AI51</f>
        <v/>
      </c>
      <c r="BK51" s="179" t="n"/>
      <c r="BL51" s="2415" t="n">
        <v>3</v>
      </c>
      <c r="BM51" s="132" t="n"/>
      <c r="BN51" s="1675" t="inlineStr">
        <is>
          <t>СК-7</t>
        </is>
      </c>
      <c r="BO51" s="131" t="n"/>
      <c r="BP51" s="131" t="n"/>
      <c r="BQ51" s="131" t="n"/>
      <c r="BR51" s="132" t="n"/>
      <c r="BS51" s="1" t="n"/>
      <c r="BT51" s="1" t="n"/>
    </row>
    <row r="52">
      <c r="A52" s="355" t="n"/>
      <c r="B52" s="1682" t="inlineStr">
        <is>
          <t>2.4.3</t>
        </is>
      </c>
      <c r="C52" s="132" t="n"/>
      <c r="D52" s="1657" t="inlineStr">
        <is>
          <t>Электрохимическая энергетика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627" t="n">
        <v>3</v>
      </c>
      <c r="AA52" s="132" t="n"/>
      <c r="AB52" s="1315" t="n"/>
      <c r="AC52" s="175" t="n"/>
      <c r="AD52" s="2059" t="n">
        <v>98</v>
      </c>
      <c r="AE52" s="179" t="n"/>
      <c r="AF52" s="2565" t="n">
        <v>44</v>
      </c>
      <c r="AG52" s="131" t="n"/>
      <c r="AH52" s="179" t="n"/>
      <c r="AI52" s="1877">
        <f>AL52+AN52+AP52</f>
        <v/>
      </c>
      <c r="AJ52" s="131" t="n"/>
      <c r="AK52" s="179" t="n"/>
      <c r="AL52" s="1877" t="n">
        <v>6</v>
      </c>
      <c r="AM52" s="179" t="n"/>
      <c r="AN52" s="1877" t="n">
        <v>6</v>
      </c>
      <c r="AO52" s="179" t="n"/>
      <c r="AP52" s="1877" t="n"/>
      <c r="AQ52" s="179" t="n"/>
      <c r="AR52" s="1877" t="n"/>
      <c r="AS52" s="179" t="n"/>
      <c r="AT52" s="2551" t="n"/>
      <c r="AU52" s="131" t="n"/>
      <c r="AV52" s="2579" t="n"/>
      <c r="AW52" s="179" t="n"/>
      <c r="AX52" s="1877" t="n"/>
      <c r="AY52" s="179" t="n"/>
      <c r="AZ52" s="1877" t="n"/>
      <c r="BA52" s="179" t="n"/>
      <c r="BB52" s="2565" t="n"/>
      <c r="BC52" s="179" t="n"/>
      <c r="BD52" s="1877" t="n"/>
      <c r="BE52" s="179" t="n"/>
      <c r="BF52" s="1877" t="n"/>
      <c r="BG52" s="179" t="n"/>
      <c r="BH52" s="2565">
        <f>AD52</f>
        <v/>
      </c>
      <c r="BI52" s="179" t="n"/>
      <c r="BJ52" s="1877">
        <f>AI52</f>
        <v/>
      </c>
      <c r="BK52" s="179" t="n"/>
      <c r="BL52" s="1877" t="n">
        <v>3</v>
      </c>
      <c r="BM52" s="179" t="n"/>
      <c r="BN52" s="1675" t="inlineStr">
        <is>
          <t>СК-8</t>
        </is>
      </c>
      <c r="BO52" s="131" t="n"/>
      <c r="BP52" s="131" t="n"/>
      <c r="BQ52" s="131" t="n"/>
      <c r="BR52" s="132" t="n"/>
      <c r="BS52" s="1" t="n"/>
      <c r="BT52" s="1" t="n"/>
    </row>
    <row r="53">
      <c r="A53" s="435" t="n"/>
      <c r="B53" s="1683" t="inlineStr">
        <is>
          <t>2.5</t>
        </is>
      </c>
      <c r="C53" s="132" t="n"/>
      <c r="D53" s="963" t="inlineStr">
        <is>
          <t>Дополнительные виды обучения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75" t="n"/>
      <c r="Z53" s="1675" t="n"/>
      <c r="AA53" s="132" t="n"/>
      <c r="AB53" s="1316" t="n"/>
      <c r="AC53" s="175" t="n"/>
      <c r="AD53" s="2614" t="inlineStr">
        <is>
          <t>/</t>
        </is>
      </c>
      <c r="AE53" s="1491" t="n">
        <v>338</v>
      </c>
      <c r="AF53" s="848" t="inlineStr">
        <is>
          <t>/</t>
        </is>
      </c>
      <c r="AG53" s="1311" t="n">
        <v>218</v>
      </c>
      <c r="AH53" s="175" t="n"/>
      <c r="AI53" s="848" t="inlineStr">
        <is>
          <t>/</t>
        </is>
      </c>
      <c r="AJ53" s="2418">
        <f>AJ54+AJ55+AJ56</f>
        <v/>
      </c>
      <c r="AK53" s="1089" t="n"/>
      <c r="AL53" s="2423" t="inlineStr">
        <is>
          <t>/</t>
        </is>
      </c>
      <c r="AM53" s="1688">
        <f>AM54+AM55+AM56</f>
        <v/>
      </c>
      <c r="AN53" s="2423" t="inlineStr">
        <is>
          <t>/</t>
        </is>
      </c>
      <c r="AO53" s="1688">
        <f>AO54+AO55+AO56</f>
        <v/>
      </c>
      <c r="AP53" s="2423" t="inlineStr">
        <is>
          <t>/</t>
        </is>
      </c>
      <c r="AQ53" s="1688">
        <f>AQ54+AQ55+AQ56</f>
        <v/>
      </c>
      <c r="AR53" s="2423" t="inlineStr">
        <is>
          <t>/</t>
        </is>
      </c>
      <c r="AS53" s="848" t="n">
        <v>10</v>
      </c>
      <c r="AT53" s="2617" t="n"/>
      <c r="AU53" s="3120" t="n"/>
      <c r="AV53" s="2614" t="inlineStr">
        <is>
          <t>/</t>
        </is>
      </c>
      <c r="AW53" s="1634">
        <f>AW54+AW55</f>
        <v/>
      </c>
      <c r="AX53" s="2419" t="inlineStr">
        <is>
          <t>/</t>
        </is>
      </c>
      <c r="AY53" s="2619">
        <f>AY54+AY55</f>
        <v/>
      </c>
      <c r="AZ53" s="2419" t="n"/>
      <c r="BA53" s="2417" t="n"/>
      <c r="BB53" s="2616" t="inlineStr">
        <is>
          <t>/</t>
        </is>
      </c>
      <c r="BC53" s="1634">
        <f>BC54+BC55</f>
        <v/>
      </c>
      <c r="BD53" s="2419" t="inlineStr">
        <is>
          <t>/</t>
        </is>
      </c>
      <c r="BE53" s="1688">
        <f>BE54+BE55</f>
        <v/>
      </c>
      <c r="BF53" s="2419" t="inlineStr">
        <is>
          <t>/</t>
        </is>
      </c>
      <c r="BG53" s="1311" t="n">
        <v>7</v>
      </c>
      <c r="BH53" s="861" t="inlineStr">
        <is>
          <t>/</t>
        </is>
      </c>
      <c r="BI53" s="1688" t="n">
        <v>72</v>
      </c>
      <c r="BJ53" s="2419" t="inlineStr">
        <is>
          <t>/</t>
        </is>
      </c>
      <c r="BK53" s="1688" t="n">
        <v>14</v>
      </c>
      <c r="BL53" s="2419" t="inlineStr">
        <is>
          <t>/</t>
        </is>
      </c>
      <c r="BM53" s="848" t="n">
        <v>2</v>
      </c>
      <c r="BN53" s="1685" t="n"/>
      <c r="BO53" s="131" t="n"/>
      <c r="BP53" s="131" t="n"/>
      <c r="BQ53" s="131" t="n"/>
      <c r="BR53" s="132" t="n"/>
      <c r="BS53" s="1" t="n"/>
      <c r="BT53" s="1" t="n"/>
    </row>
    <row r="54">
      <c r="A54" s="435" t="n"/>
      <c r="B54" s="1682" t="inlineStr">
        <is>
          <t>2.5.1</t>
        </is>
      </c>
      <c r="C54" s="132" t="n"/>
      <c r="D54" s="960" t="inlineStr">
        <is>
          <t>Философия и методология науки *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75" t="n"/>
      <c r="Z54" s="2551" t="inlineStr">
        <is>
          <t>/</t>
        </is>
      </c>
      <c r="AA54" s="1315" t="n">
        <v>2</v>
      </c>
      <c r="AB54" s="1314" t="n"/>
      <c r="AC54" s="1315" t="n"/>
      <c r="AD54" s="3103" t="inlineStr">
        <is>
          <t>/</t>
        </is>
      </c>
      <c r="AE54" s="1316" t="n">
        <v>124</v>
      </c>
      <c r="AF54" s="861" t="inlineStr">
        <is>
          <t>/</t>
        </is>
      </c>
      <c r="AG54" s="1316" t="n">
        <v>72</v>
      </c>
      <c r="AH54" s="175" t="n"/>
      <c r="AI54" s="861" t="inlineStr">
        <is>
          <t>/</t>
        </is>
      </c>
      <c r="AJ54" s="2422" t="n">
        <v>20</v>
      </c>
      <c r="AK54" s="1089" t="n"/>
      <c r="AL54" s="2423" t="inlineStr">
        <is>
          <t>/</t>
        </is>
      </c>
      <c r="AM54" s="1635" t="n">
        <v>10</v>
      </c>
      <c r="AN54" s="2423" t="n"/>
      <c r="AO54" s="1635" t="n"/>
      <c r="AP54" s="2423" t="n"/>
      <c r="AQ54" s="1635" t="n"/>
      <c r="AR54" s="2423" t="inlineStr">
        <is>
          <t>/</t>
        </is>
      </c>
      <c r="AS54" s="861" t="n">
        <v>10</v>
      </c>
      <c r="AT54" s="3121" t="n"/>
      <c r="AU54" s="3122" t="n"/>
      <c r="AV54" s="2614" t="inlineStr">
        <is>
          <t>/</t>
        </is>
      </c>
      <c r="AW54" s="1635" t="n">
        <v>62</v>
      </c>
      <c r="AX54" s="2423" t="inlineStr">
        <is>
          <t>/</t>
        </is>
      </c>
      <c r="AY54" s="3123" t="n">
        <v>10</v>
      </c>
      <c r="AZ54" s="2423" t="n"/>
      <c r="BA54" s="2085" t="n"/>
      <c r="BB54" s="2621" t="inlineStr">
        <is>
          <t>/</t>
        </is>
      </c>
      <c r="BC54" s="1635" t="n">
        <v>62</v>
      </c>
      <c r="BD54" s="2423" t="inlineStr">
        <is>
          <t>/</t>
        </is>
      </c>
      <c r="BE54" s="1635" t="n">
        <v>10</v>
      </c>
      <c r="BF54" s="2423" t="inlineStr">
        <is>
          <t>/</t>
        </is>
      </c>
      <c r="BG54" s="1316" t="n">
        <v>3</v>
      </c>
      <c r="BH54" s="861" t="n"/>
      <c r="BI54" s="1635" t="n"/>
      <c r="BJ54" s="2423" t="n"/>
      <c r="BK54" s="1635" t="n"/>
      <c r="BL54" s="2423" t="n"/>
      <c r="BM54" s="861" t="n"/>
      <c r="BN54" s="1090" t="inlineStr">
        <is>
          <t>УК-1</t>
        </is>
      </c>
      <c r="BO54" s="131" t="n"/>
      <c r="BP54" s="131" t="n"/>
      <c r="BQ54" s="131" t="n"/>
      <c r="BR54" s="132" t="n"/>
      <c r="BS54" s="1" t="n"/>
      <c r="BT54" s="1" t="n"/>
    </row>
    <row r="55">
      <c r="A55" s="435" t="n"/>
      <c r="B55" s="1682" t="inlineStr">
        <is>
          <t>2.5.2</t>
        </is>
      </c>
      <c r="C55" s="132" t="n"/>
      <c r="D55" s="960" t="inlineStr">
        <is>
          <t>Иностранный язык *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75" t="n"/>
      <c r="Z55" s="2551" t="inlineStr">
        <is>
          <t>/</t>
        </is>
      </c>
      <c r="AA55" s="1315" t="n">
        <v>2</v>
      </c>
      <c r="AB55" s="1314" t="n"/>
      <c r="AC55" s="1315" t="n"/>
      <c r="AD55" s="3103" t="inlineStr">
        <is>
          <t>/</t>
        </is>
      </c>
      <c r="AE55" s="1316" t="n">
        <v>142</v>
      </c>
      <c r="AF55" s="861" t="inlineStr">
        <is>
          <t>/</t>
        </is>
      </c>
      <c r="AG55" s="1316" t="n">
        <v>96</v>
      </c>
      <c r="AH55" s="175" t="n"/>
      <c r="AI55" s="861" t="inlineStr">
        <is>
          <t>/</t>
        </is>
      </c>
      <c r="AJ55" s="2422" t="n">
        <v>26</v>
      </c>
      <c r="AK55" s="1089" t="n"/>
      <c r="AL55" s="2423" t="n"/>
      <c r="AM55" s="1635" t="n"/>
      <c r="AN55" s="2423" t="n"/>
      <c r="AO55" s="1635" t="n"/>
      <c r="AP55" s="2423" t="inlineStr">
        <is>
          <t>/</t>
        </is>
      </c>
      <c r="AQ55" s="1635" t="n">
        <v>26</v>
      </c>
      <c r="AR55" s="2423" t="n"/>
      <c r="AS55" s="861" t="n"/>
      <c r="AT55" s="3121" t="n"/>
      <c r="AU55" s="3122" t="n"/>
      <c r="AV55" s="2614" t="inlineStr">
        <is>
          <t>/</t>
        </is>
      </c>
      <c r="AW55" s="1635" t="n">
        <v>70</v>
      </c>
      <c r="AX55" s="2423" t="inlineStr">
        <is>
          <t>/</t>
        </is>
      </c>
      <c r="AY55" s="3123" t="n">
        <v>10</v>
      </c>
      <c r="AZ55" s="2423" t="n"/>
      <c r="BA55" s="2085" t="n"/>
      <c r="BB55" s="2621" t="inlineStr">
        <is>
          <t>/</t>
        </is>
      </c>
      <c r="BC55" s="1635" t="n">
        <v>72</v>
      </c>
      <c r="BD55" s="2423" t="inlineStr">
        <is>
          <t>/</t>
        </is>
      </c>
      <c r="BE55" s="1635" t="n">
        <v>16</v>
      </c>
      <c r="BF55" s="2423" t="inlineStr">
        <is>
          <t>/</t>
        </is>
      </c>
      <c r="BG55" s="1316" t="n">
        <v>4</v>
      </c>
      <c r="BH55" s="861" t="n"/>
      <c r="BI55" s="1635" t="n"/>
      <c r="BJ55" s="2423" t="n"/>
      <c r="BK55" s="1635" t="n"/>
      <c r="BL55" s="2423" t="n"/>
      <c r="BM55" s="861" t="n"/>
      <c r="BN55" s="1090" t="inlineStr">
        <is>
          <t>УК-3</t>
        </is>
      </c>
      <c r="BO55" s="131" t="n"/>
      <c r="BP55" s="131" t="n"/>
      <c r="BQ55" s="131" t="n"/>
      <c r="BR55" s="132" t="n"/>
      <c r="BS55" s="1" t="n"/>
      <c r="BT55" s="1" t="n"/>
    </row>
    <row r="56">
      <c r="A56" s="435" t="n"/>
      <c r="B56" s="3124" t="inlineStr">
        <is>
          <t>2.5.3</t>
        </is>
      </c>
      <c r="C56" s="742" t="n"/>
      <c r="D56" s="3125" t="inlineStr">
        <is>
          <t>Основы информационных технологий  *</t>
        </is>
      </c>
      <c r="E56" s="194" t="n"/>
      <c r="F56" s="194" t="n"/>
      <c r="G56" s="194" t="n"/>
      <c r="H56" s="194" t="n"/>
      <c r="I56" s="194" t="n"/>
      <c r="J56" s="194" t="n"/>
      <c r="K56" s="194" t="n"/>
      <c r="L56" s="194" t="n"/>
      <c r="M56" s="194" t="n"/>
      <c r="N56" s="194" t="n"/>
      <c r="O56" s="194" t="n"/>
      <c r="P56" s="194" t="n"/>
      <c r="Q56" s="194" t="n"/>
      <c r="R56" s="194" t="n"/>
      <c r="S56" s="194" t="n"/>
      <c r="T56" s="194" t="n"/>
      <c r="U56" s="194" t="n"/>
      <c r="V56" s="194" t="n"/>
      <c r="W56" s="194" t="n"/>
      <c r="X56" s="194" t="n"/>
      <c r="Y56" s="195" t="n"/>
      <c r="Z56" s="1319" t="n"/>
      <c r="AA56" s="2591" t="n"/>
      <c r="AB56" s="3126" t="inlineStr">
        <is>
          <t>/</t>
        </is>
      </c>
      <c r="AC56" s="2591" t="inlineStr">
        <is>
          <t>3д</t>
        </is>
      </c>
      <c r="AD56" s="879" t="inlineStr">
        <is>
          <t>/</t>
        </is>
      </c>
      <c r="AE56" s="3127" t="n">
        <v>72</v>
      </c>
      <c r="AF56" s="3128" t="inlineStr">
        <is>
          <t>/</t>
        </is>
      </c>
      <c r="AG56" s="3127" t="n">
        <v>50</v>
      </c>
      <c r="AH56" s="195" t="n"/>
      <c r="AI56" s="3128" t="inlineStr">
        <is>
          <t>/</t>
        </is>
      </c>
      <c r="AJ56" s="1636" t="n">
        <v>14</v>
      </c>
      <c r="AK56" s="240" t="n"/>
      <c r="AL56" s="874" t="inlineStr">
        <is>
          <t>/</t>
        </is>
      </c>
      <c r="AM56" s="875" t="n">
        <v>8</v>
      </c>
      <c r="AN56" s="874" t="inlineStr">
        <is>
          <t>/</t>
        </is>
      </c>
      <c r="AO56" s="875" t="n">
        <v>6</v>
      </c>
      <c r="AP56" s="874" t="n"/>
      <c r="AQ56" s="875" t="n"/>
      <c r="AR56" s="874" t="n"/>
      <c r="AS56" s="3128" t="n"/>
      <c r="AT56" s="3129" t="n"/>
      <c r="AU56" s="3130" t="n"/>
      <c r="AV56" s="879" t="n"/>
      <c r="AW56" s="877" t="n"/>
      <c r="AX56" s="874" t="n"/>
      <c r="AY56" s="877" t="n"/>
      <c r="AZ56" s="874" t="n"/>
      <c r="BA56" s="3131" t="n"/>
      <c r="BB56" s="3130" t="n"/>
      <c r="BC56" s="877" t="n"/>
      <c r="BD56" s="876" t="n"/>
      <c r="BE56" s="877" t="n"/>
      <c r="BF56" s="876" t="n"/>
      <c r="BG56" s="3131" t="n"/>
      <c r="BH56" s="3128" t="inlineStr">
        <is>
          <t>/</t>
        </is>
      </c>
      <c r="BI56" s="875" t="n">
        <v>72</v>
      </c>
      <c r="BJ56" s="874" t="inlineStr">
        <is>
          <t>/</t>
        </is>
      </c>
      <c r="BK56" s="875" t="n">
        <v>14</v>
      </c>
      <c r="BL56" s="874" t="inlineStr">
        <is>
          <t>/</t>
        </is>
      </c>
      <c r="BM56" s="3128" t="n">
        <v>2</v>
      </c>
      <c r="BN56" s="3132" t="inlineStr">
        <is>
          <t>УК-2</t>
        </is>
      </c>
      <c r="BO56" s="202" t="n"/>
      <c r="BP56" s="202" t="n"/>
      <c r="BQ56" s="202" t="n"/>
      <c r="BR56" s="742" t="n"/>
      <c r="BS56" s="1" t="n"/>
      <c r="BT56" s="1" t="n"/>
    </row>
    <row r="57">
      <c r="A57" s="355" t="n"/>
      <c r="B57" s="2957" t="n"/>
      <c r="C57" s="356" t="n"/>
      <c r="D57" s="356" t="n"/>
      <c r="E57" s="356" t="n"/>
      <c r="F57" s="356" t="n"/>
      <c r="G57" s="356" t="n"/>
      <c r="H57" s="356" t="n"/>
      <c r="I57" s="356" t="n"/>
      <c r="J57" s="356" t="n"/>
      <c r="K57" s="356" t="n"/>
      <c r="L57" s="356" t="n"/>
      <c r="M57" s="356" t="n"/>
      <c r="N57" s="356" t="n"/>
      <c r="O57" s="356" t="n"/>
      <c r="P57" s="356" t="n"/>
      <c r="Q57" s="356" t="n"/>
      <c r="R57" s="356" t="n"/>
      <c r="S57" s="356" t="n"/>
      <c r="T57" s="356" t="n"/>
      <c r="U57" s="356" t="n"/>
      <c r="V57" s="356" t="n"/>
      <c r="W57" s="356" t="n"/>
      <c r="X57" s="356" t="n"/>
      <c r="Y57" s="356" t="n"/>
      <c r="Z57" s="516" t="n"/>
      <c r="AA57" s="516" t="n"/>
      <c r="AB57" s="516" t="n"/>
      <c r="AC57" s="516" t="n"/>
      <c r="AD57" s="516" t="n"/>
      <c r="AE57" s="516" t="n"/>
      <c r="AF57" s="516" t="n"/>
      <c r="AG57" s="516" t="n"/>
      <c r="AH57" s="516" t="n"/>
      <c r="AI57" s="516" t="n"/>
      <c r="AJ57" s="516" t="n"/>
      <c r="AK57" s="516" t="n"/>
      <c r="AL57" s="356" t="n"/>
      <c r="AM57" s="356" t="n"/>
      <c r="AN57" s="356" t="n"/>
      <c r="AO57" s="356" t="n"/>
      <c r="AP57" s="356" t="n"/>
      <c r="AQ57" s="356" t="n"/>
      <c r="AR57" s="356" t="n"/>
      <c r="AS57" s="356" t="n"/>
      <c r="AT57" s="356" t="n"/>
      <c r="AU57" s="356" t="n"/>
      <c r="AV57" s="356" t="n"/>
      <c r="AW57" s="356" t="n"/>
      <c r="AX57" s="356" t="n"/>
      <c r="AY57" s="356" t="n"/>
      <c r="AZ57" s="356" t="n"/>
      <c r="BA57" s="356" t="n"/>
      <c r="BB57" s="356" t="n"/>
      <c r="BC57" s="356" t="n"/>
      <c r="BD57" s="356" t="n"/>
      <c r="BE57" s="356" t="n"/>
      <c r="BF57" s="356" t="n"/>
      <c r="BG57" s="356" t="n"/>
      <c r="BH57" s="356" t="n"/>
      <c r="BI57" s="356" t="n"/>
      <c r="BJ57" s="356" t="n"/>
      <c r="BK57" s="356" t="n"/>
      <c r="BL57" s="356" t="n"/>
      <c r="BM57" s="356" t="n"/>
      <c r="BN57" s="355" t="n"/>
      <c r="BO57" s="355" t="n"/>
      <c r="BP57" s="355" t="n"/>
      <c r="BQ57" s="1" t="n"/>
      <c r="BR57" s="1" t="n"/>
      <c r="BS57" s="1" t="n"/>
      <c r="BT57" s="1" t="n"/>
    </row>
    <row r="58">
      <c r="A58" s="92" t="n"/>
      <c r="B58" s="658" t="inlineStr">
        <is>
          <t>Количество часов учебных занятий</t>
        </is>
      </c>
      <c r="C58" s="490" t="n"/>
      <c r="D58" s="490" t="n"/>
      <c r="E58" s="490" t="n"/>
      <c r="F58" s="490" t="n"/>
      <c r="G58" s="490" t="n"/>
      <c r="H58" s="490" t="n"/>
      <c r="I58" s="490" t="n"/>
      <c r="J58" s="490" t="n"/>
      <c r="K58" s="490" t="n"/>
      <c r="L58" s="490" t="n"/>
      <c r="M58" s="490" t="n"/>
      <c r="N58" s="490" t="n"/>
      <c r="O58" s="490" t="n"/>
      <c r="P58" s="490" t="n"/>
      <c r="Q58" s="490" t="n"/>
      <c r="R58" s="490" t="n"/>
      <c r="S58" s="490" t="n"/>
      <c r="T58" s="490" t="n"/>
      <c r="U58" s="490" t="n"/>
      <c r="V58" s="490" t="n"/>
      <c r="W58" s="490" t="n"/>
      <c r="X58" s="490" t="n"/>
      <c r="Y58" s="490" t="n"/>
      <c r="Z58" s="490" t="n"/>
      <c r="AA58" s="490" t="n"/>
      <c r="AB58" s="490" t="n"/>
      <c r="AC58" s="490" t="n"/>
      <c r="AD58" s="3133">
        <f>AD32+AD40</f>
        <v/>
      </c>
      <c r="AE58" s="124" t="n"/>
      <c r="AF58" s="3134">
        <f>AF32+AF40</f>
        <v/>
      </c>
      <c r="AG58" s="123" t="n"/>
      <c r="AH58" s="2035" t="n"/>
      <c r="AI58" s="3134">
        <f>AI32+AI40</f>
        <v/>
      </c>
      <c r="AJ58" s="123" t="n"/>
      <c r="AK58" s="2035" t="n"/>
      <c r="AL58" s="3134">
        <f>AL32+AL40</f>
        <v/>
      </c>
      <c r="AM58" s="2035" t="n"/>
      <c r="AN58" s="3134">
        <f>AN32+AN40</f>
        <v/>
      </c>
      <c r="AO58" s="2035" t="n"/>
      <c r="AP58" s="3134">
        <f>AP32+AP40</f>
        <v/>
      </c>
      <c r="AQ58" s="2035" t="n"/>
      <c r="AR58" s="3134" t="n"/>
      <c r="AS58" s="2035" t="n"/>
      <c r="AT58" s="3134" t="n"/>
      <c r="AU58" s="2035" t="n"/>
      <c r="AV58" s="3134">
        <f>AV32+AV40</f>
        <v/>
      </c>
      <c r="AW58" s="2035" t="n"/>
      <c r="AX58" s="3134">
        <f>AX32+AX40</f>
        <v/>
      </c>
      <c r="AY58" s="2035" t="n"/>
      <c r="AZ58" s="3134">
        <f>AZ32+AZ40</f>
        <v/>
      </c>
      <c r="BA58" s="2035" t="n"/>
      <c r="BB58" s="3134">
        <f>BB32+BB40</f>
        <v/>
      </c>
      <c r="BC58" s="2035" t="n"/>
      <c r="BD58" s="3134">
        <f>BD32+BD40</f>
        <v/>
      </c>
      <c r="BE58" s="2035" t="n"/>
      <c r="BF58" s="3134">
        <f>BF32+BF40</f>
        <v/>
      </c>
      <c r="BG58" s="2035" t="n"/>
      <c r="BH58" s="3134">
        <f>BH32+BH40</f>
        <v/>
      </c>
      <c r="BI58" s="2035" t="n"/>
      <c r="BJ58" s="3134">
        <f>BJ32+BJ40</f>
        <v/>
      </c>
      <c r="BK58" s="2035" t="n"/>
      <c r="BL58" s="3134">
        <f>BL32+BL40</f>
        <v/>
      </c>
      <c r="BM58" s="2035" t="n"/>
      <c r="BN58" s="3135" t="n"/>
      <c r="BO58" s="101" t="n"/>
      <c r="BP58" s="101" t="n"/>
      <c r="BQ58" s="101" t="n"/>
      <c r="BR58" s="104" t="n"/>
      <c r="BS58" s="1" t="n"/>
      <c r="BT58" s="1" t="n"/>
    </row>
    <row r="59">
      <c r="A59" s="92" t="n"/>
      <c r="B59" s="493" t="inlineStr">
        <is>
          <t>Количество часов учебных занятий в неделю</t>
        </is>
      </c>
      <c r="C59" s="887" t="n"/>
      <c r="D59" s="887" t="n"/>
      <c r="E59" s="887" t="n"/>
      <c r="F59" s="887" t="n"/>
      <c r="G59" s="887" t="n"/>
      <c r="H59" s="887" t="n"/>
      <c r="I59" s="887" t="n"/>
      <c r="J59" s="887" t="n"/>
      <c r="K59" s="887" t="n"/>
      <c r="L59" s="887" t="n"/>
      <c r="M59" s="887" t="n"/>
      <c r="N59" s="887" t="n"/>
      <c r="O59" s="887" t="n"/>
      <c r="P59" s="887" t="n"/>
      <c r="Q59" s="887" t="n"/>
      <c r="R59" s="887" t="n"/>
      <c r="S59" s="887" t="n"/>
      <c r="T59" s="887" t="n"/>
      <c r="U59" s="887" t="n"/>
      <c r="V59" s="887" t="n"/>
      <c r="W59" s="887" t="n"/>
      <c r="X59" s="887" t="n"/>
      <c r="Y59" s="887" t="n"/>
      <c r="Z59" s="887" t="n"/>
      <c r="AA59" s="887" t="n"/>
      <c r="AB59" s="887" t="n"/>
      <c r="AC59" s="887" t="n"/>
      <c r="AD59" s="352" t="n"/>
      <c r="AE59" s="179" t="n"/>
      <c r="AF59" s="352" t="n"/>
      <c r="AG59" s="131" t="n"/>
      <c r="AH59" s="179" t="n"/>
      <c r="AI59" s="350" t="n"/>
      <c r="AJ59" s="131" t="n"/>
      <c r="AK59" s="179" t="n"/>
      <c r="AL59" s="350" t="n"/>
      <c r="AM59" s="179" t="n"/>
      <c r="AN59" s="350" t="n"/>
      <c r="AO59" s="179" t="n"/>
      <c r="AP59" s="494" t="n">
        <v>0</v>
      </c>
      <c r="AQ59" s="179" t="n"/>
      <c r="AR59" s="352" t="n"/>
      <c r="AS59" s="179" t="n"/>
      <c r="AT59" s="350" t="n"/>
      <c r="AU59" s="179" t="n"/>
      <c r="AV59" s="352">
        <f>AX58/AV30</f>
        <v/>
      </c>
      <c r="AW59" s="131" t="n"/>
      <c r="AX59" s="131" t="n"/>
      <c r="AY59" s="131" t="n"/>
      <c r="AZ59" s="131" t="n"/>
      <c r="BA59" s="179" t="n"/>
      <c r="BB59" s="352">
        <f>BD58/BB30</f>
        <v/>
      </c>
      <c r="BC59" s="131" t="n"/>
      <c r="BD59" s="131" t="n"/>
      <c r="BE59" s="131" t="n"/>
      <c r="BF59" s="131" t="n"/>
      <c r="BG59" s="179" t="n"/>
      <c r="BH59" s="352">
        <f>BJ58/BH30</f>
        <v/>
      </c>
      <c r="BI59" s="131" t="n"/>
      <c r="BJ59" s="131" t="n"/>
      <c r="BK59" s="131" t="n"/>
      <c r="BL59" s="131" t="n"/>
      <c r="BM59" s="179" t="n"/>
      <c r="BN59" s="116" t="n"/>
      <c r="BO59" s="1" t="n"/>
      <c r="BP59" s="1" t="n"/>
      <c r="BQ59" s="1" t="n"/>
      <c r="BR59" s="114" t="n"/>
      <c r="BS59" s="1" t="n"/>
      <c r="BT59" s="1" t="n"/>
    </row>
    <row r="60">
      <c r="A60" s="92" t="n"/>
      <c r="B60" s="493" t="inlineStr">
        <is>
          <t>Количество курсовых проектов</t>
        </is>
      </c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887" t="n"/>
      <c r="X60" s="887" t="n"/>
      <c r="Y60" s="887" t="n"/>
      <c r="Z60" s="887" t="n"/>
      <c r="AA60" s="887" t="n"/>
      <c r="AB60" s="887" t="n"/>
      <c r="AC60" s="887" t="n"/>
      <c r="AD60" s="352" t="n"/>
      <c r="AE60" s="179" t="n"/>
      <c r="AF60" s="352" t="n"/>
      <c r="AG60" s="131" t="n"/>
      <c r="AH60" s="179" t="n"/>
      <c r="AI60" s="350" t="n"/>
      <c r="AJ60" s="131" t="n"/>
      <c r="AK60" s="179" t="n"/>
      <c r="AL60" s="350" t="n"/>
      <c r="AM60" s="179" t="n"/>
      <c r="AN60" s="350" t="n"/>
      <c r="AO60" s="179" t="n"/>
      <c r="AP60" s="350" t="n"/>
      <c r="AQ60" s="179" t="n"/>
      <c r="AR60" s="350" t="n"/>
      <c r="AS60" s="179" t="n"/>
      <c r="AT60" s="350" t="n"/>
      <c r="AU60" s="179" t="n"/>
      <c r="AV60" s="350" t="n"/>
      <c r="AW60" s="179" t="n"/>
      <c r="AX60" s="350" t="n"/>
      <c r="AY60" s="179" t="n"/>
      <c r="AZ60" s="350" t="n"/>
      <c r="BA60" s="179" t="n"/>
      <c r="BB60" s="350" t="n"/>
      <c r="BC60" s="179" t="n"/>
      <c r="BD60" s="350" t="n"/>
      <c r="BE60" s="179" t="n"/>
      <c r="BF60" s="350" t="n"/>
      <c r="BG60" s="179" t="n"/>
      <c r="BH60" s="350" t="n"/>
      <c r="BI60" s="179" t="n"/>
      <c r="BJ60" s="350" t="n"/>
      <c r="BK60" s="179" t="n"/>
      <c r="BL60" s="350" t="n"/>
      <c r="BM60" s="179" t="n"/>
      <c r="BN60" s="116" t="n"/>
      <c r="BO60" s="1" t="n"/>
      <c r="BP60" s="1" t="n"/>
      <c r="BQ60" s="1" t="n"/>
      <c r="BR60" s="114" t="n"/>
      <c r="BS60" s="1" t="n"/>
      <c r="BT60" s="1" t="n"/>
    </row>
    <row r="61">
      <c r="A61" s="92" t="n"/>
      <c r="B61" s="493" t="inlineStr">
        <is>
          <t>Количество курсовых работ</t>
        </is>
      </c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887" t="n"/>
      <c r="X61" s="887" t="n"/>
      <c r="Y61" s="887" t="n"/>
      <c r="Z61" s="887" t="n"/>
      <c r="AA61" s="887" t="n"/>
      <c r="AB61" s="887" t="n"/>
      <c r="AC61" s="887" t="n"/>
      <c r="AD61" s="352" t="n"/>
      <c r="AE61" s="179" t="n"/>
      <c r="AF61" s="352" t="n"/>
      <c r="AG61" s="131" t="n"/>
      <c r="AH61" s="179" t="n"/>
      <c r="AI61" s="350" t="n"/>
      <c r="AJ61" s="131" t="n"/>
      <c r="AK61" s="179" t="n"/>
      <c r="AL61" s="350" t="n"/>
      <c r="AM61" s="179" t="n"/>
      <c r="AN61" s="350" t="n"/>
      <c r="AO61" s="179" t="n"/>
      <c r="AP61" s="350" t="n"/>
      <c r="AQ61" s="179" t="n"/>
      <c r="AR61" s="350" t="n"/>
      <c r="AS61" s="179" t="n"/>
      <c r="AT61" s="350" t="n"/>
      <c r="AU61" s="179" t="n"/>
      <c r="AV61" s="350" t="n"/>
      <c r="AW61" s="179" t="n"/>
      <c r="AX61" s="350" t="n"/>
      <c r="AY61" s="179" t="n"/>
      <c r="AZ61" s="350" t="n"/>
      <c r="BA61" s="179" t="n"/>
      <c r="BB61" s="350" t="n"/>
      <c r="BC61" s="179" t="n"/>
      <c r="BD61" s="350" t="n"/>
      <c r="BE61" s="179" t="n"/>
      <c r="BF61" s="350" t="n"/>
      <c r="BG61" s="179" t="n"/>
      <c r="BH61" s="350" t="n"/>
      <c r="BI61" s="179" t="n"/>
      <c r="BJ61" s="350" t="n"/>
      <c r="BK61" s="179" t="n"/>
      <c r="BL61" s="350" t="n"/>
      <c r="BM61" s="179" t="n"/>
      <c r="BN61" s="116" t="n"/>
      <c r="BO61" s="1" t="n"/>
      <c r="BP61" s="1" t="n"/>
      <c r="BQ61" s="1" t="n"/>
      <c r="BR61" s="114" t="n"/>
      <c r="BS61" s="1" t="n"/>
      <c r="BT61" s="1" t="n"/>
    </row>
    <row r="62">
      <c r="A62" s="92" t="n"/>
      <c r="B62" s="493" t="inlineStr">
        <is>
          <t>Количество экзаменов</t>
        </is>
      </c>
      <c r="C62" s="887" t="n"/>
      <c r="D62" s="887" t="n"/>
      <c r="E62" s="887" t="n"/>
      <c r="F62" s="887" t="n"/>
      <c r="G62" s="887" t="n"/>
      <c r="H62" s="887" t="n"/>
      <c r="I62" s="887" t="n"/>
      <c r="J62" s="887" t="n"/>
      <c r="K62" s="887" t="n"/>
      <c r="L62" s="887" t="n"/>
      <c r="M62" s="887" t="n"/>
      <c r="N62" s="887" t="n"/>
      <c r="O62" s="887" t="n"/>
      <c r="P62" s="887" t="n"/>
      <c r="Q62" s="887" t="n"/>
      <c r="R62" s="887" t="n"/>
      <c r="S62" s="887" t="n"/>
      <c r="T62" s="887" t="n"/>
      <c r="U62" s="887" t="n"/>
      <c r="V62" s="887" t="n"/>
      <c r="W62" s="887" t="n"/>
      <c r="X62" s="887" t="n"/>
      <c r="Y62" s="887" t="n"/>
      <c r="Z62" s="887" t="n"/>
      <c r="AA62" s="887" t="n"/>
      <c r="AB62" s="887" t="n"/>
      <c r="AC62" s="887" t="n"/>
      <c r="AD62" s="352">
        <f>AV62+BB62+BH62</f>
        <v/>
      </c>
      <c r="AE62" s="179" t="n"/>
      <c r="AF62" s="352" t="n"/>
      <c r="AG62" s="131" t="n"/>
      <c r="AH62" s="179" t="n"/>
      <c r="AI62" s="350" t="n"/>
      <c r="AJ62" s="131" t="n"/>
      <c r="AK62" s="179" t="n"/>
      <c r="AL62" s="350" t="n"/>
      <c r="AM62" s="179" t="n"/>
      <c r="AN62" s="350" t="n"/>
      <c r="AO62" s="179" t="n"/>
      <c r="AP62" s="350" t="n"/>
      <c r="AQ62" s="179" t="n"/>
      <c r="AR62" s="350" t="n"/>
      <c r="AS62" s="179" t="n"/>
      <c r="AT62" s="350" t="n"/>
      <c r="AU62" s="179" t="n"/>
      <c r="AV62" s="352" t="n">
        <v>2</v>
      </c>
      <c r="AW62" s="131" t="n"/>
      <c r="AX62" s="131" t="n"/>
      <c r="AY62" s="131" t="n"/>
      <c r="AZ62" s="131" t="n"/>
      <c r="BA62" s="179" t="n"/>
      <c r="BB62" s="352" t="n">
        <v>3</v>
      </c>
      <c r="BC62" s="131" t="n"/>
      <c r="BD62" s="131" t="n"/>
      <c r="BE62" s="131" t="n"/>
      <c r="BF62" s="131" t="n"/>
      <c r="BG62" s="179" t="n"/>
      <c r="BH62" s="352" t="n">
        <v>2</v>
      </c>
      <c r="BI62" s="131" t="n"/>
      <c r="BJ62" s="131" t="n"/>
      <c r="BK62" s="131" t="n"/>
      <c r="BL62" s="131" t="n"/>
      <c r="BM62" s="179" t="n"/>
      <c r="BN62" s="116" t="n"/>
      <c r="BO62" s="1" t="n"/>
      <c r="BP62" s="1" t="n"/>
      <c r="BQ62" s="1" t="n"/>
      <c r="BR62" s="114" t="n"/>
      <c r="BS62" s="1" t="n"/>
      <c r="BT62" s="1" t="n"/>
    </row>
    <row r="63">
      <c r="A63" s="92" t="n"/>
      <c r="B63" s="889" t="inlineStr">
        <is>
          <t>Количество зачетов</t>
        </is>
      </c>
      <c r="C63" s="498" t="n"/>
      <c r="D63" s="498" t="n"/>
      <c r="E63" s="498" t="n"/>
      <c r="F63" s="498" t="n"/>
      <c r="G63" s="498" t="n"/>
      <c r="H63" s="498" t="n"/>
      <c r="I63" s="498" t="n"/>
      <c r="J63" s="498" t="n"/>
      <c r="K63" s="498" t="n"/>
      <c r="L63" s="498" t="n"/>
      <c r="M63" s="498" t="n"/>
      <c r="N63" s="498" t="n"/>
      <c r="O63" s="498" t="n"/>
      <c r="P63" s="498" t="n"/>
      <c r="Q63" s="498" t="n"/>
      <c r="R63" s="498" t="n"/>
      <c r="S63" s="498" t="n"/>
      <c r="T63" s="498" t="n"/>
      <c r="U63" s="498" t="n"/>
      <c r="V63" s="498" t="n"/>
      <c r="W63" s="498" t="n"/>
      <c r="X63" s="498" t="n"/>
      <c r="Y63" s="498" t="n"/>
      <c r="Z63" s="498" t="n"/>
      <c r="AA63" s="498" t="n"/>
      <c r="AB63" s="498" t="n"/>
      <c r="AC63" s="498" t="n"/>
      <c r="AD63" s="499">
        <f>AV63+BB63+BH63</f>
        <v/>
      </c>
      <c r="AE63" s="144" t="n"/>
      <c r="AF63" s="499" t="n"/>
      <c r="AG63" s="202" t="n"/>
      <c r="AH63" s="144" t="n"/>
      <c r="AI63" s="228" t="n"/>
      <c r="AJ63" s="202" t="n"/>
      <c r="AK63" s="144" t="n"/>
      <c r="AL63" s="228" t="n"/>
      <c r="AM63" s="144" t="n"/>
      <c r="AN63" s="228" t="n"/>
      <c r="AO63" s="144" t="n"/>
      <c r="AP63" s="228" t="n"/>
      <c r="AQ63" s="144" t="n"/>
      <c r="AR63" s="228" t="n"/>
      <c r="AS63" s="144" t="n"/>
      <c r="AT63" s="228" t="n"/>
      <c r="AU63" s="144" t="n"/>
      <c r="AV63" s="499" t="n">
        <v>4</v>
      </c>
      <c r="AW63" s="202" t="n"/>
      <c r="AX63" s="202" t="n"/>
      <c r="AY63" s="202" t="n"/>
      <c r="AZ63" s="202" t="n"/>
      <c r="BA63" s="144" t="n"/>
      <c r="BB63" s="499" t="n">
        <v>3</v>
      </c>
      <c r="BC63" s="202" t="n"/>
      <c r="BD63" s="202" t="n"/>
      <c r="BE63" s="202" t="n"/>
      <c r="BF63" s="202" t="n"/>
      <c r="BG63" s="144" t="n"/>
      <c r="BH63" s="499" t="n">
        <v>2</v>
      </c>
      <c r="BI63" s="202" t="n"/>
      <c r="BJ63" s="202" t="n"/>
      <c r="BK63" s="202" t="n"/>
      <c r="BL63" s="202" t="n"/>
      <c r="BM63" s="144" t="n"/>
      <c r="BN63" s="325" t="n"/>
      <c r="BO63" s="44" t="n"/>
      <c r="BP63" s="44" t="n"/>
      <c r="BQ63" s="44" t="n"/>
      <c r="BR63" s="137" t="n"/>
      <c r="BS63" s="1" t="n"/>
      <c r="BT63" s="1" t="n"/>
    </row>
    <row r="64">
      <c r="A64" s="92" t="n"/>
      <c r="B64" s="91" t="n"/>
      <c r="C64" s="91" t="n"/>
      <c r="D64" s="91" t="n"/>
      <c r="E64" s="91" t="n"/>
      <c r="F64" s="91" t="n"/>
      <c r="G64" s="91" t="n"/>
      <c r="H64" s="91" t="n"/>
      <c r="I64" s="91" t="n"/>
      <c r="J64" s="91" t="n"/>
      <c r="K64" s="91" t="n"/>
      <c r="L64" s="91" t="n"/>
      <c r="M64" s="91" t="n"/>
      <c r="N64" s="91" t="n"/>
      <c r="O64" s="91" t="n"/>
      <c r="P64" s="91" t="n"/>
      <c r="Q64" s="91" t="n"/>
      <c r="R64" s="91" t="n"/>
      <c r="S64" s="91" t="n"/>
      <c r="T64" s="91" t="n"/>
      <c r="U64" s="91" t="n"/>
      <c r="V64" s="91" t="n"/>
      <c r="W64" s="91" t="n"/>
      <c r="X64" s="91" t="n"/>
      <c r="Y64" s="91" t="n"/>
      <c r="Z64" s="94" t="n"/>
      <c r="AA64" s="94" t="n"/>
      <c r="AB64" s="94" t="n"/>
      <c r="AC64" s="94" t="n"/>
      <c r="AD64" s="94" t="n"/>
      <c r="AE64" s="94" t="n"/>
      <c r="AF64" s="3136" t="n"/>
      <c r="AG64" s="3136" t="n"/>
      <c r="AH64" s="3136" t="n"/>
      <c r="AI64" s="3136" t="n"/>
      <c r="AJ64" s="3136" t="n"/>
      <c r="AK64" s="3136" t="n"/>
      <c r="AL64" s="776" t="n"/>
      <c r="AM64" s="776" t="n"/>
      <c r="AN64" s="776" t="n"/>
      <c r="AO64" s="776" t="n"/>
      <c r="AP64" s="776" t="n"/>
      <c r="AQ64" s="776" t="n"/>
      <c r="AR64" s="776" t="n"/>
      <c r="AS64" s="776" t="n"/>
      <c r="AT64" s="91" t="n"/>
      <c r="AU64" s="91" t="n"/>
      <c r="AV64" s="91" t="n"/>
      <c r="AW64" s="91" t="n"/>
      <c r="AX64" s="91" t="n"/>
      <c r="AY64" s="91" t="n"/>
      <c r="AZ64" s="91" t="n"/>
      <c r="BA64" s="91" t="n"/>
      <c r="BB64" s="91" t="n"/>
      <c r="BC64" s="91" t="n"/>
      <c r="BD64" s="91" t="n"/>
      <c r="BE64" s="91" t="n"/>
      <c r="BF64" s="91" t="n"/>
      <c r="BG64" s="91" t="n"/>
      <c r="BH64" s="91" t="n"/>
      <c r="BI64" s="91" t="n"/>
      <c r="BJ64" s="91" t="n"/>
      <c r="BK64" s="91" t="n"/>
      <c r="BL64" s="91" t="n"/>
      <c r="BM64" s="91" t="n"/>
      <c r="BN64" s="91" t="n"/>
      <c r="BO64" s="91" t="n"/>
      <c r="BP64" s="91" t="n"/>
      <c r="BQ64" s="91" t="n"/>
      <c r="BR64" s="92" t="n"/>
      <c r="BS64" s="1" t="n"/>
      <c r="BT64" s="1" t="n"/>
    </row>
    <row r="65">
      <c r="A65" s="92" t="n"/>
      <c r="B65" s="505" t="inlineStr">
        <is>
          <t>IV. Производственная практика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9" t="n"/>
      <c r="AG65" s="813" t="inlineStr">
        <is>
          <t>V. Магистерская диссертация</t>
        </is>
      </c>
      <c r="AH65" s="108" t="n"/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8" t="n"/>
      <c r="AW65" s="108" t="n"/>
      <c r="AX65" s="108" t="n"/>
      <c r="AY65" s="109" t="n"/>
      <c r="AZ65" s="506" t="inlineStr">
        <is>
          <t xml:space="preserve">VI. Итоговая аттестация </t>
        </is>
      </c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108" t="n"/>
      <c r="BJ65" s="108" t="n"/>
      <c r="BK65" s="108" t="n"/>
      <c r="BL65" s="108" t="n"/>
      <c r="BM65" s="108" t="n"/>
      <c r="BN65" s="108" t="n"/>
      <c r="BO65" s="108" t="n"/>
      <c r="BP65" s="108" t="n"/>
      <c r="BQ65" s="108" t="n"/>
      <c r="BR65" s="148" t="n"/>
      <c r="BS65" s="1" t="n"/>
      <c r="BT65" s="1" t="n"/>
    </row>
    <row r="66">
      <c r="A66" s="92" t="n"/>
      <c r="B66" s="120" t="inlineStr">
        <is>
          <t>Название практики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50" t="inlineStr">
        <is>
          <t>Семестр</t>
        </is>
      </c>
      <c r="P66" s="108" t="n"/>
      <c r="Q66" s="108" t="n"/>
      <c r="R66" s="109" t="n"/>
      <c r="S66" s="250" t="inlineStr">
        <is>
          <t>Недель</t>
        </is>
      </c>
      <c r="T66" s="108" t="n"/>
      <c r="U66" s="108" t="n"/>
      <c r="V66" s="108" t="n"/>
      <c r="W66" s="109" t="n"/>
      <c r="X66" s="250" t="inlineStr">
        <is>
          <t>Зачетных единиц</t>
        </is>
      </c>
      <c r="Y66" s="108" t="n"/>
      <c r="Z66" s="108" t="n"/>
      <c r="AA66" s="108" t="n"/>
      <c r="AB66" s="108" t="n"/>
      <c r="AC66" s="108" t="n"/>
      <c r="AD66" s="108" t="n"/>
      <c r="AE66" s="108" t="n"/>
      <c r="AF66" s="109" t="n"/>
      <c r="AG66" s="507" t="inlineStr">
        <is>
          <t>Семестр</t>
        </is>
      </c>
      <c r="AH66" s="108" t="n"/>
      <c r="AI66" s="108" t="n"/>
      <c r="AJ66" s="108" t="n"/>
      <c r="AK66" s="108" t="n"/>
      <c r="AL66" s="108" t="n"/>
      <c r="AM66" s="108" t="n"/>
      <c r="AN66" s="250" t="inlineStr">
        <is>
          <t>Недель</t>
        </is>
      </c>
      <c r="AO66" s="108" t="n"/>
      <c r="AP66" s="108" t="n"/>
      <c r="AQ66" s="109" t="n"/>
      <c r="AR66" s="250" t="inlineStr">
        <is>
          <t>Зачетных единиц</t>
        </is>
      </c>
      <c r="AS66" s="108" t="n"/>
      <c r="AT66" s="108" t="n"/>
      <c r="AU66" s="108" t="n"/>
      <c r="AV66" s="108" t="n"/>
      <c r="AW66" s="108" t="n"/>
      <c r="AX66" s="108" t="n"/>
      <c r="AY66" s="109" t="n"/>
      <c r="AZ66" s="508" t="inlineStr">
        <is>
          <t>Защита магистерской диссертации</t>
        </is>
      </c>
      <c r="BA66" s="101" t="n"/>
      <c r="BB66" s="101" t="n"/>
      <c r="BC66" s="101" t="n"/>
      <c r="BD66" s="101" t="n"/>
      <c r="BE66" s="101" t="n"/>
      <c r="BF66" s="101" t="n"/>
      <c r="BG66" s="101" t="n"/>
      <c r="BH66" s="101" t="n"/>
      <c r="BI66" s="101" t="n"/>
      <c r="BJ66" s="101" t="n"/>
      <c r="BK66" s="101" t="n"/>
      <c r="BL66" s="101" t="n"/>
      <c r="BM66" s="101" t="n"/>
      <c r="BN66" s="101" t="n"/>
      <c r="BO66" s="101" t="n"/>
      <c r="BP66" s="101" t="n"/>
      <c r="BQ66" s="101" t="n"/>
      <c r="BR66" s="104" t="n"/>
      <c r="BS66" s="1" t="n"/>
      <c r="BT66" s="1" t="n"/>
    </row>
    <row r="67">
      <c r="A67" s="92" t="n"/>
      <c r="B67" s="120" t="inlineStr">
        <is>
          <t>Научно-исследовательская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n">
        <v>3</v>
      </c>
      <c r="P67" s="108" t="n"/>
      <c r="Q67" s="108" t="n"/>
      <c r="R67" s="109" t="n"/>
      <c r="S67" s="250" t="n">
        <v>2</v>
      </c>
      <c r="T67" s="108" t="n"/>
      <c r="U67" s="108" t="n"/>
      <c r="V67" s="108" t="n"/>
      <c r="W67" s="109" t="n"/>
      <c r="X67" s="250" t="n">
        <v>3</v>
      </c>
      <c r="Y67" s="108" t="n"/>
      <c r="Z67" s="108" t="n"/>
      <c r="AA67" s="108" t="n"/>
      <c r="AB67" s="108" t="n"/>
      <c r="AC67" s="108" t="n"/>
      <c r="AD67" s="108" t="n"/>
      <c r="AE67" s="108" t="n"/>
      <c r="AF67" s="109" t="n"/>
      <c r="AG67" s="507" t="n">
        <v>3</v>
      </c>
      <c r="AH67" s="108" t="n"/>
      <c r="AI67" s="108" t="n"/>
      <c r="AJ67" s="108" t="n"/>
      <c r="AK67" s="108" t="n"/>
      <c r="AL67" s="108" t="n"/>
      <c r="AM67" s="108" t="n"/>
      <c r="AN67" s="248" t="n">
        <v>8</v>
      </c>
      <c r="AO67" s="44" t="n"/>
      <c r="AP67" s="44" t="n"/>
      <c r="AQ67" s="249" t="n"/>
      <c r="AR67" s="250" t="n">
        <v>12</v>
      </c>
      <c r="AS67" s="108" t="n"/>
      <c r="AT67" s="108" t="n"/>
      <c r="AU67" s="108" t="n"/>
      <c r="AV67" s="108" t="n"/>
      <c r="AW67" s="108" t="n"/>
      <c r="AX67" s="108" t="n"/>
      <c r="AY67" s="109" t="n"/>
      <c r="AZ67" s="325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4" t="n"/>
      <c r="BJ67" s="44" t="n"/>
      <c r="BK67" s="44" t="n"/>
      <c r="BL67" s="44" t="n"/>
      <c r="BM67" s="44" t="n"/>
      <c r="BN67" s="44" t="n"/>
      <c r="BO67" s="44" t="n"/>
      <c r="BP67" s="44" t="n"/>
      <c r="BQ67" s="44" t="n"/>
      <c r="BR67" s="137" t="n"/>
      <c r="BS67" s="1" t="n"/>
      <c r="BT67" s="1" t="n"/>
    </row>
    <row r="68">
      <c r="A68" s="1213" t="n"/>
      <c r="B68" s="1213" t="n"/>
      <c r="C68" s="1213" t="n"/>
      <c r="D68" s="1213" t="n"/>
      <c r="E68" s="1213" t="n"/>
      <c r="F68" s="1213" t="n"/>
      <c r="G68" s="1213" t="n"/>
      <c r="H68" s="1213" t="n"/>
      <c r="I68" s="1213" t="n"/>
      <c r="J68" s="1213" t="n"/>
      <c r="K68" s="1213" t="n"/>
      <c r="L68" s="1213" t="n"/>
      <c r="M68" s="1213" t="n"/>
      <c r="N68" s="1213" t="n"/>
      <c r="O68" s="1213" t="n"/>
      <c r="P68" s="1213" t="n"/>
      <c r="Q68" s="1213" t="n"/>
      <c r="R68" s="1213" t="n"/>
      <c r="S68" s="1213" t="n"/>
      <c r="T68" s="1213" t="n"/>
      <c r="U68" s="1213" t="n"/>
      <c r="V68" s="1213" t="n"/>
      <c r="W68" s="1213" t="n"/>
      <c r="X68" s="1213" t="n"/>
      <c r="Y68" s="1213" t="n"/>
      <c r="Z68" s="3137" t="n"/>
      <c r="AA68" s="3137" t="n"/>
      <c r="AB68" s="3137" t="n"/>
      <c r="AC68" s="3137" t="n"/>
      <c r="AD68" s="3137" t="n"/>
      <c r="AE68" s="3137" t="n"/>
      <c r="AF68" s="3137" t="n"/>
      <c r="AG68" s="3137" t="n"/>
      <c r="AH68" s="3137" t="n"/>
      <c r="AI68" s="3137" t="n"/>
      <c r="AJ68" s="3137" t="n"/>
      <c r="AK68" s="3137" t="n"/>
      <c r="AL68" s="1213" t="n"/>
      <c r="AM68" s="1213" t="n"/>
      <c r="AN68" s="1213" t="n"/>
      <c r="AO68" s="1213" t="n"/>
      <c r="AP68" s="1213" t="n"/>
      <c r="AQ68" s="1213" t="n"/>
      <c r="AR68" s="1213" t="n"/>
      <c r="AS68" s="1213" t="n"/>
      <c r="AT68" s="1213" t="n"/>
      <c r="AU68" s="1213" t="n"/>
      <c r="AV68" s="1213" t="n"/>
      <c r="AW68" s="1213" t="n"/>
      <c r="AX68" s="1213" t="n"/>
      <c r="AY68" s="1213" t="n"/>
      <c r="AZ68" s="1213" t="n"/>
      <c r="BA68" s="1213" t="n"/>
      <c r="BB68" s="1213" t="n"/>
      <c r="BC68" s="1213" t="n"/>
      <c r="BD68" s="1213" t="n"/>
      <c r="BE68" s="1213" t="n"/>
      <c r="BF68" s="1213" t="n"/>
      <c r="BG68" s="1213" t="n"/>
      <c r="BH68" s="1213" t="n"/>
      <c r="BI68" s="1213" t="n"/>
      <c r="BJ68" s="1213" t="n"/>
      <c r="BK68" s="1213" t="n"/>
      <c r="BL68" s="1213" t="n"/>
      <c r="BM68" s="1213" t="n"/>
      <c r="BN68" s="1213" t="n"/>
      <c r="BO68" s="1213" t="n"/>
      <c r="BP68" s="1213" t="n"/>
      <c r="BQ68" s="1213" t="n"/>
      <c r="BR68" s="1213" t="n"/>
      <c r="BS68" s="1" t="n"/>
      <c r="BT68" s="1" t="n"/>
    </row>
    <row r="69">
      <c r="A69" s="41" t="n"/>
      <c r="B69" s="20" t="inlineStr">
        <is>
          <t>VII. Матрица компетенций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1" t="n"/>
      <c r="BK69" s="1" t="n"/>
      <c r="BL69" s="1" t="n"/>
      <c r="BM69" s="1" t="n"/>
      <c r="BN69" s="1" t="n"/>
      <c r="BO69" s="1" t="n"/>
      <c r="BP69" s="1" t="n"/>
      <c r="BQ69" s="41" t="n"/>
      <c r="BR69" s="41" t="n"/>
      <c r="BS69" s="1" t="n"/>
      <c r="BT69" s="1" t="n"/>
    </row>
    <row r="70">
      <c r="A70" s="90" t="n"/>
      <c r="B70" s="14" t="n"/>
      <c r="C70" s="14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4" t="n"/>
      <c r="T70" s="14" t="n"/>
      <c r="U70" s="14" t="n"/>
      <c r="V70" s="14" t="n"/>
      <c r="W70" s="14" t="n"/>
      <c r="X70" s="14" t="n"/>
      <c r="Y70" s="14" t="n"/>
      <c r="Z70" s="14" t="n"/>
      <c r="AA70" s="14" t="n"/>
      <c r="AB70" s="14" t="n"/>
      <c r="AC70" s="14" t="n"/>
      <c r="AD70" s="14" t="n"/>
      <c r="AE70" s="14" t="n"/>
      <c r="AF70" s="14" t="n"/>
      <c r="AG70" s="14" t="n"/>
      <c r="AH70" s="14" t="n"/>
      <c r="AI70" s="14" t="n"/>
      <c r="AJ70" s="14" t="n"/>
      <c r="AK70" s="14" t="n"/>
      <c r="AL70" s="14" t="n"/>
      <c r="AM70" s="14" t="n"/>
      <c r="AN70" s="14" t="n"/>
      <c r="AO70" s="14" t="n"/>
      <c r="AP70" s="14" t="n"/>
      <c r="AQ70" s="14" t="n"/>
      <c r="AR70" s="14" t="n"/>
      <c r="AS70" s="14" t="n"/>
      <c r="AT70" s="14" t="n"/>
      <c r="AU70" s="14" t="n"/>
      <c r="AV70" s="14" t="n"/>
      <c r="AW70" s="14" t="n"/>
      <c r="AX70" s="14" t="n"/>
      <c r="AY70" s="14" t="n"/>
      <c r="AZ70" s="14" t="n"/>
      <c r="BA70" s="14" t="n"/>
      <c r="BB70" s="14" t="n"/>
      <c r="BC70" s="14" t="n"/>
      <c r="BD70" s="14" t="n"/>
      <c r="BE70" s="14" t="n"/>
      <c r="BF70" s="14" t="n"/>
      <c r="BG70" s="14" t="n"/>
      <c r="BH70" s="14" t="n"/>
      <c r="BI70" s="14" t="n"/>
      <c r="BJ70" s="14" t="n"/>
      <c r="BK70" s="14" t="n"/>
      <c r="BL70" s="14" t="n"/>
      <c r="BM70" s="14" t="n"/>
      <c r="BN70" s="14" t="n"/>
      <c r="BO70" s="14" t="n"/>
      <c r="BP70" s="14" t="n"/>
      <c r="BQ70" s="90" t="n"/>
      <c r="BR70" s="90" t="n"/>
      <c r="BS70" s="1" t="n"/>
      <c r="BT70" s="1" t="n"/>
    </row>
    <row r="71">
      <c r="A71" s="512" t="inlineStr">
        <is>
          <t>Код компетенции</t>
        </is>
      </c>
      <c r="B71" s="108" t="n"/>
      <c r="C71" s="108" t="n"/>
      <c r="D71" s="108" t="n"/>
      <c r="E71" s="108" t="n"/>
      <c r="F71" s="108" t="n"/>
      <c r="G71" s="108" t="n"/>
      <c r="H71" s="148" t="n"/>
      <c r="I71" s="1446" t="inlineStr">
        <is>
          <t>Наименование компетенции</t>
        </is>
      </c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08" t="n"/>
      <c r="BG71" s="108" t="n"/>
      <c r="BH71" s="108" t="n"/>
      <c r="BI71" s="148" t="n"/>
      <c r="BJ71" s="512" t="inlineStr">
        <is>
          <t>Код модуля, учебной дисциплины</t>
        </is>
      </c>
      <c r="BK71" s="108" t="n"/>
      <c r="BL71" s="108" t="n"/>
      <c r="BM71" s="108" t="n"/>
      <c r="BN71" s="108" t="n"/>
      <c r="BO71" s="108" t="n"/>
      <c r="BP71" s="108" t="n"/>
      <c r="BQ71" s="108" t="n"/>
      <c r="BR71" s="148" t="n"/>
      <c r="BS71" s="1" t="n"/>
      <c r="BT71" s="1" t="n"/>
    </row>
    <row r="72">
      <c r="A72" s="2345" t="inlineStr">
        <is>
          <t>УК-1</t>
        </is>
      </c>
      <c r="B72" s="206" t="n"/>
      <c r="C72" s="206" t="n"/>
      <c r="D72" s="206" t="n"/>
      <c r="E72" s="206" t="n"/>
      <c r="F72" s="206" t="n"/>
      <c r="G72" s="206" t="n"/>
      <c r="H72" s="207" t="n"/>
      <c r="I72" s="313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72" s="374" t="n"/>
      <c r="K72" s="374" t="n"/>
      <c r="L72" s="374" t="n"/>
      <c r="M72" s="374" t="n"/>
      <c r="N72" s="374" t="n"/>
      <c r="O72" s="374" t="n"/>
      <c r="P72" s="374" t="n"/>
      <c r="Q72" s="374" t="n"/>
      <c r="R72" s="374" t="n"/>
      <c r="S72" s="374" t="n"/>
      <c r="T72" s="374" t="n"/>
      <c r="U72" s="374" t="n"/>
      <c r="V72" s="374" t="n"/>
      <c r="W72" s="374" t="n"/>
      <c r="X72" s="374" t="n"/>
      <c r="Y72" s="374" t="n"/>
      <c r="Z72" s="374" t="n"/>
      <c r="AA72" s="374" t="n"/>
      <c r="AB72" s="374" t="n"/>
      <c r="AC72" s="374" t="n"/>
      <c r="AD72" s="374" t="n"/>
      <c r="AE72" s="374" t="n"/>
      <c r="AF72" s="374" t="n"/>
      <c r="AG72" s="374" t="n"/>
      <c r="AH72" s="374" t="n"/>
      <c r="AI72" s="374" t="n"/>
      <c r="AJ72" s="374" t="n"/>
      <c r="AK72" s="374" t="n"/>
      <c r="AL72" s="374" t="n"/>
      <c r="AM72" s="374" t="n"/>
      <c r="AN72" s="374" t="n"/>
      <c r="AO72" s="374" t="n"/>
      <c r="AP72" s="374" t="n"/>
      <c r="AQ72" s="374" t="n"/>
      <c r="AR72" s="374" t="n"/>
      <c r="AS72" s="374" t="n"/>
      <c r="AT72" s="374" t="n"/>
      <c r="AU72" s="374" t="n"/>
      <c r="AV72" s="374" t="n"/>
      <c r="AW72" s="374" t="n"/>
      <c r="AX72" s="374" t="n"/>
      <c r="AY72" s="374" t="n"/>
      <c r="AZ72" s="374" t="n"/>
      <c r="BA72" s="374" t="n"/>
      <c r="BB72" s="374" t="n"/>
      <c r="BC72" s="374" t="n"/>
      <c r="BD72" s="374" t="n"/>
      <c r="BE72" s="374" t="n"/>
      <c r="BF72" s="374" t="n"/>
      <c r="BG72" s="374" t="n"/>
      <c r="BH72" s="374" t="n"/>
      <c r="BI72" s="375" t="n"/>
      <c r="BJ72" s="3139" t="inlineStr">
        <is>
          <t>1.2.1, 2.5.1</t>
        </is>
      </c>
      <c r="BK72" s="206" t="n"/>
      <c r="BL72" s="206" t="n"/>
      <c r="BM72" s="206" t="n"/>
      <c r="BN72" s="206" t="n"/>
      <c r="BO72" s="206" t="n"/>
      <c r="BP72" s="206" t="n"/>
      <c r="BQ72" s="206" t="n"/>
      <c r="BR72" s="207" t="n"/>
      <c r="BS72" s="1" t="n"/>
      <c r="BT72" s="1" t="n"/>
    </row>
    <row r="73">
      <c r="A73" s="1119" t="inlineStr">
        <is>
          <t>УК-2</t>
        </is>
      </c>
      <c r="B73" s="131" t="n"/>
      <c r="C73" s="131" t="n"/>
      <c r="D73" s="131" t="n"/>
      <c r="E73" s="131" t="n"/>
      <c r="F73" s="131" t="n"/>
      <c r="G73" s="131" t="n"/>
      <c r="H73" s="132" t="n"/>
      <c r="I73" s="314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75" t="n"/>
      <c r="BJ73" s="1119" t="inlineStr">
        <is>
          <t>1.2.2, 2.5.3</t>
        </is>
      </c>
      <c r="BK73" s="131" t="n"/>
      <c r="BL73" s="131" t="n"/>
      <c r="BM73" s="131" t="n"/>
      <c r="BN73" s="131" t="n"/>
      <c r="BO73" s="131" t="n"/>
      <c r="BP73" s="131" t="n"/>
      <c r="BQ73" s="131" t="n"/>
      <c r="BR73" s="132" t="n"/>
      <c r="BS73" s="1" t="n"/>
      <c r="BT73" s="1" t="n"/>
    </row>
    <row r="74">
      <c r="A74" s="1119" t="inlineStr">
        <is>
          <t>УК-3</t>
        </is>
      </c>
      <c r="B74" s="131" t="n"/>
      <c r="C74" s="131" t="n"/>
      <c r="D74" s="131" t="n"/>
      <c r="E74" s="131" t="n"/>
      <c r="F74" s="131" t="n"/>
      <c r="G74" s="131" t="n"/>
      <c r="H74" s="132" t="n"/>
      <c r="I74" s="314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75" t="n"/>
      <c r="BJ74" s="3141" t="inlineStr">
        <is>
          <t>2.5.2, 2.1</t>
        </is>
      </c>
      <c r="BK74" s="131" t="n"/>
      <c r="BL74" s="131" t="n"/>
      <c r="BM74" s="131" t="n"/>
      <c r="BN74" s="131" t="n"/>
      <c r="BO74" s="131" t="n"/>
      <c r="BP74" s="131" t="n"/>
      <c r="BQ74" s="131" t="n"/>
      <c r="BR74" s="132" t="n"/>
      <c r="BS74" s="1" t="n"/>
      <c r="BT74" s="1" t="n"/>
    </row>
    <row r="75">
      <c r="A75" s="1119" t="inlineStr">
        <is>
          <t>УК-4</t>
        </is>
      </c>
      <c r="B75" s="131" t="n"/>
      <c r="C75" s="131" t="n"/>
      <c r="D75" s="131" t="n"/>
      <c r="E75" s="131" t="n"/>
      <c r="F75" s="131" t="n"/>
      <c r="G75" s="131" t="n"/>
      <c r="H75" s="132" t="n"/>
      <c r="I75" s="314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75" t="n"/>
      <c r="BJ75" s="3141" t="inlineStr">
        <is>
          <t>1.2.1</t>
        </is>
      </c>
      <c r="BK75" s="131" t="n"/>
      <c r="BL75" s="131" t="n"/>
      <c r="BM75" s="131" t="n"/>
      <c r="BN75" s="131" t="n"/>
      <c r="BO75" s="131" t="n"/>
      <c r="BP75" s="131" t="n"/>
      <c r="BQ75" s="131" t="n"/>
      <c r="BR75" s="132" t="n"/>
      <c r="BS75" s="1" t="n"/>
      <c r="BT75" s="1" t="n"/>
    </row>
    <row r="76">
      <c r="A76" s="1119" t="inlineStr">
        <is>
          <t>УК-5</t>
        </is>
      </c>
      <c r="B76" s="131" t="n"/>
      <c r="C76" s="131" t="n"/>
      <c r="D76" s="131" t="n"/>
      <c r="E76" s="131" t="n"/>
      <c r="F76" s="131" t="n"/>
      <c r="G76" s="131" t="n"/>
      <c r="H76" s="132" t="n"/>
      <c r="I76" s="3140" t="inlineStr">
        <is>
          <t>Развивать инновационную восприимчивость и способность к инновационной деятельности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75" t="n"/>
      <c r="BJ76" s="684" t="inlineStr">
        <is>
          <t>1.2.1, 1.2.2, 2.3.1</t>
        </is>
      </c>
      <c r="BK76" s="131" t="n"/>
      <c r="BL76" s="131" t="n"/>
      <c r="BM76" s="131" t="n"/>
      <c r="BN76" s="131" t="n"/>
      <c r="BO76" s="131" t="n"/>
      <c r="BP76" s="131" t="n"/>
      <c r="BQ76" s="131" t="n"/>
      <c r="BR76" s="132" t="n"/>
      <c r="BS76" s="1" t="n"/>
      <c r="BT76" s="1" t="n"/>
    </row>
    <row r="77">
      <c r="A77" s="261" t="inlineStr">
        <is>
          <t>УК-6</t>
        </is>
      </c>
      <c r="B77" s="131" t="n"/>
      <c r="C77" s="131" t="n"/>
      <c r="D77" s="131" t="n"/>
      <c r="E77" s="131" t="n"/>
      <c r="F77" s="131" t="n"/>
      <c r="G77" s="131" t="n"/>
      <c r="H77" s="132" t="n"/>
      <c r="I77" s="86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75" t="n"/>
      <c r="BJ77" s="261" t="inlineStr">
        <is>
          <t>1.2.1, 1.2.2, 2.3.2</t>
        </is>
      </c>
      <c r="BK77" s="131" t="n"/>
      <c r="BL77" s="131" t="n"/>
      <c r="BM77" s="131" t="n"/>
      <c r="BN77" s="131" t="n"/>
      <c r="BO77" s="131" t="n"/>
      <c r="BP77" s="131" t="n"/>
      <c r="BQ77" s="131" t="n"/>
      <c r="BR77" s="132" t="n"/>
      <c r="BS77" s="1" t="n"/>
      <c r="BT77" s="1" t="n"/>
    </row>
    <row r="78">
      <c r="A78" s="261" t="inlineStr">
        <is>
          <t>УПК-1</t>
        </is>
      </c>
      <c r="B78" s="131" t="n"/>
      <c r="C78" s="131" t="n"/>
      <c r="D78" s="131" t="n"/>
      <c r="E78" s="131" t="n"/>
      <c r="F78" s="131" t="n"/>
      <c r="G78" s="131" t="n"/>
      <c r="H78" s="132" t="n"/>
      <c r="I78" s="3142" t="inlineStr">
        <is>
          <t>Владеть основами инновационных технологий обработки поверхности и нанесения гальванических покрытий и обосновывать выбор технологических параметров осаждения покрытий с заданными свойствами, разрабатывать технологические схемы и выполнять технологические расчеты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75" t="n"/>
      <c r="BJ78" s="262" t="inlineStr">
        <is>
          <t>1.1.3</t>
        </is>
      </c>
      <c r="BK78" s="131" t="n"/>
      <c r="BL78" s="131" t="n"/>
      <c r="BM78" s="131" t="n"/>
      <c r="BN78" s="131" t="n"/>
      <c r="BO78" s="131" t="n"/>
      <c r="BP78" s="131" t="n"/>
      <c r="BQ78" s="131" t="n"/>
      <c r="BR78" s="132" t="n"/>
      <c r="BS78" s="1" t="n"/>
      <c r="BT78" s="1" t="n"/>
    </row>
    <row r="79">
      <c r="A79" s="261" t="inlineStr">
        <is>
          <t>УПК-2</t>
        </is>
      </c>
      <c r="B79" s="131" t="n"/>
      <c r="C79" s="131" t="n"/>
      <c r="D79" s="131" t="n"/>
      <c r="E79" s="131" t="n"/>
      <c r="F79" s="131" t="n"/>
      <c r="G79" s="131" t="n"/>
      <c r="H79" s="132" t="n"/>
      <c r="I79" s="3142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области производства источников тока, гальванического производства и производства печатных плат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75" t="n"/>
      <c r="BJ79" s="262" t="inlineStr">
        <is>
          <t>1.2.2</t>
        </is>
      </c>
      <c r="BK79" s="131" t="n"/>
      <c r="BL79" s="131" t="n"/>
      <c r="BM79" s="131" t="n"/>
      <c r="BN79" s="131" t="n"/>
      <c r="BO79" s="131" t="n"/>
      <c r="BP79" s="131" t="n"/>
      <c r="BQ79" s="131" t="n"/>
      <c r="BR79" s="132" t="n"/>
      <c r="BS79" s="1" t="n"/>
      <c r="BT79" s="1" t="n"/>
    </row>
    <row r="80">
      <c r="A80" s="1119" t="inlineStr">
        <is>
          <t>УПК-3</t>
        </is>
      </c>
      <c r="B80" s="131" t="n"/>
      <c r="C80" s="131" t="n"/>
      <c r="D80" s="131" t="n"/>
      <c r="E80" s="131" t="n"/>
      <c r="F80" s="131" t="n"/>
      <c r="G80" s="131" t="n"/>
      <c r="H80" s="132" t="n"/>
      <c r="I80" s="3143" t="inlineStr">
        <is>
          <t>Владеть основами методологии теории строения, принципами получения, превращения и исследования основных классов координационных соединений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75" t="n"/>
      <c r="BJ80" s="3141" t="inlineStr">
        <is>
          <t>1.1.1</t>
        </is>
      </c>
      <c r="BK80" s="131" t="n"/>
      <c r="BL80" s="131" t="n"/>
      <c r="BM80" s="131" t="n"/>
      <c r="BN80" s="131" t="n"/>
      <c r="BO80" s="131" t="n"/>
      <c r="BP80" s="131" t="n"/>
      <c r="BQ80" s="131" t="n"/>
      <c r="BR80" s="132" t="n"/>
      <c r="BS80" s="1" t="n"/>
      <c r="BT80" s="1" t="n"/>
    </row>
    <row r="81">
      <c r="A81" s="1119" t="inlineStr">
        <is>
          <t>УПК-4</t>
        </is>
      </c>
      <c r="B81" s="131" t="n"/>
      <c r="C81" s="131" t="n"/>
      <c r="D81" s="131" t="n"/>
      <c r="E81" s="131" t="n"/>
      <c r="F81" s="131" t="n"/>
      <c r="G81" s="131" t="n"/>
      <c r="H81" s="132" t="n"/>
      <c r="I81" s="3143" t="inlineStr">
        <is>
          <t xml:space="preserve">Владеть инновационными методами защиты металлов от коррозии, уметь оптимизировать выбор эффективных методов защиты от коррозии с учетом специфики условий эксплуатации металлов в научных и производственных системах 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75" t="n"/>
      <c r="BJ81" s="3141" t="inlineStr">
        <is>
          <t>1.1.2</t>
        </is>
      </c>
      <c r="BK81" s="131" t="n"/>
      <c r="BL81" s="131" t="n"/>
      <c r="BM81" s="131" t="n"/>
      <c r="BN81" s="131" t="n"/>
      <c r="BO81" s="131" t="n"/>
      <c r="BP81" s="131" t="n"/>
      <c r="BQ81" s="131" t="n"/>
      <c r="BR81" s="132" t="n"/>
      <c r="BS81" s="1" t="n"/>
      <c r="BT81" s="1" t="n"/>
    </row>
    <row r="82">
      <c r="A82" s="261" t="inlineStr">
        <is>
          <t>СК-1</t>
        </is>
      </c>
      <c r="B82" s="131" t="n"/>
      <c r="C82" s="131" t="n"/>
      <c r="D82" s="131" t="n"/>
      <c r="E82" s="131" t="n"/>
      <c r="F82" s="131" t="n"/>
      <c r="G82" s="131" t="n"/>
      <c r="H82" s="132" t="n"/>
      <c r="I82" s="3142" t="inlineStr">
        <is>
          <t>Владеть современными программными средствами для создания 3D моделей и инженерных расчётов технологического оборудования, анализа и симуляции протекающих в них физических процессов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75" t="n"/>
      <c r="BJ82" s="262" t="inlineStr">
        <is>
          <t>2.2.1</t>
        </is>
      </c>
      <c r="BK82" s="131" t="n"/>
      <c r="BL82" s="131" t="n"/>
      <c r="BM82" s="131" t="n"/>
      <c r="BN82" s="131" t="n"/>
      <c r="BO82" s="131" t="n"/>
      <c r="BP82" s="131" t="n"/>
      <c r="BQ82" s="131" t="n"/>
      <c r="BR82" s="132" t="n"/>
      <c r="BS82" s="1" t="n"/>
      <c r="BT82" s="1" t="n"/>
    </row>
    <row r="83">
      <c r="A83" s="261" t="inlineStr">
        <is>
          <t>СК-2</t>
        </is>
      </c>
      <c r="B83" s="131" t="n"/>
      <c r="C83" s="131" t="n"/>
      <c r="D83" s="131" t="n"/>
      <c r="E83" s="131" t="n"/>
      <c r="F83" s="131" t="n"/>
      <c r="G83" s="131" t="n"/>
      <c r="H83" s="132" t="n"/>
      <c r="I83" s="3142" t="inlineStr">
        <is>
          <t>Составлять математические модели реакторов для типовых профессиональных задач, находить способы их решений и интерпретировать профессиональный (физический) смысл полученного математического результата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75" t="n"/>
      <c r="BJ83" s="262" t="inlineStr">
        <is>
          <t>2.2.2</t>
        </is>
      </c>
      <c r="BK83" s="131" t="n"/>
      <c r="BL83" s="131" t="n"/>
      <c r="BM83" s="131" t="n"/>
      <c r="BN83" s="131" t="n"/>
      <c r="BO83" s="131" t="n"/>
      <c r="BP83" s="131" t="n"/>
      <c r="BQ83" s="131" t="n"/>
      <c r="BR83" s="132" t="n"/>
      <c r="BS83" s="1" t="n"/>
      <c r="BT83" s="1" t="n"/>
    </row>
    <row r="84">
      <c r="A84" s="261" t="inlineStr">
        <is>
          <t>СК-3</t>
        </is>
      </c>
      <c r="B84" s="131" t="n"/>
      <c r="C84" s="131" t="n"/>
      <c r="D84" s="131" t="n"/>
      <c r="E84" s="131" t="n"/>
      <c r="F84" s="131" t="n"/>
      <c r="G84" s="131" t="n"/>
      <c r="H84" s="132" t="n"/>
      <c r="I84" s="3142" t="inlineStr">
        <is>
          <t>Составлять математические описания на основе программных продуктов и выполнять имитационное моделирование сложных электрохимических процессов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75" t="n"/>
      <c r="BJ84" s="262" t="inlineStr">
        <is>
          <t>2.2.3</t>
        </is>
      </c>
      <c r="BK84" s="131" t="n"/>
      <c r="BL84" s="131" t="n"/>
      <c r="BM84" s="131" t="n"/>
      <c r="BN84" s="131" t="n"/>
      <c r="BO84" s="131" t="n"/>
      <c r="BP84" s="131" t="n"/>
      <c r="BQ84" s="131" t="n"/>
      <c r="BR84" s="132" t="n"/>
      <c r="BS84" s="1" t="n"/>
      <c r="BT84" s="1" t="n"/>
    </row>
    <row r="85">
      <c r="A85" s="261" t="inlineStr">
        <is>
          <t>СК4</t>
        </is>
      </c>
      <c r="B85" s="131" t="n"/>
      <c r="C85" s="131" t="n"/>
      <c r="D85" s="131" t="n"/>
      <c r="E85" s="131" t="n"/>
      <c r="F85" s="131" t="n"/>
      <c r="G85" s="131" t="n"/>
      <c r="H85" s="132" t="n"/>
      <c r="I85" s="3142" t="inlineStr">
        <is>
          <t>Оптимизировать технологические процессы и производственные объекты, используя приемы и системы автоматизированного проектирования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75" t="n"/>
      <c r="BJ85" s="262" t="inlineStr">
        <is>
          <t>2.3.1</t>
        </is>
      </c>
      <c r="BK85" s="131" t="n"/>
      <c r="BL85" s="131" t="n"/>
      <c r="BM85" s="131" t="n"/>
      <c r="BN85" s="131" t="n"/>
      <c r="BO85" s="131" t="n"/>
      <c r="BP85" s="131" t="n"/>
      <c r="BQ85" s="131" t="n"/>
      <c r="BR85" s="132" t="n"/>
      <c r="BS85" s="1" t="n"/>
      <c r="BT85" s="1" t="n"/>
    </row>
    <row r="86">
      <c r="A86" s="261" t="inlineStr">
        <is>
          <t>СК-5</t>
        </is>
      </c>
      <c r="B86" s="131" t="n"/>
      <c r="C86" s="131" t="n"/>
      <c r="D86" s="131" t="n"/>
      <c r="E86" s="131" t="n"/>
      <c r="F86" s="131" t="n"/>
      <c r="G86" s="131" t="n"/>
      <c r="H86" s="132" t="n"/>
      <c r="I86" s="3142" t="inlineStr">
        <is>
          <t>Разрабатывать технологические процессы и способы производства на основе принципов создания экологически чистого производства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75" t="n"/>
      <c r="BJ86" s="262" t="inlineStr">
        <is>
          <t>2.3.2</t>
        </is>
      </c>
      <c r="BK86" s="131" t="n"/>
      <c r="BL86" s="131" t="n"/>
      <c r="BM86" s="131" t="n"/>
      <c r="BN86" s="131" t="n"/>
      <c r="BO86" s="131" t="n"/>
      <c r="BP86" s="131" t="n"/>
      <c r="BQ86" s="131" t="n"/>
      <c r="BR86" s="132" t="n"/>
      <c r="BS86" s="1" t="n"/>
      <c r="BT86" s="1" t="n"/>
    </row>
    <row r="87">
      <c r="A87" s="261" t="inlineStr">
        <is>
          <t>СК-6</t>
        </is>
      </c>
      <c r="B87" s="131" t="n"/>
      <c r="C87" s="131" t="n"/>
      <c r="D87" s="131" t="n"/>
      <c r="E87" s="131" t="n"/>
      <c r="F87" s="131" t="n"/>
      <c r="G87" s="131" t="n"/>
      <c r="H87" s="132" t="n"/>
      <c r="I87" s="3144" t="inlineStr">
        <is>
          <t>Управлять типовыми процессами в технологии химического осаждения металлов и иммерсионных покрытий</t>
        </is>
      </c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75" t="n"/>
      <c r="BJ87" s="1164" t="inlineStr">
        <is>
          <t>2.4.1</t>
        </is>
      </c>
      <c r="BK87" s="131" t="n"/>
      <c r="BL87" s="131" t="n"/>
      <c r="BM87" s="131" t="n"/>
      <c r="BN87" s="131" t="n"/>
      <c r="BO87" s="131" t="n"/>
      <c r="BP87" s="131" t="n"/>
      <c r="BQ87" s="131" t="n"/>
      <c r="BR87" s="132" t="n"/>
      <c r="BS87" s="1" t="n"/>
      <c r="BT87" s="1" t="n"/>
    </row>
    <row r="88">
      <c r="A88" s="261" t="inlineStr">
        <is>
          <t>СК-7</t>
        </is>
      </c>
      <c r="B88" s="131" t="n"/>
      <c r="C88" s="131" t="n"/>
      <c r="D88" s="131" t="n"/>
      <c r="E88" s="131" t="n"/>
      <c r="F88" s="131" t="n"/>
      <c r="G88" s="131" t="n"/>
      <c r="H88" s="132" t="n"/>
      <c r="I88" s="3144" t="inlineStr">
        <is>
          <t>Обосновывать выбор технологических параметров получения композиционных гальванических покрытий, разрабатывать технологические схемы и выполнять технологические расчеты</t>
        </is>
      </c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75" t="n"/>
      <c r="BJ88" s="1164" t="inlineStr">
        <is>
          <t>2.4.2</t>
        </is>
      </c>
      <c r="BK88" s="131" t="n"/>
      <c r="BL88" s="131" t="n"/>
      <c r="BM88" s="131" t="n"/>
      <c r="BN88" s="131" t="n"/>
      <c r="BO88" s="131" t="n"/>
      <c r="BP88" s="131" t="n"/>
      <c r="BQ88" s="131" t="n"/>
      <c r="BR88" s="132" t="n"/>
      <c r="BS88" s="1" t="n"/>
      <c r="BT88" s="1" t="n"/>
    </row>
    <row r="89">
      <c r="A89" s="2523" t="inlineStr">
        <is>
          <t>СК-8</t>
        </is>
      </c>
      <c r="B89" s="202" t="n"/>
      <c r="C89" s="202" t="n"/>
      <c r="D89" s="202" t="n"/>
      <c r="E89" s="202" t="n"/>
      <c r="F89" s="202" t="n"/>
      <c r="G89" s="202" t="n"/>
      <c r="H89" s="742" t="n"/>
      <c r="I89" s="3145" t="inlineStr">
        <is>
          <t>Выполнять конструктивные и технологические расчеты актуальных химических источников тока</t>
        </is>
      </c>
      <c r="J89" s="194" t="n"/>
      <c r="K89" s="194" t="n"/>
      <c r="L89" s="194" t="n"/>
      <c r="M89" s="194" t="n"/>
      <c r="N89" s="194" t="n"/>
      <c r="O89" s="194" t="n"/>
      <c r="P89" s="194" t="n"/>
      <c r="Q89" s="194" t="n"/>
      <c r="R89" s="194" t="n"/>
      <c r="S89" s="194" t="n"/>
      <c r="T89" s="194" t="n"/>
      <c r="U89" s="194" t="n"/>
      <c r="V89" s="194" t="n"/>
      <c r="W89" s="194" t="n"/>
      <c r="X89" s="194" t="n"/>
      <c r="Y89" s="194" t="n"/>
      <c r="Z89" s="194" t="n"/>
      <c r="AA89" s="194" t="n"/>
      <c r="AB89" s="194" t="n"/>
      <c r="AC89" s="194" t="n"/>
      <c r="AD89" s="194" t="n"/>
      <c r="AE89" s="194" t="n"/>
      <c r="AF89" s="194" t="n"/>
      <c r="AG89" s="194" t="n"/>
      <c r="AH89" s="194" t="n"/>
      <c r="AI89" s="194" t="n"/>
      <c r="AJ89" s="194" t="n"/>
      <c r="AK89" s="194" t="n"/>
      <c r="AL89" s="194" t="n"/>
      <c r="AM89" s="194" t="n"/>
      <c r="AN89" s="194" t="n"/>
      <c r="AO89" s="194" t="n"/>
      <c r="AP89" s="194" t="n"/>
      <c r="AQ89" s="194" t="n"/>
      <c r="AR89" s="194" t="n"/>
      <c r="AS89" s="194" t="n"/>
      <c r="AT89" s="194" t="n"/>
      <c r="AU89" s="194" t="n"/>
      <c r="AV89" s="194" t="n"/>
      <c r="AW89" s="194" t="n"/>
      <c r="AX89" s="194" t="n"/>
      <c r="AY89" s="194" t="n"/>
      <c r="AZ89" s="194" t="n"/>
      <c r="BA89" s="194" t="n"/>
      <c r="BB89" s="194" t="n"/>
      <c r="BC89" s="194" t="n"/>
      <c r="BD89" s="194" t="n"/>
      <c r="BE89" s="194" t="n"/>
      <c r="BF89" s="194" t="n"/>
      <c r="BG89" s="194" t="n"/>
      <c r="BH89" s="194" t="n"/>
      <c r="BI89" s="195" t="n"/>
      <c r="BJ89" s="2964" t="inlineStr">
        <is>
          <t>2.4.3</t>
        </is>
      </c>
      <c r="BK89" s="202" t="n"/>
      <c r="BL89" s="202" t="n"/>
      <c r="BM89" s="202" t="n"/>
      <c r="BN89" s="202" t="n"/>
      <c r="BO89" s="202" t="n"/>
      <c r="BP89" s="202" t="n"/>
      <c r="BQ89" s="202" t="n"/>
      <c r="BR89" s="742" t="n"/>
      <c r="BS89" s="1" t="n"/>
      <c r="BT89" s="1" t="n"/>
    </row>
    <row r="90">
      <c r="A90" s="516" t="n"/>
      <c r="B90" s="516" t="n"/>
      <c r="C90" s="516" t="n"/>
      <c r="D90" s="517" t="n"/>
      <c r="E90" s="517" t="n"/>
      <c r="F90" s="517" t="n"/>
      <c r="G90" s="517" t="n"/>
      <c r="H90" s="517" t="n"/>
      <c r="I90" s="517" t="n"/>
      <c r="J90" s="517" t="n"/>
      <c r="K90" s="517" t="n"/>
      <c r="L90" s="517" t="n"/>
      <c r="M90" s="517" t="n"/>
      <c r="N90" s="517" t="n"/>
      <c r="O90" s="517" t="n"/>
      <c r="P90" s="517" t="n"/>
      <c r="Q90" s="517" t="n"/>
      <c r="R90" s="517" t="n"/>
      <c r="S90" s="517" t="n"/>
      <c r="T90" s="517" t="n"/>
      <c r="U90" s="517" t="n"/>
      <c r="V90" s="517" t="n"/>
      <c r="W90" s="517" t="n"/>
      <c r="X90" s="517" t="n"/>
      <c r="Y90" s="517" t="n"/>
      <c r="Z90" s="517" t="n"/>
      <c r="AA90" s="517" t="n"/>
      <c r="AB90" s="517" t="n"/>
      <c r="AC90" s="517" t="n"/>
      <c r="AD90" s="517" t="n"/>
      <c r="AE90" s="517" t="n"/>
      <c r="AF90" s="517" t="n"/>
      <c r="AG90" s="517" t="n"/>
      <c r="AH90" s="517" t="n"/>
      <c r="AI90" s="517" t="n"/>
      <c r="AJ90" s="517" t="n"/>
      <c r="AK90" s="517" t="n"/>
      <c r="AL90" s="517" t="n"/>
      <c r="AM90" s="517" t="n"/>
      <c r="AN90" s="517" t="n"/>
      <c r="AO90" s="517" t="n"/>
      <c r="AP90" s="517" t="n"/>
      <c r="AQ90" s="517" t="n"/>
      <c r="AR90" s="517" t="n"/>
      <c r="AS90" s="517" t="n"/>
      <c r="AT90" s="517" t="n"/>
      <c r="AU90" s="517" t="n"/>
      <c r="AV90" s="517" t="n"/>
      <c r="AW90" s="517" t="n"/>
      <c r="AX90" s="517" t="n"/>
      <c r="AY90" s="517" t="n"/>
      <c r="AZ90" s="517" t="n"/>
      <c r="BA90" s="517" t="n"/>
      <c r="BB90" s="517" t="n"/>
      <c r="BC90" s="517" t="n"/>
      <c r="BD90" s="517" t="n"/>
      <c r="BE90" s="517" t="n"/>
      <c r="BF90" s="260" t="n"/>
      <c r="BG90" s="260" t="n"/>
      <c r="BH90" s="243" t="n"/>
      <c r="BI90" s="243" t="n"/>
      <c r="BJ90" s="243" t="n"/>
      <c r="BK90" s="243" t="n"/>
      <c r="BL90" s="243" t="n"/>
      <c r="BM90" s="243" t="n"/>
      <c r="BN90" s="243" t="n"/>
      <c r="BO90" s="1" t="n"/>
      <c r="BP90" s="1" t="n"/>
      <c r="BQ90" s="1" t="n"/>
      <c r="BR90" s="1" t="n"/>
      <c r="BS90" s="1" t="n"/>
      <c r="BT90" s="1" t="n"/>
    </row>
    <row r="91">
      <c r="A91" s="94" t="n"/>
      <c r="B91" s="94" t="n"/>
      <c r="C91" s="24" t="inlineStr">
        <is>
          <t xml:space="preserve">Учебный план углубленного высшего образования по специальности 7-06-0711-05 "Электрохимические производства и защита от коррозии"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7-06-07-015/пр. </t>
        </is>
      </c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</row>
    <row r="92">
      <c r="A92" s="94" t="n"/>
      <c r="B92" s="94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</row>
    <row r="93">
      <c r="A93" s="487" t="n"/>
      <c r="B93" s="3093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</row>
    <row r="94">
      <c r="A94" s="283" t="n"/>
      <c r="B94" s="902" t="n"/>
      <c r="C94" s="283" t="n"/>
      <c r="D94" s="283" t="n"/>
      <c r="E94" s="283" t="n"/>
      <c r="F94" s="283" t="n"/>
      <c r="G94" s="283" t="n"/>
      <c r="H94" s="283" t="n"/>
      <c r="I94" s="283" t="n"/>
      <c r="J94" s="283" t="n"/>
      <c r="K94" s="283" t="n"/>
      <c r="L94" s="283" t="n"/>
      <c r="M94" s="283" t="n"/>
      <c r="N94" s="283" t="n"/>
      <c r="O94" s="283" t="n"/>
      <c r="P94" s="283" t="n"/>
      <c r="Q94" s="283" t="n"/>
      <c r="R94" s="283" t="n"/>
      <c r="S94" s="283" t="n"/>
      <c r="T94" s="283" t="n"/>
      <c r="U94" s="283" t="n"/>
      <c r="V94" s="283" t="n"/>
      <c r="W94" s="283" t="n"/>
      <c r="X94" s="283" t="n"/>
      <c r="Y94" s="283" t="n"/>
      <c r="Z94" s="1566" t="n"/>
      <c r="AA94" s="1566" t="n"/>
      <c r="AB94" s="1566" t="n"/>
      <c r="AC94" s="1566" t="n"/>
      <c r="AD94" s="1566" t="n"/>
      <c r="AE94" s="1566" t="n"/>
      <c r="AF94" s="1566" t="n"/>
      <c r="AG94" s="1566" t="n"/>
      <c r="AH94" s="1566" t="n"/>
      <c r="AI94" s="1566" t="n"/>
      <c r="AJ94" s="1566" t="n"/>
      <c r="AK94" s="1566" t="n"/>
      <c r="AL94" s="283" t="n"/>
      <c r="AM94" s="283" t="n"/>
      <c r="AN94" s="283" t="n"/>
      <c r="AO94" s="283" t="n"/>
      <c r="AP94" s="283" t="n"/>
      <c r="AQ94" s="283" t="n"/>
      <c r="AR94" s="283" t="n"/>
      <c r="AS94" s="283" t="n"/>
      <c r="AT94" s="283" t="n"/>
      <c r="AU94" s="283" t="n"/>
      <c r="AV94" s="283" t="n"/>
      <c r="AW94" s="283" t="n"/>
      <c r="AX94" s="283" t="n"/>
      <c r="AY94" s="283" t="n"/>
      <c r="AZ94" s="283" t="n"/>
      <c r="BA94" s="283" t="n"/>
      <c r="BB94" s="283" t="n"/>
      <c r="BC94" s="283" t="n"/>
      <c r="BD94" s="283" t="n"/>
      <c r="BE94" s="283" t="n"/>
      <c r="BF94" s="283" t="n"/>
      <c r="BG94" s="283" t="n"/>
      <c r="BH94" s="283" t="n"/>
      <c r="BI94" s="283" t="n"/>
      <c r="BJ94" s="283" t="n"/>
      <c r="BK94" s="283" t="n"/>
      <c r="BL94" s="283" t="n"/>
      <c r="BM94" s="283" t="n"/>
      <c r="BN94" s="283" t="n"/>
      <c r="BO94" s="283" t="n"/>
      <c r="BP94" s="283" t="n"/>
      <c r="BQ94" s="283" t="n"/>
      <c r="BR94" s="283" t="n"/>
      <c r="BS94" s="1" t="n"/>
      <c r="BT94" s="1" t="n"/>
    </row>
    <row r="95">
      <c r="A95" s="2885" t="n"/>
      <c r="B95" s="518" t="n"/>
      <c r="C95" s="2" t="inlineStr">
        <is>
          <t>*</t>
        </is>
      </c>
      <c r="D95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244" t="n"/>
      <c r="BQ95" s="244" t="n"/>
      <c r="BR95" s="244" t="n"/>
      <c r="BS95" s="1" t="n"/>
      <c r="BT95" s="1" t="n"/>
    </row>
    <row r="96">
      <c r="A96" s="688" t="n"/>
      <c r="B96" s="244" t="n"/>
      <c r="C96" s="2" t="inlineStr">
        <is>
          <t>д</t>
        </is>
      </c>
      <c r="D96" s="30" t="inlineStr">
        <is>
          <t>Дифференцированный зачет.</t>
        </is>
      </c>
      <c r="E96" s="30" t="n"/>
      <c r="F96" s="23" t="n"/>
      <c r="G96" s="23" t="n"/>
      <c r="H96" s="23" t="n"/>
      <c r="I96" s="23" t="n"/>
      <c r="J96" s="23" t="n"/>
      <c r="K96" s="23" t="n"/>
      <c r="L96" s="23" t="n"/>
      <c r="M96" s="23" t="n"/>
      <c r="N96" s="23" t="n"/>
      <c r="O96" s="23" t="n"/>
      <c r="P96" s="23" t="n"/>
      <c r="Q96" s="23" t="n"/>
      <c r="R96" s="23" t="n"/>
      <c r="S96" s="23" t="n"/>
      <c r="T96" s="23" t="n"/>
      <c r="U96" s="23" t="n"/>
      <c r="V96" s="23" t="n"/>
      <c r="W96" s="23" t="n"/>
      <c r="X96" s="23" t="n"/>
      <c r="Y96" s="23" t="n"/>
      <c r="Z96" s="21" t="n"/>
      <c r="AA96" s="21" t="n"/>
      <c r="AB96" s="21" t="n"/>
      <c r="AC96" s="21" t="n"/>
      <c r="AD96" s="21" t="n"/>
      <c r="AE96" s="21" t="n"/>
      <c r="AF96" s="21" t="n"/>
      <c r="AG96" s="21" t="n"/>
      <c r="AH96" s="21" t="n"/>
      <c r="AI96" s="21" t="n"/>
      <c r="AJ96" s="21" t="n"/>
      <c r="AK96" s="21" t="n"/>
      <c r="AL96" s="23" t="n"/>
      <c r="AM96" s="23" t="n"/>
      <c r="AN96" s="23" t="n"/>
      <c r="AO96" s="23" t="n"/>
      <c r="AP96" s="23" t="n"/>
      <c r="AQ96" s="23" t="n"/>
      <c r="AR96" s="23" t="n"/>
      <c r="AS96" s="23" t="n"/>
      <c r="AT96" s="23" t="n"/>
      <c r="AU96" s="23" t="n"/>
      <c r="AV96" s="23" t="n"/>
      <c r="AW96" s="23" t="n"/>
      <c r="AX96" s="23" t="n"/>
      <c r="AY96" s="23" t="n"/>
      <c r="AZ96" s="23" t="n"/>
      <c r="BA96" s="23" t="n"/>
      <c r="BB96" s="23" t="n"/>
      <c r="BC96" s="23" t="n"/>
      <c r="BD96" s="23" t="n"/>
      <c r="BE96" s="23" t="n"/>
      <c r="BF96" s="23" t="n"/>
      <c r="BG96" s="23" t="n"/>
      <c r="BH96" s="244" t="n"/>
      <c r="BI96" s="244" t="n"/>
      <c r="BJ96" s="244" t="n"/>
      <c r="BK96" s="90" t="n"/>
      <c r="BL96" s="90" t="n"/>
      <c r="BM96" s="90" t="n"/>
      <c r="BN96" s="90" t="n"/>
      <c r="BO96" s="90" t="n"/>
      <c r="BP96" s="90" t="n"/>
      <c r="BQ96" s="90" t="n"/>
      <c r="BR96" s="90" t="n"/>
      <c r="BS96" s="1" t="n"/>
      <c r="BT96" s="1" t="n"/>
    </row>
    <row r="97">
      <c r="A97" s="243" t="n"/>
      <c r="B97" s="243" t="n"/>
      <c r="C97" s="243" t="n"/>
      <c r="D97" s="243" t="n"/>
      <c r="E97" s="243" t="n"/>
      <c r="F97" s="243" t="n"/>
      <c r="G97" s="243" t="n"/>
      <c r="H97" s="243" t="n"/>
      <c r="I97" s="243" t="n"/>
      <c r="J97" s="243" t="n"/>
      <c r="K97" s="243" t="n"/>
      <c r="L97" s="243" t="n"/>
      <c r="M97" s="243" t="n"/>
      <c r="N97" s="243" t="n"/>
      <c r="O97" s="243" t="n"/>
      <c r="P97" s="243" t="n"/>
      <c r="Q97" s="243" t="n"/>
      <c r="R97" s="243" t="n"/>
      <c r="S97" s="243" t="n"/>
      <c r="T97" s="243" t="n"/>
      <c r="U97" s="243" t="n"/>
      <c r="V97" s="243" t="n"/>
      <c r="W97" s="243" t="n"/>
      <c r="X97" s="243" t="n"/>
      <c r="Y97" s="243" t="n"/>
      <c r="Z97" s="1524" t="n"/>
      <c r="AA97" s="1524" t="n"/>
      <c r="AB97" s="1524" t="n"/>
      <c r="AC97" s="1524" t="n"/>
      <c r="AD97" s="1524" t="n"/>
      <c r="AE97" s="1524" t="n"/>
      <c r="AF97" s="1524" t="n"/>
      <c r="AG97" s="1524" t="n"/>
      <c r="AH97" s="1524" t="n"/>
      <c r="AI97" s="1524" t="n"/>
      <c r="AJ97" s="1524" t="n"/>
      <c r="AK97" s="1524" t="n"/>
      <c r="AL97" s="243" t="n"/>
      <c r="AM97" s="243" t="n"/>
      <c r="AN97" s="243" t="n"/>
      <c r="AO97" s="243" t="n"/>
      <c r="AP97" s="243" t="n"/>
      <c r="AQ97" s="243" t="n"/>
      <c r="AR97" s="243" t="n"/>
      <c r="AS97" s="243" t="n"/>
      <c r="AT97" s="243" t="n"/>
      <c r="AU97" s="243" t="n"/>
      <c r="AV97" s="243" t="n"/>
      <c r="AW97" s="243" t="n"/>
      <c r="AX97" s="243" t="n"/>
      <c r="AY97" s="243" t="n"/>
      <c r="AZ97" s="243" t="n"/>
      <c r="BA97" s="243" t="n"/>
      <c r="BB97" s="243" t="n"/>
      <c r="BC97" s="243" t="n"/>
      <c r="BD97" s="243" t="n"/>
      <c r="BE97" s="243" t="n"/>
      <c r="BF97" s="243" t="n"/>
      <c r="BG97" s="243" t="n"/>
      <c r="BH97" s="243" t="n"/>
      <c r="BI97" s="243" t="n"/>
      <c r="BJ97" s="243" t="n"/>
      <c r="BK97" s="243" t="n"/>
      <c r="BL97" s="243" t="n"/>
      <c r="BM97" s="243" t="n"/>
      <c r="BN97" s="243" t="n"/>
      <c r="BO97" s="243" t="n"/>
      <c r="BP97" s="243" t="n"/>
      <c r="BQ97" s="243" t="n"/>
      <c r="BR97" s="243" t="n"/>
      <c r="BS97" s="1" t="n"/>
      <c r="BT97" s="1" t="n"/>
    </row>
    <row r="98">
      <c r="A98" s="1" t="n"/>
      <c r="B98" s="90" t="n"/>
      <c r="C98" s="41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2" t="n"/>
      <c r="AB98" s="2965" t="n"/>
      <c r="AC98" s="1565" t="n"/>
      <c r="AD98" s="1565" t="n"/>
      <c r="AE98" s="1565" t="n"/>
      <c r="AF98" s="1565" t="n"/>
      <c r="AG98" s="1565" t="n"/>
      <c r="AH98" s="1565" t="n"/>
      <c r="AI98" s="2965" t="n"/>
      <c r="AJ98" s="1173" t="n"/>
      <c r="AK98" s="1173" t="n"/>
      <c r="AL98" s="1173" t="n"/>
      <c r="AM98" s="41" t="n"/>
      <c r="AN98" s="41" t="n"/>
      <c r="AO98" s="3" t="n"/>
      <c r="AP98" s="41" t="inlineStr">
        <is>
          <t>А.А. Сакович</t>
        </is>
      </c>
      <c r="AQ98" s="3" t="n"/>
      <c r="AR98" s="274" t="n"/>
      <c r="AS98" s="274" t="n"/>
      <c r="AT98" s="274" t="n"/>
      <c r="AU98" s="274" t="n"/>
      <c r="AV98" s="3" t="n"/>
      <c r="AW98" s="3" t="n"/>
      <c r="AX98" s="268" t="n"/>
      <c r="AY98" s="268" t="n"/>
      <c r="AZ98" s="268" t="n"/>
      <c r="BA98" s="244" t="n"/>
      <c r="BB98" s="244" t="n"/>
      <c r="BC98" s="90" t="n"/>
      <c r="BD98" s="9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1" t="n"/>
    </row>
    <row r="99">
      <c r="A99" s="1" t="n"/>
      <c r="B99" s="296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2" t="n"/>
      <c r="AB99" s="1173" t="n"/>
      <c r="AC99" s="2" t="n"/>
      <c r="AD99" s="2" t="n"/>
      <c r="AE99" s="2" t="n"/>
      <c r="AF99" s="2" t="n"/>
      <c r="AG99" s="2" t="n"/>
      <c r="AH99" s="2" t="n"/>
      <c r="AI99" s="1173" t="n"/>
      <c r="AJ99" s="1173" t="n"/>
      <c r="AK99" s="1173" t="n"/>
      <c r="AL99" s="1173" t="n"/>
      <c r="AM99" s="41" t="n"/>
      <c r="AN99" s="41" t="n"/>
      <c r="AO99" s="3" t="n"/>
      <c r="AP99" s="41" t="n"/>
      <c r="AQ99" s="3" t="n"/>
      <c r="AR99" s="274" t="n"/>
      <c r="AS99" s="274" t="n"/>
      <c r="AT99" s="274" t="n"/>
      <c r="AU99" s="274" t="n"/>
      <c r="AV99" s="3" t="n"/>
      <c r="AW99" s="3" t="n"/>
      <c r="AX99" s="267" t="n"/>
      <c r="AY99" s="267" t="n"/>
      <c r="AZ99" s="267" t="n"/>
      <c r="BA99" s="267" t="n"/>
      <c r="BB99" s="267" t="n"/>
      <c r="BC99" s="296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96" t="n"/>
      <c r="BN99" s="296" t="n"/>
      <c r="BO99" s="296" t="n"/>
      <c r="BP99" s="296" t="n"/>
      <c r="BQ99" s="296" t="n"/>
      <c r="BR99" s="296" t="n"/>
      <c r="BS99" s="296" t="n"/>
      <c r="BT99" s="1" t="n"/>
    </row>
    <row r="100">
      <c r="A100" s="1" t="n"/>
      <c r="B100" s="296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1173" t="n"/>
      <c r="AB100" s="1173" t="n"/>
      <c r="AC100" s="1173" t="n"/>
      <c r="AD100" s="1173" t="n"/>
      <c r="AE100" s="1173" t="n"/>
      <c r="AF100" s="1173" t="n"/>
      <c r="AG100" s="1173" t="n"/>
      <c r="AH100" s="1173" t="n"/>
      <c r="AI100" s="1173" t="n"/>
      <c r="AJ100" s="1173" t="n"/>
      <c r="AK100" s="1173" t="n"/>
      <c r="AL100" s="1173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" t="n"/>
      <c r="AY100" s="4" t="n"/>
      <c r="AZ100" s="4" t="n"/>
      <c r="BA100" s="267" t="n"/>
      <c r="BB100" s="267" t="n"/>
      <c r="BC100" s="296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296" t="n"/>
      <c r="BP100" s="296" t="n"/>
      <c r="BQ100" s="296" t="n"/>
      <c r="BR100" s="296" t="n"/>
      <c r="BS100" s="296" t="n"/>
      <c r="BT100" s="1" t="n"/>
    </row>
    <row r="101">
      <c r="A101" s="1" t="n"/>
      <c r="B101" s="296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1173" t="n"/>
      <c r="AB101" s="1173" t="n"/>
      <c r="AC101" s="1173" t="n"/>
      <c r="AD101" s="1173" t="n"/>
      <c r="AE101" s="1173" t="n"/>
      <c r="AF101" s="1173" t="n"/>
      <c r="AG101" s="1173" t="n"/>
      <c r="AH101" s="1173" t="n"/>
      <c r="AI101" s="1173" t="n"/>
      <c r="AJ101" s="1173" t="n"/>
      <c r="AK101" s="1173" t="n"/>
      <c r="AL101" s="1173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67" t="n"/>
      <c r="BB101" s="267" t="n"/>
      <c r="BC101" s="296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296" t="n"/>
      <c r="BP101" s="296" t="n"/>
      <c r="BQ101" s="296" t="n"/>
      <c r="BR101" s="296" t="n"/>
      <c r="BS101" s="296" t="n"/>
      <c r="BT101" s="1" t="n"/>
    </row>
    <row r="102">
      <c r="A102" s="1" t="n"/>
      <c r="B102" s="296" t="n"/>
      <c r="C102" s="274" t="inlineStr">
        <is>
          <t>Декан факультета                                   химической технологии и техники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41" t="n"/>
      <c r="X102" s="41" t="n"/>
      <c r="Y102" s="41" t="n"/>
      <c r="Z102" s="41" t="n"/>
      <c r="AA102" s="1173" t="n"/>
      <c r="AB102" s="1173" t="n"/>
      <c r="AC102" s="1173" t="n"/>
      <c r="AD102" s="1173" t="n"/>
      <c r="AE102" s="1173" t="n"/>
      <c r="AF102" s="1173" t="n"/>
      <c r="AG102" s="1173" t="n"/>
      <c r="AH102" s="1173" t="n"/>
      <c r="AI102" s="1173" t="n"/>
      <c r="AJ102" s="1173" t="n"/>
      <c r="AK102" s="1173" t="n"/>
      <c r="AL102" s="1173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3" t="n"/>
      <c r="AX102" s="265" t="n"/>
      <c r="AY102" s="4" t="n"/>
      <c r="AZ102" s="4" t="n"/>
      <c r="BA102" s="267" t="n"/>
      <c r="BB102" s="267" t="n"/>
      <c r="BC102" s="296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96" t="n"/>
      <c r="BN102" s="296" t="n"/>
      <c r="BO102" s="296" t="n"/>
      <c r="BP102" s="296" t="n"/>
      <c r="BQ102" s="296" t="n"/>
      <c r="BR102" s="296" t="n"/>
      <c r="BS102" s="296" t="n"/>
      <c r="BT102" s="1" t="n"/>
    </row>
    <row r="103">
      <c r="A103" s="1" t="n"/>
      <c r="B103" s="296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3" t="n"/>
      <c r="X103" s="3" t="n"/>
      <c r="Y103" s="3" t="n"/>
      <c r="Z103" s="3" t="n"/>
      <c r="AA103" s="2" t="n"/>
      <c r="AB103" s="1565" t="n"/>
      <c r="AC103" s="1565" t="n"/>
      <c r="AD103" s="1565" t="n"/>
      <c r="AE103" s="1565" t="n"/>
      <c r="AF103" s="1565" t="n"/>
      <c r="AG103" s="1565" t="n"/>
      <c r="AH103" s="2965" t="n"/>
      <c r="AI103" s="2965" t="n"/>
      <c r="AJ103" s="1173" t="n"/>
      <c r="AK103" s="1173" t="n"/>
      <c r="AL103" s="1173" t="n"/>
      <c r="AM103" s="41" t="n"/>
      <c r="AN103" s="3" t="n"/>
      <c r="AO103" s="41" t="n"/>
      <c r="AP103" s="3" t="inlineStr">
        <is>
          <t>Ю.А.Климош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265" t="n"/>
      <c r="AY103" s="4" t="n"/>
      <c r="AZ103" s="4" t="n"/>
      <c r="BA103" s="267" t="n"/>
      <c r="BB103" s="267" t="n"/>
      <c r="BC103" s="296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96" t="n"/>
      <c r="BN103" s="296" t="n"/>
      <c r="BO103" s="296" t="n"/>
      <c r="BP103" s="296" t="n"/>
      <c r="BQ103" s="296" t="n"/>
      <c r="BR103" s="296" t="n"/>
      <c r="BS103" s="296" t="n"/>
      <c r="BT103" s="1" t="n"/>
    </row>
    <row r="104">
      <c r="A104" s="1" t="n"/>
      <c r="B104" s="296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" t="n"/>
      <c r="AB104" s="2" t="n"/>
      <c r="AC104" s="1173" t="n"/>
      <c r="AD104" s="1173" t="n"/>
      <c r="AE104" s="1173" t="n"/>
      <c r="AF104" s="1173" t="n"/>
      <c r="AG104" s="1173" t="n"/>
      <c r="AH104" s="1173" t="n"/>
      <c r="AI104" s="1173" t="n"/>
      <c r="AJ104" s="1173" t="n"/>
      <c r="AK104" s="1173" t="n"/>
      <c r="AL104" s="1173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67" t="n"/>
      <c r="BB104" s="267" t="n"/>
      <c r="BC104" s="296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96" t="n"/>
      <c r="BN104" s="296" t="n"/>
      <c r="BO104" s="296" t="n"/>
      <c r="BP104" s="296" t="n"/>
      <c r="BQ104" s="296" t="n"/>
      <c r="BR104" s="296" t="n"/>
      <c r="BS104" s="296" t="n"/>
      <c r="BT104" s="1" t="n"/>
    </row>
    <row r="105">
      <c r="A105" s="1" t="n"/>
      <c r="B105" s="296" t="n"/>
      <c r="C105" s="3" t="n"/>
      <c r="D105" s="3" t="n"/>
      <c r="E105" s="3" t="n"/>
      <c r="F105" s="3" t="n"/>
      <c r="G105" s="277" t="n"/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" t="n"/>
      <c r="AB105" s="2" t="n"/>
      <c r="AC105" s="1173" t="n"/>
      <c r="AD105" s="1173" t="n"/>
      <c r="AE105" s="1173" t="n"/>
      <c r="AF105" s="1173" t="n"/>
      <c r="AG105" s="1173" t="n"/>
      <c r="AH105" s="1173" t="n"/>
      <c r="AI105" s="1173" t="n"/>
      <c r="AJ105" s="1173" t="n"/>
      <c r="AK105" s="1173" t="n"/>
      <c r="AL105" s="1173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67" t="n"/>
      <c r="BB105" s="267" t="n"/>
      <c r="BC105" s="296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96" t="n"/>
      <c r="BN105" s="296" t="n"/>
      <c r="BO105" s="296" t="n"/>
      <c r="BP105" s="296" t="n"/>
      <c r="BQ105" s="296" t="n"/>
      <c r="BR105" s="296" t="n"/>
      <c r="BS105" s="296" t="n"/>
      <c r="BT105" s="1" t="n"/>
    </row>
    <row r="106">
      <c r="A106" s="1" t="n"/>
      <c r="B106" s="296" t="n"/>
      <c r="C106" s="3" t="inlineStr">
        <is>
          <t>Декан факультета заочного образования</t>
        </is>
      </c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2" t="n"/>
      <c r="AB106" s="1565" t="n"/>
      <c r="AC106" s="1565" t="n"/>
      <c r="AD106" s="1565" t="n"/>
      <c r="AE106" s="1565" t="n"/>
      <c r="AF106" s="1565" t="n"/>
      <c r="AG106" s="1565" t="n"/>
      <c r="AH106" s="2965" t="n"/>
      <c r="AI106" s="2965" t="n"/>
      <c r="AJ106" s="1173" t="n"/>
      <c r="AK106" s="1173" t="n"/>
      <c r="AL106" s="1173" t="n"/>
      <c r="AM106" s="41" t="n"/>
      <c r="AN106" s="3" t="n"/>
      <c r="AO106" s="41" t="n"/>
      <c r="AP106" s="3" t="inlineStr">
        <is>
          <t>С.А.Прохорчик</t>
        </is>
      </c>
      <c r="AQ106" s="274" t="n"/>
      <c r="AR106" s="274" t="n"/>
      <c r="AS106" s="274" t="n"/>
      <c r="AT106" s="274" t="n"/>
      <c r="AU106" s="3" t="n"/>
      <c r="AV106" s="3" t="n"/>
      <c r="AW106" s="3" t="n"/>
      <c r="AX106" s="4" t="n"/>
      <c r="AY106" s="4" t="n"/>
      <c r="AZ106" s="4" t="n"/>
      <c r="BA106" s="267" t="n"/>
      <c r="BB106" s="267" t="n"/>
      <c r="BC106" s="296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96" t="n"/>
      <c r="BN106" s="296" t="n"/>
      <c r="BO106" s="296" t="n"/>
      <c r="BP106" s="296" t="n"/>
      <c r="BQ106" s="296" t="n"/>
      <c r="BR106" s="296" t="n"/>
      <c r="BS106" s="296" t="n"/>
      <c r="BT106" s="1" t="n"/>
    </row>
    <row r="107">
      <c r="A107" s="1" t="n"/>
      <c r="B107" s="296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4" t="n"/>
      <c r="AY107" s="4" t="n"/>
      <c r="AZ107" s="4" t="n"/>
      <c r="BA107" s="267" t="n"/>
      <c r="BB107" s="267" t="n"/>
      <c r="BC107" s="296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96" t="n"/>
      <c r="BN107" s="296" t="n"/>
      <c r="BO107" s="296" t="n"/>
      <c r="BP107" s="296" t="n"/>
      <c r="BQ107" s="296" t="n"/>
      <c r="BR107" s="296" t="n"/>
      <c r="BS107" s="296" t="n"/>
      <c r="BT107" s="1" t="n"/>
    </row>
    <row r="108">
      <c r="A108" s="1" t="n"/>
      <c r="B108" s="296" t="n"/>
      <c r="C108" s="273" t="n"/>
      <c r="D108" s="273" t="n"/>
      <c r="E108" s="273" t="n"/>
      <c r="F108" s="273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" t="n"/>
      <c r="AB108" s="2" t="n"/>
      <c r="AC108" s="1173" t="n"/>
      <c r="AD108" s="1173" t="n"/>
      <c r="AE108" s="1173" t="n"/>
      <c r="AF108" s="1173" t="n"/>
      <c r="AG108" s="1173" t="n"/>
      <c r="AH108" s="1173" t="n"/>
      <c r="AI108" s="1173" t="n"/>
      <c r="AJ108" s="1173" t="n"/>
      <c r="AK108" s="1173" t="n"/>
      <c r="AL108" s="1173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44" t="n"/>
      <c r="AY108" s="4" t="n"/>
      <c r="AZ108" s="4" t="n"/>
      <c r="BA108" s="267" t="n"/>
      <c r="BB108" s="267" t="n"/>
      <c r="BC108" s="296" t="n"/>
      <c r="BD108" s="296" t="n"/>
      <c r="BE108" s="296" t="n"/>
      <c r="BF108" s="296" t="n"/>
      <c r="BG108" s="296" t="n"/>
      <c r="BH108" s="296" t="n"/>
      <c r="BI108" s="296" t="n"/>
      <c r="BJ108" s="296" t="n"/>
      <c r="BK108" s="296" t="n"/>
      <c r="BL108" s="296" t="n"/>
      <c r="BM108" s="296" t="n"/>
      <c r="BN108" s="296" t="n"/>
      <c r="BO108" s="296" t="n"/>
      <c r="BP108" s="296" t="n"/>
      <c r="BQ108" s="296" t="n"/>
      <c r="BR108" s="296" t="n"/>
      <c r="BS108" s="296" t="n"/>
      <c r="BT108" s="1" t="n"/>
    </row>
    <row r="109">
      <c r="A109" s="1" t="n"/>
      <c r="B109" s="296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1173" t="n"/>
      <c r="AB109" s="1173" t="n"/>
      <c r="AC109" s="1173" t="n"/>
      <c r="AD109" s="1173" t="n"/>
      <c r="AE109" s="1173" t="n"/>
      <c r="AF109" s="1173" t="n"/>
      <c r="AG109" s="1173" t="n"/>
      <c r="AH109" s="1173" t="n"/>
      <c r="AI109" s="1173" t="n"/>
      <c r="AJ109" s="1173" t="n"/>
      <c r="AK109" s="1173" t="n"/>
      <c r="AL109" s="1173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" t="n"/>
      <c r="AY109" s="4" t="n"/>
      <c r="AZ109" s="4" t="n"/>
      <c r="BA109" s="267" t="n"/>
      <c r="BB109" s="267" t="n"/>
      <c r="BC109" s="296" t="n"/>
      <c r="BD109" s="296" t="n"/>
      <c r="BE109" s="296" t="n"/>
      <c r="BF109" s="296" t="n"/>
      <c r="BG109" s="296" t="n"/>
      <c r="BH109" s="296" t="n"/>
      <c r="BI109" s="296" t="n"/>
      <c r="BJ109" s="296" t="n"/>
      <c r="BK109" s="296" t="n"/>
      <c r="BL109" s="296" t="n"/>
      <c r="BM109" s="296" t="n"/>
      <c r="BN109" s="296" t="n"/>
      <c r="BO109" s="296" t="n"/>
      <c r="BP109" s="296" t="n"/>
      <c r="BQ109" s="296" t="n"/>
      <c r="BR109" s="296" t="n"/>
      <c r="BS109" s="296" t="n"/>
      <c r="BT109" s="1" t="n"/>
    </row>
    <row r="110">
      <c r="A110" s="1" t="n"/>
      <c r="B110" s="296" t="n"/>
      <c r="C110" s="274" t="inlineStr">
        <is>
          <t>Заведующий кафедрой химии, технологии электрохимических производств и материалов электронной техники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3" t="n"/>
      <c r="AA110" s="3" t="n"/>
      <c r="AB110" s="272" t="n"/>
      <c r="AC110" s="273" t="n"/>
      <c r="AD110" s="273" t="n"/>
      <c r="AE110" s="273" t="n"/>
      <c r="AF110" s="273" t="n"/>
      <c r="AG110" s="273" t="n"/>
      <c r="AH110" s="273" t="n"/>
      <c r="AI110" s="272" t="n"/>
      <c r="AJ110" s="41" t="n"/>
      <c r="AK110" s="41" t="n"/>
      <c r="AL110" s="41" t="n"/>
      <c r="AM110" s="41" t="n"/>
      <c r="AN110" s="41" t="n"/>
      <c r="AO110" s="3" t="n"/>
      <c r="AP110" s="282" t="inlineStr">
        <is>
          <t>А.А.Черник</t>
        </is>
      </c>
      <c r="AQ110" s="1" t="n"/>
      <c r="AR110" s="1" t="n"/>
      <c r="AS110" s="1" t="n"/>
      <c r="AT110" s="1" t="n"/>
      <c r="AU110" s="1" t="n"/>
      <c r="AV110" s="1" t="n"/>
      <c r="AW110" s="41" t="n"/>
      <c r="AX110" s="4" t="n"/>
      <c r="AY110" s="4" t="n"/>
      <c r="AZ110" s="4" t="n"/>
      <c r="BA110" s="267" t="n"/>
      <c r="BB110" s="267" t="n"/>
      <c r="BC110" s="296" t="n"/>
      <c r="BD110" s="296" t="n"/>
      <c r="BE110" s="296" t="n"/>
      <c r="BF110" s="296" t="n"/>
      <c r="BG110" s="296" t="n"/>
      <c r="BH110" s="296" t="n"/>
      <c r="BI110" s="296" t="n"/>
      <c r="BJ110" s="296" t="n"/>
      <c r="BK110" s="296" t="n"/>
      <c r="BL110" s="296" t="n"/>
      <c r="BM110" s="296" t="n"/>
      <c r="BN110" s="296" t="n"/>
      <c r="BO110" s="296" t="n"/>
      <c r="BP110" s="296" t="n"/>
      <c r="BQ110" s="296" t="n"/>
      <c r="BR110" s="296" t="n"/>
      <c r="BS110" s="296" t="n"/>
      <c r="BT110" s="1" t="n"/>
    </row>
    <row r="111">
      <c r="A111" s="1" t="n"/>
      <c r="B111" s="296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41" t="n"/>
      <c r="AC111" s="3" t="n"/>
      <c r="AD111" s="3" t="n"/>
      <c r="AE111" s="3" t="n"/>
      <c r="AF111" s="3" t="n"/>
      <c r="AG111" s="3" t="n"/>
      <c r="AH111" s="3" t="n"/>
      <c r="AI111" s="41" t="n"/>
      <c r="AJ111" s="41" t="n"/>
      <c r="AK111" s="41" t="n"/>
      <c r="AL111" s="41" t="n"/>
      <c r="AM111" s="41" t="n"/>
      <c r="AN111" s="41" t="n"/>
      <c r="AO111" s="3" t="n"/>
      <c r="AP111" s="3" t="n"/>
      <c r="AQ111" s="274" t="n"/>
      <c r="AR111" s="274" t="n"/>
      <c r="AS111" s="274" t="n"/>
      <c r="AT111" s="274" t="n"/>
      <c r="AU111" s="3" t="n"/>
      <c r="AV111" s="3" t="n"/>
      <c r="AW111" s="41" t="n"/>
      <c r="AX111" s="4" t="n"/>
      <c r="AY111" s="4" t="n"/>
      <c r="AZ111" s="4" t="n"/>
      <c r="BA111" s="267" t="n"/>
      <c r="BB111" s="267" t="n"/>
      <c r="BC111" s="296" t="n"/>
      <c r="BD111" s="296" t="n"/>
      <c r="BE111" s="296" t="n"/>
      <c r="BF111" s="296" t="n"/>
      <c r="BG111" s="296" t="n"/>
      <c r="BH111" s="296" t="n"/>
      <c r="BI111" s="296" t="n"/>
      <c r="BJ111" s="296" t="n"/>
      <c r="BK111" s="296" t="n"/>
      <c r="BL111" s="296" t="n"/>
      <c r="BM111" s="296" t="n"/>
      <c r="BN111" s="296" t="n"/>
      <c r="BO111" s="296" t="n"/>
      <c r="BP111" s="296" t="n"/>
      <c r="BQ111" s="296" t="n"/>
      <c r="BR111" s="296" t="n"/>
      <c r="BS111" s="296" t="n"/>
      <c r="BT111" s="1" t="n"/>
    </row>
    <row r="112">
      <c r="A112" s="1" t="n"/>
      <c r="B112" s="296" t="n"/>
      <c r="C112" s="273" t="n"/>
      <c r="D112" s="273" t="n"/>
      <c r="E112" s="273" t="n"/>
      <c r="F112" s="273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" t="n"/>
      <c r="AY112" s="4" t="n"/>
      <c r="AZ112" s="4" t="n"/>
      <c r="BA112" s="267" t="n"/>
      <c r="BB112" s="267" t="n"/>
      <c r="BC112" s="296" t="n"/>
      <c r="BD112" s="296" t="n"/>
      <c r="BE112" s="296" t="n"/>
      <c r="BF112" s="296" t="n"/>
      <c r="BG112" s="296" t="n"/>
      <c r="BH112" s="296" t="n"/>
      <c r="BI112" s="296" t="n"/>
      <c r="BJ112" s="296" t="n"/>
      <c r="BK112" s="296" t="n"/>
      <c r="BL112" s="296" t="n"/>
      <c r="BM112" s="296" t="n"/>
      <c r="BN112" s="296" t="n"/>
      <c r="BO112" s="296" t="n"/>
      <c r="BP112" s="296" t="n"/>
      <c r="BQ112" s="296" t="n"/>
      <c r="BR112" s="296" t="n"/>
      <c r="BS112" s="296" t="n"/>
      <c r="BT112" s="1" t="n"/>
    </row>
    <row r="113">
      <c r="A113" s="1" t="n"/>
      <c r="B113" s="90" t="n"/>
      <c r="C113" s="3" t="n"/>
      <c r="D113" s="3" t="n"/>
      <c r="E113" s="3" t="n"/>
      <c r="F113" s="3" t="n"/>
      <c r="G113" s="277" t="n"/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274" t="n"/>
      <c r="AA113" s="1173" t="n"/>
      <c r="AB113" s="1173" t="n"/>
      <c r="AC113" s="1173" t="n"/>
      <c r="AD113" s="1173" t="n"/>
      <c r="AE113" s="1173" t="n"/>
      <c r="AF113" s="1173" t="n"/>
      <c r="AG113" s="1173" t="n"/>
      <c r="AH113" s="1173" t="n"/>
      <c r="AI113" s="1173" t="n"/>
      <c r="AJ113" s="1173" t="n"/>
      <c r="AK113" s="1173" t="n"/>
      <c r="AL113" s="1173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" t="n"/>
      <c r="AY113" s="91" t="n"/>
      <c r="AZ113" s="244" t="n"/>
      <c r="BA113" s="244" t="n"/>
      <c r="BB113" s="244" t="n"/>
      <c r="BC113" s="244" t="n"/>
      <c r="BD113" s="90" t="n"/>
      <c r="BE113" s="90" t="n"/>
      <c r="BF113" s="90" t="n"/>
      <c r="BG113" s="90" t="n"/>
      <c r="BH113" s="90" t="n"/>
      <c r="BI113" s="90" t="n"/>
      <c r="BJ113" s="90" t="n"/>
      <c r="BK113" s="90" t="n"/>
      <c r="BL113" s="90" t="n"/>
      <c r="BM113" s="90" t="n"/>
      <c r="BN113" s="90" t="n"/>
      <c r="BO113" s="90" t="n"/>
      <c r="BP113" s="90" t="n"/>
      <c r="BQ113" s="90" t="n"/>
      <c r="BR113" s="90" t="n"/>
      <c r="BS113" s="90" t="n"/>
      <c r="BT113" s="1" t="n"/>
    </row>
    <row r="114">
      <c r="A114" s="1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1173" t="n"/>
      <c r="AB114" s="1173" t="n"/>
      <c r="AC114" s="1173" t="n"/>
      <c r="AD114" s="1173" t="n"/>
      <c r="AE114" s="1173" t="n"/>
      <c r="AF114" s="1173" t="n"/>
      <c r="AG114" s="1173" t="n"/>
      <c r="AH114" s="1173" t="n"/>
      <c r="AI114" s="1173" t="n"/>
      <c r="AJ114" s="1173" t="n"/>
      <c r="AK114" s="1173" t="n"/>
      <c r="AL114" s="1173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3" t="n"/>
      <c r="AY114" s="91" t="n"/>
      <c r="AZ114" s="244" t="n"/>
      <c r="BA114" s="91" t="n"/>
      <c r="BB114" s="244" t="n"/>
      <c r="BC114" s="244" t="n"/>
      <c r="BD114" s="90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  <c r="BS114" s="90" t="n"/>
      <c r="BT114" s="1" t="n"/>
    </row>
    <row r="115">
      <c r="A115" s="1" t="n"/>
      <c r="B115" s="90" t="n"/>
      <c r="C115" s="281" t="inlineStr">
        <is>
          <t>Рекомендован к утверждению научно-методическим советом БГТУ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1173" t="n"/>
      <c r="AB115" s="1173" t="n"/>
      <c r="AC115" s="1173" t="n"/>
      <c r="AD115" s="1173" t="n"/>
      <c r="AE115" s="1173" t="n"/>
      <c r="AF115" s="1173" t="n"/>
      <c r="AG115" s="1173" t="n"/>
      <c r="AH115" s="1173" t="n"/>
      <c r="AI115" s="1173" t="n"/>
      <c r="AJ115" s="1173" t="n"/>
      <c r="AK115" s="1173" t="n"/>
      <c r="AL115" s="1173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356" t="n"/>
      <c r="AZ115" s="356" t="n"/>
      <c r="BA115" s="356" t="n"/>
      <c r="BB115" s="356" t="n"/>
      <c r="BC115" s="356" t="n"/>
      <c r="BD115" s="356" t="n"/>
      <c r="BE115" s="356" t="n"/>
      <c r="BF115" s="356" t="n"/>
      <c r="BG115" s="356" t="n"/>
      <c r="BH115" s="356" t="n"/>
      <c r="BI115" s="356" t="n"/>
      <c r="BJ115" s="356" t="n"/>
      <c r="BK115" s="356" t="n"/>
      <c r="BL115" s="356" t="n"/>
      <c r="BM115" s="356" t="n"/>
      <c r="BN115" s="356" t="n"/>
      <c r="BO115" s="356" t="n"/>
      <c r="BP115" s="356" t="n"/>
      <c r="BQ115" s="356" t="n"/>
      <c r="BR115" s="356" t="n"/>
      <c r="BS115" s="356" t="n"/>
      <c r="BT115" s="1" t="n"/>
    </row>
    <row r="116">
      <c r="A116" s="1" t="n"/>
      <c r="B116" s="90" t="n"/>
      <c r="C116" s="282" t="inlineStr">
        <is>
          <t>Протокол № 6 от 28.04.2023</t>
        </is>
      </c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1173" t="n"/>
      <c r="AB116" s="1173" t="n"/>
      <c r="AC116" s="1173" t="n"/>
      <c r="AD116" s="1173" t="n"/>
      <c r="AE116" s="1173" t="n"/>
      <c r="AF116" s="1173" t="n"/>
      <c r="AG116" s="1173" t="n"/>
      <c r="AH116" s="1173" t="n"/>
      <c r="AI116" s="1173" t="n"/>
      <c r="AJ116" s="1173" t="n"/>
      <c r="AK116" s="1173" t="n"/>
      <c r="AL116" s="1173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356" t="n"/>
      <c r="AZ116" s="522" t="n"/>
      <c r="BA116" s="522" t="n"/>
      <c r="BB116" s="522" t="n"/>
      <c r="BC116" s="522" t="n"/>
      <c r="BD116" s="522" t="n"/>
      <c r="BE116" s="522" t="n"/>
      <c r="BF116" s="522" t="n"/>
      <c r="BG116" s="522" t="n"/>
      <c r="BH116" s="522" t="n"/>
      <c r="BI116" s="522" t="n"/>
      <c r="BJ116" s="522" t="n"/>
      <c r="BK116" s="522" t="n"/>
      <c r="BL116" s="522" t="n"/>
      <c r="BM116" s="522" t="n"/>
      <c r="BN116" s="522" t="n"/>
      <c r="BO116" s="522" t="n"/>
      <c r="BP116" s="522" t="n"/>
      <c r="BQ116" s="522" t="n"/>
      <c r="BR116" s="522" t="n"/>
      <c r="BS116" s="522" t="n"/>
      <c r="BT116" s="1" t="n"/>
    </row>
    <row r="117">
      <c r="A117" s="1" t="n"/>
      <c r="B117" s="90" t="n"/>
      <c r="C117" s="283" t="n"/>
      <c r="D117" s="283" t="n"/>
      <c r="E117" s="283" t="n"/>
      <c r="F117" s="283" t="n"/>
      <c r="G117" s="283" t="n"/>
      <c r="H117" s="283" t="n"/>
      <c r="I117" s="283" t="n"/>
      <c r="J117" s="283" t="n"/>
      <c r="K117" s="283" t="n"/>
      <c r="L117" s="283" t="n"/>
      <c r="M117" s="283" t="n"/>
      <c r="N117" s="283" t="n"/>
      <c r="O117" s="283" t="n"/>
      <c r="P117" s="283" t="n"/>
      <c r="Q117" s="283" t="n"/>
      <c r="R117" s="283" t="n"/>
      <c r="S117" s="283" t="n"/>
      <c r="T117" s="283" t="n"/>
      <c r="U117" s="283" t="n"/>
      <c r="V117" s="283" t="n"/>
      <c r="W117" s="283" t="n"/>
      <c r="X117" s="283" t="n"/>
      <c r="Y117" s="283" t="n"/>
      <c r="Z117" s="283" t="n"/>
      <c r="AA117" s="1566" t="n"/>
      <c r="AB117" s="1566" t="n"/>
      <c r="AC117" s="1566" t="n"/>
      <c r="AD117" s="1566" t="n"/>
      <c r="AE117" s="1566" t="n"/>
      <c r="AF117" s="1566" t="n"/>
      <c r="AG117" s="1566" t="n"/>
      <c r="AH117" s="1566" t="n"/>
      <c r="AI117" s="1566" t="n"/>
      <c r="AJ117" s="1566" t="n"/>
      <c r="AK117" s="1566" t="n"/>
      <c r="AL117" s="1566" t="n"/>
      <c r="AM117" s="283" t="n"/>
      <c r="AN117" s="283" t="n"/>
      <c r="AO117" s="283" t="n"/>
      <c r="AP117" s="283" t="n"/>
      <c r="AQ117" s="283" t="n"/>
      <c r="AR117" s="283" t="n"/>
      <c r="AS117" s="283" t="n"/>
      <c r="AT117" s="283" t="n"/>
      <c r="AU117" s="283" t="n"/>
      <c r="AV117" s="283" t="n"/>
      <c r="AW117" s="283" t="n"/>
      <c r="AX117" s="283" t="n"/>
      <c r="AY117" s="523" t="n"/>
      <c r="AZ117" s="523" t="n"/>
      <c r="BA117" s="523" t="n"/>
      <c r="BB117" s="523" t="n"/>
      <c r="BC117" s="523" t="n"/>
      <c r="BD117" s="523" t="n"/>
      <c r="BE117" s="523" t="n"/>
      <c r="BF117" s="523" t="n"/>
      <c r="BG117" s="523" t="n"/>
      <c r="BH117" s="523" t="n"/>
      <c r="BI117" s="523" t="n"/>
      <c r="BJ117" s="523" t="n"/>
      <c r="BK117" s="523" t="n"/>
      <c r="BL117" s="523" t="n"/>
      <c r="BM117" s="523" t="n"/>
      <c r="BN117" s="523" t="n"/>
      <c r="BO117" s="523" t="n"/>
      <c r="BP117" s="523" t="n"/>
      <c r="BQ117" s="523" t="n"/>
      <c r="BR117" s="523" t="n"/>
      <c r="BS117" s="523" t="n"/>
      <c r="BT117" s="1" t="n"/>
    </row>
    <row r="118">
      <c r="A118" s="355" t="n"/>
      <c r="B118" s="356" t="n"/>
      <c r="C118" s="356" t="n"/>
      <c r="D118" s="356" t="n"/>
      <c r="E118" s="356" t="n"/>
      <c r="F118" s="356" t="n"/>
      <c r="G118" s="356" t="n"/>
      <c r="H118" s="356" t="n"/>
      <c r="I118" s="356" t="n"/>
      <c r="J118" s="356" t="n"/>
      <c r="K118" s="356" t="n"/>
      <c r="L118" s="356" t="n"/>
      <c r="M118" s="356" t="n"/>
      <c r="N118" s="356" t="n"/>
      <c r="O118" s="356" t="n"/>
      <c r="P118" s="356" t="n"/>
      <c r="Q118" s="356" t="n"/>
      <c r="R118" s="356" t="n"/>
      <c r="S118" s="356" t="n"/>
      <c r="T118" s="356" t="n"/>
      <c r="U118" s="356" t="n"/>
      <c r="V118" s="356" t="n"/>
      <c r="W118" s="356" t="n"/>
      <c r="X118" s="356" t="n"/>
      <c r="Y118" s="356" t="n"/>
      <c r="Z118" s="516" t="n"/>
      <c r="AA118" s="516" t="n"/>
      <c r="AB118" s="516" t="n"/>
      <c r="AC118" s="516" t="n"/>
      <c r="AD118" s="516" t="n"/>
      <c r="AE118" s="516" t="n"/>
      <c r="AF118" s="516" t="n"/>
      <c r="AG118" s="516" t="n"/>
      <c r="AH118" s="516" t="n"/>
      <c r="AI118" s="516" t="n"/>
      <c r="AJ118" s="516" t="n"/>
      <c r="AK118" s="516" t="n"/>
      <c r="AL118" s="356" t="n"/>
      <c r="AM118" s="356" t="n"/>
      <c r="AN118" s="356" t="n"/>
      <c r="AO118" s="356" t="n"/>
      <c r="AP118" s="356" t="n"/>
      <c r="AQ118" s="356" t="n"/>
      <c r="AR118" s="356" t="n"/>
      <c r="AS118" s="356" t="n"/>
      <c r="AT118" s="356" t="n"/>
      <c r="AU118" s="356" t="n"/>
      <c r="AV118" s="356" t="n"/>
      <c r="AW118" s="356" t="n"/>
      <c r="AX118" s="243" t="n"/>
      <c r="AY118" s="243" t="n"/>
      <c r="AZ118" s="243" t="n"/>
      <c r="BA118" s="243" t="n"/>
      <c r="BB118" s="243" t="n"/>
      <c r="BC118" s="243" t="n"/>
      <c r="BD118" s="243" t="n"/>
      <c r="BE118" s="243" t="n"/>
      <c r="BF118" s="243" t="n"/>
      <c r="BG118" s="243" t="n"/>
      <c r="BH118" s="243" t="n"/>
      <c r="BI118" s="243" t="n"/>
      <c r="BJ118" s="243" t="n"/>
      <c r="BK118" s="243" t="n"/>
      <c r="BL118" s="243" t="n"/>
      <c r="BM118" s="243" t="n"/>
      <c r="BN118" s="243" t="n"/>
      <c r="BO118" s="243" t="n"/>
      <c r="BP118" s="243" t="n"/>
      <c r="BQ118" s="243" t="n"/>
      <c r="BR118" s="243" t="n"/>
      <c r="BS118" s="1" t="n"/>
      <c r="BT118" s="1" t="n"/>
    </row>
    <row r="119">
      <c r="A119" s="524" t="n"/>
      <c r="B119" s="356" t="n"/>
      <c r="C119" s="356" t="n"/>
      <c r="D119" s="356" t="n"/>
      <c r="E119" s="356" t="n"/>
      <c r="F119" s="356" t="n"/>
      <c r="G119" s="355" t="n"/>
      <c r="H119" s="516" t="n"/>
      <c r="I119" s="516" t="n"/>
      <c r="J119" s="516" t="n"/>
      <c r="K119" s="516" t="n"/>
      <c r="L119" s="516" t="n"/>
      <c r="M119" s="516" t="n"/>
      <c r="N119" s="516" t="n"/>
      <c r="O119" s="516" t="n"/>
      <c r="P119" s="516" t="n"/>
      <c r="Q119" s="516" t="n"/>
      <c r="R119" s="516" t="n"/>
      <c r="S119" s="516" t="n"/>
      <c r="T119" s="356" t="n"/>
      <c r="U119" s="356" t="n"/>
      <c r="V119" s="356" t="n"/>
      <c r="W119" s="356" t="n"/>
      <c r="X119" s="356" t="n"/>
      <c r="Y119" s="356" t="n"/>
      <c r="Z119" s="516" t="n"/>
      <c r="AA119" s="516" t="n"/>
      <c r="AB119" s="1524" t="n"/>
      <c r="AC119" s="1524" t="n"/>
      <c r="AD119" s="516" t="n"/>
      <c r="AE119" s="516" t="n"/>
      <c r="AF119" s="516" t="n"/>
      <c r="AG119" s="516" t="n"/>
      <c r="AH119" s="516" t="n"/>
      <c r="AI119" s="516" t="n"/>
      <c r="AJ119" s="516" t="n"/>
      <c r="AK119" s="516" t="n"/>
      <c r="AL119" s="356" t="n"/>
      <c r="AM119" s="356" t="n"/>
      <c r="AN119" s="356" t="n"/>
      <c r="AO119" s="355" t="n"/>
      <c r="AP119" s="355" t="n"/>
      <c r="AQ119" s="260" t="n"/>
      <c r="AR119" s="516" t="n"/>
      <c r="AS119" s="356" t="n"/>
      <c r="AT119" s="356" t="n"/>
      <c r="AU119" s="356" t="n"/>
      <c r="AV119" s="356" t="n"/>
      <c r="AW119" s="356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1" t="n"/>
      <c r="BP119" s="1" t="n"/>
      <c r="BQ119" s="1" t="n"/>
      <c r="BR119" s="1" t="n"/>
      <c r="BS119" s="1" t="n"/>
      <c r="BT119" s="1" t="n"/>
    </row>
    <row r="120">
      <c r="A120" s="523" t="n"/>
      <c r="B120" s="525" t="n"/>
      <c r="C120" s="525" t="n"/>
      <c r="D120" s="525" t="n"/>
      <c r="E120" s="525" t="n"/>
      <c r="F120" s="525" t="n"/>
      <c r="G120" s="525" t="n"/>
      <c r="H120" s="525" t="n"/>
      <c r="I120" s="525" t="n"/>
      <c r="J120" s="523" t="n"/>
      <c r="K120" s="523" t="n"/>
      <c r="L120" s="523" t="n"/>
      <c r="M120" s="523" t="n"/>
      <c r="N120" s="523" t="n"/>
      <c r="O120" s="523" t="n"/>
      <c r="P120" s="523" t="n"/>
      <c r="Q120" s="523" t="n"/>
      <c r="R120" s="523" t="n"/>
      <c r="S120" s="523" t="n"/>
      <c r="T120" s="523" t="n"/>
      <c r="U120" s="523" t="n"/>
      <c r="V120" s="523" t="n"/>
      <c r="W120" s="523" t="n"/>
      <c r="X120" s="523" t="n"/>
      <c r="Y120" s="523" t="n"/>
      <c r="Z120" s="2968" t="n"/>
      <c r="AA120" s="2968" t="n"/>
      <c r="AB120" s="2968" t="n"/>
      <c r="AC120" s="2968" t="n"/>
      <c r="AD120" s="2968" t="n"/>
      <c r="AE120" s="2968" t="n"/>
      <c r="AF120" s="2968" t="n"/>
      <c r="AG120" s="2968" t="n"/>
      <c r="AH120" s="2968" t="n"/>
      <c r="AI120" s="2968" t="n"/>
      <c r="AJ120" s="2968" t="n"/>
      <c r="AK120" s="2968" t="n"/>
      <c r="AL120" s="523" t="n"/>
      <c r="AM120" s="523" t="n"/>
      <c r="AN120" s="523" t="n"/>
      <c r="AO120" s="523" t="n"/>
      <c r="AP120" s="523" t="n"/>
      <c r="AQ120" s="523" t="n"/>
      <c r="AR120" s="523" t="n"/>
      <c r="AS120" s="523" t="n"/>
      <c r="AT120" s="523" t="n"/>
      <c r="AU120" s="523" t="n"/>
      <c r="AV120" s="523" t="n"/>
      <c r="AW120" s="523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1" t="n"/>
      <c r="BP120" s="1" t="n"/>
      <c r="BQ120" s="1" t="n"/>
      <c r="BR120" s="1" t="n"/>
      <c r="BS120" s="1" t="n"/>
      <c r="BT120" s="1" t="n"/>
    </row>
    <row r="121">
      <c r="A121" s="242" t="n"/>
      <c r="B121" s="242" t="n"/>
      <c r="C121" s="242" t="n"/>
      <c r="D121" s="242" t="n"/>
      <c r="E121" s="242" t="n"/>
      <c r="F121" s="242" t="n"/>
      <c r="G121" s="242" t="n"/>
      <c r="H121" s="242" t="n"/>
      <c r="I121" s="242" t="n"/>
      <c r="J121" s="242" t="n"/>
      <c r="K121" s="242" t="n"/>
      <c r="L121" s="242" t="n"/>
      <c r="M121" s="242" t="n"/>
      <c r="N121" s="242" t="n"/>
      <c r="O121" s="242" t="n"/>
      <c r="P121" s="242" t="n"/>
      <c r="Q121" s="242" t="n"/>
      <c r="R121" s="242" t="n"/>
      <c r="S121" s="242" t="n"/>
      <c r="T121" s="242" t="n"/>
      <c r="U121" s="242" t="n"/>
      <c r="V121" s="242" t="n"/>
      <c r="W121" s="242" t="n"/>
      <c r="X121" s="242" t="n"/>
      <c r="Y121" s="242" t="n"/>
      <c r="Z121" s="1835" t="n"/>
      <c r="AA121" s="1835" t="n"/>
      <c r="AB121" s="1835" t="n"/>
      <c r="AC121" s="1835" t="n"/>
      <c r="AD121" s="1835" t="n"/>
      <c r="AE121" s="1835" t="n"/>
      <c r="AF121" s="1835" t="n"/>
      <c r="AG121" s="1835" t="n"/>
      <c r="AH121" s="1835" t="n"/>
      <c r="AI121" s="1835" t="n"/>
      <c r="AJ121" s="1835" t="n"/>
      <c r="AK121" s="1835" t="n"/>
      <c r="AL121" s="242" t="n"/>
      <c r="AM121" s="242" t="n"/>
      <c r="AN121" s="242" t="n"/>
      <c r="AO121" s="242" t="n"/>
      <c r="AP121" s="242" t="n"/>
      <c r="AQ121" s="242" t="n"/>
      <c r="AR121" s="242" t="n"/>
      <c r="AS121" s="242" t="n"/>
      <c r="AT121" s="242" t="n"/>
      <c r="AU121" s="242" t="n"/>
      <c r="AV121" s="242" t="n"/>
      <c r="AW121" s="242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1" t="n"/>
      <c r="BP121" s="1" t="n"/>
      <c r="BQ121" s="1" t="n"/>
      <c r="BR121" s="1" t="n"/>
      <c r="BS121" s="1" t="n"/>
      <c r="BT121" s="1" t="n"/>
    </row>
    <row r="122">
      <c r="A122" s="243" t="n"/>
      <c r="B122" s="243" t="n"/>
      <c r="C122" s="243" t="n"/>
      <c r="D122" s="243" t="n"/>
      <c r="E122" s="243" t="n"/>
      <c r="F122" s="243" t="n"/>
      <c r="G122" s="243" t="n"/>
      <c r="H122" s="243" t="n"/>
      <c r="I122" s="243" t="n"/>
      <c r="J122" s="243" t="n"/>
      <c r="K122" s="243" t="n"/>
      <c r="L122" s="243" t="n"/>
      <c r="M122" s="243" t="n"/>
      <c r="N122" s="243" t="n"/>
      <c r="O122" s="243" t="n"/>
      <c r="P122" s="243" t="n"/>
      <c r="Q122" s="243" t="n"/>
      <c r="R122" s="243" t="n"/>
      <c r="S122" s="243" t="n"/>
      <c r="T122" s="243" t="n"/>
      <c r="U122" s="243" t="n"/>
      <c r="V122" s="243" t="n"/>
      <c r="W122" s="243" t="n"/>
      <c r="X122" s="243" t="n"/>
      <c r="Y122" s="243" t="n"/>
      <c r="Z122" s="1524" t="n"/>
      <c r="AA122" s="1524" t="n"/>
      <c r="AB122" s="1524" t="n"/>
      <c r="AC122" s="1524" t="n"/>
      <c r="AD122" s="1524" t="n"/>
      <c r="AE122" s="1524" t="n"/>
      <c r="AF122" s="1524" t="n"/>
      <c r="AG122" s="1524" t="n"/>
      <c r="AH122" s="1524" t="n"/>
      <c r="AI122" s="1524" t="n"/>
      <c r="AJ122" s="1524" t="n"/>
      <c r="AK122" s="1524" t="n"/>
      <c r="AL122" s="243" t="n"/>
      <c r="AM122" s="243" t="n"/>
      <c r="AN122" s="243" t="n"/>
      <c r="AO122" s="243" t="n"/>
      <c r="AP122" s="243" t="n"/>
      <c r="AQ122" s="243" t="n"/>
      <c r="AR122" s="243" t="n"/>
      <c r="AS122" s="243" t="n"/>
      <c r="AT122" s="243" t="n"/>
      <c r="AU122" s="243" t="n"/>
      <c r="AV122" s="243" t="n"/>
      <c r="AW122" s="243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1" t="n"/>
      <c r="BP122" s="1" t="n"/>
      <c r="BQ122" s="1" t="n"/>
      <c r="BR122" s="1" t="n"/>
      <c r="BS122" s="1" t="n"/>
      <c r="BT122" s="1" t="n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12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3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3" t="n"/>
      <c r="BQ3" s="3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509" t="n"/>
      <c r="BP4" s="509" t="n"/>
      <c r="BQ4" s="509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0" t="n"/>
      <c r="B5" s="10" t="n"/>
      <c r="C5" s="10" t="n"/>
      <c r="D5" s="10" t="n"/>
      <c r="E5" s="10" t="n"/>
      <c r="F5" s="284" t="inlineStr">
        <is>
          <t>УТВЕРЖДЕНО</t>
        </is>
      </c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31" t="n"/>
      <c r="S5" s="13" t="n"/>
      <c r="T5" s="13" t="n"/>
      <c r="U5" s="13" t="n"/>
      <c r="V5" s="13" t="n"/>
      <c r="W5" s="13" t="n"/>
      <c r="X5" s="13" t="inlineStr">
        <is>
          <t>УЧЕБНЫЙ ПЛАН</t>
        </is>
      </c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3" t="n"/>
      <c r="AQ5" s="13" t="n"/>
      <c r="AR5" s="13" t="n"/>
      <c r="AS5" s="13" t="n"/>
      <c r="AT5" s="13" t="n"/>
      <c r="AU5" s="13" t="n"/>
      <c r="AV5" s="13" t="n"/>
      <c r="AW5" s="13" t="n"/>
      <c r="AX5" s="13" t="n"/>
      <c r="AY5" s="13" t="n"/>
      <c r="AZ5" s="13" t="n"/>
      <c r="BA5" s="13" t="n"/>
      <c r="BB5" s="13" t="n"/>
      <c r="BC5" s="13" t="n"/>
      <c r="BD5" s="19" t="n"/>
      <c r="BE5" s="254" t="n"/>
      <c r="BF5" s="254" t="n"/>
      <c r="BG5" s="254" t="n"/>
      <c r="BH5" s="254" t="n"/>
      <c r="BI5" s="254" t="n"/>
      <c r="BJ5" s="28" t="n"/>
      <c r="BK5" s="254" t="n"/>
      <c r="BL5" s="254" t="n"/>
      <c r="BM5" s="1732" t="n"/>
      <c r="BN5" s="9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0" t="n"/>
      <c r="B6" s="10" t="n"/>
      <c r="C6" s="10" t="n"/>
      <c r="D6" s="10" t="n"/>
      <c r="E6" s="10" t="n"/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8" t="n"/>
      <c r="BC6" s="8" t="n"/>
      <c r="BD6" s="8" t="n"/>
      <c r="BE6" s="8" t="n"/>
      <c r="BF6" s="8" t="n"/>
      <c r="BG6" s="8" t="n"/>
      <c r="BH6" s="8" t="n"/>
      <c r="BI6" s="8" t="n"/>
      <c r="BJ6" s="8" t="n"/>
      <c r="BK6" s="8" t="n"/>
      <c r="BL6" s="8" t="n"/>
      <c r="BM6" s="15" t="n"/>
      <c r="BN6" s="9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0" t="n"/>
      <c r="B7" s="10" t="n"/>
      <c r="C7" s="10" t="n"/>
      <c r="D7" s="10" t="n"/>
      <c r="E7" s="10" t="n"/>
      <c r="F7" s="284" t="inlineStr">
        <is>
          <t>Ректором БГТУ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10" t="n"/>
      <c r="S7" s="3" t="n"/>
      <c r="T7" s="19" t="inlineStr">
        <is>
          <t>Специальность:</t>
        </is>
      </c>
      <c r="U7" s="3" t="n"/>
      <c r="V7" s="3" t="n"/>
      <c r="W7" s="3" t="n"/>
      <c r="X7" s="3" t="n"/>
      <c r="Y7" s="3" t="n"/>
      <c r="Z7" s="10" t="n"/>
      <c r="AA7" s="3" t="n"/>
      <c r="AB7" s="3" t="n"/>
      <c r="AC7" s="10" t="n"/>
      <c r="AD7" s="20" t="inlineStr">
        <is>
          <t>7-06-0711-06     Биотехнологические и фармацевтические производства</t>
        </is>
      </c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9" t="n"/>
      <c r="AW7" s="274" t="n"/>
      <c r="AX7" s="274" t="n"/>
      <c r="AY7" s="18" t="inlineStr">
        <is>
          <t>Степень: Магистр</t>
        </is>
      </c>
      <c r="AZ7" s="23" t="n"/>
      <c r="BA7" s="529" t="n"/>
      <c r="BB7" s="18" t="n"/>
      <c r="BC7" s="18" t="n"/>
      <c r="BD7" s="18" t="n"/>
      <c r="BE7" s="18" t="n"/>
      <c r="BF7" s="18" t="n"/>
      <c r="BG7" s="18" t="n"/>
      <c r="BH7" s="18" t="n"/>
      <c r="BI7" s="97" t="n"/>
      <c r="BJ7" s="1450" t="n"/>
      <c r="BK7" s="97" t="n"/>
      <c r="BL7" s="10" t="n"/>
      <c r="BM7" s="10" t="n"/>
      <c r="BN7" s="10" t="n"/>
      <c r="BO7" s="97" t="n"/>
      <c r="BP7" s="9" t="n"/>
      <c r="BQ7" s="9" t="n"/>
      <c r="BR7" s="9" t="n"/>
      <c r="BS7" s="10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19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9" t="n"/>
      <c r="AW8" s="274" t="n"/>
      <c r="AX8" s="274" t="n"/>
      <c r="AY8" s="21" t="n"/>
      <c r="AZ8" s="23" t="n"/>
      <c r="BA8" s="30" t="n"/>
      <c r="BB8" s="21" t="n"/>
      <c r="BC8" s="21" t="n"/>
      <c r="BD8" s="21" t="n"/>
      <c r="BE8" s="21" t="n"/>
      <c r="BF8" s="21" t="n"/>
      <c r="BG8" s="21" t="n"/>
      <c r="BH8" s="21" t="n"/>
      <c r="BI8" s="94" t="n"/>
      <c r="BJ8" s="94" t="n"/>
      <c r="BK8" s="94" t="n"/>
      <c r="BL8" s="1" t="n"/>
      <c r="BM8" s="1" t="n"/>
      <c r="BN8" s="1" t="n"/>
      <c r="BO8" s="94" t="n"/>
      <c r="BP8" s="9" t="n"/>
      <c r="BQ8" s="9" t="n"/>
      <c r="BR8" s="9" t="n"/>
      <c r="BS8" s="10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1" t="n"/>
      <c r="F9" s="284" t="inlineStr">
        <is>
          <t>И.В. Войтовым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31" t="n"/>
      <c r="T9" s="31" t="n"/>
      <c r="U9" s="31" t="n"/>
      <c r="V9" s="31" t="n"/>
      <c r="W9" s="31" t="n"/>
      <c r="X9" s="31" t="n"/>
      <c r="Y9" s="2444" t="n"/>
      <c r="Z9" s="351" t="n"/>
      <c r="AA9" s="351" t="n"/>
      <c r="AB9" s="351" t="n"/>
      <c r="AC9" s="351" t="n"/>
      <c r="AD9" s="351" t="n"/>
      <c r="AE9" s="351" t="n"/>
      <c r="AF9" s="351" t="n"/>
      <c r="AG9" s="351" t="n"/>
      <c r="AH9" s="351" t="n"/>
      <c r="AI9" s="351" t="n"/>
      <c r="AJ9" s="351" t="n"/>
      <c r="AK9" s="351" t="n"/>
      <c r="AL9" s="351" t="n"/>
      <c r="AM9" s="351" t="n"/>
      <c r="AN9" s="351" t="n"/>
      <c r="AO9" s="351" t="n"/>
      <c r="AP9" s="351" t="n"/>
      <c r="AQ9" s="351" t="n"/>
      <c r="AR9" s="351" t="n"/>
      <c r="AS9" s="351" t="n"/>
      <c r="AT9" s="351" t="n"/>
      <c r="AU9" s="351" t="n"/>
      <c r="AV9" s="351" t="n"/>
      <c r="AW9" s="351" t="n"/>
      <c r="AX9" s="351" t="n"/>
      <c r="AY9" s="23" t="inlineStr">
        <is>
          <t xml:space="preserve">Срок обучения: </t>
        </is>
      </c>
      <c r="AZ9" s="29" t="n"/>
      <c r="BA9" s="30" t="n"/>
      <c r="BB9" s="23" t="n"/>
      <c r="BC9" s="23" t="n"/>
      <c r="BD9" s="23" t="n"/>
      <c r="BE9" s="24" t="inlineStr">
        <is>
          <t>1  год</t>
        </is>
      </c>
      <c r="BF9" s="23" t="n"/>
      <c r="BG9" s="23" t="n"/>
      <c r="BH9" s="24" t="n"/>
      <c r="BI9" s="1" t="n"/>
      <c r="BJ9" s="94" t="n"/>
      <c r="BK9" s="91" t="n"/>
      <c r="BL9" s="1" t="n"/>
      <c r="BM9" s="1" t="n"/>
      <c r="BN9" s="1" t="n"/>
      <c r="BO9" s="91" t="n"/>
      <c r="BP9" s="16" t="n"/>
      <c r="BQ9" s="16" t="n"/>
      <c r="BR9" s="16" t="n"/>
      <c r="BS9" s="22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1" t="n"/>
      <c r="F10" s="284" t="inlineStr">
        <is>
          <t>03.05.2023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99" t="n"/>
      <c r="S10" s="299" t="n"/>
      <c r="T10" s="299" t="n"/>
      <c r="U10" s="299" t="n"/>
      <c r="V10" s="299" t="n"/>
      <c r="W10" s="299" t="n"/>
      <c r="X10" s="224" t="n"/>
      <c r="Y10" s="224" t="n"/>
      <c r="Z10" s="243" t="n"/>
      <c r="AA10" s="224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18" t="inlineStr">
        <is>
          <t xml:space="preserve">Форма получения образования: </t>
        </is>
      </c>
      <c r="AZ10" s="790" t="n"/>
      <c r="BA10" s="289" t="n"/>
      <c r="BB10" s="18" t="n"/>
      <c r="BC10" s="18" t="n"/>
      <c r="BD10" s="18" t="n"/>
      <c r="BE10" s="18" t="n"/>
      <c r="BF10" s="18" t="n"/>
      <c r="BG10" s="18" t="n"/>
      <c r="BH10" s="18" t="n"/>
      <c r="BI10" s="97" t="n"/>
      <c r="BJ10" s="1450" t="n"/>
      <c r="BK10" s="97" t="n"/>
      <c r="BL10" s="1" t="n"/>
      <c r="BM10" s="1" t="n"/>
      <c r="BN10" s="1" t="n"/>
      <c r="BO10" s="97" t="n"/>
      <c r="BP10" s="9" t="n"/>
      <c r="BQ10" s="9" t="n"/>
      <c r="BR10" s="9" t="n"/>
      <c r="BS10" s="25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" t="n"/>
      <c r="B11" s="1" t="n"/>
      <c r="C11" s="1" t="n"/>
      <c r="D11" s="1" t="n"/>
      <c r="E11" s="1" t="n"/>
      <c r="F11" s="3" t="inlineStr">
        <is>
          <t>Регистрационный № 06-07-029/уч.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284" t="n"/>
      <c r="R11" s="356" t="n"/>
      <c r="S11" s="356" t="n"/>
      <c r="T11" s="356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7" t="inlineStr">
        <is>
          <t>очная (дневная)</t>
        </is>
      </c>
      <c r="AZ11" s="24" t="n"/>
      <c r="BA11" s="1172" t="n"/>
      <c r="BB11" s="37" t="n"/>
      <c r="BC11" s="37" t="n"/>
      <c r="BD11" s="37" t="n"/>
      <c r="BE11" s="30" t="n"/>
      <c r="BF11" s="30" t="n"/>
      <c r="BG11" s="30" t="n"/>
      <c r="BH11" s="30" t="n"/>
      <c r="BI11" s="296" t="n"/>
      <c r="BJ11" s="6" t="n"/>
      <c r="BK11" s="296" t="n"/>
      <c r="BL11" s="1" t="n"/>
      <c r="BM11" s="1" t="n"/>
      <c r="BN11" s="1" t="n"/>
      <c r="BO11" s="296" t="n"/>
      <c r="BP11" s="38" t="n"/>
      <c r="BQ11" s="38" t="n"/>
      <c r="BR11" s="38" t="n"/>
      <c r="BS11" s="32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2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2446" t="inlineStr">
        <is>
          <t>КУРСЫ</t>
        </is>
      </c>
      <c r="B13" s="1710" t="inlineStr">
        <is>
          <t>сентябрь</t>
        </is>
      </c>
      <c r="C13" s="50" t="n"/>
      <c r="D13" s="50" t="n"/>
      <c r="E13" s="51" t="n"/>
      <c r="F13" s="1711" t="n"/>
      <c r="G13" s="3146" t="inlineStr">
        <is>
          <t>октябрь</t>
        </is>
      </c>
      <c r="H13" s="163" t="n"/>
      <c r="I13" s="3147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1711" t="n"/>
      <c r="AY13" s="1712" t="inlineStr">
        <is>
          <t>август</t>
        </is>
      </c>
      <c r="AZ13" s="50" t="n"/>
      <c r="BA13" s="50" t="n"/>
      <c r="BB13" s="51" t="n"/>
      <c r="BC13" s="1718" t="inlineStr">
        <is>
          <t>Теоретическое обучение</t>
        </is>
      </c>
      <c r="BD13" s="1718" t="inlineStr">
        <is>
          <t>Экзаменационные сессии</t>
        </is>
      </c>
      <c r="BE13" s="1718" t="inlineStr">
        <is>
          <t>Производственные практики</t>
        </is>
      </c>
      <c r="BF13" s="1718" t="inlineStr">
        <is>
          <t>Магистерская диссертация</t>
        </is>
      </c>
      <c r="BG13" s="1718" t="inlineStr">
        <is>
          <t>Итоговая аттестация</t>
        </is>
      </c>
      <c r="BH13" s="1718" t="inlineStr">
        <is>
          <t>Каникулы</t>
        </is>
      </c>
      <c r="BI13" s="2450" t="inlineStr">
        <is>
          <t>Всего</t>
        </is>
      </c>
      <c r="BJ13" s="1860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07" t="n"/>
      <c r="B14" s="3148" t="n">
        <v>1</v>
      </c>
      <c r="C14" s="3149" t="n">
        <v>8</v>
      </c>
      <c r="D14" s="3149" t="n">
        <v>15</v>
      </c>
      <c r="E14" s="3149" t="n">
        <v>22</v>
      </c>
      <c r="F14" s="3150" t="n">
        <v>29</v>
      </c>
      <c r="G14" s="3150" t="n">
        <v>6</v>
      </c>
      <c r="H14" s="3150" t="n">
        <v>13</v>
      </c>
      <c r="I14" s="3150" t="n">
        <v>20</v>
      </c>
      <c r="J14" s="3150" t="n">
        <v>27</v>
      </c>
      <c r="K14" s="3149" t="n">
        <v>3</v>
      </c>
      <c r="L14" s="3149" t="n">
        <v>10</v>
      </c>
      <c r="M14" s="3149" t="n">
        <v>17</v>
      </c>
      <c r="N14" s="3149" t="n">
        <v>24</v>
      </c>
      <c r="O14" s="3149" t="n">
        <v>1</v>
      </c>
      <c r="P14" s="3149" t="n">
        <v>8</v>
      </c>
      <c r="Q14" s="3149" t="n">
        <v>15</v>
      </c>
      <c r="R14" s="3149" t="n">
        <v>22</v>
      </c>
      <c r="S14" s="3150" t="n">
        <v>29</v>
      </c>
      <c r="T14" s="3149" t="n">
        <v>5</v>
      </c>
      <c r="U14" s="3149" t="n">
        <v>12</v>
      </c>
      <c r="V14" s="3149" t="n">
        <v>19</v>
      </c>
      <c r="W14" s="3150" t="n">
        <v>26</v>
      </c>
      <c r="X14" s="3149" t="n">
        <v>2</v>
      </c>
      <c r="Y14" s="3149" t="n">
        <v>9</v>
      </c>
      <c r="Z14" s="3149" t="n">
        <v>16</v>
      </c>
      <c r="AA14" s="3150" t="n">
        <v>23</v>
      </c>
      <c r="AB14" s="3149" t="n">
        <v>2</v>
      </c>
      <c r="AC14" s="3149" t="n">
        <v>9</v>
      </c>
      <c r="AD14" s="3149" t="n">
        <v>16</v>
      </c>
      <c r="AE14" s="3149" t="n">
        <v>23</v>
      </c>
      <c r="AF14" s="3150" t="n">
        <v>30</v>
      </c>
      <c r="AG14" s="3149" t="n">
        <v>6</v>
      </c>
      <c r="AH14" s="3149" t="n">
        <v>13</v>
      </c>
      <c r="AI14" s="3149" t="n">
        <v>20</v>
      </c>
      <c r="AJ14" s="3150" t="n">
        <v>27</v>
      </c>
      <c r="AK14" s="3149" t="n">
        <v>4</v>
      </c>
      <c r="AL14" s="3149" t="n">
        <v>11</v>
      </c>
      <c r="AM14" s="3149" t="n">
        <v>18</v>
      </c>
      <c r="AN14" s="3149" t="n">
        <v>25</v>
      </c>
      <c r="AO14" s="3149" t="n">
        <v>1</v>
      </c>
      <c r="AP14" s="3149" t="n">
        <v>8</v>
      </c>
      <c r="AQ14" s="3149" t="n">
        <v>15</v>
      </c>
      <c r="AR14" s="3149" t="n">
        <v>22</v>
      </c>
      <c r="AS14" s="3150" t="n">
        <v>29</v>
      </c>
      <c r="AT14" s="2383" t="n"/>
      <c r="AU14" s="3149" t="n">
        <v>6</v>
      </c>
      <c r="AV14" s="3149" t="n">
        <v>13</v>
      </c>
      <c r="AW14" s="3149" t="n">
        <v>20</v>
      </c>
      <c r="AX14" s="3150" t="n">
        <v>27</v>
      </c>
      <c r="AY14" s="3149" t="n">
        <v>3</v>
      </c>
      <c r="AZ14" s="3149" t="n">
        <v>10</v>
      </c>
      <c r="BA14" s="3149" t="n">
        <v>17</v>
      </c>
      <c r="BB14" s="3149" t="n">
        <v>24</v>
      </c>
      <c r="BC14" s="64" t="n"/>
      <c r="BD14" s="64" t="n"/>
      <c r="BE14" s="64" t="n"/>
      <c r="BF14" s="64" t="n"/>
      <c r="BG14" s="64" t="n"/>
      <c r="BH14" s="64" t="n"/>
      <c r="BI14" s="65" t="n"/>
      <c r="BJ14" s="1860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3151" t="n">
        <v>7</v>
      </c>
      <c r="C15" s="3152" t="n">
        <v>14</v>
      </c>
      <c r="D15" s="3152" t="n">
        <v>21</v>
      </c>
      <c r="E15" s="3152" t="n">
        <v>28</v>
      </c>
      <c r="F15" s="3152" t="n">
        <v>5</v>
      </c>
      <c r="G15" s="3152" t="n">
        <v>12</v>
      </c>
      <c r="H15" s="3152" t="n">
        <v>19</v>
      </c>
      <c r="I15" s="3152" t="n">
        <v>26</v>
      </c>
      <c r="J15" s="3152" t="n">
        <v>2</v>
      </c>
      <c r="K15" s="3152" t="n">
        <v>9</v>
      </c>
      <c r="L15" s="3152" t="n">
        <v>16</v>
      </c>
      <c r="M15" s="3152" t="n">
        <v>23</v>
      </c>
      <c r="N15" s="3152" t="n">
        <v>30</v>
      </c>
      <c r="O15" s="3152" t="n">
        <v>7</v>
      </c>
      <c r="P15" s="3152" t="n">
        <v>14</v>
      </c>
      <c r="Q15" s="3152" t="n">
        <v>21</v>
      </c>
      <c r="R15" s="3152" t="n">
        <v>28</v>
      </c>
      <c r="S15" s="3152" t="n">
        <v>4</v>
      </c>
      <c r="T15" s="3152" t="n">
        <v>11</v>
      </c>
      <c r="U15" s="3152" t="n">
        <v>18</v>
      </c>
      <c r="V15" s="3152" t="n">
        <v>25</v>
      </c>
      <c r="W15" s="3152" t="n">
        <v>1</v>
      </c>
      <c r="X15" s="3152" t="n">
        <v>8</v>
      </c>
      <c r="Y15" s="3152" t="n">
        <v>15</v>
      </c>
      <c r="Z15" s="3152" t="n">
        <v>22</v>
      </c>
      <c r="AA15" s="3152" t="n">
        <v>1</v>
      </c>
      <c r="AB15" s="3152" t="n">
        <v>8</v>
      </c>
      <c r="AC15" s="3152" t="n">
        <v>15</v>
      </c>
      <c r="AD15" s="3152" t="n">
        <v>22</v>
      </c>
      <c r="AE15" s="3152" t="n">
        <v>29</v>
      </c>
      <c r="AF15" s="3152" t="n">
        <v>5</v>
      </c>
      <c r="AG15" s="3152" t="n">
        <v>12</v>
      </c>
      <c r="AH15" s="3152" t="n">
        <v>19</v>
      </c>
      <c r="AI15" s="3152" t="n">
        <v>26</v>
      </c>
      <c r="AJ15" s="3152" t="n">
        <v>3</v>
      </c>
      <c r="AK15" s="3152" t="n">
        <v>10</v>
      </c>
      <c r="AL15" s="3152" t="n">
        <v>17</v>
      </c>
      <c r="AM15" s="3152" t="n">
        <v>24</v>
      </c>
      <c r="AN15" s="3152" t="n">
        <v>31</v>
      </c>
      <c r="AO15" s="3152" t="n">
        <v>7</v>
      </c>
      <c r="AP15" s="3152" t="n">
        <v>14</v>
      </c>
      <c r="AQ15" s="3152" t="n">
        <v>21</v>
      </c>
      <c r="AR15" s="3152" t="n">
        <v>28</v>
      </c>
      <c r="AS15" s="3152" t="n">
        <v>5</v>
      </c>
      <c r="AT15" s="62" t="n"/>
      <c r="AU15" s="3152" t="n">
        <v>12</v>
      </c>
      <c r="AV15" s="3152" t="n">
        <v>19</v>
      </c>
      <c r="AW15" s="3152" t="n">
        <v>26</v>
      </c>
      <c r="AX15" s="3152" t="n">
        <v>2</v>
      </c>
      <c r="AY15" s="3152" t="n">
        <v>9</v>
      </c>
      <c r="AZ15" s="3152" t="n">
        <v>16</v>
      </c>
      <c r="BA15" s="3152" t="n">
        <v>23</v>
      </c>
      <c r="BB15" s="3152" t="n">
        <v>31</v>
      </c>
      <c r="BC15" s="64" t="n"/>
      <c r="BD15" s="64" t="n"/>
      <c r="BE15" s="64" t="n"/>
      <c r="BF15" s="64" t="n"/>
      <c r="BG15" s="64" t="n"/>
      <c r="BH15" s="64" t="n"/>
      <c r="BI15" s="65" t="n"/>
      <c r="BJ15" s="1860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20" t="n"/>
      <c r="B16" s="308" t="n">
        <v>1</v>
      </c>
      <c r="C16" s="309">
        <f>B16+1</f>
        <v/>
      </c>
      <c r="D16" s="309">
        <f>C16+1</f>
        <v/>
      </c>
      <c r="E16" s="309">
        <f>D16+1</f>
        <v/>
      </c>
      <c r="F16" s="309">
        <f>E16+1</f>
        <v/>
      </c>
      <c r="G16" s="309">
        <f>F16+1</f>
        <v/>
      </c>
      <c r="H16" s="309">
        <f>G16+1</f>
        <v/>
      </c>
      <c r="I16" s="309">
        <f>H16+1</f>
        <v/>
      </c>
      <c r="J16" s="309">
        <f>I16+1</f>
        <v/>
      </c>
      <c r="K16" s="309">
        <f>J16+1</f>
        <v/>
      </c>
      <c r="L16" s="309">
        <f>K16+1</f>
        <v/>
      </c>
      <c r="M16" s="309">
        <f>L16+1</f>
        <v/>
      </c>
      <c r="N16" s="309">
        <f>M16+1</f>
        <v/>
      </c>
      <c r="O16" s="309">
        <f>N16+1</f>
        <v/>
      </c>
      <c r="P16" s="309">
        <f>O16+1</f>
        <v/>
      </c>
      <c r="Q16" s="309">
        <f>P16+1</f>
        <v/>
      </c>
      <c r="R16" s="309">
        <f>Q16+1</f>
        <v/>
      </c>
      <c r="S16" s="309">
        <f>R16+1</f>
        <v/>
      </c>
      <c r="T16" s="309">
        <f>S16+1</f>
        <v/>
      </c>
      <c r="U16" s="309">
        <f>T16+1</f>
        <v/>
      </c>
      <c r="V16" s="309">
        <f>U16+1</f>
        <v/>
      </c>
      <c r="W16" s="309">
        <f>V16+1</f>
        <v/>
      </c>
      <c r="X16" s="309">
        <f>W16+1</f>
        <v/>
      </c>
      <c r="Y16" s="309">
        <f>X16+1</f>
        <v/>
      </c>
      <c r="Z16" s="309">
        <f>Y16+1</f>
        <v/>
      </c>
      <c r="AA16" s="309">
        <f>Z16+1</f>
        <v/>
      </c>
      <c r="AB16" s="309">
        <f>AA16+1</f>
        <v/>
      </c>
      <c r="AC16" s="309">
        <f>AB16+1</f>
        <v/>
      </c>
      <c r="AD16" s="309">
        <f>AC16+1</f>
        <v/>
      </c>
      <c r="AE16" s="309">
        <f>AD16+1</f>
        <v/>
      </c>
      <c r="AF16" s="309">
        <f>AE16+1</f>
        <v/>
      </c>
      <c r="AG16" s="309">
        <f>AF16+1</f>
        <v/>
      </c>
      <c r="AH16" s="309">
        <f>AG16+1</f>
        <v/>
      </c>
      <c r="AI16" s="309">
        <f>AH16+1</f>
        <v/>
      </c>
      <c r="AJ16" s="309">
        <f>AI16+1</f>
        <v/>
      </c>
      <c r="AK16" s="309">
        <f>AJ16+1</f>
        <v/>
      </c>
      <c r="AL16" s="309">
        <f>AK16+1</f>
        <v/>
      </c>
      <c r="AM16" s="309">
        <f>AL16+1</f>
        <v/>
      </c>
      <c r="AN16" s="309">
        <f>AM16+1</f>
        <v/>
      </c>
      <c r="AO16" s="309">
        <f>AN16+1</f>
        <v/>
      </c>
      <c r="AP16" s="309">
        <f>AO16+1</f>
        <v/>
      </c>
      <c r="AQ16" s="309">
        <f>AP16+1</f>
        <v/>
      </c>
      <c r="AR16" s="309">
        <f>AQ16+1</f>
        <v/>
      </c>
      <c r="AS16" s="309">
        <f>AR16+1</f>
        <v/>
      </c>
      <c r="AT16" s="3153" t="n"/>
      <c r="AU16" s="309">
        <f>AS16+1</f>
        <v/>
      </c>
      <c r="AV16" s="309">
        <f>AU16+1</f>
        <v/>
      </c>
      <c r="AW16" s="309">
        <f>AV16+1</f>
        <v/>
      </c>
      <c r="AX16" s="309" t="n">
        <v>48</v>
      </c>
      <c r="AY16" s="309" t="n">
        <v>49</v>
      </c>
      <c r="AZ16" s="309" t="n">
        <v>50</v>
      </c>
      <c r="BA16" s="309" t="n">
        <v>51</v>
      </c>
      <c r="BB16" s="309">
        <f>BA16+1</f>
        <v/>
      </c>
      <c r="BC16" s="64" t="n"/>
      <c r="BD16" s="64" t="n"/>
      <c r="BE16" s="64" t="n"/>
      <c r="BF16" s="64" t="n"/>
      <c r="BG16" s="64" t="n"/>
      <c r="BH16" s="64" t="n"/>
      <c r="BI16" s="2456" t="n"/>
      <c r="BJ16" s="3154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576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79" t="n"/>
      <c r="AV17" s="108" t="n"/>
      <c r="AW17" s="108" t="n"/>
      <c r="AX17" s="108" t="n"/>
      <c r="AY17" s="108" t="n"/>
      <c r="AZ17" s="108" t="n"/>
      <c r="BA17" s="108" t="n"/>
      <c r="BB17" s="109" t="n"/>
      <c r="BC17" s="80" t="n">
        <v>24</v>
      </c>
      <c r="BD17" s="80" t="n">
        <v>6</v>
      </c>
      <c r="BE17" s="80" t="n">
        <v>2</v>
      </c>
      <c r="BF17" s="80" t="n">
        <v>8</v>
      </c>
      <c r="BG17" s="80" t="n">
        <v>2</v>
      </c>
      <c r="BH17" s="80" t="n">
        <v>2</v>
      </c>
      <c r="BI17" s="87">
        <f>BC17+BD17+BE17+BF17+BG17+BH17</f>
        <v/>
      </c>
      <c r="BJ17" s="3155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88" t="n"/>
      <c r="B18" s="88" t="n"/>
      <c r="C18" s="88" t="n"/>
      <c r="D18" s="88" t="n"/>
      <c r="E18" s="88" t="n"/>
      <c r="F18" s="88" t="n"/>
      <c r="G18" s="88" t="n"/>
      <c r="H18" s="88" t="n"/>
      <c r="I18" s="88" t="n"/>
      <c r="J18" s="88" t="n"/>
      <c r="K18" s="88" t="n"/>
      <c r="L18" s="88" t="n"/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8" t="n"/>
      <c r="AJ18" s="88" t="n"/>
      <c r="AK18" s="88" t="n"/>
      <c r="AL18" s="88" t="n"/>
      <c r="AM18" s="88" t="n"/>
      <c r="AN18" s="88" t="n"/>
      <c r="AO18" s="88" t="n"/>
      <c r="AP18" s="89" t="n"/>
      <c r="AQ18" s="89" t="n"/>
      <c r="AR18" s="89" t="n"/>
      <c r="AS18" s="89" t="n"/>
      <c r="AT18" s="89" t="n"/>
      <c r="AU18" s="89" t="n"/>
      <c r="AV18" s="89" t="n"/>
      <c r="AW18" s="89" t="n"/>
      <c r="AX18" s="89" t="n"/>
      <c r="AY18" s="89" t="n"/>
      <c r="AZ18" s="89" t="n"/>
      <c r="BA18" s="89" t="n"/>
      <c r="BB18" s="88" t="n"/>
      <c r="BC18" s="76">
        <f>SUM(BC17)</f>
        <v/>
      </c>
      <c r="BD18" s="80">
        <f>SUM(BD17)</f>
        <v/>
      </c>
      <c r="BE18" s="80">
        <f>SUM(BE17)</f>
        <v/>
      </c>
      <c r="BF18" s="80">
        <f>SUM(BF17)</f>
        <v/>
      </c>
      <c r="BG18" s="80">
        <f>SUM(BG17)</f>
        <v/>
      </c>
      <c r="BH18" s="80">
        <f>SUM(BH17)</f>
        <v/>
      </c>
      <c r="BI18" s="87">
        <f>SUM(BI17)</f>
        <v/>
      </c>
      <c r="BJ18" s="88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91" t="inlineStr">
        <is>
          <t>Обозначения:</t>
        </is>
      </c>
      <c r="B19" s="92" t="n"/>
      <c r="C19" s="91" t="n"/>
      <c r="D19" s="91" t="n"/>
      <c r="E19" s="91" t="n"/>
      <c r="F19" s="92" t="n"/>
      <c r="G19" s="93" t="n"/>
      <c r="H19" s="94" t="inlineStr">
        <is>
          <t>−</t>
        </is>
      </c>
      <c r="I19" s="91" t="inlineStr">
        <is>
          <t>теоретическое обучение</t>
        </is>
      </c>
      <c r="J19" s="91" t="n"/>
      <c r="K19" s="91" t="n"/>
      <c r="L19" s="91" t="n"/>
      <c r="M19" s="91" t="n"/>
      <c r="N19" s="91" t="n"/>
      <c r="O19" s="91" t="n"/>
      <c r="P19" s="91" t="n"/>
      <c r="Q19" s="94" t="n"/>
      <c r="R19" s="94" t="n"/>
      <c r="S19" s="90" t="n"/>
      <c r="T19" s="90" t="n"/>
      <c r="U19" s="90" t="n"/>
      <c r="V19" s="90" t="n"/>
      <c r="W19" s="90" t="n"/>
      <c r="X19" s="90" t="n"/>
      <c r="Y19" s="90" t="n"/>
      <c r="Z19" s="90" t="n"/>
      <c r="AA19" s="92" t="n"/>
      <c r="AB19" s="92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1" t="n"/>
      <c r="AG19" s="91" t="n"/>
      <c r="AH19" s="91" t="n"/>
      <c r="AI19" s="91" t="n"/>
      <c r="AJ19" s="91" t="n"/>
      <c r="AK19" s="91" t="n"/>
      <c r="AL19" s="91" t="n"/>
      <c r="AM19" s="91" t="n"/>
      <c r="AN19" s="92" t="n"/>
      <c r="AO19" s="92" t="n"/>
      <c r="AP19" s="96" t="inlineStr">
        <is>
          <t>//</t>
        </is>
      </c>
      <c r="AQ19" s="94" t="inlineStr">
        <is>
          <t>−</t>
        </is>
      </c>
      <c r="AR19" s="91" t="inlineStr">
        <is>
          <t>итоговая аттестация</t>
        </is>
      </c>
      <c r="AS19" s="91" t="n"/>
      <c r="AT19" s="91" t="n"/>
      <c r="AU19" s="91" t="n"/>
      <c r="AV19" s="91" t="n"/>
      <c r="AW19" s="91" t="n"/>
      <c r="AX19" s="97" t="n"/>
      <c r="AY19" s="97" t="n"/>
      <c r="AZ19" s="97" t="n"/>
      <c r="BA19" s="97" t="n"/>
      <c r="BB19" s="97" t="n"/>
      <c r="BC19" s="97" t="n"/>
      <c r="BD19" s="90" t="n"/>
      <c r="BE19" s="90" t="n"/>
      <c r="BF19" s="92" t="n"/>
      <c r="BG19" s="92" t="n"/>
      <c r="BH19" s="92" t="n"/>
      <c r="BI19" s="90" t="n"/>
      <c r="BJ19" s="94" t="n"/>
      <c r="BK19" s="90" t="n"/>
      <c r="BL19" s="90" t="n"/>
      <c r="BM19" s="90" t="n"/>
      <c r="BN19" s="9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1" t="n"/>
      <c r="AB20" s="91" t="n"/>
      <c r="AC20" s="91" t="n"/>
      <c r="AD20" s="91" t="n"/>
      <c r="AE20" s="91" t="n"/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2" t="n"/>
      <c r="BF20" s="92" t="n"/>
      <c r="BG20" s="92" t="n"/>
      <c r="BH20" s="92" t="n"/>
      <c r="BI20" s="94" t="n"/>
      <c r="BJ20" s="94" t="n"/>
      <c r="BK20" s="91" t="n"/>
      <c r="BL20" s="91" t="n"/>
      <c r="BM20" s="91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1" t="n"/>
      <c r="C21" s="91" t="n"/>
      <c r="D21" s="91" t="n"/>
      <c r="E21" s="91" t="n"/>
      <c r="F21" s="92" t="n"/>
      <c r="G21" s="95" t="inlineStr">
        <is>
          <t>:</t>
        </is>
      </c>
      <c r="H21" s="94" t="inlineStr">
        <is>
          <t>−</t>
        </is>
      </c>
      <c r="I21" s="91" t="inlineStr">
        <is>
          <t>экзаменационная сессия</t>
        </is>
      </c>
      <c r="J21" s="91" t="n"/>
      <c r="K21" s="91" t="n"/>
      <c r="L21" s="91" t="n"/>
      <c r="M21" s="91" t="n"/>
      <c r="N21" s="91" t="n"/>
      <c r="O21" s="91" t="n"/>
      <c r="P21" s="91" t="n"/>
      <c r="Q21" s="94" t="n"/>
      <c r="R21" s="94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2" t="n"/>
      <c r="AB21" s="92" t="n"/>
      <c r="AC21" s="96" t="inlineStr">
        <is>
          <t>/</t>
        </is>
      </c>
      <c r="AD21" s="94" t="inlineStr">
        <is>
          <t>−</t>
        </is>
      </c>
      <c r="AE21" s="91" t="inlineStr">
        <is>
          <t>магистерская диссертация</t>
        </is>
      </c>
      <c r="AF21" s="91" t="n"/>
      <c r="AG21" s="91" t="n"/>
      <c r="AH21" s="97" t="n"/>
      <c r="AI21" s="97" t="n"/>
      <c r="AJ21" s="97" t="n"/>
      <c r="AK21" s="97" t="n"/>
      <c r="AL21" s="92" t="n"/>
      <c r="AM21" s="90" t="n"/>
      <c r="AN21" s="90" t="n"/>
      <c r="AO21" s="92" t="n"/>
      <c r="AP21" s="95" t="inlineStr">
        <is>
          <t>=</t>
        </is>
      </c>
      <c r="AQ21" s="94" t="inlineStr">
        <is>
          <t>−</t>
        </is>
      </c>
      <c r="AR21" s="91" t="inlineStr">
        <is>
          <t>каникулы</t>
        </is>
      </c>
      <c r="AS21" s="91" t="n"/>
      <c r="AT21" s="91" t="n"/>
      <c r="AU21" s="91" t="n"/>
      <c r="AV21" s="91" t="n"/>
      <c r="AW21" s="91" t="n"/>
      <c r="AX21" s="90" t="n"/>
      <c r="AY21" s="90" t="n"/>
      <c r="AZ21" s="90" t="n"/>
      <c r="BA21" s="90" t="n"/>
      <c r="BB21" s="90" t="n"/>
      <c r="BC21" s="90" t="n"/>
      <c r="BD21" s="97" t="n"/>
      <c r="BE21" s="97" t="n"/>
      <c r="BF21" s="97" t="n"/>
      <c r="BG21" s="97" t="n"/>
      <c r="BH21" s="97" t="n"/>
      <c r="BI21" s="97" t="n"/>
      <c r="BJ21" s="94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94" t="n"/>
      <c r="H22" s="94" t="n"/>
      <c r="I22" s="94" t="n"/>
      <c r="J22" s="94" t="n"/>
      <c r="K22" s="94" t="n"/>
      <c r="L22" s="94" t="n"/>
      <c r="M22" s="94" t="n"/>
      <c r="N22" s="94" t="n"/>
      <c r="O22" s="94" t="n"/>
      <c r="P22" s="94" t="n"/>
      <c r="Q22" s="94" t="n"/>
      <c r="R22" s="94" t="n"/>
      <c r="S22" s="91" t="n"/>
      <c r="T22" s="91" t="n"/>
      <c r="U22" s="91" t="n"/>
      <c r="V22" s="91" t="n"/>
      <c r="W22" s="91" t="n"/>
      <c r="X22" s="91" t="n"/>
      <c r="Y22" s="91" t="n"/>
      <c r="Z22" s="91" t="n"/>
      <c r="AA22" s="92" t="n"/>
      <c r="AB22" s="92" t="n"/>
      <c r="AC22" s="94" t="n"/>
      <c r="AD22" s="94" t="n"/>
      <c r="AE22" s="91" t="n"/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2" t="n"/>
      <c r="AO22" s="92" t="n"/>
      <c r="AP22" s="1450" t="n"/>
      <c r="AQ22" s="94" t="n"/>
      <c r="AR22" s="91" t="n"/>
      <c r="AS22" s="91" t="n"/>
      <c r="AT22" s="91" t="n"/>
      <c r="AU22" s="91" t="n"/>
      <c r="AV22" s="91" t="n"/>
      <c r="AW22" s="91" t="n"/>
      <c r="AX22" s="97" t="n"/>
      <c r="AY22" s="97" t="n"/>
      <c r="AZ22" s="97" t="n"/>
      <c r="BA22" s="97" t="n"/>
      <c r="BB22" s="97" t="n"/>
      <c r="BC22" s="97" t="n"/>
      <c r="BD22" s="97" t="n"/>
      <c r="BE22" s="97" t="n"/>
      <c r="BF22" s="97" t="n"/>
      <c r="BG22" s="97" t="n"/>
      <c r="BH22" s="97" t="n"/>
      <c r="BI22" s="97" t="n"/>
      <c r="BJ22" s="94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43" t="inlineStr">
        <is>
          <t>III. План образовательного процесса</t>
        </is>
      </c>
      <c r="B23" s="44" t="n"/>
      <c r="C23" s="44" t="n"/>
      <c r="D23" s="44" t="n"/>
      <c r="E23" s="44" t="n"/>
      <c r="F23" s="44" t="n"/>
      <c r="G23" s="44" t="n"/>
      <c r="H23" s="44" t="n"/>
      <c r="I23" s="44" t="n"/>
      <c r="J23" s="44" t="n"/>
      <c r="K23" s="44" t="n"/>
      <c r="L23" s="44" t="n"/>
      <c r="M23" s="44" t="n"/>
      <c r="N23" s="44" t="n"/>
      <c r="O23" s="44" t="n"/>
      <c r="P23" s="44" t="n"/>
      <c r="Q23" s="44" t="n"/>
      <c r="R23" s="44" t="n"/>
      <c r="S23" s="44" t="n"/>
      <c r="T23" s="44" t="n"/>
      <c r="U23" s="4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  <c r="AH23" s="44" t="n"/>
      <c r="AI23" s="44" t="n"/>
      <c r="AJ23" s="44" t="n"/>
      <c r="AK23" s="44" t="n"/>
      <c r="AL23" s="44" t="n"/>
      <c r="AM23" s="44" t="n"/>
      <c r="AN23" s="44" t="n"/>
      <c r="AO23" s="44" t="n"/>
      <c r="AP23" s="44" t="n"/>
      <c r="AQ23" s="44" t="n"/>
      <c r="AR23" s="44" t="n"/>
      <c r="AS23" s="44" t="n"/>
      <c r="AT23" s="44" t="n"/>
      <c r="AU23" s="44" t="n"/>
      <c r="AV23" s="44" t="n"/>
      <c r="AW23" s="44" t="n"/>
      <c r="AX23" s="44" t="n"/>
      <c r="AY23" s="44" t="n"/>
      <c r="AZ23" s="44" t="n"/>
      <c r="BA23" s="44" t="n"/>
      <c r="BB23" s="44" t="n"/>
      <c r="BC23" s="44" t="n"/>
      <c r="BD23" s="44" t="n"/>
      <c r="BE23" s="44" t="n"/>
      <c r="BF23" s="44" t="n"/>
      <c r="BG23" s="44" t="n"/>
      <c r="BH23" s="44" t="n"/>
      <c r="BI23" s="44" t="n"/>
      <c r="BJ23" s="20" t="n"/>
      <c r="BK23" s="19" t="n"/>
      <c r="BL23" s="19" t="n"/>
      <c r="BM23" s="19" t="n"/>
      <c r="BN23" s="19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1733" t="inlineStr">
        <is>
          <t>№
п/п</t>
        </is>
      </c>
      <c r="B24" s="1734" t="n"/>
      <c r="C24" s="103" t="inlineStr">
        <is>
          <t>Название модуля, учебной дисциплины, курсового проекта                              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1" t="n"/>
      <c r="Y24" s="101" t="n"/>
      <c r="Z24" s="101" t="n"/>
      <c r="AA24" s="101" t="n"/>
      <c r="AB24" s="101" t="n"/>
      <c r="AC24" s="101" t="n"/>
      <c r="AD24" s="104" t="n"/>
      <c r="AE24" s="1739" t="inlineStr">
        <is>
          <t>Экзамены</t>
        </is>
      </c>
      <c r="AF24" s="1734" t="n"/>
      <c r="AG24" s="1735" t="inlineStr">
        <is>
          <t>Зачеты</t>
        </is>
      </c>
      <c r="AH24" s="1734" t="n"/>
      <c r="AI24" s="1736" t="inlineStr">
        <is>
          <t>Количество академических часов</t>
        </is>
      </c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08" t="n"/>
      <c r="AS24" s="108" t="n"/>
      <c r="AT24" s="1737" t="n"/>
      <c r="AU24" s="942" t="inlineStr">
        <is>
          <t>Распределение по курсам и семестрам</t>
        </is>
      </c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08" t="n"/>
      <c r="BF24" s="148" t="n"/>
      <c r="BG24" s="103" t="inlineStr">
        <is>
          <t>Код компетенции</t>
        </is>
      </c>
      <c r="BH24" s="101" t="n"/>
      <c r="BI24" s="104" t="n"/>
      <c r="BJ24" s="599" t="inlineStr">
        <is>
          <t>Учебная дисциплина закреплена за кафедрой</t>
        </is>
      </c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112" t="n"/>
      <c r="B25" s="1738" t="n"/>
      <c r="C25" s="112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14" t="n"/>
      <c r="AE25" s="112" t="n"/>
      <c r="AF25" s="1738" t="n"/>
      <c r="AG25" s="1" t="n"/>
      <c r="AH25" s="1738" t="n"/>
      <c r="AI25" s="2689" t="inlineStr">
        <is>
          <t>Всего</t>
        </is>
      </c>
      <c r="AJ25" s="53" t="n"/>
      <c r="AK25" s="1743" t="inlineStr">
        <is>
          <t>Аудиторных</t>
        </is>
      </c>
      <c r="AL25" s="53" t="n"/>
      <c r="AM25" s="1741" t="inlineStr">
        <is>
          <t>Из них</t>
        </is>
      </c>
      <c r="AN25" s="108" t="n"/>
      <c r="AO25" s="108" t="n"/>
      <c r="AP25" s="108" t="n"/>
      <c r="AQ25" s="108" t="n"/>
      <c r="AR25" s="108" t="n"/>
      <c r="AS25" s="108" t="n"/>
      <c r="AT25" s="1737" t="n"/>
      <c r="AU25" s="251" t="inlineStr">
        <is>
          <t>I курс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112" t="n"/>
      <c r="BH25" s="1" t="n"/>
      <c r="BI25" s="114" t="n"/>
      <c r="BJ25" s="112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112" t="n"/>
      <c r="AJ26" s="115" t="n"/>
      <c r="AK26" s="116" t="n"/>
      <c r="AL26" s="115" t="n"/>
      <c r="AM26" s="1742" t="inlineStr">
        <is>
          <t>Лекции</t>
        </is>
      </c>
      <c r="AN26" s="53" t="n"/>
      <c r="AO26" s="1743" t="inlineStr">
        <is>
          <t>Лабораторные</t>
        </is>
      </c>
      <c r="AP26" s="53" t="n"/>
      <c r="AQ26" s="1743" t="inlineStr">
        <is>
          <t>Практические</t>
        </is>
      </c>
      <c r="AR26" s="53" t="n"/>
      <c r="AS26" s="1743" t="inlineStr">
        <is>
          <t>Семинарские</t>
        </is>
      </c>
      <c r="AT26" s="53" t="n"/>
      <c r="AU26" s="105" t="inlineStr">
        <is>
          <t>1 семестр,</t>
        </is>
      </c>
      <c r="AV26" s="123" t="n"/>
      <c r="AW26" s="123" t="n"/>
      <c r="AX26" s="123" t="n"/>
      <c r="AY26" s="123" t="n"/>
      <c r="AZ26" s="124" t="n"/>
      <c r="BA26" s="1480" t="inlineStr">
        <is>
          <t>2 семестр,</t>
        </is>
      </c>
      <c r="BB26" s="123" t="n"/>
      <c r="BC26" s="123" t="n"/>
      <c r="BD26" s="123" t="n"/>
      <c r="BE26" s="123" t="n"/>
      <c r="BF26" s="161" t="n"/>
      <c r="BG26" s="112" t="n"/>
      <c r="BH26" s="1" t="n"/>
      <c r="BI26" s="114" t="n"/>
      <c r="BJ26" s="112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15" t="n"/>
      <c r="AK27" s="116" t="n"/>
      <c r="AL27" s="115" t="n"/>
      <c r="AM27" s="1" t="n"/>
      <c r="AN27" s="115" t="n"/>
      <c r="AO27" s="116" t="n"/>
      <c r="AP27" s="115" t="n"/>
      <c r="AQ27" s="116" t="n"/>
      <c r="AR27" s="115" t="n"/>
      <c r="AS27" s="116" t="n"/>
      <c r="AT27" s="115" t="n"/>
      <c r="AU27" s="125" t="n">
        <v>15</v>
      </c>
      <c r="AV27" s="126" t="n"/>
      <c r="AW27" s="181" t="inlineStr">
        <is>
          <t>недель</t>
        </is>
      </c>
      <c r="AX27" s="126" t="n"/>
      <c r="AY27" s="126" t="n"/>
      <c r="AZ27" s="128" t="n"/>
      <c r="BA27" s="129" t="n">
        <v>9</v>
      </c>
      <c r="BB27" s="126" t="n"/>
      <c r="BC27" s="189" t="inlineStr">
        <is>
          <t>недель</t>
        </is>
      </c>
      <c r="BD27" s="126" t="n"/>
      <c r="BE27" s="126" t="n"/>
      <c r="BF27" s="175" t="n"/>
      <c r="BG27" s="112" t="n"/>
      <c r="BH27" s="1" t="n"/>
      <c r="BI27" s="114" t="n"/>
      <c r="BJ27" s="112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744" t="n"/>
      <c r="B28" s="1745" t="n"/>
      <c r="C28" s="136" t="n"/>
      <c r="D28" s="44" t="n"/>
      <c r="E28" s="44" t="n"/>
      <c r="F28" s="44" t="n"/>
      <c r="G28" s="44" t="n"/>
      <c r="H28" s="44" t="n"/>
      <c r="I28" s="44" t="n"/>
      <c r="J28" s="44" t="n"/>
      <c r="K28" s="44" t="n"/>
      <c r="L28" s="44" t="n"/>
      <c r="M28" s="44" t="n"/>
      <c r="N28" s="44" t="n"/>
      <c r="O28" s="44" t="n"/>
      <c r="P28" s="44" t="n"/>
      <c r="Q28" s="44" t="n"/>
      <c r="R28" s="44" t="n"/>
      <c r="S28" s="44" t="n"/>
      <c r="T28" s="44" t="n"/>
      <c r="U28" s="4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137" t="n"/>
      <c r="AE28" s="1744" t="n"/>
      <c r="AF28" s="1745" t="n"/>
      <c r="AG28" s="1746" t="n"/>
      <c r="AH28" s="1745" t="n"/>
      <c r="AI28" s="1744" t="n"/>
      <c r="AJ28" s="1748" t="n"/>
      <c r="AK28" s="1747" t="n"/>
      <c r="AL28" s="1748" t="n"/>
      <c r="AM28" s="1746" t="n"/>
      <c r="AN28" s="1748" t="n"/>
      <c r="AO28" s="1747" t="n"/>
      <c r="AP28" s="1748" t="n"/>
      <c r="AQ28" s="1747" t="n"/>
      <c r="AR28" s="1748" t="n"/>
      <c r="AS28" s="1747" t="n"/>
      <c r="AT28" s="1748" t="n"/>
      <c r="AU28" s="3156" t="inlineStr">
        <is>
          <t>Всего часов</t>
        </is>
      </c>
      <c r="AV28" s="144" t="n"/>
      <c r="AW28" s="3157" t="inlineStr">
        <is>
          <t>Ауд.часов</t>
        </is>
      </c>
      <c r="AX28" s="144" t="n"/>
      <c r="AY28" s="3157" t="inlineStr">
        <is>
          <t>Зач.единиц</t>
        </is>
      </c>
      <c r="AZ28" s="144" t="n"/>
      <c r="BA28" s="3157" t="inlineStr">
        <is>
          <t>Всего часов</t>
        </is>
      </c>
      <c r="BB28" s="144" t="n"/>
      <c r="BC28" s="3157" t="inlineStr">
        <is>
          <t>Ауд.часов</t>
        </is>
      </c>
      <c r="BD28" s="144" t="n"/>
      <c r="BE28" s="3157" t="inlineStr">
        <is>
          <t>Зач.единиц</t>
        </is>
      </c>
      <c r="BF28" s="144" t="n"/>
      <c r="BG28" s="136" t="n"/>
      <c r="BH28" s="44" t="n"/>
      <c r="BI28" s="137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51" t="n">
        <v>1</v>
      </c>
      <c r="B29" s="1737" t="n"/>
      <c r="C29" s="1238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08" t="n"/>
      <c r="Y29" s="108" t="n"/>
      <c r="Z29" s="108" t="n"/>
      <c r="AA29" s="108" t="n"/>
      <c r="AB29" s="108" t="n"/>
      <c r="AC29" s="108" t="n"/>
      <c r="AD29" s="148" t="n"/>
      <c r="AE29" s="1752" t="n"/>
      <c r="AF29" s="1753" t="n"/>
      <c r="AG29" s="1754" t="n"/>
      <c r="AH29" s="1754" t="n"/>
      <c r="AI29" s="1759">
        <f>AI30+AI34</f>
        <v/>
      </c>
      <c r="AJ29" s="109" t="n"/>
      <c r="AK29" s="1758">
        <f>AK30+AK34</f>
        <v/>
      </c>
      <c r="AL29" s="109" t="n"/>
      <c r="AM29" s="1757">
        <f>AM30+AM34</f>
        <v/>
      </c>
      <c r="AN29" s="109" t="n"/>
      <c r="AO29" s="1758">
        <f>AO30+AO34</f>
        <v/>
      </c>
      <c r="AP29" s="109" t="n"/>
      <c r="AQ29" s="1758">
        <f>AQ30+AQ34</f>
        <v/>
      </c>
      <c r="AR29" s="109" t="n"/>
      <c r="AS29" s="382">
        <f>SUM(AS30:AT36)</f>
        <v/>
      </c>
      <c r="AT29" s="109" t="n"/>
      <c r="AU29" s="1759">
        <f>AU30+AU34</f>
        <v/>
      </c>
      <c r="AV29" s="109" t="n"/>
      <c r="AW29" s="1758">
        <f>AW30+AW34</f>
        <v/>
      </c>
      <c r="AX29" s="109" t="n"/>
      <c r="AY29" s="1758">
        <f>AY30+AY34</f>
        <v/>
      </c>
      <c r="AZ29" s="109" t="n"/>
      <c r="BA29" s="1758">
        <f>BA30+BA34</f>
        <v/>
      </c>
      <c r="BB29" s="109" t="n"/>
      <c r="BC29" s="1758">
        <f>BC30+BC34</f>
        <v/>
      </c>
      <c r="BD29" s="109" t="n"/>
      <c r="BE29" s="1758">
        <f>BE30+BE34</f>
        <v/>
      </c>
      <c r="BF29" s="109" t="n"/>
      <c r="BG29" s="3158" t="n"/>
      <c r="BH29" s="108" t="n"/>
      <c r="BI29" s="1737" t="n"/>
      <c r="BJ29" s="1070" t="n"/>
      <c r="BK29" s="9" t="n"/>
      <c r="BL29" s="9" t="n"/>
      <c r="BM29" s="9" t="n"/>
      <c r="BN29" s="9" t="n"/>
      <c r="BO29" s="9" t="n"/>
      <c r="BP29" s="9" t="n"/>
      <c r="BQ29" s="9" t="n"/>
      <c r="BR29" s="9" t="n"/>
      <c r="BS29" s="9" t="n"/>
      <c r="BT29" s="9" t="n"/>
      <c r="BU29" s="9" t="n"/>
      <c r="BV29" s="9" t="n"/>
      <c r="BW29" s="9" t="n"/>
      <c r="BX29" s="9" t="n"/>
      <c r="BY29" s="9" t="n"/>
      <c r="BZ29" s="9" t="n"/>
      <c r="CA29" s="9" t="n"/>
      <c r="CB29" s="9" t="n"/>
      <c r="CC29" s="9" t="n"/>
      <c r="CD29" s="9" t="n"/>
      <c r="CE29" s="9" t="n"/>
      <c r="CF29" s="9" t="n"/>
      <c r="CG29" s="9" t="n"/>
      <c r="CH29" s="9" t="n"/>
      <c r="CI29" s="1" t="n"/>
      <c r="CJ29" s="1" t="n"/>
      <c r="CK29" s="1" t="n"/>
      <c r="CL29" s="1" t="n"/>
      <c r="CM29" s="1" t="n"/>
    </row>
    <row r="30">
      <c r="A30" s="1761" t="inlineStr">
        <is>
          <t xml:space="preserve">1.1 </t>
        </is>
      </c>
      <c r="B30" s="1762" t="n"/>
      <c r="C30" s="1186" t="inlineStr">
        <is>
          <t>Модуль "Биотехнологические и фармацевтические производства"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/>
      <c r="Z30" s="123" t="n"/>
      <c r="AA30" s="123" t="n"/>
      <c r="AB30" s="123" t="n"/>
      <c r="AC30" s="123" t="n"/>
      <c r="AD30" s="161" t="n"/>
      <c r="AE30" s="1763" t="n"/>
      <c r="AF30" s="1764" t="n"/>
      <c r="AG30" s="679" t="n"/>
      <c r="AH30" s="679" t="n"/>
      <c r="AI30" s="167">
        <f>AI31+AI32+AI33</f>
        <v/>
      </c>
      <c r="AJ30" s="124" t="n"/>
      <c r="AK30" s="232">
        <f>AK31+AK32+AK33</f>
        <v/>
      </c>
      <c r="AL30" s="124" t="n"/>
      <c r="AM30" s="1768">
        <f>AM31+AM32+AM33</f>
        <v/>
      </c>
      <c r="AN30" s="124" t="n"/>
      <c r="AO30" s="232">
        <f>AO31+AO32+AO33</f>
        <v/>
      </c>
      <c r="AP30" s="124" t="n"/>
      <c r="AQ30" s="232">
        <f>AQ31+AQ32+AQ33</f>
        <v/>
      </c>
      <c r="AR30" s="124" t="n"/>
      <c r="AS30" s="232">
        <f>AS31+AS32+AS33</f>
        <v/>
      </c>
      <c r="AT30" s="124" t="n"/>
      <c r="AU30" s="1768">
        <f>AU31+AU32+AU33</f>
        <v/>
      </c>
      <c r="AV30" s="124" t="n"/>
      <c r="AW30" s="232">
        <f>AW31+AW32+AW33</f>
        <v/>
      </c>
      <c r="AX30" s="124" t="n"/>
      <c r="AY30" s="232">
        <f>AY31+AY32+AY33</f>
        <v/>
      </c>
      <c r="AZ30" s="124" t="n"/>
      <c r="BA30" s="232">
        <f>BA31:BB31+BA32+BA33</f>
        <v/>
      </c>
      <c r="BB30" s="124" t="n"/>
      <c r="BC30" s="232">
        <f>BC31+BC32+BC33</f>
        <v/>
      </c>
      <c r="BD30" s="124" t="n"/>
      <c r="BE30" s="232">
        <f>BE31+BE32+BE33</f>
        <v/>
      </c>
      <c r="BF30" s="124" t="n"/>
      <c r="BG30" s="2698" t="n"/>
      <c r="BH30" s="123" t="n"/>
      <c r="BI30" s="1762" t="n"/>
      <c r="BJ30" s="1070" t="n"/>
      <c r="BK30" s="9" t="n"/>
      <c r="BL30" s="9" t="n"/>
      <c r="BM30" s="9" t="n"/>
      <c r="BN30" s="9" t="n"/>
      <c r="BO30" s="9" t="n"/>
      <c r="BP30" s="9" t="n"/>
      <c r="BQ30" s="9" t="n"/>
      <c r="BR30" s="9" t="n"/>
      <c r="BS30" s="9" t="n"/>
      <c r="BT30" s="9" t="n"/>
      <c r="BU30" s="9" t="n"/>
      <c r="BV30" s="9" t="n"/>
      <c r="BW30" s="9" t="n"/>
      <c r="BX30" s="9" t="n"/>
      <c r="BY30" s="9" t="n"/>
      <c r="BZ30" s="9" t="n"/>
      <c r="CA30" s="9" t="n"/>
      <c r="CB30" s="9" t="n"/>
      <c r="CC30" s="9" t="n"/>
      <c r="CD30" s="9" t="n"/>
      <c r="CE30" s="9" t="n"/>
      <c r="CF30" s="9" t="n"/>
      <c r="CG30" s="9" t="n"/>
      <c r="CH30" s="9" t="n"/>
      <c r="CI30" s="1" t="n"/>
      <c r="CJ30" s="1" t="n"/>
      <c r="CK30" s="1" t="n"/>
      <c r="CL30" s="1" t="n"/>
      <c r="CM30" s="1" t="n"/>
    </row>
    <row r="31">
      <c r="A31" s="217" t="inlineStr">
        <is>
          <t>1.1.1</t>
        </is>
      </c>
      <c r="B31" s="175" t="n"/>
      <c r="C31" s="1260" t="inlineStr">
        <is>
          <t>Современные биотехнологические производства</t>
        </is>
      </c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/>
      <c r="AC31" s="126" t="n"/>
      <c r="AD31" s="175" t="n"/>
      <c r="AE31" s="1771" t="n">
        <v>1</v>
      </c>
      <c r="AF31" s="1770" t="n"/>
      <c r="AG31" s="125" t="n"/>
      <c r="AH31" s="605" t="n"/>
      <c r="AI31" s="1796">
        <f>AU31+BB31</f>
        <v/>
      </c>
      <c r="AJ31" s="128" t="n"/>
      <c r="AK31" s="93">
        <f>AM31+AO31+AQ31+AS31</f>
        <v/>
      </c>
      <c r="AL31" s="128" t="n"/>
      <c r="AM31" s="181" t="n">
        <v>32</v>
      </c>
      <c r="AN31" s="128" t="n"/>
      <c r="AO31" s="93" t="n"/>
      <c r="AP31" s="128" t="n"/>
      <c r="AQ31" s="93" t="n">
        <v>14</v>
      </c>
      <c r="AR31" s="128" t="n"/>
      <c r="AS31" s="93" t="n"/>
      <c r="AT31" s="128" t="n"/>
      <c r="AU31" s="177">
        <f>AY31*36</f>
        <v/>
      </c>
      <c r="AV31" s="128" t="n"/>
      <c r="AW31" s="93">
        <f>AK31</f>
        <v/>
      </c>
      <c r="AX31" s="128" t="n"/>
      <c r="AY31" s="93" t="n">
        <v>3</v>
      </c>
      <c r="AZ31" s="128" t="n"/>
      <c r="BA31" s="93" t="n"/>
      <c r="BB31" s="128" t="n"/>
      <c r="BC31" s="93" t="n"/>
      <c r="BD31" s="128" t="n"/>
      <c r="BE31" s="93" t="n"/>
      <c r="BF31" s="128" t="n"/>
      <c r="BG31" s="182" t="inlineStr">
        <is>
          <t>УПК-1</t>
        </is>
      </c>
      <c r="BH31" s="126" t="n"/>
      <c r="BI31" s="175" t="n"/>
      <c r="BJ31" s="1070" t="inlineStr">
        <is>
          <t>БТ</t>
        </is>
      </c>
      <c r="BK31" s="9" t="n"/>
      <c r="BL31" s="9" t="n"/>
      <c r="BM31" s="9" t="n"/>
      <c r="BN31" s="9" t="n"/>
      <c r="BO31" s="9" t="n"/>
      <c r="BP31" s="9" t="n"/>
      <c r="BQ31" s="9" t="n"/>
      <c r="BR31" s="9" t="n"/>
      <c r="BS31" s="9" t="n"/>
      <c r="BT31" s="9" t="n"/>
      <c r="BU31" s="9" t="n"/>
      <c r="BV31" s="9" t="n"/>
      <c r="BW31" s="9" t="n"/>
      <c r="BX31" s="9" t="n"/>
      <c r="BY31" s="9" t="n"/>
      <c r="BZ31" s="9" t="n"/>
      <c r="CA31" s="9" t="n"/>
      <c r="CB31" s="9" t="n"/>
      <c r="CC31" s="9" t="n"/>
      <c r="CD31" s="9" t="n"/>
      <c r="CE31" s="9" t="n"/>
      <c r="CF31" s="9" t="n"/>
      <c r="CG31" s="9" t="n"/>
      <c r="CH31" s="9" t="n"/>
      <c r="CI31" s="1" t="n"/>
      <c r="CJ31" s="1" t="n"/>
      <c r="CK31" s="1" t="n"/>
      <c r="CL31" s="1" t="n"/>
      <c r="CM31" s="1" t="n"/>
    </row>
    <row r="32">
      <c r="A32" s="217" t="inlineStr">
        <is>
          <t>1.1.2</t>
        </is>
      </c>
      <c r="B32" s="175" t="n"/>
      <c r="C32" s="1260" t="inlineStr">
        <is>
          <t>Промышленная асептика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/>
      <c r="AF32" s="1770" t="n"/>
      <c r="AG32" s="182" t="n">
        <v>2</v>
      </c>
      <c r="AH32" s="175" t="n"/>
      <c r="AI32" s="1796">
        <f>BA32+AV32</f>
        <v/>
      </c>
      <c r="AJ32" s="128" t="n"/>
      <c r="AK32" s="93">
        <f>AM32+AO32+AQ32+AS32</f>
        <v/>
      </c>
      <c r="AL32" s="128" t="n"/>
      <c r="AM32" s="181" t="n">
        <v>30</v>
      </c>
      <c r="AN32" s="128" t="n"/>
      <c r="AO32" s="93" t="n"/>
      <c r="AP32" s="128" t="n"/>
      <c r="AQ32" s="93" t="n">
        <v>12</v>
      </c>
      <c r="AR32" s="128" t="n"/>
      <c r="AS32" s="93" t="n"/>
      <c r="AT32" s="128" t="n"/>
      <c r="AU32" s="177" t="n"/>
      <c r="AV32" s="128" t="n"/>
      <c r="AW32" s="93" t="n"/>
      <c r="AX32" s="128" t="n"/>
      <c r="AY32" s="1774" t="n"/>
      <c r="AZ32" s="128" t="n"/>
      <c r="BA32" s="93">
        <f>BE32*36</f>
        <v/>
      </c>
      <c r="BB32" s="128" t="n"/>
      <c r="BC32" s="93">
        <f>AK32</f>
        <v/>
      </c>
      <c r="BD32" s="128" t="n"/>
      <c r="BE32" s="93" t="n">
        <v>3</v>
      </c>
      <c r="BF32" s="128" t="n"/>
      <c r="BG32" s="182" t="inlineStr">
        <is>
          <t>УПК-2</t>
        </is>
      </c>
      <c r="BH32" s="126" t="n"/>
      <c r="BI32" s="175" t="n"/>
      <c r="BJ32" s="1070" t="inlineStr">
        <is>
          <t>БТ</t>
        </is>
      </c>
      <c r="BK32" s="9" t="n"/>
      <c r="BL32" s="9" t="n"/>
      <c r="BM32" s="9" t="n"/>
      <c r="BN32" s="9" t="n"/>
      <c r="BO32" s="9" t="n"/>
      <c r="BP32" s="9" t="n"/>
      <c r="BQ32" s="9" t="n"/>
      <c r="BR32" s="9" t="n"/>
      <c r="BS32" s="9" t="n"/>
      <c r="BT32" s="9" t="n"/>
      <c r="BU32" s="9" t="n"/>
      <c r="BV32" s="9" t="n"/>
      <c r="BW32" s="9" t="n"/>
      <c r="BX32" s="9" t="n"/>
      <c r="BY32" s="9" t="n"/>
      <c r="BZ32" s="9" t="n"/>
      <c r="CA32" s="9" t="n"/>
      <c r="CB32" s="9" t="n"/>
      <c r="CC32" s="9" t="n"/>
      <c r="CD32" s="9" t="n"/>
      <c r="CE32" s="9" t="n"/>
      <c r="CF32" s="9" t="n"/>
      <c r="CG32" s="9" t="n"/>
      <c r="CH32" s="9" t="n"/>
      <c r="CI32" s="1" t="n"/>
      <c r="CJ32" s="1" t="n"/>
      <c r="CK32" s="1" t="n"/>
      <c r="CL32" s="1" t="n"/>
      <c r="CM32" s="1" t="n"/>
    </row>
    <row r="33">
      <c r="A33" s="217" t="inlineStr">
        <is>
          <t>1.1.3</t>
        </is>
      </c>
      <c r="B33" s="175" t="n"/>
      <c r="C33" s="1260" t="inlineStr">
        <is>
          <t>Современные фармацевтические производства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2</v>
      </c>
      <c r="AF33" s="1770" t="n"/>
      <c r="AG33" s="125" t="n"/>
      <c r="AH33" s="605" t="n"/>
      <c r="AI33" s="1796">
        <f>AU33+BA33</f>
        <v/>
      </c>
      <c r="AJ33" s="128" t="n"/>
      <c r="AK33" s="93">
        <f>AM33+AO33+AQ33+AS33</f>
        <v/>
      </c>
      <c r="AL33" s="128" t="n"/>
      <c r="AM33" s="181" t="n">
        <v>32</v>
      </c>
      <c r="AN33" s="128" t="n"/>
      <c r="AO33" s="93" t="n"/>
      <c r="AP33" s="128" t="n"/>
      <c r="AQ33" s="93" t="n">
        <v>14</v>
      </c>
      <c r="AR33" s="128" t="n"/>
      <c r="AS33" s="93" t="n"/>
      <c r="AT33" s="128" t="n"/>
      <c r="AU33" s="177" t="n"/>
      <c r="AV33" s="128" t="n"/>
      <c r="AW33" s="93" t="n"/>
      <c r="AX33" s="128" t="n"/>
      <c r="AY33" s="93" t="n"/>
      <c r="AZ33" s="128" t="n"/>
      <c r="BA33" s="93">
        <f>BE33*36</f>
        <v/>
      </c>
      <c r="BB33" s="128" t="n"/>
      <c r="BC33" s="93">
        <f>AK33</f>
        <v/>
      </c>
      <c r="BD33" s="128" t="n"/>
      <c r="BE33" s="93" t="n">
        <v>3</v>
      </c>
      <c r="BF33" s="128" t="n"/>
      <c r="BG33" s="182" t="inlineStr">
        <is>
          <t>УПК-3</t>
        </is>
      </c>
      <c r="BH33" s="126" t="n"/>
      <c r="BI33" s="175" t="n"/>
      <c r="BJ33" s="1070" t="inlineStr">
        <is>
          <t>БТ</t>
        </is>
      </c>
      <c r="BK33" s="9" t="n"/>
      <c r="BL33" s="9" t="n"/>
      <c r="BM33" s="9" t="n"/>
      <c r="BN33" s="9" t="n"/>
      <c r="BO33" s="9" t="n"/>
      <c r="BP33" s="9" t="n"/>
      <c r="BQ33" s="9" t="n"/>
      <c r="BR33" s="9" t="n"/>
      <c r="BS33" s="9" t="n"/>
      <c r="BT33" s="9" t="n"/>
      <c r="BU33" s="9" t="n"/>
      <c r="BV33" s="9" t="n"/>
      <c r="BW33" s="9" t="n"/>
      <c r="BX33" s="9" t="n"/>
      <c r="BY33" s="9" t="n"/>
      <c r="BZ33" s="9" t="n"/>
      <c r="CA33" s="9" t="n"/>
      <c r="CB33" s="9" t="n"/>
      <c r="CC33" s="9" t="n"/>
      <c r="CD33" s="9" t="n"/>
      <c r="CE33" s="9" t="n"/>
      <c r="CF33" s="9" t="n"/>
      <c r="CG33" s="9" t="n"/>
      <c r="CH33" s="9" t="n"/>
      <c r="CI33" s="1" t="n"/>
      <c r="CJ33" s="1" t="n"/>
      <c r="CK33" s="1" t="n"/>
      <c r="CL33" s="1" t="n"/>
      <c r="CM33" s="1" t="n"/>
    </row>
    <row r="34">
      <c r="A34" s="216" t="inlineStr">
        <is>
          <t>1.2</t>
        </is>
      </c>
      <c r="B34" s="175" t="n"/>
      <c r="C34" s="1266" t="inlineStr">
        <is>
          <t>Модуль "Научно-исследовательская работа"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82" t="n"/>
      <c r="AF34" s="175" t="n"/>
      <c r="AG34" s="182" t="n"/>
      <c r="AH34" s="175" t="n"/>
      <c r="AI34" s="1824">
        <f>SUM(AI35:AJ36)</f>
        <v/>
      </c>
      <c r="AJ34" s="128" t="n"/>
      <c r="AK34" s="95">
        <f>AK35+AK36</f>
        <v/>
      </c>
      <c r="AL34" s="128" t="n"/>
      <c r="AM34" s="187">
        <f>AM35+AM36</f>
        <v/>
      </c>
      <c r="AN34" s="128" t="n"/>
      <c r="AO34" s="95">
        <f>AO35+AO36</f>
        <v/>
      </c>
      <c r="AP34" s="128" t="n"/>
      <c r="AQ34" s="95" t="n"/>
      <c r="AR34" s="128" t="n"/>
      <c r="AS34" s="95" t="n"/>
      <c r="AT34" s="128" t="n"/>
      <c r="AU34" s="1824">
        <f>AU35+AU36</f>
        <v/>
      </c>
      <c r="AV34" s="128" t="n"/>
      <c r="AW34" s="235">
        <f>AW35+AW36</f>
        <v/>
      </c>
      <c r="AX34" s="128" t="n"/>
      <c r="AY34" s="235">
        <f>AY35+AY36</f>
        <v/>
      </c>
      <c r="AZ34" s="128" t="n"/>
      <c r="BA34" s="235">
        <f>BA35+BA36</f>
        <v/>
      </c>
      <c r="BB34" s="128" t="n"/>
      <c r="BC34" s="235">
        <f>BC35+BC36</f>
        <v/>
      </c>
      <c r="BD34" s="128" t="n"/>
      <c r="BE34" s="235">
        <f>BE35+BE36</f>
        <v/>
      </c>
      <c r="BF34" s="128" t="n"/>
      <c r="BG34" s="182" t="n"/>
      <c r="BH34" s="126" t="n"/>
      <c r="BI34" s="175" t="n"/>
      <c r="BJ34" s="1777" t="n"/>
      <c r="BK34" s="1865" t="n"/>
      <c r="BL34" s="1865" t="n"/>
      <c r="BM34" s="1865" t="n"/>
      <c r="BN34" s="1865" t="n"/>
      <c r="BO34" s="1865" t="n"/>
      <c r="BP34" s="1865" t="n"/>
      <c r="BQ34" s="1865" t="n"/>
      <c r="BR34" s="1865" t="n"/>
      <c r="BS34" s="1865" t="n"/>
      <c r="BT34" s="1865" t="n"/>
      <c r="BU34" s="1865" t="n"/>
      <c r="BV34" s="1865" t="n"/>
      <c r="BW34" s="9" t="n"/>
      <c r="BX34" s="9" t="n"/>
      <c r="BY34" s="9" t="n"/>
      <c r="BZ34" s="9" t="n"/>
      <c r="CA34" s="9" t="n"/>
      <c r="CB34" s="9" t="n"/>
      <c r="CC34" s="9" t="n"/>
      <c r="CD34" s="9" t="n"/>
      <c r="CE34" s="9" t="n"/>
      <c r="CF34" s="9" t="n"/>
      <c r="CG34" s="9" t="n"/>
      <c r="CH34" s="9" t="n"/>
      <c r="CI34" s="1" t="n"/>
      <c r="CJ34" s="1" t="n"/>
      <c r="CK34" s="1" t="n"/>
      <c r="CL34" s="1" t="n"/>
      <c r="CM34" s="1" t="n"/>
    </row>
    <row r="35">
      <c r="A35" s="1769" t="inlineStr">
        <is>
          <t>1.2.1</t>
        </is>
      </c>
      <c r="B35" s="1770" t="n"/>
      <c r="C35" s="1260" t="inlineStr">
        <is>
          <t>Научно-исследовательский семинар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25" t="n"/>
      <c r="AF35" s="189" t="n"/>
      <c r="AG35" s="605" t="n">
        <v>1</v>
      </c>
      <c r="AH35" s="605" t="n">
        <v>2</v>
      </c>
      <c r="AI35" s="1796">
        <f>AU35+BA35</f>
        <v/>
      </c>
      <c r="AJ35" s="128" t="n"/>
      <c r="AK35" s="93" t="n"/>
      <c r="AL35" s="128" t="n"/>
      <c r="AM35" s="181" t="n"/>
      <c r="AN35" s="128" t="n"/>
      <c r="AO35" s="93" t="n"/>
      <c r="AP35" s="128" t="n"/>
      <c r="AQ35" s="93" t="n"/>
      <c r="AR35" s="128" t="n"/>
      <c r="AS35" s="93" t="n"/>
      <c r="AT35" s="128" t="n"/>
      <c r="AU35" s="177">
        <f>AY35*36</f>
        <v/>
      </c>
      <c r="AV35" s="128" t="n"/>
      <c r="AW35" s="93" t="n"/>
      <c r="AX35" s="128" t="n"/>
      <c r="AY35" s="93" t="n">
        <v>3</v>
      </c>
      <c r="AZ35" s="128" t="n"/>
      <c r="BA35" s="93">
        <f>BE35*36</f>
        <v/>
      </c>
      <c r="BB35" s="128" t="n"/>
      <c r="BC35" s="93" t="n"/>
      <c r="BD35" s="128" t="n"/>
      <c r="BE35" s="93" t="n">
        <v>3</v>
      </c>
      <c r="BF35" s="128" t="n"/>
      <c r="BG35" s="828" t="inlineStr">
        <is>
          <t xml:space="preserve">УК-1,4,5,6 </t>
        </is>
      </c>
      <c r="BH35" s="126" t="n"/>
      <c r="BI35" s="175" t="n"/>
      <c r="BJ35" s="1070" t="inlineStr">
        <is>
          <t>БТ</t>
        </is>
      </c>
      <c r="BK35" s="1865" t="n"/>
      <c r="BL35" s="1865" t="n"/>
      <c r="BM35" s="1865" t="n"/>
      <c r="BN35" s="1865" t="n"/>
      <c r="BO35" s="1865" t="n"/>
      <c r="BP35" s="1865" t="n"/>
      <c r="BQ35" s="1865" t="n"/>
      <c r="BR35" s="1865" t="n"/>
      <c r="BS35" s="1865" t="n"/>
      <c r="BT35" s="1865" t="n"/>
      <c r="BU35" s="1865" t="n"/>
      <c r="BV35" s="1865" t="n"/>
      <c r="BW35" s="9" t="n"/>
      <c r="BX35" s="9" t="n"/>
      <c r="BY35" s="9" t="n"/>
      <c r="BZ35" s="9" t="n"/>
      <c r="CA35" s="9" t="n"/>
      <c r="CB35" s="9" t="n"/>
      <c r="CC35" s="9" t="n"/>
      <c r="CD35" s="9" t="n"/>
      <c r="CE35" s="9" t="n"/>
      <c r="CF35" s="9" t="n"/>
      <c r="CG35" s="9" t="n"/>
      <c r="CH35" s="9" t="n"/>
      <c r="CI35" s="1" t="n"/>
      <c r="CJ35" s="1" t="n"/>
      <c r="CK35" s="1" t="n"/>
      <c r="CL35" s="1" t="n"/>
      <c r="CM35" s="1" t="n"/>
    </row>
    <row r="36">
      <c r="A36" s="1808" t="inlineStr">
        <is>
          <t>1.2.2</t>
        </is>
      </c>
      <c r="B36" s="1809" t="n"/>
      <c r="C36" s="2700" t="inlineStr">
        <is>
          <t>Информационные технологии в науке и производстве</t>
        </is>
      </c>
      <c r="D36" s="1832" t="n"/>
      <c r="E36" s="1832" t="n"/>
      <c r="F36" s="1832" t="n"/>
      <c r="G36" s="1832" t="n"/>
      <c r="H36" s="1832" t="n"/>
      <c r="I36" s="1832" t="n"/>
      <c r="J36" s="1832" t="n"/>
      <c r="K36" s="1832" t="n"/>
      <c r="L36" s="1832" t="n"/>
      <c r="M36" s="1832" t="n"/>
      <c r="N36" s="1832" t="n"/>
      <c r="O36" s="1832" t="n"/>
      <c r="P36" s="1832" t="n"/>
      <c r="Q36" s="1832" t="n"/>
      <c r="R36" s="1832" t="n"/>
      <c r="S36" s="1832" t="n"/>
      <c r="T36" s="1832" t="n"/>
      <c r="U36" s="1832" t="n"/>
      <c r="V36" s="1832" t="n"/>
      <c r="W36" s="1832" t="n"/>
      <c r="X36" s="1832" t="n"/>
      <c r="Y36" s="1832" t="n"/>
      <c r="Z36" s="1832" t="n"/>
      <c r="AA36" s="1832" t="n"/>
      <c r="AB36" s="1832" t="n"/>
      <c r="AC36" s="1832" t="n"/>
      <c r="AD36" s="1924" t="n"/>
      <c r="AE36" s="229" t="n">
        <v>1</v>
      </c>
      <c r="AF36" s="203" t="n"/>
      <c r="AG36" s="651" t="n"/>
      <c r="AH36" s="651" t="n"/>
      <c r="AI36" s="3159">
        <f>AU36+BA36</f>
        <v/>
      </c>
      <c r="AJ36" s="144" t="n"/>
      <c r="AK36" s="228">
        <f>SUM(AM36:AT36)</f>
        <v/>
      </c>
      <c r="AL36" s="144" t="n"/>
      <c r="AM36" s="1637" t="n">
        <v>24</v>
      </c>
      <c r="AN36" s="144" t="n"/>
      <c r="AO36" s="228" t="n">
        <v>28</v>
      </c>
      <c r="AP36" s="144" t="n"/>
      <c r="AQ36" s="228" t="n"/>
      <c r="AR36" s="144" t="n"/>
      <c r="AS36" s="228" t="n"/>
      <c r="AT36" s="144" t="n"/>
      <c r="AU36" s="227">
        <f>AY36*36</f>
        <v/>
      </c>
      <c r="AV36" s="144" t="n"/>
      <c r="AW36" s="228">
        <f>AK36</f>
        <v/>
      </c>
      <c r="AX36" s="144" t="n"/>
      <c r="AY36" s="228" t="n">
        <v>3</v>
      </c>
      <c r="AZ36" s="144" t="n"/>
      <c r="BA36" s="228" t="n"/>
      <c r="BB36" s="144" t="n"/>
      <c r="BC36" s="228" t="n"/>
      <c r="BD36" s="144" t="n"/>
      <c r="BE36" s="228" t="n"/>
      <c r="BF36" s="144" t="n"/>
      <c r="BG36" s="2436" t="inlineStr">
        <is>
          <t>УПК-4,      УК-2,5,6</t>
        </is>
      </c>
      <c r="BH36" s="1832" t="n"/>
      <c r="BI36" s="1924" t="n"/>
      <c r="BJ36" s="1070" t="inlineStr">
        <is>
          <t>АППиЭ</t>
        </is>
      </c>
      <c r="BK36" s="9" t="n"/>
      <c r="BL36" s="9" t="n"/>
      <c r="BM36" s="9" t="n"/>
      <c r="BN36" s="9" t="n"/>
      <c r="BO36" s="9" t="n"/>
      <c r="BP36" s="9" t="n"/>
      <c r="BQ36" s="9" t="n"/>
      <c r="BR36" s="9" t="n"/>
      <c r="BS36" s="9" t="n"/>
      <c r="BT36" s="9" t="n"/>
      <c r="BU36" s="9" t="n"/>
      <c r="BV36" s="9" t="n"/>
      <c r="BW36" s="9" t="n"/>
      <c r="BX36" s="9" t="n"/>
      <c r="BY36" s="9" t="n"/>
      <c r="BZ36" s="9" t="n"/>
      <c r="CA36" s="9" t="n"/>
      <c r="CB36" s="9" t="n"/>
      <c r="CC36" s="9" t="n"/>
      <c r="CD36" s="9" t="n"/>
      <c r="CE36" s="9" t="n"/>
      <c r="CF36" s="9" t="n"/>
      <c r="CG36" s="9" t="n"/>
      <c r="CH36" s="9" t="n"/>
      <c r="CI36" s="1" t="n"/>
      <c r="CJ36" s="1" t="n"/>
      <c r="CK36" s="1" t="n"/>
      <c r="CL36" s="1" t="n"/>
      <c r="CM36" s="1" t="n"/>
    </row>
    <row r="37">
      <c r="A37" s="1751" t="inlineStr">
        <is>
          <t>2</t>
        </is>
      </c>
      <c r="B37" s="1737" t="n"/>
      <c r="C37" s="1238" t="inlineStr">
        <is>
          <t>Компонент учреждения образования</t>
        </is>
      </c>
      <c r="D37" s="108" t="n"/>
      <c r="E37" s="108" t="n"/>
      <c r="F37" s="108" t="n"/>
      <c r="G37" s="108" t="n"/>
      <c r="H37" s="108" t="n"/>
      <c r="I37" s="108" t="n"/>
      <c r="J37" s="108" t="n"/>
      <c r="K37" s="108" t="n"/>
      <c r="L37" s="108" t="n"/>
      <c r="M37" s="108" t="n"/>
      <c r="N37" s="108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08" t="n"/>
      <c r="X37" s="108" t="n"/>
      <c r="Y37" s="108" t="n"/>
      <c r="Z37" s="108" t="n"/>
      <c r="AA37" s="108" t="n"/>
      <c r="AB37" s="108" t="n"/>
      <c r="AC37" s="108" t="n"/>
      <c r="AD37" s="148" t="n"/>
      <c r="AE37" s="1752" t="n"/>
      <c r="AF37" s="1753" t="n"/>
      <c r="AG37" s="1754" t="n"/>
      <c r="AH37" s="1754" t="n"/>
      <c r="AI37" s="1755">
        <f>AI38+AI39+AI43+AI46</f>
        <v/>
      </c>
      <c r="AJ37" s="1737" t="n"/>
      <c r="AK37" s="2476">
        <f>AK38+AK39+AK43+AK46</f>
        <v/>
      </c>
      <c r="AL37" s="1737" t="n"/>
      <c r="AM37" s="1757">
        <f>AM38+AM39+AM43+AM46</f>
        <v/>
      </c>
      <c r="AN37" s="109" t="n"/>
      <c r="AO37" s="1758">
        <f>AO38+AO39+AO43+AO46</f>
        <v/>
      </c>
      <c r="AP37" s="109" t="n"/>
      <c r="AQ37" s="1758">
        <f>AQ38+AQ39+AQ43+AQ46</f>
        <v/>
      </c>
      <c r="AR37" s="109" t="n"/>
      <c r="AS37" s="1758" t="n"/>
      <c r="AT37" s="109" t="n"/>
      <c r="AU37" s="380">
        <f>AU38+AU39+AU43+AU46</f>
        <v/>
      </c>
      <c r="AV37" s="109" t="n"/>
      <c r="AW37" s="382">
        <f>AW38+AW39+AW43+AW46</f>
        <v/>
      </c>
      <c r="AX37" s="109" t="n"/>
      <c r="AY37" s="382">
        <f>AY38+AY39+AY43+AY46</f>
        <v/>
      </c>
      <c r="AZ37" s="109" t="n"/>
      <c r="BA37" s="382">
        <f>BA38:BB38+BA39+BA43+BA46</f>
        <v/>
      </c>
      <c r="BB37" s="109" t="n"/>
      <c r="BC37" s="382">
        <f>BC38+BC39+BC43+BC46</f>
        <v/>
      </c>
      <c r="BD37" s="109" t="n"/>
      <c r="BE37" s="382">
        <f>BE38+BE39+BE43+BE46</f>
        <v/>
      </c>
      <c r="BF37" s="109" t="n"/>
      <c r="BG37" s="376" t="n"/>
      <c r="BH37" s="108" t="n"/>
      <c r="BI37" s="148" t="n"/>
      <c r="BJ37" s="1070" t="n"/>
      <c r="BK37" s="9" t="n"/>
      <c r="BL37" s="9" t="n"/>
      <c r="BM37" s="9" t="n"/>
      <c r="BN37" s="9" t="n"/>
      <c r="BO37" s="9" t="n"/>
      <c r="BP37" s="9" t="n"/>
      <c r="BQ37" s="9" t="n"/>
      <c r="BR37" s="9" t="n"/>
      <c r="BS37" s="9" t="n"/>
      <c r="BT37" s="9" t="n"/>
      <c r="BU37" s="9" t="n"/>
      <c r="BV37" s="9" t="n"/>
      <c r="BW37" s="9" t="n"/>
      <c r="BX37" s="9" t="n"/>
      <c r="BY37" s="9" t="n"/>
      <c r="BZ37" s="9" t="n"/>
      <c r="CA37" s="9" t="n"/>
      <c r="CB37" s="9" t="n"/>
      <c r="CC37" s="9" t="n"/>
      <c r="CD37" s="9" t="n"/>
      <c r="CE37" s="9" t="n"/>
      <c r="CF37" s="9" t="n"/>
      <c r="CG37" s="9" t="n"/>
      <c r="CH37" s="9" t="n"/>
      <c r="CI37" s="1" t="n"/>
      <c r="CJ37" s="1" t="n"/>
      <c r="CK37" s="1" t="n"/>
      <c r="CL37" s="1" t="n"/>
      <c r="CM37" s="1" t="n"/>
    </row>
    <row r="38">
      <c r="A38" s="720" t="inlineStr">
        <is>
          <t>2.1</t>
        </is>
      </c>
      <c r="B38" s="161" t="n"/>
      <c r="C38" s="1186" t="inlineStr">
        <is>
          <t>Иностранный язык для делового и профессионального общения</t>
        </is>
      </c>
      <c r="D38" s="123" t="n"/>
      <c r="E38" s="123" t="n"/>
      <c r="F38" s="123" t="n"/>
      <c r="G38" s="123" t="n"/>
      <c r="H38" s="123" t="n"/>
      <c r="I38" s="123" t="n"/>
      <c r="J38" s="123" t="n"/>
      <c r="K38" s="123" t="n"/>
      <c r="L38" s="123" t="n"/>
      <c r="M38" s="123" t="n"/>
      <c r="N38" s="123" t="n"/>
      <c r="O38" s="123" t="n"/>
      <c r="P38" s="123" t="n"/>
      <c r="Q38" s="123" t="n"/>
      <c r="R38" s="123" t="n"/>
      <c r="S38" s="123" t="n"/>
      <c r="T38" s="123" t="n"/>
      <c r="U38" s="123" t="n"/>
      <c r="V38" s="123" t="n"/>
      <c r="W38" s="123" t="n"/>
      <c r="X38" s="123" t="n"/>
      <c r="Y38" s="123" t="n"/>
      <c r="Z38" s="123" t="n"/>
      <c r="AA38" s="123" t="n"/>
      <c r="AB38" s="123" t="n"/>
      <c r="AC38" s="123" t="n"/>
      <c r="AD38" s="161" t="n"/>
      <c r="AE38" s="1763" t="n"/>
      <c r="AF38" s="1764" t="n"/>
      <c r="AG38" s="171" t="n">
        <v>1</v>
      </c>
      <c r="AH38" s="161" t="n"/>
      <c r="AI38" s="2499">
        <f>AU38+BB38</f>
        <v/>
      </c>
      <c r="AJ38" s="1762" t="n"/>
      <c r="AK38" s="2500">
        <f>AM38+AO38+AQ38+AS38</f>
        <v/>
      </c>
      <c r="AL38" s="1762" t="n"/>
      <c r="AM38" s="1768" t="n"/>
      <c r="AN38" s="124" t="n"/>
      <c r="AO38" s="232" t="n"/>
      <c r="AP38" s="124" t="n"/>
      <c r="AQ38" s="232" t="n">
        <v>52</v>
      </c>
      <c r="AR38" s="124" t="n"/>
      <c r="AS38" s="232" t="n"/>
      <c r="AT38" s="124" t="n"/>
      <c r="AU38" s="169">
        <f>AY38*36</f>
        <v/>
      </c>
      <c r="AV38" s="124" t="n"/>
      <c r="AW38" s="170">
        <f>AK38</f>
        <v/>
      </c>
      <c r="AX38" s="124" t="n"/>
      <c r="AY38" s="170" t="n">
        <v>3</v>
      </c>
      <c r="AZ38" s="124" t="n"/>
      <c r="BA38" s="170" t="n"/>
      <c r="BB38" s="124" t="n"/>
      <c r="BC38" s="170" t="n"/>
      <c r="BD38" s="124" t="n"/>
      <c r="BE38" s="170" t="n"/>
      <c r="BF38" s="124" t="n"/>
      <c r="BG38" s="171" t="inlineStr">
        <is>
          <t>УК-3</t>
        </is>
      </c>
      <c r="BH38" s="123" t="n"/>
      <c r="BI38" s="161" t="n"/>
      <c r="BJ38" s="1070" t="inlineStr">
        <is>
          <t>МКиТП</t>
        </is>
      </c>
      <c r="BK38" s="9" t="n"/>
      <c r="BL38" s="9" t="n"/>
      <c r="BM38" s="9" t="n"/>
      <c r="BN38" s="9" t="n"/>
      <c r="BO38" s="9" t="n"/>
      <c r="BP38" s="9" t="n"/>
      <c r="BQ38" s="9" t="n"/>
      <c r="BR38" s="9" t="n"/>
      <c r="BS38" s="9" t="n"/>
      <c r="BT38" s="9" t="n"/>
      <c r="BU38" s="9" t="n"/>
      <c r="BV38" s="9" t="n"/>
      <c r="BW38" s="9" t="n"/>
      <c r="BX38" s="9" t="n"/>
      <c r="BY38" s="9" t="n"/>
      <c r="BZ38" s="9" t="n"/>
      <c r="CA38" s="9" t="n"/>
      <c r="CB38" s="9" t="n"/>
      <c r="CC38" s="9" t="n"/>
      <c r="CD38" s="9" t="n"/>
      <c r="CE38" s="9" t="n"/>
      <c r="CF38" s="9" t="n"/>
      <c r="CG38" s="9" t="n"/>
      <c r="CH38" s="9" t="n"/>
      <c r="CI38" s="1" t="n"/>
      <c r="CJ38" s="1" t="n"/>
      <c r="CK38" s="1" t="n"/>
      <c r="CL38" s="1" t="n"/>
      <c r="CM38" s="1" t="n"/>
    </row>
    <row r="39">
      <c r="A39" s="1780" t="inlineStr">
        <is>
          <t>2.2</t>
        </is>
      </c>
      <c r="B39" s="1770" t="n"/>
      <c r="C39" s="1266" t="inlineStr">
        <is>
          <t>Модуль "Биотехнология"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/>
      <c r="AC39" s="126" t="n"/>
      <c r="AD39" s="175" t="n"/>
      <c r="AE39" s="125" t="n"/>
      <c r="AF39" s="189" t="n"/>
      <c r="AG39" s="605" t="n"/>
      <c r="AH39" s="605" t="n"/>
      <c r="AI39" s="1775">
        <f>AI40+AI41+AI42</f>
        <v/>
      </c>
      <c r="AJ39" s="1770" t="n"/>
      <c r="AK39" s="847">
        <f>AK40+AK41+AK42</f>
        <v/>
      </c>
      <c r="AL39" s="175" t="n"/>
      <c r="AM39" s="187">
        <f>AM40+AM41+AM42</f>
        <v/>
      </c>
      <c r="AN39" s="128" t="n"/>
      <c r="AO39" s="95">
        <f>AO40+AO41+AO42</f>
        <v/>
      </c>
      <c r="AP39" s="128" t="n"/>
      <c r="AQ39" s="95">
        <f>AQ40+AQ41+AQ42</f>
        <v/>
      </c>
      <c r="AR39" s="128" t="n"/>
      <c r="AS39" s="95" t="n"/>
      <c r="AT39" s="128" t="n"/>
      <c r="AU39" s="188">
        <f>AU40+AU41+AU42</f>
        <v/>
      </c>
      <c r="AV39" s="128" t="n"/>
      <c r="AW39" s="95">
        <f>AW40+AW41+AW42</f>
        <v/>
      </c>
      <c r="AX39" s="128" t="n"/>
      <c r="AY39" s="95">
        <f>AY40+AY41+AY42</f>
        <v/>
      </c>
      <c r="AZ39" s="128" t="n"/>
      <c r="BA39" s="95" t="n"/>
      <c r="BB39" s="128" t="n"/>
      <c r="BC39" s="95" t="n"/>
      <c r="BD39" s="128" t="n"/>
      <c r="BE39" s="95" t="n"/>
      <c r="BF39" s="128" t="n"/>
      <c r="BG39" s="182" t="n"/>
      <c r="BH39" s="126" t="n"/>
      <c r="BI39" s="175" t="n"/>
      <c r="BJ39" s="1070" t="n"/>
      <c r="BK39" s="9" t="n"/>
      <c r="BL39" s="9" t="n"/>
      <c r="BM39" s="9" t="n"/>
      <c r="BN39" s="9" t="n"/>
      <c r="BO39" s="9" t="n"/>
      <c r="BP39" s="9" t="n"/>
      <c r="BQ39" s="9" t="n"/>
      <c r="BR39" s="9" t="n"/>
      <c r="BS39" s="9" t="n"/>
      <c r="BT39" s="9" t="n"/>
      <c r="BU39" s="9" t="n"/>
      <c r="BV39" s="9" t="n"/>
      <c r="BW39" s="9" t="n"/>
      <c r="BX39" s="9" t="n"/>
      <c r="BY39" s="9" t="n"/>
      <c r="BZ39" s="9" t="n"/>
      <c r="CA39" s="9" t="n"/>
      <c r="CB39" s="9" t="n"/>
      <c r="CC39" s="9" t="n"/>
      <c r="CD39" s="9" t="n"/>
      <c r="CE39" s="9" t="n"/>
      <c r="CF39" s="9" t="n"/>
      <c r="CG39" s="9" t="n"/>
      <c r="CH39" s="9" t="n"/>
      <c r="CI39" s="1" t="n"/>
      <c r="CJ39" s="1" t="n"/>
      <c r="CK39" s="1" t="n"/>
      <c r="CL39" s="1" t="n"/>
      <c r="CM39" s="1" t="n"/>
    </row>
    <row r="40">
      <c r="A40" s="1769" t="inlineStr">
        <is>
          <t>2.2.1</t>
        </is>
      </c>
      <c r="B40" s="1770" t="n"/>
      <c r="C40" s="1260" t="inlineStr">
        <is>
          <t>Экологическая биотехнология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75" t="n"/>
      <c r="AE40" s="125" t="n"/>
      <c r="AF40" s="189" t="n"/>
      <c r="AG40" s="182" t="n">
        <v>1</v>
      </c>
      <c r="AH40" s="175" t="n"/>
      <c r="AI40" s="1772">
        <f>AU40+BA40</f>
        <v/>
      </c>
      <c r="AJ40" s="1770" t="n"/>
      <c r="AK40" s="1773">
        <f>AM40+AO40+AQ40+AS40</f>
        <v/>
      </c>
      <c r="AL40" s="1770" t="n"/>
      <c r="AM40" s="181" t="n">
        <v>28</v>
      </c>
      <c r="AN40" s="128" t="n"/>
      <c r="AO40" s="93" t="n"/>
      <c r="AP40" s="128" t="n"/>
      <c r="AQ40" s="93" t="n">
        <v>14</v>
      </c>
      <c r="AR40" s="128" t="n"/>
      <c r="AS40" s="93" t="n"/>
      <c r="AT40" s="128" t="n"/>
      <c r="AU40" s="844" t="n">
        <v>98</v>
      </c>
      <c r="AV40" s="128" t="n"/>
      <c r="AW40" s="843">
        <f>AK40</f>
        <v/>
      </c>
      <c r="AX40" s="128" t="n"/>
      <c r="AY40" s="843" t="n">
        <v>3</v>
      </c>
      <c r="AZ40" s="128" t="n"/>
      <c r="BA40" s="843" t="n"/>
      <c r="BB40" s="128" t="n"/>
      <c r="BC40" s="843" t="n"/>
      <c r="BD40" s="128" t="n"/>
      <c r="BE40" s="843" t="n"/>
      <c r="BF40" s="128" t="n"/>
      <c r="BG40" s="182" t="inlineStr">
        <is>
          <t>СК-1</t>
        </is>
      </c>
      <c r="BH40" s="126" t="n"/>
      <c r="BI40" s="175" t="n"/>
      <c r="BJ40" s="1070" t="inlineStr">
        <is>
          <t>БТ</t>
        </is>
      </c>
      <c r="BK40" s="9" t="n"/>
      <c r="BL40" s="9" t="n"/>
      <c r="BM40" s="9" t="n"/>
      <c r="BN40" s="9" t="n"/>
      <c r="BO40" s="9" t="n"/>
      <c r="BP40" s="9" t="n"/>
      <c r="BQ40" s="9" t="n"/>
      <c r="BR40" s="9" t="n"/>
      <c r="BS40" s="9" t="n"/>
      <c r="BT40" s="9" t="n"/>
      <c r="BU40" s="9" t="n"/>
      <c r="BV40" s="9" t="n"/>
      <c r="BW40" s="9" t="n"/>
      <c r="BX40" s="9" t="n"/>
      <c r="BY40" s="9" t="n"/>
      <c r="BZ40" s="9" t="n"/>
      <c r="CA40" s="9" t="n"/>
      <c r="CB40" s="9" t="n"/>
      <c r="CC40" s="9" t="n"/>
      <c r="CD40" s="9" t="n"/>
      <c r="CE40" s="9" t="n"/>
      <c r="CF40" s="9" t="n"/>
      <c r="CG40" s="9" t="n"/>
      <c r="CH40" s="9" t="n"/>
      <c r="CI40" s="1" t="n"/>
      <c r="CJ40" s="1" t="n"/>
      <c r="CK40" s="1" t="n"/>
      <c r="CL40" s="1" t="n"/>
      <c r="CM40" s="1" t="n"/>
    </row>
    <row r="41">
      <c r="A41" s="1769" t="inlineStr">
        <is>
          <t>2.2.2</t>
        </is>
      </c>
      <c r="B41" s="1770" t="n"/>
      <c r="C41" s="1260" t="inlineStr">
        <is>
          <t>Технология белковых препаратов медицинского назначения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82" t="n">
        <v>1</v>
      </c>
      <c r="AF41" s="175" t="n"/>
      <c r="AG41" s="1492" t="n"/>
      <c r="AH41" s="1451" t="n"/>
      <c r="AI41" s="1772">
        <f>AU41+BA41</f>
        <v/>
      </c>
      <c r="AJ41" s="1770" t="n"/>
      <c r="AK41" s="1773">
        <f>AM41+AO41+AQ41+AS41</f>
        <v/>
      </c>
      <c r="AL41" s="1770" t="n"/>
      <c r="AM41" s="181" t="n">
        <v>22</v>
      </c>
      <c r="AN41" s="128" t="n"/>
      <c r="AO41" s="93" t="n">
        <v>22</v>
      </c>
      <c r="AP41" s="128" t="n"/>
      <c r="AQ41" s="93" t="n"/>
      <c r="AR41" s="128" t="n"/>
      <c r="AS41" s="93" t="n"/>
      <c r="AT41" s="128" t="n"/>
      <c r="AU41" s="844">
        <f>AY41*36</f>
        <v/>
      </c>
      <c r="AV41" s="128" t="n"/>
      <c r="AW41" s="843">
        <f>AK41</f>
        <v/>
      </c>
      <c r="AX41" s="128" t="n"/>
      <c r="AY41" s="843" t="n">
        <v>3</v>
      </c>
      <c r="AZ41" s="128" t="n"/>
      <c r="BA41" s="843" t="n"/>
      <c r="BB41" s="128" t="n"/>
      <c r="BC41" s="843" t="n"/>
      <c r="BD41" s="128" t="n"/>
      <c r="BE41" s="843" t="n"/>
      <c r="BF41" s="128" t="n"/>
      <c r="BG41" s="182" t="inlineStr">
        <is>
          <t>СК-2</t>
        </is>
      </c>
      <c r="BH41" s="126" t="n"/>
      <c r="BI41" s="175" t="n"/>
      <c r="BJ41" s="1070" t="inlineStr">
        <is>
          <t>БТ</t>
        </is>
      </c>
      <c r="BK41" s="9" t="n"/>
      <c r="BL41" s="9" t="n"/>
      <c r="BM41" s="9" t="n"/>
      <c r="BN41" s="9" t="n"/>
      <c r="BO41" s="9" t="n"/>
      <c r="BP41" s="9" t="n"/>
      <c r="BQ41" s="9" t="n"/>
      <c r="BR41" s="9" t="n"/>
      <c r="BS41" s="9" t="n"/>
      <c r="BT41" s="9" t="n"/>
      <c r="BU41" s="9" t="n"/>
      <c r="BV41" s="9" t="n"/>
      <c r="BW41" s="9" t="n"/>
      <c r="BX41" s="9" t="n"/>
      <c r="BY41" s="9" t="n"/>
      <c r="BZ41" s="9" t="n"/>
      <c r="CA41" s="9" t="n"/>
      <c r="CB41" s="9" t="n"/>
      <c r="CC41" s="9" t="n"/>
      <c r="CD41" s="9" t="n"/>
      <c r="CE41" s="9" t="n"/>
      <c r="CF41" s="9" t="n"/>
      <c r="CG41" s="9" t="n"/>
      <c r="CH41" s="9" t="n"/>
      <c r="CI41" s="1" t="n"/>
      <c r="CJ41" s="1" t="n"/>
      <c r="CK41" s="1" t="n"/>
      <c r="CL41" s="1" t="n"/>
      <c r="CM41" s="1" t="n"/>
    </row>
    <row r="42">
      <c r="A42" s="1769" t="inlineStr">
        <is>
          <t>2.2.3</t>
        </is>
      </c>
      <c r="B42" s="1770" t="n"/>
      <c r="C42" s="1260" t="inlineStr">
        <is>
          <t>Стереохимия биологически активных веществ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25" t="n"/>
      <c r="AF42" s="189" t="n"/>
      <c r="AG42" s="182" t="n">
        <v>1</v>
      </c>
      <c r="AH42" s="175" t="n"/>
      <c r="AI42" s="1772">
        <f>AU42+BA42</f>
        <v/>
      </c>
      <c r="AJ42" s="1770" t="n"/>
      <c r="AK42" s="1773">
        <f>AM42+AO42+AQ42+AS42</f>
        <v/>
      </c>
      <c r="AL42" s="1770" t="n"/>
      <c r="AM42" s="181" t="n">
        <v>28</v>
      </c>
      <c r="AN42" s="128" t="n"/>
      <c r="AO42" s="93" t="n"/>
      <c r="AP42" s="128" t="n"/>
      <c r="AQ42" s="93" t="n">
        <v>14</v>
      </c>
      <c r="AR42" s="128" t="n"/>
      <c r="AS42" s="93" t="n"/>
      <c r="AT42" s="128" t="n"/>
      <c r="AU42" s="844" t="n">
        <v>98</v>
      </c>
      <c r="AV42" s="128" t="n"/>
      <c r="AW42" s="843">
        <f>AK42</f>
        <v/>
      </c>
      <c r="AX42" s="128" t="n"/>
      <c r="AY42" s="843" t="n">
        <v>3</v>
      </c>
      <c r="AZ42" s="128" t="n"/>
      <c r="BA42" s="843" t="n"/>
      <c r="BB42" s="128" t="n"/>
      <c r="BC42" s="843" t="n"/>
      <c r="BD42" s="128" t="n"/>
      <c r="BE42" s="843" t="n"/>
      <c r="BF42" s="128" t="n"/>
      <c r="BG42" s="182" t="inlineStr">
        <is>
          <t>СК-3</t>
        </is>
      </c>
      <c r="BH42" s="126" t="n"/>
      <c r="BI42" s="175" t="n"/>
      <c r="BJ42" s="1070" t="inlineStr">
        <is>
          <t>ОХ</t>
        </is>
      </c>
      <c r="BK42" s="9" t="n"/>
      <c r="BL42" s="9" t="n"/>
      <c r="BM42" s="9" t="n"/>
      <c r="BN42" s="9" t="n"/>
      <c r="BO42" s="9" t="n"/>
      <c r="BP42" s="9" t="n"/>
      <c r="BQ42" s="9" t="n"/>
      <c r="BR42" s="9" t="n"/>
      <c r="BS42" s="9" t="n"/>
      <c r="BT42" s="9" t="n"/>
      <c r="BU42" s="9" t="n"/>
      <c r="BV42" s="9" t="n"/>
      <c r="BW42" s="9" t="n"/>
      <c r="BX42" s="9" t="n"/>
      <c r="BY42" s="9" t="n"/>
      <c r="BZ42" s="9" t="n"/>
      <c r="CA42" s="9" t="n"/>
      <c r="CB42" s="9" t="n"/>
      <c r="CC42" s="9" t="n"/>
      <c r="CD42" s="9" t="n"/>
      <c r="CE42" s="9" t="n"/>
      <c r="CF42" s="9" t="n"/>
      <c r="CG42" s="9" t="n"/>
      <c r="CH42" s="9" t="n"/>
      <c r="CI42" s="1" t="n"/>
      <c r="CJ42" s="1" t="n"/>
      <c r="CK42" s="1" t="n"/>
      <c r="CL42" s="1" t="n"/>
      <c r="CM42" s="1" t="n"/>
    </row>
    <row r="43">
      <c r="A43" s="1780" t="inlineStr">
        <is>
          <t xml:space="preserve">2.3 </t>
        </is>
      </c>
      <c r="B43" s="1770" t="n"/>
      <c r="C43" s="1266" t="inlineStr">
        <is>
          <t>Модуль "Контроль качества продукции"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218" t="n"/>
      <c r="AF43" s="175" t="n"/>
      <c r="AG43" s="218" t="n"/>
      <c r="AH43" s="175" t="n"/>
      <c r="AI43" s="1775">
        <f>AI44+AI45</f>
        <v/>
      </c>
      <c r="AJ43" s="1770" t="n"/>
      <c r="AK43" s="847">
        <f>AK44+AK45</f>
        <v/>
      </c>
      <c r="AL43" s="175" t="n"/>
      <c r="AM43" s="187">
        <f>AM44+AM45</f>
        <v/>
      </c>
      <c r="AN43" s="128" t="n"/>
      <c r="AO43" s="95">
        <f>AO44+AO45</f>
        <v/>
      </c>
      <c r="AP43" s="128" t="n"/>
      <c r="AQ43" s="95">
        <f>AQ44+AQ45</f>
        <v/>
      </c>
      <c r="AR43" s="128" t="n"/>
      <c r="AS43" s="95" t="n"/>
      <c r="AT43" s="128" t="n"/>
      <c r="AU43" s="1131">
        <f>AU44+AU45</f>
        <v/>
      </c>
      <c r="AV43" s="128" t="n"/>
      <c r="AW43" s="3160">
        <f>AW44+AW45</f>
        <v/>
      </c>
      <c r="AX43" s="128" t="n"/>
      <c r="AY43" s="3160">
        <f>AY44+AY45</f>
        <v/>
      </c>
      <c r="AZ43" s="128" t="n"/>
      <c r="BA43" s="3160" t="n"/>
      <c r="BB43" s="128" t="n"/>
      <c r="BC43" s="3160" t="n"/>
      <c r="BD43" s="128" t="n"/>
      <c r="BE43" s="3160" t="n"/>
      <c r="BF43" s="128" t="n"/>
      <c r="BG43" s="218" t="n"/>
      <c r="BH43" s="126" t="n"/>
      <c r="BI43" s="175" t="n"/>
      <c r="BJ43" s="1070" t="n"/>
      <c r="BK43" s="9" t="n"/>
      <c r="BL43" s="9" t="n"/>
      <c r="BM43" s="9" t="n"/>
      <c r="BN43" s="9" t="n"/>
      <c r="BO43" s="9" t="n"/>
      <c r="BP43" s="9" t="n"/>
      <c r="BQ43" s="9" t="n"/>
      <c r="BR43" s="9" t="n"/>
      <c r="BS43" s="9" t="n"/>
      <c r="BT43" s="9" t="n"/>
      <c r="BU43" s="9" t="n"/>
      <c r="BV43" s="9" t="n"/>
      <c r="BW43" s="9" t="n"/>
      <c r="BX43" s="9" t="n"/>
      <c r="BY43" s="9" t="n"/>
      <c r="BZ43" s="9" t="n"/>
      <c r="CA43" s="9" t="n"/>
      <c r="CB43" s="9" t="n"/>
      <c r="CC43" s="9" t="n"/>
      <c r="CD43" s="9" t="n"/>
      <c r="CE43" s="9" t="n"/>
      <c r="CF43" s="9" t="n"/>
      <c r="CG43" s="9" t="n"/>
      <c r="CH43" s="9" t="n"/>
      <c r="CI43" s="1" t="n"/>
      <c r="CJ43" s="1" t="n"/>
      <c r="CK43" s="1" t="n"/>
      <c r="CL43" s="1" t="n"/>
      <c r="CM43" s="1" t="n"/>
    </row>
    <row r="44">
      <c r="A44" s="1769" t="inlineStr">
        <is>
          <t>2.3.1</t>
        </is>
      </c>
      <c r="B44" s="1770" t="n"/>
      <c r="C44" s="1260" t="inlineStr">
        <is>
          <t>Микробиологические методы контроля качества сырья и готовой продукции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125" t="n"/>
      <c r="AF44" s="189" t="n"/>
      <c r="AG44" s="182" t="n">
        <v>1</v>
      </c>
      <c r="AH44" s="175" t="n"/>
      <c r="AI44" s="1772">
        <f>AU44+BA44</f>
        <v/>
      </c>
      <c r="AJ44" s="1770" t="n"/>
      <c r="AK44" s="1773">
        <f>AM44+AO44+AQ44+AS44</f>
        <v/>
      </c>
      <c r="AL44" s="1770" t="n"/>
      <c r="AM44" s="181" t="n">
        <v>28</v>
      </c>
      <c r="AN44" s="128" t="n"/>
      <c r="AO44" s="93" t="n">
        <v>16</v>
      </c>
      <c r="AP44" s="128" t="n"/>
      <c r="AQ44" s="93" t="n"/>
      <c r="AR44" s="128" t="n"/>
      <c r="AS44" s="93" t="n"/>
      <c r="AT44" s="128" t="n"/>
      <c r="AU44" s="844">
        <f>AY44*36</f>
        <v/>
      </c>
      <c r="AV44" s="128" t="n"/>
      <c r="AW44" s="843">
        <f>AK44</f>
        <v/>
      </c>
      <c r="AX44" s="128" t="n"/>
      <c r="AY44" s="843" t="n">
        <v>3</v>
      </c>
      <c r="AZ44" s="128" t="n"/>
      <c r="BA44" s="843" t="n"/>
      <c r="BB44" s="128" t="n"/>
      <c r="BC44" s="843" t="n"/>
      <c r="BD44" s="128" t="n"/>
      <c r="BE44" s="843" t="n"/>
      <c r="BF44" s="128" t="n"/>
      <c r="BG44" s="182" t="inlineStr">
        <is>
          <t>СК-4</t>
        </is>
      </c>
      <c r="BH44" s="126" t="n"/>
      <c r="BI44" s="175" t="n"/>
      <c r="BJ44" s="1070" t="inlineStr">
        <is>
          <t>БТ</t>
        </is>
      </c>
      <c r="BK44" s="9" t="n"/>
      <c r="BL44" s="9" t="n"/>
      <c r="BM44" s="9" t="n"/>
      <c r="BN44" s="9" t="n"/>
      <c r="BO44" s="9" t="n"/>
      <c r="BP44" s="9" t="n"/>
      <c r="BQ44" s="9" t="n"/>
      <c r="BR44" s="9" t="n"/>
      <c r="BS44" s="9" t="n"/>
      <c r="BT44" s="9" t="n"/>
      <c r="BU44" s="9" t="n"/>
      <c r="BV44" s="9" t="n"/>
      <c r="BW44" s="9" t="n"/>
      <c r="BX44" s="9" t="n"/>
      <c r="BY44" s="9" t="n"/>
      <c r="BZ44" s="9" t="n"/>
      <c r="CA44" s="9" t="n"/>
      <c r="CB44" s="9" t="n"/>
      <c r="CC44" s="9" t="n"/>
      <c r="CD44" s="9" t="n"/>
      <c r="CE44" s="9" t="n"/>
      <c r="CF44" s="9" t="n"/>
      <c r="CG44" s="9" t="n"/>
      <c r="CH44" s="9" t="n"/>
      <c r="CI44" s="1" t="n"/>
      <c r="CJ44" s="1" t="n"/>
      <c r="CK44" s="1" t="n"/>
      <c r="CL44" s="1" t="n"/>
      <c r="CM44" s="1" t="n"/>
    </row>
    <row r="45">
      <c r="A45" s="1769" t="inlineStr">
        <is>
          <t>2.3.2</t>
        </is>
      </c>
      <c r="B45" s="1770" t="n"/>
      <c r="C45" s="1260" t="inlineStr">
        <is>
          <t>Современные инструментальные методы контроля качества сырья и готовой продукции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>
        <v>1</v>
      </c>
      <c r="AF45" s="175" t="n"/>
      <c r="AG45" s="1492" t="n"/>
      <c r="AH45" s="1451" t="n"/>
      <c r="AI45" s="1772">
        <f>AU45+BA45</f>
        <v/>
      </c>
      <c r="AJ45" s="1770" t="n"/>
      <c r="AK45" s="1773">
        <f>AM45+AO45+AQ45+AS45</f>
        <v/>
      </c>
      <c r="AL45" s="1770" t="n"/>
      <c r="AM45" s="181" t="n">
        <v>30</v>
      </c>
      <c r="AN45" s="128" t="n"/>
      <c r="AO45" s="93" t="n">
        <v>14</v>
      </c>
      <c r="AP45" s="128" t="n"/>
      <c r="AQ45" s="93" t="n"/>
      <c r="AR45" s="128" t="n"/>
      <c r="AS45" s="93" t="n"/>
      <c r="AT45" s="128" t="n"/>
      <c r="AU45" s="844">
        <f>AY45*36</f>
        <v/>
      </c>
      <c r="AV45" s="128" t="n"/>
      <c r="AW45" s="843">
        <f>AK45</f>
        <v/>
      </c>
      <c r="AX45" s="128" t="n"/>
      <c r="AY45" s="843" t="n">
        <v>3</v>
      </c>
      <c r="AZ45" s="128" t="n"/>
      <c r="BA45" s="843" t="n"/>
      <c r="BB45" s="128" t="n"/>
      <c r="BC45" s="843" t="n"/>
      <c r="BD45" s="128" t="n"/>
      <c r="BE45" s="843" t="n"/>
      <c r="BF45" s="128" t="n"/>
      <c r="BG45" s="182" t="inlineStr">
        <is>
          <t>СК-5</t>
        </is>
      </c>
      <c r="BH45" s="126" t="n"/>
      <c r="BI45" s="175" t="n"/>
      <c r="BJ45" s="1070" t="inlineStr">
        <is>
          <t>БТ</t>
        </is>
      </c>
      <c r="BK45" s="9" t="n"/>
      <c r="BL45" s="9" t="n"/>
      <c r="BM45" s="9" t="n"/>
      <c r="BN45" s="9" t="n"/>
      <c r="BO45" s="9" t="n"/>
      <c r="BP45" s="9" t="n"/>
      <c r="BQ45" s="9" t="n"/>
      <c r="BR45" s="9" t="n"/>
      <c r="BS45" s="9" t="n"/>
      <c r="BT45" s="9" t="n"/>
      <c r="BU45" s="9" t="n"/>
      <c r="BV45" s="9" t="n"/>
      <c r="BW45" s="9" t="n"/>
      <c r="BX45" s="9" t="n"/>
      <c r="BY45" s="9" t="n"/>
      <c r="BZ45" s="9" t="n"/>
      <c r="CA45" s="9" t="n"/>
      <c r="CB45" s="9" t="n"/>
      <c r="CC45" s="9" t="n"/>
      <c r="CD45" s="9" t="n"/>
      <c r="CE45" s="9" t="n"/>
      <c r="CF45" s="9" t="n"/>
      <c r="CG45" s="9" t="n"/>
      <c r="CH45" s="9" t="n"/>
      <c r="CI45" s="1" t="n"/>
      <c r="CJ45" s="1" t="n"/>
      <c r="CK45" s="1" t="n"/>
      <c r="CL45" s="1" t="n"/>
      <c r="CM45" s="1" t="n"/>
    </row>
    <row r="46">
      <c r="A46" s="1780" t="inlineStr">
        <is>
          <t>2.4</t>
        </is>
      </c>
      <c r="B46" s="1770" t="n"/>
      <c r="C46" s="1266" t="inlineStr">
        <is>
          <t>Модуль "Фармацевтика"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25" t="n"/>
      <c r="AF46" s="189" t="n"/>
      <c r="AG46" s="605" t="n"/>
      <c r="AH46" s="605" t="n"/>
      <c r="AI46" s="1775">
        <f>AI47+AI48+AI49</f>
        <v/>
      </c>
      <c r="AJ46" s="1770" t="n"/>
      <c r="AK46" s="847">
        <f>AK47+AK48+AK49</f>
        <v/>
      </c>
      <c r="AL46" s="175" t="n"/>
      <c r="AM46" s="187">
        <f>AM47+AM48+AM49</f>
        <v/>
      </c>
      <c r="AN46" s="128" t="n"/>
      <c r="AO46" s="95">
        <f>AO47+AO48+AO49</f>
        <v/>
      </c>
      <c r="AP46" s="128" t="n"/>
      <c r="AQ46" s="95">
        <f>AQ47+AQ48+AQ49</f>
        <v/>
      </c>
      <c r="AR46" s="128" t="n"/>
      <c r="AS46" s="95" t="n"/>
      <c r="AT46" s="128" t="n"/>
      <c r="AU46" s="1131" t="n"/>
      <c r="AV46" s="128" t="n"/>
      <c r="AW46" s="3160" t="n"/>
      <c r="AX46" s="128" t="n"/>
      <c r="AY46" s="3160" t="n"/>
      <c r="AZ46" s="128" t="n"/>
      <c r="BA46" s="3160">
        <f>BA47+BA48+BA49</f>
        <v/>
      </c>
      <c r="BB46" s="128" t="n"/>
      <c r="BC46" s="3160">
        <f>BC47+BC48+BC49</f>
        <v/>
      </c>
      <c r="BD46" s="128" t="n"/>
      <c r="BE46" s="3160">
        <f>BE47+BE48+BE49</f>
        <v/>
      </c>
      <c r="BF46" s="128" t="n"/>
      <c r="BG46" s="218" t="n"/>
      <c r="BH46" s="126" t="n"/>
      <c r="BI46" s="175" t="n"/>
      <c r="BJ46" s="1070" t="n"/>
      <c r="BK46" s="9" t="n"/>
      <c r="BL46" s="9" t="n"/>
      <c r="BM46" s="9" t="n"/>
      <c r="BN46" s="9" t="n"/>
      <c r="BO46" s="9" t="n"/>
      <c r="BP46" s="9" t="n"/>
      <c r="BQ46" s="9" t="n"/>
      <c r="BR46" s="9" t="n"/>
      <c r="BS46" s="9" t="n"/>
      <c r="BT46" s="9" t="n"/>
      <c r="BU46" s="9" t="n"/>
      <c r="BV46" s="9" t="n"/>
      <c r="BW46" s="9" t="n"/>
      <c r="BX46" s="9" t="n"/>
      <c r="BY46" s="9" t="n"/>
      <c r="BZ46" s="9" t="n"/>
      <c r="CA46" s="9" t="n"/>
      <c r="CB46" s="9" t="n"/>
      <c r="CC46" s="9" t="n"/>
      <c r="CD46" s="9" t="n"/>
      <c r="CE46" s="9" t="n"/>
      <c r="CF46" s="9" t="n"/>
      <c r="CG46" s="9" t="n"/>
      <c r="CH46" s="9" t="n"/>
      <c r="CI46" s="1" t="n"/>
      <c r="CJ46" s="1" t="n"/>
      <c r="CK46" s="1" t="n"/>
      <c r="CL46" s="1" t="n"/>
      <c r="CM46" s="1" t="n"/>
    </row>
    <row r="47">
      <c r="A47" s="1769" t="inlineStr">
        <is>
          <t>2.4.1</t>
        </is>
      </c>
      <c r="B47" s="1770" t="n"/>
      <c r="C47" s="1260" t="inlineStr">
        <is>
          <t>Конструирование лекарственных и диагностических препаратов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25" t="n"/>
      <c r="AF47" s="189" t="n"/>
      <c r="AG47" s="182" t="n">
        <v>2</v>
      </c>
      <c r="AH47" s="175" t="n"/>
      <c r="AI47" s="1772">
        <f>AU47+BA47</f>
        <v/>
      </c>
      <c r="AJ47" s="1770" t="n"/>
      <c r="AK47" s="1773">
        <f>AM47+AO47+AQ47+AS47</f>
        <v/>
      </c>
      <c r="AL47" s="1770" t="n"/>
      <c r="AM47" s="181" t="n">
        <v>30</v>
      </c>
      <c r="AN47" s="128" t="n"/>
      <c r="AO47" s="93" t="n"/>
      <c r="AP47" s="128" t="n"/>
      <c r="AQ47" s="93" t="n">
        <v>12</v>
      </c>
      <c r="AR47" s="128" t="n"/>
      <c r="AS47" s="93" t="n"/>
      <c r="AT47" s="128" t="n"/>
      <c r="AU47" s="844" t="n"/>
      <c r="AV47" s="128" t="n"/>
      <c r="AW47" s="843" t="n"/>
      <c r="AX47" s="128" t="n"/>
      <c r="AY47" s="843" t="n"/>
      <c r="AZ47" s="128" t="n"/>
      <c r="BA47" s="843" t="n">
        <v>94</v>
      </c>
      <c r="BB47" s="128" t="n"/>
      <c r="BC47" s="843">
        <f>AK47</f>
        <v/>
      </c>
      <c r="BD47" s="128" t="n"/>
      <c r="BE47" s="843" t="n">
        <v>3</v>
      </c>
      <c r="BF47" s="128" t="n"/>
      <c r="BG47" s="182" t="inlineStr">
        <is>
          <t>СК-6</t>
        </is>
      </c>
      <c r="BH47" s="126" t="n"/>
      <c r="BI47" s="175" t="n"/>
      <c r="BJ47" s="1070" t="inlineStr">
        <is>
          <t>БТ</t>
        </is>
      </c>
      <c r="BK47" s="9" t="n"/>
      <c r="BL47" s="9" t="n"/>
      <c r="BM47" s="9" t="n"/>
      <c r="BN47" s="9" t="n"/>
      <c r="BO47" s="9" t="n"/>
      <c r="BP47" s="9" t="n"/>
      <c r="BQ47" s="9" t="n"/>
      <c r="BR47" s="9" t="n"/>
      <c r="BS47" s="9" t="n"/>
      <c r="BT47" s="9" t="n"/>
      <c r="BU47" s="9" t="n"/>
      <c r="BV47" s="9" t="n"/>
      <c r="BW47" s="9" t="n"/>
      <c r="BX47" s="9" t="n"/>
      <c r="BY47" s="9" t="n"/>
      <c r="BZ47" s="9" t="n"/>
      <c r="CA47" s="9" t="n"/>
      <c r="CB47" s="9" t="n"/>
      <c r="CC47" s="9" t="n"/>
      <c r="CD47" s="9" t="n"/>
      <c r="CE47" s="9" t="n"/>
      <c r="CF47" s="9" t="n"/>
      <c r="CG47" s="9" t="n"/>
      <c r="CH47" s="9" t="n"/>
      <c r="CI47" s="1" t="n"/>
      <c r="CJ47" s="1" t="n"/>
      <c r="CK47" s="1" t="n"/>
      <c r="CL47" s="1" t="n"/>
      <c r="CM47" s="1" t="n"/>
    </row>
    <row r="48">
      <c r="A48" s="1769" t="inlineStr">
        <is>
          <t>2.4.2</t>
        </is>
      </c>
      <c r="B48" s="1770" t="n"/>
      <c r="C48" s="1260" t="inlineStr">
        <is>
          <t>Физико-химическая фармакология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82" t="n">
        <v>2</v>
      </c>
      <c r="AF48" s="175" t="n"/>
      <c r="AG48" s="1492" t="n"/>
      <c r="AH48" s="1451" t="n"/>
      <c r="AI48" s="1772">
        <f>AU48+BA48</f>
        <v/>
      </c>
      <c r="AJ48" s="1770" t="n"/>
      <c r="AK48" s="1773">
        <f>AM48+AO48+AQ48+AS48</f>
        <v/>
      </c>
      <c r="AL48" s="1770" t="n"/>
      <c r="AM48" s="181" t="n">
        <v>30</v>
      </c>
      <c r="AN48" s="128" t="n"/>
      <c r="AO48" s="93" t="n"/>
      <c r="AP48" s="128" t="n"/>
      <c r="AQ48" s="93" t="n">
        <v>14</v>
      </c>
      <c r="AR48" s="128" t="n"/>
      <c r="AS48" s="93" t="n"/>
      <c r="AT48" s="128" t="n"/>
      <c r="AU48" s="844" t="n"/>
      <c r="AV48" s="128" t="n"/>
      <c r="AW48" s="843" t="n"/>
      <c r="AX48" s="128" t="n"/>
      <c r="AY48" s="843" t="n"/>
      <c r="AZ48" s="128" t="n"/>
      <c r="BA48" s="843" t="n">
        <v>98</v>
      </c>
      <c r="BB48" s="128" t="n"/>
      <c r="BC48" s="843">
        <f>AK48</f>
        <v/>
      </c>
      <c r="BD48" s="128" t="n"/>
      <c r="BE48" s="843" t="n">
        <v>3</v>
      </c>
      <c r="BF48" s="128" t="n"/>
      <c r="BG48" s="182" t="inlineStr">
        <is>
          <t>СК-7</t>
        </is>
      </c>
      <c r="BH48" s="126" t="n"/>
      <c r="BI48" s="175" t="n"/>
      <c r="BJ48" s="1070" t="inlineStr">
        <is>
          <t>БТ</t>
        </is>
      </c>
      <c r="BK48" s="9" t="n"/>
      <c r="BL48" s="9" t="n"/>
      <c r="BM48" s="9" t="n"/>
      <c r="BN48" s="9" t="n"/>
      <c r="BO48" s="9" t="n"/>
      <c r="BP48" s="9" t="n"/>
      <c r="BQ48" s="9" t="n"/>
      <c r="BR48" s="9" t="n"/>
      <c r="BS48" s="9" t="n"/>
      <c r="BT48" s="9" t="n"/>
      <c r="BU48" s="9" t="n"/>
      <c r="BV48" s="9" t="n"/>
      <c r="BW48" s="9" t="n"/>
      <c r="BX48" s="9" t="n"/>
      <c r="BY48" s="9" t="n"/>
      <c r="BZ48" s="9" t="n"/>
      <c r="CA48" s="9" t="n"/>
      <c r="CB48" s="9" t="n"/>
      <c r="CC48" s="9" t="n"/>
      <c r="CD48" s="9" t="n"/>
      <c r="CE48" s="9" t="n"/>
      <c r="CF48" s="9" t="n"/>
      <c r="CG48" s="9" t="n"/>
      <c r="CH48" s="9" t="n"/>
      <c r="CI48" s="9" t="n"/>
      <c r="CJ48" s="1" t="n"/>
      <c r="CK48" s="1" t="n"/>
      <c r="CL48" s="1" t="n"/>
      <c r="CM48" s="1" t="n"/>
    </row>
    <row r="49">
      <c r="A49" s="1769" t="inlineStr">
        <is>
          <t>2.4.3</t>
        </is>
      </c>
      <c r="B49" s="1770" t="n"/>
      <c r="C49" s="1260" t="inlineStr">
        <is>
          <t>Биофармацевтические технологии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182" t="n"/>
      <c r="AH49" s="175" t="n"/>
      <c r="AI49" s="1772">
        <f>AU49+BA49</f>
        <v/>
      </c>
      <c r="AJ49" s="1770" t="n"/>
      <c r="AK49" s="1773">
        <f>AM49+AO49+AQ49+AS49</f>
        <v/>
      </c>
      <c r="AL49" s="1770" t="n"/>
      <c r="AM49" s="181" t="n">
        <v>32</v>
      </c>
      <c r="AN49" s="128" t="n"/>
      <c r="AO49" s="93" t="n">
        <v>12</v>
      </c>
      <c r="AP49" s="128" t="n"/>
      <c r="AQ49" s="93" t="n"/>
      <c r="AR49" s="128" t="n"/>
      <c r="AS49" s="93" t="n"/>
      <c r="AT49" s="128" t="n"/>
      <c r="AU49" s="844" t="n"/>
      <c r="AV49" s="128" t="n"/>
      <c r="AW49" s="843" t="n"/>
      <c r="AX49" s="128" t="n"/>
      <c r="AY49" s="843" t="n"/>
      <c r="AZ49" s="128" t="n"/>
      <c r="BA49" s="843" t="n">
        <v>98</v>
      </c>
      <c r="BB49" s="128" t="n"/>
      <c r="BC49" s="843">
        <f>AK49</f>
        <v/>
      </c>
      <c r="BD49" s="128" t="n"/>
      <c r="BE49" s="843" t="n">
        <v>3</v>
      </c>
      <c r="BF49" s="128" t="n"/>
      <c r="BG49" s="182" t="inlineStr">
        <is>
          <t>СК-8</t>
        </is>
      </c>
      <c r="BH49" s="126" t="n"/>
      <c r="BI49" s="175" t="n"/>
      <c r="BJ49" s="1070" t="inlineStr">
        <is>
          <t>БТ</t>
        </is>
      </c>
      <c r="BK49" s="9" t="n"/>
      <c r="BL49" s="9" t="n"/>
      <c r="BM49" s="9" t="n"/>
      <c r="BN49" s="9" t="n"/>
      <c r="BO49" s="9" t="n"/>
      <c r="BP49" s="9" t="n"/>
      <c r="BQ49" s="9" t="n"/>
      <c r="BR49" s="9" t="n"/>
      <c r="BS49" s="9" t="n"/>
      <c r="BT49" s="9" t="n"/>
      <c r="BU49" s="9" t="n"/>
      <c r="BV49" s="9" t="n"/>
      <c r="BW49" s="9" t="n"/>
      <c r="BX49" s="9" t="n"/>
      <c r="BY49" s="9" t="n"/>
      <c r="BZ49" s="9" t="n"/>
      <c r="CA49" s="9" t="n"/>
      <c r="CB49" s="9" t="n"/>
      <c r="CC49" s="9" t="n"/>
      <c r="CD49" s="9" t="n"/>
      <c r="CE49" s="9" t="n"/>
      <c r="CF49" s="9" t="n"/>
      <c r="CG49" s="9" t="n"/>
      <c r="CH49" s="9" t="n"/>
      <c r="CI49" s="9" t="n"/>
      <c r="CJ49" s="1" t="n"/>
      <c r="CK49" s="1" t="n"/>
      <c r="CL49" s="1" t="n"/>
      <c r="CM49" s="1" t="n"/>
    </row>
    <row r="50">
      <c r="A50" s="1780" t="inlineStr">
        <is>
          <t>2.5</t>
        </is>
      </c>
      <c r="B50" s="1770" t="n"/>
      <c r="C50" s="1266" t="inlineStr">
        <is>
          <t>Дополнительные виды обучения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1351" t="n"/>
      <c r="AF50" s="175" t="n"/>
      <c r="AG50" s="895" t="n"/>
      <c r="AH50" s="126" t="n"/>
      <c r="AI50" s="2084" t="inlineStr">
        <is>
          <t>/</t>
        </is>
      </c>
      <c r="AJ50" s="2504">
        <f>SUM(AI51:AJ53)</f>
        <v/>
      </c>
      <c r="AK50" s="869" t="inlineStr">
        <is>
          <t>/</t>
        </is>
      </c>
      <c r="AL50" s="1491">
        <f>SUM(AK51:AL53)</f>
        <v/>
      </c>
      <c r="AM50" s="867" t="inlineStr">
        <is>
          <t>/</t>
        </is>
      </c>
      <c r="AN50" s="2711">
        <f>SUM(AM51:AN53)</f>
        <v/>
      </c>
      <c r="AO50" s="862" t="inlineStr">
        <is>
          <t>/</t>
        </is>
      </c>
      <c r="AP50" s="854">
        <f>SUM(AO51:AP53)</f>
        <v/>
      </c>
      <c r="AQ50" s="862" t="inlineStr">
        <is>
          <t>/</t>
        </is>
      </c>
      <c r="AR50" s="2711">
        <f>SUM(AQ51:AR53)</f>
        <v/>
      </c>
      <c r="AS50" s="862" t="inlineStr">
        <is>
          <t>/</t>
        </is>
      </c>
      <c r="AT50" s="848">
        <f>SUM(AS51:AT53)</f>
        <v/>
      </c>
      <c r="AU50" s="2505" t="inlineStr">
        <is>
          <t>/</t>
        </is>
      </c>
      <c r="AV50" s="3161" t="n">
        <v>190</v>
      </c>
      <c r="AW50" s="2506" t="inlineStr">
        <is>
          <t>/</t>
        </is>
      </c>
      <c r="AX50" s="3161">
        <f>SUM(AW51:AX53)</f>
        <v/>
      </c>
      <c r="AY50" s="2506" t="inlineStr">
        <is>
          <t>/</t>
        </is>
      </c>
      <c r="AZ50" s="998">
        <f>SUM(AY51:AZ53)</f>
        <v/>
      </c>
      <c r="BA50" s="3162" t="inlineStr">
        <is>
          <t>/</t>
        </is>
      </c>
      <c r="BB50" s="1003">
        <f>SUM(BA51:BB53)</f>
        <v/>
      </c>
      <c r="BC50" s="3162" t="inlineStr">
        <is>
          <t>/</t>
        </is>
      </c>
      <c r="BD50" s="1003">
        <f>SUM(BC51:BD53)</f>
        <v/>
      </c>
      <c r="BE50" s="3162" t="inlineStr">
        <is>
          <t>/</t>
        </is>
      </c>
      <c r="BF50" s="1000">
        <f>SUM(BE51:BF53)</f>
        <v/>
      </c>
      <c r="BG50" s="1230" t="n"/>
      <c r="BH50" s="126" t="n"/>
      <c r="BI50" s="175" t="n"/>
      <c r="BJ50" s="1070" t="n"/>
      <c r="BK50" s="9" t="n"/>
      <c r="BL50" s="9" t="n"/>
      <c r="BM50" s="9" t="n"/>
      <c r="BN50" s="9" t="n"/>
      <c r="BO50" s="9" t="n"/>
      <c r="BP50" s="9" t="n"/>
      <c r="BQ50" s="9" t="n"/>
      <c r="BR50" s="9" t="n"/>
      <c r="BS50" s="9" t="n"/>
      <c r="BT50" s="9" t="n"/>
      <c r="BU50" s="9" t="n"/>
      <c r="BV50" s="9" t="n"/>
      <c r="BW50" s="9" t="n"/>
      <c r="BX50" s="9" t="n"/>
      <c r="BY50" s="9" t="n"/>
      <c r="BZ50" s="9" t="n"/>
      <c r="CA50" s="9" t="n"/>
      <c r="CB50" s="9" t="n"/>
      <c r="CC50" s="9" t="n"/>
      <c r="CD50" s="9" t="n"/>
      <c r="CE50" s="9" t="n"/>
      <c r="CF50" s="9" t="n"/>
      <c r="CG50" s="9" t="n"/>
      <c r="CH50" s="9" t="n"/>
      <c r="CI50" s="9" t="n"/>
      <c r="CJ50" s="1" t="n"/>
      <c r="CK50" s="1" t="n"/>
      <c r="CL50" s="1" t="n"/>
      <c r="CM50" s="1" t="n"/>
    </row>
    <row r="51">
      <c r="A51" s="2510" t="inlineStr">
        <is>
          <t>2.5.1</t>
        </is>
      </c>
      <c r="B51" s="1770" t="n"/>
      <c r="C51" s="1297" t="inlineStr">
        <is>
          <t>Философия и методология науки *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841" t="inlineStr">
        <is>
          <t>/ 2</t>
        </is>
      </c>
      <c r="AF51" s="175" t="n"/>
      <c r="AG51" s="1807" t="n"/>
      <c r="AH51" s="1770" t="n"/>
      <c r="AI51" s="2084" t="inlineStr">
        <is>
          <t>/</t>
        </is>
      </c>
      <c r="AJ51" s="1308">
        <f>AV51+BB51</f>
        <v/>
      </c>
      <c r="AK51" s="862" t="inlineStr">
        <is>
          <t>/</t>
        </is>
      </c>
      <c r="AL51" s="1316">
        <f>AN51+AT51+AP51+AR51</f>
        <v/>
      </c>
      <c r="AM51" s="867" t="inlineStr">
        <is>
          <t>/</t>
        </is>
      </c>
      <c r="AN51" s="2104" t="n">
        <v>40</v>
      </c>
      <c r="AO51" s="862" t="n"/>
      <c r="AP51" s="1308" t="n"/>
      <c r="AQ51" s="862" t="n"/>
      <c r="AR51" s="2104" t="n"/>
      <c r="AS51" s="862" t="inlineStr">
        <is>
          <t>/</t>
        </is>
      </c>
      <c r="AT51" s="1316" t="n">
        <v>32</v>
      </c>
      <c r="AU51" s="2505" t="inlineStr">
        <is>
          <t>/</t>
        </is>
      </c>
      <c r="AV51" s="1017" t="n">
        <v>48</v>
      </c>
      <c r="AW51" s="2507" t="inlineStr">
        <is>
          <t>/</t>
        </is>
      </c>
      <c r="AX51" s="1017" t="n">
        <v>32</v>
      </c>
      <c r="AY51" s="3162" t="n"/>
      <c r="AZ51" s="1017" t="n"/>
      <c r="BA51" s="3162" t="inlineStr">
        <is>
          <t>/</t>
        </is>
      </c>
      <c r="BB51" s="1017" t="n">
        <v>76</v>
      </c>
      <c r="BC51" s="3162" t="inlineStr">
        <is>
          <t>/</t>
        </is>
      </c>
      <c r="BD51" s="1017" t="n">
        <v>40</v>
      </c>
      <c r="BE51" s="3162" t="inlineStr">
        <is>
          <t>/</t>
        </is>
      </c>
      <c r="BF51" s="1018" t="n">
        <v>3</v>
      </c>
      <c r="BG51" s="1367" t="inlineStr">
        <is>
          <t>УК-1</t>
        </is>
      </c>
      <c r="BH51" s="126" t="n"/>
      <c r="BI51" s="175" t="n"/>
      <c r="BJ51" s="1070" t="inlineStr">
        <is>
          <t>ФиП</t>
        </is>
      </c>
      <c r="BK51" s="9" t="n"/>
      <c r="BL51" s="9" t="n"/>
      <c r="BM51" s="9" t="n"/>
      <c r="BN51" s="9" t="n"/>
      <c r="BO51" s="9" t="n"/>
      <c r="BP51" s="9" t="n"/>
      <c r="BQ51" s="9" t="n"/>
      <c r="BR51" s="9" t="n"/>
      <c r="BS51" s="9" t="n"/>
      <c r="BT51" s="9" t="n"/>
      <c r="BU51" s="9" t="n"/>
      <c r="BV51" s="9" t="n"/>
      <c r="BW51" s="9" t="n"/>
      <c r="BX51" s="9" t="n"/>
      <c r="BY51" s="9" t="n"/>
      <c r="BZ51" s="9" t="n"/>
      <c r="CA51" s="9" t="n"/>
      <c r="CB51" s="9" t="n"/>
      <c r="CC51" s="9" t="n"/>
      <c r="CD51" s="9" t="n"/>
      <c r="CE51" s="9" t="n"/>
      <c r="CF51" s="9" t="n"/>
      <c r="CG51" s="9" t="n"/>
      <c r="CH51" s="9" t="n"/>
      <c r="CI51" s="9" t="n"/>
      <c r="CJ51" s="1" t="n"/>
      <c r="CK51" s="1" t="n"/>
      <c r="CL51" s="1" t="n"/>
      <c r="CM51" s="1" t="n"/>
    </row>
    <row r="52">
      <c r="A52" s="2510" t="inlineStr">
        <is>
          <t>2.5.2</t>
        </is>
      </c>
      <c r="B52" s="1770" t="n"/>
      <c r="C52" s="1260" t="inlineStr">
        <is>
          <t>Иностранный язык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182" t="inlineStr">
        <is>
          <t>/ 2</t>
        </is>
      </c>
      <c r="AF52" s="175" t="n"/>
      <c r="AG52" s="1807" t="n"/>
      <c r="AH52" s="1770" t="n"/>
      <c r="AI52" s="2084" t="inlineStr">
        <is>
          <t>/</t>
        </is>
      </c>
      <c r="AJ52" s="1308">
        <f>AV52+BB52</f>
        <v/>
      </c>
      <c r="AK52" s="862" t="inlineStr">
        <is>
          <t>/</t>
        </is>
      </c>
      <c r="AL52" s="1316">
        <f>AN52+AT52+AP52+AR52</f>
        <v/>
      </c>
      <c r="AM52" s="867" t="n"/>
      <c r="AN52" s="2104" t="n"/>
      <c r="AO52" s="862" t="n"/>
      <c r="AP52" s="1308" t="n"/>
      <c r="AQ52" s="862" t="inlineStr">
        <is>
          <t>/</t>
        </is>
      </c>
      <c r="AR52" s="2104" t="n">
        <v>96</v>
      </c>
      <c r="AS52" s="862" t="n"/>
      <c r="AT52" s="2517" t="n"/>
      <c r="AU52" s="2505" t="inlineStr">
        <is>
          <t>/</t>
        </is>
      </c>
      <c r="AV52" s="1017" t="n">
        <v>70</v>
      </c>
      <c r="AW52" s="2507" t="inlineStr">
        <is>
          <t>/</t>
        </is>
      </c>
      <c r="AX52" s="1017" t="n">
        <v>48</v>
      </c>
      <c r="AY52" s="3162" t="n"/>
      <c r="AZ52" s="1017" t="n"/>
      <c r="BA52" s="3162" t="inlineStr">
        <is>
          <t>/</t>
        </is>
      </c>
      <c r="BB52" s="1017" t="n">
        <v>72</v>
      </c>
      <c r="BC52" s="3162" t="inlineStr">
        <is>
          <t>/</t>
        </is>
      </c>
      <c r="BD52" s="1017" t="n">
        <v>48</v>
      </c>
      <c r="BE52" s="3162" t="inlineStr">
        <is>
          <t>/</t>
        </is>
      </c>
      <c r="BF52" s="1018" t="n">
        <v>4</v>
      </c>
      <c r="BG52" s="1385" t="inlineStr">
        <is>
          <t>УК-3</t>
        </is>
      </c>
      <c r="BH52" s="126" t="n"/>
      <c r="BI52" s="175" t="n"/>
      <c r="BJ52" s="1070" t="inlineStr">
        <is>
          <t>МКиТП</t>
        </is>
      </c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9" t="n"/>
      <c r="CG52" s="9" t="n"/>
      <c r="CH52" s="9" t="n"/>
      <c r="CI52" s="9" t="n"/>
      <c r="CJ52" s="1" t="n"/>
      <c r="CK52" s="1" t="n"/>
      <c r="CL52" s="1" t="n"/>
      <c r="CM52" s="1" t="n"/>
    </row>
    <row r="53">
      <c r="A53" s="3163" t="inlineStr">
        <is>
          <t>2.5.3</t>
        </is>
      </c>
      <c r="B53" s="1809" t="n"/>
      <c r="C53" s="2873" t="inlineStr">
        <is>
          <t>Основы информационных технологий *</t>
        </is>
      </c>
      <c r="D53" s="202" t="n"/>
      <c r="E53" s="202" t="n"/>
      <c r="F53" s="202" t="n"/>
      <c r="G53" s="202" t="n"/>
      <c r="H53" s="202" t="n"/>
      <c r="I53" s="202" t="n"/>
      <c r="J53" s="202" t="n"/>
      <c r="K53" s="202" t="n"/>
      <c r="L53" s="202" t="n"/>
      <c r="M53" s="202" t="n"/>
      <c r="N53" s="202" t="n"/>
      <c r="O53" s="202" t="n"/>
      <c r="P53" s="202" t="n"/>
      <c r="Q53" s="202" t="n"/>
      <c r="R53" s="202" t="n"/>
      <c r="S53" s="202" t="n"/>
      <c r="T53" s="202" t="n"/>
      <c r="U53" s="202" t="n"/>
      <c r="V53" s="202" t="n"/>
      <c r="W53" s="202" t="n"/>
      <c r="X53" s="202" t="n"/>
      <c r="Y53" s="202" t="n"/>
      <c r="Z53" s="202" t="n"/>
      <c r="AA53" s="202" t="n"/>
      <c r="AB53" s="202" t="n"/>
      <c r="AC53" s="202" t="n"/>
      <c r="AD53" s="742" t="n"/>
      <c r="AE53" s="229" t="n"/>
      <c r="AF53" s="203" t="n"/>
      <c r="AG53" s="229" t="inlineStr">
        <is>
          <t>/ 1д</t>
        </is>
      </c>
      <c r="AH53" s="203" t="n"/>
      <c r="AI53" s="2088" t="inlineStr">
        <is>
          <t>/</t>
        </is>
      </c>
      <c r="AJ53" s="875">
        <f>AV53+BB53</f>
        <v/>
      </c>
      <c r="AK53" s="874" t="inlineStr">
        <is>
          <t>/</t>
        </is>
      </c>
      <c r="AL53" s="1323">
        <f>AN53+AT53+AP53+AR53</f>
        <v/>
      </c>
      <c r="AM53" s="879" t="inlineStr">
        <is>
          <t>/</t>
        </is>
      </c>
      <c r="AN53" s="875" t="n">
        <v>26</v>
      </c>
      <c r="AO53" s="874" t="inlineStr">
        <is>
          <t>/</t>
        </is>
      </c>
      <c r="AP53" s="875" t="n">
        <v>24</v>
      </c>
      <c r="AQ53" s="874" t="n"/>
      <c r="AR53" s="875" t="n"/>
      <c r="AS53" s="874" t="n"/>
      <c r="AT53" s="1323" t="n"/>
      <c r="AU53" s="3164" t="inlineStr">
        <is>
          <t>/</t>
        </is>
      </c>
      <c r="AV53" s="3165">
        <f>AZ53*36</f>
        <v/>
      </c>
      <c r="AW53" s="3166" t="inlineStr">
        <is>
          <t>/</t>
        </is>
      </c>
      <c r="AX53" s="3165">
        <f>AL53</f>
        <v/>
      </c>
      <c r="AY53" s="3166" t="inlineStr">
        <is>
          <t>/</t>
        </is>
      </c>
      <c r="AZ53" s="3165" t="n">
        <v>2</v>
      </c>
      <c r="BA53" s="3166" t="n"/>
      <c r="BB53" s="3165" t="n"/>
      <c r="BC53" s="3166" t="n"/>
      <c r="BD53" s="3165" t="n"/>
      <c r="BE53" s="3166" t="n"/>
      <c r="BF53" s="3167" t="n"/>
      <c r="BG53" s="3075" t="inlineStr">
        <is>
          <t>УК-2</t>
        </is>
      </c>
      <c r="BH53" s="202" t="n"/>
      <c r="BI53" s="203" t="n"/>
      <c r="BJ53" s="1070" t="inlineStr">
        <is>
          <t>ИСиТ</t>
        </is>
      </c>
      <c r="BK53" s="9" t="n"/>
      <c r="BL53" s="9" t="n"/>
      <c r="BM53" s="9" t="n"/>
      <c r="BN53" s="9" t="n"/>
      <c r="BO53" s="9" t="n"/>
      <c r="BP53" s="9" t="n"/>
      <c r="BQ53" s="9" t="n"/>
      <c r="BR53" s="9" t="n"/>
      <c r="BS53" s="9" t="n"/>
      <c r="BT53" s="9" t="n"/>
      <c r="BU53" s="9" t="n"/>
      <c r="BV53" s="9" t="n"/>
      <c r="BW53" s="9" t="n"/>
      <c r="BX53" s="9" t="n"/>
      <c r="BY53" s="9" t="n"/>
      <c r="BZ53" s="9" t="n"/>
      <c r="CA53" s="9" t="n"/>
      <c r="CB53" s="9" t="n"/>
      <c r="CC53" s="9" t="n"/>
      <c r="CD53" s="9" t="n"/>
      <c r="CE53" s="9" t="n"/>
      <c r="CF53" s="9" t="n"/>
      <c r="CG53" s="9" t="n"/>
      <c r="CH53" s="9" t="n"/>
      <c r="CI53" s="9" t="n"/>
      <c r="CJ53" s="1" t="n"/>
      <c r="CK53" s="1" t="n"/>
      <c r="CL53" s="1" t="n"/>
      <c r="CM53" s="1" t="n"/>
    </row>
    <row r="54">
      <c r="A54" s="1812" t="inlineStr">
        <is>
          <t>Количество часов учебных занятий</t>
        </is>
      </c>
      <c r="B54" s="123" t="n"/>
      <c r="C54" s="123" t="n"/>
      <c r="D54" s="123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762" t="n"/>
      <c r="AG54" s="1813" t="n"/>
      <c r="AH54" s="490" t="n"/>
      <c r="AI54" s="167">
        <f>AI29+AI37</f>
        <v/>
      </c>
      <c r="AJ54" s="124" t="n"/>
      <c r="AK54" s="232">
        <f>AK29+AK37</f>
        <v/>
      </c>
      <c r="AL54" s="124" t="n"/>
      <c r="AM54" s="232">
        <f>AM29+AM37</f>
        <v/>
      </c>
      <c r="AN54" s="124" t="n"/>
      <c r="AO54" s="232">
        <f>AO29+AO37</f>
        <v/>
      </c>
      <c r="AP54" s="124" t="n"/>
      <c r="AQ54" s="232">
        <f>AQ29+AQ37</f>
        <v/>
      </c>
      <c r="AR54" s="124" t="n"/>
      <c r="AS54" s="232">
        <f>AS29+AS37</f>
        <v/>
      </c>
      <c r="AT54" s="124" t="n"/>
      <c r="AU54" s="167">
        <f>AU29+AU37</f>
        <v/>
      </c>
      <c r="AV54" s="124" t="n"/>
      <c r="AW54" s="232">
        <f>AW29+AW37</f>
        <v/>
      </c>
      <c r="AX54" s="124" t="n"/>
      <c r="AY54" s="232">
        <f>AY29+AY37</f>
        <v/>
      </c>
      <c r="AZ54" s="124" t="n"/>
      <c r="BA54" s="232">
        <f>BA29+BA37</f>
        <v/>
      </c>
      <c r="BB54" s="124" t="n"/>
      <c r="BC54" s="232">
        <f>BC29+BC37</f>
        <v/>
      </c>
      <c r="BD54" s="124" t="n"/>
      <c r="BE54" s="232">
        <f>BE29+BE37</f>
        <v/>
      </c>
      <c r="BF54" s="124" t="n"/>
      <c r="BG54" s="3168" t="n"/>
      <c r="BH54" s="123" t="n"/>
      <c r="BI54" s="161" t="n"/>
      <c r="BJ54" s="88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1" t="n"/>
      <c r="CK54" s="1" t="n"/>
      <c r="CL54" s="1" t="n"/>
      <c r="CM54" s="1" t="n"/>
    </row>
    <row r="55">
      <c r="A55" s="1815" t="inlineStr">
        <is>
          <t>Количество часов учебных занятий в неделю</t>
        </is>
      </c>
      <c r="B55" s="126" t="n"/>
      <c r="C55" s="126" t="n"/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770" t="n"/>
      <c r="AG55" s="887" t="n"/>
      <c r="AH55" s="887" t="n"/>
      <c r="AI55" s="1818" t="n"/>
      <c r="AJ55" s="128" t="n"/>
      <c r="AK55" s="1501" t="n"/>
      <c r="AL55" s="128" t="n"/>
      <c r="AM55" s="1501" t="n"/>
      <c r="AN55" s="128" t="n"/>
      <c r="AO55" s="1501" t="n"/>
      <c r="AP55" s="128" t="n"/>
      <c r="AQ55" s="1501" t="n"/>
      <c r="AR55" s="128" t="n"/>
      <c r="AS55" s="1501" t="n"/>
      <c r="AT55" s="128" t="n"/>
      <c r="AU55" s="1818">
        <f>AW54/AU27</f>
        <v/>
      </c>
      <c r="AV55" s="126" t="n"/>
      <c r="AW55" s="126" t="n"/>
      <c r="AX55" s="126" t="n"/>
      <c r="AY55" s="126" t="n"/>
      <c r="AZ55" s="128" t="n"/>
      <c r="BA55" s="1819">
        <f>BC54/BA27</f>
        <v/>
      </c>
      <c r="BB55" s="126" t="n"/>
      <c r="BC55" s="126" t="n"/>
      <c r="BD55" s="126" t="n"/>
      <c r="BE55" s="126" t="n"/>
      <c r="BF55" s="175" t="n"/>
      <c r="BG55" s="3169" t="n"/>
      <c r="BH55" s="126" t="n"/>
      <c r="BI55" s="175" t="n"/>
      <c r="BJ55" s="88" t="n"/>
      <c r="BK55" s="1" t="n"/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2860" t="n"/>
      <c r="CJ55" s="1" t="n"/>
      <c r="CK55" s="1" t="n"/>
      <c r="CL55" s="1" t="n"/>
      <c r="CM55" s="1" t="n"/>
    </row>
    <row r="56">
      <c r="A56" s="1823" t="inlineStr">
        <is>
          <t>Количество экзаменов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70" t="n"/>
      <c r="AG56" s="989" t="n"/>
      <c r="AH56" s="989" t="n"/>
      <c r="AI56" s="1824">
        <f>AU56+BA56</f>
        <v/>
      </c>
      <c r="AJ56" s="128" t="n"/>
      <c r="AK56" s="235" t="n"/>
      <c r="AL56" s="128" t="n"/>
      <c r="AM56" s="235" t="n"/>
      <c r="AN56" s="128" t="n"/>
      <c r="AO56" s="235" t="n"/>
      <c r="AP56" s="128" t="n"/>
      <c r="AQ56" s="235" t="n"/>
      <c r="AR56" s="128" t="n"/>
      <c r="AS56" s="235" t="n"/>
      <c r="AT56" s="128" t="n"/>
      <c r="AU56" s="1824" t="n">
        <v>4</v>
      </c>
      <c r="AV56" s="126" t="n"/>
      <c r="AW56" s="126" t="n"/>
      <c r="AX56" s="126" t="n"/>
      <c r="AY56" s="126" t="n"/>
      <c r="AZ56" s="128" t="n"/>
      <c r="BA56" s="1826" t="n">
        <v>3</v>
      </c>
      <c r="BB56" s="126" t="n"/>
      <c r="BC56" s="126" t="n"/>
      <c r="BD56" s="126" t="n"/>
      <c r="BE56" s="126" t="n"/>
      <c r="BF56" s="175" t="n"/>
      <c r="BG56" s="3170" t="n"/>
      <c r="BH56" s="126" t="n"/>
      <c r="BI56" s="1770" t="n"/>
      <c r="BJ56" s="88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1" t="n"/>
      <c r="CK56" s="1" t="n"/>
      <c r="CL56" s="1" t="n"/>
      <c r="CM56" s="1" t="n"/>
    </row>
    <row r="57">
      <c r="A57" s="1827" t="inlineStr">
        <is>
          <t>Количество зачетов</t>
        </is>
      </c>
      <c r="B57" s="202" t="n"/>
      <c r="C57" s="202" t="n"/>
      <c r="D57" s="202" t="n"/>
      <c r="E57" s="202" t="n"/>
      <c r="F57" s="202" t="n"/>
      <c r="G57" s="202" t="n"/>
      <c r="H57" s="202" t="n"/>
      <c r="I57" s="202" t="n"/>
      <c r="J57" s="202" t="n"/>
      <c r="K57" s="202" t="n"/>
      <c r="L57" s="202" t="n"/>
      <c r="M57" s="202" t="n"/>
      <c r="N57" s="202" t="n"/>
      <c r="O57" s="202" t="n"/>
      <c r="P57" s="202" t="n"/>
      <c r="Q57" s="202" t="n"/>
      <c r="R57" s="202" t="n"/>
      <c r="S57" s="202" t="n"/>
      <c r="T57" s="202" t="n"/>
      <c r="U57" s="202" t="n"/>
      <c r="V57" s="202" t="n"/>
      <c r="W57" s="202" t="n"/>
      <c r="X57" s="202" t="n"/>
      <c r="Y57" s="202" t="n"/>
      <c r="Z57" s="202" t="n"/>
      <c r="AA57" s="202" t="n"/>
      <c r="AB57" s="202" t="n"/>
      <c r="AC57" s="202" t="n"/>
      <c r="AD57" s="202" t="n"/>
      <c r="AE57" s="202" t="n"/>
      <c r="AF57" s="1809" t="n"/>
      <c r="AG57" s="3086" t="n"/>
      <c r="AH57" s="3086" t="n"/>
      <c r="AI57" s="1829">
        <f>AU57+BA57</f>
        <v/>
      </c>
      <c r="AJ57" s="144" t="n"/>
      <c r="AK57" s="241" t="n"/>
      <c r="AL57" s="144" t="n"/>
      <c r="AM57" s="241" t="n"/>
      <c r="AN57" s="144" t="n"/>
      <c r="AO57" s="241" t="n"/>
      <c r="AP57" s="144" t="n"/>
      <c r="AQ57" s="241" t="n"/>
      <c r="AR57" s="144" t="n"/>
      <c r="AS57" s="241" t="n"/>
      <c r="AT57" s="144" t="n"/>
      <c r="AU57" s="1829" t="n">
        <v>5</v>
      </c>
      <c r="AV57" s="202" t="n"/>
      <c r="AW57" s="202" t="n"/>
      <c r="AX57" s="202" t="n"/>
      <c r="AY57" s="202" t="n"/>
      <c r="AZ57" s="144" t="n"/>
      <c r="BA57" s="1830" t="n">
        <v>3</v>
      </c>
      <c r="BB57" s="202" t="n"/>
      <c r="BC57" s="202" t="n"/>
      <c r="BD57" s="202" t="n"/>
      <c r="BE57" s="202" t="n"/>
      <c r="BF57" s="203" t="n"/>
      <c r="BG57" s="3171" t="n"/>
      <c r="BH57" s="202" t="n"/>
      <c r="BI57" s="1809" t="n"/>
      <c r="BJ57" s="88" t="n"/>
      <c r="BK57" s="75" t="n"/>
      <c r="BL57" s="75" t="n"/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1" t="n"/>
      <c r="CK57" s="1" t="n"/>
      <c r="CL57" s="1" t="n"/>
      <c r="CM57" s="1" t="n"/>
    </row>
    <row r="58">
      <c r="A58" s="242" t="n"/>
      <c r="B58" s="242" t="n"/>
      <c r="C58" s="242" t="n"/>
      <c r="D58" s="242" t="n"/>
      <c r="E58" s="242" t="n"/>
      <c r="F58" s="242" t="n"/>
      <c r="G58" s="242" t="n"/>
      <c r="H58" s="242" t="n"/>
      <c r="I58" s="242" t="n"/>
      <c r="J58" s="242" t="n"/>
      <c r="K58" s="242" t="n"/>
      <c r="L58" s="242" t="n"/>
      <c r="M58" s="242" t="n"/>
      <c r="N58" s="242" t="n"/>
      <c r="O58" s="242" t="n"/>
      <c r="P58" s="242" t="n"/>
      <c r="Q58" s="242" t="n"/>
      <c r="R58" s="242" t="n"/>
      <c r="S58" s="242" t="n"/>
      <c r="T58" s="242" t="n"/>
      <c r="U58" s="242" t="n"/>
      <c r="V58" s="242" t="n"/>
      <c r="W58" s="242" t="n"/>
      <c r="X58" s="242" t="n"/>
      <c r="Y58" s="242" t="n"/>
      <c r="Z58" s="242" t="n"/>
      <c r="AA58" s="242" t="n"/>
      <c r="AB58" s="242" t="n"/>
      <c r="AC58" s="242" t="n"/>
      <c r="AD58" s="242" t="n"/>
      <c r="AE58" s="242" t="n"/>
      <c r="AF58" s="242" t="n"/>
      <c r="AG58" s="242" t="n"/>
      <c r="AH58" s="242" t="n"/>
      <c r="AI58" s="242" t="n"/>
      <c r="AJ58" s="242" t="n"/>
      <c r="AK58" s="242" t="n"/>
      <c r="AL58" s="242" t="n"/>
      <c r="AM58" s="242" t="n"/>
      <c r="AN58" s="242" t="n"/>
      <c r="AO58" s="242" t="n"/>
      <c r="AP58" s="242" t="n"/>
      <c r="AQ58" s="242" t="n"/>
      <c r="AR58" s="242" t="n"/>
      <c r="AS58" s="242" t="n"/>
      <c r="AT58" s="242" t="n"/>
      <c r="AU58" s="242" t="n"/>
      <c r="AV58" s="242" t="n"/>
      <c r="AW58" s="242" t="n"/>
      <c r="AX58" s="242" t="n"/>
      <c r="AY58" s="242" t="n"/>
      <c r="AZ58" s="242" t="n"/>
      <c r="BA58" s="242" t="n"/>
      <c r="BB58" s="242" t="n"/>
      <c r="BC58" s="242" t="n"/>
      <c r="BD58" s="242" t="n"/>
      <c r="BE58" s="242" t="n"/>
      <c r="BF58" s="242" t="n"/>
      <c r="BG58" s="242" t="n"/>
      <c r="BH58" s="242" t="n"/>
      <c r="BI58" s="242" t="n"/>
      <c r="BJ58" s="2127" t="n"/>
      <c r="BK58" s="242" t="n"/>
      <c r="BL58" s="242" t="n"/>
      <c r="BM58" s="242" t="n"/>
      <c r="BN58" s="243" t="n"/>
      <c r="BO58" s="25" t="n"/>
      <c r="BP58" s="25" t="n"/>
      <c r="BQ58" s="25" t="n"/>
      <c r="BR58" s="25" t="n"/>
      <c r="BS58" s="25" t="n"/>
      <c r="BT58" s="25" t="n"/>
      <c r="BU58" s="25" t="n"/>
      <c r="BV58" s="25" t="n"/>
      <c r="BW58" s="25" t="n"/>
      <c r="BX58" s="25" t="n"/>
      <c r="BY58" s="25" t="n"/>
      <c r="BZ58" s="25" t="n"/>
      <c r="CA58" s="25" t="n"/>
      <c r="CB58" s="25" t="n"/>
      <c r="CC58" s="25" t="n"/>
      <c r="CD58" s="25" t="n"/>
      <c r="CE58" s="25" t="n"/>
      <c r="CF58" s="25" t="n"/>
      <c r="CG58" s="25" t="n"/>
      <c r="CH58" s="25" t="n"/>
      <c r="CI58" s="25" t="n"/>
      <c r="CJ58" s="25" t="n"/>
      <c r="CK58" s="25" t="n"/>
      <c r="CL58" s="25" t="n"/>
      <c r="CM58" s="25" t="n"/>
    </row>
    <row r="59">
      <c r="A59" s="1834" t="inlineStr">
        <is>
          <t>IV. Производственная практика</t>
        </is>
      </c>
      <c r="B59" s="108" t="n"/>
      <c r="C59" s="108" t="n"/>
      <c r="D59" s="108" t="n"/>
      <c r="E59" s="108" t="n"/>
      <c r="F59" s="108" t="n"/>
      <c r="G59" s="108" t="n"/>
      <c r="H59" s="108" t="n"/>
      <c r="I59" s="108" t="n"/>
      <c r="J59" s="108" t="n"/>
      <c r="K59" s="108" t="n"/>
      <c r="L59" s="108" t="n"/>
      <c r="M59" s="108" t="n"/>
      <c r="N59" s="108" t="n"/>
      <c r="O59" s="108" t="n"/>
      <c r="P59" s="108" t="n"/>
      <c r="Q59" s="108" t="n"/>
      <c r="R59" s="108" t="n"/>
      <c r="S59" s="108" t="n"/>
      <c r="T59" s="108" t="n"/>
      <c r="U59" s="108" t="n"/>
      <c r="V59" s="108" t="n"/>
      <c r="W59" s="108" t="n"/>
      <c r="X59" s="108" t="n"/>
      <c r="Y59" s="108" t="n"/>
      <c r="Z59" s="108" t="n"/>
      <c r="AA59" s="108" t="n"/>
      <c r="AB59" s="108" t="n"/>
      <c r="AC59" s="108" t="n"/>
      <c r="AD59" s="148" t="n"/>
      <c r="AE59" s="1834" t="inlineStr">
        <is>
          <t>V. Магистерская диссертация</t>
        </is>
      </c>
      <c r="AF59" s="108" t="n"/>
      <c r="AG59" s="108" t="n"/>
      <c r="AH59" s="108" t="n"/>
      <c r="AI59" s="108" t="n"/>
      <c r="AJ59" s="108" t="n"/>
      <c r="AK59" s="108" t="n"/>
      <c r="AL59" s="108" t="n"/>
      <c r="AM59" s="108" t="n"/>
      <c r="AN59" s="108" t="n"/>
      <c r="AO59" s="108" t="n"/>
      <c r="AP59" s="108" t="n"/>
      <c r="AQ59" s="108" t="n"/>
      <c r="AR59" s="108" t="n"/>
      <c r="AS59" s="108" t="n"/>
      <c r="AT59" s="108" t="n"/>
      <c r="AU59" s="108" t="n"/>
      <c r="AV59" s="108" t="n"/>
      <c r="AW59" s="148" t="n"/>
      <c r="AX59" s="1834" t="inlineStr">
        <is>
          <t xml:space="preserve">VI.Итоговая аттестация </t>
        </is>
      </c>
      <c r="AY59" s="108" t="n"/>
      <c r="AZ59" s="108" t="n"/>
      <c r="BA59" s="108" t="n"/>
      <c r="BB59" s="108" t="n"/>
      <c r="BC59" s="108" t="n"/>
      <c r="BD59" s="108" t="n"/>
      <c r="BE59" s="108" t="n"/>
      <c r="BF59" s="108" t="n"/>
      <c r="BG59" s="108" t="n"/>
      <c r="BH59" s="108" t="n"/>
      <c r="BI59" s="148" t="n"/>
      <c r="BJ59" s="2343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90" t="n"/>
      <c r="CH59" s="90" t="n"/>
      <c r="CI59" s="90" t="n"/>
      <c r="CJ59" s="1" t="n"/>
      <c r="CK59" s="1" t="n"/>
      <c r="CL59" s="1" t="n"/>
      <c r="CM59" s="1" t="n"/>
    </row>
    <row r="60">
      <c r="A60" s="1836" t="inlineStr">
        <is>
          <t>Название практики</t>
        </is>
      </c>
      <c r="B60" s="108" t="n"/>
      <c r="C60" s="108" t="n"/>
      <c r="D60" s="108" t="n"/>
      <c r="E60" s="108" t="n"/>
      <c r="F60" s="108" t="n"/>
      <c r="G60" s="108" t="n"/>
      <c r="H60" s="108" t="n"/>
      <c r="I60" s="108" t="n"/>
      <c r="J60" s="108" t="n"/>
      <c r="K60" s="108" t="n"/>
      <c r="L60" s="108" t="n"/>
      <c r="M60" s="109" t="n"/>
      <c r="N60" s="1837" t="inlineStr">
        <is>
          <t>Семестр</t>
        </is>
      </c>
      <c r="O60" s="108" t="n"/>
      <c r="P60" s="108" t="n"/>
      <c r="Q60" s="108" t="n"/>
      <c r="R60" s="109" t="n"/>
      <c r="S60" s="1838" t="inlineStr">
        <is>
          <t>Недель</t>
        </is>
      </c>
      <c r="T60" s="108" t="n"/>
      <c r="U60" s="108" t="n"/>
      <c r="V60" s="109" t="n"/>
      <c r="W60" s="1839" t="inlineStr">
        <is>
          <t>Зачетных единиц</t>
        </is>
      </c>
      <c r="X60" s="108" t="n"/>
      <c r="Y60" s="108" t="n"/>
      <c r="Z60" s="108" t="n"/>
      <c r="AA60" s="108" t="n"/>
      <c r="AB60" s="108" t="n"/>
      <c r="AC60" s="108" t="n"/>
      <c r="AD60" s="148" t="n"/>
      <c r="AE60" s="1840" t="inlineStr">
        <is>
          <t>Семестр</t>
        </is>
      </c>
      <c r="AF60" s="108" t="n"/>
      <c r="AG60" s="108" t="n"/>
      <c r="AH60" s="108" t="n"/>
      <c r="AI60" s="108" t="n"/>
      <c r="AJ60" s="109" t="n"/>
      <c r="AK60" s="1838" t="inlineStr">
        <is>
          <t>Недель</t>
        </is>
      </c>
      <c r="AL60" s="108" t="n"/>
      <c r="AM60" s="108" t="n"/>
      <c r="AN60" s="108" t="n"/>
      <c r="AO60" s="109" t="n"/>
      <c r="AP60" s="1839" t="inlineStr">
        <is>
          <t>Зачетных единиц</t>
        </is>
      </c>
      <c r="AQ60" s="108" t="n"/>
      <c r="AR60" s="108" t="n"/>
      <c r="AS60" s="108" t="n"/>
      <c r="AT60" s="108" t="n"/>
      <c r="AU60" s="108" t="n"/>
      <c r="AV60" s="108" t="n"/>
      <c r="AW60" s="148" t="n"/>
      <c r="AX60" s="2730" t="inlineStr">
        <is>
          <t>Защита магистерской диссертации</t>
        </is>
      </c>
      <c r="AY60" s="101" t="n"/>
      <c r="AZ60" s="101" t="n"/>
      <c r="BA60" s="101" t="n"/>
      <c r="BB60" s="101" t="n"/>
      <c r="BC60" s="101" t="n"/>
      <c r="BD60" s="101" t="n"/>
      <c r="BE60" s="101" t="n"/>
      <c r="BF60" s="101" t="n"/>
      <c r="BG60" s="101" t="n"/>
      <c r="BH60" s="101" t="n"/>
      <c r="BI60" s="104" t="n"/>
      <c r="BJ60" s="2343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90" t="n"/>
      <c r="CI60" s="90" t="n"/>
      <c r="CJ60" s="1" t="n"/>
      <c r="CK60" s="1" t="n"/>
      <c r="CL60" s="1" t="n"/>
      <c r="CM60" s="1" t="n"/>
    </row>
    <row r="61">
      <c r="A61" s="2532" t="inlineStr">
        <is>
          <t>Научно-исследовательская</t>
        </is>
      </c>
      <c r="B61" s="101" t="n"/>
      <c r="C61" s="101" t="n"/>
      <c r="D61" s="101" t="n"/>
      <c r="E61" s="101" t="n"/>
      <c r="F61" s="101" t="n"/>
      <c r="G61" s="101" t="n"/>
      <c r="H61" s="101" t="n"/>
      <c r="I61" s="101" t="n"/>
      <c r="J61" s="101" t="n"/>
      <c r="K61" s="101" t="n"/>
      <c r="L61" s="101" t="n"/>
      <c r="M61" s="53" t="n"/>
      <c r="N61" s="2533" t="inlineStr">
        <is>
          <t>2</t>
        </is>
      </c>
      <c r="O61" s="101" t="n"/>
      <c r="P61" s="101" t="n"/>
      <c r="Q61" s="101" t="n"/>
      <c r="R61" s="53" t="n"/>
      <c r="S61" s="250" t="n">
        <v>2</v>
      </c>
      <c r="T61" s="101" t="n"/>
      <c r="U61" s="101" t="n"/>
      <c r="V61" s="53" t="n"/>
      <c r="W61" s="3087" t="n">
        <v>3</v>
      </c>
      <c r="X61" s="101" t="n"/>
      <c r="Y61" s="101" t="n"/>
      <c r="Z61" s="101" t="n"/>
      <c r="AA61" s="101" t="n"/>
      <c r="AB61" s="101" t="n"/>
      <c r="AC61" s="101" t="n"/>
      <c r="AD61" s="104" t="n"/>
      <c r="AE61" s="120" t="n">
        <v>2</v>
      </c>
      <c r="AF61" s="101" t="n"/>
      <c r="AG61" s="101" t="n"/>
      <c r="AH61" s="101" t="n"/>
      <c r="AI61" s="101" t="n"/>
      <c r="AJ61" s="53" t="n"/>
      <c r="AK61" s="1838" t="n">
        <v>8</v>
      </c>
      <c r="AL61" s="101" t="n"/>
      <c r="AM61" s="101" t="n"/>
      <c r="AN61" s="101" t="n"/>
      <c r="AO61" s="53" t="n"/>
      <c r="AP61" s="893" t="n">
        <v>12</v>
      </c>
      <c r="AQ61" s="101" t="n"/>
      <c r="AR61" s="101" t="n"/>
      <c r="AS61" s="101" t="n"/>
      <c r="AT61" s="101" t="n"/>
      <c r="AU61" s="101" t="n"/>
      <c r="AV61" s="101" t="n"/>
      <c r="AW61" s="53" t="n"/>
      <c r="AX61" s="112" t="n"/>
      <c r="AY61" s="1" t="n"/>
      <c r="AZ61" s="1" t="n"/>
      <c r="BA61" s="1" t="n"/>
      <c r="BB61" s="1" t="n"/>
      <c r="BC61" s="1" t="n"/>
      <c r="BD61" s="1" t="n"/>
      <c r="BE61" s="1" t="n"/>
      <c r="BF61" s="1" t="n"/>
      <c r="BG61" s="1" t="n"/>
      <c r="BH61" s="1" t="n"/>
      <c r="BI61" s="114" t="n"/>
      <c r="BJ61" s="2343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90" t="n"/>
      <c r="CI61" s="90" t="n"/>
      <c r="CJ61" s="1" t="n"/>
      <c r="CK61" s="1" t="n"/>
      <c r="CL61" s="1" t="n"/>
      <c r="CM61" s="1" t="n"/>
    </row>
    <row r="62">
      <c r="A62" s="136" t="n"/>
      <c r="B62" s="44" t="n"/>
      <c r="C62" s="44" t="n"/>
      <c r="D62" s="44" t="n"/>
      <c r="E62" s="44" t="n"/>
      <c r="F62" s="44" t="n"/>
      <c r="G62" s="44" t="n"/>
      <c r="H62" s="44" t="n"/>
      <c r="I62" s="44" t="n"/>
      <c r="J62" s="44" t="n"/>
      <c r="K62" s="44" t="n"/>
      <c r="L62" s="44" t="n"/>
      <c r="M62" s="249" t="n"/>
      <c r="N62" s="325" t="n"/>
      <c r="O62" s="44" t="n"/>
      <c r="P62" s="44" t="n"/>
      <c r="Q62" s="44" t="n"/>
      <c r="R62" s="249" t="n"/>
      <c r="S62" s="325" t="n"/>
      <c r="T62" s="44" t="n"/>
      <c r="U62" s="44" t="n"/>
      <c r="V62" s="249" t="n"/>
      <c r="W62" s="325" t="n"/>
      <c r="X62" s="44" t="n"/>
      <c r="Y62" s="44" t="n"/>
      <c r="Z62" s="44" t="n"/>
      <c r="AA62" s="44" t="n"/>
      <c r="AB62" s="44" t="n"/>
      <c r="AC62" s="44" t="n"/>
      <c r="AD62" s="137" t="n"/>
      <c r="AE62" s="136" t="n"/>
      <c r="AF62" s="44" t="n"/>
      <c r="AG62" s="44" t="n"/>
      <c r="AH62" s="44" t="n"/>
      <c r="AI62" s="44" t="n"/>
      <c r="AJ62" s="249" t="n"/>
      <c r="AK62" s="325" t="n"/>
      <c r="AL62" s="44" t="n"/>
      <c r="AM62" s="44" t="n"/>
      <c r="AN62" s="44" t="n"/>
      <c r="AO62" s="249" t="n"/>
      <c r="AP62" s="325" t="n"/>
      <c r="AQ62" s="44" t="n"/>
      <c r="AR62" s="44" t="n"/>
      <c r="AS62" s="44" t="n"/>
      <c r="AT62" s="44" t="n"/>
      <c r="AU62" s="44" t="n"/>
      <c r="AV62" s="44" t="n"/>
      <c r="AW62" s="249" t="n"/>
      <c r="AX62" s="136" t="n"/>
      <c r="AY62" s="44" t="n"/>
      <c r="AZ62" s="44" t="n"/>
      <c r="BA62" s="44" t="n"/>
      <c r="BB62" s="44" t="n"/>
      <c r="BC62" s="44" t="n"/>
      <c r="BD62" s="44" t="n"/>
      <c r="BE62" s="44" t="n"/>
      <c r="BF62" s="44" t="n"/>
      <c r="BG62" s="44" t="n"/>
      <c r="BH62" s="44" t="n"/>
      <c r="BI62" s="137" t="n"/>
      <c r="BJ62" s="2343" t="n"/>
      <c r="BK62" s="90" t="n"/>
      <c r="BL62" s="90" t="n"/>
      <c r="BM62" s="90" t="n"/>
      <c r="BN62" s="90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510" t="n"/>
      <c r="B63" s="1510" t="n"/>
      <c r="C63" s="1510" t="n"/>
      <c r="D63" s="1510" t="n"/>
      <c r="E63" s="1510" t="n"/>
      <c r="F63" s="1510" t="n"/>
      <c r="G63" s="1510" t="n"/>
      <c r="H63" s="1510" t="n"/>
      <c r="I63" s="1510" t="n"/>
      <c r="J63" s="1510" t="n"/>
      <c r="K63" s="1510" t="n"/>
      <c r="L63" s="1510" t="n"/>
      <c r="M63" s="1510" t="n"/>
      <c r="N63" s="1510" t="n"/>
      <c r="O63" s="1510" t="n"/>
      <c r="P63" s="1510" t="n"/>
      <c r="Q63" s="1510" t="n"/>
      <c r="R63" s="1510" t="n"/>
      <c r="S63" s="8" t="n"/>
      <c r="T63" s="8" t="n"/>
      <c r="U63" s="8" t="n"/>
      <c r="V63" s="8" t="n"/>
      <c r="W63" s="1849" t="n"/>
      <c r="X63" s="1849" t="n"/>
      <c r="Y63" s="1849" t="n"/>
      <c r="Z63" s="1849" t="n"/>
      <c r="AA63" s="1849" t="n"/>
      <c r="AB63" s="1849" t="n"/>
      <c r="AC63" s="8" t="n"/>
      <c r="AD63" s="8" t="n"/>
      <c r="AE63" s="8" t="n"/>
      <c r="AF63" s="8" t="n"/>
      <c r="AG63" s="8" t="n"/>
      <c r="AH63" s="8" t="n"/>
      <c r="AI63" s="8" t="n"/>
      <c r="AJ63" s="8" t="n"/>
      <c r="AK63" s="8" t="n"/>
      <c r="AL63" s="8" t="n"/>
      <c r="AM63" s="533" t="n"/>
      <c r="AN63" s="533" t="n"/>
      <c r="AO63" s="533" t="n"/>
      <c r="AP63" s="533" t="n"/>
      <c r="AQ63" s="533" t="n"/>
      <c r="AR63" s="1849" t="n"/>
      <c r="AS63" s="1849" t="n"/>
      <c r="AT63" s="1849" t="n"/>
      <c r="AU63" s="1849" t="n"/>
      <c r="AV63" s="1849" t="n"/>
      <c r="AW63" s="1849" t="n"/>
      <c r="AX63" s="1849" t="n"/>
      <c r="AY63" s="1849" t="n"/>
      <c r="AZ63" s="1850" t="n"/>
      <c r="BA63" s="1850" t="n"/>
      <c r="BB63" s="1850" t="n"/>
      <c r="BC63" s="1850" t="n"/>
      <c r="BD63" s="1850" t="n"/>
      <c r="BE63" s="1850" t="n"/>
      <c r="BF63" s="1850" t="n"/>
      <c r="BG63" s="1850" t="n"/>
      <c r="BH63" s="1850" t="n"/>
      <c r="BI63" s="1850" t="n"/>
      <c r="BJ63" s="1850" t="n"/>
      <c r="BK63" s="1850" t="n"/>
      <c r="BL63" s="1850" t="n"/>
      <c r="BM63" s="1850" t="n"/>
      <c r="BN63" s="2333" t="n"/>
      <c r="BO63" s="25" t="n"/>
      <c r="BP63" s="25" t="n"/>
      <c r="BQ63" s="25" t="n"/>
      <c r="BR63" s="25" t="n"/>
      <c r="BS63" s="25" t="n"/>
      <c r="BT63" s="25" t="n"/>
      <c r="BU63" s="25" t="n"/>
      <c r="BV63" s="25" t="n"/>
      <c r="BW63" s="25" t="n"/>
      <c r="BX63" s="25" t="n"/>
      <c r="BY63" s="25" t="n"/>
      <c r="BZ63" s="25" t="n"/>
      <c r="CA63" s="25" t="n"/>
      <c r="CB63" s="25" t="n"/>
      <c r="CC63" s="25" t="n"/>
      <c r="CD63" s="25" t="n"/>
      <c r="CE63" s="25" t="n"/>
      <c r="CF63" s="25" t="n"/>
      <c r="CG63" s="25" t="n"/>
      <c r="CH63" s="25" t="n"/>
      <c r="CI63" s="25" t="n"/>
      <c r="CJ63" s="25" t="n"/>
      <c r="CK63" s="25" t="n"/>
      <c r="CL63" s="25" t="n"/>
      <c r="CM63" s="25" t="n"/>
    </row>
    <row r="64">
      <c r="A64" s="1510" t="n"/>
      <c r="B64" s="1510" t="n"/>
      <c r="C64" s="1510" t="n"/>
      <c r="D64" s="1510" t="n"/>
      <c r="E64" s="1510" t="n"/>
      <c r="F64" s="1510" t="n"/>
      <c r="G64" s="1510" t="n"/>
      <c r="H64" s="1510" t="n"/>
      <c r="I64" s="1510" t="n"/>
      <c r="J64" s="1510" t="n"/>
      <c r="K64" s="1510" t="n"/>
      <c r="L64" s="1510" t="n"/>
      <c r="M64" s="1510" t="n"/>
      <c r="N64" s="1510" t="n"/>
      <c r="O64" s="1510" t="n"/>
      <c r="P64" s="1510" t="n"/>
      <c r="Q64" s="1510" t="n"/>
      <c r="R64" s="1510" t="n"/>
      <c r="S64" s="8" t="n"/>
      <c r="T64" s="8" t="n"/>
      <c r="U64" s="8" t="n"/>
      <c r="V64" s="8" t="n"/>
      <c r="W64" s="1849" t="n"/>
      <c r="X64" s="1849" t="n"/>
      <c r="Y64" s="1849" t="n"/>
      <c r="Z64" s="1849" t="n"/>
      <c r="AA64" s="1849" t="n"/>
      <c r="AB64" s="1849" t="n"/>
      <c r="AC64" s="8" t="n"/>
      <c r="AD64" s="8" t="n"/>
      <c r="AE64" s="8" t="n"/>
      <c r="AF64" s="8" t="n"/>
      <c r="AG64" s="8" t="n"/>
      <c r="AH64" s="8" t="n"/>
      <c r="AI64" s="8" t="n"/>
      <c r="AJ64" s="8" t="n"/>
      <c r="AK64" s="8" t="n"/>
      <c r="AL64" s="8" t="n"/>
      <c r="AM64" s="533" t="n"/>
      <c r="AN64" s="533" t="n"/>
      <c r="AO64" s="533" t="n"/>
      <c r="AP64" s="533" t="n"/>
      <c r="AQ64" s="533" t="n"/>
      <c r="AR64" s="1849" t="n"/>
      <c r="AS64" s="1849" t="n"/>
      <c r="AT64" s="1849" t="n"/>
      <c r="AU64" s="1849" t="n"/>
      <c r="AV64" s="1849" t="n"/>
      <c r="AW64" s="1849" t="n"/>
      <c r="AX64" s="1849" t="n"/>
      <c r="AY64" s="1849" t="n"/>
      <c r="AZ64" s="1850" t="n"/>
      <c r="BA64" s="1850" t="n"/>
      <c r="BB64" s="1850" t="n"/>
      <c r="BC64" s="1850" t="n"/>
      <c r="BD64" s="1850" t="n"/>
      <c r="BE64" s="1850" t="n"/>
      <c r="BF64" s="1850" t="n"/>
      <c r="BG64" s="1850" t="n"/>
      <c r="BH64" s="1850" t="n"/>
      <c r="BI64" s="1850" t="n"/>
      <c r="BJ64" s="1850" t="n"/>
      <c r="BK64" s="1850" t="n"/>
      <c r="BL64" s="1850" t="n"/>
      <c r="BM64" s="1850" t="n"/>
      <c r="BN64" s="2333" t="n"/>
      <c r="BO64" s="25" t="n"/>
      <c r="BP64" s="25" t="n"/>
      <c r="BQ64" s="25" t="n"/>
      <c r="BR64" s="25" t="n"/>
      <c r="BS64" s="25" t="n"/>
      <c r="BT64" s="25" t="n"/>
      <c r="BU64" s="25" t="n"/>
      <c r="BV64" s="25" t="n"/>
      <c r="BW64" s="25" t="n"/>
      <c r="BX64" s="25" t="n"/>
      <c r="BY64" s="25" t="n"/>
      <c r="BZ64" s="25" t="n"/>
      <c r="CA64" s="25" t="n"/>
      <c r="CB64" s="25" t="n"/>
      <c r="CC64" s="25" t="n"/>
      <c r="CD64" s="25" t="n"/>
      <c r="CE64" s="25" t="n"/>
      <c r="CF64" s="25" t="n"/>
      <c r="CG64" s="25" t="n"/>
      <c r="CH64" s="25" t="n"/>
      <c r="CI64" s="25" t="n"/>
      <c r="CJ64" s="25" t="n"/>
      <c r="CK64" s="25" t="n"/>
      <c r="CL64" s="25" t="n"/>
      <c r="CM64" s="25" t="n"/>
    </row>
    <row r="65">
      <c r="A65" s="20" t="inlineStr">
        <is>
          <t>VII. Матрица компетенций</t>
        </is>
      </c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/>
      <c r="AM65" s="1" t="n"/>
      <c r="AN65" s="1" t="n"/>
      <c r="AO65" s="1" t="n"/>
      <c r="AP65" s="1" t="n"/>
      <c r="AQ65" s="1" t="n"/>
      <c r="AR65" s="1" t="n"/>
      <c r="AS65" s="1" t="n"/>
      <c r="AT65" s="1" t="n"/>
      <c r="AU65" s="1" t="n"/>
      <c r="AV65" s="1" t="n"/>
      <c r="AW65" s="1" t="n"/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2" t="n"/>
      <c r="BK65" s="41" t="n"/>
      <c r="BL65" s="41" t="n"/>
      <c r="BM65" s="41" t="n"/>
      <c r="BN65" s="4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</row>
    <row r="66">
      <c r="A66" s="512" t="inlineStr">
        <is>
          <t>Код компетенции</t>
        </is>
      </c>
      <c r="B66" s="108" t="n"/>
      <c r="C66" s="108" t="n"/>
      <c r="D66" s="108" t="n"/>
      <c r="E66" s="108" t="n"/>
      <c r="F66" s="108" t="n"/>
      <c r="G66" s="148" t="n"/>
      <c r="H66" s="511" t="inlineStr">
        <is>
          <t>Наименование компетенции</t>
        </is>
      </c>
      <c r="I66" s="108" t="n"/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8" t="n"/>
      <c r="AF66" s="108" t="n"/>
      <c r="AG66" s="108" t="n"/>
      <c r="AH66" s="108" t="n"/>
      <c r="AI66" s="108" t="n"/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8" t="n"/>
      <c r="AY66" s="108" t="n"/>
      <c r="AZ66" s="108" t="n"/>
      <c r="BA66" s="108" t="n"/>
      <c r="BB66" s="108" t="n"/>
      <c r="BC66" s="108" t="n"/>
      <c r="BD66" s="148" t="n"/>
      <c r="BE66" s="512" t="inlineStr">
        <is>
          <t>Код модуля, учебной дисциплины</t>
        </is>
      </c>
      <c r="BF66" s="108" t="n"/>
      <c r="BG66" s="108" t="n"/>
      <c r="BH66" s="108" t="n"/>
      <c r="BI66" s="148" t="n"/>
      <c r="BJ66" s="94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</row>
    <row r="67">
      <c r="A67" s="2441" t="inlineStr">
        <is>
          <t>УК-1</t>
        </is>
      </c>
      <c r="B67" s="123" t="n"/>
      <c r="C67" s="123" t="n"/>
      <c r="D67" s="123" t="n"/>
      <c r="E67" s="123" t="n"/>
      <c r="F67" s="123" t="n"/>
      <c r="G67" s="161" t="n"/>
      <c r="H67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23" t="n"/>
      <c r="AB67" s="123" t="n"/>
      <c r="AC67" s="123" t="n"/>
      <c r="AD67" s="123" t="n"/>
      <c r="AE67" s="123" t="n"/>
      <c r="AF67" s="123" t="n"/>
      <c r="AG67" s="123" t="n"/>
      <c r="AH67" s="123" t="n"/>
      <c r="AI67" s="123" t="n"/>
      <c r="AJ67" s="123" t="n"/>
      <c r="AK67" s="123" t="n"/>
      <c r="AL67" s="123" t="n"/>
      <c r="AM67" s="123" t="n"/>
      <c r="AN67" s="123" t="n"/>
      <c r="AO67" s="123" t="n"/>
      <c r="AP67" s="123" t="n"/>
      <c r="AQ67" s="123" t="n"/>
      <c r="AR67" s="123" t="n"/>
      <c r="AS67" s="123" t="n"/>
      <c r="AT67" s="123" t="n"/>
      <c r="AU67" s="123" t="n"/>
      <c r="AV67" s="123" t="n"/>
      <c r="AW67" s="123" t="n"/>
      <c r="AX67" s="123" t="n"/>
      <c r="AY67" s="123" t="n"/>
      <c r="AZ67" s="123" t="n"/>
      <c r="BA67" s="123" t="n"/>
      <c r="BB67" s="123" t="n"/>
      <c r="BC67" s="123" t="n"/>
      <c r="BD67" s="161" t="n"/>
      <c r="BE67" s="3089" t="inlineStr">
        <is>
          <t>1.2.1, 2.5.1</t>
        </is>
      </c>
      <c r="BF67" s="123" t="n"/>
      <c r="BG67" s="123" t="n"/>
      <c r="BH67" s="123" t="n"/>
      <c r="BI67" s="161" t="n"/>
      <c r="BJ67" s="94" t="n"/>
      <c r="BK67" s="1" t="n"/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1918" t="inlineStr">
        <is>
          <t>УК-2</t>
        </is>
      </c>
      <c r="B68" s="126" t="n"/>
      <c r="C68" s="126" t="n"/>
      <c r="D68" s="126" t="n"/>
      <c r="E68" s="126" t="n"/>
      <c r="F68" s="126" t="n"/>
      <c r="G68" s="175" t="n"/>
      <c r="H68" s="234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75" t="n"/>
      <c r="BE68" s="1918" t="inlineStr">
        <is>
          <t>1.2.2, 2.5.3</t>
        </is>
      </c>
      <c r="BF68" s="126" t="n"/>
      <c r="BG68" s="126" t="n"/>
      <c r="BH68" s="126" t="n"/>
      <c r="BI68" s="175" t="n"/>
      <c r="BJ68" s="94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1918" t="inlineStr">
        <is>
          <t>УК-3</t>
        </is>
      </c>
      <c r="B69" s="126" t="n"/>
      <c r="C69" s="126" t="n"/>
      <c r="D69" s="126" t="n"/>
      <c r="E69" s="126" t="n"/>
      <c r="F69" s="126" t="n"/>
      <c r="G69" s="175" t="n"/>
      <c r="H69" s="2348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75" t="n"/>
      <c r="BE69" s="3091" t="inlineStr">
        <is>
          <t>2.5.2, 2.1</t>
        </is>
      </c>
      <c r="BF69" s="126" t="n"/>
      <c r="BG69" s="126" t="n"/>
      <c r="BH69" s="126" t="n"/>
      <c r="BI69" s="175" t="n"/>
      <c r="BJ69" s="94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1918" t="inlineStr">
        <is>
          <t>УК-4</t>
        </is>
      </c>
      <c r="B70" s="126" t="n"/>
      <c r="C70" s="126" t="n"/>
      <c r="D70" s="126" t="n"/>
      <c r="E70" s="126" t="n"/>
      <c r="F70" s="126" t="n"/>
      <c r="G70" s="175" t="n"/>
      <c r="H70" s="234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75" t="n"/>
      <c r="BE70" s="3091" t="inlineStr">
        <is>
          <t>1.2.1</t>
        </is>
      </c>
      <c r="BF70" s="126" t="n"/>
      <c r="BG70" s="126" t="n"/>
      <c r="BH70" s="126" t="n"/>
      <c r="BI70" s="175" t="n"/>
      <c r="BJ70" s="94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918" t="inlineStr">
        <is>
          <t>УК-5</t>
        </is>
      </c>
      <c r="B71" s="126" t="n"/>
      <c r="C71" s="126" t="n"/>
      <c r="D71" s="126" t="n"/>
      <c r="E71" s="126" t="n"/>
      <c r="F71" s="126" t="n"/>
      <c r="G71" s="175" t="n"/>
      <c r="H71" s="2348" t="inlineStr">
        <is>
          <t>Развивать инновационную восприимчивость и способность к инновационной деятельности</t>
        </is>
      </c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75" t="n"/>
      <c r="BE71" s="3091" t="inlineStr">
        <is>
          <t>1.2.1, 1.2.2</t>
        </is>
      </c>
      <c r="BF71" s="126" t="n"/>
      <c r="BG71" s="126" t="n"/>
      <c r="BH71" s="126" t="n"/>
      <c r="BI71" s="175" t="n"/>
      <c r="BJ71" s="94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82" t="inlineStr">
        <is>
          <t>УК-6</t>
        </is>
      </c>
      <c r="B72" s="126" t="n"/>
      <c r="C72" s="126" t="n"/>
      <c r="D72" s="126" t="n"/>
      <c r="E72" s="126" t="n"/>
      <c r="F72" s="126" t="n"/>
      <c r="G72" s="175" t="n"/>
      <c r="H72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182" t="inlineStr">
        <is>
          <t>1.2.1, 1.2.2</t>
        </is>
      </c>
      <c r="BF72" s="126" t="n"/>
      <c r="BG72" s="126" t="n"/>
      <c r="BH72" s="126" t="n"/>
      <c r="BI72" s="175" t="n"/>
      <c r="BJ72" s="94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82" t="inlineStr">
        <is>
          <t>УПК-1</t>
        </is>
      </c>
      <c r="B73" s="126" t="n"/>
      <c r="C73" s="126" t="n"/>
      <c r="D73" s="126" t="n"/>
      <c r="E73" s="126" t="n"/>
      <c r="F73" s="126" t="n"/>
      <c r="G73" s="175" t="n"/>
      <c r="H73" s="1853" t="inlineStr">
        <is>
          <t>Оценивать уровень биотехнологического производства и предлагать пути его совершенствования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217" t="inlineStr">
        <is>
          <t>1.1.1</t>
        </is>
      </c>
      <c r="BF73" s="126" t="n"/>
      <c r="BG73" s="126" t="n"/>
      <c r="BH73" s="126" t="n"/>
      <c r="BI73" s="175" t="n"/>
      <c r="BJ73" s="94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182" t="inlineStr">
        <is>
          <t>УПК-2</t>
        </is>
      </c>
      <c r="B74" s="126" t="n"/>
      <c r="C74" s="126" t="n"/>
      <c r="D74" s="126" t="n"/>
      <c r="E74" s="126" t="n"/>
      <c r="F74" s="126" t="n"/>
      <c r="G74" s="175" t="n"/>
      <c r="H74" s="1853" t="inlineStr">
        <is>
          <t>Разрабатывать и реализовывать комплекс мероприятий по созданию и функционированию современных асептических производств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217" t="inlineStr">
        <is>
          <t>1.1.2</t>
        </is>
      </c>
      <c r="BF74" s="126" t="n"/>
      <c r="BG74" s="126" t="n"/>
      <c r="BH74" s="126" t="n"/>
      <c r="BI74" s="175" t="n"/>
      <c r="BJ74" s="94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182" t="inlineStr">
        <is>
          <t>УПК-3</t>
        </is>
      </c>
      <c r="B75" s="126" t="n"/>
      <c r="C75" s="126" t="n"/>
      <c r="D75" s="126" t="n"/>
      <c r="E75" s="126" t="n"/>
      <c r="F75" s="126" t="n"/>
      <c r="G75" s="175" t="n"/>
      <c r="H75" s="1853" t="inlineStr">
        <is>
          <t>Оценивать уровень фармацевтического производства и предлагать пути его совершенствования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217" t="inlineStr">
        <is>
          <t>1.1.3</t>
        </is>
      </c>
      <c r="BF75" s="126" t="n"/>
      <c r="BG75" s="126" t="n"/>
      <c r="BH75" s="126" t="n"/>
      <c r="BI75" s="175" t="n"/>
      <c r="BJ75" s="94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182" t="inlineStr">
        <is>
          <t>УПК-4</t>
        </is>
      </c>
      <c r="B76" s="126" t="n"/>
      <c r="C76" s="126" t="n"/>
      <c r="D76" s="126" t="n"/>
      <c r="E76" s="126" t="n"/>
      <c r="F76" s="126" t="n"/>
      <c r="G76" s="175" t="n"/>
      <c r="H76" s="1853" t="inlineStr">
        <is>
          <t>Осуществлять научное сопровождение биотехнологических и фармацевтических производств с использованием современных информационных технологий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217" t="inlineStr">
        <is>
          <t>1.2.2</t>
        </is>
      </c>
      <c r="BF76" s="126" t="n"/>
      <c r="BG76" s="126" t="n"/>
      <c r="BH76" s="126" t="n"/>
      <c r="BI76" s="175" t="n"/>
      <c r="BJ76" s="94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82" t="inlineStr">
        <is>
          <t>СК-1</t>
        </is>
      </c>
      <c r="B77" s="126" t="n"/>
      <c r="C77" s="126" t="n"/>
      <c r="D77" s="126" t="n"/>
      <c r="E77" s="126" t="n"/>
      <c r="F77" s="126" t="n"/>
      <c r="G77" s="175" t="n"/>
      <c r="H77" s="1351" t="inlineStr">
        <is>
          <t>Выявлять современные экологические проблемы и находить пути их решения, используя биотехнологические методы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217" t="inlineStr">
        <is>
          <t>2.2.1</t>
        </is>
      </c>
      <c r="BF77" s="126" t="n"/>
      <c r="BG77" s="126" t="n"/>
      <c r="BH77" s="126" t="n"/>
      <c r="BI77" s="175" t="n"/>
      <c r="BJ77" s="2120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82" t="inlineStr">
        <is>
          <t>СК-2</t>
        </is>
      </c>
      <c r="B78" s="126" t="n"/>
      <c r="C78" s="126" t="n"/>
      <c r="D78" s="126" t="n"/>
      <c r="E78" s="126" t="n"/>
      <c r="F78" s="126" t="n"/>
      <c r="G78" s="175" t="n"/>
      <c r="H78" s="1351" t="inlineStr">
        <is>
          <t>Осуществлять технологические процессы получения белковых препаратов медицинского назначения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217" t="inlineStr">
        <is>
          <t>2.2.2</t>
        </is>
      </c>
      <c r="BF78" s="126" t="n"/>
      <c r="BG78" s="126" t="n"/>
      <c r="BH78" s="126" t="n"/>
      <c r="BI78" s="175" t="n"/>
      <c r="BJ78" s="2121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182" t="inlineStr">
        <is>
          <t>СК-3</t>
        </is>
      </c>
      <c r="B79" s="126" t="n"/>
      <c r="C79" s="126" t="n"/>
      <c r="D79" s="126" t="n"/>
      <c r="E79" s="126" t="n"/>
      <c r="F79" s="126" t="n"/>
      <c r="G79" s="175" t="n"/>
      <c r="H79" s="1351" t="inlineStr">
        <is>
          <t>Осуществлять химические превращения с сохранением или изменением стереохимии биологически активных веществ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217" t="inlineStr">
        <is>
          <t>2.2.3</t>
        </is>
      </c>
      <c r="BF79" s="126" t="n"/>
      <c r="BG79" s="126" t="n"/>
      <c r="BH79" s="126" t="n"/>
      <c r="BI79" s="175" t="n"/>
      <c r="BJ79" s="2120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182" t="inlineStr">
        <is>
          <t>СК-4</t>
        </is>
      </c>
      <c r="B80" s="126" t="n"/>
      <c r="C80" s="126" t="n"/>
      <c r="D80" s="126" t="n"/>
      <c r="E80" s="126" t="n"/>
      <c r="F80" s="126" t="n"/>
      <c r="G80" s="175" t="n"/>
      <c r="H80" s="1351" t="inlineStr">
        <is>
          <t>Выполнять микробиологический мониторинг биотехнологических и фармацевтических производств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217" t="inlineStr">
        <is>
          <t>2.3.1</t>
        </is>
      </c>
      <c r="BF80" s="126" t="n"/>
      <c r="BG80" s="126" t="n"/>
      <c r="BH80" s="126" t="n"/>
      <c r="BI80" s="175" t="n"/>
      <c r="BJ80" s="2120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182" t="inlineStr">
        <is>
          <t>СК-5</t>
        </is>
      </c>
      <c r="B81" s="126" t="n"/>
      <c r="C81" s="126" t="n"/>
      <c r="D81" s="126" t="n"/>
      <c r="E81" s="126" t="n"/>
      <c r="F81" s="126" t="n"/>
      <c r="G81" s="175" t="n"/>
      <c r="H81" s="1351" t="inlineStr">
        <is>
          <t>Применять современные инструментальные методы для контроля качества сырья и готовой продукции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217" t="inlineStr">
        <is>
          <t>2.3.2</t>
        </is>
      </c>
      <c r="BF81" s="126" t="n"/>
      <c r="BG81" s="126" t="n"/>
      <c r="BH81" s="126" t="n"/>
      <c r="BI81" s="175" t="n"/>
      <c r="BJ81" s="2120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82" t="inlineStr">
        <is>
          <t>СК-6</t>
        </is>
      </c>
      <c r="B82" s="126" t="n"/>
      <c r="C82" s="126" t="n"/>
      <c r="D82" s="126" t="n"/>
      <c r="E82" s="126" t="n"/>
      <c r="F82" s="126" t="n"/>
      <c r="G82" s="175" t="n"/>
      <c r="H82" s="1351" t="inlineStr">
        <is>
          <t>Владеть методами молекулярного моделирования и конструирования лекарственных и диагностических препаратов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217" t="inlineStr">
        <is>
          <t>2.4.1</t>
        </is>
      </c>
      <c r="BF82" s="126" t="n"/>
      <c r="BG82" s="126" t="n"/>
      <c r="BH82" s="126" t="n"/>
      <c r="BI82" s="175" t="n"/>
      <c r="BJ82" s="2120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82" t="inlineStr">
        <is>
          <t>СК-7</t>
        </is>
      </c>
      <c r="B83" s="126" t="n"/>
      <c r="C83" s="126" t="n"/>
      <c r="D83" s="126" t="n"/>
      <c r="E83" s="126" t="n"/>
      <c r="F83" s="126" t="n"/>
      <c r="G83" s="175" t="n"/>
      <c r="H83" s="1351" t="inlineStr">
        <is>
          <t>Анализировать фармакокинетические параметры и фармакодинамические процессы с целью создания инновационных лекарственных препаратов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217" t="inlineStr">
        <is>
          <t>2.4.2</t>
        </is>
      </c>
      <c r="BF83" s="126" t="n"/>
      <c r="BG83" s="126" t="n"/>
      <c r="BH83" s="126" t="n"/>
      <c r="BI83" s="175" t="n"/>
      <c r="BJ83" s="2120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2349" t="inlineStr">
        <is>
          <t>СК-8</t>
        </is>
      </c>
      <c r="B84" s="1832" t="n"/>
      <c r="C84" s="1832" t="n"/>
      <c r="D84" s="1832" t="n"/>
      <c r="E84" s="1832" t="n"/>
      <c r="F84" s="1832" t="n"/>
      <c r="G84" s="1924" t="n"/>
      <c r="H84" s="3172" t="inlineStr">
        <is>
          <t>Осуществлять технологические процессы получения биофармацевтической продукции</t>
        </is>
      </c>
      <c r="I84" s="1832" t="n"/>
      <c r="J84" s="1832" t="n"/>
      <c r="K84" s="1832" t="n"/>
      <c r="L84" s="1832" t="n"/>
      <c r="M84" s="1832" t="n"/>
      <c r="N84" s="1832" t="n"/>
      <c r="O84" s="1832" t="n"/>
      <c r="P84" s="1832" t="n"/>
      <c r="Q84" s="1832" t="n"/>
      <c r="R84" s="1832" t="n"/>
      <c r="S84" s="1832" t="n"/>
      <c r="T84" s="1832" t="n"/>
      <c r="U84" s="1832" t="n"/>
      <c r="V84" s="1832" t="n"/>
      <c r="W84" s="1832" t="n"/>
      <c r="X84" s="1832" t="n"/>
      <c r="Y84" s="1832" t="n"/>
      <c r="Z84" s="1832" t="n"/>
      <c r="AA84" s="1832" t="n"/>
      <c r="AB84" s="1832" t="n"/>
      <c r="AC84" s="1832" t="n"/>
      <c r="AD84" s="1832" t="n"/>
      <c r="AE84" s="1832" t="n"/>
      <c r="AF84" s="1832" t="n"/>
      <c r="AG84" s="1832" t="n"/>
      <c r="AH84" s="1832" t="n"/>
      <c r="AI84" s="1832" t="n"/>
      <c r="AJ84" s="1832" t="n"/>
      <c r="AK84" s="1832" t="n"/>
      <c r="AL84" s="1832" t="n"/>
      <c r="AM84" s="1832" t="n"/>
      <c r="AN84" s="1832" t="n"/>
      <c r="AO84" s="1832" t="n"/>
      <c r="AP84" s="1832" t="n"/>
      <c r="AQ84" s="1832" t="n"/>
      <c r="AR84" s="1832" t="n"/>
      <c r="AS84" s="1832" t="n"/>
      <c r="AT84" s="1832" t="n"/>
      <c r="AU84" s="1832" t="n"/>
      <c r="AV84" s="1832" t="n"/>
      <c r="AW84" s="1832" t="n"/>
      <c r="AX84" s="1832" t="n"/>
      <c r="AY84" s="1832" t="n"/>
      <c r="AZ84" s="1832" t="n"/>
      <c r="BA84" s="1832" t="n"/>
      <c r="BB84" s="1832" t="n"/>
      <c r="BC84" s="1832" t="n"/>
      <c r="BD84" s="1924" t="n"/>
      <c r="BE84" s="2537" t="inlineStr">
        <is>
          <t>2.4.3</t>
        </is>
      </c>
      <c r="BF84" s="1832" t="n"/>
      <c r="BG84" s="1832" t="n"/>
      <c r="BH84" s="1832" t="n"/>
      <c r="BI84" s="1924" t="n"/>
      <c r="BJ84" s="2120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516" t="n"/>
      <c r="B85" s="516" t="n"/>
      <c r="C85" s="516" t="n"/>
      <c r="D85" s="517" t="n"/>
      <c r="E85" s="517" t="n"/>
      <c r="F85" s="517" t="n"/>
      <c r="G85" s="517" t="n"/>
      <c r="H85" s="517" t="n"/>
      <c r="I85" s="517" t="n"/>
      <c r="J85" s="517" t="n"/>
      <c r="K85" s="517" t="n"/>
      <c r="L85" s="517" t="n"/>
      <c r="M85" s="517" t="n"/>
      <c r="N85" s="517" t="n"/>
      <c r="O85" s="517" t="n"/>
      <c r="P85" s="517" t="n"/>
      <c r="Q85" s="517" t="n"/>
      <c r="R85" s="517" t="n"/>
      <c r="S85" s="517" t="n"/>
      <c r="T85" s="517" t="n"/>
      <c r="U85" s="517" t="n"/>
      <c r="V85" s="517" t="n"/>
      <c r="W85" s="517" t="n"/>
      <c r="X85" s="517" t="n"/>
      <c r="Y85" s="517" t="n"/>
      <c r="Z85" s="517" t="n"/>
      <c r="AA85" s="517" t="n"/>
      <c r="AB85" s="517" t="n"/>
      <c r="AC85" s="517" t="n"/>
      <c r="AD85" s="517" t="n"/>
      <c r="AE85" s="517" t="n"/>
      <c r="AF85" s="517" t="n"/>
      <c r="AG85" s="517" t="n"/>
      <c r="AH85" s="517" t="n"/>
      <c r="AI85" s="517" t="n"/>
      <c r="AJ85" s="517" t="n"/>
      <c r="AK85" s="517" t="n"/>
      <c r="AL85" s="517" t="n"/>
      <c r="AM85" s="517" t="n"/>
      <c r="AN85" s="517" t="n"/>
      <c r="AO85" s="517" t="n"/>
      <c r="AP85" s="517" t="n"/>
      <c r="AQ85" s="517" t="n"/>
      <c r="AR85" s="517" t="n"/>
      <c r="AS85" s="517" t="n"/>
      <c r="AT85" s="517" t="n"/>
      <c r="AU85" s="517" t="n"/>
      <c r="AV85" s="517" t="n"/>
      <c r="AW85" s="517" t="n"/>
      <c r="AX85" s="517" t="n"/>
      <c r="AY85" s="517" t="n"/>
      <c r="AZ85" s="517" t="n"/>
      <c r="BA85" s="517" t="n"/>
      <c r="BB85" s="517" t="n"/>
      <c r="BC85" s="517" t="n"/>
      <c r="BD85" s="517" t="n"/>
      <c r="BE85" s="517" t="n"/>
      <c r="BF85" s="260" t="n"/>
      <c r="BG85" s="260" t="n"/>
      <c r="BH85" s="243" t="n"/>
      <c r="BI85" s="243" t="n"/>
      <c r="BJ85" s="516" t="n"/>
      <c r="BK85" s="243" t="n"/>
      <c r="BL85" s="243" t="n"/>
      <c r="BM85" s="243" t="n"/>
      <c r="BN85" s="243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516" t="n"/>
      <c r="B86" s="516" t="n"/>
      <c r="C86" s="24" t="inlineStr">
        <is>
          <t xml:space="preserve">Учебный план углубленного высшего образования по специальности  7-06-0711-06 "Биотехнологические и фармацевтические производства" разработан на основании примерного учебного плана, утвержденного 13.02.2023  Первым заместителем Министра образования Республики Беларусь, регистрационный № 7-06-07-028/пр.  </t>
        </is>
      </c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/>
      <c r="AM86" s="1" t="n"/>
      <c r="AN86" s="1" t="n"/>
      <c r="AO86" s="1" t="n"/>
      <c r="AP86" s="1" t="n"/>
      <c r="AQ86" s="1" t="n"/>
      <c r="AR86" s="1" t="n"/>
      <c r="AS86" s="1" t="n"/>
      <c r="AT86" s="1" t="n"/>
      <c r="AU86" s="1" t="n"/>
      <c r="AV86" s="1" t="n"/>
      <c r="AW86" s="1" t="n"/>
      <c r="AX86" s="1" t="n"/>
      <c r="AY86" s="1" t="n"/>
      <c r="AZ86" s="1" t="n"/>
      <c r="BA86" s="1" t="n"/>
      <c r="BB86" s="1" t="n"/>
      <c r="BC86" s="1" t="n"/>
      <c r="BD86" s="1" t="n"/>
      <c r="BE86" s="1" t="n"/>
      <c r="BF86" s="1" t="n"/>
      <c r="BG86" s="1" t="n"/>
      <c r="BH86" s="1" t="n"/>
      <c r="BI86" s="24" t="n"/>
      <c r="BJ86" s="21" t="n"/>
      <c r="BK86" s="243" t="n"/>
      <c r="BL86" s="243" t="n"/>
      <c r="BM86" s="243" t="n"/>
      <c r="BN86" s="243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516" t="n"/>
      <c r="B87" s="516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24" t="n"/>
      <c r="BJ87" s="21" t="n"/>
      <c r="BK87" s="243" t="n"/>
      <c r="BL87" s="243" t="n"/>
      <c r="BM87" s="243" t="n"/>
      <c r="BN87" s="243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516" t="n"/>
      <c r="B88" s="516" t="n"/>
      <c r="C88" s="516" t="n"/>
      <c r="D88" s="517" t="n"/>
      <c r="E88" s="517" t="n"/>
      <c r="F88" s="517" t="n"/>
      <c r="G88" s="517" t="n"/>
      <c r="H88" s="517" t="n"/>
      <c r="I88" s="517" t="n"/>
      <c r="J88" s="517" t="n"/>
      <c r="K88" s="517" t="n"/>
      <c r="L88" s="517" t="n"/>
      <c r="M88" s="517" t="n"/>
      <c r="N88" s="517" t="n"/>
      <c r="O88" s="517" t="n"/>
      <c r="P88" s="517" t="n"/>
      <c r="Q88" s="517" t="n"/>
      <c r="R88" s="517" t="n"/>
      <c r="S88" s="517" t="n"/>
      <c r="T88" s="517" t="n"/>
      <c r="U88" s="517" t="n"/>
      <c r="V88" s="517" t="n"/>
      <c r="W88" s="517" t="n"/>
      <c r="X88" s="517" t="n"/>
      <c r="Y88" s="517" t="n"/>
      <c r="Z88" s="517" t="n"/>
      <c r="AA88" s="517" t="n"/>
      <c r="AB88" s="517" t="n"/>
      <c r="AC88" s="517" t="n"/>
      <c r="AD88" s="517" t="n"/>
      <c r="AE88" s="517" t="n"/>
      <c r="AF88" s="517" t="n"/>
      <c r="AG88" s="517" t="n"/>
      <c r="AH88" s="517" t="n"/>
      <c r="AI88" s="517" t="n"/>
      <c r="AJ88" s="517" t="n"/>
      <c r="AK88" s="517" t="n"/>
      <c r="AL88" s="517" t="n"/>
      <c r="AM88" s="517" t="n"/>
      <c r="AN88" s="517" t="n"/>
      <c r="AO88" s="517" t="n"/>
      <c r="AP88" s="517" t="n"/>
      <c r="AQ88" s="517" t="n"/>
      <c r="AR88" s="517" t="n"/>
      <c r="AS88" s="517" t="n"/>
      <c r="AT88" s="517" t="n"/>
      <c r="AU88" s="517" t="n"/>
      <c r="AV88" s="517" t="n"/>
      <c r="AW88" s="517" t="n"/>
      <c r="AX88" s="517" t="n"/>
      <c r="AY88" s="517" t="n"/>
      <c r="AZ88" s="517" t="n"/>
      <c r="BA88" s="517" t="n"/>
      <c r="BB88" s="517" t="n"/>
      <c r="BC88" s="517" t="n"/>
      <c r="BD88" s="517" t="n"/>
      <c r="BE88" s="517" t="n"/>
      <c r="BF88" s="260" t="n"/>
      <c r="BG88" s="260" t="n"/>
      <c r="BH88" s="243" t="n"/>
      <c r="BI88" s="243" t="n"/>
      <c r="BJ88" s="516" t="n"/>
      <c r="BK88" s="243" t="n"/>
      <c r="BL88" s="243" t="n"/>
      <c r="BM88" s="243" t="n"/>
      <c r="BN88" s="243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260" t="n"/>
      <c r="BG89" s="260" t="n"/>
      <c r="BH89" s="243" t="n"/>
      <c r="BI89" s="243" t="n"/>
      <c r="BJ89" s="516" t="n"/>
      <c r="BK89" s="243" t="n"/>
      <c r="BL89" s="243" t="n"/>
      <c r="BM89" s="243" t="n"/>
      <c r="BN89" s="243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3173" t="n"/>
      <c r="B90" s="3174" t="n"/>
      <c r="C90" s="3173" t="n"/>
      <c r="D90" s="3173" t="n"/>
      <c r="E90" s="3173" t="n"/>
      <c r="F90" s="3173" t="n"/>
      <c r="G90" s="3173" t="n"/>
      <c r="H90" s="3173" t="n"/>
      <c r="I90" s="3173" t="n"/>
      <c r="J90" s="3173" t="n"/>
      <c r="K90" s="3173" t="n"/>
      <c r="L90" s="3173" t="n"/>
      <c r="M90" s="3173" t="n"/>
      <c r="N90" s="3173" t="n"/>
      <c r="O90" s="3173" t="n"/>
      <c r="P90" s="3173" t="n"/>
      <c r="Q90" s="3173" t="n"/>
      <c r="R90" s="3173" t="n"/>
      <c r="S90" s="3173" t="n"/>
      <c r="T90" s="3173" t="n"/>
      <c r="U90" s="3173" t="n"/>
      <c r="V90" s="3173" t="n"/>
      <c r="W90" s="3173" t="n"/>
      <c r="X90" s="3173" t="n"/>
      <c r="Y90" s="3173" t="n"/>
      <c r="Z90" s="3173" t="n"/>
      <c r="AA90" s="3173" t="n"/>
      <c r="AB90" s="3173" t="n"/>
      <c r="AC90" s="3173" t="n"/>
      <c r="AD90" s="3173" t="n"/>
      <c r="AE90" s="3173" t="n"/>
      <c r="AF90" s="3173" t="n"/>
      <c r="AG90" s="3173" t="n"/>
      <c r="AH90" s="3173" t="n"/>
      <c r="AI90" s="3173" t="n"/>
      <c r="AJ90" s="3173" t="n"/>
      <c r="AK90" s="3173" t="n"/>
      <c r="AL90" s="3173" t="n"/>
      <c r="AM90" s="3173" t="n"/>
      <c r="AN90" s="3173" t="n"/>
      <c r="AO90" s="3173" t="n"/>
      <c r="AP90" s="3173" t="n"/>
      <c r="AQ90" s="3173" t="n"/>
      <c r="AR90" s="3173" t="n"/>
      <c r="AS90" s="3173" t="n"/>
      <c r="AT90" s="3173" t="n"/>
      <c r="AU90" s="3173" t="n"/>
      <c r="AV90" s="3173" t="n"/>
      <c r="AW90" s="3173" t="n"/>
      <c r="AX90" s="3173" t="n"/>
      <c r="AY90" s="3173" t="n"/>
      <c r="AZ90" s="3173" t="n"/>
      <c r="BA90" s="3173" t="n"/>
      <c r="BB90" s="3173" t="n"/>
      <c r="BC90" s="3173" t="n"/>
      <c r="BD90" s="3173" t="n"/>
      <c r="BE90" s="3173" t="n"/>
      <c r="BF90" s="3173" t="n"/>
      <c r="BG90" s="3173" t="n"/>
      <c r="BH90" s="3173" t="n"/>
      <c r="BI90" s="3173" t="n"/>
      <c r="BJ90" s="3175" t="n"/>
      <c r="BK90" s="3173" t="n"/>
      <c r="BL90" s="3173" t="n"/>
      <c r="BM90" s="3173" t="n"/>
      <c r="BN90" s="3173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296" t="n"/>
      <c r="B91" s="3176" t="n"/>
      <c r="C91" s="296" t="n"/>
      <c r="D91" s="296" t="n"/>
      <c r="E91" s="296" t="n"/>
      <c r="F91" s="296" t="n"/>
      <c r="G91" s="296" t="n"/>
      <c r="H91" s="296" t="n"/>
      <c r="I91" s="296" t="n"/>
      <c r="J91" s="296" t="n"/>
      <c r="K91" s="296" t="n"/>
      <c r="L91" s="296" t="n"/>
      <c r="M91" s="296" t="n"/>
      <c r="N91" s="296" t="n"/>
      <c r="O91" s="296" t="n"/>
      <c r="P91" s="296" t="n"/>
      <c r="Q91" s="296" t="n"/>
      <c r="R91" s="296" t="n"/>
      <c r="S91" s="296" t="n"/>
      <c r="T91" s="296" t="n"/>
      <c r="U91" s="296" t="n"/>
      <c r="V91" s="296" t="n"/>
      <c r="W91" s="296" t="n"/>
      <c r="X91" s="296" t="n"/>
      <c r="Y91" s="296" t="n"/>
      <c r="Z91" s="296" t="n"/>
      <c r="AA91" s="296" t="n"/>
      <c r="AB91" s="296" t="n"/>
      <c r="AC91" s="296" t="n"/>
      <c r="AD91" s="296" t="n"/>
      <c r="AE91" s="296" t="n"/>
      <c r="AF91" s="296" t="n"/>
      <c r="AG91" s="296" t="n"/>
      <c r="AH91" s="296" t="n"/>
      <c r="AI91" s="296" t="n"/>
      <c r="AJ91" s="296" t="n"/>
      <c r="AK91" s="296" t="n"/>
      <c r="AL91" s="296" t="n"/>
      <c r="AM91" s="296" t="n"/>
      <c r="AN91" s="296" t="n"/>
      <c r="AO91" s="296" t="n"/>
      <c r="AP91" s="296" t="n"/>
      <c r="AQ91" s="296" t="n"/>
      <c r="AR91" s="296" t="n"/>
      <c r="AS91" s="296" t="n"/>
      <c r="AT91" s="296" t="n"/>
      <c r="AU91" s="296" t="n"/>
      <c r="AV91" s="296" t="n"/>
      <c r="AW91" s="296" t="n"/>
      <c r="AX91" s="296" t="n"/>
      <c r="AY91" s="296" t="n"/>
      <c r="AZ91" s="296" t="n"/>
      <c r="BA91" s="296" t="n"/>
      <c r="BB91" s="296" t="n"/>
      <c r="BC91" s="296" t="n"/>
      <c r="BD91" s="296" t="n"/>
      <c r="BE91" s="296" t="n"/>
      <c r="BF91" s="296" t="n"/>
      <c r="BG91" s="296" t="n"/>
      <c r="BH91" s="296" t="n"/>
      <c r="BI91" s="296" t="n"/>
      <c r="BJ91" s="6" t="n"/>
      <c r="BK91" s="296" t="n"/>
      <c r="BL91" s="296" t="n"/>
      <c r="BM91" s="296" t="n"/>
      <c r="BN91" s="296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1" t="n"/>
      <c r="B92" s="296" t="n"/>
      <c r="C92" s="3177" t="inlineStr">
        <is>
          <t>*</t>
        </is>
      </c>
      <c r="D92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296" t="n"/>
      <c r="BL92" s="296" t="n"/>
      <c r="BM92" s="296" t="n"/>
      <c r="BN92" s="296" t="n"/>
      <c r="BO92" s="296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1" t="n"/>
      <c r="B93" s="267" t="n"/>
      <c r="C93" s="2" t="inlineStr">
        <is>
          <t>д</t>
        </is>
      </c>
      <c r="D93" s="23" t="inlineStr">
        <is>
          <t>Дифференцированный зачет.</t>
        </is>
      </c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3" t="n"/>
      <c r="AU93" s="23" t="n"/>
      <c r="AV93" s="23" t="n"/>
      <c r="AW93" s="23" t="n"/>
      <c r="AX93" s="23" t="n"/>
      <c r="AY93" s="23" t="n"/>
      <c r="AZ93" s="23" t="n"/>
      <c r="BA93" s="23" t="n"/>
      <c r="BB93" s="23" t="n"/>
      <c r="BC93" s="23" t="n"/>
      <c r="BD93" s="23" t="n"/>
      <c r="BE93" s="23" t="n"/>
      <c r="BF93" s="23" t="n"/>
      <c r="BG93" s="23" t="n"/>
      <c r="BH93" s="23" t="n"/>
      <c r="BI93" s="23" t="n"/>
      <c r="BJ93" s="21" t="n"/>
      <c r="BK93" s="267" t="n"/>
      <c r="BL93" s="267" t="n"/>
      <c r="BM93" s="267" t="n"/>
      <c r="BN93" s="267" t="n"/>
      <c r="BO93" s="267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1" t="n"/>
      <c r="B94" s="90" t="n"/>
      <c r="C94" s="783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0" t="n"/>
      <c r="V94" s="90" t="n"/>
      <c r="W94" s="90" t="n"/>
      <c r="X94" s="90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246" t="n"/>
      <c r="AK94" s="244" t="n"/>
      <c r="AL94" s="244" t="n"/>
      <c r="AM94" s="244" t="n"/>
      <c r="AN94" s="244" t="n"/>
      <c r="AO94" s="244" t="n"/>
      <c r="AP94" s="244" t="n"/>
      <c r="AQ94" s="244" t="n"/>
      <c r="AR94" s="244" t="n"/>
      <c r="AS94" s="244" t="n"/>
      <c r="AT94" s="244" t="n"/>
      <c r="AU94" s="244" t="n"/>
      <c r="AV94" s="244" t="n"/>
      <c r="AW94" s="244" t="n"/>
      <c r="AX94" s="244" t="n"/>
      <c r="AY94" s="244" t="n"/>
      <c r="AZ94" s="244" t="n"/>
      <c r="BA94" s="244" t="n"/>
      <c r="BB94" s="244" t="n"/>
      <c r="BC94" s="90" t="n"/>
      <c r="BD94" s="90" t="n"/>
      <c r="BE94" s="90" t="n"/>
      <c r="BF94" s="90" t="n"/>
      <c r="BG94" s="90" t="n"/>
      <c r="BH94" s="90" t="n"/>
      <c r="BI94" s="90" t="n"/>
      <c r="BJ94" s="94" t="n"/>
      <c r="BK94" s="90" t="n"/>
      <c r="BL94" s="90" t="n"/>
      <c r="BM94" s="90" t="n"/>
      <c r="BN94" s="90" t="n"/>
      <c r="BO94" s="90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1" t="n"/>
      <c r="B95" s="296" t="n"/>
      <c r="C95" s="3" t="inlineStr">
        <is>
          <t>Проректор по учебной работе</t>
        </is>
      </c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272" t="n"/>
      <c r="AC95" s="273" t="n"/>
      <c r="AD95" s="273" t="n"/>
      <c r="AE95" s="273" t="n"/>
      <c r="AF95" s="273" t="n"/>
      <c r="AG95" s="273" t="n"/>
      <c r="AH95" s="273" t="n"/>
      <c r="AI95" s="272" t="n"/>
      <c r="AJ95" s="41" t="n"/>
      <c r="AK95" s="41" t="n"/>
      <c r="AL95" s="41" t="n"/>
      <c r="AM95" s="41" t="n"/>
      <c r="AN95" s="41" t="n"/>
      <c r="AO95" s="3" t="n"/>
      <c r="AP95" s="41" t="inlineStr">
        <is>
          <t>А.А. Сакович</t>
        </is>
      </c>
      <c r="AQ95" s="3" t="n"/>
      <c r="AR95" s="274" t="n"/>
      <c r="AS95" s="274" t="n"/>
      <c r="AT95" s="274" t="n"/>
      <c r="AU95" s="274" t="n"/>
      <c r="AV95" s="3" t="n"/>
      <c r="AW95" s="3" t="n"/>
      <c r="AX95" s="268" t="n"/>
      <c r="AY95" s="268" t="n"/>
      <c r="AZ95" s="268" t="n"/>
      <c r="BA95" s="268" t="n"/>
      <c r="BB95" s="268" t="n"/>
      <c r="BC95" s="268" t="n"/>
      <c r="BD95" s="268" t="n"/>
      <c r="BE95" s="268" t="n"/>
      <c r="BF95" s="268" t="n"/>
      <c r="BG95" s="296" t="n"/>
      <c r="BH95" s="296" t="n"/>
      <c r="BI95" s="296" t="n"/>
      <c r="BJ95" s="6" t="n"/>
      <c r="BK95" s="296" t="n"/>
      <c r="BL95" s="296" t="n"/>
      <c r="BM95" s="296" t="n"/>
      <c r="BN95" s="296" t="n"/>
      <c r="BO95" s="296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1" t="n"/>
      <c r="B96" s="296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41" t="n"/>
      <c r="AC96" s="3" t="n"/>
      <c r="AD96" s="3" t="n"/>
      <c r="AE96" s="3" t="n"/>
      <c r="AF96" s="3" t="n"/>
      <c r="AG96" s="3" t="n"/>
      <c r="AH96" s="3" t="n"/>
      <c r="AI96" s="41" t="n"/>
      <c r="AJ96" s="41" t="n"/>
      <c r="AK96" s="41" t="n"/>
      <c r="AL96" s="41" t="n"/>
      <c r="AM96" s="41" t="n"/>
      <c r="AN96" s="41" t="n"/>
      <c r="AO96" s="3" t="n"/>
      <c r="AP96" s="41" t="n"/>
      <c r="AQ96" s="3" t="n"/>
      <c r="AR96" s="274" t="n"/>
      <c r="AS96" s="274" t="n"/>
      <c r="AT96" s="274" t="n"/>
      <c r="AU96" s="274" t="n"/>
      <c r="AV96" s="3" t="n"/>
      <c r="AW96" s="3" t="n"/>
      <c r="AX96" s="267" t="n"/>
      <c r="AY96" s="267" t="n"/>
      <c r="AZ96" s="267" t="n"/>
      <c r="BA96" s="275" t="n"/>
      <c r="BB96" s="275" t="n"/>
      <c r="BC96" s="275" t="n"/>
      <c r="BD96" s="275" t="n"/>
      <c r="BE96" s="275" t="n"/>
      <c r="BF96" s="275" t="n"/>
      <c r="BG96" s="296" t="n"/>
      <c r="BH96" s="296" t="n"/>
      <c r="BI96" s="296" t="n"/>
      <c r="BJ96" s="6" t="n"/>
      <c r="BK96" s="296" t="n"/>
      <c r="BL96" s="296" t="n"/>
      <c r="BM96" s="296" t="n"/>
      <c r="BN96" s="296" t="n"/>
      <c r="BO96" s="296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96" t="n"/>
      <c r="C97" s="273" t="n"/>
      <c r="D97" s="273" t="n"/>
      <c r="E97" s="273" t="n"/>
      <c r="F97" s="273" t="n"/>
      <c r="G97" s="277" t="inlineStr">
        <is>
          <t>20___</t>
        </is>
      </c>
      <c r="H97" s="278" t="n"/>
      <c r="I97" s="41" t="n"/>
      <c r="J97" s="41" t="n"/>
      <c r="K97" s="279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274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" t="n"/>
      <c r="AY97" s="4" t="n"/>
      <c r="AZ97" s="4" t="n"/>
      <c r="BA97" s="270" t="n"/>
      <c r="BB97" s="270" t="n"/>
      <c r="BC97" s="270" t="n"/>
      <c r="BD97" s="270" t="n"/>
      <c r="BE97" s="270" t="n"/>
      <c r="BF97" s="270" t="n"/>
      <c r="BG97" s="296" t="n"/>
      <c r="BH97" s="296" t="n"/>
      <c r="BI97" s="296" t="n"/>
      <c r="BJ97" s="6" t="n"/>
      <c r="BK97" s="296" t="n"/>
      <c r="BL97" s="296" t="n"/>
      <c r="BM97" s="296" t="n"/>
      <c r="BN97" s="296" t="n"/>
      <c r="BO97" s="296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296" t="n"/>
      <c r="C98" s="41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70" t="n"/>
      <c r="BB98" s="270" t="n"/>
      <c r="BC98" s="270" t="n"/>
      <c r="BD98" s="270" t="n"/>
      <c r="BE98" s="270" t="n"/>
      <c r="BF98" s="270" t="n"/>
      <c r="BG98" s="296" t="n"/>
      <c r="BH98" s="296" t="n"/>
      <c r="BI98" s="296" t="n"/>
      <c r="BJ98" s="6" t="n"/>
      <c r="BK98" s="296" t="n"/>
      <c r="BL98" s="296" t="n"/>
      <c r="BM98" s="296" t="n"/>
      <c r="BN98" s="296" t="n"/>
      <c r="BO98" s="296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96" t="n"/>
      <c r="C99" s="282" t="inlineStr">
        <is>
          <t>Декан факультета                                   технологии органических веществ</t>
        </is>
      </c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3" t="n"/>
      <c r="AX99" s="265" t="n"/>
      <c r="AY99" s="4" t="n"/>
      <c r="AZ99" s="4" t="n"/>
      <c r="BA99" s="270" t="n"/>
      <c r="BB99" s="270" t="n"/>
      <c r="BC99" s="270" t="n"/>
      <c r="BD99" s="270" t="n"/>
      <c r="BE99" s="270" t="n"/>
      <c r="BF99" s="270" t="n"/>
      <c r="BG99" s="296" t="n"/>
      <c r="BH99" s="296" t="n"/>
      <c r="BI99" s="296" t="n"/>
      <c r="BJ99" s="6" t="n"/>
      <c r="BK99" s="296" t="n"/>
      <c r="BL99" s="296" t="n"/>
      <c r="BM99" s="296" t="n"/>
      <c r="BN99" s="296" t="n"/>
      <c r="BO99" s="296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96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3" t="n"/>
      <c r="Y100" s="3" t="n"/>
      <c r="Z100" s="3" t="n"/>
      <c r="AA100" s="3" t="n"/>
      <c r="AB100" s="273" t="n"/>
      <c r="AC100" s="273" t="n"/>
      <c r="AD100" s="273" t="n"/>
      <c r="AE100" s="273" t="n"/>
      <c r="AF100" s="273" t="n"/>
      <c r="AG100" s="273" t="n"/>
      <c r="AH100" s="272" t="n"/>
      <c r="AI100" s="272" t="n"/>
      <c r="AJ100" s="41" t="n"/>
      <c r="AK100" s="41" t="n"/>
      <c r="AL100" s="41" t="n"/>
      <c r="AM100" s="41" t="n"/>
      <c r="AN100" s="3" t="n"/>
      <c r="AO100" s="41" t="n"/>
      <c r="AP100" s="41" t="inlineStr">
        <is>
          <t>Ю.С.Радченко</t>
        </is>
      </c>
      <c r="AQ100" s="274" t="n"/>
      <c r="AR100" s="274" t="n"/>
      <c r="AS100" s="274" t="n"/>
      <c r="AT100" s="274" t="n"/>
      <c r="AU100" s="3" t="n"/>
      <c r="AV100" s="3" t="n"/>
      <c r="AW100" s="3" t="n"/>
      <c r="AX100" s="265" t="n"/>
      <c r="AY100" s="4" t="n"/>
      <c r="AZ100" s="4" t="n"/>
      <c r="BA100" s="270" t="n"/>
      <c r="BB100" s="270" t="n"/>
      <c r="BC100" s="270" t="n"/>
      <c r="BD100" s="270" t="n"/>
      <c r="BE100" s="270" t="n"/>
      <c r="BF100" s="270" t="n"/>
      <c r="BG100" s="296" t="n"/>
      <c r="BH100" s="296" t="n"/>
      <c r="BI100" s="296" t="n"/>
      <c r="BJ100" s="6" t="n"/>
      <c r="BK100" s="296" t="n"/>
      <c r="BL100" s="296" t="n"/>
      <c r="BM100" s="296" t="n"/>
      <c r="BN100" s="296" t="n"/>
      <c r="BO100" s="296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41" t="n"/>
      <c r="AX101" s="4" t="n"/>
      <c r="AY101" s="4" t="n"/>
      <c r="AZ101" s="4" t="n"/>
      <c r="BA101" s="270" t="n"/>
      <c r="BB101" s="270" t="n"/>
      <c r="BC101" s="270" t="n"/>
      <c r="BD101" s="270" t="n"/>
      <c r="BE101" s="270" t="n"/>
      <c r="BF101" s="270" t="n"/>
      <c r="BG101" s="296" t="n"/>
      <c r="BH101" s="296" t="n"/>
      <c r="BI101" s="296" t="n"/>
      <c r="BJ101" s="6" t="n"/>
      <c r="BK101" s="296" t="n"/>
      <c r="BL101" s="296" t="n"/>
      <c r="BM101" s="296" t="n"/>
      <c r="BN101" s="296" t="n"/>
      <c r="BO101" s="296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273" t="n"/>
      <c r="D102" s="273" t="n"/>
      <c r="E102" s="273" t="n"/>
      <c r="F102" s="273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3" t="n"/>
      <c r="AB102" s="3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70" t="n"/>
      <c r="BB102" s="270" t="n"/>
      <c r="BC102" s="270" t="n"/>
      <c r="BD102" s="270" t="n"/>
      <c r="BE102" s="270" t="n"/>
      <c r="BF102" s="270" t="n"/>
      <c r="BG102" s="296" t="n"/>
      <c r="BH102" s="296" t="n"/>
      <c r="BI102" s="296" t="n"/>
      <c r="BJ102" s="6" t="n"/>
      <c r="BK102" s="296" t="n"/>
      <c r="BL102" s="296" t="n"/>
      <c r="BM102" s="296" t="n"/>
      <c r="BN102" s="296" t="n"/>
      <c r="BO102" s="296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96" t="n"/>
      <c r="C103" s="41" t="inlineStr">
        <is>
          <t>Заведующий кафедрой биотехнологии</t>
        </is>
      </c>
      <c r="D103" s="2" t="n"/>
      <c r="E103" s="2" t="n"/>
      <c r="F103" s="2" t="n"/>
      <c r="G103" s="2" t="n"/>
      <c r="H103" s="2" t="n"/>
      <c r="I103" s="2" t="n"/>
      <c r="J103" s="2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272" t="n"/>
      <c r="AC103" s="273" t="n"/>
      <c r="AD103" s="273" t="n"/>
      <c r="AE103" s="273" t="n"/>
      <c r="AF103" s="273" t="n"/>
      <c r="AG103" s="273" t="n"/>
      <c r="AH103" s="273" t="n"/>
      <c r="AI103" s="272" t="n"/>
      <c r="AJ103" s="41" t="n"/>
      <c r="AK103" s="41" t="n"/>
      <c r="AL103" s="41" t="n"/>
      <c r="AM103" s="41" t="n"/>
      <c r="AN103" s="41" t="n"/>
      <c r="AO103" s="3" t="n"/>
      <c r="AP103" s="41" t="inlineStr">
        <is>
          <t>В.Н.Леонтьев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4" t="n"/>
      <c r="AY103" s="4" t="n"/>
      <c r="AZ103" s="4" t="n"/>
      <c r="BA103" s="270" t="n"/>
      <c r="BB103" s="270" t="n"/>
      <c r="BC103" s="270" t="n"/>
      <c r="BD103" s="270" t="n"/>
      <c r="BE103" s="270" t="n"/>
      <c r="BF103" s="270" t="n"/>
      <c r="BG103" s="296" t="n"/>
      <c r="BH103" s="296" t="n"/>
      <c r="BI103" s="296" t="n"/>
      <c r="BJ103" s="6" t="n"/>
      <c r="BK103" s="296" t="n"/>
      <c r="BL103" s="296" t="n"/>
      <c r="BM103" s="296" t="n"/>
      <c r="BN103" s="296" t="n"/>
      <c r="BO103" s="296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3" t="n"/>
      <c r="D104" s="2" t="n"/>
      <c r="E104" s="2" t="n"/>
      <c r="F104" s="2" t="n"/>
      <c r="G104" s="2" t="n"/>
      <c r="H104" s="2" t="n"/>
      <c r="I104" s="2" t="n"/>
      <c r="J104" s="2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41" t="n"/>
      <c r="AC104" s="3" t="n"/>
      <c r="AD104" s="3" t="n"/>
      <c r="AE104" s="3" t="n"/>
      <c r="AF104" s="3" t="n"/>
      <c r="AG104" s="3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3" t="n"/>
      <c r="AQ104" s="274" t="n"/>
      <c r="AR104" s="274" t="n"/>
      <c r="AS104" s="274" t="n"/>
      <c r="AT104" s="274" t="n"/>
      <c r="AU104" s="3" t="n"/>
      <c r="AV104" s="3" t="n"/>
      <c r="AW104" s="3" t="n"/>
      <c r="AX104" s="265" t="n"/>
      <c r="AY104" s="4" t="n"/>
      <c r="AZ104" s="4" t="n"/>
      <c r="BA104" s="270" t="n"/>
      <c r="BB104" s="270" t="n"/>
      <c r="BC104" s="270" t="n"/>
      <c r="BD104" s="270" t="n"/>
      <c r="BE104" s="270" t="n"/>
      <c r="BF104" s="270" t="n"/>
      <c r="BG104" s="296" t="n"/>
      <c r="BH104" s="296" t="n"/>
      <c r="BI104" s="296" t="n"/>
      <c r="BJ104" s="6" t="n"/>
      <c r="BK104" s="296" t="n"/>
      <c r="BL104" s="296" t="n"/>
      <c r="BM104" s="296" t="n"/>
      <c r="BN104" s="296" t="n"/>
      <c r="BO104" s="296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265" t="n"/>
      <c r="AY105" s="4" t="n"/>
      <c r="AZ105" s="265" t="n"/>
      <c r="BA105" s="270" t="n"/>
      <c r="BB105" s="270" t="n"/>
      <c r="BC105" s="270" t="n"/>
      <c r="BD105" s="270" t="n"/>
      <c r="BE105" s="270" t="n"/>
      <c r="BF105" s="270" t="n"/>
      <c r="BG105" s="296" t="n"/>
      <c r="BH105" s="296" t="n"/>
      <c r="BI105" s="296" t="n"/>
      <c r="BJ105" s="6" t="n"/>
      <c r="BK105" s="296" t="n"/>
      <c r="BL105" s="296" t="n"/>
      <c r="BM105" s="296" t="n"/>
      <c r="BN105" s="296" t="n"/>
      <c r="BO105" s="296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265" t="n"/>
      <c r="AY106" s="4" t="n"/>
      <c r="AZ106" s="265" t="n"/>
      <c r="BA106" s="270" t="n"/>
      <c r="BB106" s="270" t="n"/>
      <c r="BC106" s="270" t="n"/>
      <c r="BD106" s="270" t="n"/>
      <c r="BE106" s="270" t="n"/>
      <c r="BF106" s="270" t="n"/>
      <c r="BG106" s="296" t="n"/>
      <c r="BH106" s="296" t="n"/>
      <c r="BI106" s="296" t="n"/>
      <c r="BJ106" s="6" t="n"/>
      <c r="BK106" s="296" t="n"/>
      <c r="BL106" s="296" t="n"/>
      <c r="BM106" s="296" t="n"/>
      <c r="BN106" s="296" t="n"/>
      <c r="BO106" s="296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281" t="inlineStr">
        <is>
          <t>Рекомендован к утверждению научно-методическим советом БГТУ</t>
        </is>
      </c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265" t="n"/>
      <c r="AY107" s="4" t="n"/>
      <c r="AZ107" s="4" t="n"/>
      <c r="BA107" s="270" t="n"/>
      <c r="BB107" s="270" t="n"/>
      <c r="BC107" s="270" t="n"/>
      <c r="BD107" s="270" t="n"/>
      <c r="BE107" s="270" t="n"/>
      <c r="BF107" s="270" t="n"/>
      <c r="BG107" s="296" t="n"/>
      <c r="BH107" s="296" t="n"/>
      <c r="BI107" s="296" t="n"/>
      <c r="BJ107" s="6" t="n"/>
      <c r="BK107" s="296" t="n"/>
      <c r="BL107" s="296" t="n"/>
      <c r="BM107" s="296" t="n"/>
      <c r="BN107" s="296" t="n"/>
      <c r="BO107" s="296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282" t="inlineStr">
        <is>
          <t>Протокол № 6 от 28.04.2023</t>
        </is>
      </c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265" t="n"/>
      <c r="BA108" s="270" t="n"/>
      <c r="BB108" s="270" t="n"/>
      <c r="BC108" s="270" t="n"/>
      <c r="BD108" s="270" t="n"/>
      <c r="BE108" s="270" t="n"/>
      <c r="BF108" s="270" t="n"/>
      <c r="BG108" s="296" t="n"/>
      <c r="BH108" s="296" t="n"/>
      <c r="BI108" s="296" t="n"/>
      <c r="BJ108" s="6" t="n"/>
      <c r="BK108" s="296" t="n"/>
      <c r="BL108" s="296" t="n"/>
      <c r="BM108" s="296" t="n"/>
      <c r="BN108" s="296" t="n"/>
      <c r="BO108" s="296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296" t="n"/>
      <c r="B109" s="266" t="n"/>
      <c r="C109" s="267" t="n"/>
      <c r="D109" s="267" t="n"/>
      <c r="E109" s="267" t="n"/>
      <c r="F109" s="267" t="n"/>
      <c r="G109" s="267" t="n"/>
      <c r="H109" s="267" t="n"/>
      <c r="I109" s="267" t="n"/>
      <c r="J109" s="267" t="n"/>
      <c r="K109" s="267" t="n"/>
      <c r="L109" s="267" t="n"/>
      <c r="M109" s="267" t="n"/>
      <c r="N109" s="267" t="n"/>
      <c r="O109" s="267" t="n"/>
      <c r="P109" s="267" t="n"/>
      <c r="Q109" s="296" t="n"/>
      <c r="R109" s="296" t="n"/>
      <c r="S109" s="296" t="n"/>
      <c r="T109" s="296" t="n"/>
      <c r="U109" s="296" t="n"/>
      <c r="V109" s="296" t="n"/>
      <c r="W109" s="296" t="n"/>
      <c r="X109" s="296" t="n"/>
      <c r="Y109" s="296" t="n"/>
      <c r="Z109" s="296" t="n"/>
      <c r="AA109" s="296" t="n"/>
      <c r="AB109" s="296" t="n"/>
      <c r="AC109" s="296" t="n"/>
      <c r="AD109" s="296" t="n"/>
      <c r="AE109" s="296" t="n"/>
      <c r="AF109" s="296" t="n"/>
      <c r="AG109" s="296" t="n"/>
      <c r="AH109" s="296" t="n"/>
      <c r="AI109" s="296" t="n"/>
      <c r="AJ109" s="296" t="n"/>
      <c r="AK109" s="296" t="n"/>
      <c r="AL109" s="296" t="n"/>
      <c r="AM109" s="296" t="n"/>
      <c r="AN109" s="296" t="n"/>
      <c r="AO109" s="296" t="n"/>
      <c r="AP109" s="296" t="n"/>
      <c r="AQ109" s="296" t="n"/>
      <c r="AR109" s="296" t="n"/>
      <c r="AS109" s="296" t="n"/>
      <c r="AT109" s="296" t="n"/>
      <c r="AU109" s="296" t="n"/>
      <c r="AV109" s="296" t="n"/>
      <c r="AW109" s="296" t="n"/>
      <c r="AX109" s="296" t="n"/>
      <c r="AY109" s="296" t="n"/>
      <c r="AZ109" s="267" t="n"/>
      <c r="BA109" s="267" t="n"/>
      <c r="BB109" s="296" t="n"/>
      <c r="BC109" s="296" t="n"/>
      <c r="BD109" s="296" t="n"/>
      <c r="BE109" s="296" t="n"/>
      <c r="BF109" s="296" t="n"/>
      <c r="BG109" s="296" t="n"/>
      <c r="BH109" s="296" t="n"/>
      <c r="BI109" s="296" t="n"/>
      <c r="BJ109" s="6" t="n"/>
      <c r="BK109" s="296" t="n"/>
      <c r="BL109" s="296" t="n"/>
      <c r="BM109" s="296" t="n"/>
      <c r="BN109" s="296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296" t="n"/>
      <c r="B110" s="266" t="n"/>
      <c r="C110" s="267" t="n"/>
      <c r="D110" s="267" t="n"/>
      <c r="E110" s="267" t="n"/>
      <c r="F110" s="267" t="n"/>
      <c r="G110" s="267" t="n"/>
      <c r="H110" s="267" t="n"/>
      <c r="I110" s="267" t="n"/>
      <c r="J110" s="267" t="n"/>
      <c r="K110" s="267" t="n"/>
      <c r="L110" s="267" t="n"/>
      <c r="M110" s="267" t="n"/>
      <c r="N110" s="267" t="n"/>
      <c r="O110" s="267" t="n"/>
      <c r="P110" s="267" t="n"/>
      <c r="Q110" s="296" t="n"/>
      <c r="R110" s="296" t="n"/>
      <c r="S110" s="296" t="n"/>
      <c r="T110" s="296" t="n"/>
      <c r="U110" s="296" t="n"/>
      <c r="V110" s="296" t="n"/>
      <c r="W110" s="296" t="n"/>
      <c r="X110" s="296" t="n"/>
      <c r="Y110" s="296" t="n"/>
      <c r="Z110" s="296" t="n"/>
      <c r="AA110" s="296" t="n"/>
      <c r="AB110" s="296" t="n"/>
      <c r="AC110" s="296" t="n"/>
      <c r="AD110" s="296" t="n"/>
      <c r="AE110" s="296" t="n"/>
      <c r="AF110" s="296" t="n"/>
      <c r="AG110" s="296" t="n"/>
      <c r="AH110" s="296" t="n"/>
      <c r="AI110" s="296" t="n"/>
      <c r="AJ110" s="296" t="n"/>
      <c r="AK110" s="296" t="n"/>
      <c r="AL110" s="296" t="n"/>
      <c r="AM110" s="296" t="n"/>
      <c r="AN110" s="296" t="n"/>
      <c r="AO110" s="296" t="n"/>
      <c r="AP110" s="296" t="n"/>
      <c r="AQ110" s="296" t="n"/>
      <c r="AR110" s="296" t="n"/>
      <c r="AS110" s="296" t="n"/>
      <c r="AT110" s="296" t="n"/>
      <c r="AU110" s="296" t="n"/>
      <c r="AV110" s="296" t="n"/>
      <c r="AW110" s="296" t="n"/>
      <c r="AX110" s="296" t="n"/>
      <c r="AY110" s="296" t="n"/>
      <c r="AZ110" s="267" t="n"/>
      <c r="BA110" s="267" t="n"/>
      <c r="BB110" s="296" t="n"/>
      <c r="BC110" s="296" t="n"/>
      <c r="BD110" s="296" t="n"/>
      <c r="BE110" s="296" t="n"/>
      <c r="BF110" s="296" t="n"/>
      <c r="BG110" s="296" t="n"/>
      <c r="BH110" s="296" t="n"/>
      <c r="BI110" s="296" t="n"/>
      <c r="BJ110" s="6" t="n"/>
      <c r="BK110" s="296" t="n"/>
      <c r="BL110" s="296" t="n"/>
      <c r="BM110" s="296" t="n"/>
      <c r="BN110" s="296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296" t="n"/>
      <c r="B111" s="266" t="n"/>
      <c r="C111" s="267" t="n"/>
      <c r="D111" s="267" t="n"/>
      <c r="E111" s="267" t="n"/>
      <c r="F111" s="267" t="n"/>
      <c r="G111" s="267" t="n"/>
      <c r="H111" s="267" t="n"/>
      <c r="I111" s="267" t="n"/>
      <c r="J111" s="267" t="n"/>
      <c r="K111" s="267" t="n"/>
      <c r="L111" s="267" t="n"/>
      <c r="M111" s="267" t="n"/>
      <c r="N111" s="267" t="n"/>
      <c r="O111" s="267" t="n"/>
      <c r="P111" s="267" t="n"/>
      <c r="Q111" s="296" t="n"/>
      <c r="R111" s="296" t="n"/>
      <c r="S111" s="296" t="n"/>
      <c r="T111" s="296" t="n"/>
      <c r="U111" s="296" t="n"/>
      <c r="V111" s="296" t="n"/>
      <c r="W111" s="296" t="n"/>
      <c r="X111" s="296" t="n"/>
      <c r="Y111" s="296" t="n"/>
      <c r="Z111" s="296" t="n"/>
      <c r="AA111" s="296" t="n"/>
      <c r="AB111" s="296" t="n"/>
      <c r="AC111" s="296" t="n"/>
      <c r="AD111" s="296" t="n"/>
      <c r="AE111" s="296" t="n"/>
      <c r="AF111" s="296" t="n"/>
      <c r="AG111" s="296" t="n"/>
      <c r="AH111" s="296" t="n"/>
      <c r="AI111" s="296" t="n"/>
      <c r="AJ111" s="296" t="n"/>
      <c r="AK111" s="296" t="n"/>
      <c r="AL111" s="296" t="n"/>
      <c r="AM111" s="296" t="n"/>
      <c r="AN111" s="294" t="n"/>
      <c r="AO111" s="267" t="n"/>
      <c r="AP111" s="267" t="n"/>
      <c r="AQ111" s="267" t="n"/>
      <c r="AR111" s="267" t="n"/>
      <c r="AS111" s="267" t="n"/>
      <c r="AT111" s="267" t="n"/>
      <c r="AU111" s="267" t="n"/>
      <c r="AV111" s="267" t="n"/>
      <c r="AW111" s="267" t="n"/>
      <c r="AX111" s="267" t="n"/>
      <c r="AY111" s="267" t="n"/>
      <c r="AZ111" s="267" t="n"/>
      <c r="BA111" s="267" t="n"/>
      <c r="BB111" s="296" t="n"/>
      <c r="BC111" s="296" t="n"/>
      <c r="BD111" s="296" t="n"/>
      <c r="BE111" s="296" t="n"/>
      <c r="BF111" s="296" t="n"/>
      <c r="BG111" s="296" t="n"/>
      <c r="BH111" s="296" t="n"/>
      <c r="BI111" s="296" t="n"/>
      <c r="BJ111" s="6" t="n"/>
      <c r="BK111" s="296" t="n"/>
      <c r="BL111" s="296" t="n"/>
      <c r="BM111" s="296" t="n"/>
      <c r="BN111" s="296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693" t="n"/>
      <c r="B112" s="693" t="n"/>
      <c r="C112" s="693" t="n"/>
      <c r="D112" s="693" t="n"/>
      <c r="E112" s="693" t="n"/>
      <c r="F112" s="693" t="n"/>
      <c r="G112" s="693" t="n"/>
      <c r="H112" s="693" t="n"/>
      <c r="I112" s="693" t="n"/>
      <c r="J112" s="693" t="n"/>
      <c r="K112" s="693" t="n"/>
      <c r="L112" s="693" t="n"/>
      <c r="M112" s="693" t="n"/>
      <c r="N112" s="693" t="n"/>
      <c r="O112" s="693" t="n"/>
      <c r="P112" s="3178" t="n"/>
      <c r="Q112" s="3178" t="n"/>
      <c r="R112" s="3178" t="n"/>
      <c r="S112" s="3178" t="n"/>
      <c r="T112" s="693" t="n"/>
      <c r="U112" s="693" t="n"/>
      <c r="V112" s="693" t="n"/>
      <c r="W112" s="283" t="n"/>
      <c r="X112" s="283" t="n"/>
      <c r="Y112" s="283" t="n"/>
      <c r="Z112" s="283" t="n"/>
      <c r="AA112" s="283" t="n"/>
      <c r="AB112" s="283" t="n"/>
      <c r="AC112" s="283" t="n"/>
      <c r="AD112" s="283" t="n"/>
      <c r="AE112" s="283" t="n"/>
      <c r="AF112" s="283" t="n"/>
      <c r="AG112" s="283" t="n"/>
      <c r="AH112" s="283" t="n"/>
      <c r="AI112" s="283" t="n"/>
      <c r="AJ112" s="283" t="n"/>
      <c r="AK112" s="283" t="n"/>
      <c r="AL112" s="283" t="n"/>
      <c r="AM112" s="283" t="n"/>
      <c r="AN112" s="283" t="n"/>
      <c r="AO112" s="283" t="n"/>
      <c r="AP112" s="283" t="n"/>
      <c r="AQ112" s="283" t="n"/>
      <c r="AR112" s="283" t="n"/>
      <c r="AS112" s="283" t="n"/>
      <c r="AT112" s="283" t="n"/>
      <c r="AU112" s="283" t="n"/>
      <c r="AV112" s="283" t="n"/>
      <c r="AW112" s="283" t="n"/>
      <c r="AX112" s="283" t="n"/>
      <c r="AY112" s="283" t="n"/>
      <c r="AZ112" s="283" t="n"/>
      <c r="BA112" s="283" t="n"/>
      <c r="BB112" s="283" t="n"/>
      <c r="BC112" s="283" t="n"/>
      <c r="BD112" s="283" t="n"/>
      <c r="BE112" s="283" t="n"/>
      <c r="BF112" s="283" t="n"/>
      <c r="BG112" s="283" t="n"/>
      <c r="BH112" s="283" t="n"/>
      <c r="BI112" s="283" t="n"/>
      <c r="BJ112" s="271" t="n"/>
      <c r="BK112" s="283" t="n"/>
      <c r="BL112" s="283" t="n"/>
      <c r="BM112" s="283" t="n"/>
      <c r="BN112" s="28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1" t="n"/>
      <c r="AB113" s="1" t="n"/>
      <c r="AC113" s="1" t="n"/>
      <c r="AD113" s="1" t="n"/>
      <c r="AE113" s="1" t="n"/>
      <c r="AF113" s="1" t="n"/>
      <c r="AG113" s="1" t="n"/>
      <c r="AH113" s="1" t="n"/>
      <c r="AI113" s="1" t="n"/>
      <c r="AJ113" s="1" t="n"/>
      <c r="AK113" s="1" t="n"/>
      <c r="AL113" s="1" t="n"/>
      <c r="AM113" s="1" t="n"/>
      <c r="AN113" s="1" t="n"/>
      <c r="AO113" s="1" t="n"/>
      <c r="AP113" s="1" t="n"/>
      <c r="AQ113" s="1" t="n"/>
      <c r="AR113" s="1" t="n"/>
      <c r="AS113" s="1" t="n"/>
      <c r="AT113" s="1" t="n"/>
      <c r="AU113" s="1" t="n"/>
      <c r="AV113" s="1" t="n"/>
      <c r="AW113" s="1" t="n"/>
      <c r="AX113" s="1" t="n"/>
      <c r="AY113" s="1" t="n"/>
      <c r="AZ113" s="1" t="n"/>
      <c r="BA113" s="1" t="n"/>
      <c r="BB113" s="1" t="n"/>
      <c r="BC113" s="1" t="n"/>
      <c r="BD113" s="1" t="n"/>
      <c r="BE113" s="1" t="n"/>
      <c r="BF113" s="1" t="n"/>
      <c r="BG113" s="1" t="n"/>
      <c r="BH113" s="1" t="n"/>
      <c r="BI113" s="1" t="n"/>
      <c r="BJ113" s="1" t="n"/>
      <c r="BK113" s="1" t="n"/>
      <c r="BL113" s="1" t="n"/>
      <c r="BM113" s="1" t="n"/>
      <c r="BN113" s="1" t="n"/>
      <c r="BO113" s="25" t="n"/>
      <c r="BP113" s="25" t="n"/>
      <c r="BQ113" s="25" t="n"/>
      <c r="BR113" s="25" t="n"/>
      <c r="BS113" s="25" t="n"/>
      <c r="BT113" s="25" t="n"/>
      <c r="BU113" s="25" t="n"/>
      <c r="BV113" s="25" t="n"/>
      <c r="BW113" s="25" t="n"/>
      <c r="BX113" s="25" t="n"/>
      <c r="BY113" s="25" t="n"/>
      <c r="BZ113" s="25" t="n"/>
      <c r="CA113" s="25" t="n"/>
      <c r="CB113" s="25" t="n"/>
      <c r="CC113" s="25" t="n"/>
      <c r="CD113" s="25" t="n"/>
      <c r="CE113" s="25" t="n"/>
      <c r="CF113" s="25" t="n"/>
      <c r="CG113" s="25" t="n"/>
      <c r="CH113" s="25" t="n"/>
      <c r="CI113" s="25" t="n"/>
      <c r="CJ113" s="25" t="n"/>
      <c r="CK113" s="25" t="n"/>
      <c r="CL113" s="25" t="n"/>
      <c r="CM113" s="25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  <c r="AA114" s="1" t="n"/>
      <c r="AB114" s="1" t="n"/>
      <c r="AC114" s="1" t="n"/>
      <c r="AD114" s="1" t="n"/>
      <c r="AE114" s="1" t="n"/>
      <c r="AF114" s="1" t="n"/>
      <c r="AG114" s="1" t="n"/>
      <c r="AH114" s="1" t="n"/>
      <c r="AI114" s="1" t="n"/>
      <c r="AJ114" s="1" t="n"/>
      <c r="AK114" s="1" t="n"/>
      <c r="AL114" s="1" t="n"/>
      <c r="AM114" s="1" t="n"/>
      <c r="AN114" s="1" t="n"/>
      <c r="AO114" s="1" t="n"/>
      <c r="AP114" s="1" t="n"/>
      <c r="AQ114" s="1" t="n"/>
      <c r="AR114" s="1" t="n"/>
      <c r="AS114" s="1" t="n"/>
      <c r="AT114" s="1" t="n"/>
      <c r="AU114" s="1" t="n"/>
      <c r="AV114" s="1" t="n"/>
      <c r="AW114" s="1" t="n"/>
      <c r="AX114" s="1" t="n"/>
      <c r="AY114" s="1" t="n"/>
      <c r="AZ114" s="1" t="n"/>
      <c r="BA114" s="1" t="n"/>
      <c r="BB114" s="1" t="n"/>
      <c r="BC114" s="1" t="n"/>
      <c r="BD114" s="1" t="n"/>
      <c r="BE114" s="1" t="n"/>
      <c r="BF114" s="1" t="n"/>
      <c r="BG114" s="1" t="n"/>
      <c r="BH114" s="1" t="n"/>
      <c r="BI114" s="1" t="n"/>
      <c r="BJ114" s="1" t="n"/>
      <c r="BK114" s="1" t="n"/>
      <c r="BL114" s="1" t="n"/>
      <c r="BM114" s="1" t="n"/>
      <c r="BN114" s="1" t="n"/>
      <c r="BO114" s="25" t="n"/>
      <c r="BP114" s="25" t="n"/>
      <c r="BQ114" s="25" t="n"/>
      <c r="BR114" s="25" t="n"/>
      <c r="BS114" s="25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1" t="n"/>
      <c r="AB115" s="1" t="n"/>
      <c r="AC115" s="1" t="n"/>
      <c r="AD115" s="1" t="n"/>
      <c r="AE115" s="1" t="n"/>
      <c r="AF115" s="1" t="n"/>
      <c r="AG115" s="1" t="n"/>
      <c r="AH115" s="1" t="n"/>
      <c r="AI115" s="1" t="n"/>
      <c r="AJ115" s="1" t="n"/>
      <c r="AK115" s="1" t="n"/>
      <c r="AL115" s="1" t="n"/>
      <c r="AM115" s="1" t="n"/>
      <c r="AN115" s="1" t="n"/>
      <c r="AO115" s="1" t="n"/>
      <c r="AP115" s="1" t="n"/>
      <c r="AQ115" s="1" t="n"/>
      <c r="AR115" s="1" t="n"/>
      <c r="AS115" s="1" t="n"/>
      <c r="AT115" s="1" t="n"/>
      <c r="AU115" s="1" t="n"/>
      <c r="AV115" s="1" t="n"/>
      <c r="AW115" s="1" t="n"/>
      <c r="AX115" s="1" t="n"/>
      <c r="AY115" s="1" t="n"/>
      <c r="AZ115" s="1" t="n"/>
      <c r="BA115" s="1" t="n"/>
      <c r="BB115" s="1" t="n"/>
      <c r="BC115" s="1" t="n"/>
      <c r="BD115" s="1" t="n"/>
      <c r="BE115" s="1" t="n"/>
      <c r="BF115" s="1" t="n"/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25" t="n"/>
      <c r="BP115" s="25" t="n"/>
      <c r="BQ115" s="25" t="n"/>
      <c r="BR115" s="25" t="n"/>
      <c r="BS115" s="25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25" t="n"/>
      <c r="BP116" s="25" t="n"/>
      <c r="BQ116" s="25" t="n"/>
      <c r="BR116" s="25" t="n"/>
      <c r="BS116" s="25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25" t="n"/>
      <c r="BP117" s="25" t="n"/>
      <c r="BQ117" s="25" t="n"/>
      <c r="BR117" s="25" t="n"/>
      <c r="BS117" s="2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  <c r="BR118" s="25" t="n"/>
      <c r="BS118" s="2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T11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</row>
    <row r="4">
      <c r="A4" s="10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1" t="n"/>
      <c r="BT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" t="n"/>
      <c r="H5" s="2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351" t="n"/>
      <c r="R5" s="2351" t="n"/>
      <c r="S5" s="2351" t="n"/>
      <c r="T5" s="2351" t="n"/>
      <c r="U5" s="2351" t="n"/>
      <c r="V5" s="2351" t="n"/>
      <c r="W5" s="2351" t="n"/>
      <c r="X5" s="2351" t="n"/>
      <c r="Y5" s="2351" t="n"/>
      <c r="Z5" s="2351" t="n"/>
      <c r="AA5" s="2351" t="n"/>
      <c r="AB5" s="527" t="inlineStr">
        <is>
          <t>УЧЕБНЫЙ ПЛАН</t>
        </is>
      </c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2351" t="n"/>
      <c r="AV5" s="2351" t="n"/>
      <c r="AW5" s="2351" t="n"/>
      <c r="AX5" s="2351" t="n"/>
      <c r="AY5" s="2351" t="n"/>
      <c r="AZ5" s="1" t="n"/>
      <c r="BA5" s="18" t="inlineStr">
        <is>
          <t>Степень: Магистр</t>
        </is>
      </c>
      <c r="BB5" s="288" t="n"/>
      <c r="BC5" s="288" t="n"/>
      <c r="BD5" s="18" t="n"/>
      <c r="BE5" s="18" t="n"/>
      <c r="BF5" s="18" t="n"/>
      <c r="BG5" s="18" t="n"/>
      <c r="BH5" s="18" t="n"/>
      <c r="BI5" s="18" t="n"/>
      <c r="BJ5" s="18" t="n"/>
      <c r="BK5" s="18" t="n"/>
      <c r="BL5" s="18" t="n"/>
      <c r="BM5" s="18" t="n"/>
      <c r="BN5" s="18" t="n"/>
      <c r="BO5" s="288" t="n"/>
      <c r="BP5" s="288" t="n"/>
      <c r="BQ5" s="18" t="n"/>
      <c r="BR5" s="18" t="n"/>
      <c r="BS5" s="1" t="n"/>
      <c r="BT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1" t="n"/>
      <c r="BA6" s="21" t="n"/>
      <c r="BB6" s="288" t="n"/>
      <c r="BC6" s="288" t="n"/>
      <c r="BD6" s="21" t="n"/>
      <c r="BE6" s="21" t="n"/>
      <c r="BF6" s="21" t="n"/>
      <c r="BG6" s="21" t="n"/>
      <c r="BH6" s="21" t="n"/>
      <c r="BI6" s="21" t="n"/>
      <c r="BJ6" s="21" t="n"/>
      <c r="BK6" s="21" t="n"/>
      <c r="BL6" s="21" t="n"/>
      <c r="BM6" s="21" t="n"/>
      <c r="BN6" s="21" t="n"/>
      <c r="BO6" s="288" t="n"/>
      <c r="BP6" s="288" t="n"/>
      <c r="BQ6" s="21" t="n"/>
      <c r="BR6" s="21" t="n"/>
      <c r="BS6" s="1" t="n"/>
      <c r="BT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1" t="n"/>
      <c r="T7" s="3" t="n"/>
      <c r="U7" s="1" t="n"/>
      <c r="V7" s="1" t="n"/>
      <c r="W7" s="34" t="inlineStr">
        <is>
          <t>Специальность:</t>
        </is>
      </c>
      <c r="X7" s="3" t="n"/>
      <c r="Y7" s="3" t="n"/>
      <c r="Z7" s="3" t="n"/>
      <c r="AA7" s="3" t="n"/>
      <c r="AB7" s="3" t="n"/>
      <c r="AC7" s="3" t="n"/>
      <c r="AD7" s="1" t="n"/>
      <c r="AE7" s="279" t="n"/>
      <c r="AF7" s="1" t="n"/>
      <c r="AG7" s="1454" t="inlineStr">
        <is>
          <t>7-06-0711-06     Биотехнологические и фармацевтические производства</t>
        </is>
      </c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23" t="inlineStr">
        <is>
          <t xml:space="preserve">Срок обучения: </t>
        </is>
      </c>
      <c r="BB7" s="288" t="n"/>
      <c r="BC7" s="288" t="n"/>
      <c r="BD7" s="23" t="n"/>
      <c r="BE7" s="23" t="n"/>
      <c r="BF7" s="23" t="n"/>
      <c r="BG7" s="23" t="n"/>
      <c r="BH7" s="23" t="n"/>
      <c r="BI7" s="24" t="inlineStr">
        <is>
          <t>1,5 года</t>
        </is>
      </c>
      <c r="BJ7" s="24" t="n"/>
      <c r="BK7" s="24" t="n"/>
      <c r="BL7" s="24" t="n"/>
      <c r="BM7" s="24" t="n"/>
      <c r="BN7" s="24" t="n"/>
      <c r="BO7" s="288" t="n"/>
      <c r="BP7" s="288" t="n"/>
      <c r="BQ7" s="24" t="n"/>
      <c r="BR7" s="24" t="n"/>
      <c r="BS7" s="1" t="n"/>
      <c r="BT7" s="1" t="n"/>
    </row>
    <row r="8">
      <c r="A8" s="25" t="n"/>
      <c r="B8" s="1" t="n"/>
      <c r="C8" s="1" t="n"/>
      <c r="D8" s="1" t="n"/>
      <c r="E8" s="1" t="n"/>
      <c r="F8" s="284" t="inlineStr">
        <is>
          <t>03.05.2023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293" t="n"/>
      <c r="T8" s="293" t="n"/>
      <c r="U8" s="293" t="n"/>
      <c r="V8" s="293" t="n"/>
      <c r="W8" s="293" t="n"/>
      <c r="X8" s="293" t="n"/>
      <c r="Y8" s="293" t="n"/>
      <c r="Z8" s="293" t="n"/>
      <c r="AA8" s="275" t="n"/>
      <c r="AB8" s="275" t="n"/>
      <c r="AC8" s="275" t="n"/>
      <c r="AD8" s="275" t="n"/>
      <c r="AE8" s="275" t="n"/>
      <c r="AF8" s="275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8" t="inlineStr">
        <is>
          <t xml:space="preserve">Форма получения образования: заочная </t>
        </is>
      </c>
      <c r="BB8" s="288" t="n"/>
      <c r="BC8" s="288" t="n"/>
      <c r="BD8" s="18" t="n"/>
      <c r="BE8" s="18" t="n"/>
      <c r="BF8" s="18" t="n"/>
      <c r="BG8" s="18" t="n"/>
      <c r="BH8" s="18" t="n"/>
      <c r="BI8" s="18" t="n"/>
      <c r="BJ8" s="18" t="n"/>
      <c r="BK8" s="18" t="n"/>
      <c r="BL8" s="18" t="n"/>
      <c r="BM8" s="18" t="n"/>
      <c r="BN8" s="18" t="n"/>
      <c r="BO8" s="288" t="n"/>
      <c r="BP8" s="288" t="n"/>
      <c r="BQ8" s="18" t="n"/>
      <c r="BR8" s="18" t="n"/>
      <c r="BS8" s="1" t="n"/>
      <c r="BT8" s="1" t="n"/>
    </row>
    <row r="9">
      <c r="A9" s="25" t="n"/>
      <c r="B9" s="1" t="n"/>
      <c r="C9" s="1" t="n"/>
      <c r="D9" s="1" t="n"/>
      <c r="E9" s="1" t="n"/>
      <c r="F9" s="3" t="inlineStr">
        <is>
          <t>Регистрационный № 06-07-030/уч.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31" t="n"/>
      <c r="AB9" s="9" t="n"/>
      <c r="AC9" s="31" t="n"/>
      <c r="AD9" s="31" t="n"/>
      <c r="AE9" s="31" t="n"/>
      <c r="AF9" s="31" t="n"/>
      <c r="AG9" s="31" t="n"/>
      <c r="AH9" s="16" t="n"/>
      <c r="AI9" s="31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37" t="n"/>
      <c r="BB9" s="37" t="n"/>
      <c r="BC9" s="37" t="n"/>
      <c r="BD9" s="37" t="n"/>
      <c r="BE9" s="37" t="n"/>
      <c r="BF9" s="37" t="n"/>
      <c r="BG9" s="37" t="n"/>
      <c r="BH9" s="30" t="n"/>
      <c r="BI9" s="30" t="n"/>
      <c r="BJ9" s="30" t="n"/>
      <c r="BK9" s="30" t="n"/>
      <c r="BL9" s="30" t="n"/>
      <c r="BM9" s="30" t="n"/>
      <c r="BN9" s="30" t="n"/>
      <c r="BO9" s="296" t="n"/>
      <c r="BP9" s="296" t="n"/>
      <c r="BQ9" s="296" t="n"/>
      <c r="BR9" s="297" t="n"/>
      <c r="BS9" s="1" t="n"/>
      <c r="BT9" s="1" t="n"/>
    </row>
    <row r="10">
      <c r="A10" s="32" t="n"/>
      <c r="B10" s="224" t="n"/>
      <c r="C10" s="299" t="n"/>
      <c r="D10" s="299" t="n"/>
      <c r="E10" s="299" t="n"/>
      <c r="F10" s="1" t="n"/>
      <c r="G10" s="284" t="n"/>
      <c r="H10" s="284" t="n"/>
      <c r="I10" s="299" t="n"/>
      <c r="J10" s="299" t="n"/>
      <c r="K10" s="299" t="n"/>
      <c r="L10" s="299" t="n"/>
      <c r="M10" s="299" t="n"/>
      <c r="N10" s="299" t="n"/>
      <c r="O10" s="299" t="n"/>
      <c r="P10" s="299" t="n"/>
      <c r="Q10" s="299" t="n"/>
      <c r="R10" s="299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24" t="n"/>
      <c r="AB10" s="243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224" t="n"/>
      <c r="BP10" s="224" t="n"/>
      <c r="BQ10" s="224" t="n"/>
      <c r="BR10" s="224" t="n"/>
      <c r="BS10" s="1" t="n"/>
      <c r="BT10" s="1" t="n"/>
    </row>
    <row r="11">
      <c r="A11" s="783" t="n"/>
      <c r="B11" s="246" t="n"/>
      <c r="C11" s="246" t="n"/>
      <c r="D11" s="246" t="n"/>
      <c r="E11" s="246" t="n"/>
      <c r="F11" s="1" t="n"/>
      <c r="G11" s="284" t="n"/>
      <c r="H11" s="284" t="n"/>
      <c r="I11" s="246" t="inlineStr">
        <is>
          <t>I. График образовательного процесса</t>
        </is>
      </c>
      <c r="J11" s="246" t="n"/>
      <c r="K11" s="246" t="n"/>
      <c r="L11" s="246" t="n"/>
      <c r="M11" s="246" t="n"/>
      <c r="N11" s="246" t="n"/>
      <c r="O11" s="246" t="n"/>
      <c r="P11" s="246" t="n"/>
      <c r="Q11" s="246" t="n"/>
      <c r="R11" s="246" t="n"/>
      <c r="S11" s="246" t="n"/>
      <c r="T11" s="246" t="n"/>
      <c r="U11" s="246" t="n"/>
      <c r="V11" s="246" t="n"/>
      <c r="W11" s="246" t="n"/>
      <c r="X11" s="246" t="n"/>
      <c r="Y11" s="246" t="n"/>
      <c r="Z11" s="246" t="n"/>
      <c r="AA11" s="246" t="n"/>
      <c r="AB11" s="246" t="n"/>
      <c r="AC11" s="246" t="n"/>
      <c r="AD11" s="246" t="n"/>
      <c r="AE11" s="246" t="n"/>
      <c r="AF11" s="246" t="n"/>
      <c r="AG11" s="246" t="n"/>
      <c r="AH11" s="246" t="n"/>
      <c r="AI11" s="246" t="n"/>
      <c r="AJ11" s="246" t="n"/>
      <c r="AK11" s="246" t="n"/>
      <c r="AL11" s="246" t="n"/>
      <c r="AM11" s="1157" t="n"/>
      <c r="AN11" s="1157" t="n"/>
      <c r="AO11" s="1157" t="n"/>
      <c r="AP11" s="1157" t="n"/>
      <c r="AQ11" s="1157" t="n"/>
      <c r="AR11" s="1157" t="n"/>
      <c r="AS11" s="1157" t="n"/>
      <c r="AT11" s="1157" t="n"/>
      <c r="AU11" s="2549" t="n"/>
      <c r="AV11" s="90" t="n"/>
      <c r="AW11" s="90" t="n"/>
      <c r="AX11" s="2549" t="n"/>
      <c r="AY11" s="2549" t="n"/>
      <c r="AZ11" s="2549" t="n"/>
      <c r="BA11" s="2549" t="n"/>
      <c r="BB11" s="2549" t="n"/>
      <c r="BC11" s="2549" t="n"/>
      <c r="BD11" s="2549" t="n"/>
      <c r="BE11" s="2549" t="n"/>
      <c r="BF11" s="2549" t="n"/>
      <c r="BG11" s="2549" t="n"/>
      <c r="BH11" s="2549" t="n"/>
      <c r="BI11" s="2549" t="n"/>
      <c r="BJ11" s="2549" t="n"/>
      <c r="BK11" s="2549" t="n"/>
      <c r="BL11" s="2549" t="n"/>
      <c r="BM11" s="2549" t="n"/>
      <c r="BN11" s="2549" t="n"/>
      <c r="BO11" s="2549" t="n"/>
      <c r="BP11" s="2549" t="inlineStr">
        <is>
          <t>II. Сводные данные по бюджету времени (в неделях)</t>
        </is>
      </c>
      <c r="BQ11" s="2549" t="n"/>
      <c r="BR11" s="2549" t="n"/>
      <c r="BS11" s="1" t="n"/>
      <c r="BT11" s="1" t="n"/>
    </row>
    <row r="12">
      <c r="A12" s="32" t="n"/>
      <c r="B12" s="300" t="inlineStr">
        <is>
          <t>КУРСЫ</t>
        </is>
      </c>
      <c r="C12" s="301" t="inlineStr">
        <is>
          <t>сентябрь</t>
        </is>
      </c>
      <c r="D12" s="50" t="n"/>
      <c r="E12" s="50" t="n"/>
      <c r="F12" s="51" t="n"/>
      <c r="G12" s="52" t="n"/>
      <c r="H12" s="49" t="inlineStr">
        <is>
          <t>октябрь</t>
        </is>
      </c>
      <c r="I12" s="50" t="n"/>
      <c r="J12" s="51" t="n"/>
      <c r="K12" s="302" t="n"/>
      <c r="L12" s="49" t="inlineStr">
        <is>
          <t>ноябрь</t>
        </is>
      </c>
      <c r="M12" s="50" t="n"/>
      <c r="N12" s="50" t="n"/>
      <c r="O12" s="51" t="n"/>
      <c r="P12" s="49" t="inlineStr">
        <is>
          <t>декабрь</t>
        </is>
      </c>
      <c r="Q12" s="50" t="n"/>
      <c r="R12" s="50" t="n"/>
      <c r="S12" s="51" t="n"/>
      <c r="T12" s="302" t="n"/>
      <c r="U12" s="49" t="inlineStr">
        <is>
          <t>январь</t>
        </is>
      </c>
      <c r="V12" s="50" t="n"/>
      <c r="W12" s="51" t="n"/>
      <c r="X12" s="52" t="n"/>
      <c r="Y12" s="53" t="n"/>
      <c r="Z12" s="303" t="n"/>
      <c r="AA12" s="49" t="inlineStr">
        <is>
          <t>февраль</t>
        </is>
      </c>
      <c r="AB12" s="50" t="n"/>
      <c r="AC12" s="51" t="n"/>
      <c r="AD12" s="304" t="n"/>
      <c r="AE12" s="49" t="inlineStr">
        <is>
          <t>март</t>
        </is>
      </c>
      <c r="AF12" s="50" t="n"/>
      <c r="AG12" s="50" t="n"/>
      <c r="AH12" s="51" t="n"/>
      <c r="AI12" s="304" t="n"/>
      <c r="AJ12" s="49" t="inlineStr">
        <is>
          <t>апрель</t>
        </is>
      </c>
      <c r="AK12" s="50" t="n"/>
      <c r="AL12" s="51" t="n"/>
      <c r="AM12" s="304" t="n"/>
      <c r="AN12" s="49" t="inlineStr">
        <is>
          <t>май</t>
        </is>
      </c>
      <c r="AO12" s="50" t="n"/>
      <c r="AP12" s="50" t="n"/>
      <c r="AQ12" s="51" t="n"/>
      <c r="AR12" s="49" t="inlineStr">
        <is>
          <t>июнь</t>
        </is>
      </c>
      <c r="AS12" s="50" t="n"/>
      <c r="AT12" s="50" t="n"/>
      <c r="AU12" s="51" t="n"/>
      <c r="AV12" s="52" t="n"/>
      <c r="AW12" s="53" t="n"/>
      <c r="AX12" s="49" t="inlineStr">
        <is>
          <t>июль</t>
        </is>
      </c>
      <c r="AY12" s="50" t="n"/>
      <c r="AZ12" s="51" t="n"/>
      <c r="BA12" s="302" t="n"/>
      <c r="BB12" s="49" t="inlineStr">
        <is>
          <t>август</t>
        </is>
      </c>
      <c r="BC12" s="50" t="n"/>
      <c r="BD12" s="50" t="n"/>
      <c r="BE12" s="51" t="n"/>
      <c r="BF12" s="56" t="inlineStr">
        <is>
          <t>Самостоятельная работа по изучению дисциплин учебного плана</t>
        </is>
      </c>
      <c r="BG12" s="53" t="n"/>
      <c r="BH12" s="57" t="inlineStr">
        <is>
          <t>Установочная сессия</t>
        </is>
      </c>
      <c r="BI12" s="53" t="n"/>
      <c r="BJ12" s="915" t="inlineStr">
        <is>
          <t>Лабораторно-экзаменационная сессия</t>
        </is>
      </c>
      <c r="BK12" s="57" t="inlineStr">
        <is>
          <t>Производственные практики</t>
        </is>
      </c>
      <c r="BL12" s="53" t="n"/>
      <c r="BM12" s="57" t="inlineStr">
        <is>
          <t>Магистерская диссертация</t>
        </is>
      </c>
      <c r="BN12" s="53" t="n"/>
      <c r="BO12" s="57" t="inlineStr">
        <is>
          <t>Итоговая аттестация</t>
        </is>
      </c>
      <c r="BP12" s="53" t="n"/>
      <c r="BQ12" s="306" t="inlineStr">
        <is>
          <t>Всего</t>
        </is>
      </c>
      <c r="BR12" s="53" t="n"/>
      <c r="BS12" s="1" t="n"/>
      <c r="BT12" s="1" t="n"/>
    </row>
    <row r="13">
      <c r="A13" s="32" t="n"/>
      <c r="B13" s="307" t="n"/>
      <c r="C13" s="3179" t="n">
        <v>1</v>
      </c>
      <c r="D13" s="3180" t="n">
        <v>8</v>
      </c>
      <c r="E13" s="3180" t="n">
        <v>15</v>
      </c>
      <c r="F13" s="3180" t="n">
        <v>22</v>
      </c>
      <c r="G13" s="3181" t="n">
        <v>29</v>
      </c>
      <c r="H13" s="3180" t="n">
        <v>6</v>
      </c>
      <c r="I13" s="3180" t="n">
        <v>13</v>
      </c>
      <c r="J13" s="3180" t="n">
        <v>20</v>
      </c>
      <c r="K13" s="3181" t="n">
        <v>27</v>
      </c>
      <c r="L13" s="3180" t="n">
        <v>3</v>
      </c>
      <c r="M13" s="3180" t="n">
        <v>10</v>
      </c>
      <c r="N13" s="3180" t="n">
        <v>17</v>
      </c>
      <c r="O13" s="3180" t="n">
        <v>24</v>
      </c>
      <c r="P13" s="3180" t="n">
        <v>1</v>
      </c>
      <c r="Q13" s="3180" t="n">
        <v>8</v>
      </c>
      <c r="R13" s="3180" t="n">
        <v>15</v>
      </c>
      <c r="S13" s="3180" t="n">
        <v>22</v>
      </c>
      <c r="T13" s="3181" t="n">
        <v>29</v>
      </c>
      <c r="U13" s="3180" t="n">
        <v>5</v>
      </c>
      <c r="V13" s="3180" t="n">
        <v>12</v>
      </c>
      <c r="W13" s="3180" t="n">
        <v>19</v>
      </c>
      <c r="X13" s="3181" t="n">
        <v>26</v>
      </c>
      <c r="Y13" s="2383" t="n"/>
      <c r="Z13" s="3182" t="n"/>
      <c r="AA13" s="3180" t="n">
        <v>2</v>
      </c>
      <c r="AB13" s="3180" t="n">
        <v>9</v>
      </c>
      <c r="AC13" s="3180" t="n">
        <v>16</v>
      </c>
      <c r="AD13" s="3181" t="n">
        <v>23</v>
      </c>
      <c r="AE13" s="3180" t="n">
        <v>2</v>
      </c>
      <c r="AF13" s="3180" t="n">
        <v>9</v>
      </c>
      <c r="AG13" s="3180" t="n">
        <v>16</v>
      </c>
      <c r="AH13" s="3180" t="n">
        <v>23</v>
      </c>
      <c r="AI13" s="3181" t="n">
        <v>30</v>
      </c>
      <c r="AJ13" s="3180" t="n">
        <v>6</v>
      </c>
      <c r="AK13" s="3180" t="n">
        <v>13</v>
      </c>
      <c r="AL13" s="3180" t="n">
        <v>20</v>
      </c>
      <c r="AM13" s="3181" t="n">
        <v>27</v>
      </c>
      <c r="AN13" s="3180" t="n">
        <v>4</v>
      </c>
      <c r="AO13" s="3180" t="n">
        <v>11</v>
      </c>
      <c r="AP13" s="3180" t="n">
        <v>18</v>
      </c>
      <c r="AQ13" s="3180" t="n">
        <v>25</v>
      </c>
      <c r="AR13" s="3180" t="n">
        <v>1</v>
      </c>
      <c r="AS13" s="3180" t="n">
        <v>8</v>
      </c>
      <c r="AT13" s="3180" t="n">
        <v>15</v>
      </c>
      <c r="AU13" s="3180" t="n">
        <v>22</v>
      </c>
      <c r="AV13" s="3181" t="n">
        <v>29</v>
      </c>
      <c r="AW13" s="2383" t="n"/>
      <c r="AX13" s="3180" t="n">
        <v>6</v>
      </c>
      <c r="AY13" s="3180" t="n">
        <v>13</v>
      </c>
      <c r="AZ13" s="3180" t="n">
        <v>20</v>
      </c>
      <c r="BA13" s="3181" t="n">
        <v>27</v>
      </c>
      <c r="BB13" s="3180" t="n">
        <v>3</v>
      </c>
      <c r="BC13" s="3180" t="n">
        <v>10</v>
      </c>
      <c r="BD13" s="3180" t="n">
        <v>17</v>
      </c>
      <c r="BE13" s="3183" t="n">
        <v>24</v>
      </c>
      <c r="BF13" s="112" t="n"/>
      <c r="BG13" s="115" t="n"/>
      <c r="BH13" s="116" t="n"/>
      <c r="BI13" s="115" t="n"/>
      <c r="BJ13" s="116" t="n"/>
      <c r="BK13" s="116" t="n"/>
      <c r="BL13" s="115" t="n"/>
      <c r="BM13" s="116" t="n"/>
      <c r="BN13" s="115" t="n"/>
      <c r="BO13" s="116" t="n"/>
      <c r="BP13" s="115" t="n"/>
      <c r="BQ13" s="116" t="n"/>
      <c r="BR13" s="115" t="n"/>
      <c r="BS13" s="1" t="n"/>
      <c r="BT13" s="1" t="n"/>
    </row>
    <row r="14">
      <c r="A14" s="32" t="n"/>
      <c r="B14" s="307" t="n"/>
      <c r="C14" s="1868" t="n">
        <v>7</v>
      </c>
      <c r="D14" s="310" t="n">
        <v>14</v>
      </c>
      <c r="E14" s="310" t="n">
        <v>21</v>
      </c>
      <c r="F14" s="310" t="n">
        <v>28</v>
      </c>
      <c r="G14" s="310" t="n">
        <v>5</v>
      </c>
      <c r="H14" s="310" t="n">
        <v>12</v>
      </c>
      <c r="I14" s="310" t="n">
        <v>19</v>
      </c>
      <c r="J14" s="310" t="n">
        <v>26</v>
      </c>
      <c r="K14" s="310" t="n">
        <v>2</v>
      </c>
      <c r="L14" s="310" t="n">
        <v>9</v>
      </c>
      <c r="M14" s="310" t="n">
        <v>16</v>
      </c>
      <c r="N14" s="310" t="n">
        <v>23</v>
      </c>
      <c r="O14" s="310" t="n">
        <v>30</v>
      </c>
      <c r="P14" s="310" t="n">
        <v>7</v>
      </c>
      <c r="Q14" s="310" t="n">
        <v>14</v>
      </c>
      <c r="R14" s="310" t="n">
        <v>21</v>
      </c>
      <c r="S14" s="310" t="n">
        <v>28</v>
      </c>
      <c r="T14" s="310" t="n">
        <v>4</v>
      </c>
      <c r="U14" s="310" t="n">
        <v>11</v>
      </c>
      <c r="V14" s="310" t="n">
        <v>18</v>
      </c>
      <c r="W14" s="310" t="n">
        <v>25</v>
      </c>
      <c r="X14" s="310" t="n">
        <v>1</v>
      </c>
      <c r="Y14" s="115" t="n"/>
      <c r="Z14" s="312" t="n"/>
      <c r="AA14" s="310" t="n">
        <v>8</v>
      </c>
      <c r="AB14" s="310" t="n">
        <v>15</v>
      </c>
      <c r="AC14" s="310" t="n">
        <v>22</v>
      </c>
      <c r="AD14" s="310" t="n">
        <v>1</v>
      </c>
      <c r="AE14" s="310" t="n">
        <v>8</v>
      </c>
      <c r="AF14" s="310" t="n">
        <v>15</v>
      </c>
      <c r="AG14" s="310" t="n">
        <v>22</v>
      </c>
      <c r="AH14" s="310" t="n">
        <v>29</v>
      </c>
      <c r="AI14" s="310" t="n">
        <v>5</v>
      </c>
      <c r="AJ14" s="310" t="n">
        <v>12</v>
      </c>
      <c r="AK14" s="310" t="n">
        <v>19</v>
      </c>
      <c r="AL14" s="310" t="n">
        <v>26</v>
      </c>
      <c r="AM14" s="310" t="n">
        <v>3</v>
      </c>
      <c r="AN14" s="310" t="n">
        <v>10</v>
      </c>
      <c r="AO14" s="310" t="n">
        <v>17</v>
      </c>
      <c r="AP14" s="310" t="n">
        <v>24</v>
      </c>
      <c r="AQ14" s="310" t="n">
        <v>31</v>
      </c>
      <c r="AR14" s="310" t="n">
        <v>7</v>
      </c>
      <c r="AS14" s="310" t="n">
        <v>14</v>
      </c>
      <c r="AT14" s="310" t="n">
        <v>21</v>
      </c>
      <c r="AU14" s="310" t="n">
        <v>28</v>
      </c>
      <c r="AV14" s="310" t="n">
        <v>5</v>
      </c>
      <c r="AW14" s="115" t="n"/>
      <c r="AX14" s="310" t="n">
        <v>12</v>
      </c>
      <c r="AY14" s="310" t="n">
        <v>19</v>
      </c>
      <c r="AZ14" s="310" t="n">
        <v>26</v>
      </c>
      <c r="BA14" s="310" t="n">
        <v>2</v>
      </c>
      <c r="BB14" s="310" t="n">
        <v>9</v>
      </c>
      <c r="BC14" s="310" t="n">
        <v>16</v>
      </c>
      <c r="BD14" s="310" t="n">
        <v>23</v>
      </c>
      <c r="BE14" s="3184" t="n">
        <v>31</v>
      </c>
      <c r="BF14" s="112" t="n"/>
      <c r="BG14" s="115" t="n"/>
      <c r="BH14" s="116" t="n"/>
      <c r="BI14" s="115" t="n"/>
      <c r="BJ14" s="116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</row>
    <row r="15">
      <c r="A15" s="32" t="n"/>
      <c r="B15" s="320" t="n"/>
      <c r="C15" s="1869" t="n">
        <v>1</v>
      </c>
      <c r="D15" s="1870" t="n">
        <v>2</v>
      </c>
      <c r="E15" s="1870" t="n">
        <v>3</v>
      </c>
      <c r="F15" s="1870" t="n">
        <v>4</v>
      </c>
      <c r="G15" s="1870" t="n">
        <v>5</v>
      </c>
      <c r="H15" s="1870" t="n">
        <v>6</v>
      </c>
      <c r="I15" s="1870" t="n">
        <v>7</v>
      </c>
      <c r="J15" s="1870" t="n">
        <v>8</v>
      </c>
      <c r="K15" s="1870" t="n">
        <v>9</v>
      </c>
      <c r="L15" s="1870" t="n">
        <v>10</v>
      </c>
      <c r="M15" s="1870" t="n">
        <v>11</v>
      </c>
      <c r="N15" s="1870" t="n">
        <v>12</v>
      </c>
      <c r="O15" s="1870" t="n">
        <v>13</v>
      </c>
      <c r="P15" s="1870" t="n">
        <v>14</v>
      </c>
      <c r="Q15" s="1870" t="n">
        <v>15</v>
      </c>
      <c r="R15" s="1870" t="n">
        <v>16</v>
      </c>
      <c r="S15" s="1870" t="n">
        <v>17</v>
      </c>
      <c r="T15" s="1870" t="n">
        <v>18</v>
      </c>
      <c r="U15" s="1870" t="n">
        <v>19</v>
      </c>
      <c r="V15" s="1870" t="n">
        <v>20</v>
      </c>
      <c r="W15" s="1870" t="n">
        <v>21</v>
      </c>
      <c r="X15" s="1870" t="n">
        <v>22</v>
      </c>
      <c r="Y15" s="1059" t="n"/>
      <c r="Z15" s="1871" t="n"/>
      <c r="AA15" s="1870" t="n">
        <v>23</v>
      </c>
      <c r="AB15" s="1870" t="n">
        <v>24</v>
      </c>
      <c r="AC15" s="1870" t="n">
        <v>25</v>
      </c>
      <c r="AD15" s="1870" t="n">
        <v>26</v>
      </c>
      <c r="AE15" s="1870" t="n">
        <v>27</v>
      </c>
      <c r="AF15" s="1870" t="n">
        <v>28</v>
      </c>
      <c r="AG15" s="1870" t="n">
        <v>29</v>
      </c>
      <c r="AH15" s="1870" t="n">
        <v>30</v>
      </c>
      <c r="AI15" s="1870" t="n">
        <v>31</v>
      </c>
      <c r="AJ15" s="1870" t="n">
        <v>32</v>
      </c>
      <c r="AK15" s="1870" t="n">
        <v>33</v>
      </c>
      <c r="AL15" s="1870" t="n">
        <v>34</v>
      </c>
      <c r="AM15" s="1870" t="n">
        <v>35</v>
      </c>
      <c r="AN15" s="1870" t="n">
        <v>36</v>
      </c>
      <c r="AO15" s="1870" t="n">
        <v>37</v>
      </c>
      <c r="AP15" s="1870" t="n">
        <v>38</v>
      </c>
      <c r="AQ15" s="1870" t="n">
        <v>39</v>
      </c>
      <c r="AR15" s="1870" t="n">
        <v>40</v>
      </c>
      <c r="AS15" s="1870" t="n">
        <v>41</v>
      </c>
      <c r="AT15" s="1870" t="n">
        <v>42</v>
      </c>
      <c r="AU15" s="1870" t="n">
        <v>43</v>
      </c>
      <c r="AV15" s="1870" t="n">
        <v>44</v>
      </c>
      <c r="AW15" s="1059" t="n"/>
      <c r="AX15" s="1870" t="n">
        <v>45</v>
      </c>
      <c r="AY15" s="1870" t="n">
        <v>46</v>
      </c>
      <c r="AZ15" s="1870" t="n">
        <v>47</v>
      </c>
      <c r="BA15" s="1870" t="n">
        <v>48</v>
      </c>
      <c r="BB15" s="1870" t="n">
        <v>49</v>
      </c>
      <c r="BC15" s="1870" t="n">
        <v>50</v>
      </c>
      <c r="BD15" s="1870" t="n">
        <v>51</v>
      </c>
      <c r="BE15" s="3185" t="n">
        <v>52</v>
      </c>
      <c r="BF15" s="136" t="n"/>
      <c r="BG15" s="249" t="n"/>
      <c r="BH15" s="325" t="n"/>
      <c r="BI15" s="249" t="n"/>
      <c r="BJ15" s="325" t="n"/>
      <c r="BK15" s="325" t="n"/>
      <c r="BL15" s="249" t="n"/>
      <c r="BM15" s="325" t="n"/>
      <c r="BN15" s="249" t="n"/>
      <c r="BO15" s="325" t="n"/>
      <c r="BP15" s="249" t="n"/>
      <c r="BQ15" s="325" t="n"/>
      <c r="BR15" s="249" t="n"/>
      <c r="BS15" s="1" t="n"/>
      <c r="BT15" s="1" t="n"/>
    </row>
    <row r="16">
      <c r="A16" s="75" t="n"/>
      <c r="B16" s="326" t="inlineStr">
        <is>
          <t>I</t>
        </is>
      </c>
      <c r="C16" s="3186" t="n"/>
      <c r="D16" s="3187" t="inlineStr">
        <is>
          <t>+</t>
        </is>
      </c>
      <c r="E16" s="3186" t="n"/>
      <c r="F16" s="3186" t="n"/>
      <c r="G16" s="3186" t="n"/>
      <c r="H16" s="3186" t="n"/>
      <c r="I16" s="3186" t="n"/>
      <c r="J16" s="3186" t="n"/>
      <c r="K16" s="3186" t="n"/>
      <c r="L16" s="3186" t="n"/>
      <c r="M16" s="3186" t="n"/>
      <c r="N16" s="3186" t="n"/>
      <c r="O16" s="3186" t="n"/>
      <c r="P16" s="3186" t="n"/>
      <c r="Q16" s="3186" t="n"/>
      <c r="R16" s="3186" t="n"/>
      <c r="S16" s="3186" t="n"/>
      <c r="T16" s="3186" t="n"/>
      <c r="U16" s="3188" t="n"/>
      <c r="V16" s="3188" t="inlineStr">
        <is>
          <t>:</t>
        </is>
      </c>
      <c r="W16" s="3188" t="inlineStr">
        <is>
          <t>:</t>
        </is>
      </c>
      <c r="X16" s="330" t="n"/>
      <c r="Y16" s="124" t="n"/>
      <c r="Z16" s="3189" t="n"/>
      <c r="AA16" s="3188" t="n"/>
      <c r="AB16" s="3190" t="n"/>
      <c r="AC16" s="3191" t="n"/>
      <c r="AD16" s="3190" t="n"/>
      <c r="AE16" s="3190" t="n"/>
      <c r="AF16" s="3190" t="n"/>
      <c r="AG16" s="3190" t="n"/>
      <c r="AH16" s="3190" t="n"/>
      <c r="AI16" s="3190" t="n"/>
      <c r="AJ16" s="3190" t="n"/>
      <c r="AK16" s="3190" t="n"/>
      <c r="AL16" s="3190" t="n"/>
      <c r="AM16" s="3190" t="n"/>
      <c r="AN16" s="3190" t="n"/>
      <c r="AO16" s="3190" t="n"/>
      <c r="AP16" s="3190" t="n"/>
      <c r="AQ16" s="3188" t="n"/>
      <c r="AR16" s="3188" t="inlineStr">
        <is>
          <t>:</t>
        </is>
      </c>
      <c r="AS16" s="3188" t="inlineStr">
        <is>
          <t>:</t>
        </is>
      </c>
      <c r="AT16" s="3188" t="n"/>
      <c r="AU16" s="3188" t="n"/>
      <c r="AV16" s="330" t="n"/>
      <c r="AW16" s="124" t="n"/>
      <c r="AX16" s="3188" t="n"/>
      <c r="AY16" s="3188" t="n"/>
      <c r="AZ16" s="3188" t="n"/>
      <c r="BA16" s="3188" t="n"/>
      <c r="BB16" s="3188" t="n"/>
      <c r="BC16" s="3188" t="n"/>
      <c r="BD16" s="3188" t="n"/>
      <c r="BE16" s="3192" t="n"/>
      <c r="BF16" s="326" t="n">
        <v>47</v>
      </c>
      <c r="BG16" s="124" t="n"/>
      <c r="BH16" s="3188" t="n">
        <v>1</v>
      </c>
      <c r="BI16" s="2383" t="n"/>
      <c r="BJ16" s="334" t="n">
        <v>4</v>
      </c>
      <c r="BK16" s="330" t="n"/>
      <c r="BL16" s="124" t="n"/>
      <c r="BM16" s="330" t="n"/>
      <c r="BN16" s="124" t="n"/>
      <c r="BO16" s="330" t="n"/>
      <c r="BP16" s="124" t="n"/>
      <c r="BQ16" s="330">
        <f>BF16+BH16+BJ16+BK16+BM16+BO16</f>
        <v/>
      </c>
      <c r="BR16" s="124" t="n"/>
      <c r="BS16" s="1" t="n"/>
      <c r="BT16" s="1" t="n"/>
    </row>
    <row r="17">
      <c r="A17" s="75" t="n"/>
      <c r="B17" s="1649" t="inlineStr">
        <is>
          <t>II</t>
        </is>
      </c>
      <c r="C17" s="2360" t="n"/>
      <c r="D17" s="2360" t="n"/>
      <c r="E17" s="2360" t="n"/>
      <c r="F17" s="2360" t="n"/>
      <c r="G17" s="2360" t="n"/>
      <c r="H17" s="2360" t="n"/>
      <c r="I17" s="2360" t="n"/>
      <c r="J17" s="2360" t="n"/>
      <c r="K17" s="589" t="inlineStr">
        <is>
          <t>Х</t>
        </is>
      </c>
      <c r="L17" s="589" t="inlineStr">
        <is>
          <t>Х</t>
        </is>
      </c>
      <c r="M17" s="589" t="inlineStr">
        <is>
          <t>:</t>
        </is>
      </c>
      <c r="N17" s="589" t="inlineStr">
        <is>
          <t>:</t>
        </is>
      </c>
      <c r="O17" s="1875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inlineStr">
        <is>
          <t>/</t>
        </is>
      </c>
      <c r="W17" s="589" t="inlineStr">
        <is>
          <t>//</t>
        </is>
      </c>
      <c r="X17" s="341" t="inlineStr">
        <is>
          <t>//</t>
        </is>
      </c>
      <c r="Y17" s="1876" t="n"/>
      <c r="Z17" s="2750" t="n"/>
      <c r="AA17" s="588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194" t="n"/>
      <c r="BE17" s="194" t="n"/>
      <c r="BF17" s="3193" t="n">
        <v>8</v>
      </c>
      <c r="BG17" s="1893" t="n"/>
      <c r="BH17" s="589" t="n"/>
      <c r="BI17" s="1059" t="n"/>
      <c r="BJ17" s="588" t="n">
        <v>2</v>
      </c>
      <c r="BK17" s="589" t="n">
        <v>2</v>
      </c>
      <c r="BL17" s="1059" t="n"/>
      <c r="BM17" s="589" t="n">
        <v>8</v>
      </c>
      <c r="BN17" s="1059" t="n"/>
      <c r="BO17" s="589" t="n">
        <v>2</v>
      </c>
      <c r="BP17" s="1059" t="n"/>
      <c r="BQ17" s="589">
        <f>BF17+BH17+BJ17+BK17+BM17+BO17</f>
        <v/>
      </c>
      <c r="BR17" s="1059" t="n"/>
      <c r="BS17" s="1" t="n"/>
      <c r="BT17" s="1" t="n"/>
    </row>
    <row r="18">
      <c r="A18" s="75" t="n"/>
      <c r="B18" s="346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7" t="n"/>
      <c r="AA18" s="346" t="n"/>
      <c r="AB18" s="346" t="n"/>
      <c r="AC18" s="75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346" t="n"/>
      <c r="BF18" s="348">
        <f>BF16+BF17</f>
        <v/>
      </c>
      <c r="BG18" s="349" t="n"/>
      <c r="BH18" s="348">
        <f>BH16+BH17</f>
        <v/>
      </c>
      <c r="BI18" s="349" t="n"/>
      <c r="BJ18" s="1461">
        <f>BJ16+BJ17</f>
        <v/>
      </c>
      <c r="BK18" s="348">
        <f>BK16+BK17</f>
        <v/>
      </c>
      <c r="BL18" s="349" t="n"/>
      <c r="BM18" s="348">
        <f>BM16+BM17</f>
        <v/>
      </c>
      <c r="BN18" s="349" t="n"/>
      <c r="BO18" s="348">
        <f>BO16+BO17</f>
        <v/>
      </c>
      <c r="BP18" s="349" t="n"/>
      <c r="BQ18" s="348">
        <f>BQ16+BQ17</f>
        <v/>
      </c>
      <c r="BR18" s="349" t="n"/>
      <c r="BS18" s="1" t="n"/>
      <c r="BT18" s="1" t="n"/>
    </row>
    <row r="19">
      <c r="A19" s="92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352" t="inlineStr">
        <is>
          <t>Х</t>
        </is>
      </c>
      <c r="AF19" s="94" t="inlineStr">
        <is>
          <t>−</t>
        </is>
      </c>
      <c r="AG19" s="91" t="inlineStr">
        <is>
          <t>производственная практика</t>
        </is>
      </c>
      <c r="AH19" s="90" t="n"/>
      <c r="AI19" s="90" t="n"/>
      <c r="AJ19" s="90" t="n"/>
      <c r="AK19" s="90" t="n"/>
      <c r="AL19" s="90" t="n"/>
      <c r="AM19" s="92" t="n"/>
      <c r="AN19" s="92" t="n"/>
      <c r="AO19" s="92" t="n"/>
      <c r="AP19" s="92" t="n"/>
      <c r="AQ19" s="1" t="n"/>
      <c r="AR19" s="1" t="n"/>
      <c r="AS19" s="353" t="inlineStr">
        <is>
          <t>//</t>
        </is>
      </c>
      <c r="AT19" s="94" t="inlineStr">
        <is>
          <t>−</t>
        </is>
      </c>
      <c r="AU19" s="91" t="inlineStr">
        <is>
          <t>итоговая аттестация</t>
        </is>
      </c>
      <c r="AV19" s="91" t="n"/>
      <c r="AW19" s="91" t="n"/>
      <c r="AX19" s="91" t="n"/>
      <c r="AY19" s="91" t="n"/>
      <c r="AZ19" s="91" t="n"/>
      <c r="BA19" s="92" t="n"/>
      <c r="BB19" s="92" t="n"/>
      <c r="BC19" s="92" t="n"/>
      <c r="BD19" s="91" t="n"/>
      <c r="BE19" s="91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</row>
    <row r="20">
      <c r="A20" s="92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4" t="n"/>
      <c r="AF20" s="94" t="n"/>
      <c r="AG20" s="91" t="n"/>
      <c r="AH20" s="90" t="n"/>
      <c r="AI20" s="90" t="n"/>
      <c r="AJ20" s="90" t="n"/>
      <c r="AK20" s="90" t="n"/>
      <c r="AL20" s="90" t="n"/>
      <c r="AM20" s="92" t="n"/>
      <c r="AN20" s="92" t="n"/>
      <c r="AO20" s="92" t="n"/>
      <c r="AP20" s="92" t="n"/>
      <c r="AQ20" s="1" t="n"/>
      <c r="AR20" s="1" t="n"/>
      <c r="AS20" s="354" t="n"/>
      <c r="AT20" s="94" t="n"/>
      <c r="AU20" s="91" t="n"/>
      <c r="AV20" s="91" t="n"/>
      <c r="AW20" s="91" t="n"/>
      <c r="AX20" s="91" t="n"/>
      <c r="AY20" s="91" t="n"/>
      <c r="AZ20" s="91" t="n"/>
      <c r="BA20" s="92" t="n"/>
      <c r="BB20" s="92" t="n"/>
      <c r="BC20" s="92" t="n"/>
      <c r="BD20" s="91" t="n"/>
      <c r="BE20" s="91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1" t="n"/>
      <c r="AD21" s="1" t="n"/>
      <c r="AE21" s="91" t="n"/>
      <c r="AF21" s="91" t="n"/>
      <c r="AG21" s="91" t="n"/>
      <c r="AH21" s="90" t="n"/>
      <c r="AI21" s="90" t="n"/>
      <c r="AJ21" s="90" t="n"/>
      <c r="AK21" s="90" t="n"/>
      <c r="AL21" s="90" t="n"/>
      <c r="AM21" s="91" t="n"/>
      <c r="AN21" s="91" t="n"/>
      <c r="AO21" s="92" t="n"/>
      <c r="AP21" s="92" t="n"/>
      <c r="AQ21" s="1" t="n"/>
      <c r="AR21" s="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2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92" t="n"/>
      <c r="X22" s="92" t="n"/>
      <c r="Y22" s="92" t="n"/>
      <c r="Z22" s="92" t="n"/>
      <c r="AA22" s="92" t="n"/>
      <c r="AB22" s="92" t="n"/>
      <c r="AC22" s="1" t="n"/>
      <c r="AD22" s="1" t="n"/>
      <c r="AE22" s="353" t="inlineStr">
        <is>
          <t>/</t>
        </is>
      </c>
      <c r="AF22" s="94" t="inlineStr">
        <is>
          <t>−</t>
        </is>
      </c>
      <c r="AG22" s="91" t="inlineStr">
        <is>
          <t>магистерская диссертация</t>
        </is>
      </c>
      <c r="AH22" s="90" t="n"/>
      <c r="AI22" s="90" t="n"/>
      <c r="AJ22" s="90" t="n"/>
      <c r="AK22" s="90" t="n"/>
      <c r="AL22" s="90" t="n"/>
      <c r="AM22" s="92" t="n"/>
      <c r="AN22" s="92" t="n"/>
      <c r="AO22" s="92" t="n"/>
      <c r="AP22" s="92" t="n"/>
      <c r="AQ22" s="1" t="n"/>
      <c r="AR22" s="1" t="n"/>
      <c r="AS22" s="352" t="inlineStr">
        <is>
          <t>+</t>
        </is>
      </c>
      <c r="AT22" s="94" t="inlineStr">
        <is>
          <t>−</t>
        </is>
      </c>
      <c r="AU22" s="91" t="inlineStr">
        <is>
          <t>установочная сессия (УС)</t>
        </is>
      </c>
      <c r="AV22" s="97" t="n"/>
      <c r="AW22" s="97" t="n"/>
      <c r="AX22" s="97" t="n"/>
      <c r="AY22" s="92" t="n"/>
      <c r="AZ22" s="90" t="n"/>
      <c r="BA22" s="90" t="n"/>
      <c r="BB22" s="92" t="n"/>
      <c r="BC22" s="92" t="n"/>
      <c r="BD22" s="91" t="n"/>
      <c r="BE22" s="91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</row>
    <row r="23">
      <c r="A23" s="92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9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2" t="n"/>
      <c r="AK23" s="92" t="n"/>
      <c r="AL23" s="92" t="n"/>
      <c r="AM23" s="92" t="n"/>
      <c r="AN23" s="92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</row>
    <row r="24">
      <c r="A24" s="282" t="n"/>
      <c r="B24" s="43" t="inlineStr">
        <is>
          <t>III. План образовательного процесса</t>
        </is>
      </c>
      <c r="C24" s="44" t="n"/>
      <c r="D24" s="44" t="n"/>
      <c r="E24" s="44" t="n"/>
      <c r="F24" s="44" t="n"/>
      <c r="G24" s="44" t="n"/>
      <c r="H24" s="44" t="n"/>
      <c r="I24" s="44" t="n"/>
      <c r="J24" s="44" t="n"/>
      <c r="K24" s="44" t="n"/>
      <c r="L24" s="44" t="n"/>
      <c r="M24" s="44" t="n"/>
      <c r="N24" s="44" t="n"/>
      <c r="O24" s="44" t="n"/>
      <c r="P24" s="44" t="n"/>
      <c r="Q24" s="44" t="n"/>
      <c r="R24" s="44" t="n"/>
      <c r="S24" s="44" t="n"/>
      <c r="T24" s="44" t="n"/>
      <c r="U24" s="4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  <c r="AH24" s="44" t="n"/>
      <c r="AI24" s="44" t="n"/>
      <c r="AJ24" s="44" t="n"/>
      <c r="AK24" s="44" t="n"/>
      <c r="AL24" s="44" t="n"/>
      <c r="AM24" s="44" t="n"/>
      <c r="AN24" s="44" t="n"/>
      <c r="AO24" s="44" t="n"/>
      <c r="AP24" s="44" t="n"/>
      <c r="AQ24" s="44" t="n"/>
      <c r="AR24" s="44" t="n"/>
      <c r="AS24" s="44" t="n"/>
      <c r="AT24" s="44" t="n"/>
      <c r="AU24" s="44" t="n"/>
      <c r="AV24" s="44" t="n"/>
      <c r="AW24" s="44" t="n"/>
      <c r="AX24" s="44" t="n"/>
      <c r="AY24" s="44" t="n"/>
      <c r="AZ24" s="44" t="n"/>
      <c r="BA24" s="44" t="n"/>
      <c r="BB24" s="44" t="n"/>
      <c r="BC24" s="44" t="n"/>
      <c r="BD24" s="44" t="n"/>
      <c r="BE24" s="44" t="n"/>
      <c r="BF24" s="44" t="n"/>
      <c r="BG24" s="44" t="n"/>
      <c r="BH24" s="44" t="n"/>
      <c r="BI24" s="44" t="n"/>
      <c r="BJ24" s="44" t="n"/>
      <c r="BK24" s="44" t="n"/>
      <c r="BL24" s="44" t="n"/>
      <c r="BM24" s="44" t="n"/>
      <c r="BN24" s="44" t="n"/>
      <c r="BO24" s="44" t="n"/>
      <c r="BP24" s="44" t="n"/>
      <c r="BQ24" s="44" t="n"/>
      <c r="BR24" s="44" t="n"/>
      <c r="BS24" s="1" t="n"/>
      <c r="BT24" s="1" t="n"/>
    </row>
    <row r="25">
      <c r="A25" s="355" t="n"/>
      <c r="B25" s="107" t="inlineStr">
        <is>
          <t>№ п/п</t>
        </is>
      </c>
      <c r="C25" s="53" t="n"/>
      <c r="D25" s="1419" t="inlineStr">
        <is>
          <t>Название модуля, учебной дисциплины, курсового проекта  (курсовой работы)</t>
        </is>
      </c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4" t="n"/>
      <c r="Z25" s="103" t="inlineStr">
        <is>
          <t>№ рег. 
в БГТУ</t>
        </is>
      </c>
      <c r="AA25" s="2362" t="inlineStr">
        <is>
          <t>Экзамены</t>
        </is>
      </c>
      <c r="AB25" s="104" t="n"/>
      <c r="AC25" s="2362" t="inlineStr">
        <is>
          <t>Зачеты</t>
        </is>
      </c>
      <c r="AD25" s="104" t="n"/>
      <c r="AE25" s="942" t="inlineStr">
        <is>
          <t>Количество академических часов</t>
        </is>
      </c>
      <c r="AF25" s="108" t="n"/>
      <c r="AG25" s="108" t="n"/>
      <c r="AH25" s="108" t="n"/>
      <c r="AI25" s="108" t="n"/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48" t="n"/>
      <c r="AU25" s="942" t="inlineStr">
        <is>
          <t>Распределение по курсам и УС, ЛЭС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08" t="n"/>
      <c r="BG25" s="108" t="n"/>
      <c r="BH25" s="108" t="n"/>
      <c r="BI25" s="108" t="n"/>
      <c r="BJ25" s="108" t="n"/>
      <c r="BK25" s="108" t="n"/>
      <c r="BL25" s="108" t="n"/>
      <c r="BM25" s="108" t="n"/>
      <c r="BN25" s="148" t="n"/>
      <c r="BO25" s="2030" t="inlineStr">
        <is>
          <t>Код компетенции</t>
        </is>
      </c>
      <c r="BP25" s="101" t="n"/>
      <c r="BQ25" s="101" t="n"/>
      <c r="BR25" s="104" t="n"/>
      <c r="BS25" s="1" t="n"/>
      <c r="BT25" s="1" t="n"/>
    </row>
    <row r="26">
      <c r="A26" s="355" t="n"/>
      <c r="B26" s="112" t="n"/>
      <c r="C26" s="115" t="n"/>
      <c r="D26" s="116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14" t="n"/>
      <c r="Z26" s="307" t="n"/>
      <c r="AA26" s="112" t="n"/>
      <c r="AB26" s="114" t="n"/>
      <c r="AC26" s="112" t="n"/>
      <c r="AD26" s="114" t="n"/>
      <c r="AE26" s="2362" t="inlineStr">
        <is>
          <t>Всего</t>
        </is>
      </c>
      <c r="AF26" s="104" t="n"/>
      <c r="AG26" s="1884" t="inlineStr">
        <is>
          <t xml:space="preserve">Аудиторных: дневная форма получения образования </t>
        </is>
      </c>
      <c r="AH26" s="101" t="n"/>
      <c r="AI26" s="104" t="n"/>
      <c r="AJ26" s="1885" t="inlineStr">
        <is>
          <t xml:space="preserve">Аудиторных: заочная форма получения образования </t>
        </is>
      </c>
      <c r="AK26" s="101" t="n"/>
      <c r="AL26" s="53" t="n"/>
      <c r="AM26" s="3194" t="inlineStr">
        <is>
          <t>Из них</t>
        </is>
      </c>
      <c r="AN26" s="44" t="n"/>
      <c r="AO26" s="44" t="n"/>
      <c r="AP26" s="44" t="n"/>
      <c r="AQ26" s="44" t="n"/>
      <c r="AR26" s="44" t="n"/>
      <c r="AS26" s="44" t="n"/>
      <c r="AT26" s="349" t="n"/>
      <c r="AU26" s="2754" t="inlineStr">
        <is>
          <t>I курс</t>
        </is>
      </c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137" t="n"/>
      <c r="BI26" s="942" t="inlineStr">
        <is>
          <t>II курс</t>
        </is>
      </c>
      <c r="BJ26" s="108" t="n"/>
      <c r="BK26" s="108" t="n"/>
      <c r="BL26" s="108" t="n"/>
      <c r="BM26" s="108" t="n"/>
      <c r="BN26" s="148" t="n"/>
      <c r="BO26" s="112" t="n"/>
      <c r="BP26" s="1" t="n"/>
      <c r="BQ26" s="1" t="n"/>
      <c r="BR26" s="114" t="n"/>
      <c r="BS26" s="1" t="n"/>
      <c r="BT26" s="1" t="n"/>
    </row>
    <row r="27">
      <c r="A27" s="355" t="n"/>
      <c r="B27" s="112" t="n"/>
      <c r="C27" s="115" t="n"/>
      <c r="D27" s="116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14" t="n"/>
      <c r="Z27" s="307" t="n"/>
      <c r="AA27" s="112" t="n"/>
      <c r="AB27" s="114" t="n"/>
      <c r="AC27" s="112" t="n"/>
      <c r="AD27" s="114" t="n"/>
      <c r="AE27" s="112" t="n"/>
      <c r="AF27" s="114" t="n"/>
      <c r="AG27" s="112" t="n"/>
      <c r="AH27" s="1" t="n"/>
      <c r="AI27" s="114" t="n"/>
      <c r="AJ27" s="1" t="n"/>
      <c r="AK27" s="1" t="n"/>
      <c r="AL27" s="115" t="n"/>
      <c r="AM27" s="3195" t="inlineStr">
        <is>
          <t>Лекции</t>
        </is>
      </c>
      <c r="AN27" s="115" t="n"/>
      <c r="AO27" s="3195" t="inlineStr">
        <is>
          <t>Лабораторные</t>
        </is>
      </c>
      <c r="AP27" s="115" t="n"/>
      <c r="AQ27" s="3195" t="inlineStr">
        <is>
          <t>Практические</t>
        </is>
      </c>
      <c r="AR27" s="115" t="n"/>
      <c r="AS27" s="3195" t="inlineStr">
        <is>
          <t>Семинарские</t>
        </is>
      </c>
      <c r="AT27" s="115" t="n"/>
      <c r="AU27" s="3196" t="inlineStr">
        <is>
          <t>УС      1 нед</t>
        </is>
      </c>
      <c r="AV27" s="53" t="n"/>
      <c r="AW27" s="2755" t="inlineStr">
        <is>
          <t>1 ЛЭС,</t>
        </is>
      </c>
      <c r="AX27" s="123" t="n"/>
      <c r="AY27" s="123" t="n"/>
      <c r="AZ27" s="123" t="n"/>
      <c r="BA27" s="123" t="n"/>
      <c r="BB27" s="124" t="n"/>
      <c r="BC27" s="2364" t="inlineStr">
        <is>
          <t>2 ЛЭС,</t>
        </is>
      </c>
      <c r="BD27" s="123" t="n"/>
      <c r="BE27" s="123" t="n"/>
      <c r="BF27" s="123" t="n"/>
      <c r="BG27" s="123" t="n"/>
      <c r="BH27" s="124" t="n"/>
      <c r="BI27" s="1246" t="inlineStr">
        <is>
          <t>3 ЛЭС,</t>
        </is>
      </c>
      <c r="BJ27" s="123" t="n"/>
      <c r="BK27" s="123" t="n"/>
      <c r="BL27" s="123" t="n"/>
      <c r="BM27" s="123" t="n"/>
      <c r="BN27" s="124" t="n"/>
      <c r="BO27" s="112" t="n"/>
      <c r="BP27" s="1" t="n"/>
      <c r="BQ27" s="1" t="n"/>
      <c r="BR27" s="114" t="n"/>
      <c r="BS27" s="1" t="n"/>
      <c r="BT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112" t="n"/>
      <c r="AF28" s="114" t="n"/>
      <c r="AG28" s="112" t="n"/>
      <c r="AH28" s="1" t="n"/>
      <c r="AI28" s="114" t="n"/>
      <c r="AJ28" s="1" t="n"/>
      <c r="AK28" s="1" t="n"/>
      <c r="AL28" s="115" t="n"/>
      <c r="AM28" s="116" t="n"/>
      <c r="AN28" s="115" t="n"/>
      <c r="AO28" s="116" t="n"/>
      <c r="AP28" s="115" t="n"/>
      <c r="AQ28" s="116" t="n"/>
      <c r="AR28" s="115" t="n"/>
      <c r="AS28" s="116" t="n"/>
      <c r="AT28" s="115" t="n"/>
      <c r="AU28" s="138" t="n"/>
      <c r="AV28" s="139" t="n"/>
      <c r="AW28" s="2612" t="n">
        <v>2</v>
      </c>
      <c r="AX28" s="131" t="n"/>
      <c r="AY28" s="1233" t="inlineStr">
        <is>
          <t>недели</t>
        </is>
      </c>
      <c r="AZ28" s="126" t="n"/>
      <c r="BA28" s="126" t="n"/>
      <c r="BB28" s="128" t="n"/>
      <c r="BC28" s="1314" t="n">
        <v>2</v>
      </c>
      <c r="BD28" s="126" t="n"/>
      <c r="BE28" s="2168" t="inlineStr">
        <is>
          <t>недели</t>
        </is>
      </c>
      <c r="BF28" s="131" t="n"/>
      <c r="BG28" s="131" t="n"/>
      <c r="BH28" s="132" t="n"/>
      <c r="BI28" s="1313" t="n">
        <v>2</v>
      </c>
      <c r="BJ28" s="126" t="n"/>
      <c r="BK28" s="2168" t="inlineStr">
        <is>
          <t>недели</t>
        </is>
      </c>
      <c r="BL28" s="131" t="n"/>
      <c r="BM28" s="131" t="n"/>
      <c r="BN28" s="132" t="n"/>
      <c r="BO28" s="112" t="n"/>
      <c r="BP28" s="1" t="n"/>
      <c r="BQ28" s="1" t="n"/>
      <c r="BR28" s="114" t="n"/>
      <c r="BS28" s="1" t="n"/>
      <c r="BT28" s="1" t="n"/>
    </row>
    <row r="29">
      <c r="A29" s="355" t="n"/>
      <c r="B29" s="136" t="n"/>
      <c r="C29" s="249" t="n"/>
      <c r="D29" s="325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44" t="n"/>
      <c r="U29" s="44" t="n"/>
      <c r="V29" s="44" t="n"/>
      <c r="W29" s="44" t="n"/>
      <c r="X29" s="44" t="n"/>
      <c r="Y29" s="137" t="n"/>
      <c r="Z29" s="368" t="n"/>
      <c r="AA29" s="136" t="n"/>
      <c r="AB29" s="137" t="n"/>
      <c r="AC29" s="136" t="n"/>
      <c r="AD29" s="137" t="n"/>
      <c r="AE29" s="136" t="n"/>
      <c r="AF29" s="137" t="n"/>
      <c r="AG29" s="136" t="n"/>
      <c r="AH29" s="44" t="n"/>
      <c r="AI29" s="137" t="n"/>
      <c r="AJ29" s="44" t="n"/>
      <c r="AK29" s="44" t="n"/>
      <c r="AL29" s="249" t="n"/>
      <c r="AM29" s="3197" t="n"/>
      <c r="AN29" s="2383" t="n"/>
      <c r="AO29" s="3197" t="n"/>
      <c r="AP29" s="2383" t="n"/>
      <c r="AQ29" s="3197" t="n"/>
      <c r="AR29" s="2383" t="n"/>
      <c r="AS29" s="3197" t="n"/>
      <c r="AT29" s="2383" t="n"/>
      <c r="AU29" s="2369" t="inlineStr">
        <is>
          <t>Ауд. часов</t>
        </is>
      </c>
      <c r="AV29" s="1059" t="n"/>
      <c r="AW29" s="2367" t="inlineStr">
        <is>
          <t>Всего часов</t>
        </is>
      </c>
      <c r="AX29" s="1059" t="n"/>
      <c r="AY29" s="2367" t="inlineStr">
        <is>
          <t>Ауд. часов</t>
        </is>
      </c>
      <c r="AZ29" s="1059" t="n"/>
      <c r="BA29" s="2367" t="inlineStr">
        <is>
          <t>Зач. единиц</t>
        </is>
      </c>
      <c r="BB29" s="1059" t="n"/>
      <c r="BC29" s="2368" t="inlineStr">
        <is>
          <t>Всего часов</t>
        </is>
      </c>
      <c r="BD29" s="1059" t="n"/>
      <c r="BE29" s="2367" t="inlineStr">
        <is>
          <t>Ауд. часов</t>
        </is>
      </c>
      <c r="BF29" s="1059" t="n"/>
      <c r="BG29" s="2367" t="inlineStr">
        <is>
          <t>Зач. единиц</t>
        </is>
      </c>
      <c r="BH29" s="1059" t="n"/>
      <c r="BI29" s="2369" t="inlineStr">
        <is>
          <t>Всего часов</t>
        </is>
      </c>
      <c r="BJ29" s="1059" t="n"/>
      <c r="BK29" s="2367" t="inlineStr">
        <is>
          <t>Ауд. часов</t>
        </is>
      </c>
      <c r="BL29" s="1059" t="n"/>
      <c r="BM29" s="2367" t="inlineStr">
        <is>
          <t>Зач. единиц</t>
        </is>
      </c>
      <c r="BN29" s="1059" t="n"/>
      <c r="BO29" s="112" t="n"/>
      <c r="BP29" s="1" t="n"/>
      <c r="BQ29" s="1" t="n"/>
      <c r="BR29" s="114" t="n"/>
      <c r="BS29" s="1" t="n"/>
      <c r="BT29" s="1" t="n"/>
    </row>
    <row r="30">
      <c r="A30" s="355" t="n"/>
      <c r="B30" s="2370" t="n">
        <v>1</v>
      </c>
      <c r="C30" s="109" t="n"/>
      <c r="D30" s="2371" t="inlineStr">
        <is>
          <t>Государственный компонент</t>
        </is>
      </c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48" t="n"/>
      <c r="Z30" s="2553" t="n"/>
      <c r="AA30" s="1479" t="n"/>
      <c r="AB30" s="148" t="n"/>
      <c r="AC30" s="2372" t="n"/>
      <c r="AD30" s="148" t="n"/>
      <c r="AE30" s="2373">
        <f>AE31+AE35</f>
        <v/>
      </c>
      <c r="AF30" s="148" t="n"/>
      <c r="AG30" s="1479">
        <f>AG31+AG35</f>
        <v/>
      </c>
      <c r="AH30" s="108" t="n"/>
      <c r="AI30" s="148" t="n"/>
      <c r="AJ30" s="951">
        <f>AJ31+AJ35</f>
        <v/>
      </c>
      <c r="AK30" s="108" t="n"/>
      <c r="AL30" s="109" t="n"/>
      <c r="AM30" s="978">
        <f>AM31+AM35</f>
        <v/>
      </c>
      <c r="AN30" s="109" t="n"/>
      <c r="AO30" s="978">
        <f>AO31+AO35</f>
        <v/>
      </c>
      <c r="AP30" s="109" t="n"/>
      <c r="AQ30" s="978">
        <f>AQ31+AQ35</f>
        <v/>
      </c>
      <c r="AR30" s="109" t="n"/>
      <c r="AS30" s="978" t="n"/>
      <c r="AT30" s="109" t="n"/>
      <c r="AU30" s="2370" t="n"/>
      <c r="AV30" s="109" t="n"/>
      <c r="AW30" s="978">
        <f>AW31+AW35</f>
        <v/>
      </c>
      <c r="AX30" s="109" t="n"/>
      <c r="AY30" s="978">
        <f>AY31+AY35</f>
        <v/>
      </c>
      <c r="AZ30" s="109" t="n"/>
      <c r="BA30" s="978">
        <f>BA31+BA35</f>
        <v/>
      </c>
      <c r="BB30" s="109" t="n"/>
      <c r="BC30" s="951">
        <f>BC31+BC35</f>
        <v/>
      </c>
      <c r="BD30" s="109" t="n"/>
      <c r="BE30" s="978">
        <f>BE31+BE35</f>
        <v/>
      </c>
      <c r="BF30" s="109" t="n"/>
      <c r="BG30" s="978">
        <f>BG31+BG35</f>
        <v/>
      </c>
      <c r="BH30" s="109" t="n"/>
      <c r="BI30" s="2374">
        <f>BI31+BI35</f>
        <v/>
      </c>
      <c r="BJ30" s="109" t="n"/>
      <c r="BK30" s="978" t="n"/>
      <c r="BL30" s="109" t="n"/>
      <c r="BM30" s="978">
        <f>BM31+BM35</f>
        <v/>
      </c>
      <c r="BN30" s="109" t="n"/>
      <c r="BO30" s="3198" t="n"/>
      <c r="BP30" s="108" t="n"/>
      <c r="BQ30" s="108" t="n"/>
      <c r="BR30" s="109" t="n"/>
      <c r="BS30" s="1" t="n"/>
      <c r="BT30" s="1" t="n"/>
    </row>
    <row r="31">
      <c r="A31" s="355" t="n"/>
      <c r="B31" s="2555" t="inlineStr">
        <is>
          <t>1.1</t>
        </is>
      </c>
      <c r="C31" s="124" t="n"/>
      <c r="D31" s="2871" t="inlineStr">
        <is>
          <t>Модуль "Биотехнологические и фармацевтические производства"</t>
        </is>
      </c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61" t="n"/>
      <c r="Z31" s="3199" t="n"/>
      <c r="AA31" s="1228" t="n"/>
      <c r="AB31" s="161" t="n"/>
      <c r="AC31" s="2556" t="n"/>
      <c r="AD31" s="161" t="n"/>
      <c r="AE31" s="2557">
        <f>SUM(AE32:AF34)</f>
        <v/>
      </c>
      <c r="AF31" s="161" t="n"/>
      <c r="AG31" s="1228">
        <f>AG32+AG33+AG34</f>
        <v/>
      </c>
      <c r="AH31" s="123" t="n"/>
      <c r="AI31" s="161" t="n"/>
      <c r="AJ31" s="2558">
        <f>AJ32+AJ33+AJ34</f>
        <v/>
      </c>
      <c r="AK31" s="123" t="n"/>
      <c r="AL31" s="124" t="n"/>
      <c r="AM31" s="3200">
        <f>AM32+AM33+AM34</f>
        <v/>
      </c>
      <c r="AN31" s="2383" t="n"/>
      <c r="AO31" s="3200" t="n"/>
      <c r="AP31" s="2383" t="n"/>
      <c r="AQ31" s="3200">
        <f>AQ32+AQ33+AQ34</f>
        <v/>
      </c>
      <c r="AR31" s="2383" t="n"/>
      <c r="AS31" s="981" t="n"/>
      <c r="AT31" s="124" t="n"/>
      <c r="AU31" s="1203" t="n"/>
      <c r="AV31" s="124" t="n"/>
      <c r="AW31" s="2560" t="n"/>
      <c r="AX31" s="124" t="n"/>
      <c r="AY31" s="2560" t="n"/>
      <c r="AZ31" s="124" t="n"/>
      <c r="BA31" s="2560" t="n"/>
      <c r="BB31" s="124" t="n"/>
      <c r="BC31" s="2765">
        <f>BC32+BC33+BC34</f>
        <v/>
      </c>
      <c r="BD31" s="124" t="n"/>
      <c r="BE31" s="2560">
        <f>BE32+BE33+BE34</f>
        <v/>
      </c>
      <c r="BF31" s="124" t="n"/>
      <c r="BG31" s="2561">
        <f>BG32+BG33+BG34</f>
        <v/>
      </c>
      <c r="BH31" s="161" t="n"/>
      <c r="BI31" s="2559" t="n"/>
      <c r="BJ31" s="124" t="n"/>
      <c r="BK31" s="2560" t="n"/>
      <c r="BL31" s="124" t="n"/>
      <c r="BM31" s="2560" t="n"/>
      <c r="BN31" s="124" t="n"/>
      <c r="BO31" s="3201" t="n"/>
      <c r="BP31" s="206" t="n"/>
      <c r="BQ31" s="206" t="n"/>
      <c r="BR31" s="207" t="n"/>
      <c r="BS31" s="1" t="n"/>
      <c r="BT31" s="1" t="n"/>
    </row>
    <row r="32">
      <c r="A32" s="355" t="n"/>
      <c r="B32" s="3202" t="inlineStr">
        <is>
          <t>1.1.1</t>
        </is>
      </c>
      <c r="C32" s="1089" t="n"/>
      <c r="D32" s="1608" t="inlineStr">
        <is>
          <t>Современные биотехнологические производства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75" t="n"/>
      <c r="Z32" s="1611" t="n"/>
      <c r="AA32" s="824" t="n">
        <v>2</v>
      </c>
      <c r="AB32" s="175" t="n"/>
      <c r="AC32" s="1315" t="n"/>
      <c r="AD32" s="175" t="n"/>
      <c r="AE32" s="2564" t="n">
        <v>108</v>
      </c>
      <c r="AF32" s="175" t="n"/>
      <c r="AG32" s="824" t="n">
        <v>46</v>
      </c>
      <c r="AH32" s="126" t="n"/>
      <c r="AI32" s="175" t="n"/>
      <c r="AJ32" s="2565">
        <f>AM32+AO32+AQ32+AS32</f>
        <v/>
      </c>
      <c r="AK32" s="131" t="n"/>
      <c r="AL32" s="179" t="n"/>
      <c r="AM32" s="1877" t="n">
        <v>8</v>
      </c>
      <c r="AN32" s="179" t="n"/>
      <c r="AO32" s="1877" t="n"/>
      <c r="AP32" s="179" t="n"/>
      <c r="AQ32" s="1877" t="n">
        <v>4</v>
      </c>
      <c r="AR32" s="179" t="n"/>
      <c r="AS32" s="1877" t="n"/>
      <c r="AT32" s="179" t="n"/>
      <c r="AU32" s="1232" t="n"/>
      <c r="AV32" s="128" t="n"/>
      <c r="AW32" s="2799" t="n"/>
      <c r="AX32" s="429" t="n"/>
      <c r="AY32" s="1877" t="n"/>
      <c r="AZ32" s="179" t="n"/>
      <c r="BA32" s="1877" t="n"/>
      <c r="BB32" s="179" t="n"/>
      <c r="BC32" s="1262">
        <f>AE32</f>
        <v/>
      </c>
      <c r="BD32" s="128" t="n"/>
      <c r="BE32" s="1877">
        <f>AJ32</f>
        <v/>
      </c>
      <c r="BF32" s="179" t="n"/>
      <c r="BG32" s="1877" t="n">
        <v>3</v>
      </c>
      <c r="BH32" s="179" t="n"/>
      <c r="BI32" s="2059" t="n"/>
      <c r="BJ32" s="179" t="n"/>
      <c r="BK32" s="1877" t="n"/>
      <c r="BL32" s="179" t="n"/>
      <c r="BM32" s="1877" t="n"/>
      <c r="BN32" s="179" t="n"/>
      <c r="BO32" s="1385" t="inlineStr">
        <is>
          <t>УПК-1</t>
        </is>
      </c>
      <c r="BP32" s="126" t="n"/>
      <c r="BQ32" s="126" t="n"/>
      <c r="BR32" s="175" t="n"/>
      <c r="BS32" s="1" t="n"/>
      <c r="BT32" s="1" t="n"/>
    </row>
    <row r="33">
      <c r="A33" s="355" t="n"/>
      <c r="B33" s="3203" t="inlineStr">
        <is>
          <t>1.1.2</t>
        </is>
      </c>
      <c r="C33" s="1089" t="n"/>
      <c r="D33" s="3204" t="inlineStr">
        <is>
          <t>Промышленная асептика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75" t="n"/>
      <c r="Z33" s="3205" t="inlineStr">
        <is>
          <t>2067.1/2024</t>
        </is>
      </c>
      <c r="AA33" s="2572" t="n"/>
      <c r="AB33" s="175" t="n"/>
      <c r="AC33" s="2770" t="n">
        <v>2</v>
      </c>
      <c r="AD33" s="175" t="n"/>
      <c r="AE33" s="2571" t="n">
        <v>108</v>
      </c>
      <c r="AF33" s="175" t="n"/>
      <c r="AG33" s="2572" t="n">
        <v>42</v>
      </c>
      <c r="AH33" s="126" t="n"/>
      <c r="AI33" s="175" t="n"/>
      <c r="AJ33" s="2573">
        <f>AM33+AO33+AQ33+AS33</f>
        <v/>
      </c>
      <c r="AK33" s="131" t="n"/>
      <c r="AL33" s="179" t="n"/>
      <c r="AM33" s="2574" t="n">
        <v>6</v>
      </c>
      <c r="AN33" s="179" t="n"/>
      <c r="AO33" s="2574" t="n"/>
      <c r="AP33" s="179" t="n"/>
      <c r="AQ33" s="2574" t="n">
        <v>4</v>
      </c>
      <c r="AR33" s="179" t="n"/>
      <c r="AS33" s="2574" t="n"/>
      <c r="AT33" s="179" t="n"/>
      <c r="AU33" s="3206" t="n"/>
      <c r="AV33" s="128" t="n"/>
      <c r="AW33" s="2775" t="n"/>
      <c r="AX33" s="429" t="n"/>
      <c r="AY33" s="2574" t="n"/>
      <c r="AZ33" s="179" t="n"/>
      <c r="BA33" s="2574" t="n"/>
      <c r="BB33" s="179" t="n"/>
      <c r="BC33" s="2773">
        <f>BG33*36</f>
        <v/>
      </c>
      <c r="BD33" s="128" t="n"/>
      <c r="BE33" s="2574">
        <f>AJ33</f>
        <v/>
      </c>
      <c r="BF33" s="179" t="n"/>
      <c r="BG33" s="2574" t="n">
        <v>3</v>
      </c>
      <c r="BH33" s="179" t="n"/>
      <c r="BI33" s="2578" t="n"/>
      <c r="BJ33" s="179" t="n"/>
      <c r="BK33" s="2574" t="n"/>
      <c r="BL33" s="179" t="n"/>
      <c r="BM33" s="2574" t="n"/>
      <c r="BN33" s="179" t="n"/>
      <c r="BO33" s="2910" t="inlineStr">
        <is>
          <t>УПК-2</t>
        </is>
      </c>
      <c r="BP33" s="126" t="n"/>
      <c r="BQ33" s="126" t="n"/>
      <c r="BR33" s="175" t="n"/>
      <c r="BS33" s="1" t="n"/>
      <c r="BT33" s="1" t="n"/>
    </row>
    <row r="34">
      <c r="A34" s="355" t="n"/>
      <c r="B34" s="3203" t="inlineStr">
        <is>
          <t>1.1.3</t>
        </is>
      </c>
      <c r="C34" s="1089" t="n"/>
      <c r="D34" s="3204" t="inlineStr">
        <is>
          <t>Современные фармацевтические производства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75" t="n"/>
      <c r="Z34" s="1947" t="inlineStr">
        <is>
          <t xml:space="preserve">2052/2024
</t>
        </is>
      </c>
      <c r="AA34" s="2572" t="n">
        <v>2</v>
      </c>
      <c r="AB34" s="175" t="n"/>
      <c r="AC34" s="2770" t="n"/>
      <c r="AD34" s="175" t="n"/>
      <c r="AE34" s="2571" t="n">
        <v>108</v>
      </c>
      <c r="AF34" s="175" t="n"/>
      <c r="AG34" s="2572" t="n">
        <v>46</v>
      </c>
      <c r="AH34" s="126" t="n"/>
      <c r="AI34" s="175" t="n"/>
      <c r="AJ34" s="2573">
        <f>AM34+AO34+AQ34+AS34</f>
        <v/>
      </c>
      <c r="AK34" s="131" t="n"/>
      <c r="AL34" s="179" t="n"/>
      <c r="AM34" s="2574" t="n">
        <v>8</v>
      </c>
      <c r="AN34" s="179" t="n"/>
      <c r="AO34" s="2574" t="n"/>
      <c r="AP34" s="179" t="n"/>
      <c r="AQ34" s="2574" t="n">
        <v>4</v>
      </c>
      <c r="AR34" s="179" t="n"/>
      <c r="AS34" s="2574" t="n"/>
      <c r="AT34" s="179" t="n"/>
      <c r="AU34" s="3206" t="n"/>
      <c r="AV34" s="128" t="n"/>
      <c r="AW34" s="2775" t="n"/>
      <c r="AX34" s="429" t="n"/>
      <c r="AY34" s="2574" t="n"/>
      <c r="AZ34" s="179" t="n"/>
      <c r="BA34" s="2574" t="n"/>
      <c r="BB34" s="179" t="n"/>
      <c r="BC34" s="2776">
        <f>AE34</f>
        <v/>
      </c>
      <c r="BD34" s="128" t="n"/>
      <c r="BE34" s="2574">
        <f>AJ34</f>
        <v/>
      </c>
      <c r="BF34" s="179" t="n"/>
      <c r="BG34" s="2574" t="n">
        <v>3</v>
      </c>
      <c r="BH34" s="179" t="n"/>
      <c r="BI34" s="2777" t="n"/>
      <c r="BJ34" s="1089" t="n"/>
      <c r="BK34" s="2574" t="n"/>
      <c r="BL34" s="179" t="n"/>
      <c r="BM34" s="2801" t="n"/>
      <c r="BN34" s="132" t="n"/>
      <c r="BO34" s="2910" t="inlineStr">
        <is>
          <t>УПК-3</t>
        </is>
      </c>
      <c r="BP34" s="126" t="n"/>
      <c r="BQ34" s="126" t="n"/>
      <c r="BR34" s="175" t="n"/>
      <c r="BS34" s="1" t="n"/>
      <c r="BT34" s="1" t="n"/>
    </row>
    <row r="35">
      <c r="A35" s="355" t="n"/>
      <c r="B35" s="3207" t="inlineStr">
        <is>
          <t>1.2</t>
        </is>
      </c>
      <c r="C35" s="1089" t="n"/>
      <c r="D35" s="1540" t="inlineStr">
        <is>
          <t>Модуль "Научно-исследовательская работа"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3208" t="n"/>
      <c r="AA35" s="1312" t="n"/>
      <c r="AB35" s="175" t="n"/>
      <c r="AC35" s="2396" t="n"/>
      <c r="AD35" s="175" t="n"/>
      <c r="AE35" s="2584">
        <f>AE36+AE37</f>
        <v/>
      </c>
      <c r="AF35" s="175" t="n"/>
      <c r="AG35" s="1312">
        <f>AG36+AG37</f>
        <v/>
      </c>
      <c r="AH35" s="126" t="n"/>
      <c r="AI35" s="175" t="n"/>
      <c r="AJ35" s="2585">
        <f>AJ36+AJ37</f>
        <v/>
      </c>
      <c r="AK35" s="131" t="n"/>
      <c r="AL35" s="179" t="n"/>
      <c r="AM35" s="1878">
        <f>AM36+AM37</f>
        <v/>
      </c>
      <c r="AN35" s="179" t="n"/>
      <c r="AO35" s="1878">
        <f>AO36+AO37</f>
        <v/>
      </c>
      <c r="AP35" s="179" t="n"/>
      <c r="AQ35" s="1878" t="n"/>
      <c r="AR35" s="179" t="n"/>
      <c r="AS35" s="1878" t="n"/>
      <c r="AT35" s="179" t="n"/>
      <c r="AU35" s="2065" t="n"/>
      <c r="AV35" s="128" t="n"/>
      <c r="AW35" s="2781">
        <f>AW36+AW37</f>
        <v/>
      </c>
      <c r="AX35" s="429" t="n"/>
      <c r="AY35" s="2781">
        <f>AY36+AY37</f>
        <v/>
      </c>
      <c r="AZ35" s="429" t="n"/>
      <c r="BA35" s="2781">
        <f>BA36+BA37</f>
        <v/>
      </c>
      <c r="BB35" s="429" t="n"/>
      <c r="BC35" s="2412">
        <f>BC36+BC37</f>
        <v/>
      </c>
      <c r="BD35" s="1089" t="n"/>
      <c r="BE35" s="1878" t="n"/>
      <c r="BF35" s="179" t="n"/>
      <c r="BG35" s="2399">
        <f>BG36+BG37</f>
        <v/>
      </c>
      <c r="BH35" s="132" t="n"/>
      <c r="BI35" s="2398">
        <f>BI36+BI37</f>
        <v/>
      </c>
      <c r="BJ35" s="1089" t="n"/>
      <c r="BK35" s="1878" t="n"/>
      <c r="BL35" s="179" t="n"/>
      <c r="BM35" s="2399">
        <f>BM36+BM37</f>
        <v/>
      </c>
      <c r="BN35" s="132" t="n"/>
      <c r="BO35" s="1385" t="n"/>
      <c r="BP35" s="126" t="n"/>
      <c r="BQ35" s="126" t="n"/>
      <c r="BR35" s="175" t="n"/>
      <c r="BS35" s="1" t="n"/>
      <c r="BT35" s="1" t="n"/>
    </row>
    <row r="36">
      <c r="A36" s="355" t="n"/>
      <c r="B36" s="3202" t="inlineStr">
        <is>
          <t>1.2.1</t>
        </is>
      </c>
      <c r="C36" s="1089" t="n"/>
      <c r="D36" s="1608" t="inlineStr">
        <is>
          <t>Научно-исследовательский семинар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1611" t="n"/>
      <c r="AA36" s="824" t="n"/>
      <c r="AB36" s="175" t="n"/>
      <c r="AC36" s="1315" t="inlineStr">
        <is>
          <t>1,2,3</t>
        </is>
      </c>
      <c r="AD36" s="175" t="n"/>
      <c r="AE36" s="2564" t="n">
        <v>216</v>
      </c>
      <c r="AF36" s="175" t="n"/>
      <c r="AG36" s="824" t="n"/>
      <c r="AH36" s="126" t="n"/>
      <c r="AI36" s="175" t="n"/>
      <c r="AJ36" s="2565" t="n"/>
      <c r="AK36" s="131" t="n"/>
      <c r="AL36" s="179" t="n"/>
      <c r="AM36" s="1877" t="n"/>
      <c r="AN36" s="179" t="n"/>
      <c r="AO36" s="1877" t="n"/>
      <c r="AP36" s="179" t="n"/>
      <c r="AQ36" s="1877" t="n"/>
      <c r="AR36" s="179" t="n"/>
      <c r="AS36" s="1877" t="n"/>
      <c r="AT36" s="179" t="n"/>
      <c r="AU36" s="1232" t="n"/>
      <c r="AV36" s="128" t="n"/>
      <c r="AW36" s="2786" t="n">
        <v>72</v>
      </c>
      <c r="AX36" s="429" t="n"/>
      <c r="AY36" s="1877" t="n"/>
      <c r="AZ36" s="179" t="n"/>
      <c r="BA36" s="1877" t="n">
        <v>2</v>
      </c>
      <c r="BB36" s="179" t="n"/>
      <c r="BC36" s="1233" t="n">
        <v>72</v>
      </c>
      <c r="BD36" s="128" t="n"/>
      <c r="BE36" s="1877" t="n"/>
      <c r="BF36" s="179" t="n"/>
      <c r="BG36" s="1877" t="n">
        <v>2</v>
      </c>
      <c r="BH36" s="179" t="n"/>
      <c r="BI36" s="2059" t="n">
        <v>72</v>
      </c>
      <c r="BJ36" s="179" t="n"/>
      <c r="BK36" s="1877" t="n"/>
      <c r="BL36" s="179" t="n"/>
      <c r="BM36" s="1877" t="n">
        <v>2</v>
      </c>
      <c r="BN36" s="179" t="n"/>
      <c r="BO36" s="965" t="inlineStr">
        <is>
          <t xml:space="preserve">УК-1,4,5,6 </t>
        </is>
      </c>
      <c r="BP36" s="126" t="n"/>
      <c r="BQ36" s="126" t="n"/>
      <c r="BR36" s="175" t="n"/>
      <c r="BS36" s="1" t="n"/>
      <c r="BT36" s="1" t="n"/>
    </row>
    <row r="37">
      <c r="A37" s="355" t="n"/>
      <c r="B37" s="3202" t="inlineStr">
        <is>
          <t>1.2.2</t>
        </is>
      </c>
      <c r="C37" s="1089" t="n"/>
      <c r="D37" s="3209" t="inlineStr">
        <is>
          <t>Информационные технологии в науке и производстве</t>
        </is>
      </c>
      <c r="E37" s="1832" t="n"/>
      <c r="F37" s="1832" t="n"/>
      <c r="G37" s="1832" t="n"/>
      <c r="H37" s="1832" t="n"/>
      <c r="I37" s="1832" t="n"/>
      <c r="J37" s="1832" t="n"/>
      <c r="K37" s="1832" t="n"/>
      <c r="L37" s="1832" t="n"/>
      <c r="M37" s="1832" t="n"/>
      <c r="N37" s="1832" t="n"/>
      <c r="O37" s="1832" t="n"/>
      <c r="P37" s="1832" t="n"/>
      <c r="Q37" s="1832" t="n"/>
      <c r="R37" s="1832" t="n"/>
      <c r="S37" s="1832" t="n"/>
      <c r="T37" s="1832" t="n"/>
      <c r="U37" s="1832" t="n"/>
      <c r="V37" s="1832" t="n"/>
      <c r="W37" s="1832" t="n"/>
      <c r="X37" s="1832" t="n"/>
      <c r="Y37" s="1924" t="n"/>
      <c r="Z37" s="3210" t="n"/>
      <c r="AA37" s="824" t="n">
        <v>1</v>
      </c>
      <c r="AB37" s="175" t="n"/>
      <c r="AC37" s="1315" t="n"/>
      <c r="AD37" s="175" t="n"/>
      <c r="AE37" s="2589" t="n">
        <v>108</v>
      </c>
      <c r="AF37" s="2590" t="n"/>
      <c r="AG37" s="824" t="n">
        <v>52</v>
      </c>
      <c r="AH37" s="126" t="n"/>
      <c r="AI37" s="175" t="n"/>
      <c r="AJ37" s="2565">
        <f>AM37+AO37+AQ37+AS37</f>
        <v/>
      </c>
      <c r="AK37" s="131" t="n"/>
      <c r="AL37" s="179" t="n"/>
      <c r="AM37" s="1877" t="n">
        <v>6</v>
      </c>
      <c r="AN37" s="179" t="n"/>
      <c r="AO37" s="1877" t="n">
        <v>8</v>
      </c>
      <c r="AP37" s="179" t="n"/>
      <c r="AQ37" s="1877" t="n"/>
      <c r="AR37" s="179" t="n"/>
      <c r="AS37" s="1877" t="n"/>
      <c r="AT37" s="179" t="n"/>
      <c r="AU37" s="3211" t="n"/>
      <c r="AV37" s="1893" t="n"/>
      <c r="AW37" s="2111">
        <f>BA37*36</f>
        <v/>
      </c>
      <c r="AX37" s="1059" t="n"/>
      <c r="AY37" s="2111">
        <f>AJ37</f>
        <v/>
      </c>
      <c r="AZ37" s="1059" t="n"/>
      <c r="BA37" s="2111" t="n">
        <v>3</v>
      </c>
      <c r="BB37" s="1059" t="n"/>
      <c r="BC37" s="3212" t="n"/>
      <c r="BD37" s="1059" t="n"/>
      <c r="BE37" s="2111" t="n"/>
      <c r="BF37" s="1059" t="n"/>
      <c r="BG37" s="2111" t="n"/>
      <c r="BH37" s="1059" t="n"/>
      <c r="BI37" s="2565" t="n"/>
      <c r="BJ37" s="179" t="n"/>
      <c r="BK37" s="2111" t="n"/>
      <c r="BL37" s="1059" t="n"/>
      <c r="BM37" s="2111" t="n"/>
      <c r="BN37" s="1059" t="n"/>
      <c r="BO37" s="3213" t="inlineStr">
        <is>
          <t>УПК-4,      УК-2,5,6</t>
        </is>
      </c>
      <c r="BP37" s="191" t="n"/>
      <c r="BQ37" s="191" t="n"/>
      <c r="BR37" s="192" t="n"/>
      <c r="BS37" s="1" t="n"/>
      <c r="BT37" s="1" t="n"/>
    </row>
    <row r="38">
      <c r="A38" s="355" t="n"/>
      <c r="B38" s="2370" t="n">
        <v>2</v>
      </c>
      <c r="C38" s="109" t="n"/>
      <c r="D38" s="2408" t="inlineStr">
        <is>
          <t>Компонент учреждения образования</t>
        </is>
      </c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48" t="n"/>
      <c r="Z38" s="3214" t="n"/>
      <c r="AA38" s="1479" t="n"/>
      <c r="AB38" s="148" t="n"/>
      <c r="AC38" s="2372" t="n"/>
      <c r="AD38" s="148" t="n"/>
      <c r="AE38" s="2373">
        <f>AE39+AE40+AE44+AE47</f>
        <v/>
      </c>
      <c r="AF38" s="148" t="n"/>
      <c r="AG38" s="1479">
        <f>AG39+AG40+AG44+AG47</f>
        <v/>
      </c>
      <c r="AH38" s="108" t="n"/>
      <c r="AI38" s="148" t="n"/>
      <c r="AJ38" s="951">
        <f>AJ39+AJ40+AJ44+AJ47</f>
        <v/>
      </c>
      <c r="AK38" s="108" t="n"/>
      <c r="AL38" s="109" t="n"/>
      <c r="AM38" s="978">
        <f>AM39+AM40+AM44+AM47</f>
        <v/>
      </c>
      <c r="AN38" s="109" t="n"/>
      <c r="AO38" s="978">
        <f>AO39+AO40+AO44+AO47</f>
        <v/>
      </c>
      <c r="AP38" s="109" t="n"/>
      <c r="AQ38" s="978">
        <f>AQ39+AQ40+AQ44+AQ47</f>
        <v/>
      </c>
      <c r="AR38" s="109" t="n"/>
      <c r="AS38" s="978" t="n"/>
      <c r="AT38" s="109" t="n"/>
      <c r="AU38" s="2370" t="n"/>
      <c r="AV38" s="109" t="n"/>
      <c r="AW38" s="978">
        <f>AW39+AW40+AW44+AW47</f>
        <v/>
      </c>
      <c r="AX38" s="109" t="n"/>
      <c r="AY38" s="978">
        <f>AY39+AY40+AY44+AY47</f>
        <v/>
      </c>
      <c r="AZ38" s="109" t="n"/>
      <c r="BA38" s="978">
        <f>BA39+BA40+BA44+BA47</f>
        <v/>
      </c>
      <c r="BB38" s="109" t="n"/>
      <c r="BC38" s="951">
        <f>BC39+BC40+BC44+BC47</f>
        <v/>
      </c>
      <c r="BD38" s="109" t="n"/>
      <c r="BE38" s="978">
        <f>BE39+BE40+BE44+BE47</f>
        <v/>
      </c>
      <c r="BF38" s="109" t="n"/>
      <c r="BG38" s="978">
        <f>BG39+BG40+BG44+BG47</f>
        <v/>
      </c>
      <c r="BH38" s="109" t="n"/>
      <c r="BI38" s="951">
        <f>BI39+BI40+BI44+BI47</f>
        <v/>
      </c>
      <c r="BJ38" s="109" t="n"/>
      <c r="BK38" s="978">
        <f>BK39+BK40+BK44+BK47</f>
        <v/>
      </c>
      <c r="BL38" s="109" t="n"/>
      <c r="BM38" s="978">
        <f>BM39+BM40+BM44+BM47</f>
        <v/>
      </c>
      <c r="BN38" s="109" t="n"/>
      <c r="BO38" s="2921" t="n"/>
      <c r="BP38" s="108" t="n"/>
      <c r="BQ38" s="108" t="n"/>
      <c r="BR38" s="148" t="n"/>
      <c r="BS38" s="1" t="n"/>
      <c r="BT38" s="1" t="n"/>
    </row>
    <row r="39">
      <c r="A39" s="355" t="n"/>
      <c r="B39" s="2594" t="inlineStr">
        <is>
          <t>2.1</t>
        </is>
      </c>
      <c r="C39" s="124" t="n"/>
      <c r="D39" s="3215" t="inlineStr">
        <is>
          <t>Иностранный язык для делового и профессионального общения</t>
        </is>
      </c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61" t="n"/>
      <c r="Z39" s="415" t="inlineStr">
        <is>
          <t>2022/2023</t>
        </is>
      </c>
      <c r="AA39" s="2596" t="n"/>
      <c r="AB39" s="161" t="n"/>
      <c r="AC39" s="2597" t="n">
        <v>1</v>
      </c>
      <c r="AD39" s="161" t="n"/>
      <c r="AE39" s="2598" t="n">
        <v>108</v>
      </c>
      <c r="AF39" s="161" t="n"/>
      <c r="AG39" s="2599" t="n">
        <v>52</v>
      </c>
      <c r="AH39" s="123" t="n"/>
      <c r="AI39" s="161" t="n"/>
      <c r="AJ39" s="2600" t="n">
        <v>16</v>
      </c>
      <c r="AK39" s="123" t="n"/>
      <c r="AL39" s="124" t="n"/>
      <c r="AM39" s="3216" t="n"/>
      <c r="AN39" s="2383" t="n"/>
      <c r="AO39" s="3216" t="n"/>
      <c r="AP39" s="2383" t="n"/>
      <c r="AQ39" s="3217" t="n">
        <v>16</v>
      </c>
      <c r="AR39" s="2383" t="n"/>
      <c r="AS39" s="3216" t="n"/>
      <c r="AT39" s="2383" t="n"/>
      <c r="AU39" s="2793" t="n"/>
      <c r="AV39" s="124" t="n"/>
      <c r="AW39" s="2794" t="n">
        <v>108</v>
      </c>
      <c r="AX39" s="124" t="n"/>
      <c r="AY39" s="3217" t="n">
        <v>16</v>
      </c>
      <c r="AZ39" s="2383" t="n"/>
      <c r="BA39" s="3217" t="n">
        <v>3</v>
      </c>
      <c r="BB39" s="2383" t="n"/>
      <c r="BC39" s="2604" t="n"/>
      <c r="BD39" s="139" t="n"/>
      <c r="BE39" s="3218" t="n"/>
      <c r="BF39" s="2383" t="n"/>
      <c r="BG39" s="2606" t="n"/>
      <c r="BH39" s="124" t="n"/>
      <c r="BI39" s="2604" t="n"/>
      <c r="BJ39" s="139" t="n"/>
      <c r="BK39" s="3218" t="n"/>
      <c r="BL39" s="2383" t="n"/>
      <c r="BM39" s="3218" t="n"/>
      <c r="BN39" s="2383" t="n"/>
      <c r="BO39" s="2795" t="inlineStr">
        <is>
          <t>УК-3</t>
        </is>
      </c>
      <c r="BP39" s="206" t="n"/>
      <c r="BQ39" s="206" t="n"/>
      <c r="BR39" s="207" t="n"/>
      <c r="BS39" s="1" t="n"/>
      <c r="BT39" s="1" t="n"/>
    </row>
    <row r="40">
      <c r="A40" s="355" t="n"/>
      <c r="B40" s="3207" t="inlineStr">
        <is>
          <t>2.2</t>
        </is>
      </c>
      <c r="C40" s="1089" t="n"/>
      <c r="D40" s="1540" t="inlineStr">
        <is>
          <t>Модуль "Биотехнология"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75" t="n"/>
      <c r="Z40" s="3208" t="n"/>
      <c r="AA40" s="1312" t="n"/>
      <c r="AB40" s="175" t="n"/>
      <c r="AC40" s="2396" t="n"/>
      <c r="AD40" s="175" t="n"/>
      <c r="AE40" s="2584">
        <f>AE41+AE42+AE43</f>
        <v/>
      </c>
      <c r="AF40" s="175" t="n"/>
      <c r="AG40" s="1312">
        <f>AG41+AG42+AG43</f>
        <v/>
      </c>
      <c r="AH40" s="126" t="n"/>
      <c r="AI40" s="175" t="n"/>
      <c r="AJ40" s="2585">
        <f>AJ41+AJ42+AJ43</f>
        <v/>
      </c>
      <c r="AK40" s="131" t="n"/>
      <c r="AL40" s="179" t="n"/>
      <c r="AM40" s="1878">
        <f>AM41+AM42+AM43</f>
        <v/>
      </c>
      <c r="AN40" s="179" t="n"/>
      <c r="AO40" s="1878">
        <f>AO41+AO42+AO43</f>
        <v/>
      </c>
      <c r="AP40" s="179" t="n"/>
      <c r="AQ40" s="1878">
        <f>AQ41+AQ42+AQ43</f>
        <v/>
      </c>
      <c r="AR40" s="179" t="n"/>
      <c r="AS40" s="1878" t="n"/>
      <c r="AT40" s="179" t="n"/>
      <c r="AU40" s="2066" t="n"/>
      <c r="AV40" s="179" t="n"/>
      <c r="AW40" s="1878">
        <f>AW41+AW42+AW43</f>
        <v/>
      </c>
      <c r="AX40" s="179" t="n"/>
      <c r="AY40" s="1878">
        <f>AY41+AY42+AY43</f>
        <v/>
      </c>
      <c r="AZ40" s="179" t="n"/>
      <c r="BA40" s="1878">
        <f>BA41+BA42+BA43</f>
        <v/>
      </c>
      <c r="BB40" s="179" t="n"/>
      <c r="BC40" s="1249" t="n"/>
      <c r="BD40" s="128" t="n"/>
      <c r="BE40" s="1878" t="n"/>
      <c r="BF40" s="179" t="n"/>
      <c r="BG40" s="1878" t="n"/>
      <c r="BH40" s="179" t="n"/>
      <c r="BI40" s="2585">
        <f>BI41+BI42+BI43</f>
        <v/>
      </c>
      <c r="BJ40" s="179" t="n"/>
      <c r="BK40" s="1878">
        <f>BK41+BK42+BK43</f>
        <v/>
      </c>
      <c r="BL40" s="179" t="n"/>
      <c r="BM40" s="1878">
        <f>BM41+BM42+BM43</f>
        <v/>
      </c>
      <c r="BN40" s="179" t="n"/>
      <c r="BO40" s="1385" t="n"/>
      <c r="BP40" s="126" t="n"/>
      <c r="BQ40" s="126" t="n"/>
      <c r="BR40" s="175" t="n"/>
      <c r="BS40" s="1" t="n"/>
      <c r="BT40" s="1" t="n"/>
    </row>
    <row r="41">
      <c r="A41" s="355" t="n"/>
      <c r="B41" s="3203" t="inlineStr">
        <is>
          <t>2.2.1</t>
        </is>
      </c>
      <c r="C41" s="1089" t="n"/>
      <c r="D41" s="3204" t="inlineStr">
        <is>
          <t>Экологическая биотехнология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75" t="n"/>
      <c r="Z41" s="3205" t="inlineStr">
        <is>
          <t>2056.1/2024</t>
        </is>
      </c>
      <c r="AA41" s="2572" t="n"/>
      <c r="AB41" s="175" t="n"/>
      <c r="AC41" s="2770" t="n">
        <v>1</v>
      </c>
      <c r="AD41" s="175" t="n"/>
      <c r="AE41" s="2571" t="n">
        <v>98</v>
      </c>
      <c r="AF41" s="175" t="n"/>
      <c r="AG41" s="2572" t="n">
        <v>42</v>
      </c>
      <c r="AH41" s="126" t="n"/>
      <c r="AI41" s="175" t="n"/>
      <c r="AJ41" s="2573">
        <f>AM41+AO41+AQ41+AS41</f>
        <v/>
      </c>
      <c r="AK41" s="131" t="n"/>
      <c r="AL41" s="179" t="n"/>
      <c r="AM41" s="2574" t="n">
        <v>6</v>
      </c>
      <c r="AN41" s="179" t="n"/>
      <c r="AO41" s="2574" t="n"/>
      <c r="AP41" s="179" t="n"/>
      <c r="AQ41" s="2574" t="n">
        <v>4</v>
      </c>
      <c r="AR41" s="179" t="n"/>
      <c r="AS41" s="2574" t="n"/>
      <c r="AT41" s="179" t="n"/>
      <c r="AU41" s="3206" t="n"/>
      <c r="AV41" s="128" t="n"/>
      <c r="AW41" s="2772">
        <f>AE41</f>
        <v/>
      </c>
      <c r="AX41" s="429" t="n"/>
      <c r="AY41" s="2574">
        <f>AJ41</f>
        <v/>
      </c>
      <c r="AZ41" s="179" t="n"/>
      <c r="BA41" s="2574" t="n">
        <v>3</v>
      </c>
      <c r="BB41" s="179" t="n"/>
      <c r="BC41" s="2773" t="n"/>
      <c r="BD41" s="128" t="n"/>
      <c r="BE41" s="2574" t="n"/>
      <c r="BF41" s="179" t="n"/>
      <c r="BG41" s="2574" t="n"/>
      <c r="BH41" s="179" t="n"/>
      <c r="BI41" s="2573" t="n"/>
      <c r="BJ41" s="179" t="n"/>
      <c r="BK41" s="2574" t="n"/>
      <c r="BL41" s="179" t="n"/>
      <c r="BM41" s="2574" t="n"/>
      <c r="BN41" s="179" t="n"/>
      <c r="BO41" s="2910" t="inlineStr">
        <is>
          <t>СК-1</t>
        </is>
      </c>
      <c r="BP41" s="126" t="n"/>
      <c r="BQ41" s="126" t="n"/>
      <c r="BR41" s="175" t="n"/>
      <c r="BS41" s="1" t="n"/>
      <c r="BT41" s="1" t="n"/>
    </row>
    <row r="42">
      <c r="A42" s="355" t="n"/>
      <c r="B42" s="3202" t="inlineStr">
        <is>
          <t>2.2.2</t>
        </is>
      </c>
      <c r="C42" s="1089" t="n"/>
      <c r="D42" s="1608" t="inlineStr">
        <is>
          <t>Технология белковых препаратов медицинского назначения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75" t="n"/>
      <c r="Z42" s="1611" t="n"/>
      <c r="AA42" s="824" t="n">
        <v>1</v>
      </c>
      <c r="AB42" s="175" t="n"/>
      <c r="AC42" s="1315" t="n"/>
      <c r="AD42" s="175" t="n"/>
      <c r="AE42" s="2564" t="n">
        <v>108</v>
      </c>
      <c r="AF42" s="175" t="n"/>
      <c r="AG42" s="824" t="n">
        <v>44</v>
      </c>
      <c r="AH42" s="126" t="n"/>
      <c r="AI42" s="175" t="n"/>
      <c r="AJ42" s="2565">
        <f>AM42+AO42+AQ42+AS42</f>
        <v/>
      </c>
      <c r="AK42" s="131" t="n"/>
      <c r="AL42" s="179" t="n"/>
      <c r="AM42" s="1877" t="n">
        <v>6</v>
      </c>
      <c r="AN42" s="179" t="n"/>
      <c r="AO42" s="1877" t="n">
        <v>6</v>
      </c>
      <c r="AP42" s="179" t="n"/>
      <c r="AQ42" s="1877" t="n"/>
      <c r="AR42" s="179" t="n"/>
      <c r="AS42" s="1877" t="n"/>
      <c r="AT42" s="179" t="n"/>
      <c r="AU42" s="1232" t="n"/>
      <c r="AV42" s="128" t="n"/>
      <c r="AW42" s="2799">
        <f>AE42</f>
        <v/>
      </c>
      <c r="AX42" s="429" t="n"/>
      <c r="AY42" s="1877">
        <f>AJ42</f>
        <v/>
      </c>
      <c r="AZ42" s="179" t="n"/>
      <c r="BA42" s="1877" t="n">
        <v>3</v>
      </c>
      <c r="BB42" s="179" t="n"/>
      <c r="BC42" s="1233" t="n"/>
      <c r="BD42" s="128" t="n"/>
      <c r="BE42" s="1877" t="n"/>
      <c r="BF42" s="179" t="n"/>
      <c r="BG42" s="1877" t="n"/>
      <c r="BH42" s="179" t="n"/>
      <c r="BI42" s="2565" t="n"/>
      <c r="BJ42" s="179" t="n"/>
      <c r="BK42" s="1877" t="n"/>
      <c r="BL42" s="179" t="n"/>
      <c r="BM42" s="1877" t="n"/>
      <c r="BN42" s="179" t="n"/>
      <c r="BO42" s="1385" t="inlineStr">
        <is>
          <t>СК-2</t>
        </is>
      </c>
      <c r="BP42" s="126" t="n"/>
      <c r="BQ42" s="126" t="n"/>
      <c r="BR42" s="175" t="n"/>
      <c r="BS42" s="1" t="n"/>
      <c r="BT42" s="1" t="n"/>
    </row>
    <row r="43">
      <c r="A43" s="355" t="n"/>
      <c r="B43" s="3203" t="inlineStr">
        <is>
          <t>2.2.3</t>
        </is>
      </c>
      <c r="C43" s="1089" t="n"/>
      <c r="D43" s="3204" t="inlineStr">
        <is>
          <t>Стереохимия биологически активных веществ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1947" t="inlineStr">
        <is>
          <t xml:space="preserve">2046/2024
</t>
        </is>
      </c>
      <c r="AA43" s="2572" t="n"/>
      <c r="AB43" s="175" t="n"/>
      <c r="AC43" s="2770" t="n">
        <v>3</v>
      </c>
      <c r="AD43" s="175" t="n"/>
      <c r="AE43" s="2571" t="n">
        <v>98</v>
      </c>
      <c r="AF43" s="175" t="n"/>
      <c r="AG43" s="2572" t="n">
        <v>42</v>
      </c>
      <c r="AH43" s="126" t="n"/>
      <c r="AI43" s="175" t="n"/>
      <c r="AJ43" s="2573">
        <f>AM43+AO43+AQ43+AS43</f>
        <v/>
      </c>
      <c r="AK43" s="131" t="n"/>
      <c r="AL43" s="179" t="n"/>
      <c r="AM43" s="2574" t="n">
        <v>6</v>
      </c>
      <c r="AN43" s="179" t="n"/>
      <c r="AO43" s="2574" t="n"/>
      <c r="AP43" s="179" t="n"/>
      <c r="AQ43" s="2574" t="n">
        <v>4</v>
      </c>
      <c r="AR43" s="179" t="n"/>
      <c r="AS43" s="2574" t="n"/>
      <c r="AT43" s="179" t="n"/>
      <c r="AU43" s="3206" t="n"/>
      <c r="AV43" s="128" t="n"/>
      <c r="AW43" s="2775" t="n"/>
      <c r="AX43" s="429" t="n"/>
      <c r="AY43" s="2574" t="n"/>
      <c r="AZ43" s="179" t="n"/>
      <c r="BA43" s="2574" t="n"/>
      <c r="BB43" s="179" t="n"/>
      <c r="BC43" s="2773" t="n"/>
      <c r="BD43" s="128" t="n"/>
      <c r="BE43" s="2574" t="n"/>
      <c r="BF43" s="179" t="n"/>
      <c r="BG43" s="2574" t="n"/>
      <c r="BH43" s="179" t="n"/>
      <c r="BI43" s="2610">
        <f>AE43</f>
        <v/>
      </c>
      <c r="BJ43" s="179" t="n"/>
      <c r="BK43" s="2574">
        <f>AJ43</f>
        <v/>
      </c>
      <c r="BL43" s="179" t="n"/>
      <c r="BM43" s="2574" t="n">
        <v>3</v>
      </c>
      <c r="BN43" s="179" t="n"/>
      <c r="BO43" s="2910" t="inlineStr">
        <is>
          <t>СК-3</t>
        </is>
      </c>
      <c r="BP43" s="126" t="n"/>
      <c r="BQ43" s="126" t="n"/>
      <c r="BR43" s="175" t="n"/>
      <c r="BS43" s="1" t="n"/>
      <c r="BT43" s="1" t="n"/>
    </row>
    <row r="44">
      <c r="A44" s="355" t="n"/>
      <c r="B44" s="3207" t="inlineStr">
        <is>
          <t>2.3</t>
        </is>
      </c>
      <c r="C44" s="1089" t="n"/>
      <c r="D44" s="1540" t="inlineStr">
        <is>
          <t>Модуль "Контроль качества продукции"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3208" t="n"/>
      <c r="AA44" s="1312" t="n"/>
      <c r="AB44" s="175" t="n"/>
      <c r="AC44" s="2396" t="n"/>
      <c r="AD44" s="175" t="n"/>
      <c r="AE44" s="2584" t="n">
        <v>216</v>
      </c>
      <c r="AF44" s="175" t="n"/>
      <c r="AG44" s="1312">
        <f>AG45+AG46</f>
        <v/>
      </c>
      <c r="AH44" s="126" t="n"/>
      <c r="AI44" s="175" t="n"/>
      <c r="AJ44" s="2585">
        <f>AJ45+AJ46</f>
        <v/>
      </c>
      <c r="AK44" s="131" t="n"/>
      <c r="AL44" s="179" t="n"/>
      <c r="AM44" s="1878">
        <f>AM45+AM46</f>
        <v/>
      </c>
      <c r="AN44" s="179" t="n"/>
      <c r="AO44" s="1878">
        <f>AO45+AO46</f>
        <v/>
      </c>
      <c r="AP44" s="179" t="n"/>
      <c r="AQ44" s="1878" t="n"/>
      <c r="AR44" s="179" t="n"/>
      <c r="AS44" s="1878" t="n"/>
      <c r="AT44" s="179" t="n"/>
      <c r="AU44" s="2066" t="n"/>
      <c r="AV44" s="179" t="n"/>
      <c r="AW44" s="1878">
        <f>AW45+AW46</f>
        <v/>
      </c>
      <c r="AX44" s="179" t="n"/>
      <c r="AY44" s="1878">
        <f>AY45+AY46</f>
        <v/>
      </c>
      <c r="AZ44" s="179" t="n"/>
      <c r="BA44" s="1878">
        <f>BA45+BA46</f>
        <v/>
      </c>
      <c r="BB44" s="179" t="n"/>
      <c r="BC44" s="1248">
        <f>BC45+BC46</f>
        <v/>
      </c>
      <c r="BD44" s="128" t="n"/>
      <c r="BE44" s="1878">
        <f>BE45+BE46</f>
        <v/>
      </c>
      <c r="BF44" s="179" t="n"/>
      <c r="BG44" s="1878">
        <f>BG45+BG46</f>
        <v/>
      </c>
      <c r="BH44" s="179" t="n"/>
      <c r="BI44" s="2585" t="n"/>
      <c r="BJ44" s="179" t="n"/>
      <c r="BK44" s="1878" t="n"/>
      <c r="BL44" s="179" t="n"/>
      <c r="BM44" s="1878" t="n"/>
      <c r="BN44" s="179" t="n"/>
      <c r="BO44" s="1230" t="n"/>
      <c r="BP44" s="126" t="n"/>
      <c r="BQ44" s="126" t="n"/>
      <c r="BR44" s="175" t="n"/>
      <c r="BS44" s="1" t="n"/>
      <c r="BT44" s="1" t="n"/>
    </row>
    <row r="45">
      <c r="A45" s="355" t="n"/>
      <c r="B45" s="3203" t="inlineStr">
        <is>
          <t>2.3.1</t>
        </is>
      </c>
      <c r="C45" s="1089" t="n"/>
      <c r="D45" s="3204" t="inlineStr">
        <is>
          <t>Микробиологические методы контроля качества сырья и готовой продукции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3205" t="inlineStr">
        <is>
          <t>2068/2024</t>
        </is>
      </c>
      <c r="AA45" s="2572" t="n"/>
      <c r="AB45" s="175" t="n"/>
      <c r="AC45" s="2770" t="n">
        <v>2</v>
      </c>
      <c r="AD45" s="175" t="n"/>
      <c r="AE45" s="2571" t="n">
        <v>108</v>
      </c>
      <c r="AF45" s="175" t="n"/>
      <c r="AG45" s="2572" t="n">
        <v>44</v>
      </c>
      <c r="AH45" s="126" t="n"/>
      <c r="AI45" s="175" t="n"/>
      <c r="AJ45" s="2573">
        <f>AM45+AO45+AQ45+AS45</f>
        <v/>
      </c>
      <c r="AK45" s="131" t="n"/>
      <c r="AL45" s="179" t="n"/>
      <c r="AM45" s="2574" t="n">
        <v>6</v>
      </c>
      <c r="AN45" s="179" t="n"/>
      <c r="AO45" s="2574" t="n">
        <v>6</v>
      </c>
      <c r="AP45" s="179" t="n"/>
      <c r="AQ45" s="2574" t="n"/>
      <c r="AR45" s="179" t="n"/>
      <c r="AS45" s="2574" t="n"/>
      <c r="AT45" s="179" t="n"/>
      <c r="AU45" s="3206" t="n"/>
      <c r="AV45" s="128" t="n"/>
      <c r="AW45" s="2772" t="n"/>
      <c r="AX45" s="429" t="n"/>
      <c r="AY45" s="2574" t="n"/>
      <c r="AZ45" s="179" t="n"/>
      <c r="BA45" s="2574" t="n"/>
      <c r="BB45" s="179" t="n"/>
      <c r="BC45" s="2776">
        <f>AE45</f>
        <v/>
      </c>
      <c r="BD45" s="128" t="n"/>
      <c r="BE45" s="2574">
        <f>AJ45</f>
        <v/>
      </c>
      <c r="BF45" s="179" t="n"/>
      <c r="BG45" s="2574" t="n">
        <v>3</v>
      </c>
      <c r="BH45" s="179" t="n"/>
      <c r="BI45" s="2573" t="n"/>
      <c r="BJ45" s="179" t="n"/>
      <c r="BK45" s="2574" t="n"/>
      <c r="BL45" s="179" t="n"/>
      <c r="BM45" s="2574" t="n"/>
      <c r="BN45" s="179" t="n"/>
      <c r="BO45" s="2910" t="inlineStr">
        <is>
          <t>СК-4</t>
        </is>
      </c>
      <c r="BP45" s="126" t="n"/>
      <c r="BQ45" s="126" t="n"/>
      <c r="BR45" s="175" t="n"/>
      <c r="BS45" s="1" t="n"/>
      <c r="BT45" s="1" t="n"/>
    </row>
    <row r="46">
      <c r="A46" s="355" t="n"/>
      <c r="B46" s="3203" t="inlineStr">
        <is>
          <t>2.3.2</t>
        </is>
      </c>
      <c r="C46" s="1089" t="n"/>
      <c r="D46" s="3204" t="inlineStr">
        <is>
          <t>Современные инструментальные методы контроля качества сырья и готовой продукции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3205" t="inlineStr">
        <is>
          <t>2036/2024</t>
        </is>
      </c>
      <c r="AA46" s="2572" t="n">
        <v>1</v>
      </c>
      <c r="AB46" s="175" t="n"/>
      <c r="AC46" s="2770" t="n"/>
      <c r="AD46" s="175" t="n"/>
      <c r="AE46" s="2571" t="n">
        <v>108</v>
      </c>
      <c r="AF46" s="175" t="n"/>
      <c r="AG46" s="2572" t="n">
        <v>44</v>
      </c>
      <c r="AH46" s="126" t="n"/>
      <c r="AI46" s="175" t="n"/>
      <c r="AJ46" s="2573">
        <f>AM46+AO46+AQ46+AS46</f>
        <v/>
      </c>
      <c r="AK46" s="131" t="n"/>
      <c r="AL46" s="179" t="n"/>
      <c r="AM46" s="2574" t="n">
        <v>6</v>
      </c>
      <c r="AN46" s="179" t="n"/>
      <c r="AO46" s="2574" t="n">
        <v>6</v>
      </c>
      <c r="AP46" s="179" t="n"/>
      <c r="AQ46" s="2574" t="n"/>
      <c r="AR46" s="179" t="n"/>
      <c r="AS46" s="2574" t="n"/>
      <c r="AT46" s="179" t="n"/>
      <c r="AU46" s="3206" t="n"/>
      <c r="AV46" s="128" t="n"/>
      <c r="AW46" s="2772">
        <f>AE46</f>
        <v/>
      </c>
      <c r="AX46" s="429" t="n"/>
      <c r="AY46" s="2574">
        <f>AJ46</f>
        <v/>
      </c>
      <c r="AZ46" s="179" t="n"/>
      <c r="BA46" s="2574" t="n">
        <v>3</v>
      </c>
      <c r="BB46" s="179" t="n"/>
      <c r="BC46" s="2776" t="n"/>
      <c r="BD46" s="128" t="n"/>
      <c r="BE46" s="2574" t="n"/>
      <c r="BF46" s="179" t="n"/>
      <c r="BG46" s="2574" t="n"/>
      <c r="BH46" s="179" t="n"/>
      <c r="BI46" s="2573" t="n"/>
      <c r="BJ46" s="179" t="n"/>
      <c r="BK46" s="2574" t="n"/>
      <c r="BL46" s="179" t="n"/>
      <c r="BM46" s="2574" t="n"/>
      <c r="BN46" s="179" t="n"/>
      <c r="BO46" s="2910" t="inlineStr">
        <is>
          <t>СК-5</t>
        </is>
      </c>
      <c r="BP46" s="126" t="n"/>
      <c r="BQ46" s="126" t="n"/>
      <c r="BR46" s="175" t="n"/>
      <c r="BS46" s="1" t="n"/>
      <c r="BT46" s="1" t="n"/>
    </row>
    <row r="47">
      <c r="A47" s="355" t="n"/>
      <c r="B47" s="3207" t="inlineStr">
        <is>
          <t>2.4</t>
        </is>
      </c>
      <c r="C47" s="1089" t="n"/>
      <c r="D47" s="1540" t="inlineStr">
        <is>
          <t>Модуль "Фармацевтика"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3208" t="n"/>
      <c r="AA47" s="1312" t="n"/>
      <c r="AB47" s="175" t="n"/>
      <c r="AC47" s="2396" t="n"/>
      <c r="AD47" s="175" t="n"/>
      <c r="AE47" s="2584">
        <f>AE48+AE49+AE50</f>
        <v/>
      </c>
      <c r="AF47" s="175" t="n"/>
      <c r="AG47" s="1312">
        <f>AG48+AG49+AG50</f>
        <v/>
      </c>
      <c r="AH47" s="126" t="n"/>
      <c r="AI47" s="175" t="n"/>
      <c r="AJ47" s="2585">
        <f>AJ48+AJ49+AJ50</f>
        <v/>
      </c>
      <c r="AK47" s="131" t="n"/>
      <c r="AL47" s="179" t="n"/>
      <c r="AM47" s="1878">
        <f>AM48+AM49+AM50</f>
        <v/>
      </c>
      <c r="AN47" s="179" t="n"/>
      <c r="AO47" s="1878">
        <f>AO48+AO49+AO50</f>
        <v/>
      </c>
      <c r="AP47" s="179" t="n"/>
      <c r="AQ47" s="1878">
        <f>AQ48+AQ49+AQ50</f>
        <v/>
      </c>
      <c r="AR47" s="179" t="n"/>
      <c r="AS47" s="1878" t="n"/>
      <c r="AT47" s="179" t="n"/>
      <c r="AU47" s="2066" t="n"/>
      <c r="AV47" s="179" t="n"/>
      <c r="AW47" s="1878" t="n"/>
      <c r="AX47" s="179" t="n"/>
      <c r="AY47" s="1878" t="n"/>
      <c r="AZ47" s="179" t="n"/>
      <c r="BA47" s="1878" t="n"/>
      <c r="BB47" s="179" t="n"/>
      <c r="BC47" s="1249" t="n"/>
      <c r="BD47" s="128" t="n"/>
      <c r="BE47" s="1878" t="n"/>
      <c r="BF47" s="179" t="n"/>
      <c r="BG47" s="1878" t="n"/>
      <c r="BH47" s="179" t="n"/>
      <c r="BI47" s="2585">
        <f>BI48+BI49+BI50</f>
        <v/>
      </c>
      <c r="BJ47" s="179" t="n"/>
      <c r="BK47" s="1878">
        <f>BK48+BK49+BK50</f>
        <v/>
      </c>
      <c r="BL47" s="179" t="n"/>
      <c r="BM47" s="1878">
        <f>BM48+BM49+BM50</f>
        <v/>
      </c>
      <c r="BN47" s="179" t="n"/>
      <c r="BO47" s="1230" t="n"/>
      <c r="BP47" s="126" t="n"/>
      <c r="BQ47" s="126" t="n"/>
      <c r="BR47" s="175" t="n"/>
      <c r="BS47" s="1" t="n"/>
      <c r="BT47" s="1" t="n"/>
    </row>
    <row r="48">
      <c r="A48" s="355" t="n"/>
      <c r="B48" s="3203" t="inlineStr">
        <is>
          <t>2.4.1</t>
        </is>
      </c>
      <c r="C48" s="1089" t="n"/>
      <c r="D48" s="3204" t="inlineStr">
        <is>
          <t>Конструирование лекарственных и диагностических препаратов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1947" t="inlineStr">
        <is>
          <t xml:space="preserve">2045/2024
</t>
        </is>
      </c>
      <c r="AA48" s="2572" t="n"/>
      <c r="AB48" s="175" t="n"/>
      <c r="AC48" s="2770" t="n">
        <v>3</v>
      </c>
      <c r="AD48" s="175" t="n"/>
      <c r="AE48" s="2571" t="n">
        <v>94</v>
      </c>
      <c r="AF48" s="175" t="n"/>
      <c r="AG48" s="2572" t="n">
        <v>42</v>
      </c>
      <c r="AH48" s="126" t="n"/>
      <c r="AI48" s="175" t="n"/>
      <c r="AJ48" s="2573">
        <f>AM48+AO48+AQ48+AS48</f>
        <v/>
      </c>
      <c r="AK48" s="131" t="n"/>
      <c r="AL48" s="179" t="n"/>
      <c r="AM48" s="2574" t="n">
        <v>6</v>
      </c>
      <c r="AN48" s="179" t="n"/>
      <c r="AO48" s="2574" t="n"/>
      <c r="AP48" s="179" t="n"/>
      <c r="AQ48" s="2574" t="n">
        <v>4</v>
      </c>
      <c r="AR48" s="179" t="n"/>
      <c r="AS48" s="2778" t="n"/>
      <c r="AT48" s="131" t="n"/>
      <c r="AU48" s="3206" t="n"/>
      <c r="AV48" s="128" t="n"/>
      <c r="AW48" s="2775" t="n"/>
      <c r="AX48" s="429" t="n"/>
      <c r="AY48" s="2775" t="n"/>
      <c r="AZ48" s="429" t="n"/>
      <c r="BA48" s="2775" t="n"/>
      <c r="BB48" s="429" t="n"/>
      <c r="BC48" s="2800" t="n"/>
      <c r="BD48" s="1089" t="n"/>
      <c r="BE48" s="2574" t="n"/>
      <c r="BF48" s="179" t="n"/>
      <c r="BG48" s="2801" t="n"/>
      <c r="BH48" s="132" t="n"/>
      <c r="BI48" s="3219">
        <f>AE48</f>
        <v/>
      </c>
      <c r="BJ48" s="1089" t="n"/>
      <c r="BK48" s="2574">
        <f>AJ48</f>
        <v/>
      </c>
      <c r="BL48" s="179" t="n"/>
      <c r="BM48" s="2778" t="n">
        <v>3</v>
      </c>
      <c r="BN48" s="131" t="n"/>
      <c r="BO48" s="2910" t="inlineStr">
        <is>
          <t>СК-6</t>
        </is>
      </c>
      <c r="BP48" s="126" t="n"/>
      <c r="BQ48" s="126" t="n"/>
      <c r="BR48" s="175" t="n"/>
      <c r="BS48" s="1" t="n"/>
      <c r="BT48" s="1" t="n"/>
    </row>
    <row r="49">
      <c r="A49" s="355" t="n"/>
      <c r="B49" s="3203" t="inlineStr">
        <is>
          <t>2.4.2</t>
        </is>
      </c>
      <c r="C49" s="1089" t="n"/>
      <c r="D49" s="3204" t="inlineStr">
        <is>
          <t>Физико-химическая фармакология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3205" t="inlineStr">
        <is>
          <t>2054.1/2024</t>
        </is>
      </c>
      <c r="AA49" s="2572" t="n">
        <v>3</v>
      </c>
      <c r="AB49" s="175" t="n"/>
      <c r="AC49" s="2770" t="n"/>
      <c r="AD49" s="175" t="n"/>
      <c r="AE49" s="2571" t="n">
        <v>98</v>
      </c>
      <c r="AF49" s="175" t="n"/>
      <c r="AG49" s="2572" t="n">
        <v>44</v>
      </c>
      <c r="AH49" s="126" t="n"/>
      <c r="AI49" s="175" t="n"/>
      <c r="AJ49" s="2573">
        <f>AM49+AO49+AQ49+AS49</f>
        <v/>
      </c>
      <c r="AK49" s="131" t="n"/>
      <c r="AL49" s="179" t="n"/>
      <c r="AM49" s="2574" t="n">
        <v>6</v>
      </c>
      <c r="AN49" s="179" t="n"/>
      <c r="AO49" s="2574" t="n"/>
      <c r="AP49" s="179" t="n"/>
      <c r="AQ49" s="2574" t="n">
        <v>6</v>
      </c>
      <c r="AR49" s="179" t="n"/>
      <c r="AS49" s="2574" t="n"/>
      <c r="AT49" s="179" t="n"/>
      <c r="AU49" s="3206" t="n"/>
      <c r="AV49" s="128" t="n"/>
      <c r="AW49" s="2775" t="n"/>
      <c r="AX49" s="429" t="n"/>
      <c r="AY49" s="2574" t="n"/>
      <c r="AZ49" s="179" t="n"/>
      <c r="BA49" s="2574" t="n"/>
      <c r="BB49" s="179" t="n"/>
      <c r="BC49" s="2776" t="n"/>
      <c r="BD49" s="128" t="n"/>
      <c r="BE49" s="2574" t="n"/>
      <c r="BF49" s="179" t="n"/>
      <c r="BG49" s="2574" t="n"/>
      <c r="BH49" s="179" t="n"/>
      <c r="BI49" s="2610">
        <f>AE49</f>
        <v/>
      </c>
      <c r="BJ49" s="179" t="n"/>
      <c r="BK49" s="2574">
        <f>AJ49</f>
        <v/>
      </c>
      <c r="BL49" s="179" t="n"/>
      <c r="BM49" s="2574" t="n">
        <v>3</v>
      </c>
      <c r="BN49" s="179" t="n"/>
      <c r="BO49" s="2910" t="inlineStr">
        <is>
          <t>СК-7</t>
        </is>
      </c>
      <c r="BP49" s="126" t="n"/>
      <c r="BQ49" s="126" t="n"/>
      <c r="BR49" s="175" t="n"/>
      <c r="BS49" s="1" t="n"/>
      <c r="BT49" s="1" t="n"/>
    </row>
    <row r="50">
      <c r="A50" s="355" t="n"/>
      <c r="B50" s="3203" t="inlineStr">
        <is>
          <t>2.4.3</t>
        </is>
      </c>
      <c r="C50" s="1089" t="n"/>
      <c r="D50" s="3204" t="inlineStr">
        <is>
          <t>Биофармацевтические технологии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1947" t="inlineStr">
        <is>
          <t xml:space="preserve">2053/2024
</t>
        </is>
      </c>
      <c r="AA50" s="2572" t="n">
        <v>3</v>
      </c>
      <c r="AB50" s="175" t="n"/>
      <c r="AC50" s="2803" t="n"/>
      <c r="AD50" s="175" t="n"/>
      <c r="AE50" s="2571" t="n">
        <v>98</v>
      </c>
      <c r="AF50" s="175" t="n"/>
      <c r="AG50" s="2572" t="n">
        <v>44</v>
      </c>
      <c r="AH50" s="126" t="n"/>
      <c r="AI50" s="175" t="n"/>
      <c r="AJ50" s="2573">
        <f>AM50+AO50+AQ50+AS50</f>
        <v/>
      </c>
      <c r="AK50" s="131" t="n"/>
      <c r="AL50" s="179" t="n"/>
      <c r="AM50" s="2574" t="n">
        <v>6</v>
      </c>
      <c r="AN50" s="179" t="n"/>
      <c r="AO50" s="2574" t="n">
        <v>6</v>
      </c>
      <c r="AP50" s="179" t="n"/>
      <c r="AQ50" s="2804" t="n"/>
      <c r="AR50" s="179" t="n"/>
      <c r="AS50" s="2804" t="n"/>
      <c r="AT50" s="179" t="n"/>
      <c r="AU50" s="3220" t="n"/>
      <c r="AV50" s="128" t="n"/>
      <c r="AW50" s="2806" t="n"/>
      <c r="AX50" s="429" t="n"/>
      <c r="AY50" s="2574" t="n"/>
      <c r="AZ50" s="179" t="n"/>
      <c r="BA50" s="2574" t="n"/>
      <c r="BB50" s="179" t="n"/>
      <c r="BC50" s="2773" t="n"/>
      <c r="BD50" s="128" t="n"/>
      <c r="BE50" s="2574" t="n"/>
      <c r="BF50" s="179" t="n"/>
      <c r="BG50" s="2574" t="n"/>
      <c r="BH50" s="179" t="n"/>
      <c r="BI50" s="2610">
        <f>AE50</f>
        <v/>
      </c>
      <c r="BJ50" s="179" t="n"/>
      <c r="BK50" s="2574">
        <f>AJ50</f>
        <v/>
      </c>
      <c r="BL50" s="179" t="n"/>
      <c r="BM50" s="2574" t="n">
        <v>3</v>
      </c>
      <c r="BN50" s="179" t="n"/>
      <c r="BO50" s="2910" t="inlineStr">
        <is>
          <t>СК-8</t>
        </is>
      </c>
      <c r="BP50" s="126" t="n"/>
      <c r="BQ50" s="126" t="n"/>
      <c r="BR50" s="175" t="n"/>
      <c r="BS50" s="1" t="n"/>
      <c r="BT50" s="1" t="n"/>
    </row>
    <row r="51">
      <c r="A51" s="435" t="n"/>
      <c r="B51" s="3207" t="inlineStr">
        <is>
          <t>2.5</t>
        </is>
      </c>
      <c r="C51" s="1089" t="n"/>
      <c r="D51" s="2063" t="inlineStr">
        <is>
          <t>Дополнительные виды обучения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2779" t="n"/>
      <c r="AA51" s="824" t="n"/>
      <c r="AB51" s="175" t="n"/>
      <c r="AC51" s="1315" t="n"/>
      <c r="AD51" s="175" t="n"/>
      <c r="AE51" s="853" t="inlineStr">
        <is>
          <t>/</t>
        </is>
      </c>
      <c r="AF51" s="1684" t="n">
        <v>338</v>
      </c>
      <c r="AG51" s="853" t="inlineStr">
        <is>
          <t>/</t>
        </is>
      </c>
      <c r="AH51" s="1311" t="n">
        <v>218</v>
      </c>
      <c r="AI51" s="175" t="n"/>
      <c r="AJ51" s="848" t="inlineStr">
        <is>
          <t>/</t>
        </is>
      </c>
      <c r="AK51" s="2418">
        <f>AK52+AK53+AK54</f>
        <v/>
      </c>
      <c r="AL51" s="1089" t="n"/>
      <c r="AM51" s="2423" t="inlineStr">
        <is>
          <t>/</t>
        </is>
      </c>
      <c r="AN51" s="1688">
        <f>AN52+AN53+AN54</f>
        <v/>
      </c>
      <c r="AO51" s="2423" t="inlineStr">
        <is>
          <t>/</t>
        </is>
      </c>
      <c r="AP51" s="1688">
        <f>AP52+AP53+AP54</f>
        <v/>
      </c>
      <c r="AQ51" s="2423" t="inlineStr">
        <is>
          <t>/</t>
        </is>
      </c>
      <c r="AR51" s="1688">
        <f>AR52+AR53+AR54</f>
        <v/>
      </c>
      <c r="AS51" s="2423" t="inlineStr">
        <is>
          <t>/</t>
        </is>
      </c>
      <c r="AT51" s="848" t="n">
        <v>10</v>
      </c>
      <c r="AU51" s="2416" t="n"/>
      <c r="AV51" s="849" t="n"/>
      <c r="AW51" s="2419" t="inlineStr">
        <is>
          <t>/</t>
        </is>
      </c>
      <c r="AX51" s="1310">
        <f>AX52+AX53</f>
        <v/>
      </c>
      <c r="AY51" s="2419" t="inlineStr">
        <is>
          <t>/</t>
        </is>
      </c>
      <c r="AZ51" s="849">
        <f>AZ52+AZ53</f>
        <v/>
      </c>
      <c r="BA51" s="2419" t="n"/>
      <c r="BB51" s="849" t="n"/>
      <c r="BC51" s="848" t="inlineStr">
        <is>
          <t>/</t>
        </is>
      </c>
      <c r="BD51" s="1634">
        <f>BD52+BD53</f>
        <v/>
      </c>
      <c r="BE51" s="2419" t="inlineStr">
        <is>
          <t>/</t>
        </is>
      </c>
      <c r="BF51" s="1688">
        <f>BF52+BF53</f>
        <v/>
      </c>
      <c r="BG51" s="2419" t="inlineStr">
        <is>
          <t>/</t>
        </is>
      </c>
      <c r="BH51" s="2620" t="n">
        <v>7</v>
      </c>
      <c r="BI51" s="861" t="inlineStr">
        <is>
          <t>/</t>
        </is>
      </c>
      <c r="BJ51" s="1634" t="n">
        <v>72</v>
      </c>
      <c r="BK51" s="2419" t="inlineStr">
        <is>
          <t>/</t>
        </is>
      </c>
      <c r="BL51" s="1688" t="n">
        <v>14</v>
      </c>
      <c r="BM51" s="2419" t="inlineStr">
        <is>
          <t>/</t>
        </is>
      </c>
      <c r="BN51" s="861" t="n">
        <v>2</v>
      </c>
      <c r="BO51" s="927" t="n"/>
      <c r="BP51" s="126" t="n"/>
      <c r="BQ51" s="126" t="n"/>
      <c r="BR51" s="175" t="n"/>
      <c r="BS51" s="1" t="n"/>
      <c r="BT51" s="1" t="n"/>
    </row>
    <row r="52">
      <c r="A52" s="435" t="n"/>
      <c r="B52" s="3203" t="inlineStr">
        <is>
          <t>2.5.1</t>
        </is>
      </c>
      <c r="C52" s="1089" t="n"/>
      <c r="D52" s="2622" t="inlineStr">
        <is>
          <t>Философия и методология науки *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1959" t="inlineStr">
        <is>
          <t>2094.1/2024</t>
        </is>
      </c>
      <c r="AA52" s="3221" t="inlineStr">
        <is>
          <t>/</t>
        </is>
      </c>
      <c r="AB52" s="3222" t="n">
        <v>2</v>
      </c>
      <c r="AC52" s="3223" t="n"/>
      <c r="AD52" s="3222" t="n"/>
      <c r="AE52" s="2808" t="inlineStr">
        <is>
          <t>/</t>
        </is>
      </c>
      <c r="AF52" s="3224" t="n">
        <v>124</v>
      </c>
      <c r="AG52" s="2808" t="inlineStr">
        <is>
          <t>/</t>
        </is>
      </c>
      <c r="AH52" s="2944" t="n">
        <v>72</v>
      </c>
      <c r="AI52" s="175" t="n"/>
      <c r="AJ52" s="2807" t="inlineStr">
        <is>
          <t>/</t>
        </is>
      </c>
      <c r="AK52" s="2809" t="n">
        <v>20</v>
      </c>
      <c r="AL52" s="1089" t="n"/>
      <c r="AM52" s="2628" t="inlineStr">
        <is>
          <t>/</t>
        </is>
      </c>
      <c r="AN52" s="2627" t="n">
        <v>10</v>
      </c>
      <c r="AO52" s="2628" t="n"/>
      <c r="AP52" s="2627" t="n"/>
      <c r="AQ52" s="2628" t="n"/>
      <c r="AR52" s="2627" t="n"/>
      <c r="AS52" s="2628" t="inlineStr">
        <is>
          <t>/</t>
        </is>
      </c>
      <c r="AT52" s="2807" t="n">
        <v>10</v>
      </c>
      <c r="AU52" s="3225" t="n"/>
      <c r="AV52" s="2810" t="n"/>
      <c r="AW52" s="2811" t="inlineStr">
        <is>
          <t>/</t>
        </is>
      </c>
      <c r="AX52" s="2812" t="n">
        <v>62</v>
      </c>
      <c r="AY52" s="2628" t="inlineStr">
        <is>
          <t>/</t>
        </is>
      </c>
      <c r="AZ52" s="2810" t="n">
        <v>10</v>
      </c>
      <c r="BA52" s="2628" t="n"/>
      <c r="BB52" s="2810" t="n"/>
      <c r="BC52" s="2807" t="inlineStr">
        <is>
          <t>/</t>
        </is>
      </c>
      <c r="BD52" s="2627" t="n">
        <v>62</v>
      </c>
      <c r="BE52" s="2628" t="inlineStr">
        <is>
          <t>/</t>
        </is>
      </c>
      <c r="BF52" s="2627" t="n">
        <v>10</v>
      </c>
      <c r="BG52" s="2628" t="inlineStr">
        <is>
          <t>/</t>
        </is>
      </c>
      <c r="BH52" s="2624" t="n">
        <v>3</v>
      </c>
      <c r="BI52" s="2807" t="n"/>
      <c r="BJ52" s="2627" t="n"/>
      <c r="BK52" s="2628" t="n"/>
      <c r="BL52" s="2627" t="n"/>
      <c r="BM52" s="2628" t="n"/>
      <c r="BN52" s="2807" t="n"/>
      <c r="BO52" s="2949" t="inlineStr">
        <is>
          <t>УК-1</t>
        </is>
      </c>
      <c r="BP52" s="126" t="n"/>
      <c r="BQ52" s="126" t="n"/>
      <c r="BR52" s="175" t="n"/>
      <c r="BS52" s="1" t="n"/>
      <c r="BT52" s="1" t="n"/>
    </row>
    <row r="53">
      <c r="A53" s="435" t="n"/>
      <c r="B53" s="3203" t="inlineStr">
        <is>
          <t>2.5.2</t>
        </is>
      </c>
      <c r="C53" s="1089" t="n"/>
      <c r="D53" s="2622" t="inlineStr">
        <is>
          <t>Иностранный язык *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1959" t="inlineStr">
        <is>
          <t>2095/2024</t>
        </is>
      </c>
      <c r="AA53" s="3221" t="inlineStr">
        <is>
          <t>/</t>
        </is>
      </c>
      <c r="AB53" s="3222" t="n">
        <v>2</v>
      </c>
      <c r="AC53" s="3223" t="n"/>
      <c r="AD53" s="3222" t="n"/>
      <c r="AE53" s="2808" t="inlineStr">
        <is>
          <t>/</t>
        </is>
      </c>
      <c r="AF53" s="3224" t="n">
        <v>142</v>
      </c>
      <c r="AG53" s="2808" t="inlineStr">
        <is>
          <t>/</t>
        </is>
      </c>
      <c r="AH53" s="2944" t="n">
        <v>96</v>
      </c>
      <c r="AI53" s="175" t="n"/>
      <c r="AJ53" s="2807" t="inlineStr">
        <is>
          <t>/</t>
        </is>
      </c>
      <c r="AK53" s="2809" t="n">
        <v>26</v>
      </c>
      <c r="AL53" s="1089" t="n"/>
      <c r="AM53" s="2628" t="n"/>
      <c r="AN53" s="2627" t="n"/>
      <c r="AO53" s="2628" t="n"/>
      <c r="AP53" s="2627" t="n"/>
      <c r="AQ53" s="2628" t="inlineStr">
        <is>
          <t>/</t>
        </is>
      </c>
      <c r="AR53" s="2627" t="n">
        <v>26</v>
      </c>
      <c r="AS53" s="2628" t="n"/>
      <c r="AT53" s="2807" t="n"/>
      <c r="AU53" s="3225" t="n"/>
      <c r="AV53" s="2810" t="n"/>
      <c r="AW53" s="2811" t="inlineStr">
        <is>
          <t>/</t>
        </is>
      </c>
      <c r="AX53" s="2812" t="n">
        <v>70</v>
      </c>
      <c r="AY53" s="2628" t="inlineStr">
        <is>
          <t>/</t>
        </is>
      </c>
      <c r="AZ53" s="2810" t="n">
        <v>10</v>
      </c>
      <c r="BA53" s="2628" t="n"/>
      <c r="BB53" s="2810" t="n"/>
      <c r="BC53" s="2807" t="inlineStr">
        <is>
          <t>/</t>
        </is>
      </c>
      <c r="BD53" s="2627" t="n">
        <v>72</v>
      </c>
      <c r="BE53" s="2628" t="inlineStr">
        <is>
          <t>/</t>
        </is>
      </c>
      <c r="BF53" s="2627" t="n">
        <v>16</v>
      </c>
      <c r="BG53" s="2628" t="inlineStr">
        <is>
          <t>/</t>
        </is>
      </c>
      <c r="BH53" s="2624" t="n">
        <v>4</v>
      </c>
      <c r="BI53" s="2807" t="n"/>
      <c r="BJ53" s="2627" t="n"/>
      <c r="BK53" s="2628" t="n"/>
      <c r="BL53" s="2627" t="n"/>
      <c r="BM53" s="2628" t="n"/>
      <c r="BN53" s="2807" t="n"/>
      <c r="BO53" s="2949" t="inlineStr">
        <is>
          <t>УК-3</t>
        </is>
      </c>
      <c r="BP53" s="126" t="n"/>
      <c r="BQ53" s="126" t="n"/>
      <c r="BR53" s="175" t="n"/>
      <c r="BS53" s="1" t="n"/>
      <c r="BT53" s="1" t="n"/>
    </row>
    <row r="54">
      <c r="A54" s="435" t="n"/>
      <c r="B54" s="3226" t="inlineStr">
        <is>
          <t>2.5.3</t>
        </is>
      </c>
      <c r="C54" s="1893" t="n"/>
      <c r="D54" s="3227" t="inlineStr">
        <is>
          <t>Основы информационных технологий  *</t>
        </is>
      </c>
      <c r="E54" s="194" t="n"/>
      <c r="F54" s="194" t="n"/>
      <c r="G54" s="194" t="n"/>
      <c r="H54" s="194" t="n"/>
      <c r="I54" s="194" t="n"/>
      <c r="J54" s="194" t="n"/>
      <c r="K54" s="194" t="n"/>
      <c r="L54" s="194" t="n"/>
      <c r="M54" s="194" t="n"/>
      <c r="N54" s="194" t="n"/>
      <c r="O54" s="194" t="n"/>
      <c r="P54" s="194" t="n"/>
      <c r="Q54" s="194" t="n"/>
      <c r="R54" s="194" t="n"/>
      <c r="S54" s="194" t="n"/>
      <c r="T54" s="194" t="n"/>
      <c r="U54" s="194" t="n"/>
      <c r="V54" s="194" t="n"/>
      <c r="W54" s="194" t="n"/>
      <c r="X54" s="194" t="n"/>
      <c r="Y54" s="1971" t="n"/>
      <c r="Z54" s="2814" t="inlineStr">
        <is>
          <t>2093/2024</t>
        </is>
      </c>
      <c r="AA54" s="3228" t="n"/>
      <c r="AB54" s="3229" t="n"/>
      <c r="AC54" s="3230" t="inlineStr">
        <is>
          <t>/</t>
        </is>
      </c>
      <c r="AD54" s="3229" t="inlineStr">
        <is>
          <t>3 д</t>
        </is>
      </c>
      <c r="AE54" s="2817" t="inlineStr">
        <is>
          <t>/</t>
        </is>
      </c>
      <c r="AF54" s="2818" t="n">
        <v>72</v>
      </c>
      <c r="AG54" s="2817" t="inlineStr">
        <is>
          <t>/</t>
        </is>
      </c>
      <c r="AH54" s="2818" t="n">
        <v>50</v>
      </c>
      <c r="AI54" s="1924" t="n"/>
      <c r="AJ54" s="2819" t="inlineStr">
        <is>
          <t>/</t>
        </is>
      </c>
      <c r="AK54" s="2951" t="n">
        <v>14</v>
      </c>
      <c r="AL54" s="1893" t="n"/>
      <c r="AM54" s="2820" t="inlineStr">
        <is>
          <t>/</t>
        </is>
      </c>
      <c r="AN54" s="3231" t="n">
        <v>8</v>
      </c>
      <c r="AO54" s="2820" t="inlineStr">
        <is>
          <t>/</t>
        </is>
      </c>
      <c r="AP54" s="3231" t="n">
        <v>6</v>
      </c>
      <c r="AQ54" s="2820" t="n"/>
      <c r="AR54" s="3231" t="n"/>
      <c r="AS54" s="2820" t="n"/>
      <c r="AT54" s="2819" t="n"/>
      <c r="AU54" s="2952" t="n"/>
      <c r="AV54" s="2954" t="n"/>
      <c r="AW54" s="2820" t="n"/>
      <c r="AX54" s="2954" t="n"/>
      <c r="AY54" s="2820" t="n"/>
      <c r="AZ54" s="2954" t="n"/>
      <c r="BA54" s="2820" t="n"/>
      <c r="BB54" s="2954" t="n"/>
      <c r="BC54" s="2953" t="n"/>
      <c r="BD54" s="2954" t="n"/>
      <c r="BE54" s="2822" t="n"/>
      <c r="BF54" s="2954" t="n"/>
      <c r="BG54" s="2822" t="n"/>
      <c r="BH54" s="2823" t="n"/>
      <c r="BI54" s="2819" t="inlineStr">
        <is>
          <t>/</t>
        </is>
      </c>
      <c r="BJ54" s="3231" t="n">
        <v>72</v>
      </c>
      <c r="BK54" s="2820" t="inlineStr">
        <is>
          <t>/</t>
        </is>
      </c>
      <c r="BL54" s="3231" t="n">
        <v>14</v>
      </c>
      <c r="BM54" s="2820" t="inlineStr">
        <is>
          <t>/</t>
        </is>
      </c>
      <c r="BN54" s="2819" t="n">
        <v>2</v>
      </c>
      <c r="BO54" s="2956" t="inlineStr">
        <is>
          <t>УК-2</t>
        </is>
      </c>
      <c r="BP54" s="1832" t="n"/>
      <c r="BQ54" s="1832" t="n"/>
      <c r="BR54" s="1924" t="n"/>
      <c r="BS54" s="1" t="n"/>
      <c r="BT54" s="1" t="n"/>
    </row>
    <row r="55">
      <c r="A55" s="355" t="n"/>
      <c r="B55" s="1986" t="n"/>
      <c r="C55" s="356" t="n"/>
      <c r="D55" s="356" t="n"/>
      <c r="E55" s="356" t="n"/>
      <c r="F55" s="356" t="n"/>
      <c r="G55" s="356" t="n"/>
      <c r="H55" s="356" t="n"/>
      <c r="I55" s="356" t="n"/>
      <c r="J55" s="356" t="n"/>
      <c r="K55" s="356" t="n"/>
      <c r="L55" s="356" t="n"/>
      <c r="M55" s="356" t="n"/>
      <c r="N55" s="356" t="n"/>
      <c r="O55" s="356" t="n"/>
      <c r="P55" s="356" t="n"/>
      <c r="Q55" s="356" t="n"/>
      <c r="R55" s="356" t="n"/>
      <c r="S55" s="356" t="n"/>
      <c r="T55" s="356" t="n"/>
      <c r="U55" s="356" t="n"/>
      <c r="V55" s="356" t="n"/>
      <c r="W55" s="356" t="n"/>
      <c r="X55" s="356" t="n"/>
      <c r="Y55" s="356" t="n"/>
      <c r="Z55" s="356" t="n"/>
      <c r="AA55" s="356" t="n"/>
      <c r="AB55" s="356" t="n"/>
      <c r="AC55" s="356" t="n"/>
      <c r="AD55" s="356" t="n"/>
      <c r="AE55" s="356" t="n"/>
      <c r="AF55" s="356" t="n"/>
      <c r="AG55" s="356" t="n"/>
      <c r="AH55" s="356" t="n"/>
      <c r="AI55" s="356" t="n"/>
      <c r="AJ55" s="356" t="n"/>
      <c r="AK55" s="356" t="n"/>
      <c r="AL55" s="356" t="n"/>
      <c r="AM55" s="356" t="n"/>
      <c r="AN55" s="356" t="n"/>
      <c r="AO55" s="356" t="n"/>
      <c r="AP55" s="356" t="n"/>
      <c r="AQ55" s="356" t="n"/>
      <c r="AR55" s="356" t="n"/>
      <c r="AS55" s="356" t="n"/>
      <c r="AT55" s="356" t="n"/>
      <c r="AU55" s="356" t="n"/>
      <c r="AV55" s="356" t="n"/>
      <c r="AW55" s="356" t="n"/>
      <c r="AX55" s="356" t="n"/>
      <c r="AY55" s="356" t="n"/>
      <c r="AZ55" s="356" t="n"/>
      <c r="BA55" s="356" t="n"/>
      <c r="BB55" s="356" t="n"/>
      <c r="BC55" s="356" t="n"/>
      <c r="BD55" s="356" t="n"/>
      <c r="BE55" s="356" t="n"/>
      <c r="BF55" s="356" t="n"/>
      <c r="BG55" s="356" t="n"/>
      <c r="BH55" s="356" t="n"/>
      <c r="BI55" s="356" t="n"/>
      <c r="BJ55" s="356" t="n"/>
      <c r="BK55" s="356" t="n"/>
      <c r="BL55" s="356" t="n"/>
      <c r="BM55" s="356" t="n"/>
      <c r="BN55" s="356" t="n"/>
      <c r="BO55" s="355" t="n"/>
      <c r="BP55" s="355" t="n"/>
      <c r="BQ55" s="355" t="n"/>
      <c r="BR55" s="1" t="n"/>
      <c r="BS55" s="1" t="n"/>
      <c r="BT55" s="1" t="n"/>
    </row>
    <row r="56">
      <c r="A56" s="2230" t="n"/>
      <c r="B56" s="1435" t="inlineStr">
        <is>
          <t>Количество часов учебных занятий</t>
        </is>
      </c>
      <c r="C56" s="123" t="n"/>
      <c r="D56" s="123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/>
      <c r="W56" s="123" t="n"/>
      <c r="X56" s="123" t="n"/>
      <c r="Y56" s="123" t="n"/>
      <c r="Z56" s="123" t="n"/>
      <c r="AA56" s="123" t="n"/>
      <c r="AB56" s="123" t="n"/>
      <c r="AC56" s="123" t="n"/>
      <c r="AD56" s="124" t="n"/>
      <c r="AE56" s="232">
        <f>AE30+AE38</f>
        <v/>
      </c>
      <c r="AF56" s="124" t="n"/>
      <c r="AG56" s="170">
        <f>AG30+AG38</f>
        <v/>
      </c>
      <c r="AH56" s="123" t="n"/>
      <c r="AI56" s="124" t="n"/>
      <c r="AJ56" s="170">
        <f>AJ30+AJ38</f>
        <v/>
      </c>
      <c r="AK56" s="123" t="n"/>
      <c r="AL56" s="124" t="n"/>
      <c r="AM56" s="170">
        <f>AM30+AM38</f>
        <v/>
      </c>
      <c r="AN56" s="124" t="n"/>
      <c r="AO56" s="170">
        <f>AO30+AO38</f>
        <v/>
      </c>
      <c r="AP56" s="124" t="n"/>
      <c r="AQ56" s="170">
        <f>AQ30+AQ38</f>
        <v/>
      </c>
      <c r="AR56" s="124" t="n"/>
      <c r="AS56" s="170" t="n"/>
      <c r="AT56" s="124" t="n"/>
      <c r="AU56" s="168" t="n"/>
      <c r="AV56" s="124" t="n"/>
      <c r="AW56" s="170">
        <f>AW30+AW38</f>
        <v/>
      </c>
      <c r="AX56" s="124" t="n"/>
      <c r="AY56" s="170">
        <f>AY30+AY38</f>
        <v/>
      </c>
      <c r="AZ56" s="124" t="n"/>
      <c r="BA56" s="170">
        <f>BA30+BA38</f>
        <v/>
      </c>
      <c r="BB56" s="124" t="n"/>
      <c r="BC56" s="168">
        <f>BC30+BC38</f>
        <v/>
      </c>
      <c r="BD56" s="124" t="n"/>
      <c r="BE56" s="170">
        <f>BE30+BE38</f>
        <v/>
      </c>
      <c r="BF56" s="124" t="n"/>
      <c r="BG56" s="170">
        <f>BG30+BG38</f>
        <v/>
      </c>
      <c r="BH56" s="124" t="n"/>
      <c r="BI56" s="168">
        <f>BI30+BI38</f>
        <v/>
      </c>
      <c r="BJ56" s="124" t="n"/>
      <c r="BK56" s="170">
        <f>BK30+BK38</f>
        <v/>
      </c>
      <c r="BL56" s="124" t="n"/>
      <c r="BM56" s="170">
        <f>BM30+BM38</f>
        <v/>
      </c>
      <c r="BN56" s="124" t="n"/>
      <c r="BO56" s="2825" t="n"/>
      <c r="BP56" s="101" t="n"/>
      <c r="BQ56" s="101" t="n"/>
      <c r="BR56" s="104" t="n"/>
      <c r="BS56" s="1" t="n"/>
      <c r="BT56" s="1" t="n"/>
    </row>
    <row r="57">
      <c r="A57" s="2230" t="n"/>
      <c r="B57" s="2826" t="inlineStr">
        <is>
          <t>Количество часов учебных занятий в неделю</t>
        </is>
      </c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089" t="n"/>
      <c r="AE57" s="3232" t="n"/>
      <c r="AF57" s="1089" t="n"/>
      <c r="AG57" s="495" t="n"/>
      <c r="AH57" s="131" t="n"/>
      <c r="AI57" s="179" t="n"/>
      <c r="AJ57" s="495" t="n"/>
      <c r="AK57" s="131" t="n"/>
      <c r="AL57" s="179" t="n"/>
      <c r="AM57" s="352" t="n"/>
      <c r="AN57" s="179" t="n"/>
      <c r="AO57" s="352" t="n"/>
      <c r="AP57" s="179" t="n"/>
      <c r="AQ57" s="2231" t="n">
        <v>0</v>
      </c>
      <c r="AR57" s="179" t="n"/>
      <c r="AS57" s="352" t="n"/>
      <c r="AT57" s="179" t="n"/>
      <c r="AU57" s="186" t="n"/>
      <c r="AV57" s="179" t="n"/>
      <c r="AW57" s="2231" t="n">
        <v>0</v>
      </c>
      <c r="AX57" s="179" t="n"/>
      <c r="AY57" s="352">
        <f>AY56/AW28</f>
        <v/>
      </c>
      <c r="AZ57" s="179" t="n"/>
      <c r="BA57" s="2231" t="n">
        <v>0</v>
      </c>
      <c r="BB57" s="179" t="n"/>
      <c r="BC57" s="3233" t="n">
        <v>0</v>
      </c>
      <c r="BD57" s="179" t="n"/>
      <c r="BE57" s="352">
        <f>BE56/BC28</f>
        <v/>
      </c>
      <c r="BF57" s="179" t="n"/>
      <c r="BG57" s="2231" t="n">
        <v>0</v>
      </c>
      <c r="BH57" s="179" t="n"/>
      <c r="BI57" s="3234" t="n">
        <v>0</v>
      </c>
      <c r="BJ57" s="128" t="n"/>
      <c r="BK57" s="352">
        <f>BK56/BI28</f>
        <v/>
      </c>
      <c r="BL57" s="179" t="n"/>
      <c r="BM57" s="2231" t="n">
        <v>0</v>
      </c>
      <c r="BN57" s="179" t="n"/>
      <c r="BO57" s="112" t="n"/>
      <c r="BP57" s="1" t="n"/>
      <c r="BQ57" s="1" t="n"/>
      <c r="BR57" s="114" t="n"/>
      <c r="BS57" s="1" t="n"/>
      <c r="BT57" s="1" t="n"/>
    </row>
    <row r="58">
      <c r="A58" s="2230" t="n"/>
      <c r="B58" s="2826" t="inlineStr">
        <is>
          <t>Количество курсовых проектов</t>
        </is>
      </c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089" t="n"/>
      <c r="AE58" s="3232" t="n"/>
      <c r="AF58" s="1089" t="n"/>
      <c r="AG58" s="495" t="n"/>
      <c r="AH58" s="131" t="n"/>
      <c r="AI58" s="179" t="n"/>
      <c r="AJ58" s="495" t="n"/>
      <c r="AK58" s="131" t="n"/>
      <c r="AL58" s="179" t="n"/>
      <c r="AM58" s="352" t="n"/>
      <c r="AN58" s="179" t="n"/>
      <c r="AO58" s="352" t="n"/>
      <c r="AP58" s="179" t="n"/>
      <c r="AQ58" s="352" t="n"/>
      <c r="AR58" s="179" t="n"/>
      <c r="AS58" s="352" t="n"/>
      <c r="AT58" s="179" t="n"/>
      <c r="AU58" s="186" t="n"/>
      <c r="AV58" s="179" t="n"/>
      <c r="AW58" s="352" t="n"/>
      <c r="AX58" s="179" t="n"/>
      <c r="AY58" s="352" t="n"/>
      <c r="AZ58" s="179" t="n"/>
      <c r="BA58" s="352" t="n"/>
      <c r="BB58" s="179" t="n"/>
      <c r="BC58" s="186" t="n"/>
      <c r="BD58" s="179" t="n"/>
      <c r="BE58" s="352" t="n"/>
      <c r="BF58" s="179" t="n"/>
      <c r="BG58" s="352" t="n"/>
      <c r="BH58" s="179" t="n"/>
      <c r="BI58" s="187" t="n"/>
      <c r="BJ58" s="128" t="n"/>
      <c r="BK58" s="352" t="n"/>
      <c r="BL58" s="179" t="n"/>
      <c r="BM58" s="352" t="n"/>
      <c r="BN58" s="179" t="n"/>
      <c r="BO58" s="112" t="n"/>
      <c r="BP58" s="1" t="n"/>
      <c r="BQ58" s="1" t="n"/>
      <c r="BR58" s="114" t="n"/>
      <c r="BS58" s="1" t="n"/>
      <c r="BT58" s="1" t="n"/>
    </row>
    <row r="59">
      <c r="A59" s="2230" t="n"/>
      <c r="B59" s="2826" t="inlineStr">
        <is>
          <t>Количество курсовых работ</t>
        </is>
      </c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089" t="n"/>
      <c r="AE59" s="3232" t="n"/>
      <c r="AF59" s="1089" t="n"/>
      <c r="AG59" s="495" t="n"/>
      <c r="AH59" s="131" t="n"/>
      <c r="AI59" s="179" t="n"/>
      <c r="AJ59" s="495" t="n"/>
      <c r="AK59" s="131" t="n"/>
      <c r="AL59" s="179" t="n"/>
      <c r="AM59" s="352" t="n"/>
      <c r="AN59" s="179" t="n"/>
      <c r="AO59" s="352" t="n"/>
      <c r="AP59" s="179" t="n"/>
      <c r="AQ59" s="352" t="n"/>
      <c r="AR59" s="179" t="n"/>
      <c r="AS59" s="352" t="n"/>
      <c r="AT59" s="179" t="n"/>
      <c r="AU59" s="186" t="n"/>
      <c r="AV59" s="179" t="n"/>
      <c r="AW59" s="352" t="n"/>
      <c r="AX59" s="179" t="n"/>
      <c r="AY59" s="352" t="n"/>
      <c r="AZ59" s="179" t="n"/>
      <c r="BA59" s="352" t="n"/>
      <c r="BB59" s="179" t="n"/>
      <c r="BC59" s="186" t="n"/>
      <c r="BD59" s="179" t="n"/>
      <c r="BE59" s="352" t="n"/>
      <c r="BF59" s="179" t="n"/>
      <c r="BG59" s="352" t="n"/>
      <c r="BH59" s="179" t="n"/>
      <c r="BI59" s="187" t="n"/>
      <c r="BJ59" s="128" t="n"/>
      <c r="BK59" s="352" t="n"/>
      <c r="BL59" s="179" t="n"/>
      <c r="BM59" s="352" t="n"/>
      <c r="BN59" s="179" t="n"/>
      <c r="BO59" s="112" t="n"/>
      <c r="BP59" s="1" t="n"/>
      <c r="BQ59" s="1" t="n"/>
      <c r="BR59" s="114" t="n"/>
      <c r="BS59" s="1" t="n"/>
      <c r="BT59" s="1" t="n"/>
    </row>
    <row r="60">
      <c r="A60" s="2230" t="n"/>
      <c r="B60" s="2826" t="inlineStr">
        <is>
          <t>Количество экзаменов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089" t="n"/>
      <c r="AE60" s="1591">
        <f>AY60+BE60+BK60</f>
        <v/>
      </c>
      <c r="AF60" s="1089" t="n"/>
      <c r="AG60" s="495" t="n"/>
      <c r="AH60" s="131" t="n"/>
      <c r="AI60" s="179" t="n"/>
      <c r="AJ60" s="495" t="n"/>
      <c r="AK60" s="131" t="n"/>
      <c r="AL60" s="179" t="n"/>
      <c r="AM60" s="352" t="n"/>
      <c r="AN60" s="179" t="n"/>
      <c r="AO60" s="352" t="n"/>
      <c r="AP60" s="179" t="n"/>
      <c r="AQ60" s="352" t="n"/>
      <c r="AR60" s="179" t="n"/>
      <c r="AS60" s="352" t="n"/>
      <c r="AT60" s="179" t="n"/>
      <c r="AU60" s="186" t="n"/>
      <c r="AV60" s="179" t="n"/>
      <c r="AW60" s="352" t="n"/>
      <c r="AX60" s="179" t="n"/>
      <c r="AY60" s="352" t="n">
        <v>3</v>
      </c>
      <c r="AZ60" s="179" t="n"/>
      <c r="BA60" s="352" t="n"/>
      <c r="BB60" s="179" t="n"/>
      <c r="BC60" s="186" t="n"/>
      <c r="BD60" s="179" t="n"/>
      <c r="BE60" s="352" t="n">
        <v>2</v>
      </c>
      <c r="BF60" s="179" t="n"/>
      <c r="BG60" s="352" t="n"/>
      <c r="BH60" s="179" t="n"/>
      <c r="BI60" s="187" t="n"/>
      <c r="BJ60" s="128" t="n"/>
      <c r="BK60" s="352" t="n">
        <v>2</v>
      </c>
      <c r="BL60" s="179" t="n"/>
      <c r="BM60" s="352" t="n"/>
      <c r="BN60" s="179" t="n"/>
      <c r="BO60" s="112" t="n"/>
      <c r="BP60" s="1" t="n"/>
      <c r="BQ60" s="1" t="n"/>
      <c r="BR60" s="114" t="n"/>
      <c r="BS60" s="1" t="n"/>
      <c r="BT60" s="1" t="n"/>
    </row>
    <row r="61">
      <c r="A61" s="2230" t="n"/>
      <c r="B61" s="1987" t="inlineStr">
        <is>
          <t>Количество зачетов</t>
        </is>
      </c>
      <c r="C61" s="1832" t="n"/>
      <c r="D61" s="1832" t="n"/>
      <c r="E61" s="1832" t="n"/>
      <c r="F61" s="1832" t="n"/>
      <c r="G61" s="1832" t="n"/>
      <c r="H61" s="1832" t="n"/>
      <c r="I61" s="1832" t="n"/>
      <c r="J61" s="1832" t="n"/>
      <c r="K61" s="1832" t="n"/>
      <c r="L61" s="1832" t="n"/>
      <c r="M61" s="1832" t="n"/>
      <c r="N61" s="1832" t="n"/>
      <c r="O61" s="1832" t="n"/>
      <c r="P61" s="1832" t="n"/>
      <c r="Q61" s="1832" t="n"/>
      <c r="R61" s="1832" t="n"/>
      <c r="S61" s="1832" t="n"/>
      <c r="T61" s="1832" t="n"/>
      <c r="U61" s="1832" t="n"/>
      <c r="V61" s="1832" t="n"/>
      <c r="W61" s="1832" t="n"/>
      <c r="X61" s="1832" t="n"/>
      <c r="Y61" s="1832" t="n"/>
      <c r="Z61" s="1832" t="n"/>
      <c r="AA61" s="1832" t="n"/>
      <c r="AB61" s="1832" t="n"/>
      <c r="AC61" s="1832" t="n"/>
      <c r="AD61" s="1893" t="n"/>
      <c r="AE61" s="1988">
        <f>AY61+BE61+BK61</f>
        <v/>
      </c>
      <c r="AF61" s="1059" t="n"/>
      <c r="AG61" s="1989" t="n"/>
      <c r="AH61" s="194" t="n"/>
      <c r="AI61" s="1059" t="n"/>
      <c r="AJ61" s="1989" t="n"/>
      <c r="AK61" s="194" t="n"/>
      <c r="AL61" s="1059" t="n"/>
      <c r="AM61" s="1988" t="n"/>
      <c r="AN61" s="1059" t="n"/>
      <c r="AO61" s="1988" t="n"/>
      <c r="AP61" s="1059" t="n"/>
      <c r="AQ61" s="1988" t="n"/>
      <c r="AR61" s="1059" t="n"/>
      <c r="AS61" s="1988" t="n"/>
      <c r="AT61" s="1059" t="n"/>
      <c r="AU61" s="2439" t="n"/>
      <c r="AV61" s="1059" t="n"/>
      <c r="AW61" s="1988" t="n"/>
      <c r="AX61" s="1059" t="n"/>
      <c r="AY61" s="1988" t="n">
        <v>3</v>
      </c>
      <c r="AZ61" s="1059" t="n"/>
      <c r="BA61" s="1988" t="n"/>
      <c r="BB61" s="1059" t="n"/>
      <c r="BC61" s="2439" t="n"/>
      <c r="BD61" s="1059" t="n"/>
      <c r="BE61" s="1988" t="n">
        <v>3</v>
      </c>
      <c r="BF61" s="1059" t="n"/>
      <c r="BG61" s="1988" t="n"/>
      <c r="BH61" s="1059" t="n"/>
      <c r="BI61" s="2439" t="n"/>
      <c r="BJ61" s="1059" t="n"/>
      <c r="BK61" s="1988" t="n">
        <v>3</v>
      </c>
      <c r="BL61" s="1059" t="n"/>
      <c r="BM61" s="1988" t="n"/>
      <c r="BN61" s="1059" t="n"/>
      <c r="BO61" s="136" t="n"/>
      <c r="BP61" s="44" t="n"/>
      <c r="BQ61" s="44" t="n"/>
      <c r="BR61" s="137" t="n"/>
      <c r="BS61" s="1" t="n"/>
      <c r="BT61" s="1" t="n"/>
    </row>
    <row r="62">
      <c r="A62" s="92" t="n"/>
      <c r="B62" s="91" t="n"/>
      <c r="C62" s="91" t="n"/>
      <c r="D62" s="91" t="n"/>
      <c r="E62" s="91" t="n"/>
      <c r="F62" s="91" t="n"/>
      <c r="G62" s="91" t="n"/>
      <c r="H62" s="91" t="n"/>
      <c r="I62" s="91" t="n"/>
      <c r="J62" s="91" t="n"/>
      <c r="K62" s="91" t="n"/>
      <c r="L62" s="91" t="n"/>
      <c r="M62" s="91" t="n"/>
      <c r="N62" s="91" t="n"/>
      <c r="O62" s="91" t="n"/>
      <c r="P62" s="91" t="n"/>
      <c r="Q62" s="91" t="n"/>
      <c r="R62" s="91" t="n"/>
      <c r="S62" s="91" t="n"/>
      <c r="T62" s="91" t="n"/>
      <c r="U62" s="91" t="n"/>
      <c r="V62" s="91" t="n"/>
      <c r="W62" s="91" t="n"/>
      <c r="X62" s="91" t="n"/>
      <c r="Y62" s="91" t="n"/>
      <c r="Z62" s="91" t="n"/>
      <c r="AA62" s="91" t="n"/>
      <c r="AB62" s="91" t="n"/>
      <c r="AC62" s="91" t="n"/>
      <c r="AD62" s="91" t="n"/>
      <c r="AE62" s="91" t="n"/>
      <c r="AF62" s="91" t="n"/>
      <c r="AG62" s="776" t="n"/>
      <c r="AH62" s="776" t="n"/>
      <c r="AI62" s="776" t="n"/>
      <c r="AJ62" s="776" t="n"/>
      <c r="AK62" s="776" t="n"/>
      <c r="AL62" s="776" t="n"/>
      <c r="AM62" s="776" t="n"/>
      <c r="AN62" s="776" t="n"/>
      <c r="AO62" s="776" t="n"/>
      <c r="AP62" s="776" t="n"/>
      <c r="AQ62" s="776" t="n"/>
      <c r="AR62" s="776" t="n"/>
      <c r="AS62" s="776" t="n"/>
      <c r="AT62" s="776" t="n"/>
      <c r="AU62" s="91" t="n"/>
      <c r="AV62" s="91" t="n"/>
      <c r="AW62" s="91" t="n"/>
      <c r="AX62" s="91" t="n"/>
      <c r="AY62" s="91" t="n"/>
      <c r="AZ62" s="91" t="n"/>
      <c r="BA62" s="91" t="n"/>
      <c r="BB62" s="91" t="n"/>
      <c r="BC62" s="91" t="n"/>
      <c r="BD62" s="91" t="n"/>
      <c r="BE62" s="91" t="n"/>
      <c r="BF62" s="91" t="n"/>
      <c r="BG62" s="91" t="n"/>
      <c r="BH62" s="91" t="n"/>
      <c r="BI62" s="91" t="n"/>
      <c r="BJ62" s="91" t="n"/>
      <c r="BK62" s="91" t="n"/>
      <c r="BL62" s="91" t="n"/>
      <c r="BM62" s="91" t="n"/>
      <c r="BN62" s="91" t="n"/>
      <c r="BO62" s="91" t="n"/>
      <c r="BP62" s="91" t="n"/>
      <c r="BQ62" s="91" t="n"/>
      <c r="BR62" s="91" t="n"/>
      <c r="BS62" s="1" t="n"/>
      <c r="BT62" s="1" t="n"/>
    </row>
    <row r="63">
      <c r="A63" s="92" t="n"/>
      <c r="B63" s="505" t="inlineStr">
        <is>
          <t>IV. Производственная практика</t>
        </is>
      </c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8" t="n"/>
      <c r="N63" s="108" t="n"/>
      <c r="O63" s="108" t="n"/>
      <c r="P63" s="108" t="n"/>
      <c r="Q63" s="108" t="n"/>
      <c r="R63" s="108" t="n"/>
      <c r="S63" s="108" t="n"/>
      <c r="T63" s="108" t="n"/>
      <c r="U63" s="108" t="n"/>
      <c r="V63" s="108" t="n"/>
      <c r="W63" s="108" t="n"/>
      <c r="X63" s="108" t="n"/>
      <c r="Y63" s="108" t="n"/>
      <c r="Z63" s="108" t="n"/>
      <c r="AA63" s="108" t="n"/>
      <c r="AB63" s="108" t="n"/>
      <c r="AC63" s="108" t="n"/>
      <c r="AD63" s="108" t="n"/>
      <c r="AE63" s="108" t="n"/>
      <c r="AF63" s="109" t="n"/>
      <c r="AG63" s="813" t="inlineStr">
        <is>
          <t>V. Магистерская диссертация</t>
        </is>
      </c>
      <c r="AH63" s="108" t="n"/>
      <c r="AI63" s="108" t="n"/>
      <c r="AJ63" s="108" t="n"/>
      <c r="AK63" s="108" t="n"/>
      <c r="AL63" s="108" t="n"/>
      <c r="AM63" s="108" t="n"/>
      <c r="AN63" s="108" t="n"/>
      <c r="AO63" s="108" t="n"/>
      <c r="AP63" s="108" t="n"/>
      <c r="AQ63" s="108" t="n"/>
      <c r="AR63" s="108" t="n"/>
      <c r="AS63" s="108" t="n"/>
      <c r="AT63" s="108" t="n"/>
      <c r="AU63" s="108" t="n"/>
      <c r="AV63" s="108" t="n"/>
      <c r="AW63" s="108" t="n"/>
      <c r="AX63" s="108" t="n"/>
      <c r="AY63" s="109" t="n"/>
      <c r="AZ63" s="506" t="inlineStr">
        <is>
          <t xml:space="preserve">VI. Итоговая аттестация </t>
        </is>
      </c>
      <c r="BA63" s="108" t="n"/>
      <c r="BB63" s="108" t="n"/>
      <c r="BC63" s="108" t="n"/>
      <c r="BD63" s="108" t="n"/>
      <c r="BE63" s="108" t="n"/>
      <c r="BF63" s="108" t="n"/>
      <c r="BG63" s="108" t="n"/>
      <c r="BH63" s="108" t="n"/>
      <c r="BI63" s="108" t="n"/>
      <c r="BJ63" s="108" t="n"/>
      <c r="BK63" s="108" t="n"/>
      <c r="BL63" s="108" t="n"/>
      <c r="BM63" s="108" t="n"/>
      <c r="BN63" s="108" t="n"/>
      <c r="BO63" s="108" t="n"/>
      <c r="BP63" s="108" t="n"/>
      <c r="BQ63" s="108" t="n"/>
      <c r="BR63" s="148" t="n"/>
      <c r="BS63" s="1" t="n"/>
      <c r="BT63" s="1" t="n"/>
    </row>
    <row r="64">
      <c r="A64" s="92" t="n"/>
      <c r="B64" s="120" t="inlineStr">
        <is>
          <t>Название практики</t>
        </is>
      </c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9" t="n"/>
      <c r="O64" s="2651" t="inlineStr">
        <is>
          <t>Семестр</t>
        </is>
      </c>
      <c r="P64" s="2652" t="n"/>
      <c r="Q64" s="2652" t="n"/>
      <c r="R64" s="2653" t="n"/>
      <c r="S64" s="250" t="inlineStr">
        <is>
          <t>Недель</t>
        </is>
      </c>
      <c r="T64" s="108" t="n"/>
      <c r="U64" s="108" t="n"/>
      <c r="V64" s="109" t="n"/>
      <c r="W64" s="250" t="inlineStr">
        <is>
          <t>Зачетных единиц</t>
        </is>
      </c>
      <c r="X64" s="108" t="n"/>
      <c r="Y64" s="108" t="n"/>
      <c r="Z64" s="108" t="n"/>
      <c r="AA64" s="108" t="n"/>
      <c r="AB64" s="108" t="n"/>
      <c r="AC64" s="108" t="n"/>
      <c r="AD64" s="108" t="n"/>
      <c r="AE64" s="108" t="n"/>
      <c r="AF64" s="109" t="n"/>
      <c r="AG64" s="507" t="inlineStr">
        <is>
          <t>Семестр</t>
        </is>
      </c>
      <c r="AH64" s="108" t="n"/>
      <c r="AI64" s="108" t="n"/>
      <c r="AJ64" s="108" t="n"/>
      <c r="AK64" s="108" t="n"/>
      <c r="AL64" s="108" t="n"/>
      <c r="AM64" s="108" t="n"/>
      <c r="AN64" s="250" t="inlineStr">
        <is>
          <t>Недель</t>
        </is>
      </c>
      <c r="AO64" s="108" t="n"/>
      <c r="AP64" s="108" t="n"/>
      <c r="AQ64" s="109" t="n"/>
      <c r="AR64" s="250" t="inlineStr">
        <is>
          <t>Зачетных единиц</t>
        </is>
      </c>
      <c r="AS64" s="108" t="n"/>
      <c r="AT64" s="108" t="n"/>
      <c r="AU64" s="108" t="n"/>
      <c r="AV64" s="108" t="n"/>
      <c r="AW64" s="108" t="n"/>
      <c r="AX64" s="108" t="n"/>
      <c r="AY64" s="109" t="n"/>
      <c r="AZ64" s="508" t="inlineStr">
        <is>
          <t>Защита магистерской диссертации</t>
        </is>
      </c>
      <c r="BA64" s="101" t="n"/>
      <c r="BB64" s="101" t="n"/>
      <c r="BC64" s="101" t="n"/>
      <c r="BD64" s="101" t="n"/>
      <c r="BE64" s="101" t="n"/>
      <c r="BF64" s="101" t="n"/>
      <c r="BG64" s="101" t="n"/>
      <c r="BH64" s="101" t="n"/>
      <c r="BI64" s="101" t="n"/>
      <c r="BJ64" s="101" t="n"/>
      <c r="BK64" s="101" t="n"/>
      <c r="BL64" s="101" t="n"/>
      <c r="BM64" s="101" t="n"/>
      <c r="BN64" s="101" t="n"/>
      <c r="BO64" s="101" t="n"/>
      <c r="BP64" s="101" t="n"/>
      <c r="BQ64" s="101" t="n"/>
      <c r="BR64" s="104" t="n"/>
      <c r="BS64" s="1" t="n"/>
      <c r="BT64" s="1" t="n"/>
    </row>
    <row r="65">
      <c r="A65" s="92" t="n"/>
      <c r="B65" s="120" t="inlineStr">
        <is>
          <t>Научно-исследовательская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9" t="n"/>
      <c r="O65" s="250" t="n">
        <v>3</v>
      </c>
      <c r="P65" s="108" t="n"/>
      <c r="Q65" s="108" t="n"/>
      <c r="R65" s="109" t="n"/>
      <c r="S65" s="250" t="n">
        <v>2</v>
      </c>
      <c r="T65" s="108" t="n"/>
      <c r="U65" s="108" t="n"/>
      <c r="V65" s="109" t="n"/>
      <c r="W65" s="250" t="n">
        <v>3</v>
      </c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9" t="n"/>
      <c r="AG65" s="507" t="n">
        <v>3</v>
      </c>
      <c r="AH65" s="108" t="n"/>
      <c r="AI65" s="108" t="n"/>
      <c r="AJ65" s="108" t="n"/>
      <c r="AK65" s="108" t="n"/>
      <c r="AL65" s="108" t="n"/>
      <c r="AM65" s="108" t="n"/>
      <c r="AN65" s="248" t="n">
        <v>8</v>
      </c>
      <c r="AO65" s="44" t="n"/>
      <c r="AP65" s="44" t="n"/>
      <c r="AQ65" s="249" t="n"/>
      <c r="AR65" s="250" t="n">
        <v>12</v>
      </c>
      <c r="AS65" s="108" t="n"/>
      <c r="AT65" s="108" t="n"/>
      <c r="AU65" s="108" t="n"/>
      <c r="AV65" s="108" t="n"/>
      <c r="AW65" s="108" t="n"/>
      <c r="AX65" s="108" t="n"/>
      <c r="AY65" s="109" t="n"/>
      <c r="AZ65" s="325" t="n"/>
      <c r="BA65" s="44" t="n"/>
      <c r="BB65" s="44" t="n"/>
      <c r="BC65" s="44" t="n"/>
      <c r="BD65" s="44" t="n"/>
      <c r="BE65" s="44" t="n"/>
      <c r="BF65" s="44" t="n"/>
      <c r="BG65" s="44" t="n"/>
      <c r="BH65" s="44" t="n"/>
      <c r="BI65" s="44" t="n"/>
      <c r="BJ65" s="44" t="n"/>
      <c r="BK65" s="44" t="n"/>
      <c r="BL65" s="44" t="n"/>
      <c r="BM65" s="44" t="n"/>
      <c r="BN65" s="44" t="n"/>
      <c r="BO65" s="44" t="n"/>
      <c r="BP65" s="44" t="n"/>
      <c r="BQ65" s="44" t="n"/>
      <c r="BR65" s="137" t="n"/>
      <c r="BS65" s="1" t="n"/>
      <c r="BT65" s="1" t="n"/>
    </row>
    <row r="66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  <c r="AJ66" s="10" t="n"/>
      <c r="AK66" s="10" t="n"/>
      <c r="AL66" s="10" t="n"/>
      <c r="AM66" s="10" t="n"/>
      <c r="AN66" s="10" t="n"/>
      <c r="AO66" s="10" t="n"/>
      <c r="AP66" s="10" t="n"/>
      <c r="AQ66" s="10" t="n"/>
      <c r="AR66" s="10" t="n"/>
      <c r="AS66" s="10" t="n"/>
      <c r="AT66" s="10" t="n"/>
      <c r="AU66" s="10" t="n"/>
      <c r="AV66" s="10" t="n"/>
      <c r="AW66" s="10" t="n"/>
      <c r="AX66" s="10" t="n"/>
      <c r="AY66" s="10" t="n"/>
      <c r="AZ66" s="10" t="n"/>
      <c r="BA66" s="10" t="n"/>
      <c r="BB66" s="10" t="n"/>
      <c r="BC66" s="10" t="n"/>
      <c r="BD66" s="10" t="n"/>
      <c r="BE66" s="10" t="n"/>
      <c r="BF66" s="10" t="n"/>
      <c r="BG66" s="10" t="n"/>
      <c r="BH66" s="10" t="n"/>
      <c r="BI66" s="10" t="n"/>
      <c r="BJ66" s="10" t="n"/>
      <c r="BK66" s="10" t="n"/>
      <c r="BL66" s="10" t="n"/>
      <c r="BM66" s="10" t="n"/>
      <c r="BN66" s="10" t="n"/>
      <c r="BO66" s="509" t="n"/>
      <c r="BP66" s="509" t="n"/>
      <c r="BQ66" s="509" t="n"/>
      <c r="BR66" s="10" t="n"/>
      <c r="BS66" s="1" t="n"/>
      <c r="BT66" s="1" t="n"/>
    </row>
    <row r="67">
      <c r="A67" s="41" t="n"/>
      <c r="B67" s="20" t="inlineStr">
        <is>
          <t>VII. Матрица компетенций</t>
        </is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/>
      <c r="AM67" s="1" t="n"/>
      <c r="AN67" s="1" t="n"/>
      <c r="AO67" s="1" t="n"/>
      <c r="AP67" s="1" t="n"/>
      <c r="AQ67" s="1" t="n"/>
      <c r="AR67" s="1" t="n"/>
      <c r="AS67" s="1" t="n"/>
      <c r="AT67" s="1" t="n"/>
      <c r="AU67" s="1" t="n"/>
      <c r="AV67" s="1" t="n"/>
      <c r="AW67" s="1" t="n"/>
      <c r="AX67" s="1" t="n"/>
      <c r="AY67" s="1" t="n"/>
      <c r="AZ67" s="1" t="n"/>
      <c r="BA67" s="1" t="n"/>
      <c r="BB67" s="1" t="n"/>
      <c r="BC67" s="1" t="n"/>
      <c r="BD67" s="1" t="n"/>
      <c r="BE67" s="1" t="n"/>
      <c r="BF67" s="1" t="n"/>
      <c r="BG67" s="1" t="n"/>
      <c r="BH67" s="1" t="n"/>
      <c r="BI67" s="1" t="n"/>
      <c r="BJ67" s="1" t="n"/>
      <c r="BK67" s="1" t="n"/>
      <c r="BL67" s="1" t="n"/>
      <c r="BM67" s="1" t="n"/>
      <c r="BN67" s="1" t="n"/>
      <c r="BO67" s="1" t="n"/>
      <c r="BP67" s="1" t="n"/>
      <c r="BQ67" s="1" t="n"/>
      <c r="BR67" s="41" t="n"/>
      <c r="BS67" s="1" t="n"/>
      <c r="BT67" s="1" t="n"/>
    </row>
    <row r="68">
      <c r="A68" s="90" t="n"/>
      <c r="B68" s="2655" t="inlineStr">
        <is>
          <t>Код компетенции</t>
        </is>
      </c>
      <c r="C68" s="108" t="n"/>
      <c r="D68" s="108" t="n"/>
      <c r="E68" s="108" t="n"/>
      <c r="F68" s="108" t="n"/>
      <c r="G68" s="109" t="n"/>
      <c r="H68" s="2830" t="inlineStr">
        <is>
          <t>Наименование компетенции</t>
        </is>
      </c>
      <c r="I68" s="108" t="n"/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08" t="n"/>
      <c r="BD68" s="108" t="n"/>
      <c r="BE68" s="108" t="n"/>
      <c r="BF68" s="108" t="n"/>
      <c r="BG68" s="108" t="n"/>
      <c r="BH68" s="108" t="n"/>
      <c r="BI68" s="108" t="n"/>
      <c r="BJ68" s="108" t="n"/>
      <c r="BK68" s="512" t="inlineStr">
        <is>
          <t>Код модуля, учебной дисциплины</t>
        </is>
      </c>
      <c r="BL68" s="108" t="n"/>
      <c r="BM68" s="108" t="n"/>
      <c r="BN68" s="108" t="n"/>
      <c r="BO68" s="108" t="n"/>
      <c r="BP68" s="108" t="n"/>
      <c r="BQ68" s="148" t="n"/>
      <c r="BR68" s="1" t="n"/>
      <c r="BS68" s="1" t="n"/>
      <c r="BT68" s="1" t="n"/>
    </row>
    <row r="69">
      <c r="A69" s="90" t="n"/>
      <c r="B69" s="2441" t="inlineStr">
        <is>
          <t>УК-1</t>
        </is>
      </c>
      <c r="C69" s="123" t="n"/>
      <c r="D69" s="123" t="n"/>
      <c r="E69" s="123" t="n"/>
      <c r="F69" s="123" t="n"/>
      <c r="G69" s="161" t="n"/>
      <c r="H69" s="3235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23" t="n"/>
      <c r="BE69" s="123" t="n"/>
      <c r="BF69" s="123" t="n"/>
      <c r="BG69" s="123" t="n"/>
      <c r="BH69" s="123" t="n"/>
      <c r="BI69" s="123" t="n"/>
      <c r="BJ69" s="161" t="n"/>
      <c r="BK69" s="3089" t="inlineStr">
        <is>
          <t>1.2.1, 2.5.1</t>
        </is>
      </c>
      <c r="BL69" s="123" t="n"/>
      <c r="BM69" s="123" t="n"/>
      <c r="BN69" s="123" t="n"/>
      <c r="BO69" s="123" t="n"/>
      <c r="BP69" s="123" t="n"/>
      <c r="BQ69" s="161" t="n"/>
      <c r="BR69" s="1" t="n"/>
      <c r="BS69" s="1" t="n"/>
      <c r="BT69" s="1" t="n"/>
    </row>
    <row r="70">
      <c r="A70" s="90" t="n"/>
      <c r="B70" s="1918" t="inlineStr">
        <is>
          <t>УК-2</t>
        </is>
      </c>
      <c r="C70" s="126" t="n"/>
      <c r="D70" s="126" t="n"/>
      <c r="E70" s="126" t="n"/>
      <c r="F70" s="126" t="n"/>
      <c r="G70" s="175" t="n"/>
      <c r="H70" s="323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/>
      <c r="BJ70" s="175" t="n"/>
      <c r="BK70" s="1918" t="inlineStr">
        <is>
          <t>1.2.2, 2.5.3</t>
        </is>
      </c>
      <c r="BL70" s="126" t="n"/>
      <c r="BM70" s="126" t="n"/>
      <c r="BN70" s="126" t="n"/>
      <c r="BO70" s="126" t="n"/>
      <c r="BP70" s="126" t="n"/>
      <c r="BQ70" s="175" t="n"/>
      <c r="BR70" s="1" t="n"/>
      <c r="BS70" s="1" t="n"/>
      <c r="BT70" s="1" t="n"/>
    </row>
    <row r="71">
      <c r="A71" s="90" t="n"/>
      <c r="B71" s="1918" t="inlineStr">
        <is>
          <t>УК-3</t>
        </is>
      </c>
      <c r="C71" s="126" t="n"/>
      <c r="D71" s="126" t="n"/>
      <c r="E71" s="126" t="n"/>
      <c r="F71" s="126" t="n"/>
      <c r="G71" s="175" t="n"/>
      <c r="H71" s="3236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/>
      <c r="BF71" s="126" t="n"/>
      <c r="BG71" s="126" t="n"/>
      <c r="BH71" s="126" t="n"/>
      <c r="BI71" s="126" t="n"/>
      <c r="BJ71" s="175" t="n"/>
      <c r="BK71" s="3091" t="inlineStr">
        <is>
          <t>2.5.2, 2.1</t>
        </is>
      </c>
      <c r="BL71" s="126" t="n"/>
      <c r="BM71" s="126" t="n"/>
      <c r="BN71" s="126" t="n"/>
      <c r="BO71" s="126" t="n"/>
      <c r="BP71" s="126" t="n"/>
      <c r="BQ71" s="175" t="n"/>
      <c r="BR71" s="1" t="n"/>
      <c r="BS71" s="1" t="n"/>
      <c r="BT71" s="1" t="n"/>
    </row>
    <row r="72">
      <c r="A72" s="90" t="n"/>
      <c r="B72" s="1918" t="inlineStr">
        <is>
          <t>УК-4</t>
        </is>
      </c>
      <c r="C72" s="126" t="n"/>
      <c r="D72" s="126" t="n"/>
      <c r="E72" s="126" t="n"/>
      <c r="F72" s="126" t="n"/>
      <c r="G72" s="175" t="n"/>
      <c r="H72" s="323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75" t="n"/>
      <c r="BK72" s="3091" t="inlineStr">
        <is>
          <t>1.2.1</t>
        </is>
      </c>
      <c r="BL72" s="126" t="n"/>
      <c r="BM72" s="126" t="n"/>
      <c r="BN72" s="126" t="n"/>
      <c r="BO72" s="126" t="n"/>
      <c r="BP72" s="126" t="n"/>
      <c r="BQ72" s="175" t="n"/>
      <c r="BR72" s="1" t="n"/>
      <c r="BS72" s="1" t="n"/>
      <c r="BT72" s="1" t="n"/>
    </row>
    <row r="73">
      <c r="A73" s="90" t="n"/>
      <c r="B73" s="1918" t="inlineStr">
        <is>
          <t>УК-5</t>
        </is>
      </c>
      <c r="C73" s="126" t="n"/>
      <c r="D73" s="126" t="n"/>
      <c r="E73" s="126" t="n"/>
      <c r="F73" s="126" t="n"/>
      <c r="G73" s="175" t="n"/>
      <c r="H73" s="3236" t="inlineStr">
        <is>
          <t>Развивать инновационную восприимчивость и способность к инновационной деятельности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75" t="n"/>
      <c r="BK73" s="3091" t="inlineStr">
        <is>
          <t>1.2.1, 1.2.2</t>
        </is>
      </c>
      <c r="BL73" s="126" t="n"/>
      <c r="BM73" s="126" t="n"/>
      <c r="BN73" s="126" t="n"/>
      <c r="BO73" s="126" t="n"/>
      <c r="BP73" s="126" t="n"/>
      <c r="BQ73" s="175" t="n"/>
      <c r="BR73" s="1" t="n"/>
      <c r="BS73" s="1" t="n"/>
      <c r="BT73" s="1" t="n"/>
    </row>
    <row r="74">
      <c r="A74" s="90" t="n"/>
      <c r="B74" s="182" t="inlineStr">
        <is>
          <t>УК-6</t>
        </is>
      </c>
      <c r="C74" s="126" t="n"/>
      <c r="D74" s="126" t="n"/>
      <c r="E74" s="126" t="n"/>
      <c r="F74" s="126" t="n"/>
      <c r="G74" s="175" t="n"/>
      <c r="H74" s="126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75" t="n"/>
      <c r="BK74" s="182" t="inlineStr">
        <is>
          <t>1.2.1, 1.2.2</t>
        </is>
      </c>
      <c r="BL74" s="126" t="n"/>
      <c r="BM74" s="126" t="n"/>
      <c r="BN74" s="126" t="n"/>
      <c r="BO74" s="126" t="n"/>
      <c r="BP74" s="126" t="n"/>
      <c r="BQ74" s="175" t="n"/>
      <c r="BR74" s="1" t="n"/>
      <c r="BS74" s="1" t="n"/>
      <c r="BT74" s="1" t="n"/>
    </row>
    <row r="75">
      <c r="A75" s="90" t="n"/>
      <c r="B75" s="182" t="inlineStr">
        <is>
          <t>УПК-1</t>
        </is>
      </c>
      <c r="C75" s="126" t="n"/>
      <c r="D75" s="126" t="n"/>
      <c r="E75" s="126" t="n"/>
      <c r="F75" s="126" t="n"/>
      <c r="G75" s="175" t="n"/>
      <c r="H75" s="3237" t="inlineStr">
        <is>
          <t>Оценивать уровень биотехнологического производства и предлагать пути его совершенствования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75" t="n"/>
      <c r="BK75" s="217" t="inlineStr">
        <is>
          <t>1.1.1</t>
        </is>
      </c>
      <c r="BL75" s="126" t="n"/>
      <c r="BM75" s="126" t="n"/>
      <c r="BN75" s="126" t="n"/>
      <c r="BO75" s="126" t="n"/>
      <c r="BP75" s="126" t="n"/>
      <c r="BQ75" s="175" t="n"/>
      <c r="BR75" s="1" t="n"/>
      <c r="BS75" s="1" t="n"/>
      <c r="BT75" s="1" t="n"/>
    </row>
    <row r="76">
      <c r="A76" s="514" t="n"/>
      <c r="B76" s="182" t="inlineStr">
        <is>
          <t>УПК-2</t>
        </is>
      </c>
      <c r="C76" s="126" t="n"/>
      <c r="D76" s="126" t="n"/>
      <c r="E76" s="126" t="n"/>
      <c r="F76" s="126" t="n"/>
      <c r="G76" s="175" t="n"/>
      <c r="H76" s="3237" t="inlineStr">
        <is>
          <t>Разрабатывать и реализовывать комплекс мероприятий по созданию и функционированию современных асептических производств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75" t="n"/>
      <c r="BK76" s="217" t="inlineStr">
        <is>
          <t>1.1.2</t>
        </is>
      </c>
      <c r="BL76" s="126" t="n"/>
      <c r="BM76" s="126" t="n"/>
      <c r="BN76" s="126" t="n"/>
      <c r="BO76" s="126" t="n"/>
      <c r="BP76" s="126" t="n"/>
      <c r="BQ76" s="175" t="n"/>
      <c r="BR76" s="1" t="n"/>
      <c r="BS76" s="1" t="n"/>
      <c r="BT76" s="1" t="n"/>
    </row>
    <row r="77">
      <c r="A77" s="514" t="n"/>
      <c r="B77" s="182" t="inlineStr">
        <is>
          <t>УПК-3</t>
        </is>
      </c>
      <c r="C77" s="126" t="n"/>
      <c r="D77" s="126" t="n"/>
      <c r="E77" s="126" t="n"/>
      <c r="F77" s="126" t="n"/>
      <c r="G77" s="175" t="n"/>
      <c r="H77" s="3237" t="inlineStr">
        <is>
          <t>Оценивать уровень фармацевтического производства и предлагать пути его совершенствования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75" t="n"/>
      <c r="BK77" s="217" t="inlineStr">
        <is>
          <t>1.1.3</t>
        </is>
      </c>
      <c r="BL77" s="126" t="n"/>
      <c r="BM77" s="126" t="n"/>
      <c r="BN77" s="126" t="n"/>
      <c r="BO77" s="126" t="n"/>
      <c r="BP77" s="126" t="n"/>
      <c r="BQ77" s="175" t="n"/>
      <c r="BR77" s="1" t="n"/>
      <c r="BS77" s="1" t="n"/>
      <c r="BT77" s="1" t="n"/>
    </row>
    <row r="78">
      <c r="A78" s="515" t="n"/>
      <c r="B78" s="182" t="inlineStr">
        <is>
          <t>УПК-4</t>
        </is>
      </c>
      <c r="C78" s="126" t="n"/>
      <c r="D78" s="126" t="n"/>
      <c r="E78" s="126" t="n"/>
      <c r="F78" s="126" t="n"/>
      <c r="G78" s="175" t="n"/>
      <c r="H78" s="3237" t="inlineStr">
        <is>
          <t>Осуществлять научное сопровождение биотехнологических и фармацевтических производств с использованием современных информационных технологий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75" t="n"/>
      <c r="BK78" s="217" t="inlineStr">
        <is>
          <t>1.2.2</t>
        </is>
      </c>
      <c r="BL78" s="126" t="n"/>
      <c r="BM78" s="126" t="n"/>
      <c r="BN78" s="126" t="n"/>
      <c r="BO78" s="126" t="n"/>
      <c r="BP78" s="126" t="n"/>
      <c r="BQ78" s="175" t="n"/>
      <c r="BR78" s="1" t="n"/>
      <c r="BS78" s="1" t="n"/>
      <c r="BT78" s="1" t="n"/>
    </row>
    <row r="79">
      <c r="A79" s="515" t="n"/>
      <c r="B79" s="182" t="inlineStr">
        <is>
          <t>СК-1</t>
        </is>
      </c>
      <c r="C79" s="126" t="n"/>
      <c r="D79" s="126" t="n"/>
      <c r="E79" s="126" t="n"/>
      <c r="F79" s="126" t="n"/>
      <c r="G79" s="175" t="n"/>
      <c r="H79" s="3238" t="inlineStr">
        <is>
          <t>Выявлять современные экологические проблемы и находить пути их решения, используя биотехнологические методы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75" t="n"/>
      <c r="BK79" s="217" t="inlineStr">
        <is>
          <t>2.2.1</t>
        </is>
      </c>
      <c r="BL79" s="126" t="n"/>
      <c r="BM79" s="126" t="n"/>
      <c r="BN79" s="126" t="n"/>
      <c r="BO79" s="126" t="n"/>
      <c r="BP79" s="126" t="n"/>
      <c r="BQ79" s="175" t="n"/>
      <c r="BR79" s="1" t="n"/>
      <c r="BS79" s="1" t="n"/>
      <c r="BT79" s="1" t="n"/>
    </row>
    <row r="80">
      <c r="A80" s="514" t="n"/>
      <c r="B80" s="182" t="inlineStr">
        <is>
          <t>СК-2</t>
        </is>
      </c>
      <c r="C80" s="126" t="n"/>
      <c r="D80" s="126" t="n"/>
      <c r="E80" s="126" t="n"/>
      <c r="F80" s="126" t="n"/>
      <c r="G80" s="175" t="n"/>
      <c r="H80" s="3238" t="inlineStr">
        <is>
          <t>Осуществлять технологические процессы получения белковых препаратов медицинского назначения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75" t="n"/>
      <c r="BK80" s="217" t="inlineStr">
        <is>
          <t>2.2.2</t>
        </is>
      </c>
      <c r="BL80" s="126" t="n"/>
      <c r="BM80" s="126" t="n"/>
      <c r="BN80" s="126" t="n"/>
      <c r="BO80" s="126" t="n"/>
      <c r="BP80" s="126" t="n"/>
      <c r="BQ80" s="175" t="n"/>
      <c r="BR80" s="1" t="n"/>
      <c r="BS80" s="1" t="n"/>
      <c r="BT80" s="1" t="n"/>
    </row>
    <row r="81">
      <c r="A81" s="514" t="n"/>
      <c r="B81" s="182" t="inlineStr">
        <is>
          <t>СК-3</t>
        </is>
      </c>
      <c r="C81" s="126" t="n"/>
      <c r="D81" s="126" t="n"/>
      <c r="E81" s="126" t="n"/>
      <c r="F81" s="126" t="n"/>
      <c r="G81" s="175" t="n"/>
      <c r="H81" s="3238" t="inlineStr">
        <is>
          <t>Осуществлять химические превращения с сохранением или изменением стереохимии биологически активных веществ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75" t="n"/>
      <c r="BK81" s="217" t="inlineStr">
        <is>
          <t>2.2.3</t>
        </is>
      </c>
      <c r="BL81" s="126" t="n"/>
      <c r="BM81" s="126" t="n"/>
      <c r="BN81" s="126" t="n"/>
      <c r="BO81" s="126" t="n"/>
      <c r="BP81" s="126" t="n"/>
      <c r="BQ81" s="175" t="n"/>
      <c r="BR81" s="1" t="n"/>
      <c r="BS81" s="1" t="n"/>
      <c r="BT81" s="1" t="n"/>
    </row>
    <row r="82">
      <c r="A82" s="515" t="n"/>
      <c r="B82" s="182" t="inlineStr">
        <is>
          <t>СК-4</t>
        </is>
      </c>
      <c r="C82" s="126" t="n"/>
      <c r="D82" s="126" t="n"/>
      <c r="E82" s="126" t="n"/>
      <c r="F82" s="126" t="n"/>
      <c r="G82" s="175" t="n"/>
      <c r="H82" s="3238" t="inlineStr">
        <is>
          <t>Выполнять микробиологический мониторинг биотехнологических и фармацевтических производств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75" t="n"/>
      <c r="BK82" s="217" t="inlineStr">
        <is>
          <t>2.3.1</t>
        </is>
      </c>
      <c r="BL82" s="126" t="n"/>
      <c r="BM82" s="126" t="n"/>
      <c r="BN82" s="126" t="n"/>
      <c r="BO82" s="126" t="n"/>
      <c r="BP82" s="126" t="n"/>
      <c r="BQ82" s="175" t="n"/>
      <c r="BR82" s="1" t="n"/>
      <c r="BS82" s="1" t="n"/>
      <c r="BT82" s="1" t="n"/>
    </row>
    <row r="83">
      <c r="A83" s="515" t="n"/>
      <c r="B83" s="182" t="inlineStr">
        <is>
          <t>СК-5</t>
        </is>
      </c>
      <c r="C83" s="126" t="n"/>
      <c r="D83" s="126" t="n"/>
      <c r="E83" s="126" t="n"/>
      <c r="F83" s="126" t="n"/>
      <c r="G83" s="175" t="n"/>
      <c r="H83" s="3238" t="inlineStr">
        <is>
          <t>Применять современные инструментальные методы для контроля качества сырья и готовой продукции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75" t="n"/>
      <c r="BK83" s="217" t="inlineStr">
        <is>
          <t>2.3.2</t>
        </is>
      </c>
      <c r="BL83" s="126" t="n"/>
      <c r="BM83" s="126" t="n"/>
      <c r="BN83" s="126" t="n"/>
      <c r="BO83" s="126" t="n"/>
      <c r="BP83" s="126" t="n"/>
      <c r="BQ83" s="175" t="n"/>
      <c r="BR83" s="1" t="n"/>
      <c r="BS83" s="1" t="n"/>
      <c r="BT83" s="1" t="n"/>
    </row>
    <row r="84">
      <c r="A84" s="515" t="n"/>
      <c r="B84" s="182" t="inlineStr">
        <is>
          <t>СК-6</t>
        </is>
      </c>
      <c r="C84" s="126" t="n"/>
      <c r="D84" s="126" t="n"/>
      <c r="E84" s="126" t="n"/>
      <c r="F84" s="126" t="n"/>
      <c r="G84" s="175" t="n"/>
      <c r="H84" s="3238" t="inlineStr">
        <is>
          <t>Владеть методами молекулярного моделирования и конструирования лекарственных и диагностических препаратов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75" t="n"/>
      <c r="BK84" s="217" t="inlineStr">
        <is>
          <t>2.4.1</t>
        </is>
      </c>
      <c r="BL84" s="126" t="n"/>
      <c r="BM84" s="126" t="n"/>
      <c r="BN84" s="126" t="n"/>
      <c r="BO84" s="126" t="n"/>
      <c r="BP84" s="126" t="n"/>
      <c r="BQ84" s="175" t="n"/>
      <c r="BR84" s="1" t="n"/>
      <c r="BS84" s="1" t="n"/>
      <c r="BT84" s="1" t="n"/>
    </row>
    <row r="85">
      <c r="A85" s="514" t="n"/>
      <c r="B85" s="182" t="inlineStr">
        <is>
          <t>СК-7</t>
        </is>
      </c>
      <c r="C85" s="126" t="n"/>
      <c r="D85" s="126" t="n"/>
      <c r="E85" s="126" t="n"/>
      <c r="F85" s="126" t="n"/>
      <c r="G85" s="175" t="n"/>
      <c r="H85" s="3238" t="inlineStr">
        <is>
          <t>Анализировать фармакокинетические параметры и фармакодинамические процессы с целью создания инновационных лекарственных препаратов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75" t="n"/>
      <c r="BK85" s="217" t="inlineStr">
        <is>
          <t>2.4.2</t>
        </is>
      </c>
      <c r="BL85" s="126" t="n"/>
      <c r="BM85" s="126" t="n"/>
      <c r="BN85" s="126" t="n"/>
      <c r="BO85" s="126" t="n"/>
      <c r="BP85" s="126" t="n"/>
      <c r="BQ85" s="175" t="n"/>
      <c r="BR85" s="1" t="n"/>
      <c r="BS85" s="1" t="n"/>
      <c r="BT85" s="1" t="n"/>
    </row>
    <row r="86">
      <c r="A86" s="514" t="n"/>
      <c r="B86" s="2349" t="inlineStr">
        <is>
          <t>СК-8</t>
        </is>
      </c>
      <c r="C86" s="1832" t="n"/>
      <c r="D86" s="1832" t="n"/>
      <c r="E86" s="1832" t="n"/>
      <c r="F86" s="1832" t="n"/>
      <c r="G86" s="1924" t="n"/>
      <c r="H86" s="3239" t="inlineStr">
        <is>
          <t>Осуществлять технологические процессы получения биофармацевтической продукции</t>
        </is>
      </c>
      <c r="I86" s="1832" t="n"/>
      <c r="J86" s="1832" t="n"/>
      <c r="K86" s="1832" t="n"/>
      <c r="L86" s="1832" t="n"/>
      <c r="M86" s="1832" t="n"/>
      <c r="N86" s="1832" t="n"/>
      <c r="O86" s="1832" t="n"/>
      <c r="P86" s="1832" t="n"/>
      <c r="Q86" s="1832" t="n"/>
      <c r="R86" s="1832" t="n"/>
      <c r="S86" s="1832" t="n"/>
      <c r="T86" s="1832" t="n"/>
      <c r="U86" s="1832" t="n"/>
      <c r="V86" s="1832" t="n"/>
      <c r="W86" s="1832" t="n"/>
      <c r="X86" s="1832" t="n"/>
      <c r="Y86" s="1832" t="n"/>
      <c r="Z86" s="1832" t="n"/>
      <c r="AA86" s="1832" t="n"/>
      <c r="AB86" s="1832" t="n"/>
      <c r="AC86" s="1832" t="n"/>
      <c r="AD86" s="1832" t="n"/>
      <c r="AE86" s="1832" t="n"/>
      <c r="AF86" s="1832" t="n"/>
      <c r="AG86" s="1832" t="n"/>
      <c r="AH86" s="1832" t="n"/>
      <c r="AI86" s="1832" t="n"/>
      <c r="AJ86" s="1832" t="n"/>
      <c r="AK86" s="1832" t="n"/>
      <c r="AL86" s="1832" t="n"/>
      <c r="AM86" s="1832" t="n"/>
      <c r="AN86" s="1832" t="n"/>
      <c r="AO86" s="1832" t="n"/>
      <c r="AP86" s="1832" t="n"/>
      <c r="AQ86" s="1832" t="n"/>
      <c r="AR86" s="1832" t="n"/>
      <c r="AS86" s="1832" t="n"/>
      <c r="AT86" s="1832" t="n"/>
      <c r="AU86" s="1832" t="n"/>
      <c r="AV86" s="1832" t="n"/>
      <c r="AW86" s="1832" t="n"/>
      <c r="AX86" s="1832" t="n"/>
      <c r="AY86" s="1832" t="n"/>
      <c r="AZ86" s="1832" t="n"/>
      <c r="BA86" s="1832" t="n"/>
      <c r="BB86" s="1832" t="n"/>
      <c r="BC86" s="1832" t="n"/>
      <c r="BD86" s="1832" t="n"/>
      <c r="BE86" s="1832" t="n"/>
      <c r="BF86" s="1832" t="n"/>
      <c r="BG86" s="1832" t="n"/>
      <c r="BH86" s="1832" t="n"/>
      <c r="BI86" s="1832" t="n"/>
      <c r="BJ86" s="1924" t="n"/>
      <c r="BK86" s="2537" t="inlineStr">
        <is>
          <t>2.4.3</t>
        </is>
      </c>
      <c r="BL86" s="1832" t="n"/>
      <c r="BM86" s="1832" t="n"/>
      <c r="BN86" s="1832" t="n"/>
      <c r="BO86" s="1832" t="n"/>
      <c r="BP86" s="1832" t="n"/>
      <c r="BQ86" s="1924" t="n"/>
      <c r="BR86" s="1" t="n"/>
      <c r="BS86" s="1" t="n"/>
      <c r="BT86" s="1" t="n"/>
    </row>
    <row r="87">
      <c r="A87" s="243" t="n"/>
      <c r="B87" s="516" t="n"/>
      <c r="C87" s="516" t="n"/>
      <c r="D87" s="516" t="n"/>
      <c r="E87" s="517" t="n"/>
      <c r="F87" s="517" t="n"/>
      <c r="G87" s="517" t="n"/>
      <c r="H87" s="517" t="n"/>
      <c r="I87" s="517" t="n"/>
      <c r="J87" s="517" t="n"/>
      <c r="K87" s="517" t="n"/>
      <c r="L87" s="517" t="n"/>
      <c r="M87" s="517" t="n"/>
      <c r="N87" s="517" t="n"/>
      <c r="O87" s="517" t="n"/>
      <c r="P87" s="517" t="n"/>
      <c r="Q87" s="517" t="n"/>
      <c r="R87" s="517" t="n"/>
      <c r="S87" s="517" t="n"/>
      <c r="T87" s="517" t="n"/>
      <c r="U87" s="517" t="n"/>
      <c r="V87" s="517" t="n"/>
      <c r="W87" s="517" t="n"/>
      <c r="X87" s="517" t="n"/>
      <c r="Y87" s="517" t="n"/>
      <c r="Z87" s="517" t="n"/>
      <c r="AA87" s="517" t="n"/>
      <c r="AB87" s="517" t="n"/>
      <c r="AC87" s="517" t="n"/>
      <c r="AD87" s="517" t="n"/>
      <c r="AE87" s="517" t="n"/>
      <c r="AF87" s="517" t="n"/>
      <c r="AG87" s="517" t="n"/>
      <c r="AH87" s="517" t="n"/>
      <c r="AI87" s="517" t="n"/>
      <c r="AJ87" s="517" t="n"/>
      <c r="AK87" s="517" t="n"/>
      <c r="AL87" s="517" t="n"/>
      <c r="AM87" s="517" t="n"/>
      <c r="AN87" s="517" t="n"/>
      <c r="AO87" s="517" t="n"/>
      <c r="AP87" s="517" t="n"/>
      <c r="AQ87" s="517" t="n"/>
      <c r="AR87" s="517" t="n"/>
      <c r="AS87" s="517" t="n"/>
      <c r="AT87" s="517" t="n"/>
      <c r="AU87" s="517" t="n"/>
      <c r="AV87" s="517" t="n"/>
      <c r="AW87" s="517" t="n"/>
      <c r="AX87" s="517" t="n"/>
      <c r="AY87" s="517" t="n"/>
      <c r="AZ87" s="517" t="n"/>
      <c r="BA87" s="517" t="n"/>
      <c r="BB87" s="517" t="n"/>
      <c r="BC87" s="517" t="n"/>
      <c r="BD87" s="517" t="n"/>
      <c r="BE87" s="517" t="n"/>
      <c r="BF87" s="517" t="n"/>
      <c r="BG87" s="517" t="n"/>
      <c r="BH87" s="260" t="n"/>
      <c r="BI87" s="260" t="n"/>
      <c r="BJ87" s="260" t="n"/>
      <c r="BK87" s="260" t="n"/>
      <c r="BL87" s="260" t="n"/>
      <c r="BM87" s="260" t="n"/>
      <c r="BN87" s="260" t="n"/>
      <c r="BO87" s="260" t="n"/>
      <c r="BP87" s="243" t="n"/>
      <c r="BQ87" s="243" t="n"/>
      <c r="BR87" s="243" t="n"/>
      <c r="BS87" s="1" t="n"/>
      <c r="BT87" s="1" t="n"/>
    </row>
    <row r="88">
      <c r="A88" s="90" t="n"/>
      <c r="B88" s="90" t="n"/>
      <c r="C88" s="24" t="inlineStr">
        <is>
          <t xml:space="preserve">Учебный план углубленного высшего образования по специальности  7-06-0711-06 "Биотехнологические и фармацевтические производства" разработан на основании примерного учебного плана, утвержденного 13.02.2023  Первым заместителем Министра образования Республики Беларусь, регистрационный № 7-06-07-028/пр.  </t>
        </is>
      </c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244" t="n"/>
      <c r="BQ88" s="244" t="n"/>
      <c r="BR88" s="244" t="n"/>
      <c r="BS88" s="1" t="n"/>
      <c r="BT88" s="1" t="n"/>
    </row>
    <row r="89">
      <c r="A89" s="90" t="n"/>
      <c r="B89" s="90" t="n"/>
      <c r="C89" s="518" t="n"/>
      <c r="D89" s="90" t="n"/>
      <c r="E89" s="90" t="n"/>
      <c r="F89" s="90" t="n"/>
      <c r="G89" s="90" t="n"/>
      <c r="H89" s="90" t="n"/>
      <c r="I89" s="90" t="n"/>
      <c r="J89" s="90" t="n"/>
      <c r="K89" s="90" t="n"/>
      <c r="L89" s="90" t="n"/>
      <c r="M89" s="90" t="n"/>
      <c r="N89" s="90" t="n"/>
      <c r="O89" s="90" t="n"/>
      <c r="P89" s="90" t="n"/>
      <c r="Q89" s="90" t="n"/>
      <c r="R89" s="90" t="n"/>
      <c r="S89" s="90" t="n"/>
      <c r="T89" s="90" t="n"/>
      <c r="U89" s="90" t="n"/>
      <c r="V89" s="90" t="n"/>
      <c r="W89" s="90" t="n"/>
      <c r="X89" s="90" t="n"/>
      <c r="Y89" s="90" t="n"/>
      <c r="Z89" s="90" t="n"/>
      <c r="AA89" s="90" t="n"/>
      <c r="AB89" s="90" t="n"/>
      <c r="AC89" s="90" t="n"/>
      <c r="AD89" s="90" t="n"/>
      <c r="AE89" s="90" t="n"/>
      <c r="AF89" s="90" t="n"/>
      <c r="AG89" s="90" t="n"/>
      <c r="AH89" s="90" t="n"/>
      <c r="AI89" s="90" t="n"/>
      <c r="AJ89" s="90" t="n"/>
      <c r="AK89" s="90" t="n"/>
      <c r="AL89" s="90" t="n"/>
      <c r="AM89" s="90" t="n"/>
      <c r="AN89" s="90" t="n"/>
      <c r="AO89" s="90" t="n"/>
      <c r="AP89" s="90" t="n"/>
      <c r="AQ89" s="90" t="n"/>
      <c r="AR89" s="90" t="n"/>
      <c r="AS89" s="90" t="n"/>
      <c r="AT89" s="90" t="n"/>
      <c r="AU89" s="90" t="n"/>
      <c r="AV89" s="90" t="n"/>
      <c r="AW89" s="90" t="n"/>
      <c r="AX89" s="90" t="n"/>
      <c r="AY89" s="90" t="n"/>
      <c r="AZ89" s="90" t="n"/>
      <c r="BA89" s="90" t="n"/>
      <c r="BB89" s="90" t="n"/>
      <c r="BC89" s="90" t="n"/>
      <c r="BD89" s="90" t="n"/>
      <c r="BE89" s="90" t="n"/>
      <c r="BF89" s="90" t="n"/>
      <c r="BG89" s="90" t="n"/>
      <c r="BH89" s="90" t="n"/>
      <c r="BI89" s="90" t="n"/>
      <c r="BJ89" s="90" t="n"/>
      <c r="BK89" s="90" t="n"/>
      <c r="BL89" s="90" t="n"/>
      <c r="BM89" s="90" t="n"/>
      <c r="BN89" s="90" t="n"/>
      <c r="BO89" s="90" t="n"/>
      <c r="BP89" s="90" t="n"/>
      <c r="BQ89" s="90" t="n"/>
      <c r="BR89" s="90" t="n"/>
      <c r="BS89" s="1" t="n"/>
      <c r="BT89" s="1" t="n"/>
    </row>
    <row r="90">
      <c r="A90" s="90" t="n"/>
      <c r="B90" s="688" t="n"/>
      <c r="C90" s="519" t="inlineStr">
        <is>
          <t>*</t>
        </is>
      </c>
      <c r="D9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90" t="n"/>
      <c r="BS90" s="1" t="n"/>
      <c r="BT90" s="1" t="n"/>
    </row>
    <row r="91">
      <c r="A91" s="247" t="n"/>
      <c r="B91" s="689" t="n"/>
      <c r="C91" s="521" t="n"/>
      <c r="D91" s="907" t="n"/>
      <c r="E91" s="907" t="n"/>
      <c r="F91" s="907" t="n"/>
      <c r="G91" s="907" t="n"/>
      <c r="H91" s="907" t="n"/>
      <c r="I91" s="907" t="n"/>
      <c r="J91" s="907" t="n"/>
      <c r="K91" s="907" t="n"/>
      <c r="L91" s="907" t="n"/>
      <c r="M91" s="907" t="n"/>
      <c r="N91" s="907" t="n"/>
      <c r="O91" s="907" t="n"/>
      <c r="P91" s="907" t="n"/>
      <c r="Q91" s="907" t="n"/>
      <c r="R91" s="907" t="n"/>
      <c r="S91" s="907" t="n"/>
      <c r="T91" s="907" t="n"/>
      <c r="U91" s="907" t="n"/>
      <c r="V91" s="907" t="n"/>
      <c r="W91" s="907" t="n"/>
      <c r="X91" s="907" t="n"/>
      <c r="Y91" s="907" t="n"/>
      <c r="Z91" s="907" t="n"/>
      <c r="AA91" s="907" t="n"/>
      <c r="AB91" s="907" t="n"/>
      <c r="AC91" s="907" t="n"/>
      <c r="AD91" s="907" t="n"/>
      <c r="AE91" s="907" t="n"/>
      <c r="AF91" s="907" t="n"/>
      <c r="AG91" s="907" t="n"/>
      <c r="AH91" s="907" t="n"/>
      <c r="AI91" s="907" t="n"/>
      <c r="AJ91" s="907" t="n"/>
      <c r="AK91" s="907" t="n"/>
      <c r="AL91" s="907" t="n"/>
      <c r="AM91" s="907" t="n"/>
      <c r="AN91" s="907" t="n"/>
      <c r="AO91" s="907" t="n"/>
      <c r="AP91" s="907" t="n"/>
      <c r="AQ91" s="907" t="n"/>
      <c r="AR91" s="907" t="n"/>
      <c r="AS91" s="907" t="n"/>
      <c r="AT91" s="907" t="n"/>
      <c r="AU91" s="907" t="n"/>
      <c r="AV91" s="907" t="n"/>
      <c r="AW91" s="907" t="n"/>
      <c r="AX91" s="907" t="n"/>
      <c r="AY91" s="907" t="n"/>
      <c r="AZ91" s="907" t="n"/>
      <c r="BA91" s="907" t="n"/>
      <c r="BB91" s="907" t="n"/>
      <c r="BC91" s="907" t="n"/>
      <c r="BD91" s="907" t="n"/>
      <c r="BE91" s="907" t="n"/>
      <c r="BF91" s="907" t="n"/>
      <c r="BG91" s="907" t="n"/>
      <c r="BH91" s="907" t="n"/>
      <c r="BI91" s="907" t="n"/>
      <c r="BJ91" s="907" t="n"/>
      <c r="BK91" s="907" t="n"/>
      <c r="BL91" s="907" t="n"/>
      <c r="BM91" s="907" t="n"/>
      <c r="BN91" s="907" t="n"/>
      <c r="BO91" s="907" t="n"/>
      <c r="BP91" s="907" t="n"/>
      <c r="BQ91" s="907" t="n"/>
      <c r="BR91" s="247" t="n"/>
      <c r="BS91" s="1" t="n"/>
      <c r="BT91" s="1" t="n"/>
    </row>
    <row r="92">
      <c r="A92" s="90" t="n"/>
      <c r="B92" s="688" t="n"/>
      <c r="C92" s="519" t="inlineStr">
        <is>
          <t>д</t>
        </is>
      </c>
      <c r="D92" s="29" t="inlineStr">
        <is>
          <t>Дифференцированный зачет.</t>
        </is>
      </c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90" t="n"/>
      <c r="BS92" s="1" t="n"/>
      <c r="BT92" s="1" t="n"/>
    </row>
    <row r="93">
      <c r="A93" s="1" t="n"/>
      <c r="B93" s="243" t="n"/>
      <c r="C93" s="243" t="n"/>
      <c r="D93" s="243" t="n"/>
      <c r="E93" s="243" t="n"/>
      <c r="F93" s="243" t="n"/>
      <c r="G93" s="243" t="n"/>
      <c r="H93" s="243" t="n"/>
      <c r="I93" s="243" t="n"/>
      <c r="J93" s="243" t="n"/>
      <c r="K93" s="243" t="n"/>
      <c r="L93" s="243" t="n"/>
      <c r="M93" s="243" t="n"/>
      <c r="N93" s="243" t="n"/>
      <c r="O93" s="243" t="n"/>
      <c r="P93" s="243" t="n"/>
      <c r="Q93" s="243" t="n"/>
      <c r="R93" s="243" t="n"/>
      <c r="S93" s="243" t="n"/>
      <c r="T93" s="243" t="n"/>
      <c r="U93" s="243" t="n"/>
      <c r="V93" s="243" t="n"/>
      <c r="W93" s="243" t="n"/>
      <c r="X93" s="243" t="n"/>
      <c r="Y93" s="243" t="n"/>
      <c r="Z93" s="243" t="n"/>
      <c r="AA93" s="243" t="n"/>
      <c r="AB93" s="243" t="n"/>
      <c r="AC93" s="243" t="n"/>
      <c r="AD93" s="243" t="n"/>
      <c r="AE93" s="243" t="n"/>
      <c r="AF93" s="243" t="n"/>
      <c r="AG93" s="243" t="n"/>
      <c r="AH93" s="243" t="n"/>
      <c r="AI93" s="243" t="n"/>
      <c r="AJ93" s="243" t="n"/>
      <c r="AK93" s="243" t="n"/>
      <c r="AL93" s="243" t="n"/>
      <c r="AM93" s="243" t="n"/>
      <c r="AN93" s="243" t="n"/>
      <c r="AO93" s="243" t="n"/>
      <c r="AP93" s="243" t="n"/>
      <c r="AQ93" s="243" t="n"/>
      <c r="AR93" s="243" t="n"/>
      <c r="AS93" s="243" t="n"/>
      <c r="AT93" s="243" t="n"/>
      <c r="AU93" s="243" t="n"/>
      <c r="AV93" s="243" t="n"/>
      <c r="AW93" s="243" t="n"/>
      <c r="AX93" s="243" t="n"/>
      <c r="AY93" s="243" t="n"/>
      <c r="AZ93" s="243" t="n"/>
      <c r="BA93" s="243" t="n"/>
      <c r="BB93" s="243" t="n"/>
      <c r="BC93" s="243" t="n"/>
      <c r="BD93" s="243" t="n"/>
      <c r="BE93" s="243" t="n"/>
      <c r="BF93" s="243" t="n"/>
      <c r="BG93" s="243" t="n"/>
      <c r="BH93" s="243" t="n"/>
      <c r="BI93" s="243" t="n"/>
      <c r="BJ93" s="243" t="n"/>
      <c r="BK93" s="243" t="n"/>
      <c r="BL93" s="243" t="n"/>
      <c r="BM93" s="243" t="n"/>
      <c r="BN93" s="243" t="n"/>
      <c r="BO93" s="243" t="n"/>
      <c r="BP93" s="243" t="n"/>
      <c r="BQ93" s="243" t="n"/>
      <c r="BR93" s="243" t="n"/>
      <c r="BS93" s="243" t="n"/>
      <c r="BT93" s="1" t="n"/>
    </row>
    <row r="94">
      <c r="A94" s="1" t="n"/>
      <c r="B94" s="1" t="n"/>
      <c r="C94" s="3" t="n"/>
      <c r="D94" s="3" t="inlineStr">
        <is>
          <t>Проректор по учебной работе</t>
        </is>
      </c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280" t="n"/>
      <c r="AE94" s="276" t="n"/>
      <c r="AF94" s="276" t="n"/>
      <c r="AG94" s="276" t="n"/>
      <c r="AH94" s="276" t="n"/>
      <c r="AI94" s="276" t="n"/>
      <c r="AJ94" s="276" t="n"/>
      <c r="AK94" s="280" t="n"/>
      <c r="AL94" s="41" t="n"/>
      <c r="AM94" s="41" t="n"/>
      <c r="AN94" s="41" t="n"/>
      <c r="AO94" s="41" t="n"/>
      <c r="AP94" s="41" t="n"/>
      <c r="AQ94" s="3" t="n"/>
      <c r="AR94" s="41" t="inlineStr">
        <is>
          <t>А.А. Сакович</t>
        </is>
      </c>
      <c r="AS94" s="3" t="n"/>
      <c r="AT94" s="274" t="n"/>
      <c r="AU94" s="274" t="n"/>
      <c r="AV94" s="274" t="n"/>
      <c r="AW94" s="274" t="n"/>
      <c r="AX94" s="3" t="n"/>
      <c r="AY94" s="3" t="n"/>
      <c r="AZ94" s="3" t="n"/>
      <c r="BA94" s="3" t="n"/>
      <c r="BB94" s="3" t="n"/>
      <c r="BC94" s="3" t="n"/>
      <c r="BD94" s="3" t="n"/>
      <c r="BE94" s="3" t="n"/>
      <c r="BF94" s="3" t="n"/>
      <c r="BG94" s="3" t="n"/>
      <c r="BH94" s="3" t="n"/>
      <c r="BI94" s="3" t="n"/>
      <c r="BJ94" s="3" t="n"/>
      <c r="BK94" s="3" t="n"/>
      <c r="BL94" s="3" t="n"/>
      <c r="BM94" s="3" t="n"/>
      <c r="BN94" s="3" t="n"/>
      <c r="BO94" s="3" t="n"/>
      <c r="BP94" s="3" t="n"/>
      <c r="BQ94" s="3" t="n"/>
      <c r="BR94" s="3" t="n"/>
      <c r="BS94" s="3" t="n"/>
      <c r="BT94" s="3" t="n"/>
    </row>
    <row r="95">
      <c r="A95" s="1" t="n"/>
      <c r="B95" s="1" t="n"/>
      <c r="C95" s="244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41" t="n"/>
      <c r="AE95" s="3" t="n"/>
      <c r="AF95" s="3" t="n"/>
      <c r="AG95" s="3" t="n"/>
      <c r="AH95" s="3" t="n"/>
      <c r="AI95" s="3" t="n"/>
      <c r="AJ95" s="3" t="n"/>
      <c r="AK95" s="41" t="n"/>
      <c r="AL95" s="41" t="n"/>
      <c r="AM95" s="41" t="n"/>
      <c r="AN95" s="41" t="n"/>
      <c r="AO95" s="41" t="n"/>
      <c r="AP95" s="41" t="n"/>
      <c r="AQ95" s="3" t="n"/>
      <c r="AR95" s="41" t="n"/>
      <c r="AS95" s="3" t="n"/>
      <c r="AT95" s="274" t="n"/>
      <c r="AU95" s="274" t="n"/>
      <c r="AV95" s="274" t="n"/>
      <c r="AW95" s="274" t="n"/>
      <c r="AX95" s="3" t="n"/>
      <c r="AY95" s="3" t="n"/>
      <c r="AZ95" s="3" t="n"/>
      <c r="BA95" s="244" t="n"/>
      <c r="BB95" s="244" t="n"/>
      <c r="BC95" s="244" t="n"/>
      <c r="BD95" s="244" t="n"/>
      <c r="BE95" s="244" t="n"/>
      <c r="BF95" s="244" t="n"/>
      <c r="BG95" s="244" t="n"/>
      <c r="BH95" s="244" t="n"/>
      <c r="BI95" s="244" t="n"/>
      <c r="BJ95" s="244" t="n"/>
      <c r="BK95" s="244" t="n"/>
      <c r="BL95" s="244" t="n"/>
      <c r="BM95" s="244" t="n"/>
      <c r="BN95" s="244" t="n"/>
      <c r="BO95" s="244" t="n"/>
      <c r="BP95" s="244" t="n"/>
      <c r="BQ95" s="244" t="n"/>
      <c r="BR95" s="244" t="n"/>
      <c r="BS95" s="244" t="n"/>
      <c r="BT95" s="244" t="n"/>
    </row>
    <row r="96">
      <c r="A96" s="1" t="n"/>
      <c r="B96" s="1" t="n"/>
      <c r="C96" s="90" t="n"/>
      <c r="D96" s="276" t="n"/>
      <c r="E96" s="276" t="n"/>
      <c r="F96" s="276" t="n"/>
      <c r="G96" s="276" t="n"/>
      <c r="H96" s="277" t="inlineStr">
        <is>
          <t>20___</t>
        </is>
      </c>
      <c r="I96" s="278" t="n"/>
      <c r="J96" s="41" t="n"/>
      <c r="K96" s="41" t="n"/>
      <c r="L96" s="279" t="n"/>
      <c r="M96" s="274" t="n"/>
      <c r="N96" s="274" t="n"/>
      <c r="O96" s="274" t="n"/>
      <c r="P96" s="274" t="n"/>
      <c r="Q96" s="274" t="n"/>
      <c r="R96" s="274" t="n"/>
      <c r="S96" s="274" t="n"/>
      <c r="T96" s="274" t="n"/>
      <c r="U96" s="274" t="n"/>
      <c r="V96" s="274" t="n"/>
      <c r="W96" s="274" t="n"/>
      <c r="X96" s="274" t="n"/>
      <c r="Y96" s="274" t="n"/>
      <c r="Z96" s="274" t="n"/>
      <c r="AA96" s="274" t="n"/>
      <c r="AB96" s="274" t="n"/>
      <c r="AC96" s="41" t="n"/>
      <c r="AD96" s="41" t="n"/>
      <c r="AE96" s="41" t="n"/>
      <c r="AF96" s="41" t="n"/>
      <c r="AG96" s="41" t="n"/>
      <c r="AH96" s="41" t="n"/>
      <c r="AI96" s="41" t="n"/>
      <c r="AJ96" s="41" t="n"/>
      <c r="AK96" s="41" t="n"/>
      <c r="AL96" s="41" t="n"/>
      <c r="AM96" s="41" t="n"/>
      <c r="AN96" s="41" t="n"/>
      <c r="AO96" s="41" t="n"/>
      <c r="AP96" s="41" t="n"/>
      <c r="AQ96" s="41" t="n"/>
      <c r="AR96" s="41" t="n"/>
      <c r="AS96" s="41" t="n"/>
      <c r="AT96" s="41" t="n"/>
      <c r="AU96" s="41" t="n"/>
      <c r="AV96" s="41" t="n"/>
      <c r="AW96" s="41" t="n"/>
      <c r="AX96" s="41" t="n"/>
      <c r="AY96" s="41" t="n"/>
      <c r="AZ96" s="41" t="n"/>
      <c r="BA96" s="91" t="n"/>
      <c r="BB96" s="244" t="n"/>
      <c r="BC96" s="244" t="n"/>
      <c r="BD96" s="244" t="n"/>
      <c r="BE96" s="244" t="n"/>
      <c r="BF96" s="90" t="n"/>
      <c r="BG96" s="90" t="n"/>
      <c r="BH96" s="90" t="n"/>
      <c r="BI96" s="90" t="n"/>
      <c r="BJ96" s="90" t="n"/>
      <c r="BK96" s="90" t="n"/>
      <c r="BL96" s="90" t="n"/>
      <c r="BM96" s="90" t="n"/>
      <c r="BN96" s="90" t="n"/>
      <c r="BO96" s="90" t="n"/>
      <c r="BP96" s="90" t="n"/>
      <c r="BQ96" s="90" t="n"/>
      <c r="BR96" s="90" t="n"/>
      <c r="BS96" s="90" t="n"/>
      <c r="BT96" s="90" t="n"/>
    </row>
    <row r="97">
      <c r="A97" s="1" t="n"/>
      <c r="B97" s="1" t="n"/>
      <c r="C97" s="90" t="n"/>
      <c r="D97" s="41" t="n"/>
      <c r="E97" s="41" t="n"/>
      <c r="F97" s="41" t="n"/>
      <c r="G97" s="41" t="n"/>
      <c r="H97" s="41" t="n"/>
      <c r="I97" s="41" t="n"/>
      <c r="J97" s="41" t="n"/>
      <c r="K97" s="41" t="n"/>
      <c r="L97" s="41" t="n"/>
      <c r="M97" s="41" t="n"/>
      <c r="N97" s="41" t="n"/>
      <c r="O97" s="41" t="n"/>
      <c r="P97" s="41" t="n"/>
      <c r="Q97" s="41" t="n"/>
      <c r="R97" s="41" t="n"/>
      <c r="S97" s="41" t="n"/>
      <c r="T97" s="41" t="n"/>
      <c r="U97" s="41" t="n"/>
      <c r="V97" s="41" t="n"/>
      <c r="W97" s="41" t="n"/>
      <c r="X97" s="41" t="n"/>
      <c r="Y97" s="41" t="n"/>
      <c r="Z97" s="41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1" t="n"/>
      <c r="AY97" s="41" t="n"/>
      <c r="AZ97" s="41" t="n"/>
      <c r="BA97" s="91" t="n"/>
      <c r="BB97" s="244" t="n"/>
      <c r="BC97" s="244" t="n"/>
      <c r="BD97" s="244" t="n"/>
      <c r="BE97" s="244" t="n"/>
      <c r="BF97" s="90" t="n"/>
      <c r="BG97" s="90" t="n"/>
      <c r="BH97" s="90" t="n"/>
      <c r="BI97" s="90" t="n"/>
      <c r="BJ97" s="90" t="n"/>
      <c r="BK97" s="90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90" t="n"/>
    </row>
    <row r="98">
      <c r="A98" s="1" t="n"/>
      <c r="B98" s="1" t="n"/>
      <c r="C98" s="90" t="n"/>
      <c r="D98" s="274" t="inlineStr">
        <is>
          <t>Декан факультета                                   технологии органических веществ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1" t="n"/>
      <c r="AY98" s="41" t="n"/>
      <c r="AZ98" s="4" t="n"/>
      <c r="BA98" s="4" t="n"/>
      <c r="BB98" s="4" t="n"/>
      <c r="BC98" s="270" t="n"/>
      <c r="BD98" s="27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90" t="n"/>
      <c r="BQ98" s="90" t="n"/>
      <c r="BR98" s="90" t="n"/>
      <c r="BS98" s="90" t="n"/>
      <c r="BT98" s="90" t="n"/>
    </row>
    <row r="99">
      <c r="A99" s="1" t="n"/>
      <c r="B99" s="1" t="n"/>
      <c r="C99" s="90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3" t="n"/>
      <c r="Z99" s="3" t="n"/>
      <c r="AA99" s="3" t="n"/>
      <c r="AB99" s="3" t="n"/>
      <c r="AC99" s="3" t="n"/>
      <c r="AD99" s="276" t="n"/>
      <c r="AE99" s="276" t="n"/>
      <c r="AF99" s="276" t="n"/>
      <c r="AG99" s="276" t="n"/>
      <c r="AH99" s="276" t="n"/>
      <c r="AI99" s="276" t="n"/>
      <c r="AJ99" s="280" t="n"/>
      <c r="AK99" s="280" t="n"/>
      <c r="AL99" s="41" t="n"/>
      <c r="AM99" s="41" t="n"/>
      <c r="AN99" s="41" t="n"/>
      <c r="AO99" s="41" t="n"/>
      <c r="AP99" s="3" t="n"/>
      <c r="AQ99" s="41" t="n"/>
      <c r="AR99" s="3" t="inlineStr">
        <is>
          <t>Ю.С.Радченко</t>
        </is>
      </c>
      <c r="AS99" s="274" t="n"/>
      <c r="AT99" s="274" t="n"/>
      <c r="AU99" s="274" t="n"/>
      <c r="AV99" s="274" t="n"/>
      <c r="AW99" s="3" t="n"/>
      <c r="AX99" s="3" t="n"/>
      <c r="AY99" s="3" t="n"/>
      <c r="AZ99" s="265" t="n"/>
      <c r="BA99" s="4" t="n"/>
      <c r="BB99" s="4" t="n"/>
      <c r="BC99" s="270" t="n"/>
      <c r="BD99" s="27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90" t="n"/>
      <c r="BT99" s="90" t="n"/>
    </row>
    <row r="100">
      <c r="A100" s="1" t="n"/>
      <c r="B100" s="1" t="n"/>
      <c r="C100" s="90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265" t="n"/>
      <c r="BA100" s="4" t="n"/>
      <c r="BB100" s="4" t="n"/>
      <c r="BC100" s="270" t="n"/>
      <c r="BD100" s="27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90" t="n"/>
      <c r="BQ100" s="90" t="n"/>
      <c r="BR100" s="90" t="n"/>
      <c r="BS100" s="90" t="n"/>
      <c r="BT100" s="90" t="n"/>
    </row>
    <row r="101">
      <c r="A101" s="1" t="n"/>
      <c r="B101" s="1" t="n"/>
      <c r="C101" s="90" t="n"/>
      <c r="D101" s="276" t="n"/>
      <c r="E101" s="276" t="n"/>
      <c r="F101" s="276" t="n"/>
      <c r="G101" s="276" t="n"/>
      <c r="H101" s="277" t="inlineStr">
        <is>
          <t>20___</t>
        </is>
      </c>
      <c r="I101" s="278" t="n"/>
      <c r="J101" s="41" t="n"/>
      <c r="K101" s="41" t="n"/>
      <c r="L101" s="279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274" t="n"/>
      <c r="AC101" s="3" t="n"/>
      <c r="AD101" s="3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" t="n"/>
      <c r="BA101" s="4" t="n"/>
      <c r="BB101" s="4" t="n"/>
      <c r="BC101" s="270" t="n"/>
      <c r="BD101" s="270" t="n"/>
      <c r="BE101" s="351" t="n"/>
      <c r="BF101" s="351" t="n"/>
      <c r="BG101" s="351" t="n"/>
      <c r="BH101" s="351" t="n"/>
      <c r="BI101" s="351" t="n"/>
      <c r="BJ101" s="351" t="n"/>
      <c r="BK101" s="351" t="n"/>
      <c r="BL101" s="351" t="n"/>
      <c r="BM101" s="351" t="n"/>
      <c r="BN101" s="270" t="n"/>
      <c r="BO101" s="270" t="n"/>
      <c r="BP101" s="270" t="n"/>
      <c r="BQ101" s="90" t="n"/>
      <c r="BR101" s="90" t="n"/>
      <c r="BS101" s="90" t="n"/>
      <c r="BT101" s="90" t="n"/>
    </row>
    <row r="102">
      <c r="A102" s="1" t="n"/>
      <c r="B102" s="1" t="n"/>
      <c r="C102" s="90" t="n"/>
      <c r="D102" s="3" t="n"/>
      <c r="E102" s="3" t="n"/>
      <c r="F102" s="3" t="n"/>
      <c r="G102" s="3" t="n"/>
      <c r="H102" s="277" t="n"/>
      <c r="I102" s="278" t="n"/>
      <c r="J102" s="41" t="n"/>
      <c r="K102" s="41" t="n"/>
      <c r="L102" s="279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274" t="n"/>
      <c r="AB102" s="274" t="n"/>
      <c r="AC102" s="3" t="n"/>
      <c r="AD102" s="3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41" t="n"/>
      <c r="AZ102" s="4" t="n"/>
      <c r="BA102" s="4" t="n"/>
      <c r="BB102" s="4" t="n"/>
      <c r="BC102" s="270" t="n"/>
      <c r="BD102" s="270" t="n"/>
      <c r="BE102" s="351" t="n"/>
      <c r="BF102" s="351" t="n"/>
      <c r="BG102" s="351" t="n"/>
      <c r="BH102" s="351" t="n"/>
      <c r="BI102" s="351" t="n"/>
      <c r="BJ102" s="351" t="n"/>
      <c r="BK102" s="351" t="n"/>
      <c r="BL102" s="351" t="n"/>
      <c r="BM102" s="351" t="n"/>
      <c r="BN102" s="270" t="n"/>
      <c r="BO102" s="270" t="n"/>
      <c r="BP102" s="270" t="n"/>
      <c r="BQ102" s="90" t="n"/>
      <c r="BR102" s="90" t="n"/>
      <c r="BS102" s="90" t="n"/>
      <c r="BT102" s="90" t="n"/>
    </row>
    <row r="103">
      <c r="A103" s="1" t="n"/>
      <c r="B103" s="1" t="n"/>
      <c r="C103" s="90" t="n"/>
      <c r="D103" s="3" t="inlineStr">
        <is>
          <t>Декан факультета заочного образования</t>
        </is>
      </c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276" t="n"/>
      <c r="AE103" s="276" t="n"/>
      <c r="AF103" s="276" t="n"/>
      <c r="AG103" s="276" t="n"/>
      <c r="AH103" s="276" t="n"/>
      <c r="AI103" s="276" t="n"/>
      <c r="AJ103" s="280" t="n"/>
      <c r="AK103" s="280" t="n"/>
      <c r="AL103" s="41" t="n"/>
      <c r="AM103" s="41" t="n"/>
      <c r="AN103" s="41" t="n"/>
      <c r="AO103" s="41" t="n"/>
      <c r="AP103" s="3" t="n"/>
      <c r="AQ103" s="41" t="n"/>
      <c r="AR103" s="3" t="inlineStr">
        <is>
          <t>С.А.Прохорчик</t>
        </is>
      </c>
      <c r="AS103" s="274" t="n"/>
      <c r="AT103" s="274" t="n"/>
      <c r="AU103" s="274" t="n"/>
      <c r="AV103" s="274" t="n"/>
      <c r="AW103" s="3" t="n"/>
      <c r="AX103" s="3" t="n"/>
      <c r="AY103" s="3" t="n"/>
      <c r="AZ103" s="4" t="n"/>
      <c r="BA103" s="4" t="n"/>
      <c r="BB103" s="4" t="n"/>
      <c r="BC103" s="270" t="n"/>
      <c r="BD103" s="270" t="n"/>
      <c r="BE103" s="351" t="n"/>
      <c r="BF103" s="351" t="n"/>
      <c r="BG103" s="351" t="n"/>
      <c r="BH103" s="351" t="n"/>
      <c r="BI103" s="351" t="n"/>
      <c r="BJ103" s="351" t="n"/>
      <c r="BK103" s="351" t="n"/>
      <c r="BL103" s="351" t="n"/>
      <c r="BM103" s="351" t="n"/>
      <c r="BN103" s="270" t="n"/>
      <c r="BO103" s="270" t="n"/>
      <c r="BP103" s="270" t="n"/>
      <c r="BQ103" s="90" t="n"/>
      <c r="BR103" s="90" t="n"/>
      <c r="BS103" s="90" t="n"/>
      <c r="BT103" s="90" t="n"/>
    </row>
    <row r="104">
      <c r="A104" s="1" t="n"/>
      <c r="B104" s="1" t="n"/>
      <c r="C104" s="90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4" t="n"/>
      <c r="BA104" s="4" t="n"/>
      <c r="BB104" s="4" t="n"/>
      <c r="BC104" s="270" t="n"/>
      <c r="BD104" s="270" t="n"/>
      <c r="BE104" s="351" t="n"/>
      <c r="BF104" s="351" t="n"/>
      <c r="BG104" s="351" t="n"/>
      <c r="BH104" s="351" t="n"/>
      <c r="BI104" s="351" t="n"/>
      <c r="BJ104" s="351" t="n"/>
      <c r="BK104" s="351" t="n"/>
      <c r="BL104" s="351" t="n"/>
      <c r="BM104" s="351" t="n"/>
      <c r="BN104" s="270" t="n"/>
      <c r="BO104" s="270" t="n"/>
      <c r="BP104" s="270" t="n"/>
      <c r="BQ104" s="90" t="n"/>
      <c r="BR104" s="90" t="n"/>
      <c r="BS104" s="90" t="n"/>
      <c r="BT104" s="90" t="n"/>
    </row>
    <row r="105">
      <c r="A105" s="1" t="n"/>
      <c r="B105" s="1" t="n"/>
      <c r="C105" s="90" t="n"/>
      <c r="D105" s="276" t="n"/>
      <c r="E105" s="276" t="n"/>
      <c r="F105" s="276" t="n"/>
      <c r="G105" s="276" t="n"/>
      <c r="H105" s="277" t="inlineStr">
        <is>
          <t>20___</t>
        </is>
      </c>
      <c r="I105" s="278" t="n"/>
      <c r="J105" s="41" t="n"/>
      <c r="K105" s="41" t="n"/>
      <c r="L105" s="279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274" t="n"/>
      <c r="AC105" s="3" t="n"/>
      <c r="AD105" s="3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4" t="n"/>
      <c r="BA105" s="4" t="n"/>
      <c r="BB105" s="4" t="n"/>
      <c r="BC105" s="270" t="n"/>
      <c r="BD105" s="270" t="n"/>
      <c r="BE105" s="351" t="n"/>
      <c r="BF105" s="351" t="n"/>
      <c r="BG105" s="351" t="n"/>
      <c r="BH105" s="351" t="n"/>
      <c r="BI105" s="351" t="n"/>
      <c r="BJ105" s="351" t="n"/>
      <c r="BK105" s="351" t="n"/>
      <c r="BL105" s="351" t="n"/>
      <c r="BM105" s="351" t="n"/>
      <c r="BN105" s="270" t="n"/>
      <c r="BO105" s="270" t="n"/>
      <c r="BP105" s="270" t="n"/>
      <c r="BQ105" s="90" t="n"/>
      <c r="BR105" s="90" t="n"/>
      <c r="BS105" s="90" t="n"/>
      <c r="BT105" s="90" t="n"/>
    </row>
    <row r="106">
      <c r="A106" s="1" t="n"/>
      <c r="B106" s="1" t="n"/>
      <c r="C106" s="90" t="n"/>
      <c r="D106" s="41" t="inlineStr">
        <is>
          <t>Заведующий кафедрой биотехнологии</t>
        </is>
      </c>
      <c r="E106" s="2" t="n"/>
      <c r="F106" s="2" t="n"/>
      <c r="G106" s="2" t="n"/>
      <c r="H106" s="2" t="n"/>
      <c r="I106" s="2" t="n"/>
      <c r="J106" s="2" t="n"/>
      <c r="K106" s="2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272" t="n"/>
      <c r="AE106" s="273" t="n"/>
      <c r="AF106" s="273" t="n"/>
      <c r="AG106" s="273" t="n"/>
      <c r="AH106" s="273" t="n"/>
      <c r="AI106" s="273" t="n"/>
      <c r="AJ106" s="273" t="n"/>
      <c r="AK106" s="272" t="n"/>
      <c r="AL106" s="41" t="n"/>
      <c r="AM106" s="41" t="n"/>
      <c r="AN106" s="41" t="n"/>
      <c r="AO106" s="41" t="n"/>
      <c r="AP106" s="41" t="n"/>
      <c r="AQ106" s="3" t="n"/>
      <c r="AR106" s="41" t="inlineStr">
        <is>
          <t>В.Н.Леонтьев</t>
        </is>
      </c>
      <c r="AS106" s="274" t="n"/>
      <c r="AT106" s="274" t="n"/>
      <c r="AU106" s="274" t="n"/>
      <c r="AV106" s="274" t="n"/>
      <c r="AW106" s="3" t="n"/>
      <c r="AX106" s="3" t="n"/>
      <c r="AY106" s="3" t="n"/>
      <c r="AZ106" s="4" t="n"/>
      <c r="BA106" s="4" t="n"/>
      <c r="BB106" s="4" t="n"/>
      <c r="BC106" s="270" t="n"/>
      <c r="BD106" s="270" t="n"/>
      <c r="BE106" s="351" t="n"/>
      <c r="BF106" s="351" t="n"/>
      <c r="BG106" s="351" t="n"/>
      <c r="BH106" s="351" t="n"/>
      <c r="BI106" s="351" t="n"/>
      <c r="BJ106" s="351" t="n"/>
      <c r="BK106" s="351" t="n"/>
      <c r="BL106" s="351" t="n"/>
      <c r="BM106" s="351" t="n"/>
      <c r="BN106" s="270" t="n"/>
      <c r="BO106" s="270" t="n"/>
      <c r="BP106" s="270" t="n"/>
      <c r="BQ106" s="90" t="n"/>
      <c r="BR106" s="90" t="n"/>
      <c r="BS106" s="90" t="n"/>
      <c r="BT106" s="90" t="n"/>
    </row>
    <row r="107">
      <c r="A107" s="1" t="n"/>
      <c r="B107" s="1" t="n"/>
      <c r="C107" s="90" t="n"/>
      <c r="D107" s="3" t="n"/>
      <c r="E107" s="2" t="n"/>
      <c r="F107" s="2" t="n"/>
      <c r="G107" s="2" t="n"/>
      <c r="H107" s="2" t="n"/>
      <c r="I107" s="2" t="n"/>
      <c r="J107" s="2" t="n"/>
      <c r="K107" s="2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41" t="n"/>
      <c r="AE107" s="3" t="n"/>
      <c r="AF107" s="3" t="n"/>
      <c r="AG107" s="3" t="n"/>
      <c r="AH107" s="3" t="n"/>
      <c r="AI107" s="3" t="n"/>
      <c r="AJ107" s="3" t="n"/>
      <c r="AK107" s="41" t="n"/>
      <c r="AL107" s="41" t="n"/>
      <c r="AM107" s="41" t="n"/>
      <c r="AN107" s="41" t="n"/>
      <c r="AO107" s="41" t="n"/>
      <c r="AP107" s="41" t="n"/>
      <c r="AQ107" s="3" t="n"/>
      <c r="AR107" s="3" t="n"/>
      <c r="AS107" s="274" t="n"/>
      <c r="AT107" s="274" t="n"/>
      <c r="AU107" s="274" t="n"/>
      <c r="AV107" s="274" t="n"/>
      <c r="AW107" s="3" t="n"/>
      <c r="AX107" s="3" t="n"/>
      <c r="AY107" s="3" t="n"/>
      <c r="AZ107" s="265" t="n"/>
      <c r="BA107" s="4" t="n"/>
      <c r="BB107" s="4" t="n"/>
      <c r="BC107" s="270" t="n"/>
      <c r="BD107" s="270" t="n"/>
      <c r="BE107" s="351" t="n"/>
      <c r="BF107" s="351" t="n"/>
      <c r="BG107" s="351" t="n"/>
      <c r="BH107" s="351" t="n"/>
      <c r="BI107" s="351" t="n"/>
      <c r="BJ107" s="351" t="n"/>
      <c r="BK107" s="351" t="n"/>
      <c r="BL107" s="351" t="n"/>
      <c r="BM107" s="351" t="n"/>
      <c r="BN107" s="270" t="n"/>
      <c r="BO107" s="270" t="n"/>
      <c r="BP107" s="270" t="n"/>
      <c r="BQ107" s="90" t="n"/>
      <c r="BR107" s="90" t="n"/>
      <c r="BS107" s="90" t="n"/>
      <c r="BT107" s="90" t="n"/>
    </row>
    <row r="108">
      <c r="A108" s="1" t="n"/>
      <c r="B108" s="1" t="n"/>
      <c r="C108" s="90" t="n"/>
      <c r="D108" s="276" t="n"/>
      <c r="E108" s="276" t="n"/>
      <c r="F108" s="276" t="n"/>
      <c r="G108" s="276" t="n"/>
      <c r="H108" s="277" t="inlineStr">
        <is>
          <t>20___</t>
        </is>
      </c>
      <c r="I108" s="278" t="n"/>
      <c r="J108" s="41" t="n"/>
      <c r="K108" s="41" t="n"/>
      <c r="L108" s="279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274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265" t="n"/>
      <c r="BA108" s="4" t="n"/>
      <c r="BB108" s="265" t="n"/>
      <c r="BC108" s="270" t="n"/>
      <c r="BD108" s="270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351" t="n"/>
      <c r="BN108" s="270" t="n"/>
      <c r="BO108" s="270" t="n"/>
      <c r="BP108" s="270" t="n"/>
      <c r="BQ108" s="90" t="n"/>
      <c r="BR108" s="90" t="n"/>
      <c r="BS108" s="90" t="n"/>
      <c r="BT108" s="90" t="n"/>
    </row>
    <row r="109">
      <c r="A109" s="1" t="n"/>
      <c r="B109" s="1" t="n"/>
      <c r="C109" s="90" t="n"/>
      <c r="D109" s="3" t="n"/>
      <c r="E109" s="3" t="n"/>
      <c r="F109" s="3" t="n"/>
      <c r="G109" s="3" t="n"/>
      <c r="H109" s="277" t="n"/>
      <c r="I109" s="278" t="n"/>
      <c r="J109" s="41" t="n"/>
      <c r="K109" s="41" t="n"/>
      <c r="L109" s="279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274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265" t="n"/>
      <c r="BA109" s="4" t="n"/>
      <c r="BB109" s="265" t="n"/>
      <c r="BC109" s="270" t="n"/>
      <c r="BD109" s="270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351" t="n"/>
      <c r="BN109" s="270" t="n"/>
      <c r="BO109" s="270" t="n"/>
      <c r="BP109" s="270" t="n"/>
      <c r="BQ109" s="90" t="n"/>
      <c r="BR109" s="90" t="n"/>
      <c r="BS109" s="90" t="n"/>
      <c r="BT109" s="90" t="n"/>
    </row>
    <row r="110">
      <c r="A110" s="1" t="n"/>
      <c r="B110" s="1" t="n"/>
      <c r="C110" s="90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3" t="n"/>
      <c r="BA110" s="91" t="n"/>
      <c r="BB110" s="244" t="n"/>
      <c r="BC110" s="91" t="n"/>
      <c r="BD110" s="244" t="n"/>
      <c r="BE110" s="244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90" t="n"/>
      <c r="BQ110" s="90" t="n"/>
      <c r="BR110" s="90" t="n"/>
      <c r="BS110" s="90" t="n"/>
      <c r="BT110" s="90" t="n"/>
    </row>
    <row r="111">
      <c r="A111" s="1" t="n"/>
      <c r="B111" s="1" t="n"/>
      <c r="C111" s="90" t="n"/>
      <c r="D111" s="281" t="inlineStr">
        <is>
          <t>Рекомендован к утверждению научно-методическим советом БГТУ</t>
        </is>
      </c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356" t="n"/>
      <c r="BB111" s="356" t="n"/>
      <c r="BC111" s="356" t="n"/>
      <c r="BD111" s="356" t="n"/>
      <c r="BE111" s="356" t="n"/>
      <c r="BF111" s="356" t="n"/>
      <c r="BG111" s="356" t="n"/>
      <c r="BH111" s="356" t="n"/>
      <c r="BI111" s="356" t="n"/>
      <c r="BJ111" s="356" t="n"/>
      <c r="BK111" s="356" t="n"/>
      <c r="BL111" s="356" t="n"/>
      <c r="BM111" s="356" t="n"/>
      <c r="BN111" s="356" t="n"/>
      <c r="BO111" s="356" t="n"/>
      <c r="BP111" s="356" t="n"/>
      <c r="BQ111" s="356" t="n"/>
      <c r="BR111" s="356" t="n"/>
      <c r="BS111" s="356" t="n"/>
      <c r="BT111" s="356" t="n"/>
    </row>
    <row r="112">
      <c r="A112" s="1" t="n"/>
      <c r="B112" s="1" t="n"/>
      <c r="C112" s="90" t="n"/>
      <c r="D112" s="282" t="inlineStr">
        <is>
          <t>Протокол № 6 от 28.04.2023</t>
        </is>
      </c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356" t="n"/>
      <c r="BB112" s="522" t="n"/>
      <c r="BC112" s="522" t="n"/>
      <c r="BD112" s="522" t="n"/>
      <c r="BE112" s="522" t="n"/>
      <c r="BF112" s="522" t="n"/>
      <c r="BG112" s="522" t="n"/>
      <c r="BH112" s="522" t="n"/>
      <c r="BI112" s="522" t="n"/>
      <c r="BJ112" s="522" t="n"/>
      <c r="BK112" s="522" t="n"/>
      <c r="BL112" s="522" t="n"/>
      <c r="BM112" s="522" t="n"/>
      <c r="BN112" s="522" t="n"/>
      <c r="BO112" s="522" t="n"/>
      <c r="BP112" s="522" t="n"/>
      <c r="BQ112" s="522" t="n"/>
      <c r="BR112" s="522" t="n"/>
      <c r="BS112" s="522" t="n"/>
      <c r="BT112" s="522" t="n"/>
    </row>
    <row r="113">
      <c r="A113" s="90" t="n"/>
      <c r="B113" s="283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83" t="n"/>
      <c r="AY113" s="523" t="n"/>
      <c r="AZ113" s="523" t="n"/>
      <c r="BA113" s="523" t="n"/>
      <c r="BB113" s="523" t="n"/>
      <c r="BC113" s="523" t="n"/>
      <c r="BD113" s="523" t="n"/>
      <c r="BE113" s="523" t="n"/>
      <c r="BF113" s="523" t="n"/>
      <c r="BG113" s="523" t="n"/>
      <c r="BH113" s="523" t="n"/>
      <c r="BI113" s="523" t="n"/>
      <c r="BJ113" s="523" t="n"/>
      <c r="BK113" s="523" t="n"/>
      <c r="BL113" s="523" t="n"/>
      <c r="BM113" s="523" t="n"/>
      <c r="BN113" s="523" t="n"/>
      <c r="BO113" s="523" t="n"/>
      <c r="BP113" s="523" t="n"/>
      <c r="BQ113" s="523" t="n"/>
      <c r="BR113" s="523" t="n"/>
      <c r="BS113" s="1" t="n"/>
      <c r="BT113" s="1" t="n"/>
    </row>
    <row r="114">
      <c r="A114" s="355" t="n"/>
      <c r="B114" s="356" t="n"/>
      <c r="C114" s="356" t="n"/>
      <c r="D114" s="356" t="n"/>
      <c r="E114" s="356" t="n"/>
      <c r="F114" s="356" t="n"/>
      <c r="G114" s="356" t="n"/>
      <c r="H114" s="356" t="n"/>
      <c r="I114" s="356" t="n"/>
      <c r="J114" s="356" t="n"/>
      <c r="K114" s="356" t="n"/>
      <c r="L114" s="356" t="n"/>
      <c r="M114" s="356" t="n"/>
      <c r="N114" s="356" t="n"/>
      <c r="O114" s="356" t="n"/>
      <c r="P114" s="356" t="n"/>
      <c r="Q114" s="356" t="n"/>
      <c r="R114" s="356" t="n"/>
      <c r="S114" s="356" t="n"/>
      <c r="T114" s="356" t="n"/>
      <c r="U114" s="356" t="n"/>
      <c r="V114" s="356" t="n"/>
      <c r="W114" s="356" t="n"/>
      <c r="X114" s="356" t="n"/>
      <c r="Y114" s="356" t="n"/>
      <c r="Z114" s="356" t="n"/>
      <c r="AA114" s="356" t="n"/>
      <c r="AB114" s="356" t="n"/>
      <c r="AC114" s="356" t="n"/>
      <c r="AD114" s="356" t="n"/>
      <c r="AE114" s="356" t="n"/>
      <c r="AF114" s="356" t="n"/>
      <c r="AG114" s="356" t="n"/>
      <c r="AH114" s="356" t="n"/>
      <c r="AI114" s="356" t="n"/>
      <c r="AJ114" s="356" t="n"/>
      <c r="AK114" s="356" t="n"/>
      <c r="AL114" s="356" t="n"/>
      <c r="AM114" s="356" t="n"/>
      <c r="AN114" s="356" t="n"/>
      <c r="AO114" s="356" t="n"/>
      <c r="AP114" s="356" t="n"/>
      <c r="AQ114" s="356" t="n"/>
      <c r="AR114" s="356" t="n"/>
      <c r="AS114" s="356" t="n"/>
      <c r="AT114" s="356" t="n"/>
      <c r="AU114" s="356" t="n"/>
      <c r="AV114" s="356" t="n"/>
      <c r="AW114" s="356" t="n"/>
      <c r="AX114" s="356" t="n"/>
      <c r="AY114" s="243" t="n"/>
      <c r="AZ114" s="243" t="n"/>
      <c r="BA114" s="243" t="n"/>
      <c r="BB114" s="243" t="n"/>
      <c r="BC114" s="243" t="n"/>
      <c r="BD114" s="243" t="n"/>
      <c r="BE114" s="243" t="n"/>
      <c r="BF114" s="243" t="n"/>
      <c r="BG114" s="243" t="n"/>
      <c r="BH114" s="243" t="n"/>
      <c r="BI114" s="243" t="n"/>
      <c r="BJ114" s="243" t="n"/>
      <c r="BK114" s="243" t="n"/>
      <c r="BL114" s="243" t="n"/>
      <c r="BM114" s="243" t="n"/>
      <c r="BN114" s="243" t="n"/>
      <c r="BO114" s="243" t="n"/>
      <c r="BP114" s="243" t="n"/>
      <c r="BQ114" s="243" t="n"/>
      <c r="BR114" s="243" t="n"/>
      <c r="BS114" s="1" t="n"/>
      <c r="BT114" s="1" t="n"/>
    </row>
    <row r="115">
      <c r="A115" s="524" t="n"/>
      <c r="B115" s="356" t="n"/>
      <c r="C115" s="356" t="n"/>
      <c r="D115" s="356" t="n"/>
      <c r="E115" s="356" t="n"/>
      <c r="F115" s="356" t="n"/>
      <c r="G115" s="355" t="n"/>
      <c r="H115" s="516" t="n"/>
      <c r="I115" s="516" t="n"/>
      <c r="J115" s="516" t="n"/>
      <c r="K115" s="516" t="n"/>
      <c r="L115" s="516" t="n"/>
      <c r="M115" s="516" t="n"/>
      <c r="N115" s="516" t="n"/>
      <c r="O115" s="516" t="n"/>
      <c r="P115" s="516" t="n"/>
      <c r="Q115" s="516" t="n"/>
      <c r="R115" s="516" t="n"/>
      <c r="S115" s="516" t="n"/>
      <c r="T115" s="356" t="n"/>
      <c r="U115" s="356" t="n"/>
      <c r="V115" s="356" t="n"/>
      <c r="W115" s="356" t="n"/>
      <c r="X115" s="356" t="n"/>
      <c r="Y115" s="356" t="n"/>
      <c r="Z115" s="356" t="n"/>
      <c r="AA115" s="356" t="n"/>
      <c r="AB115" s="356" t="n"/>
      <c r="AC115" s="355" t="n"/>
      <c r="AD115" s="355" t="n"/>
      <c r="AE115" s="516" t="n"/>
      <c r="AF115" s="516" t="n"/>
      <c r="AG115" s="356" t="n"/>
      <c r="AH115" s="356" t="n"/>
      <c r="AI115" s="356" t="n"/>
      <c r="AJ115" s="356" t="n"/>
      <c r="AK115" s="356" t="n"/>
      <c r="AL115" s="356" t="n"/>
      <c r="AM115" s="356" t="n"/>
      <c r="AN115" s="356" t="n"/>
      <c r="AO115" s="356" t="n"/>
      <c r="AP115" s="355" t="n"/>
      <c r="AQ115" s="355" t="n"/>
      <c r="AR115" s="260" t="n"/>
      <c r="AS115" s="516" t="n"/>
      <c r="AT115" s="356" t="n"/>
      <c r="AU115" s="356" t="n"/>
      <c r="AV115" s="356" t="n"/>
      <c r="AW115" s="356" t="n"/>
      <c r="AX115" s="356" t="n"/>
      <c r="AY115" s="1" t="n"/>
      <c r="AZ115" s="1" t="n"/>
      <c r="BA115" s="1" t="n"/>
      <c r="BB115" s="1" t="n"/>
      <c r="BC115" s="1" t="n"/>
      <c r="BD115" s="1" t="n"/>
      <c r="BE115" s="1" t="n"/>
      <c r="BF115" s="1" t="n"/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1" t="n"/>
      <c r="BP115" s="1" t="n"/>
      <c r="BQ115" s="1" t="n"/>
      <c r="BR115" s="1" t="n"/>
      <c r="BS115" s="1" t="n"/>
      <c r="BT115" s="1" t="n"/>
    </row>
    <row r="116">
      <c r="A116" s="523" t="n"/>
      <c r="B116" s="525" t="n"/>
      <c r="C116" s="525" t="n"/>
      <c r="D116" s="525" t="n"/>
      <c r="E116" s="525" t="n"/>
      <c r="F116" s="525" t="n"/>
      <c r="G116" s="525" t="n"/>
      <c r="H116" s="525" t="n"/>
      <c r="I116" s="525" t="n"/>
      <c r="J116" s="523" t="n"/>
      <c r="K116" s="523" t="n"/>
      <c r="L116" s="523" t="n"/>
      <c r="M116" s="523" t="n"/>
      <c r="N116" s="523" t="n"/>
      <c r="O116" s="523" t="n"/>
      <c r="P116" s="523" t="n"/>
      <c r="Q116" s="523" t="n"/>
      <c r="R116" s="523" t="n"/>
      <c r="S116" s="523" t="n"/>
      <c r="T116" s="523" t="n"/>
      <c r="U116" s="523" t="n"/>
      <c r="V116" s="523" t="n"/>
      <c r="W116" s="523" t="n"/>
      <c r="X116" s="523" t="n"/>
      <c r="Y116" s="523" t="n"/>
      <c r="Z116" s="523" t="n"/>
      <c r="AA116" s="523" t="n"/>
      <c r="AB116" s="523" t="n"/>
      <c r="AC116" s="523" t="n"/>
      <c r="AD116" s="523" t="n"/>
      <c r="AE116" s="523" t="n"/>
      <c r="AF116" s="523" t="n"/>
      <c r="AG116" s="523" t="n"/>
      <c r="AH116" s="523" t="n"/>
      <c r="AI116" s="523" t="n"/>
      <c r="AJ116" s="523" t="n"/>
      <c r="AK116" s="523" t="n"/>
      <c r="AL116" s="523" t="n"/>
      <c r="AM116" s="523" t="n"/>
      <c r="AN116" s="523" t="n"/>
      <c r="AO116" s="523" t="n"/>
      <c r="AP116" s="523" t="n"/>
      <c r="AQ116" s="523" t="n"/>
      <c r="AR116" s="523" t="n"/>
      <c r="AS116" s="523" t="n"/>
      <c r="AT116" s="523" t="n"/>
      <c r="AU116" s="523" t="n"/>
      <c r="AV116" s="523" t="n"/>
      <c r="AW116" s="523" t="n"/>
      <c r="AX116" s="523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  <c r="BR116" s="1" t="n"/>
      <c r="BS116" s="1" t="n"/>
      <c r="BT116" s="1" t="n"/>
    </row>
    <row r="117">
      <c r="A117" s="242" t="n"/>
      <c r="B117" s="242" t="n"/>
      <c r="C117" s="242" t="n"/>
      <c r="D117" s="242" t="n"/>
      <c r="E117" s="242" t="n"/>
      <c r="F117" s="242" t="n"/>
      <c r="G117" s="242" t="n"/>
      <c r="H117" s="242" t="n"/>
      <c r="I117" s="242" t="n"/>
      <c r="J117" s="242" t="n"/>
      <c r="K117" s="242" t="n"/>
      <c r="L117" s="242" t="n"/>
      <c r="M117" s="242" t="n"/>
      <c r="N117" s="242" t="n"/>
      <c r="O117" s="242" t="n"/>
      <c r="P117" s="242" t="n"/>
      <c r="Q117" s="242" t="n"/>
      <c r="R117" s="242" t="n"/>
      <c r="S117" s="242" t="n"/>
      <c r="T117" s="242" t="n"/>
      <c r="U117" s="242" t="n"/>
      <c r="V117" s="242" t="n"/>
      <c r="W117" s="242" t="n"/>
      <c r="X117" s="242" t="n"/>
      <c r="Y117" s="242" t="n"/>
      <c r="Z117" s="242" t="n"/>
      <c r="AA117" s="242" t="n"/>
      <c r="AB117" s="242" t="n"/>
      <c r="AC117" s="242" t="n"/>
      <c r="AD117" s="242" t="n"/>
      <c r="AE117" s="242" t="n"/>
      <c r="AF117" s="242" t="n"/>
      <c r="AG117" s="242" t="n"/>
      <c r="AH117" s="242" t="n"/>
      <c r="AI117" s="242" t="n"/>
      <c r="AJ117" s="242" t="n"/>
      <c r="AK117" s="242" t="n"/>
      <c r="AL117" s="242" t="n"/>
      <c r="AM117" s="242" t="n"/>
      <c r="AN117" s="242" t="n"/>
      <c r="AO117" s="242" t="n"/>
      <c r="AP117" s="242" t="n"/>
      <c r="AQ117" s="242" t="n"/>
      <c r="AR117" s="242" t="n"/>
      <c r="AS117" s="242" t="n"/>
      <c r="AT117" s="242" t="n"/>
      <c r="AU117" s="242" t="n"/>
      <c r="AV117" s="242" t="n"/>
      <c r="AW117" s="242" t="n"/>
      <c r="AX117" s="242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  <c r="BR117" s="1" t="n"/>
      <c r="BS117" s="1" t="n"/>
      <c r="BT117" s="1" t="n"/>
    </row>
    <row r="118">
      <c r="A118" s="243" t="n"/>
      <c r="B118" s="243" t="n"/>
      <c r="C118" s="243" t="n"/>
      <c r="D118" s="243" t="n"/>
      <c r="E118" s="243" t="n"/>
      <c r="F118" s="243" t="n"/>
      <c r="G118" s="243" t="n"/>
      <c r="H118" s="243" t="n"/>
      <c r="I118" s="243" t="n"/>
      <c r="J118" s="243" t="n"/>
      <c r="K118" s="243" t="n"/>
      <c r="L118" s="243" t="n"/>
      <c r="M118" s="243" t="n"/>
      <c r="N118" s="243" t="n"/>
      <c r="O118" s="243" t="n"/>
      <c r="P118" s="243" t="n"/>
      <c r="Q118" s="243" t="n"/>
      <c r="R118" s="243" t="n"/>
      <c r="S118" s="243" t="n"/>
      <c r="T118" s="243" t="n"/>
      <c r="U118" s="243" t="n"/>
      <c r="V118" s="243" t="n"/>
      <c r="W118" s="243" t="n"/>
      <c r="X118" s="243" t="n"/>
      <c r="Y118" s="243" t="n"/>
      <c r="Z118" s="243" t="n"/>
      <c r="AA118" s="243" t="n"/>
      <c r="AB118" s="243" t="n"/>
      <c r="AC118" s="243" t="n"/>
      <c r="AD118" s="243" t="n"/>
      <c r="AE118" s="243" t="n"/>
      <c r="AF118" s="243" t="n"/>
      <c r="AG118" s="243" t="n"/>
      <c r="AH118" s="243" t="n"/>
      <c r="AI118" s="243" t="n"/>
      <c r="AJ118" s="243" t="n"/>
      <c r="AK118" s="243" t="n"/>
      <c r="AL118" s="243" t="n"/>
      <c r="AM118" s="243" t="n"/>
      <c r="AN118" s="243" t="n"/>
      <c r="AO118" s="243" t="n"/>
      <c r="AP118" s="243" t="n"/>
      <c r="AQ118" s="243" t="n"/>
      <c r="AR118" s="243" t="n"/>
      <c r="AS118" s="243" t="n"/>
      <c r="AT118" s="243" t="n"/>
      <c r="AU118" s="243" t="n"/>
      <c r="AV118" s="243" t="n"/>
      <c r="AW118" s="243" t="n"/>
      <c r="AX118" s="243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  <c r="BR118" s="1" t="n"/>
      <c r="BS118" s="1" t="n"/>
      <c r="BT118" s="1" t="n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20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3" t="n"/>
      <c r="BK2" s="3" t="n"/>
      <c r="BL2" s="3" t="n"/>
      <c r="BM2" s="3" t="n"/>
      <c r="BN2" s="3" t="n"/>
      <c r="BO2" s="3" t="n"/>
      <c r="BP2" s="3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3" t="n"/>
      <c r="BK3" s="3" t="n"/>
      <c r="BL3" s="3" t="n"/>
      <c r="BM3" s="3" t="n"/>
      <c r="BN3" s="3" t="n"/>
      <c r="BO3" s="3" t="n"/>
      <c r="BP3" s="3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0" t="n"/>
      <c r="B4" s="10" t="n"/>
      <c r="C4" s="10" t="n"/>
      <c r="D4" s="10" t="n"/>
      <c r="E4" s="10" t="n"/>
      <c r="F4" s="10" t="n"/>
      <c r="G4" s="10" t="n"/>
      <c r="H4" s="10" t="n"/>
      <c r="I4" s="10" t="n"/>
      <c r="J4" s="10" t="n"/>
      <c r="K4" s="10" t="n"/>
      <c r="L4" s="284" t="n"/>
      <c r="M4" s="5" t="n"/>
      <c r="N4" s="5" t="n"/>
      <c r="O4" s="31" t="n"/>
      <c r="P4" s="31" t="n"/>
      <c r="Q4" s="13" t="inlineStr">
        <is>
          <t xml:space="preserve"> УЧЕБНЫЙ ПЛАН</t>
        </is>
      </c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286" t="n"/>
      <c r="AY4" s="286" t="n"/>
      <c r="AZ4" s="286" t="n"/>
      <c r="BA4" s="286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97" t="n"/>
      <c r="BN4" s="9" t="n"/>
      <c r="BO4" s="9" t="n"/>
      <c r="BP4" s="9" t="n"/>
      <c r="BQ4" s="10" t="n"/>
      <c r="BR4" s="10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0" t="n"/>
      <c r="B5" s="10" t="n"/>
      <c r="C5" s="10" t="n"/>
      <c r="D5" s="10" t="n"/>
      <c r="E5" s="284" t="inlineStr">
        <is>
          <t>УТВЕРЖДЕНО</t>
        </is>
      </c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909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052" t="n"/>
      <c r="AY5" s="18" t="inlineStr">
        <is>
          <t>Степень: Магистр</t>
        </is>
      </c>
      <c r="AZ5" s="18" t="n"/>
      <c r="BA5" s="18" t="n"/>
      <c r="BB5" s="18" t="n"/>
      <c r="BC5" s="18" t="n"/>
      <c r="BD5" s="18" t="n"/>
      <c r="BE5" s="18" t="n"/>
      <c r="BF5" s="10" t="n"/>
      <c r="BG5" s="10" t="n"/>
      <c r="BH5" s="10" t="n"/>
      <c r="BI5" s="18" t="n"/>
      <c r="BJ5" s="18" t="n"/>
      <c r="BK5" s="97" t="n"/>
      <c r="BL5" s="97" t="n"/>
      <c r="BM5" s="94" t="n"/>
      <c r="BN5" s="9" t="n"/>
      <c r="BO5" s="9" t="n"/>
      <c r="BP5" s="9" t="n"/>
      <c r="BQ5" s="10" t="n"/>
      <c r="BR5" s="10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0" t="n"/>
      <c r="B6" s="10" t="n"/>
      <c r="C6" s="10" t="n"/>
      <c r="D6" s="10" t="n"/>
      <c r="E6" s="284" t="n"/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21" t="n"/>
      <c r="AZ6" s="21" t="n"/>
      <c r="BA6" s="21" t="n"/>
      <c r="BB6" s="21" t="n"/>
      <c r="BC6" s="21" t="n"/>
      <c r="BD6" s="21" t="n"/>
      <c r="BE6" s="21" t="n"/>
      <c r="BF6" s="10" t="n"/>
      <c r="BG6" s="10" t="n"/>
      <c r="BH6" s="10" t="n"/>
      <c r="BI6" s="21" t="n"/>
      <c r="BJ6" s="21" t="n"/>
      <c r="BK6" s="94" t="n"/>
      <c r="BL6" s="94" t="n"/>
      <c r="BM6" s="91" t="n"/>
      <c r="BN6" s="16" t="n"/>
      <c r="BO6" s="16" t="n"/>
      <c r="BP6" s="16" t="n"/>
      <c r="BQ6" s="22" t="n"/>
      <c r="BR6" s="22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0" t="n"/>
      <c r="B7" s="10" t="n"/>
      <c r="C7" s="10" t="n"/>
      <c r="D7" s="10" t="n"/>
      <c r="E7" s="284" t="inlineStr">
        <is>
          <t>Ректором БГТУ</t>
        </is>
      </c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31" t="n"/>
      <c r="Q7" s="31" t="n"/>
      <c r="R7" s="790" t="inlineStr">
        <is>
          <t>Специальность:</t>
        </is>
      </c>
      <c r="S7" s="23" t="n"/>
      <c r="T7" s="10" t="n"/>
      <c r="U7" s="23" t="n"/>
      <c r="V7" s="23" t="n"/>
      <c r="W7" s="23" t="n"/>
      <c r="X7" s="23" t="n"/>
      <c r="Y7" s="23" t="n"/>
      <c r="Z7" s="3240" t="inlineStr">
        <is>
          <t>7-06-0711-07 Технология вяжущих веществ, керамических и  стекловидных материалов и изделий</t>
        </is>
      </c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690" t="n"/>
      <c r="AY7" s="23" t="inlineStr">
        <is>
          <t xml:space="preserve">Срок обучения: </t>
        </is>
      </c>
      <c r="AZ7" s="23" t="n"/>
      <c r="BA7" s="23" t="n"/>
      <c r="BB7" s="23" t="n"/>
      <c r="BC7" s="23" t="n"/>
      <c r="BD7" s="24" t="inlineStr">
        <is>
          <t>1  год</t>
        </is>
      </c>
      <c r="BE7" s="23" t="n"/>
      <c r="BF7" s="10" t="n"/>
      <c r="BG7" s="10" t="n"/>
      <c r="BH7" s="10" t="n"/>
      <c r="BI7" s="24" t="n"/>
      <c r="BJ7" s="10" t="n"/>
      <c r="BK7" s="91" t="n"/>
      <c r="BL7" s="91" t="n"/>
      <c r="BM7" s="90" t="n"/>
      <c r="BN7" s="31" t="n"/>
      <c r="BO7" s="31" t="n"/>
      <c r="BP7" s="31" t="n"/>
      <c r="BQ7" s="25" t="n"/>
      <c r="BR7" s="25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443" t="n"/>
      <c r="Q8" s="2443" t="n"/>
      <c r="R8" s="23" t="n"/>
      <c r="S8" s="23" t="n"/>
      <c r="T8" s="23" t="n"/>
      <c r="U8" s="23" t="n"/>
      <c r="V8" s="23" t="n"/>
      <c r="W8" s="23" t="n"/>
      <c r="X8" s="23" t="n"/>
      <c r="Y8" s="23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690" t="n"/>
      <c r="AY8" s="29" t="n"/>
      <c r="AZ8" s="29" t="n"/>
      <c r="BA8" s="29" t="n"/>
      <c r="BB8" s="29" t="n"/>
      <c r="BC8" s="29" t="n"/>
      <c r="BD8" s="29" t="n"/>
      <c r="BE8" s="29" t="n"/>
      <c r="BF8" s="1" t="n"/>
      <c r="BG8" s="1" t="n"/>
      <c r="BH8" s="1" t="n"/>
      <c r="BI8" s="29" t="n"/>
      <c r="BJ8" s="30" t="n"/>
      <c r="BK8" s="91" t="n"/>
      <c r="BL8" s="351" t="n"/>
      <c r="BM8" s="97" t="n"/>
      <c r="BN8" s="9" t="n"/>
      <c r="BO8" s="9" t="n"/>
      <c r="BP8" s="9" t="n"/>
      <c r="BQ8" s="25" t="n"/>
      <c r="BR8" s="25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284" t="inlineStr">
        <is>
          <t>И.В. Войтовым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902" t="n"/>
      <c r="S9" s="902" t="n"/>
      <c r="T9" s="902" t="n"/>
      <c r="U9" s="902" t="n"/>
      <c r="V9" s="902" t="n"/>
      <c r="W9" s="902" t="n"/>
      <c r="X9" s="902" t="n"/>
      <c r="Y9" s="2444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351" t="n"/>
      <c r="AY9" s="18" t="inlineStr">
        <is>
          <t xml:space="preserve">Форма получения образования: </t>
        </is>
      </c>
      <c r="AZ9" s="18" t="n"/>
      <c r="BA9" s="18" t="n"/>
      <c r="BB9" s="18" t="n"/>
      <c r="BC9" s="18" t="n"/>
      <c r="BD9" s="18" t="n"/>
      <c r="BE9" s="18" t="n"/>
      <c r="BF9" s="1" t="n"/>
      <c r="BG9" s="1" t="n"/>
      <c r="BH9" s="1" t="n"/>
      <c r="BI9" s="18" t="n"/>
      <c r="BJ9" s="18" t="n"/>
      <c r="BK9" s="97" t="n"/>
      <c r="BL9" s="97" t="n"/>
      <c r="BM9" s="296" t="n"/>
      <c r="BN9" s="38" t="n"/>
      <c r="BO9" s="38" t="n"/>
      <c r="BP9" s="38" t="n"/>
      <c r="BQ9" s="32" t="n"/>
      <c r="BR9" s="32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284" t="n"/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16" t="n"/>
      <c r="AG10" s="31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37" t="inlineStr">
        <is>
          <t>очная (дневная)</t>
        </is>
      </c>
      <c r="AZ10" s="37" t="n"/>
      <c r="BA10" s="37" t="n"/>
      <c r="BB10" s="37" t="n"/>
      <c r="BC10" s="30" t="n"/>
      <c r="BD10" s="30" t="n"/>
      <c r="BE10" s="30" t="n"/>
      <c r="BF10" s="1" t="n"/>
      <c r="BG10" s="1" t="n"/>
      <c r="BH10" s="1" t="n"/>
      <c r="BI10" s="30" t="n"/>
      <c r="BJ10" s="30" t="n"/>
      <c r="BK10" s="296" t="n"/>
      <c r="BL10" s="296" t="n"/>
      <c r="BM10" s="25" t="n"/>
      <c r="BN10" s="9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224" t="n"/>
      <c r="B11" s="299" t="n"/>
      <c r="C11" s="299" t="n"/>
      <c r="D11" s="299" t="n"/>
      <c r="E11" s="284" t="inlineStr">
        <is>
          <t>03.05.2023</t>
        </is>
      </c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356" t="n"/>
      <c r="B12" s="356" t="n"/>
      <c r="C12" s="356" t="n"/>
      <c r="D12" s="356" t="n"/>
      <c r="E12" s="3" t="inlineStr">
        <is>
          <t>Регистрационный № 06-07-031/уч.</t>
        </is>
      </c>
      <c r="F12" s="284" t="n"/>
      <c r="G12" s="284" t="n"/>
      <c r="H12" s="284" t="n"/>
      <c r="I12" s="284" t="n"/>
      <c r="J12" s="284" t="n"/>
      <c r="K12" s="284" t="n"/>
      <c r="L12" s="284" t="n"/>
      <c r="M12" s="284" t="n"/>
      <c r="N12" s="284" t="n"/>
      <c r="O12" s="284" t="n"/>
      <c r="P12" s="356" t="n"/>
      <c r="Q12" s="356" t="n"/>
      <c r="R12" s="356" t="n"/>
      <c r="S12" s="356" t="n"/>
      <c r="T12" s="356" t="n"/>
      <c r="U12" s="356" t="n"/>
      <c r="V12" s="356" t="n"/>
      <c r="W12" s="356" t="n"/>
      <c r="X12" s="356" t="n"/>
      <c r="Y12" s="356" t="n"/>
      <c r="Z12" s="356" t="n"/>
      <c r="AA12" s="356" t="n"/>
      <c r="AB12" s="356" t="n"/>
      <c r="AC12" s="356" t="n"/>
      <c r="AD12" s="356" t="n"/>
      <c r="AE12" s="356" t="n"/>
      <c r="AF12" s="356" t="n"/>
      <c r="AG12" s="356" t="n"/>
      <c r="AH12" s="356" t="n"/>
      <c r="AI12" s="356" t="n"/>
      <c r="AJ12" s="356" t="n"/>
      <c r="AK12" s="356" t="n"/>
      <c r="AL12" s="356" t="n"/>
      <c r="AM12" s="356" t="n"/>
      <c r="AN12" s="356" t="n"/>
      <c r="AO12" s="356" t="n"/>
      <c r="AP12" s="356" t="n"/>
      <c r="AQ12" s="356" t="n"/>
      <c r="AR12" s="356" t="n"/>
      <c r="AS12" s="356" t="n"/>
      <c r="AT12" s="356" t="n"/>
      <c r="AU12" s="356" t="n"/>
      <c r="AV12" s="356" t="n"/>
      <c r="AW12" s="356" t="n"/>
      <c r="AX12" s="356" t="n"/>
      <c r="AY12" s="356" t="n"/>
      <c r="AZ12" s="356" t="n"/>
      <c r="BA12" s="356" t="n"/>
      <c r="BB12" s="356" t="n"/>
      <c r="BC12" s="356" t="n"/>
      <c r="BD12" s="356" t="n"/>
      <c r="BE12" s="356" t="n"/>
      <c r="BF12" s="356" t="n"/>
      <c r="BG12" s="356" t="n"/>
      <c r="BH12" s="356" t="n"/>
      <c r="BI12" s="356" t="n"/>
      <c r="BJ12" s="356" t="n"/>
      <c r="BK12" s="356" t="n"/>
      <c r="BL12" s="356" t="n"/>
      <c r="BM12" s="356" t="n"/>
      <c r="BN12" s="356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41" t="n"/>
      <c r="BH13" s="41" t="n"/>
      <c r="BI13" s="41" t="n"/>
      <c r="BJ13" s="41" t="n"/>
      <c r="BK13" s="41" t="n"/>
      <c r="BL13" s="41" t="n"/>
      <c r="BM13" s="41" t="n"/>
      <c r="BN13" s="4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1407" t="inlineStr">
        <is>
          <t>КУРСЫ</t>
        </is>
      </c>
      <c r="B14" s="1710" t="inlineStr">
        <is>
          <t>сентябрь</t>
        </is>
      </c>
      <c r="C14" s="50" t="n"/>
      <c r="D14" s="50" t="n"/>
      <c r="E14" s="51" t="n"/>
      <c r="F14" s="1711" t="n"/>
      <c r="G14" s="1712" t="inlineStr">
        <is>
          <t>октябрь</t>
        </is>
      </c>
      <c r="H14" s="50" t="n"/>
      <c r="I14" s="51" t="n"/>
      <c r="J14" s="1713" t="n"/>
      <c r="K14" s="1712" t="inlineStr">
        <is>
          <t>ноябрь</t>
        </is>
      </c>
      <c r="L14" s="50" t="n"/>
      <c r="M14" s="50" t="n"/>
      <c r="N14" s="51" t="n"/>
      <c r="O14" s="1712" t="inlineStr">
        <is>
          <t>декабрь</t>
        </is>
      </c>
      <c r="P14" s="50" t="n"/>
      <c r="Q14" s="50" t="n"/>
      <c r="R14" s="51" t="n"/>
      <c r="S14" s="1713" t="n"/>
      <c r="T14" s="1712" t="inlineStr">
        <is>
          <t>январь</t>
        </is>
      </c>
      <c r="U14" s="50" t="n"/>
      <c r="V14" s="51" t="n"/>
      <c r="W14" s="1714" t="n"/>
      <c r="X14" s="1712" t="inlineStr">
        <is>
          <t>февраль</t>
        </is>
      </c>
      <c r="Y14" s="50" t="n"/>
      <c r="Z14" s="51" t="n"/>
      <c r="AA14" s="1714" t="n"/>
      <c r="AB14" s="1712" t="inlineStr">
        <is>
          <t>март</t>
        </is>
      </c>
      <c r="AC14" s="50" t="n"/>
      <c r="AD14" s="50" t="n"/>
      <c r="AE14" s="51" t="n"/>
      <c r="AF14" s="1714" t="n"/>
      <c r="AG14" s="1712" t="inlineStr">
        <is>
          <t>апрель</t>
        </is>
      </c>
      <c r="AH14" s="50" t="n"/>
      <c r="AI14" s="51" t="n"/>
      <c r="AJ14" s="1714" t="n"/>
      <c r="AK14" s="1712" t="inlineStr">
        <is>
          <t>май</t>
        </is>
      </c>
      <c r="AL14" s="50" t="n"/>
      <c r="AM14" s="50" t="n"/>
      <c r="AN14" s="51" t="n"/>
      <c r="AO14" s="1712" t="inlineStr">
        <is>
          <t>июнь</t>
        </is>
      </c>
      <c r="AP14" s="50" t="n"/>
      <c r="AQ14" s="50" t="n"/>
      <c r="AR14" s="51" t="n"/>
      <c r="AS14" s="1711" t="n"/>
      <c r="AT14" s="53" t="n"/>
      <c r="AU14" s="1712" t="inlineStr">
        <is>
          <t>июль</t>
        </is>
      </c>
      <c r="AV14" s="50" t="n"/>
      <c r="AW14" s="51" t="n"/>
      <c r="AX14" s="1713" t="n"/>
      <c r="AY14" s="1712" t="inlineStr">
        <is>
          <t>август</t>
        </is>
      </c>
      <c r="AZ14" s="50" t="n"/>
      <c r="BA14" s="50" t="n"/>
      <c r="BB14" s="51" t="n"/>
      <c r="BC14" s="56" t="inlineStr">
        <is>
          <t>Теоретическое обучение</t>
        </is>
      </c>
      <c r="BD14" s="57" t="inlineStr">
        <is>
          <t>Экзаменационные сессии</t>
        </is>
      </c>
      <c r="BE14" s="57" t="inlineStr">
        <is>
          <t>Производственные практики</t>
        </is>
      </c>
      <c r="BF14" s="57" t="inlineStr">
        <is>
          <t>Магистерская диссертация</t>
        </is>
      </c>
      <c r="BG14" s="57" t="inlineStr">
        <is>
          <t>Итоговая аттестация</t>
        </is>
      </c>
      <c r="BH14" s="57" t="inlineStr">
        <is>
          <t>Каникулы</t>
        </is>
      </c>
      <c r="BI14" s="58" t="inlineStr">
        <is>
          <t>Всего</t>
        </is>
      </c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3241" t="n">
        <v>1</v>
      </c>
      <c r="C15" s="3242" t="n">
        <v>8</v>
      </c>
      <c r="D15" s="3242" t="n">
        <v>15</v>
      </c>
      <c r="E15" s="3242" t="n">
        <v>22</v>
      </c>
      <c r="F15" s="3150" t="n">
        <v>29</v>
      </c>
      <c r="G15" s="3242" t="n">
        <v>6</v>
      </c>
      <c r="H15" s="3242" t="n">
        <v>13</v>
      </c>
      <c r="I15" s="3242" t="n">
        <v>20</v>
      </c>
      <c r="J15" s="3150" t="n">
        <v>27</v>
      </c>
      <c r="K15" s="3242" t="n">
        <v>3</v>
      </c>
      <c r="L15" s="3242" t="n">
        <v>10</v>
      </c>
      <c r="M15" s="3242" t="n">
        <v>17</v>
      </c>
      <c r="N15" s="3242" t="n">
        <v>24</v>
      </c>
      <c r="O15" s="3242" t="n">
        <v>1</v>
      </c>
      <c r="P15" s="3242" t="n">
        <v>8</v>
      </c>
      <c r="Q15" s="3242" t="n">
        <v>15</v>
      </c>
      <c r="R15" s="3242" t="n">
        <v>22</v>
      </c>
      <c r="S15" s="3150" t="n">
        <v>29</v>
      </c>
      <c r="T15" s="3242" t="n">
        <v>5</v>
      </c>
      <c r="U15" s="3242" t="n">
        <v>12</v>
      </c>
      <c r="V15" s="3242" t="n">
        <v>19</v>
      </c>
      <c r="W15" s="3150" t="n">
        <v>26</v>
      </c>
      <c r="X15" s="3242" t="n">
        <v>2</v>
      </c>
      <c r="Y15" s="3242" t="n">
        <v>9</v>
      </c>
      <c r="Z15" s="3242" t="n">
        <v>16</v>
      </c>
      <c r="AA15" s="3150" t="n">
        <v>23</v>
      </c>
      <c r="AB15" s="3242" t="n">
        <v>2</v>
      </c>
      <c r="AC15" s="3242" t="n">
        <v>9</v>
      </c>
      <c r="AD15" s="3242" t="n">
        <v>16</v>
      </c>
      <c r="AE15" s="3242" t="n">
        <v>23</v>
      </c>
      <c r="AF15" s="3150" t="n">
        <v>30</v>
      </c>
      <c r="AG15" s="3242" t="n">
        <v>6</v>
      </c>
      <c r="AH15" s="3242" t="n">
        <v>13</v>
      </c>
      <c r="AI15" s="3242" t="n">
        <v>20</v>
      </c>
      <c r="AJ15" s="3150" t="n">
        <v>27</v>
      </c>
      <c r="AK15" s="3242" t="n">
        <v>4</v>
      </c>
      <c r="AL15" s="3242" t="n">
        <v>11</v>
      </c>
      <c r="AM15" s="3242" t="n">
        <v>18</v>
      </c>
      <c r="AN15" s="3242" t="n">
        <v>25</v>
      </c>
      <c r="AO15" s="3242" t="n">
        <v>1</v>
      </c>
      <c r="AP15" s="3242" t="n">
        <v>8</v>
      </c>
      <c r="AQ15" s="3242" t="n">
        <v>15</v>
      </c>
      <c r="AR15" s="3242" t="n">
        <v>22</v>
      </c>
      <c r="AS15" s="3150" t="n">
        <v>29</v>
      </c>
      <c r="AT15" s="2383" t="n"/>
      <c r="AU15" s="3242" t="n">
        <v>6</v>
      </c>
      <c r="AV15" s="3242" t="n">
        <v>13</v>
      </c>
      <c r="AW15" s="3242" t="n">
        <v>20</v>
      </c>
      <c r="AX15" s="3150" t="n">
        <v>27</v>
      </c>
      <c r="AY15" s="3242" t="n">
        <v>3</v>
      </c>
      <c r="AZ15" s="3242" t="n">
        <v>10</v>
      </c>
      <c r="BA15" s="3242" t="n">
        <v>17</v>
      </c>
      <c r="BB15" s="3243" t="n">
        <v>24</v>
      </c>
      <c r="BC15" s="59" t="n"/>
      <c r="BD15" s="64" t="n"/>
      <c r="BE15" s="64" t="n"/>
      <c r="BF15" s="64" t="n"/>
      <c r="BG15" s="64" t="n"/>
      <c r="BH15" s="64" t="n"/>
      <c r="BI15" s="65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07" t="n"/>
      <c r="B16" s="3151" t="n">
        <v>7</v>
      </c>
      <c r="C16" s="3152" t="n">
        <v>14</v>
      </c>
      <c r="D16" s="3152" t="n">
        <v>21</v>
      </c>
      <c r="E16" s="3152" t="n">
        <v>28</v>
      </c>
      <c r="F16" s="3152" t="n">
        <v>5</v>
      </c>
      <c r="G16" s="3152" t="n">
        <v>12</v>
      </c>
      <c r="H16" s="3152" t="n">
        <v>19</v>
      </c>
      <c r="I16" s="3152" t="n">
        <v>26</v>
      </c>
      <c r="J16" s="3152" t="n">
        <v>2</v>
      </c>
      <c r="K16" s="3152" t="n">
        <v>9</v>
      </c>
      <c r="L16" s="3152" t="n">
        <v>16</v>
      </c>
      <c r="M16" s="3152" t="n">
        <v>23</v>
      </c>
      <c r="N16" s="3152" t="n">
        <v>30</v>
      </c>
      <c r="O16" s="3152" t="n">
        <v>7</v>
      </c>
      <c r="P16" s="3152" t="n">
        <v>14</v>
      </c>
      <c r="Q16" s="3152" t="n">
        <v>21</v>
      </c>
      <c r="R16" s="3152" t="n">
        <v>28</v>
      </c>
      <c r="S16" s="3152" t="n">
        <v>4</v>
      </c>
      <c r="T16" s="3152" t="n">
        <v>11</v>
      </c>
      <c r="U16" s="3152" t="n">
        <v>18</v>
      </c>
      <c r="V16" s="3152" t="n">
        <v>25</v>
      </c>
      <c r="W16" s="3152" t="n">
        <v>1</v>
      </c>
      <c r="X16" s="3152" t="n">
        <v>8</v>
      </c>
      <c r="Y16" s="3152" t="n">
        <v>15</v>
      </c>
      <c r="Z16" s="3152" t="n">
        <v>22</v>
      </c>
      <c r="AA16" s="3152" t="n">
        <v>1</v>
      </c>
      <c r="AB16" s="3152" t="n">
        <v>8</v>
      </c>
      <c r="AC16" s="3152" t="n">
        <v>15</v>
      </c>
      <c r="AD16" s="3152" t="n">
        <v>22</v>
      </c>
      <c r="AE16" s="3152" t="n">
        <v>29</v>
      </c>
      <c r="AF16" s="3152" t="n">
        <v>5</v>
      </c>
      <c r="AG16" s="3152" t="n">
        <v>12</v>
      </c>
      <c r="AH16" s="3152" t="n">
        <v>19</v>
      </c>
      <c r="AI16" s="3152" t="n">
        <v>26</v>
      </c>
      <c r="AJ16" s="3152" t="n">
        <v>3</v>
      </c>
      <c r="AK16" s="3152" t="n">
        <v>10</v>
      </c>
      <c r="AL16" s="3152" t="n">
        <v>17</v>
      </c>
      <c r="AM16" s="3152" t="n">
        <v>24</v>
      </c>
      <c r="AN16" s="3152" t="n">
        <v>31</v>
      </c>
      <c r="AO16" s="3152" t="n">
        <v>7</v>
      </c>
      <c r="AP16" s="3152" t="n">
        <v>14</v>
      </c>
      <c r="AQ16" s="3152" t="n">
        <v>21</v>
      </c>
      <c r="AR16" s="3152" t="n">
        <v>28</v>
      </c>
      <c r="AS16" s="3152" t="n">
        <v>5</v>
      </c>
      <c r="AT16" s="62" t="n"/>
      <c r="AU16" s="3152" t="n">
        <v>12</v>
      </c>
      <c r="AV16" s="3152" t="n">
        <v>19</v>
      </c>
      <c r="AW16" s="3152" t="n">
        <v>26</v>
      </c>
      <c r="AX16" s="3152" t="n">
        <v>2</v>
      </c>
      <c r="AY16" s="3152" t="n">
        <v>9</v>
      </c>
      <c r="AZ16" s="3152" t="n">
        <v>16</v>
      </c>
      <c r="BA16" s="3152" t="n">
        <v>23</v>
      </c>
      <c r="BB16" s="3244" t="n">
        <v>31</v>
      </c>
      <c r="BC16" s="59" t="n"/>
      <c r="BD16" s="64" t="n"/>
      <c r="BE16" s="64" t="n"/>
      <c r="BF16" s="64" t="n"/>
      <c r="BG16" s="64" t="n"/>
      <c r="BH16" s="64" t="n"/>
      <c r="BI16" s="65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20" t="n"/>
      <c r="B17" s="2973" t="n">
        <v>1</v>
      </c>
      <c r="C17" s="2974">
        <f>B17+1</f>
        <v/>
      </c>
      <c r="D17" s="2974">
        <f>C17+1</f>
        <v/>
      </c>
      <c r="E17" s="2974">
        <f>D17+1</f>
        <v/>
      </c>
      <c r="F17" s="2974">
        <f>E17+1</f>
        <v/>
      </c>
      <c r="G17" s="2974">
        <f>F17+1</f>
        <v/>
      </c>
      <c r="H17" s="2974">
        <f>G17+1</f>
        <v/>
      </c>
      <c r="I17" s="2974">
        <f>H17+1</f>
        <v/>
      </c>
      <c r="J17" s="2974">
        <f>I17+1</f>
        <v/>
      </c>
      <c r="K17" s="2974">
        <f>J17+1</f>
        <v/>
      </c>
      <c r="L17" s="2974">
        <f>K17+1</f>
        <v/>
      </c>
      <c r="M17" s="2974">
        <f>L17+1</f>
        <v/>
      </c>
      <c r="N17" s="2974">
        <f>M17+1</f>
        <v/>
      </c>
      <c r="O17" s="2974">
        <f>N17+1</f>
        <v/>
      </c>
      <c r="P17" s="2974">
        <f>O17+1</f>
        <v/>
      </c>
      <c r="Q17" s="2974">
        <f>P17+1</f>
        <v/>
      </c>
      <c r="R17" s="2974">
        <f>Q17+1</f>
        <v/>
      </c>
      <c r="S17" s="2974">
        <f>R17+1</f>
        <v/>
      </c>
      <c r="T17" s="2974">
        <f>S17+1</f>
        <v/>
      </c>
      <c r="U17" s="2974">
        <f>T17+1</f>
        <v/>
      </c>
      <c r="V17" s="2974">
        <f>U17+1</f>
        <v/>
      </c>
      <c r="W17" s="2974">
        <f>V17+1</f>
        <v/>
      </c>
      <c r="X17" s="2974">
        <f>W17+1</f>
        <v/>
      </c>
      <c r="Y17" s="2974">
        <f>X17+1</f>
        <v/>
      </c>
      <c r="Z17" s="2974">
        <f>Y17+1</f>
        <v/>
      </c>
      <c r="AA17" s="2974">
        <f>Z17+1</f>
        <v/>
      </c>
      <c r="AB17" s="2974">
        <f>AA17+1</f>
        <v/>
      </c>
      <c r="AC17" s="2974">
        <f>AB17+1</f>
        <v/>
      </c>
      <c r="AD17" s="2974">
        <f>AC17+1</f>
        <v/>
      </c>
      <c r="AE17" s="2974">
        <f>AD17+1</f>
        <v/>
      </c>
      <c r="AF17" s="2974">
        <f>AE17+1</f>
        <v/>
      </c>
      <c r="AG17" s="2974">
        <f>AF17+1</f>
        <v/>
      </c>
      <c r="AH17" s="2974">
        <f>AG17+1</f>
        <v/>
      </c>
      <c r="AI17" s="2974">
        <f>AH17+1</f>
        <v/>
      </c>
      <c r="AJ17" s="2974">
        <f>AI17+1</f>
        <v/>
      </c>
      <c r="AK17" s="2974">
        <f>AJ17+1</f>
        <v/>
      </c>
      <c r="AL17" s="2974">
        <f>AK17+1</f>
        <v/>
      </c>
      <c r="AM17" s="2974">
        <f>AL17+1</f>
        <v/>
      </c>
      <c r="AN17" s="2974">
        <f>AM17+1</f>
        <v/>
      </c>
      <c r="AO17" s="2974">
        <f>AN17+1</f>
        <v/>
      </c>
      <c r="AP17" s="2974">
        <f>AO17+1</f>
        <v/>
      </c>
      <c r="AQ17" s="2974">
        <f>AP17+1</f>
        <v/>
      </c>
      <c r="AR17" s="2974">
        <f>AQ17+1</f>
        <v/>
      </c>
      <c r="AS17" s="2974">
        <f>AR17+1</f>
        <v/>
      </c>
      <c r="AT17" s="70" t="n"/>
      <c r="AU17" s="2974">
        <f>AS17+1</f>
        <v/>
      </c>
      <c r="AV17" s="2974">
        <f>AU17+1</f>
        <v/>
      </c>
      <c r="AW17" s="2974">
        <f>AV17+1</f>
        <v/>
      </c>
      <c r="AX17" s="2974">
        <f>AW17+1</f>
        <v/>
      </c>
      <c r="AY17" s="2974">
        <f>AX17+1</f>
        <v/>
      </c>
      <c r="AZ17" s="2974">
        <f>AY17+1</f>
        <v/>
      </c>
      <c r="BA17" s="2974">
        <f>AZ17+1</f>
        <v/>
      </c>
      <c r="BB17" s="3245">
        <f>BA17+1</f>
        <v/>
      </c>
      <c r="BC17" s="72" t="n"/>
      <c r="BD17" s="73" t="n"/>
      <c r="BE17" s="73" t="n"/>
      <c r="BF17" s="73" t="n"/>
      <c r="BG17" s="73" t="n"/>
      <c r="BH17" s="73" t="n"/>
      <c r="BI17" s="74" t="n"/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1462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1727" t="n"/>
      <c r="AV18" s="108" t="n"/>
      <c r="AW18" s="108" t="n"/>
      <c r="AX18" s="108" t="n"/>
      <c r="AY18" s="108" t="n"/>
      <c r="AZ18" s="108" t="n"/>
      <c r="BA18" s="108" t="n"/>
      <c r="BB18" s="148" t="n"/>
      <c r="BC18" s="3246" t="n">
        <v>24</v>
      </c>
      <c r="BD18" s="1874" t="n">
        <v>6</v>
      </c>
      <c r="BE18" s="1874" t="n">
        <v>2</v>
      </c>
      <c r="BF18" s="1874" t="n">
        <v>8</v>
      </c>
      <c r="BG18" s="1874" t="n">
        <v>2</v>
      </c>
      <c r="BH18" s="1874" t="n">
        <v>2</v>
      </c>
      <c r="BI18" s="3247" t="n">
        <v>44</v>
      </c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2458" t="inlineStr">
        <is>
          <t>II</t>
        </is>
      </c>
      <c r="B19" s="2459" t="n"/>
      <c r="C19" s="2460" t="n"/>
      <c r="D19" s="2460" t="n"/>
      <c r="E19" s="2460" t="n"/>
      <c r="F19" s="2460" t="n"/>
      <c r="G19" s="2460" t="n"/>
      <c r="H19" s="2460" t="n"/>
      <c r="I19" s="2460" t="n"/>
      <c r="J19" s="2460" t="n"/>
      <c r="K19" s="2460" t="n"/>
      <c r="L19" s="2460" t="n"/>
      <c r="M19" s="2460" t="n"/>
      <c r="N19" s="2460" t="n"/>
      <c r="O19" s="2460" t="n"/>
      <c r="P19" s="2460" t="n"/>
      <c r="Q19" s="2460" t="n"/>
      <c r="R19" s="2460" t="n"/>
      <c r="S19" s="2460" t="n"/>
      <c r="T19" s="2460" t="n"/>
      <c r="U19" s="2460" t="n"/>
      <c r="V19" s="2460" t="n"/>
      <c r="W19" s="2460" t="n"/>
      <c r="X19" s="2460" t="n"/>
      <c r="Y19" s="2460" t="n"/>
      <c r="Z19" s="2460" t="n"/>
      <c r="AA19" s="2460" t="n"/>
      <c r="AB19" s="2460" t="n"/>
      <c r="AC19" s="2460" t="n"/>
      <c r="AD19" s="2855" t="n"/>
      <c r="AE19" s="2855" t="n"/>
      <c r="AF19" s="2855" t="n"/>
      <c r="AG19" s="2855" t="n"/>
      <c r="AH19" s="2855" t="n"/>
      <c r="AI19" s="2460" t="n"/>
      <c r="AJ19" s="2460" t="n"/>
      <c r="AK19" s="2460" t="n"/>
      <c r="AL19" s="2460" t="n"/>
      <c r="AM19" s="2460" t="n"/>
      <c r="AN19" s="2460" t="n"/>
      <c r="AO19" s="2460" t="n"/>
      <c r="AP19" s="2460" t="n"/>
      <c r="AQ19" s="2462" t="n"/>
      <c r="AR19" s="2462" t="n"/>
      <c r="AS19" s="2462" t="n"/>
      <c r="AT19" s="2463" t="n"/>
      <c r="AU19" s="2464" t="n"/>
      <c r="AV19" s="3248" t="n"/>
      <c r="AW19" s="2464" t="n"/>
      <c r="AX19" s="3248" t="n"/>
      <c r="AY19" s="2464" t="n"/>
      <c r="AZ19" s="2462" t="n"/>
      <c r="BA19" s="2462" t="n"/>
      <c r="BB19" s="2856" t="n"/>
      <c r="BC19" s="2858" t="n"/>
      <c r="BD19" s="2467" t="n"/>
      <c r="BE19" s="2467" t="n"/>
      <c r="BF19" s="2467" t="n"/>
      <c r="BG19" s="2467" t="n"/>
      <c r="BH19" s="2467" t="n"/>
      <c r="BI19" s="2859" t="n"/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88" t="n"/>
      <c r="B20" s="88" t="n"/>
      <c r="C20" s="88" t="n"/>
      <c r="D20" s="88" t="n"/>
      <c r="E20" s="88" t="n"/>
      <c r="F20" s="88" t="n"/>
      <c r="G20" s="88" t="n"/>
      <c r="H20" s="88" t="n"/>
      <c r="I20" s="88" t="n"/>
      <c r="J20" s="88" t="n"/>
      <c r="K20" s="88" t="n"/>
      <c r="L20" s="88" t="n"/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88" t="n"/>
      <c r="AN20" s="88" t="n"/>
      <c r="AO20" s="88" t="n"/>
      <c r="AP20" s="89" t="n"/>
      <c r="AQ20" s="89" t="n"/>
      <c r="AR20" s="89" t="n"/>
      <c r="AS20" s="89" t="n"/>
      <c r="AT20" s="89" t="n"/>
      <c r="AU20" s="89" t="n"/>
      <c r="AV20" s="89" t="n"/>
      <c r="AW20" s="89" t="n"/>
      <c r="AX20" s="89" t="n"/>
      <c r="AY20" s="89" t="n"/>
      <c r="AZ20" s="89" t="n"/>
      <c r="BA20" s="89" t="n"/>
      <c r="BB20" s="88" t="n"/>
      <c r="BC20" s="940" t="n">
        <v>24</v>
      </c>
      <c r="BD20" s="339" t="n">
        <v>6</v>
      </c>
      <c r="BE20" s="339" t="n">
        <v>2</v>
      </c>
      <c r="BF20" s="339" t="n">
        <v>8</v>
      </c>
      <c r="BG20" s="339" t="n">
        <v>2</v>
      </c>
      <c r="BH20" s="339" t="n">
        <v>2</v>
      </c>
      <c r="BI20" s="2457" t="n">
        <v>44</v>
      </c>
      <c r="BJ20" s="1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inlineStr">
        <is>
          <t>Обозначения:</t>
        </is>
      </c>
      <c r="B21" s="92" t="n"/>
      <c r="C21" s="91" t="n"/>
      <c r="D21" s="91" t="n"/>
      <c r="E21" s="91" t="n"/>
      <c r="F21" s="92" t="n"/>
      <c r="G21" s="92" t="n"/>
      <c r="H21" s="93" t="n"/>
      <c r="I21" s="94" t="inlineStr">
        <is>
          <t>−</t>
        </is>
      </c>
      <c r="J21" s="91" t="inlineStr">
        <is>
          <t>теоретическое обучение</t>
        </is>
      </c>
      <c r="K21" s="91" t="n"/>
      <c r="L21" s="91" t="n"/>
      <c r="M21" s="91" t="n"/>
      <c r="N21" s="91" t="n"/>
      <c r="O21" s="91" t="n"/>
      <c r="P21" s="91" t="n"/>
      <c r="Q21" s="91" t="n"/>
      <c r="R21" s="94" t="n"/>
      <c r="S21" s="94" t="n"/>
      <c r="T21" s="90" t="n"/>
      <c r="U21" s="90" t="n"/>
      <c r="V21" s="90" t="n"/>
      <c r="W21" s="90" t="n"/>
      <c r="X21" s="90" t="n"/>
      <c r="Y21" s="90" t="n"/>
      <c r="Z21" s="90" t="n"/>
      <c r="AA21" s="92" t="n"/>
      <c r="AB21" s="92" t="n"/>
      <c r="AC21" s="95" t="inlineStr">
        <is>
          <t>Х</t>
        </is>
      </c>
      <c r="AD21" s="94" t="inlineStr">
        <is>
          <t>−</t>
        </is>
      </c>
      <c r="AE21" s="91" t="inlineStr">
        <is>
          <t>производственная практика</t>
        </is>
      </c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2" t="n"/>
      <c r="AO21" s="92" t="n"/>
      <c r="AP21" s="92" t="n"/>
      <c r="AQ21" s="96" t="inlineStr">
        <is>
          <t>//</t>
        </is>
      </c>
      <c r="AR21" s="94" t="inlineStr">
        <is>
          <t>−</t>
        </is>
      </c>
      <c r="AS21" s="91" t="inlineStr">
        <is>
          <t>итоговая аттестация</t>
        </is>
      </c>
      <c r="AT21" s="91" t="n"/>
      <c r="AU21" s="91" t="n"/>
      <c r="AV21" s="91" t="n"/>
      <c r="AW21" s="91" t="n"/>
      <c r="AX21" s="91" t="n"/>
      <c r="AY21" s="97" t="n"/>
      <c r="AZ21" s="97" t="n"/>
      <c r="BA21" s="97" t="n"/>
      <c r="BB21" s="97" t="n"/>
      <c r="BC21" s="97" t="n"/>
      <c r="BD21" s="90" t="n"/>
      <c r="BE21" s="90" t="n"/>
      <c r="BF21" s="92" t="n"/>
      <c r="BG21" s="92" t="n"/>
      <c r="BH21" s="92" t="n"/>
      <c r="BI21" s="90" t="n"/>
      <c r="BJ21" s="90" t="n"/>
      <c r="BK21" s="90" t="n"/>
      <c r="BL21" s="90" t="n"/>
      <c r="BM21" s="90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2" t="n"/>
      <c r="C22" s="91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0" t="n"/>
      <c r="U22" s="90" t="n"/>
      <c r="V22" s="90" t="n"/>
      <c r="W22" s="90" t="n"/>
      <c r="X22" s="90" t="n"/>
      <c r="Y22" s="90" t="n"/>
      <c r="Z22" s="90" t="n"/>
      <c r="AA22" s="91" t="n"/>
      <c r="AB22" s="91" t="n"/>
      <c r="AC22" s="91" t="n"/>
      <c r="AD22" s="91" t="n"/>
      <c r="AE22" s="91" t="n"/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1" t="n"/>
      <c r="AO22" s="91" t="n"/>
      <c r="AP22" s="9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1" t="n"/>
      <c r="BC22" s="91" t="n"/>
      <c r="BD22" s="91" t="n"/>
      <c r="BE22" s="92" t="n"/>
      <c r="BF22" s="92" t="n"/>
      <c r="BG22" s="92" t="n"/>
      <c r="BH22" s="92" t="n"/>
      <c r="BI22" s="94" t="n"/>
      <c r="BJ22" s="94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1" t="n"/>
      <c r="C23" s="91" t="n"/>
      <c r="D23" s="91" t="n"/>
      <c r="E23" s="91" t="n"/>
      <c r="F23" s="92" t="n"/>
      <c r="G23" s="92" t="n"/>
      <c r="H23" s="95" t="inlineStr">
        <is>
          <t>:</t>
        </is>
      </c>
      <c r="I23" s="94" t="inlineStr">
        <is>
          <t>−</t>
        </is>
      </c>
      <c r="J23" s="91" t="inlineStr">
        <is>
          <t>экзаменационная сессия</t>
        </is>
      </c>
      <c r="K23" s="91" t="n"/>
      <c r="L23" s="91" t="n"/>
      <c r="M23" s="91" t="n"/>
      <c r="N23" s="91" t="n"/>
      <c r="O23" s="91" t="n"/>
      <c r="P23" s="91" t="n"/>
      <c r="Q23" s="91" t="n"/>
      <c r="R23" s="94" t="n"/>
      <c r="S23" s="94" t="n"/>
      <c r="T23" s="90" t="n"/>
      <c r="U23" s="90" t="n"/>
      <c r="V23" s="90" t="n"/>
      <c r="W23" s="90" t="n"/>
      <c r="X23" s="90" t="n"/>
      <c r="Y23" s="90" t="n"/>
      <c r="Z23" s="90" t="n"/>
      <c r="AA23" s="92" t="n"/>
      <c r="AB23" s="92" t="n"/>
      <c r="AC23" s="96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1" t="n"/>
      <c r="AG23" s="91" t="n"/>
      <c r="AH23" s="97" t="n"/>
      <c r="AI23" s="97" t="n"/>
      <c r="AJ23" s="97" t="n"/>
      <c r="AK23" s="97" t="n"/>
      <c r="AL23" s="92" t="n"/>
      <c r="AM23" s="90" t="n"/>
      <c r="AN23" s="90" t="n"/>
      <c r="AO23" s="90" t="n"/>
      <c r="AP23" s="92" t="n"/>
      <c r="AQ23" s="95" t="inlineStr">
        <is>
          <t>=</t>
        </is>
      </c>
      <c r="AR23" s="94" t="inlineStr">
        <is>
          <t>−</t>
        </is>
      </c>
      <c r="AS23" s="91" t="inlineStr">
        <is>
          <t>каникулы</t>
        </is>
      </c>
      <c r="AT23" s="91" t="n"/>
      <c r="AU23" s="91" t="n"/>
      <c r="AV23" s="91" t="n"/>
      <c r="AW23" s="91" t="n"/>
      <c r="AX23" s="91" t="n"/>
      <c r="AY23" s="90" t="n"/>
      <c r="AZ23" s="90" t="n"/>
      <c r="BA23" s="90" t="n"/>
      <c r="BB23" s="90" t="n"/>
      <c r="BC23" s="90" t="n"/>
      <c r="BD23" s="97" t="n"/>
      <c r="BE23" s="97" t="n"/>
      <c r="BF23" s="97" t="n"/>
      <c r="BG23" s="97" t="n"/>
      <c r="BH23" s="97" t="n"/>
      <c r="BI23" s="97" t="n"/>
      <c r="BJ23" s="91" t="n"/>
      <c r="BK23" s="91" t="n"/>
      <c r="BL23" s="91" t="n"/>
      <c r="BM23" s="91" t="n"/>
      <c r="BN23" s="9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91" t="n"/>
      <c r="B24" s="91" t="n"/>
      <c r="C24" s="91" t="n"/>
      <c r="D24" s="91" t="n"/>
      <c r="E24" s="91" t="n"/>
      <c r="F24" s="92" t="n"/>
      <c r="G24" s="92" t="n"/>
      <c r="H24" s="94" t="n"/>
      <c r="I24" s="94" t="n"/>
      <c r="J24" s="94" t="n"/>
      <c r="K24" s="94" t="n"/>
      <c r="L24" s="94" t="n"/>
      <c r="M24" s="94" t="n"/>
      <c r="N24" s="94" t="n"/>
      <c r="O24" s="94" t="n"/>
      <c r="P24" s="94" t="n"/>
      <c r="Q24" s="94" t="n"/>
      <c r="R24" s="94" t="n"/>
      <c r="S24" s="94" t="n"/>
      <c r="T24" s="91" t="n"/>
      <c r="U24" s="91" t="n"/>
      <c r="V24" s="91" t="n"/>
      <c r="W24" s="91" t="n"/>
      <c r="X24" s="91" t="n"/>
      <c r="Y24" s="91" t="n"/>
      <c r="Z24" s="91" t="n"/>
      <c r="AA24" s="91" t="n"/>
      <c r="AB24" s="92" t="n"/>
      <c r="AC24" s="92" t="n"/>
      <c r="AD24" s="94" t="n"/>
      <c r="AE24" s="94" t="n"/>
      <c r="AF24" s="91" t="n"/>
      <c r="AG24" s="91" t="n"/>
      <c r="AH24" s="91" t="n"/>
      <c r="AI24" s="91" t="n"/>
      <c r="AJ24" s="91" t="n"/>
      <c r="AK24" s="91" t="n"/>
      <c r="AL24" s="91" t="n"/>
      <c r="AM24" s="91" t="n"/>
      <c r="AN24" s="91" t="n"/>
      <c r="AO24" s="92" t="n"/>
      <c r="AP24" s="92" t="n"/>
      <c r="AQ24" s="1450" t="n"/>
      <c r="AR24" s="94" t="n"/>
      <c r="AS24" s="91" t="n"/>
      <c r="AT24" s="91" t="n"/>
      <c r="AU24" s="91" t="n"/>
      <c r="AV24" s="91" t="n"/>
      <c r="AW24" s="91" t="n"/>
      <c r="AX24" s="91" t="n"/>
      <c r="AY24" s="97" t="n"/>
      <c r="AZ24" s="97" t="n"/>
      <c r="BA24" s="97" t="n"/>
      <c r="BB24" s="97" t="n"/>
      <c r="BC24" s="97" t="n"/>
      <c r="BD24" s="97" t="n"/>
      <c r="BE24" s="97" t="n"/>
      <c r="BF24" s="97" t="n"/>
      <c r="BG24" s="97" t="n"/>
      <c r="BH24" s="97" t="n"/>
      <c r="BI24" s="97" t="n"/>
      <c r="BJ24" s="91" t="n"/>
      <c r="BK24" s="91" t="n"/>
      <c r="BL24" s="91" t="n"/>
      <c r="BM24" s="91" t="n"/>
      <c r="BN24" s="9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20" t="inlineStr">
        <is>
          <t>III. План образовательного процесса</t>
        </is>
      </c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  <c r="AX25" s="1" t="n"/>
      <c r="AY25" s="1" t="n"/>
      <c r="AZ25" s="1" t="n"/>
      <c r="BA25" s="1" t="n"/>
      <c r="BB25" s="1" t="n"/>
      <c r="BC25" s="1" t="n"/>
      <c r="BD25" s="1" t="n"/>
      <c r="BE25" s="1" t="n"/>
      <c r="BF25" s="1" t="n"/>
      <c r="BG25" s="1" t="n"/>
      <c r="BH25" s="1" t="n"/>
      <c r="BI25" s="1" t="n"/>
      <c r="BJ25" s="1" t="n"/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733" t="inlineStr">
        <is>
          <t>№
п/п</t>
        </is>
      </c>
      <c r="B26" s="1734" t="n"/>
      <c r="C26" s="103" t="inlineStr">
        <is>
          <t>Название модуля, учебной дисциплины, курсового проекта (курсовой работы)</t>
        </is>
      </c>
      <c r="D26" s="101" t="n"/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1" t="n"/>
      <c r="Z26" s="101" t="n"/>
      <c r="AA26" s="101" t="n"/>
      <c r="AB26" s="101" t="n"/>
      <c r="AC26" s="101" t="n"/>
      <c r="AD26" s="104" t="n"/>
      <c r="AE26" s="1739" t="inlineStr">
        <is>
          <t>Экзамены</t>
        </is>
      </c>
      <c r="AF26" s="1734" t="n"/>
      <c r="AG26" s="1735" t="inlineStr">
        <is>
          <t>Зачеты</t>
        </is>
      </c>
      <c r="AH26" s="1734" t="n"/>
      <c r="AI26" s="1736" t="inlineStr">
        <is>
          <t>Количество академических часов</t>
        </is>
      </c>
      <c r="AJ26" s="108" t="n"/>
      <c r="AK26" s="108" t="n"/>
      <c r="AL26" s="108" t="n"/>
      <c r="AM26" s="108" t="n"/>
      <c r="AN26" s="108" t="n"/>
      <c r="AO26" s="108" t="n"/>
      <c r="AP26" s="108" t="n"/>
      <c r="AQ26" s="108" t="n"/>
      <c r="AR26" s="108" t="n"/>
      <c r="AS26" s="108" t="n"/>
      <c r="AT26" s="1737" t="n"/>
      <c r="AU26" s="2861" t="inlineStr">
        <is>
          <t>Распределение по курсам и семестрам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576" t="inlineStr">
        <is>
          <t>Код компетенции</t>
        </is>
      </c>
      <c r="BH26" s="101" t="n"/>
      <c r="BI26" s="104" t="n"/>
      <c r="BJ26" s="599" t="inlineStr">
        <is>
          <t>Учебная дисциплина закреплена за кафедрой</t>
        </is>
      </c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2981" t="inlineStr">
        <is>
          <t>Всего</t>
        </is>
      </c>
      <c r="AJ27" s="1734" t="n"/>
      <c r="AK27" s="2982" t="inlineStr">
        <is>
          <t>Аудиторных</t>
        </is>
      </c>
      <c r="AL27" s="1734" t="n"/>
      <c r="AM27" s="2983" t="inlineStr">
        <is>
          <t>Из них</t>
        </is>
      </c>
      <c r="AN27" s="108" t="n"/>
      <c r="AO27" s="108" t="n"/>
      <c r="AP27" s="108" t="n"/>
      <c r="AQ27" s="108" t="n"/>
      <c r="AR27" s="108" t="n"/>
      <c r="AS27" s="108" t="n"/>
      <c r="AT27" s="1737" t="n"/>
      <c r="AU27" s="3249" t="inlineStr">
        <is>
          <t>I курс</t>
        </is>
      </c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48" t="n"/>
      <c r="BG27" s="112" t="n"/>
      <c r="BH27" s="1" t="n"/>
      <c r="BI27" s="114" t="n"/>
      <c r="BJ27" s="112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3250" t="inlineStr">
        <is>
          <t>Лекции</t>
        </is>
      </c>
      <c r="AN28" s="53" t="n"/>
      <c r="AO28" s="2985" t="inlineStr">
        <is>
          <t>Лабораторные</t>
        </is>
      </c>
      <c r="AP28" s="53" t="n"/>
      <c r="AQ28" s="2985" t="inlineStr">
        <is>
          <t>Практические</t>
        </is>
      </c>
      <c r="AR28" s="53" t="n"/>
      <c r="AS28" s="2985" t="inlineStr">
        <is>
          <t>Семинарские</t>
        </is>
      </c>
      <c r="AT28" s="53" t="n"/>
      <c r="AU28" s="3251" t="inlineStr">
        <is>
          <t>1 семестр</t>
        </is>
      </c>
      <c r="AV28" s="1" t="n"/>
      <c r="AW28" s="1" t="n"/>
      <c r="AX28" s="1" t="n"/>
      <c r="AY28" s="1" t="n"/>
      <c r="AZ28" s="115" t="n"/>
      <c r="BA28" s="3252" t="inlineStr">
        <is>
          <t>2 семестр</t>
        </is>
      </c>
      <c r="BB28" s="1" t="n"/>
      <c r="BC28" s="1" t="n"/>
      <c r="BD28" s="1" t="n"/>
      <c r="BE28" s="1" t="n"/>
      <c r="BF28" s="114" t="n"/>
      <c r="BG28" s="112" t="n"/>
      <c r="BH28" s="1" t="n"/>
      <c r="BI28" s="114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14" t="n"/>
      <c r="AE29" s="112" t="n"/>
      <c r="AF29" s="1738" t="n"/>
      <c r="AG29" s="1" t="n"/>
      <c r="AH29" s="1738" t="n"/>
      <c r="AI29" s="112" t="n"/>
      <c r="AJ29" s="1738" t="n"/>
      <c r="AK29" s="116" t="n"/>
      <c r="AL29" s="1738" t="n"/>
      <c r="AM29" s="1" t="n"/>
      <c r="AN29" s="115" t="n"/>
      <c r="AO29" s="116" t="n"/>
      <c r="AP29" s="115" t="n"/>
      <c r="AQ29" s="116" t="n"/>
      <c r="AR29" s="115" t="n"/>
      <c r="AS29" s="116" t="n"/>
      <c r="AT29" s="115" t="n"/>
      <c r="AU29" s="1313" t="n">
        <v>15</v>
      </c>
      <c r="AV29" s="126" t="n"/>
      <c r="AW29" s="1233" t="inlineStr">
        <is>
          <t>недель</t>
        </is>
      </c>
      <c r="AX29" s="126" t="n"/>
      <c r="AY29" s="126" t="n"/>
      <c r="AZ29" s="128" t="n"/>
      <c r="BA29" s="1626" t="n">
        <v>9</v>
      </c>
      <c r="BB29" s="126" t="n"/>
      <c r="BC29" s="1315" t="inlineStr">
        <is>
          <t>недель</t>
        </is>
      </c>
      <c r="BD29" s="126" t="n"/>
      <c r="BE29" s="126" t="n"/>
      <c r="BF29" s="175" t="n"/>
      <c r="BG29" s="112" t="n"/>
      <c r="BH29" s="1" t="n"/>
      <c r="BI29" s="114" t="n"/>
      <c r="BJ29" s="112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44" t="n"/>
      <c r="B30" s="1745" t="n"/>
      <c r="C30" s="136" t="n"/>
      <c r="D30" s="44" t="n"/>
      <c r="E30" s="44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4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137" t="n"/>
      <c r="AE30" s="1744" t="n"/>
      <c r="AF30" s="1745" t="n"/>
      <c r="AG30" s="1746" t="n"/>
      <c r="AH30" s="1745" t="n"/>
      <c r="AI30" s="1744" t="n"/>
      <c r="AJ30" s="1745" t="n"/>
      <c r="AK30" s="1747" t="n"/>
      <c r="AL30" s="1745" t="n"/>
      <c r="AM30" s="1746" t="n"/>
      <c r="AN30" s="1748" t="n"/>
      <c r="AO30" s="1747" t="n"/>
      <c r="AP30" s="1748" t="n"/>
      <c r="AQ30" s="1747" t="n"/>
      <c r="AR30" s="1748" t="n"/>
      <c r="AS30" s="1747" t="n"/>
      <c r="AT30" s="1748" t="n"/>
      <c r="AU30" s="3253" t="inlineStr">
        <is>
          <t>Всего часов</t>
        </is>
      </c>
      <c r="AV30" s="249" t="n"/>
      <c r="AW30" s="3254" t="inlineStr">
        <is>
          <t>Ауд.часов</t>
        </is>
      </c>
      <c r="AX30" s="249" t="n"/>
      <c r="AY30" s="3254" t="inlineStr">
        <is>
          <t>Зач.единиц</t>
        </is>
      </c>
      <c r="AZ30" s="249" t="n"/>
      <c r="BA30" s="2690" t="inlineStr">
        <is>
          <t>Всего часов</t>
        </is>
      </c>
      <c r="BB30" s="2475" t="n"/>
      <c r="BC30" s="2690" t="inlineStr">
        <is>
          <t>Ауд.часов</t>
        </is>
      </c>
      <c r="BD30" s="2475" t="n"/>
      <c r="BE30" s="2690" t="inlineStr">
        <is>
          <t>Зач.единиц</t>
        </is>
      </c>
      <c r="BF30" s="2475" t="n"/>
      <c r="BG30" s="136" t="n"/>
      <c r="BH30" s="44" t="n"/>
      <c r="BI30" s="137" t="n"/>
      <c r="BJ30" s="112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51" t="n">
        <v>1</v>
      </c>
      <c r="B31" s="1737" t="n"/>
      <c r="C31" s="379" t="inlineStr">
        <is>
          <t>Государственный компонент</t>
        </is>
      </c>
      <c r="D31" s="108" t="n"/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108" t="n"/>
      <c r="Z31" s="108" t="n"/>
      <c r="AA31" s="108" t="n"/>
      <c r="AB31" s="108" t="n"/>
      <c r="AC31" s="108" t="n"/>
      <c r="AD31" s="148" t="n"/>
      <c r="AE31" s="1752" t="n"/>
      <c r="AF31" s="1753" t="n"/>
      <c r="AG31" s="1754" t="n"/>
      <c r="AH31" s="1754" t="n"/>
      <c r="AI31" s="1759" t="n">
        <v>648</v>
      </c>
      <c r="AJ31" s="109" t="n"/>
      <c r="AK31" s="1758">
        <f>AK32+AK35</f>
        <v/>
      </c>
      <c r="AL31" s="109" t="n"/>
      <c r="AM31" s="381" t="n">
        <v>94</v>
      </c>
      <c r="AN31" s="109" t="n"/>
      <c r="AO31" s="382" t="n">
        <v>70</v>
      </c>
      <c r="AP31" s="109" t="n"/>
      <c r="AQ31" s="382" t="n">
        <v>22</v>
      </c>
      <c r="AR31" s="109" t="n"/>
      <c r="AS31" s="382" t="n"/>
      <c r="AT31" s="109" t="n"/>
      <c r="AU31" s="3255" t="n">
        <v>324</v>
      </c>
      <c r="AV31" s="1737" t="n"/>
      <c r="AW31" s="382" t="n">
        <v>98</v>
      </c>
      <c r="AX31" s="109" t="n"/>
      <c r="AY31" s="382" t="n">
        <v>9</v>
      </c>
      <c r="AZ31" s="109" t="n"/>
      <c r="BA31" s="382" t="n">
        <v>324</v>
      </c>
      <c r="BB31" s="109" t="n"/>
      <c r="BC31" s="382" t="n">
        <v>88</v>
      </c>
      <c r="BD31" s="109" t="n"/>
      <c r="BE31" s="382" t="n">
        <v>9</v>
      </c>
      <c r="BF31" s="109" t="n"/>
      <c r="BG31" s="3256" t="n"/>
      <c r="BH31" s="108" t="n"/>
      <c r="BI31" s="1737" t="n"/>
      <c r="BJ31" s="1070" t="n"/>
      <c r="BK31" s="9" t="n"/>
      <c r="BL31" s="9" t="n"/>
      <c r="BM31" s="9" t="n"/>
      <c r="BN31" s="9" t="n"/>
      <c r="BO31" s="9" t="n"/>
      <c r="BP31" s="9" t="n"/>
      <c r="BQ31" s="9" t="n"/>
      <c r="BR31" s="9" t="n"/>
      <c r="BS31" s="9" t="n"/>
      <c r="BT31" s="9" t="n"/>
      <c r="BU31" s="9" t="n"/>
      <c r="BV31" s="9" t="n"/>
      <c r="BW31" s="9" t="n"/>
      <c r="BX31" s="9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1" t="inlineStr">
        <is>
          <t xml:space="preserve">1.1 </t>
        </is>
      </c>
      <c r="B32" s="1762" t="n"/>
      <c r="C32" s="620" t="inlineStr">
        <is>
          <t>Модуль  "Прогрессивные технологии в производстве неорганических неметаллических материалов и изделий"</t>
        </is>
      </c>
      <c r="D32" s="123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/>
      <c r="AD32" s="161" t="n"/>
      <c r="AE32" s="1763" t="n"/>
      <c r="AF32" s="1764" t="n"/>
      <c r="AG32" s="679" t="n"/>
      <c r="AH32" s="679" t="n"/>
      <c r="AI32" s="167" t="n">
        <v>324</v>
      </c>
      <c r="AJ32" s="124" t="n"/>
      <c r="AK32" s="232" t="n">
        <v>134</v>
      </c>
      <c r="AL32" s="124" t="n"/>
      <c r="AM32" s="1768" t="n">
        <v>70</v>
      </c>
      <c r="AN32" s="124" t="n"/>
      <c r="AO32" s="232" t="n">
        <v>42</v>
      </c>
      <c r="AP32" s="124" t="n"/>
      <c r="AQ32" s="232" t="n">
        <v>22</v>
      </c>
      <c r="AR32" s="124" t="n"/>
      <c r="AS32" s="232" t="n"/>
      <c r="AT32" s="124" t="n"/>
      <c r="AU32" s="167" t="n">
        <v>108</v>
      </c>
      <c r="AV32" s="124" t="n"/>
      <c r="AW32" s="232" t="n">
        <v>46</v>
      </c>
      <c r="AX32" s="124" t="n"/>
      <c r="AY32" s="232" t="n">
        <v>3</v>
      </c>
      <c r="AZ32" s="124" t="n"/>
      <c r="BA32" s="232" t="n">
        <v>216</v>
      </c>
      <c r="BB32" s="124" t="n"/>
      <c r="BC32" s="232" t="n">
        <v>88</v>
      </c>
      <c r="BD32" s="124" t="n"/>
      <c r="BE32" s="232" t="n">
        <v>6</v>
      </c>
      <c r="BF32" s="124" t="n"/>
      <c r="BG32" s="363" t="n"/>
      <c r="BH32" s="123" t="n"/>
      <c r="BI32" s="161" t="n"/>
      <c r="BJ32" s="1070" t="n"/>
      <c r="BK32" s="9" t="n"/>
      <c r="BL32" s="9" t="n"/>
      <c r="BM32" s="9" t="n"/>
      <c r="BN32" s="9" t="n"/>
      <c r="BO32" s="9" t="n"/>
      <c r="BP32" s="9" t="n"/>
      <c r="BQ32" s="9" t="n"/>
      <c r="BR32" s="9" t="n"/>
      <c r="BS32" s="9" t="n"/>
      <c r="BT32" s="9" t="n"/>
      <c r="BU32" s="9" t="n"/>
      <c r="BV32" s="9" t="n"/>
      <c r="BW32" s="9" t="n"/>
      <c r="BX32" s="9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1.1.1</t>
        </is>
      </c>
      <c r="B33" s="1770" t="n"/>
      <c r="C33" s="176" t="inlineStr">
        <is>
          <t>Прогрессивные технологии производства вяжущих веществ, керамических и стекловидных материалов и изделий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1" t="n"/>
      <c r="AD33" s="132" t="n"/>
      <c r="AE33" s="1771" t="n">
        <v>2</v>
      </c>
      <c r="AF33" s="1770" t="n"/>
      <c r="AG33" s="182" t="n">
        <v>1</v>
      </c>
      <c r="AH33" s="175" t="n"/>
      <c r="AI33" s="1796" t="n">
        <v>216</v>
      </c>
      <c r="AJ33" s="128" t="n"/>
      <c r="AK33" s="93" t="n">
        <v>88</v>
      </c>
      <c r="AL33" s="128" t="n"/>
      <c r="AM33" s="181" t="n">
        <v>46</v>
      </c>
      <c r="AN33" s="128" t="n"/>
      <c r="AO33" s="93" t="n">
        <v>42</v>
      </c>
      <c r="AP33" s="128" t="n"/>
      <c r="AQ33" s="93" t="n"/>
      <c r="AR33" s="128" t="n"/>
      <c r="AS33" s="93" t="n"/>
      <c r="AT33" s="128" t="n"/>
      <c r="AU33" s="177" t="n">
        <v>108</v>
      </c>
      <c r="AV33" s="128" t="n"/>
      <c r="AW33" s="93" t="n">
        <v>46</v>
      </c>
      <c r="AX33" s="128" t="n"/>
      <c r="AY33" s="93" t="n">
        <v>3</v>
      </c>
      <c r="AZ33" s="128" t="n"/>
      <c r="BA33" s="93" t="n">
        <v>108</v>
      </c>
      <c r="BB33" s="128" t="n"/>
      <c r="BC33" s="93" t="n">
        <v>42</v>
      </c>
      <c r="BD33" s="128" t="n"/>
      <c r="BE33" s="93" t="n">
        <v>3</v>
      </c>
      <c r="BF33" s="128" t="n"/>
      <c r="BG33" s="1675" t="inlineStr">
        <is>
          <t>УПК-1</t>
        </is>
      </c>
      <c r="BH33" s="131" t="n"/>
      <c r="BI33" s="132" t="n"/>
      <c r="BJ33" s="1070" t="inlineStr">
        <is>
          <t>ХТВМ</t>
        </is>
      </c>
      <c r="BK33" s="9" t="n"/>
      <c r="BL33" s="9" t="n"/>
      <c r="BM33" s="9" t="n"/>
      <c r="BN33" s="9" t="n"/>
      <c r="BO33" s="9" t="n"/>
      <c r="BP33" s="9" t="n"/>
      <c r="BQ33" s="9" t="n"/>
      <c r="BR33" s="9" t="n"/>
      <c r="BS33" s="9" t="n"/>
      <c r="BT33" s="9" t="n"/>
      <c r="BU33" s="9" t="n"/>
      <c r="BV33" s="9" t="n"/>
      <c r="BW33" s="9" t="n"/>
      <c r="BX33" s="9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1.1.2</t>
        </is>
      </c>
      <c r="B34" s="1770" t="n"/>
      <c r="C34" s="176" t="inlineStr">
        <is>
          <t>Высокотемпературные твердофазные процессы в неорганических неметаллических материалах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1" t="n"/>
      <c r="AD34" s="132" t="n"/>
      <c r="AE34" s="1771" t="n">
        <v>2</v>
      </c>
      <c r="AF34" s="1770" t="n"/>
      <c r="AG34" s="125" t="n"/>
      <c r="AH34" s="605" t="n"/>
      <c r="AI34" s="1796" t="n">
        <v>108</v>
      </c>
      <c r="AJ34" s="128" t="n"/>
      <c r="AK34" s="93" t="n">
        <v>46</v>
      </c>
      <c r="AL34" s="128" t="n"/>
      <c r="AM34" s="181" t="n">
        <v>24</v>
      </c>
      <c r="AN34" s="128" t="n"/>
      <c r="AO34" s="93" t="n"/>
      <c r="AP34" s="128" t="n"/>
      <c r="AQ34" s="93" t="n">
        <v>22</v>
      </c>
      <c r="AR34" s="128" t="n"/>
      <c r="AS34" s="93" t="n"/>
      <c r="AT34" s="128" t="n"/>
      <c r="AU34" s="177" t="n"/>
      <c r="AV34" s="128" t="n"/>
      <c r="AW34" s="93" t="n"/>
      <c r="AX34" s="128" t="n"/>
      <c r="AY34" s="1774" t="n"/>
      <c r="AZ34" s="128" t="n"/>
      <c r="BA34" s="93" t="n">
        <v>108</v>
      </c>
      <c r="BB34" s="128" t="n"/>
      <c r="BC34" s="93" t="n">
        <v>46</v>
      </c>
      <c r="BD34" s="128" t="n"/>
      <c r="BE34" s="93" t="n">
        <v>3</v>
      </c>
      <c r="BF34" s="128" t="n"/>
      <c r="BG34" s="1675" t="inlineStr">
        <is>
          <t>УПК-2</t>
        </is>
      </c>
      <c r="BH34" s="131" t="n"/>
      <c r="BI34" s="132" t="n"/>
      <c r="BJ34" s="1070" t="inlineStr">
        <is>
          <t>ТСиК</t>
        </is>
      </c>
      <c r="BK34" s="9" t="n"/>
      <c r="BL34" s="9" t="n"/>
      <c r="BM34" s="9" t="n"/>
      <c r="BN34" s="9" t="n"/>
      <c r="BO34" s="9" t="n"/>
      <c r="BP34" s="9" t="n"/>
      <c r="BQ34" s="9" t="n"/>
      <c r="BR34" s="9" t="n"/>
      <c r="BS34" s="9" t="n"/>
      <c r="BT34" s="9" t="n"/>
      <c r="BU34" s="9" t="n"/>
      <c r="BV34" s="9" t="n"/>
      <c r="BW34" s="9" t="n"/>
      <c r="BX34" s="9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6" t="inlineStr">
        <is>
          <t>1.2</t>
        </is>
      </c>
      <c r="B35" s="175" t="n"/>
      <c r="C35" s="184" t="inlineStr">
        <is>
          <t>Модуль  "Научно-исследовательская работа"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2" t="n"/>
      <c r="AE35" s="182" t="n"/>
      <c r="AF35" s="175" t="n"/>
      <c r="AG35" s="182" t="n"/>
      <c r="AH35" s="175" t="n"/>
      <c r="AI35" s="1824" t="n">
        <v>324</v>
      </c>
      <c r="AJ35" s="128" t="n"/>
      <c r="AK35" s="95" t="n">
        <v>52</v>
      </c>
      <c r="AL35" s="128" t="n"/>
      <c r="AM35" s="187" t="n">
        <v>24</v>
      </c>
      <c r="AN35" s="128" t="n"/>
      <c r="AO35" s="95" t="n">
        <v>28</v>
      </c>
      <c r="AP35" s="128" t="n"/>
      <c r="AQ35" s="95" t="n"/>
      <c r="AR35" s="128" t="n"/>
      <c r="AS35" s="95" t="n"/>
      <c r="AT35" s="128" t="n"/>
      <c r="AU35" s="188" t="n">
        <v>216</v>
      </c>
      <c r="AV35" s="128" t="n"/>
      <c r="AW35" s="95" t="n">
        <v>52</v>
      </c>
      <c r="AX35" s="128" t="n"/>
      <c r="AY35" s="95" t="n">
        <v>6</v>
      </c>
      <c r="AZ35" s="128" t="n"/>
      <c r="BA35" s="95" t="n">
        <v>108</v>
      </c>
      <c r="BB35" s="128" t="n"/>
      <c r="BC35" s="95" t="n"/>
      <c r="BD35" s="128" t="n"/>
      <c r="BE35" s="95" t="n">
        <v>3</v>
      </c>
      <c r="BF35" s="128" t="n"/>
      <c r="BG35" s="1675" t="n"/>
      <c r="BH35" s="131" t="n"/>
      <c r="BI35" s="132" t="n"/>
      <c r="BJ35" s="1777" t="n"/>
      <c r="BK35" s="1865" t="n"/>
      <c r="BL35" s="1865" t="n"/>
      <c r="BM35" s="1865" t="n"/>
      <c r="BN35" s="1865" t="n"/>
      <c r="BO35" s="1865" t="n"/>
      <c r="BP35" s="1865" t="n"/>
      <c r="BQ35" s="1865" t="n"/>
      <c r="BR35" s="1865" t="n"/>
      <c r="BS35" s="1865" t="n"/>
      <c r="BT35" s="1865" t="n"/>
      <c r="BU35" s="1865" t="n"/>
      <c r="BV35" s="1865" t="n"/>
      <c r="BW35" s="1865" t="n"/>
      <c r="BX35" s="1865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769" t="inlineStr">
        <is>
          <t>1.2.1</t>
        </is>
      </c>
      <c r="B36" s="1770" t="n"/>
      <c r="C36" s="176" t="inlineStr">
        <is>
          <t>Научно-исследовательский семинар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1" t="n"/>
      <c r="AC36" s="131" t="n"/>
      <c r="AD36" s="132" t="n"/>
      <c r="AE36" s="1593" t="n"/>
      <c r="AF36" s="406" t="n"/>
      <c r="AG36" s="182" t="n">
        <v>1.2</v>
      </c>
      <c r="AH36" s="175" t="n"/>
      <c r="AI36" s="1796" t="n">
        <v>216</v>
      </c>
      <c r="AJ36" s="128" t="n"/>
      <c r="AK36" s="93" t="n"/>
      <c r="AL36" s="128" t="n"/>
      <c r="AM36" s="181" t="n"/>
      <c r="AN36" s="128" t="n"/>
      <c r="AO36" s="93" t="n"/>
      <c r="AP36" s="128" t="n"/>
      <c r="AQ36" s="93" t="n"/>
      <c r="AR36" s="128" t="n"/>
      <c r="AS36" s="93" t="n"/>
      <c r="AT36" s="128" t="n"/>
      <c r="AU36" s="177" t="n">
        <v>108</v>
      </c>
      <c r="AV36" s="128" t="n"/>
      <c r="AW36" s="93" t="n"/>
      <c r="AX36" s="128" t="n"/>
      <c r="AY36" s="93" t="n">
        <v>3</v>
      </c>
      <c r="AZ36" s="128" t="n"/>
      <c r="BA36" s="93" t="n">
        <v>108</v>
      </c>
      <c r="BB36" s="128" t="n"/>
      <c r="BC36" s="93" t="n"/>
      <c r="BD36" s="128" t="n"/>
      <c r="BE36" s="93" t="n">
        <v>3</v>
      </c>
      <c r="BF36" s="128" t="n"/>
      <c r="BG36" s="1675" t="inlineStr">
        <is>
          <t>УК-1,4,5,6 УПК-4</t>
        </is>
      </c>
      <c r="BH36" s="131" t="n"/>
      <c r="BI36" s="132" t="n"/>
      <c r="BJ36" s="1070" t="inlineStr">
        <is>
          <t>ТСиК / ХТВМ</t>
        </is>
      </c>
      <c r="BK36" s="1865" t="n"/>
      <c r="BL36" s="1865" t="n"/>
      <c r="BM36" s="1865" t="n"/>
      <c r="BN36" s="1865" t="n"/>
      <c r="BO36" s="1865" t="n"/>
      <c r="BP36" s="1865" t="n"/>
      <c r="BQ36" s="1865" t="n"/>
      <c r="BR36" s="1865" t="n"/>
      <c r="BS36" s="1865" t="n"/>
      <c r="BT36" s="1865" t="n"/>
      <c r="BU36" s="1865" t="n"/>
      <c r="BV36" s="1865" t="n"/>
      <c r="BW36" s="1865" t="n"/>
      <c r="BX36" s="1865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1808" t="inlineStr">
        <is>
          <t>1.2.2</t>
        </is>
      </c>
      <c r="B37" s="1809" t="n"/>
      <c r="C37" s="2487" t="inlineStr">
        <is>
          <t>Информационные технологии в науке и производстве</t>
        </is>
      </c>
      <c r="D37" s="202" t="n"/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202" t="n"/>
      <c r="V37" s="202" t="n"/>
      <c r="W37" s="202" t="n"/>
      <c r="X37" s="202" t="n"/>
      <c r="Y37" s="202" t="n"/>
      <c r="Z37" s="202" t="n"/>
      <c r="AA37" s="202" t="n"/>
      <c r="AB37" s="202" t="n"/>
      <c r="AC37" s="202" t="n"/>
      <c r="AD37" s="742" t="n"/>
      <c r="AE37" s="2349" t="n">
        <v>1</v>
      </c>
      <c r="AF37" s="1924" t="n"/>
      <c r="AG37" s="2488" t="n"/>
      <c r="AH37" s="2488" t="n"/>
      <c r="AI37" s="2701" t="n">
        <v>108</v>
      </c>
      <c r="AJ37" s="2475" t="n"/>
      <c r="AK37" s="3257" t="n">
        <v>52</v>
      </c>
      <c r="AL37" s="2475" t="n"/>
      <c r="AM37" s="2494" t="n">
        <v>24</v>
      </c>
      <c r="AN37" s="2475" t="n"/>
      <c r="AO37" s="3257" t="n">
        <v>28</v>
      </c>
      <c r="AP37" s="2475" t="n"/>
      <c r="AQ37" s="3257" t="n"/>
      <c r="AR37" s="2475" t="n"/>
      <c r="AS37" s="3257" t="n"/>
      <c r="AT37" s="2475" t="n"/>
      <c r="AU37" s="2493" t="n">
        <v>108</v>
      </c>
      <c r="AV37" s="2475" t="n"/>
      <c r="AW37" s="3257" t="n">
        <v>52</v>
      </c>
      <c r="AX37" s="2475" t="n"/>
      <c r="AY37" s="3257" t="n">
        <v>3</v>
      </c>
      <c r="AZ37" s="2475" t="n"/>
      <c r="BA37" s="3257" t="n"/>
      <c r="BB37" s="2475" t="n"/>
      <c r="BC37" s="3257" t="n"/>
      <c r="BD37" s="2475" t="n"/>
      <c r="BE37" s="3257" t="n"/>
      <c r="BF37" s="2475" t="n"/>
      <c r="BG37" s="3258" t="inlineStr">
        <is>
          <t>УК-2,5-7,     УПК-3</t>
        </is>
      </c>
      <c r="BH37" s="202" t="n"/>
      <c r="BI37" s="742" t="n"/>
      <c r="BJ37" s="1070" t="inlineStr">
        <is>
          <t>АППиЭ</t>
        </is>
      </c>
      <c r="BK37" s="9" t="n"/>
      <c r="BL37" s="9" t="n"/>
      <c r="BM37" s="9" t="n"/>
      <c r="BN37" s="9" t="n"/>
      <c r="BO37" s="9" t="n"/>
      <c r="BP37" s="9" t="n"/>
      <c r="BQ37" s="9" t="n"/>
      <c r="BR37" s="9" t="n"/>
      <c r="BS37" s="9" t="n"/>
      <c r="BT37" s="9" t="n"/>
      <c r="BU37" s="9" t="n"/>
      <c r="BV37" s="9" t="n"/>
      <c r="BW37" s="9" t="n"/>
      <c r="BX37" s="9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751" t="inlineStr">
        <is>
          <t>2</t>
        </is>
      </c>
      <c r="B38" s="1737" t="n"/>
      <c r="C38" s="379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1752" t="n"/>
      <c r="AF38" s="1753" t="n"/>
      <c r="AG38" s="1754" t="n"/>
      <c r="AH38" s="1754" t="n"/>
      <c r="AI38" s="1755">
        <f>AI39+AI40+AI43+AI46</f>
        <v/>
      </c>
      <c r="AJ38" s="1737" t="n"/>
      <c r="AK38" s="2476">
        <f>AK39+AK40+AK43+AK46</f>
        <v/>
      </c>
      <c r="AL38" s="1737" t="n"/>
      <c r="AM38" s="1759">
        <f>AM39+AM40+AM43+AM46</f>
        <v/>
      </c>
      <c r="AN38" s="109" t="n"/>
      <c r="AO38" s="1758">
        <f>AO39+AO40+AO43+AO46</f>
        <v/>
      </c>
      <c r="AP38" s="109" t="n"/>
      <c r="AQ38" s="1758">
        <f>AQ39+AQ40+AQ43+AQ46</f>
        <v/>
      </c>
      <c r="AR38" s="109" t="n"/>
      <c r="AS38" s="1758" t="n"/>
      <c r="AT38" s="109" t="n"/>
      <c r="AU38" s="380">
        <f>AU39+AU40+AU43+AU46</f>
        <v/>
      </c>
      <c r="AV38" s="109" t="n"/>
      <c r="AW38" s="382">
        <f>AW39+AW40+AW43+AW46</f>
        <v/>
      </c>
      <c r="AX38" s="109" t="n"/>
      <c r="AY38" s="382">
        <f>AY39+AY40+AY43+AY46</f>
        <v/>
      </c>
      <c r="AZ38" s="109" t="n"/>
      <c r="BA38" s="382">
        <f>BA39+BA40+BA43+BA46</f>
        <v/>
      </c>
      <c r="BB38" s="109" t="n"/>
      <c r="BC38" s="382">
        <f>BC39+BC40+BC43+BC46</f>
        <v/>
      </c>
      <c r="BD38" s="109" t="n"/>
      <c r="BE38" s="382">
        <f>BE39+BE40+BE43+BE46</f>
        <v/>
      </c>
      <c r="BF38" s="109" t="n"/>
      <c r="BG38" s="3100" t="n"/>
      <c r="BH38" s="108" t="n"/>
      <c r="BI38" s="148" t="n"/>
      <c r="BJ38" s="1070" t="n"/>
      <c r="BK38" s="9" t="n"/>
      <c r="BL38" s="9" t="n"/>
      <c r="BM38" s="9" t="n"/>
      <c r="BN38" s="9" t="n"/>
      <c r="BO38" s="9" t="n"/>
      <c r="BP38" s="9" t="n"/>
      <c r="BQ38" s="9" t="n"/>
      <c r="BR38" s="9" t="n"/>
      <c r="BS38" s="9" t="n"/>
      <c r="BT38" s="9" t="n"/>
      <c r="BU38" s="9" t="n"/>
      <c r="BV38" s="9" t="n"/>
      <c r="BW38" s="9" t="n"/>
      <c r="BX38" s="9" t="n"/>
      <c r="BY38" s="9" t="n"/>
      <c r="BZ38" s="9" t="n"/>
      <c r="CA38" s="9" t="n"/>
      <c r="CB38" s="9" t="n"/>
      <c r="CC38" s="9" t="n"/>
      <c r="CD38" s="9" t="n"/>
      <c r="CE38" s="9" t="n"/>
      <c r="CF38" s="9" t="n"/>
      <c r="CG38" s="9" t="n"/>
      <c r="CH38" s="9" t="n"/>
      <c r="CI38" s="1" t="n"/>
      <c r="CJ38" s="1" t="n"/>
      <c r="CK38" s="1" t="n"/>
      <c r="CL38" s="1" t="n"/>
      <c r="CM38" s="1" t="n"/>
    </row>
    <row r="39">
      <c r="A39" s="720" t="inlineStr">
        <is>
          <t>2.1</t>
        </is>
      </c>
      <c r="B39" s="161" t="n"/>
      <c r="C39" s="620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1763" t="n"/>
      <c r="AF39" s="1764" t="n"/>
      <c r="AG39" s="171" t="n">
        <v>1</v>
      </c>
      <c r="AH39" s="161" t="n"/>
      <c r="AI39" s="2499">
        <f>AU39+BB39</f>
        <v/>
      </c>
      <c r="AJ39" s="1762" t="n"/>
      <c r="AK39" s="2500">
        <f>AM39+AO39+AQ39+AS39</f>
        <v/>
      </c>
      <c r="AL39" s="1762" t="n"/>
      <c r="AM39" s="167" t="n"/>
      <c r="AN39" s="124" t="n"/>
      <c r="AO39" s="232" t="n"/>
      <c r="AP39" s="124" t="n"/>
      <c r="AQ39" s="232" t="n">
        <v>52</v>
      </c>
      <c r="AR39" s="124" t="n"/>
      <c r="AS39" s="232" t="n"/>
      <c r="AT39" s="124" t="n"/>
      <c r="AU39" s="3259">
        <f>AY39*36</f>
        <v/>
      </c>
      <c r="AV39" s="1762" t="n"/>
      <c r="AW39" s="170">
        <f>AK39</f>
        <v/>
      </c>
      <c r="AX39" s="124" t="n"/>
      <c r="AY39" s="170" t="n">
        <v>3</v>
      </c>
      <c r="AZ39" s="124" t="n"/>
      <c r="BA39" s="170" t="n"/>
      <c r="BB39" s="124" t="n"/>
      <c r="BC39" s="170" t="n"/>
      <c r="BD39" s="124" t="n"/>
      <c r="BE39" s="170" t="n"/>
      <c r="BF39" s="124" t="n"/>
      <c r="BG39" s="3260" t="inlineStr">
        <is>
          <t>УК-3</t>
        </is>
      </c>
      <c r="BH39" s="123" t="n"/>
      <c r="BI39" s="1762" t="n"/>
      <c r="BJ39" s="1070" t="inlineStr">
        <is>
          <t>МКиТП</t>
        </is>
      </c>
      <c r="BK39" s="9" t="n"/>
      <c r="BL39" s="9" t="n"/>
      <c r="BM39" s="9" t="n"/>
      <c r="BN39" s="9" t="n"/>
      <c r="BO39" s="9" t="n"/>
      <c r="BP39" s="9" t="n"/>
      <c r="BQ39" s="9" t="n"/>
      <c r="BR39" s="9" t="n"/>
      <c r="BS39" s="9" t="n"/>
      <c r="BT39" s="9" t="n"/>
      <c r="BU39" s="9" t="n"/>
      <c r="BV39" s="9" t="n"/>
      <c r="BW39" s="9" t="n"/>
      <c r="BX39" s="9" t="n"/>
      <c r="BY39" s="9" t="n"/>
      <c r="BZ39" s="9" t="n"/>
      <c r="CA39" s="9" t="n"/>
      <c r="CB39" s="9" t="n"/>
      <c r="CC39" s="9" t="n"/>
      <c r="CD39" s="9" t="n"/>
      <c r="CE39" s="9" t="n"/>
      <c r="CF39" s="9" t="n"/>
      <c r="CG39" s="9" t="n"/>
      <c r="CH39" s="9" t="n"/>
      <c r="CI39" s="1" t="n"/>
      <c r="CJ39" s="1" t="n"/>
      <c r="CK39" s="1" t="n"/>
      <c r="CL39" s="1" t="n"/>
      <c r="CM39" s="1" t="n"/>
    </row>
    <row r="40">
      <c r="A40" s="1780" t="inlineStr">
        <is>
          <t>2.2</t>
        </is>
      </c>
      <c r="B40" s="1770" t="n"/>
      <c r="C40" s="184" t="inlineStr">
        <is>
          <t>Модуль "Физико-химические аспекты современного материаловедения"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1" t="n"/>
      <c r="AD40" s="132" t="n"/>
      <c r="AE40" s="125" t="n"/>
      <c r="AF40" s="189" t="n"/>
      <c r="AG40" s="125" t="n"/>
      <c r="AH40" s="189" t="n"/>
      <c r="AI40" s="1775">
        <f>AI41+AI42</f>
        <v/>
      </c>
      <c r="AJ40" s="1770" t="n"/>
      <c r="AK40" s="1776">
        <f>AK41+AK42</f>
        <v/>
      </c>
      <c r="AL40" s="1770" t="n"/>
      <c r="AM40" s="222">
        <f>AM41+AM42</f>
        <v/>
      </c>
      <c r="AN40" s="179" t="n"/>
      <c r="AO40" s="352">
        <f>AO41+AO42</f>
        <v/>
      </c>
      <c r="AP40" s="179" t="n"/>
      <c r="AQ40" s="352">
        <f>AQ41+AQ42</f>
        <v/>
      </c>
      <c r="AR40" s="179" t="n"/>
      <c r="AS40" s="352" t="n"/>
      <c r="AT40" s="179" t="n"/>
      <c r="AU40" s="2484">
        <f>AU41+AU42</f>
        <v/>
      </c>
      <c r="AV40" s="1770" t="n"/>
      <c r="AW40" s="95">
        <f>AW41+AW42</f>
        <v/>
      </c>
      <c r="AX40" s="128" t="n"/>
      <c r="AY40" s="95" t="n">
        <v>9</v>
      </c>
      <c r="AZ40" s="128" t="n"/>
      <c r="BA40" s="95" t="n"/>
      <c r="BB40" s="128" t="n"/>
      <c r="BC40" s="93" t="n"/>
      <c r="BD40" s="128" t="n"/>
      <c r="BE40" s="95" t="n"/>
      <c r="BF40" s="128" t="n"/>
      <c r="BG40" s="3261" t="n"/>
      <c r="BH40" s="126" t="n"/>
      <c r="BI40" s="1770" t="n"/>
      <c r="BJ40" s="1070" t="n"/>
      <c r="BK40" s="9" t="n"/>
      <c r="BL40" s="9" t="n"/>
      <c r="BM40" s="9" t="n"/>
      <c r="BN40" s="9" t="n"/>
      <c r="BO40" s="9" t="n"/>
      <c r="BP40" s="9" t="n"/>
      <c r="BQ40" s="9" t="n"/>
      <c r="BR40" s="9" t="n"/>
      <c r="BS40" s="9" t="n"/>
      <c r="BT40" s="9" t="n"/>
      <c r="BU40" s="9" t="n"/>
      <c r="BV40" s="9" t="n"/>
      <c r="BW40" s="9" t="n"/>
      <c r="BX40" s="9" t="n"/>
      <c r="BY40" s="9" t="n"/>
      <c r="BZ40" s="9" t="n"/>
      <c r="CA40" s="9" t="n"/>
      <c r="CB40" s="9" t="n"/>
      <c r="CC40" s="9" t="n"/>
      <c r="CD40" s="9" t="n"/>
      <c r="CE40" s="9" t="n"/>
      <c r="CF40" s="9" t="n"/>
      <c r="CG40" s="9" t="n"/>
      <c r="CH40" s="9" t="n"/>
      <c r="CI40" s="1" t="n"/>
      <c r="CJ40" s="1" t="n"/>
      <c r="CK40" s="1" t="n"/>
      <c r="CL40" s="1" t="n"/>
      <c r="CM40" s="1" t="n"/>
    </row>
    <row r="41">
      <c r="A41" s="217" t="inlineStr">
        <is>
          <t>2.2.1</t>
        </is>
      </c>
      <c r="B41" s="175" t="n"/>
      <c r="C41" s="176" t="inlineStr">
        <is>
          <t>Техника, методология синтеза и исследования неорганических неметаллических материалов и изделий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1" t="n"/>
      <c r="AD41" s="132" t="n"/>
      <c r="AE41" s="125" t="n"/>
      <c r="AF41" s="189" t="n"/>
      <c r="AG41" s="182" t="n">
        <v>1</v>
      </c>
      <c r="AH41" s="175" t="n"/>
      <c r="AI41" s="1796">
        <f>AU41</f>
        <v/>
      </c>
      <c r="AJ41" s="128" t="n"/>
      <c r="AK41" s="827" t="n">
        <v>44</v>
      </c>
      <c r="AL41" s="175" t="n"/>
      <c r="AM41" s="177" t="n">
        <v>24</v>
      </c>
      <c r="AN41" s="128" t="n"/>
      <c r="AO41" s="93" t="n">
        <v>10</v>
      </c>
      <c r="AP41" s="128" t="n"/>
      <c r="AQ41" s="93" t="n">
        <v>10</v>
      </c>
      <c r="AR41" s="128" t="n"/>
      <c r="AS41" s="93" t="n"/>
      <c r="AT41" s="128" t="n"/>
      <c r="AU41" s="1771" t="n">
        <v>98</v>
      </c>
      <c r="AV41" s="1770" t="n"/>
      <c r="AW41" s="93" t="n">
        <v>44</v>
      </c>
      <c r="AX41" s="128" t="n"/>
      <c r="AY41" s="93" t="n">
        <v>3</v>
      </c>
      <c r="AZ41" s="128" t="n"/>
      <c r="BA41" s="93" t="n"/>
      <c r="BB41" s="128" t="n"/>
      <c r="BC41" s="93" t="n"/>
      <c r="BD41" s="128" t="n"/>
      <c r="BE41" s="93" t="n"/>
      <c r="BF41" s="128" t="n"/>
      <c r="BG41" s="1675" t="inlineStr">
        <is>
          <t xml:space="preserve"> СК-1</t>
        </is>
      </c>
      <c r="BH41" s="131" t="n"/>
      <c r="BI41" s="132" t="n"/>
      <c r="BJ41" s="1070" t="inlineStr">
        <is>
          <t>ТСиК</t>
        </is>
      </c>
      <c r="BK41" s="9" t="n"/>
      <c r="BL41" s="9" t="n"/>
      <c r="BM41" s="9" t="n"/>
      <c r="BN41" s="9" t="n"/>
      <c r="BO41" s="9" t="n"/>
      <c r="BP41" s="9" t="n"/>
      <c r="BQ41" s="9" t="n"/>
      <c r="BR41" s="9" t="n"/>
      <c r="BS41" s="9" t="n"/>
      <c r="BT41" s="9" t="n"/>
      <c r="BU41" s="9" t="n"/>
      <c r="BV41" s="9" t="n"/>
      <c r="BW41" s="9" t="n"/>
      <c r="BX41" s="9" t="n"/>
      <c r="BY41" s="9" t="n"/>
      <c r="BZ41" s="9" t="n"/>
      <c r="CA41" s="9" t="n"/>
      <c r="CB41" s="9" t="n"/>
      <c r="CC41" s="9" t="n"/>
      <c r="CD41" s="9" t="n"/>
      <c r="CE41" s="9" t="n"/>
      <c r="CF41" s="9" t="n"/>
      <c r="CG41" s="9" t="n"/>
      <c r="CH41" s="9" t="n"/>
      <c r="CI41" s="1" t="n"/>
      <c r="CJ41" s="1" t="n"/>
      <c r="CK41" s="1" t="n"/>
      <c r="CL41" s="1" t="n"/>
      <c r="CM41" s="1" t="n"/>
    </row>
    <row r="42">
      <c r="A42" s="217" t="inlineStr">
        <is>
          <t>2.2.2</t>
        </is>
      </c>
      <c r="B42" s="175" t="n"/>
      <c r="C42" s="176" t="inlineStr">
        <is>
          <t xml:space="preserve">Физико-химические аспекты получения инновационных неорганических неметаллических материалов 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1" t="n"/>
      <c r="AD42" s="132" t="n"/>
      <c r="AE42" s="182" t="n">
        <v>1</v>
      </c>
      <c r="AF42" s="175" t="n"/>
      <c r="AG42" s="182" t="n"/>
      <c r="AH42" s="175" t="n"/>
      <c r="AI42" s="1796">
        <f>AU42</f>
        <v/>
      </c>
      <c r="AJ42" s="128" t="n"/>
      <c r="AK42" s="827">
        <f>AM42+AO42+AQ42</f>
        <v/>
      </c>
      <c r="AL42" s="175" t="n"/>
      <c r="AM42" s="177" t="n">
        <v>36</v>
      </c>
      <c r="AN42" s="128" t="n"/>
      <c r="AO42" s="93" t="n">
        <v>20</v>
      </c>
      <c r="AP42" s="128" t="n"/>
      <c r="AQ42" s="93" t="n">
        <v>28</v>
      </c>
      <c r="AR42" s="128" t="n"/>
      <c r="AS42" s="93" t="n"/>
      <c r="AT42" s="128" t="n"/>
      <c r="AU42" s="1771" t="n">
        <v>214</v>
      </c>
      <c r="AV42" s="1770" t="n"/>
      <c r="AW42" s="93">
        <f>AK42</f>
        <v/>
      </c>
      <c r="AX42" s="128" t="n"/>
      <c r="AY42" s="93" t="n">
        <v>6</v>
      </c>
      <c r="AZ42" s="128" t="n"/>
      <c r="BA42" s="93" t="n"/>
      <c r="BB42" s="128" t="n"/>
      <c r="BC42" s="93" t="n"/>
      <c r="BD42" s="128" t="n"/>
      <c r="BE42" s="93" t="n"/>
      <c r="BF42" s="128" t="n"/>
      <c r="BG42" s="1675" t="inlineStr">
        <is>
          <t>СК-2</t>
        </is>
      </c>
      <c r="BH42" s="131" t="n"/>
      <c r="BI42" s="132" t="n"/>
      <c r="BJ42" s="1070" t="inlineStr">
        <is>
          <t>ТСиК</t>
        </is>
      </c>
      <c r="BK42" s="9" t="n"/>
      <c r="BL42" s="9" t="n"/>
      <c r="BM42" s="9" t="n"/>
      <c r="BN42" s="9" t="n"/>
      <c r="BO42" s="9" t="n"/>
      <c r="BP42" s="9" t="n"/>
      <c r="BQ42" s="9" t="n"/>
      <c r="BR42" s="9" t="n"/>
      <c r="BS42" s="9" t="n"/>
      <c r="BT42" s="9" t="n"/>
      <c r="BU42" s="9" t="n"/>
      <c r="BV42" s="9" t="n"/>
      <c r="BW42" s="9" t="n"/>
      <c r="BX42" s="9" t="n"/>
      <c r="BY42" s="9" t="n"/>
      <c r="BZ42" s="9" t="n"/>
      <c r="CA42" s="9" t="n"/>
      <c r="CB42" s="9" t="n"/>
      <c r="CC42" s="9" t="n"/>
      <c r="CD42" s="9" t="n"/>
      <c r="CE42" s="9" t="n"/>
      <c r="CF42" s="9" t="n"/>
      <c r="CG42" s="9" t="n"/>
      <c r="CH42" s="9" t="n"/>
      <c r="CI42" s="1" t="n"/>
      <c r="CJ42" s="1" t="n"/>
      <c r="CK42" s="1" t="n"/>
      <c r="CL42" s="1" t="n"/>
      <c r="CM42" s="1" t="n"/>
    </row>
    <row r="43">
      <c r="A43" s="216" t="inlineStr">
        <is>
          <t xml:space="preserve">2.3 </t>
        </is>
      </c>
      <c r="B43" s="175" t="n"/>
      <c r="C43" s="184" t="inlineStr">
        <is>
          <t>Модуль "Современное материаловедение"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1" t="n"/>
      <c r="AD43" s="132" t="n"/>
      <c r="AE43" s="218" t="n"/>
      <c r="AF43" s="175" t="n"/>
      <c r="AG43" s="218" t="n"/>
      <c r="AH43" s="175" t="n"/>
      <c r="AI43" s="1824">
        <f>AI44+AI45</f>
        <v/>
      </c>
      <c r="AJ43" s="128" t="n"/>
      <c r="AK43" s="847">
        <f>AK44+AK45</f>
        <v/>
      </c>
      <c r="AL43" s="175" t="n"/>
      <c r="AM43" s="188">
        <f>AM44+AM45</f>
        <v/>
      </c>
      <c r="AN43" s="128" t="n"/>
      <c r="AO43" s="95" t="n">
        <v>46</v>
      </c>
      <c r="AP43" s="128" t="n"/>
      <c r="AQ43" s="95" t="n"/>
      <c r="AR43" s="128" t="n"/>
      <c r="AS43" s="95" t="n"/>
      <c r="AT43" s="128" t="n"/>
      <c r="AU43" s="188">
        <f>AU44+AU45</f>
        <v/>
      </c>
      <c r="AV43" s="128" t="n"/>
      <c r="AW43" s="95">
        <f>AW44+AW45</f>
        <v/>
      </c>
      <c r="AX43" s="128" t="n"/>
      <c r="AY43" s="95" t="n">
        <v>6</v>
      </c>
      <c r="AZ43" s="128" t="n"/>
      <c r="BA43" s="95" t="n"/>
      <c r="BB43" s="128" t="n"/>
      <c r="BC43" s="95" t="n"/>
      <c r="BD43" s="128" t="n"/>
      <c r="BE43" s="95" t="n"/>
      <c r="BF43" s="128" t="n"/>
      <c r="BG43" s="1675" t="n"/>
      <c r="BH43" s="131" t="n"/>
      <c r="BI43" s="132" t="n"/>
      <c r="BJ43" s="1070" t="n"/>
      <c r="BK43" s="9" t="n"/>
      <c r="BL43" s="9" t="n"/>
      <c r="BM43" s="9" t="n"/>
      <c r="BN43" s="9" t="n"/>
      <c r="BO43" s="9" t="n"/>
      <c r="BP43" s="9" t="n"/>
      <c r="BQ43" s="9" t="n"/>
      <c r="BR43" s="9" t="n"/>
      <c r="BS43" s="9" t="n"/>
      <c r="BT43" s="9" t="n"/>
      <c r="BU43" s="9" t="n"/>
      <c r="BV43" s="9" t="n"/>
      <c r="BW43" s="9" t="n"/>
      <c r="BX43" s="9" t="n"/>
      <c r="BY43" s="9" t="n"/>
      <c r="BZ43" s="9" t="n"/>
      <c r="CA43" s="9" t="n"/>
      <c r="CB43" s="9" t="n"/>
      <c r="CC43" s="9" t="n"/>
      <c r="CD43" s="9" t="n"/>
      <c r="CE43" s="9" t="n"/>
      <c r="CF43" s="9" t="n"/>
      <c r="CG43" s="9" t="n"/>
      <c r="CH43" s="9" t="n"/>
      <c r="CI43" s="1" t="n"/>
      <c r="CJ43" s="1" t="n"/>
      <c r="CK43" s="1" t="n"/>
      <c r="CL43" s="1" t="n"/>
      <c r="CM43" s="1" t="n"/>
    </row>
    <row r="44">
      <c r="A44" s="217" t="inlineStr">
        <is>
          <t>2.3.1</t>
        </is>
      </c>
      <c r="B44" s="175" t="n"/>
      <c r="C44" s="176" t="inlineStr">
        <is>
          <t>Композиционные материалы и изделия / Эксергетический анализ тепловых процессов и теплотехнических установок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1" t="n"/>
      <c r="AD44" s="132" t="n"/>
      <c r="AE44" s="182" t="n"/>
      <c r="AF44" s="175" t="n"/>
      <c r="AG44" s="182" t="n">
        <v>1</v>
      </c>
      <c r="AH44" s="175" t="n"/>
      <c r="AI44" s="1796">
        <f>AU44</f>
        <v/>
      </c>
      <c r="AJ44" s="128" t="n"/>
      <c r="AK44" s="827">
        <f>AM44+AO44</f>
        <v/>
      </c>
      <c r="AL44" s="175" t="n"/>
      <c r="AM44" s="177" t="n">
        <v>22</v>
      </c>
      <c r="AN44" s="128" t="n"/>
      <c r="AO44" s="93" t="n">
        <v>22</v>
      </c>
      <c r="AP44" s="128" t="n"/>
      <c r="AQ44" s="93" t="n"/>
      <c r="AR44" s="128" t="n"/>
      <c r="AS44" s="93" t="n"/>
      <c r="AT44" s="128" t="n"/>
      <c r="AU44" s="177" t="n">
        <v>100</v>
      </c>
      <c r="AV44" s="128" t="n"/>
      <c r="AW44" s="93">
        <f>AK44</f>
        <v/>
      </c>
      <c r="AX44" s="128" t="n"/>
      <c r="AY44" s="93" t="n">
        <v>3</v>
      </c>
      <c r="AZ44" s="128" t="n"/>
      <c r="BA44" s="93" t="n"/>
      <c r="BB44" s="128" t="n"/>
      <c r="BC44" s="93" t="n"/>
      <c r="BD44" s="128" t="n"/>
      <c r="BE44" s="93" t="n"/>
      <c r="BF44" s="128" t="n"/>
      <c r="BG44" s="1675" t="inlineStr">
        <is>
          <t xml:space="preserve"> СК-3 /СК-4</t>
        </is>
      </c>
      <c r="BH44" s="131" t="n"/>
      <c r="BI44" s="132" t="n"/>
      <c r="BJ44" s="1070" t="inlineStr">
        <is>
          <t>ТСиК / ХТВМ</t>
        </is>
      </c>
      <c r="BK44" s="9" t="n"/>
      <c r="BL44" s="9" t="n"/>
      <c r="BM44" s="9" t="n"/>
      <c r="BN44" s="9" t="n"/>
      <c r="BO44" s="9" t="n"/>
      <c r="BP44" s="9" t="n"/>
      <c r="BQ44" s="9" t="n"/>
      <c r="BR44" s="9" t="n"/>
      <c r="BS44" s="9" t="n"/>
      <c r="BT44" s="9" t="n"/>
      <c r="BU44" s="9" t="n"/>
      <c r="BV44" s="9" t="n"/>
      <c r="BW44" s="9" t="n"/>
      <c r="BX44" s="9" t="n"/>
      <c r="BY44" s="9" t="n"/>
      <c r="BZ44" s="9" t="n"/>
      <c r="CA44" s="9" t="n"/>
      <c r="CB44" s="9" t="n"/>
      <c r="CC44" s="9" t="n"/>
      <c r="CD44" s="9" t="n"/>
      <c r="CE44" s="9" t="n"/>
      <c r="CF44" s="9" t="n"/>
      <c r="CG44" s="9" t="n"/>
      <c r="CH44" s="9" t="n"/>
      <c r="CI44" s="1" t="n"/>
      <c r="CJ44" s="1" t="n"/>
      <c r="CK44" s="1" t="n"/>
      <c r="CL44" s="1" t="n"/>
      <c r="CM44" s="1" t="n"/>
    </row>
    <row r="45">
      <c r="A45" s="217" t="inlineStr">
        <is>
          <t>2.3.2</t>
        </is>
      </c>
      <c r="B45" s="175" t="n"/>
      <c r="C45" s="176" t="inlineStr">
        <is>
          <t>Наноматериалы и способы их получения / Неорганические материалы медицинского назначения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1" t="n"/>
      <c r="AD45" s="132" t="n"/>
      <c r="AE45" s="182" t="n">
        <v>1</v>
      </c>
      <c r="AF45" s="175" t="n"/>
      <c r="AG45" s="182" t="n"/>
      <c r="AH45" s="175" t="n"/>
      <c r="AI45" s="1796">
        <f>AU45</f>
        <v/>
      </c>
      <c r="AJ45" s="128" t="n"/>
      <c r="AK45" s="827" t="n">
        <v>44</v>
      </c>
      <c r="AL45" s="175" t="n"/>
      <c r="AM45" s="177" t="n">
        <v>20</v>
      </c>
      <c r="AN45" s="128" t="n"/>
      <c r="AO45" s="93" t="n">
        <v>24</v>
      </c>
      <c r="AP45" s="128" t="n"/>
      <c r="AQ45" s="93" t="n"/>
      <c r="AR45" s="128" t="n"/>
      <c r="AS45" s="93" t="n"/>
      <c r="AT45" s="128" t="n"/>
      <c r="AU45" s="177" t="n">
        <v>108</v>
      </c>
      <c r="AV45" s="128" t="n"/>
      <c r="AW45" s="93" t="n">
        <v>44</v>
      </c>
      <c r="AX45" s="128" t="n"/>
      <c r="AY45" s="93" t="n">
        <v>3</v>
      </c>
      <c r="AZ45" s="128" t="n"/>
      <c r="BA45" s="93" t="n"/>
      <c r="BB45" s="128" t="n"/>
      <c r="BC45" s="93" t="n"/>
      <c r="BD45" s="128" t="n"/>
      <c r="BE45" s="93" t="n"/>
      <c r="BF45" s="128" t="n"/>
      <c r="BG45" s="1675" t="inlineStr">
        <is>
          <t xml:space="preserve"> СК-5</t>
        </is>
      </c>
      <c r="BH45" s="131" t="n"/>
      <c r="BI45" s="132" t="n"/>
      <c r="BJ45" s="1070" t="inlineStr">
        <is>
          <t>ТСиК/ ХТВМ</t>
        </is>
      </c>
      <c r="BK45" s="9" t="n"/>
      <c r="BL45" s="9" t="n"/>
      <c r="BM45" s="9" t="n"/>
      <c r="BN45" s="9" t="n"/>
      <c r="BO45" s="9" t="n"/>
      <c r="BP45" s="9" t="n"/>
      <c r="BQ45" s="9" t="n"/>
      <c r="BR45" s="9" t="n"/>
      <c r="BS45" s="9" t="n"/>
      <c r="BT45" s="9" t="n"/>
      <c r="BU45" s="9" t="n"/>
      <c r="BV45" s="9" t="n"/>
      <c r="BW45" s="9" t="n"/>
      <c r="BX45" s="9" t="n"/>
      <c r="BY45" s="9" t="n"/>
      <c r="BZ45" s="9" t="n"/>
      <c r="CA45" s="9" t="n"/>
      <c r="CB45" s="9" t="n"/>
      <c r="CC45" s="9" t="n"/>
      <c r="CD45" s="9" t="n"/>
      <c r="CE45" s="9" t="n"/>
      <c r="CF45" s="9" t="n"/>
      <c r="CG45" s="9" t="n"/>
      <c r="CH45" s="9" t="n"/>
      <c r="CI45" s="1" t="n"/>
      <c r="CJ45" s="1" t="n"/>
      <c r="CK45" s="1" t="n"/>
      <c r="CL45" s="1" t="n"/>
      <c r="CM45" s="1" t="n"/>
    </row>
    <row r="46">
      <c r="A46" s="216" t="inlineStr">
        <is>
          <t>2.4</t>
        </is>
      </c>
      <c r="B46" s="175" t="n"/>
      <c r="C46" s="184" t="inlineStr">
        <is>
          <t>Модуль "Минеральная сырьевая база и контроль качества сырья, материалов и изделий"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1" t="n"/>
      <c r="AD46" s="132" t="n"/>
      <c r="AE46" s="182" t="n"/>
      <c r="AF46" s="175" t="n"/>
      <c r="AG46" s="182" t="n"/>
      <c r="AH46" s="175" t="n"/>
      <c r="AI46" s="1824">
        <f>AI47+AI48+AI49</f>
        <v/>
      </c>
      <c r="AJ46" s="128" t="n"/>
      <c r="AK46" s="847" t="n">
        <v>130</v>
      </c>
      <c r="AL46" s="175" t="n"/>
      <c r="AM46" s="188" t="n">
        <v>70</v>
      </c>
      <c r="AN46" s="128" t="n"/>
      <c r="AO46" s="95" t="n">
        <v>30</v>
      </c>
      <c r="AP46" s="128" t="n"/>
      <c r="AQ46" s="95" t="n">
        <v>30</v>
      </c>
      <c r="AR46" s="128" t="n"/>
      <c r="AS46" s="95" t="n"/>
      <c r="AT46" s="128" t="n"/>
      <c r="AU46" s="188" t="n"/>
      <c r="AV46" s="128" t="n"/>
      <c r="AW46" s="95" t="n"/>
      <c r="AX46" s="128" t="n"/>
      <c r="AY46" s="95" t="n"/>
      <c r="AZ46" s="128" t="n"/>
      <c r="BA46" s="95">
        <f>BA47+BA48+BA49</f>
        <v/>
      </c>
      <c r="BB46" s="128" t="n"/>
      <c r="BC46" s="95" t="n">
        <v>130</v>
      </c>
      <c r="BD46" s="128" t="n"/>
      <c r="BE46" s="95" t="n">
        <v>9</v>
      </c>
      <c r="BF46" s="128" t="n"/>
      <c r="BG46" s="1675" t="n"/>
      <c r="BH46" s="131" t="n"/>
      <c r="BI46" s="132" t="n"/>
      <c r="BJ46" s="1070" t="n"/>
      <c r="BK46" s="9" t="n"/>
      <c r="BL46" s="9" t="n"/>
      <c r="BM46" s="9" t="n"/>
      <c r="BN46" s="9" t="n"/>
      <c r="BO46" s="9" t="n"/>
      <c r="BP46" s="9" t="n"/>
      <c r="BQ46" s="9" t="n"/>
      <c r="BR46" s="9" t="n"/>
      <c r="BS46" s="9" t="n"/>
      <c r="BT46" s="9" t="n"/>
      <c r="BU46" s="9" t="n"/>
      <c r="BV46" s="9" t="n"/>
      <c r="BW46" s="9" t="n"/>
      <c r="BX46" s="9" t="n"/>
      <c r="BY46" s="9" t="n"/>
      <c r="BZ46" s="9" t="n"/>
      <c r="CA46" s="9" t="n"/>
      <c r="CB46" s="9" t="n"/>
      <c r="CC46" s="9" t="n"/>
      <c r="CD46" s="9" t="n"/>
      <c r="CE46" s="9" t="n"/>
      <c r="CF46" s="9" t="n"/>
      <c r="CG46" s="9" t="n"/>
      <c r="CH46" s="9" t="n"/>
      <c r="CI46" s="1" t="n"/>
      <c r="CJ46" s="1" t="n"/>
      <c r="CK46" s="1" t="n"/>
      <c r="CL46" s="1" t="n"/>
      <c r="CM46" s="1" t="n"/>
    </row>
    <row r="47">
      <c r="A47" s="217" t="inlineStr">
        <is>
          <t>2.4.1</t>
        </is>
      </c>
      <c r="B47" s="175" t="n"/>
      <c r="C47" s="176" t="inlineStr">
        <is>
          <t>Сырьевая база и импортозамещение в производстве стекла, керамики и вяжущих материалов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1" t="n"/>
      <c r="AD47" s="132" t="n"/>
      <c r="AE47" s="125" t="n"/>
      <c r="AF47" s="189" t="n"/>
      <c r="AG47" s="182" t="n">
        <v>2</v>
      </c>
      <c r="AH47" s="175" t="n"/>
      <c r="AI47" s="1796">
        <f>BA47</f>
        <v/>
      </c>
      <c r="AJ47" s="128" t="n"/>
      <c r="AK47" s="827" t="n">
        <v>42</v>
      </c>
      <c r="AL47" s="175" t="n"/>
      <c r="AM47" s="177" t="n">
        <v>22</v>
      </c>
      <c r="AN47" s="128" t="n"/>
      <c r="AO47" s="93" t="n"/>
      <c r="AP47" s="128" t="n"/>
      <c r="AQ47" s="93" t="n">
        <v>20</v>
      </c>
      <c r="AR47" s="128" t="n"/>
      <c r="AS47" s="93" t="n"/>
      <c r="AT47" s="128" t="n"/>
      <c r="AU47" s="177" t="n"/>
      <c r="AV47" s="128" t="n"/>
      <c r="AW47" s="93" t="n"/>
      <c r="AX47" s="128" t="n"/>
      <c r="AY47" s="93" t="n"/>
      <c r="AZ47" s="128" t="n"/>
      <c r="BA47" s="93" t="n">
        <v>94</v>
      </c>
      <c r="BB47" s="128" t="n"/>
      <c r="BC47" s="93" t="n">
        <v>42</v>
      </c>
      <c r="BD47" s="128" t="n"/>
      <c r="BE47" s="93" t="n">
        <v>3</v>
      </c>
      <c r="BF47" s="128" t="n"/>
      <c r="BG47" s="1675" t="inlineStr">
        <is>
          <t>СК-6</t>
        </is>
      </c>
      <c r="BH47" s="131" t="n"/>
      <c r="BI47" s="132" t="n"/>
      <c r="BJ47" s="1070" t="inlineStr">
        <is>
          <t>ТСиК</t>
        </is>
      </c>
      <c r="BK47" s="1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</row>
    <row r="48">
      <c r="A48" s="174" t="inlineStr">
        <is>
          <t>2.4.2</t>
        </is>
      </c>
      <c r="B48" s="175" t="n"/>
      <c r="C48" s="176" t="inlineStr">
        <is>
          <t>Техническая минералогия и петрография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2" t="n"/>
      <c r="AE48" s="182" t="n">
        <v>2</v>
      </c>
      <c r="AF48" s="175" t="n"/>
      <c r="AG48" s="1351" t="n"/>
      <c r="AH48" s="175" t="n"/>
      <c r="AI48" s="1796">
        <f>BA48</f>
        <v/>
      </c>
      <c r="AJ48" s="128" t="n"/>
      <c r="AK48" s="827" t="n">
        <v>44</v>
      </c>
      <c r="AL48" s="175" t="n"/>
      <c r="AM48" s="177" t="n">
        <v>24</v>
      </c>
      <c r="AN48" s="128" t="n"/>
      <c r="AO48" s="93" t="n">
        <v>20</v>
      </c>
      <c r="AP48" s="128" t="n"/>
      <c r="AQ48" s="93" t="n"/>
      <c r="AR48" s="128" t="n"/>
      <c r="AS48" s="1439" t="n"/>
      <c r="AT48" s="128" t="n"/>
      <c r="AU48" s="177" t="n"/>
      <c r="AV48" s="128" t="n"/>
      <c r="AW48" s="93" t="n"/>
      <c r="AX48" s="128" t="n"/>
      <c r="AY48" s="95" t="n"/>
      <c r="AZ48" s="128" t="n"/>
      <c r="BA48" s="93" t="n">
        <v>98</v>
      </c>
      <c r="BB48" s="128" t="n"/>
      <c r="BC48" s="93" t="n">
        <v>44</v>
      </c>
      <c r="BD48" s="128" t="n"/>
      <c r="BE48" s="93" t="n">
        <v>3</v>
      </c>
      <c r="BF48" s="128" t="n"/>
      <c r="BG48" s="1675" t="inlineStr">
        <is>
          <t>СК-7</t>
        </is>
      </c>
      <c r="BH48" s="131" t="n"/>
      <c r="BI48" s="132" t="n"/>
      <c r="BJ48" s="1070" t="inlineStr">
        <is>
          <t>ТСиК</t>
        </is>
      </c>
      <c r="BK48" s="9" t="n"/>
      <c r="BL48" s="9" t="n"/>
      <c r="BM48" s="9" t="n"/>
      <c r="BN48" s="9" t="n"/>
      <c r="BO48" s="9" t="n"/>
      <c r="BP48" s="9" t="n"/>
      <c r="BQ48" s="9" t="n"/>
      <c r="BR48" s="9" t="n"/>
      <c r="BS48" s="9" t="n"/>
      <c r="BT48" s="9" t="n"/>
      <c r="BU48" s="9" t="n"/>
      <c r="BV48" s="9" t="n"/>
      <c r="BW48" s="9" t="n"/>
      <c r="BX48" s="9" t="n"/>
      <c r="BY48" s="9" t="n"/>
      <c r="BZ48" s="9" t="n"/>
      <c r="CA48" s="9" t="n"/>
      <c r="CB48" s="9" t="n"/>
      <c r="CC48" s="9" t="n"/>
      <c r="CD48" s="9" t="n"/>
      <c r="CE48" s="9" t="n"/>
      <c r="CF48" s="9" t="n"/>
      <c r="CG48" s="9" t="n"/>
      <c r="CH48" s="9" t="n"/>
      <c r="CI48" s="1" t="n"/>
      <c r="CJ48" s="1" t="n"/>
      <c r="CK48" s="1" t="n"/>
      <c r="CL48" s="1" t="n"/>
      <c r="CM48" s="1" t="n"/>
    </row>
    <row r="49">
      <c r="A49" s="217" t="inlineStr">
        <is>
          <t>2.4.3</t>
        </is>
      </c>
      <c r="B49" s="175" t="n"/>
      <c r="C49" s="2511" t="inlineStr">
        <is>
          <t>Стандартизация и оценка соответствия сырья, материалов и изделий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1" t="n"/>
      <c r="AD49" s="132" t="n"/>
      <c r="AE49" s="841" t="n">
        <v>2</v>
      </c>
      <c r="AF49" s="175" t="n"/>
      <c r="AG49" s="182" t="n"/>
      <c r="AH49" s="175" t="n"/>
      <c r="AI49" s="1796">
        <f>BA49</f>
        <v/>
      </c>
      <c r="AJ49" s="128" t="n"/>
      <c r="AK49" s="827" t="n">
        <v>44</v>
      </c>
      <c r="AL49" s="175" t="n"/>
      <c r="AM49" s="177" t="n">
        <v>24</v>
      </c>
      <c r="AN49" s="128" t="n"/>
      <c r="AO49" s="93" t="n">
        <v>10</v>
      </c>
      <c r="AP49" s="128" t="n"/>
      <c r="AQ49" s="93" t="n">
        <v>10</v>
      </c>
      <c r="AR49" s="128" t="n"/>
      <c r="AS49" s="93" t="n"/>
      <c r="AT49" s="128" t="n"/>
      <c r="AU49" s="177" t="n"/>
      <c r="AV49" s="128" t="n"/>
      <c r="AW49" s="93" t="n"/>
      <c r="AX49" s="128" t="n"/>
      <c r="AY49" s="93" t="n"/>
      <c r="AZ49" s="128" t="n"/>
      <c r="BA49" s="93" t="n">
        <v>98</v>
      </c>
      <c r="BB49" s="128" t="n"/>
      <c r="BC49" s="93" t="n">
        <v>44</v>
      </c>
      <c r="BD49" s="128" t="n"/>
      <c r="BE49" s="93" t="n">
        <v>3</v>
      </c>
      <c r="BF49" s="128" t="n"/>
      <c r="BG49" s="1675" t="inlineStr">
        <is>
          <t>СК-8</t>
        </is>
      </c>
      <c r="BH49" s="131" t="n"/>
      <c r="BI49" s="132" t="n"/>
      <c r="BJ49" s="1070" t="inlineStr">
        <is>
          <t>ТСиК</t>
        </is>
      </c>
      <c r="BK49" s="9" t="n"/>
      <c r="BL49" s="9" t="n"/>
      <c r="BM49" s="9" t="n"/>
      <c r="BN49" s="9" t="n"/>
      <c r="BO49" s="9" t="n"/>
      <c r="BP49" s="9" t="n"/>
      <c r="BQ49" s="9" t="n"/>
      <c r="BR49" s="9" t="n"/>
      <c r="BS49" s="9" t="n"/>
      <c r="BT49" s="9" t="n"/>
      <c r="BU49" s="9" t="n"/>
      <c r="BV49" s="9" t="n"/>
      <c r="BW49" s="9" t="n"/>
      <c r="BX49" s="9" t="n"/>
      <c r="BY49" s="9" t="n"/>
      <c r="BZ49" s="9" t="n"/>
      <c r="CA49" s="9" t="n"/>
      <c r="CB49" s="9" t="n"/>
      <c r="CC49" s="9" t="n"/>
      <c r="CD49" s="9" t="n"/>
      <c r="CE49" s="9" t="n"/>
      <c r="CF49" s="9" t="n"/>
      <c r="CG49" s="9" t="n"/>
      <c r="CH49" s="9" t="n"/>
      <c r="CI49" s="1" t="n"/>
      <c r="CJ49" s="1" t="n"/>
      <c r="CK49" s="1" t="n"/>
      <c r="CL49" s="1" t="n"/>
      <c r="CM49" s="1" t="n"/>
    </row>
    <row r="50">
      <c r="A50" s="216" t="inlineStr">
        <is>
          <t>2.5</t>
        </is>
      </c>
      <c r="B50" s="175" t="n"/>
      <c r="C50" s="184" t="inlineStr">
        <is>
          <t xml:space="preserve">Дополнительные виды обучения 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1" t="n"/>
      <c r="AD50" s="132" t="n"/>
      <c r="AE50" s="1351" t="n"/>
      <c r="AF50" s="175" t="n"/>
      <c r="AG50" s="895" t="n"/>
      <c r="AH50" s="126" t="n"/>
      <c r="AI50" s="867" t="inlineStr">
        <is>
          <t>/</t>
        </is>
      </c>
      <c r="AJ50" s="2504">
        <f>SUM(AI51:AJ53)</f>
        <v/>
      </c>
      <c r="AK50" s="862" t="inlineStr">
        <is>
          <t>/</t>
        </is>
      </c>
      <c r="AL50" s="1491">
        <f>SUM(AK51:AL53)</f>
        <v/>
      </c>
      <c r="AM50" s="867" t="inlineStr">
        <is>
          <t>/</t>
        </is>
      </c>
      <c r="AN50" s="854">
        <f>SUM(AM51:AN53)</f>
        <v/>
      </c>
      <c r="AO50" s="862" t="inlineStr">
        <is>
          <t>/</t>
        </is>
      </c>
      <c r="AP50" s="854">
        <f>SUM(AO51:AP53)</f>
        <v/>
      </c>
      <c r="AQ50" s="862" t="inlineStr">
        <is>
          <t>/</t>
        </is>
      </c>
      <c r="AR50" s="854">
        <f>SUM(AQ51:AR53)</f>
        <v/>
      </c>
      <c r="AS50" s="3262" t="inlineStr">
        <is>
          <t>/ 32</t>
        </is>
      </c>
      <c r="AT50" s="132" t="n"/>
      <c r="AU50" s="867" t="inlineStr">
        <is>
          <t>/</t>
        </is>
      </c>
      <c r="AV50" s="1310">
        <f>SUM(AU51:AV53)</f>
        <v/>
      </c>
      <c r="AW50" s="862" t="inlineStr">
        <is>
          <t>/</t>
        </is>
      </c>
      <c r="AX50" s="854">
        <f>SUM(AW51:AX53)</f>
        <v/>
      </c>
      <c r="AY50" s="862" t="inlineStr">
        <is>
          <t>/</t>
        </is>
      </c>
      <c r="AZ50" s="854">
        <f>SUM(AY51:AZ53)</f>
        <v/>
      </c>
      <c r="BA50" s="862" t="inlineStr">
        <is>
          <t>/</t>
        </is>
      </c>
      <c r="BB50" s="1310">
        <f>SUM(BA51:BB53)</f>
        <v/>
      </c>
      <c r="BC50" s="861" t="inlineStr">
        <is>
          <t>/</t>
        </is>
      </c>
      <c r="BD50" s="854">
        <f>SUM(BC51:BD53)</f>
        <v/>
      </c>
      <c r="BE50" s="861" t="inlineStr">
        <is>
          <t>/</t>
        </is>
      </c>
      <c r="BF50" s="1311">
        <f>SUM(BE51:BF53)</f>
        <v/>
      </c>
      <c r="BG50" s="3261" t="n"/>
      <c r="BH50" s="126" t="n"/>
      <c r="BI50" s="1770" t="n"/>
      <c r="BJ50" s="1070" t="n"/>
      <c r="BK50" s="9" t="n"/>
      <c r="BL50" s="9" t="n"/>
      <c r="BM50" s="9" t="n"/>
      <c r="BN50" s="9" t="n"/>
      <c r="BO50" s="9" t="n"/>
      <c r="BP50" s="9" t="n"/>
      <c r="BQ50" s="9" t="n"/>
      <c r="BR50" s="9" t="n"/>
      <c r="BS50" s="9" t="n"/>
      <c r="BT50" s="9" t="n"/>
      <c r="BU50" s="9" t="n"/>
      <c r="BV50" s="9" t="n"/>
      <c r="BW50" s="9" t="n"/>
      <c r="BX50" s="9" t="n"/>
      <c r="BY50" s="9" t="n"/>
      <c r="BZ50" s="9" t="n"/>
      <c r="CA50" s="9" t="n"/>
      <c r="CB50" s="9" t="n"/>
      <c r="CC50" s="9" t="n"/>
      <c r="CD50" s="9" t="n"/>
      <c r="CE50" s="9" t="n"/>
      <c r="CF50" s="9" t="n"/>
      <c r="CG50" s="9" t="n"/>
      <c r="CH50" s="9" t="n"/>
      <c r="CI50" s="1" t="n"/>
      <c r="CJ50" s="1" t="n"/>
      <c r="CK50" s="1" t="n"/>
      <c r="CL50" s="1" t="n"/>
      <c r="CM50" s="1" t="n"/>
    </row>
    <row r="51">
      <c r="A51" s="174" t="inlineStr">
        <is>
          <t>2.5.1</t>
        </is>
      </c>
      <c r="B51" s="175" t="n"/>
      <c r="C51" s="2511" t="inlineStr">
        <is>
          <t xml:space="preserve">Философия и методология науки* 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3263" t="inlineStr">
        <is>
          <t>/</t>
        </is>
      </c>
      <c r="AF51" s="1010" t="n">
        <v>2</v>
      </c>
      <c r="AG51" s="1806" t="n"/>
      <c r="AH51" s="1770" t="n"/>
      <c r="AI51" s="867" t="inlineStr">
        <is>
          <t>/</t>
        </is>
      </c>
      <c r="AJ51" s="1308">
        <f>AV51+BB51</f>
        <v/>
      </c>
      <c r="AK51" s="862" t="inlineStr">
        <is>
          <t>/</t>
        </is>
      </c>
      <c r="AL51" s="1316">
        <f>AN51+AT51+AP51+AR51</f>
        <v/>
      </c>
      <c r="AM51" s="867" t="inlineStr">
        <is>
          <t>/</t>
        </is>
      </c>
      <c r="AN51" s="1308" t="n">
        <v>40</v>
      </c>
      <c r="AO51" s="862" t="n"/>
      <c r="AP51" s="1308" t="n"/>
      <c r="AQ51" s="862" t="n"/>
      <c r="AR51" s="1308" t="n"/>
      <c r="AS51" s="862" t="inlineStr">
        <is>
          <t>/</t>
        </is>
      </c>
      <c r="AT51" s="1316" t="n">
        <v>32</v>
      </c>
      <c r="AU51" s="867" t="inlineStr">
        <is>
          <t>/</t>
        </is>
      </c>
      <c r="AV51" s="1308" t="n">
        <v>48</v>
      </c>
      <c r="AW51" s="861" t="inlineStr">
        <is>
          <t>/</t>
        </is>
      </c>
      <c r="AX51" s="1308" t="n">
        <v>32</v>
      </c>
      <c r="AY51" s="862" t="n"/>
      <c r="AZ51" s="1308" t="n"/>
      <c r="BA51" s="862" t="inlineStr">
        <is>
          <t>/</t>
        </is>
      </c>
      <c r="BB51" s="1308" t="n">
        <v>76</v>
      </c>
      <c r="BC51" s="861" t="inlineStr">
        <is>
          <t>/</t>
        </is>
      </c>
      <c r="BD51" s="1308" t="n">
        <v>40</v>
      </c>
      <c r="BE51" s="861" t="inlineStr">
        <is>
          <t>/</t>
        </is>
      </c>
      <c r="BF51" s="1316" t="n">
        <v>3</v>
      </c>
      <c r="BG51" s="3261" t="inlineStr">
        <is>
          <t>УК-1</t>
        </is>
      </c>
      <c r="BH51" s="126" t="n"/>
      <c r="BI51" s="1770" t="n"/>
      <c r="BJ51" s="1070" t="inlineStr">
        <is>
          <t>ФиП</t>
        </is>
      </c>
      <c r="BK51" s="9" t="n"/>
      <c r="BL51" s="9" t="n"/>
      <c r="BM51" s="9" t="n"/>
      <c r="BN51" s="9" t="n"/>
      <c r="BO51" s="9" t="n"/>
      <c r="BP51" s="9" t="n"/>
      <c r="BQ51" s="9" t="n"/>
      <c r="BR51" s="9" t="n"/>
      <c r="BS51" s="9" t="n"/>
      <c r="BT51" s="9" t="n"/>
      <c r="BU51" s="9" t="n"/>
      <c r="BV51" s="9" t="n"/>
      <c r="BW51" s="9" t="n"/>
      <c r="BX51" s="9" t="n"/>
      <c r="BY51" s="9" t="n"/>
      <c r="BZ51" s="9" t="n"/>
      <c r="CA51" s="9" t="n"/>
      <c r="CB51" s="9" t="n"/>
      <c r="CC51" s="9" t="n"/>
      <c r="CD51" s="9" t="n"/>
      <c r="CE51" s="9" t="n"/>
      <c r="CF51" s="9" t="n"/>
      <c r="CG51" s="9" t="n"/>
      <c r="CH51" s="9" t="n"/>
      <c r="CI51" s="1" t="n"/>
      <c r="CJ51" s="1" t="n"/>
      <c r="CK51" s="1" t="n"/>
      <c r="CL51" s="1" t="n"/>
      <c r="CM51" s="1" t="n"/>
    </row>
    <row r="52">
      <c r="A52" s="174" t="inlineStr">
        <is>
          <t>2.5.2</t>
        </is>
      </c>
      <c r="B52" s="175" t="n"/>
      <c r="C52" s="176" t="inlineStr">
        <is>
          <t xml:space="preserve">Иностранный язык* 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859" t="inlineStr">
        <is>
          <t>/</t>
        </is>
      </c>
      <c r="AF52" s="189" t="n">
        <v>2</v>
      </c>
      <c r="AG52" s="1807" t="n"/>
      <c r="AH52" s="1770" t="n"/>
      <c r="AI52" s="867" t="inlineStr">
        <is>
          <t>/</t>
        </is>
      </c>
      <c r="AJ52" s="1308">
        <f>AV52+BB52</f>
        <v/>
      </c>
      <c r="AK52" s="862" t="inlineStr">
        <is>
          <t>/</t>
        </is>
      </c>
      <c r="AL52" s="1316">
        <f>AN52+AT52+AP52+AR52</f>
        <v/>
      </c>
      <c r="AM52" s="867" t="n"/>
      <c r="AN52" s="1308" t="n"/>
      <c r="AO52" s="862" t="n"/>
      <c r="AP52" s="1308" t="n"/>
      <c r="AQ52" s="862" t="inlineStr">
        <is>
          <t>/</t>
        </is>
      </c>
      <c r="AR52" s="1308" t="n">
        <v>96</v>
      </c>
      <c r="AS52" s="862" t="n"/>
      <c r="AT52" s="1316" t="n"/>
      <c r="AU52" s="867" t="inlineStr">
        <is>
          <t>/</t>
        </is>
      </c>
      <c r="AV52" s="1308" t="n">
        <v>70</v>
      </c>
      <c r="AW52" s="861" t="inlineStr">
        <is>
          <t>/</t>
        </is>
      </c>
      <c r="AX52" s="1308" t="n">
        <v>48</v>
      </c>
      <c r="AY52" s="862" t="n"/>
      <c r="AZ52" s="1308" t="n"/>
      <c r="BA52" s="862" t="inlineStr">
        <is>
          <t>/</t>
        </is>
      </c>
      <c r="BB52" s="1308" t="n">
        <v>72</v>
      </c>
      <c r="BC52" s="861" t="inlineStr">
        <is>
          <t>/</t>
        </is>
      </c>
      <c r="BD52" s="1308" t="n">
        <v>48</v>
      </c>
      <c r="BE52" s="861" t="inlineStr">
        <is>
          <t>/</t>
        </is>
      </c>
      <c r="BF52" s="1316" t="n">
        <v>4</v>
      </c>
      <c r="BG52" s="3261" t="inlineStr">
        <is>
          <t>УК-3</t>
        </is>
      </c>
      <c r="BH52" s="126" t="n"/>
      <c r="BI52" s="1770" t="n"/>
      <c r="BJ52" s="1070" t="inlineStr">
        <is>
          <t>МКиТП</t>
        </is>
      </c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9" t="n"/>
      <c r="CG52" s="9" t="n"/>
      <c r="CH52" s="9" t="n"/>
      <c r="CI52" s="1" t="n"/>
      <c r="CJ52" s="1" t="n"/>
      <c r="CK52" s="1" t="n"/>
      <c r="CL52" s="1" t="n"/>
      <c r="CM52" s="1" t="n"/>
    </row>
    <row r="53">
      <c r="A53" s="3264" t="inlineStr">
        <is>
          <t>2.5.3</t>
        </is>
      </c>
      <c r="B53" s="1924" t="n"/>
      <c r="C53" s="2519" t="inlineStr">
        <is>
          <t xml:space="preserve">Основы информационных технологий* </t>
        </is>
      </c>
      <c r="D53" s="202" t="n"/>
      <c r="E53" s="202" t="n"/>
      <c r="F53" s="202" t="n"/>
      <c r="G53" s="202" t="n"/>
      <c r="H53" s="202" t="n"/>
      <c r="I53" s="202" t="n"/>
      <c r="J53" s="202" t="n"/>
      <c r="K53" s="202" t="n"/>
      <c r="L53" s="202" t="n"/>
      <c r="M53" s="202" t="n"/>
      <c r="N53" s="202" t="n"/>
      <c r="O53" s="202" t="n"/>
      <c r="P53" s="202" t="n"/>
      <c r="Q53" s="202" t="n"/>
      <c r="R53" s="202" t="n"/>
      <c r="S53" s="202" t="n"/>
      <c r="T53" s="202" t="n"/>
      <c r="U53" s="202" t="n"/>
      <c r="V53" s="202" t="n"/>
      <c r="W53" s="202" t="n"/>
      <c r="X53" s="202" t="n"/>
      <c r="Y53" s="202" t="n"/>
      <c r="Z53" s="202" t="n"/>
      <c r="AA53" s="202" t="n"/>
      <c r="AB53" s="202" t="n"/>
      <c r="AC53" s="202" t="n"/>
      <c r="AD53" s="742" t="n"/>
      <c r="AE53" s="2713" t="n"/>
      <c r="AF53" s="2495" t="n"/>
      <c r="AG53" s="2714" t="inlineStr">
        <is>
          <t>/</t>
        </is>
      </c>
      <c r="AH53" s="2488" t="inlineStr">
        <is>
          <t>1д</t>
        </is>
      </c>
      <c r="AI53" s="2427" t="inlineStr">
        <is>
          <t>/</t>
        </is>
      </c>
      <c r="AJ53" s="2715">
        <f>AV53+BB53</f>
        <v/>
      </c>
      <c r="AK53" s="2717" t="inlineStr">
        <is>
          <t>/</t>
        </is>
      </c>
      <c r="AL53" s="2428">
        <f>AN53+AT53+AP53+AR53</f>
        <v/>
      </c>
      <c r="AM53" s="2427" t="inlineStr">
        <is>
          <t>/</t>
        </is>
      </c>
      <c r="AN53" s="2715" t="n">
        <v>26</v>
      </c>
      <c r="AO53" s="2717" t="inlineStr">
        <is>
          <t>/</t>
        </is>
      </c>
      <c r="AP53" s="2715" t="n">
        <v>24</v>
      </c>
      <c r="AQ53" s="2717" t="n"/>
      <c r="AR53" s="2715" t="n"/>
      <c r="AS53" s="2717" t="n"/>
      <c r="AT53" s="2428" t="n"/>
      <c r="AU53" s="2427" t="inlineStr">
        <is>
          <t>/</t>
        </is>
      </c>
      <c r="AV53" s="2715">
        <f>AZ53*36</f>
        <v/>
      </c>
      <c r="AW53" s="2717" t="inlineStr">
        <is>
          <t>/</t>
        </is>
      </c>
      <c r="AX53" s="2715">
        <f>AL53</f>
        <v/>
      </c>
      <c r="AY53" s="2717" t="inlineStr">
        <is>
          <t>/</t>
        </is>
      </c>
      <c r="AZ53" s="2715" t="n">
        <v>2</v>
      </c>
      <c r="BA53" s="2717" t="n"/>
      <c r="BB53" s="2715" t="n"/>
      <c r="BC53" s="2429" t="n"/>
      <c r="BD53" s="2715" t="n"/>
      <c r="BE53" s="2429" t="n"/>
      <c r="BF53" s="2428" t="n"/>
      <c r="BG53" s="3265" t="inlineStr">
        <is>
          <t>УК-2</t>
        </is>
      </c>
      <c r="BH53" s="202" t="n"/>
      <c r="BI53" s="1809" t="n"/>
      <c r="BJ53" s="1070" t="inlineStr">
        <is>
          <t>ИСиТ</t>
        </is>
      </c>
      <c r="BK53" s="9" t="n"/>
      <c r="BL53" s="9" t="n"/>
      <c r="BM53" s="9" t="n"/>
      <c r="BN53" s="9" t="n"/>
      <c r="BO53" s="9" t="n"/>
      <c r="BP53" s="9" t="n"/>
      <c r="BQ53" s="9" t="n"/>
      <c r="BR53" s="9" t="n"/>
      <c r="BS53" s="9" t="n"/>
      <c r="BT53" s="9" t="n"/>
      <c r="BU53" s="9" t="n"/>
      <c r="BV53" s="9" t="n"/>
      <c r="BW53" s="9" t="n"/>
      <c r="BX53" s="9" t="n"/>
      <c r="BY53" s="9" t="n"/>
      <c r="BZ53" s="9" t="n"/>
      <c r="CA53" s="9" t="n"/>
      <c r="CB53" s="9" t="n"/>
      <c r="CC53" s="9" t="n"/>
      <c r="CD53" s="9" t="n"/>
      <c r="CE53" s="9" t="n"/>
      <c r="CF53" s="9" t="n"/>
      <c r="CG53" s="9" t="n"/>
      <c r="CH53" s="9" t="n"/>
      <c r="CI53" s="1" t="n"/>
      <c r="CJ53" s="1" t="n"/>
      <c r="CK53" s="1" t="n"/>
      <c r="CL53" s="1" t="n"/>
      <c r="CM53" s="1" t="n"/>
    </row>
    <row r="54">
      <c r="A54" s="2524" t="inlineStr">
        <is>
          <t>Количество часов учебных занятий</t>
        </is>
      </c>
      <c r="B54" s="123" t="n"/>
      <c r="C54" s="123" t="n"/>
      <c r="D54" s="123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23" t="n"/>
      <c r="AG54" s="123" t="n"/>
      <c r="AH54" s="161" t="n"/>
      <c r="AI54" s="167">
        <f>AI31+AI38</f>
        <v/>
      </c>
      <c r="AJ54" s="124" t="n"/>
      <c r="AK54" s="232">
        <f>AK31+AK38</f>
        <v/>
      </c>
      <c r="AL54" s="124" t="n"/>
      <c r="AM54" s="232">
        <f>AM31+AM38</f>
        <v/>
      </c>
      <c r="AN54" s="124" t="n"/>
      <c r="AO54" s="232">
        <f>AO31+AO38</f>
        <v/>
      </c>
      <c r="AP54" s="124" t="n"/>
      <c r="AQ54" s="232">
        <f>AQ31+AQ38</f>
        <v/>
      </c>
      <c r="AR54" s="124" t="n"/>
      <c r="AS54" s="232" t="n"/>
      <c r="AT54" s="124" t="n"/>
      <c r="AU54" s="1768">
        <f>AU31+AU38</f>
        <v/>
      </c>
      <c r="AV54" s="124" t="n"/>
      <c r="AW54" s="232">
        <f>AW31+AW38</f>
        <v/>
      </c>
      <c r="AX54" s="124" t="n"/>
      <c r="AY54" s="232">
        <f>AY31+AY38</f>
        <v/>
      </c>
      <c r="AZ54" s="124" t="n"/>
      <c r="BA54" s="232">
        <f>BA31+BA38</f>
        <v/>
      </c>
      <c r="BB54" s="124" t="n"/>
      <c r="BC54" s="232">
        <f>BC31+BC38</f>
        <v/>
      </c>
      <c r="BD54" s="124" t="n"/>
      <c r="BE54" s="232">
        <f>BE31+BE38</f>
        <v/>
      </c>
      <c r="BF54" s="124" t="n"/>
      <c r="BG54" s="233" t="n"/>
      <c r="BH54" s="101" t="n"/>
      <c r="BI54" s="104" t="n"/>
      <c r="BJ54" s="90" t="n"/>
      <c r="BK54" s="90" t="n"/>
      <c r="BL54" s="90" t="n"/>
      <c r="BM54" s="90" t="n"/>
      <c r="BN54" s="90" t="n"/>
      <c r="BO54" s="90" t="n"/>
      <c r="BP54" s="1822" t="n"/>
      <c r="BQ54" s="1822" t="n"/>
      <c r="BR54" s="1822" t="n"/>
      <c r="BS54" s="1822" t="n"/>
      <c r="BT54" s="1822" t="n"/>
      <c r="BU54" s="1822" t="n"/>
      <c r="BV54" s="1822" t="n"/>
      <c r="BW54" s="1822" t="n"/>
      <c r="BX54" s="1822" t="n"/>
      <c r="BY54" s="1822" t="n"/>
      <c r="BZ54" s="1822" t="n"/>
      <c r="CA54" s="1822" t="n"/>
      <c r="CB54" s="1822" t="n"/>
      <c r="CC54" s="1822" t="n"/>
      <c r="CD54" s="1822" t="n"/>
      <c r="CE54" s="1822" t="n"/>
      <c r="CF54" s="1822" t="n"/>
      <c r="CG54" s="1822" t="n"/>
      <c r="CH54" s="1822" t="n"/>
      <c r="CI54" s="1822" t="n"/>
      <c r="CJ54" s="1" t="n"/>
      <c r="CK54" s="1" t="n"/>
      <c r="CL54" s="1" t="n"/>
      <c r="CM54" s="1" t="n"/>
    </row>
    <row r="55">
      <c r="A55" s="184" t="inlineStr">
        <is>
          <t>Количество часов учебных занятий в неделю</t>
        </is>
      </c>
      <c r="B55" s="131" t="n"/>
      <c r="C55" s="131" t="n"/>
      <c r="D55" s="131" t="n"/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1" t="n"/>
      <c r="AC55" s="131" t="n"/>
      <c r="AD55" s="131" t="n"/>
      <c r="AE55" s="131" t="n"/>
      <c r="AF55" s="131" t="n"/>
      <c r="AG55" s="131" t="n"/>
      <c r="AH55" s="132" t="n"/>
      <c r="AI55" s="1816" t="n"/>
      <c r="AJ55" s="128" t="n"/>
      <c r="AK55" s="1817" t="n"/>
      <c r="AL55" s="128" t="n"/>
      <c r="AM55" s="1817" t="n"/>
      <c r="AN55" s="128" t="n"/>
      <c r="AO55" s="1817" t="n"/>
      <c r="AP55" s="128" t="n"/>
      <c r="AQ55" s="1817" t="n"/>
      <c r="AR55" s="128" t="n"/>
      <c r="AS55" s="2719" t="n"/>
      <c r="AT55" s="179" t="n"/>
      <c r="AU55" s="3266">
        <f>AW54/AU29</f>
        <v/>
      </c>
      <c r="AV55" s="131" t="n"/>
      <c r="AW55" s="131" t="n"/>
      <c r="AX55" s="131" t="n"/>
      <c r="AY55" s="131" t="n"/>
      <c r="AZ55" s="429" t="n"/>
      <c r="BA55" s="1438">
        <f>BC54/BA29</f>
        <v/>
      </c>
      <c r="BB55" s="126" t="n"/>
      <c r="BC55" s="126" t="n"/>
      <c r="BD55" s="126" t="n"/>
      <c r="BE55" s="126" t="n"/>
      <c r="BF55" s="175" t="n"/>
      <c r="BG55" s="112" t="n"/>
      <c r="BH55" s="1" t="n"/>
      <c r="BI55" s="114" t="n"/>
      <c r="BJ55" s="90" t="n"/>
      <c r="BK55" s="1" t="n"/>
      <c r="BL55" s="1" t="n"/>
      <c r="BM55" s="1" t="n"/>
      <c r="BN55" s="1" t="n"/>
      <c r="BO55" s="1" t="n"/>
      <c r="BP55" s="1822" t="n"/>
      <c r="BQ55" s="1822" t="n"/>
      <c r="BR55" s="1822" t="n"/>
      <c r="BS55" s="1822" t="n"/>
      <c r="BT55" s="1822" t="n"/>
      <c r="BU55" s="1822" t="n"/>
      <c r="BV55" s="1822" t="n"/>
      <c r="BW55" s="1822" t="n"/>
      <c r="BX55" s="1822" t="n"/>
      <c r="BY55" s="1822" t="n"/>
      <c r="BZ55" s="1822" t="n"/>
      <c r="CA55" s="1822" t="n"/>
      <c r="CB55" s="1822" t="n"/>
      <c r="CC55" s="1822" t="n"/>
      <c r="CD55" s="1822" t="n"/>
      <c r="CE55" s="1822" t="n"/>
      <c r="CF55" s="1822" t="n"/>
      <c r="CG55" s="1822" t="n"/>
      <c r="CH55" s="1822" t="n"/>
      <c r="CI55" s="1822" t="n"/>
      <c r="CJ55" s="1" t="n"/>
      <c r="CK55" s="1" t="n"/>
      <c r="CL55" s="1" t="n"/>
      <c r="CM55" s="1" t="n"/>
    </row>
    <row r="56">
      <c r="A56" s="2526" t="inlineStr">
        <is>
          <t>Количество курсовых проектов</t>
        </is>
      </c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1" t="n"/>
      <c r="AE56" s="131" t="n"/>
      <c r="AF56" s="131" t="n"/>
      <c r="AG56" s="131" t="n"/>
      <c r="AH56" s="132" t="n"/>
      <c r="AI56" s="1824" t="n"/>
      <c r="AJ56" s="128" t="n"/>
      <c r="AK56" s="235" t="n"/>
      <c r="AL56" s="128" t="n"/>
      <c r="AM56" s="235" t="n"/>
      <c r="AN56" s="128" t="n"/>
      <c r="AO56" s="235" t="n"/>
      <c r="AP56" s="128" t="n"/>
      <c r="AQ56" s="235" t="n"/>
      <c r="AR56" s="128" t="n"/>
      <c r="AS56" s="236" t="n"/>
      <c r="AT56" s="179" t="n"/>
      <c r="AU56" s="3267" t="n"/>
      <c r="AV56" s="131" t="n"/>
      <c r="AW56" s="131" t="n"/>
      <c r="AX56" s="131" t="n"/>
      <c r="AY56" s="131" t="n"/>
      <c r="AZ56" s="429" t="n"/>
      <c r="BA56" s="1438" t="n"/>
      <c r="BB56" s="126" t="n"/>
      <c r="BC56" s="126" t="n"/>
      <c r="BD56" s="126" t="n"/>
      <c r="BE56" s="126" t="n"/>
      <c r="BF56" s="175" t="n"/>
      <c r="BG56" s="112" t="n"/>
      <c r="BH56" s="1" t="n"/>
      <c r="BI56" s="114" t="n"/>
      <c r="BJ56" s="90" t="n"/>
      <c r="BK56" s="90" t="n"/>
      <c r="BL56" s="90" t="n"/>
      <c r="BM56" s="90" t="n"/>
      <c r="BN56" s="90" t="n"/>
      <c r="BO56" s="90" t="n"/>
      <c r="BP56" s="1822" t="n"/>
      <c r="BQ56" s="1822" t="n"/>
      <c r="BR56" s="1822" t="n"/>
      <c r="BS56" s="1822" t="n"/>
      <c r="BT56" s="1822" t="n"/>
      <c r="BU56" s="1822" t="n"/>
      <c r="BV56" s="1822" t="n"/>
      <c r="BW56" s="1822" t="n"/>
      <c r="BX56" s="1822" t="n"/>
      <c r="BY56" s="1822" t="n"/>
      <c r="BZ56" s="1822" t="n"/>
      <c r="CA56" s="1822" t="n"/>
      <c r="CB56" s="1822" t="n"/>
      <c r="CC56" s="1822" t="n"/>
      <c r="CD56" s="1822" t="n"/>
      <c r="CE56" s="1822" t="n"/>
      <c r="CF56" s="1822" t="n"/>
      <c r="CG56" s="1822" t="n"/>
      <c r="CH56" s="1822" t="n"/>
      <c r="CI56" s="1822" t="n"/>
      <c r="CJ56" s="1" t="n"/>
      <c r="CK56" s="1" t="n"/>
      <c r="CL56" s="1" t="n"/>
      <c r="CM56" s="1" t="n"/>
    </row>
    <row r="57">
      <c r="A57" s="2526" t="inlineStr">
        <is>
          <t>Количество курсовых работ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1" t="n"/>
      <c r="AH57" s="132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6" t="n"/>
      <c r="AT57" s="179" t="n"/>
      <c r="AU57" s="3267" t="n"/>
      <c r="AV57" s="131" t="n"/>
      <c r="AW57" s="131" t="n"/>
      <c r="AX57" s="131" t="n"/>
      <c r="AY57" s="131" t="n"/>
      <c r="AZ57" s="429" t="n"/>
      <c r="BA57" s="1438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90" t="n"/>
      <c r="BK57" s="90" t="n"/>
      <c r="BL57" s="90" t="n"/>
      <c r="BM57" s="90" t="n"/>
      <c r="BN57" s="90" t="n"/>
      <c r="BO57" s="90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822" t="n"/>
      <c r="CD57" s="1822" t="n"/>
      <c r="CE57" s="1822" t="n"/>
      <c r="CF57" s="1822" t="n"/>
      <c r="CG57" s="1822" t="n"/>
      <c r="CH57" s="1822" t="n"/>
      <c r="CI57" s="1822" t="n"/>
      <c r="CJ57" s="1" t="n"/>
      <c r="CK57" s="1" t="n"/>
      <c r="CL57" s="1" t="n"/>
      <c r="CM57" s="1" t="n"/>
    </row>
    <row r="58">
      <c r="A58" s="2526" t="inlineStr">
        <is>
          <t>Количество экзаменов</t>
        </is>
      </c>
      <c r="B58" s="131" t="n"/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31" t="n"/>
      <c r="AF58" s="131" t="n"/>
      <c r="AG58" s="131" t="n"/>
      <c r="AH58" s="132" t="n"/>
      <c r="AI58" s="1824" t="n">
        <v>7</v>
      </c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6" t="n"/>
      <c r="AT58" s="179" t="n"/>
      <c r="AU58" s="3268" t="n">
        <v>3</v>
      </c>
      <c r="AV58" s="131" t="n"/>
      <c r="AW58" s="131" t="n"/>
      <c r="AX58" s="131" t="n"/>
      <c r="AY58" s="131" t="n"/>
      <c r="AZ58" s="179" t="n"/>
      <c r="BA58" s="1438" t="n">
        <v>4</v>
      </c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90" t="n"/>
      <c r="BK58" s="90" t="n"/>
      <c r="BL58" s="90" t="n"/>
      <c r="BM58" s="90" t="n"/>
      <c r="BN58" s="90" t="n"/>
      <c r="BO58" s="90" t="n"/>
      <c r="BP58" s="90" t="n"/>
      <c r="BQ58" s="90" t="n"/>
      <c r="BR58" s="90" t="n"/>
      <c r="BS58" s="90" t="n"/>
      <c r="BT58" s="90" t="n"/>
      <c r="BU58" s="90" t="n"/>
      <c r="BV58" s="90" t="n"/>
      <c r="BW58" s="90" t="n"/>
      <c r="BX58" s="90" t="n"/>
      <c r="BY58" s="90" t="n"/>
      <c r="BZ58" s="90" t="n"/>
      <c r="CA58" s="90" t="n"/>
      <c r="CB58" s="90" t="n"/>
      <c r="CC58" s="90" t="n"/>
      <c r="CD58" s="90" t="n"/>
      <c r="CE58" s="90" t="n"/>
      <c r="CF58" s="90" t="n"/>
      <c r="CG58" s="90" t="n"/>
      <c r="CH58" s="90" t="n"/>
      <c r="CI58" s="90" t="n"/>
      <c r="CJ58" s="1" t="n"/>
      <c r="CK58" s="1" t="n"/>
      <c r="CL58" s="1" t="n"/>
      <c r="CM58" s="1" t="n"/>
    </row>
    <row r="59">
      <c r="A59" s="2527" t="inlineStr">
        <is>
          <t>Количество зачетов</t>
        </is>
      </c>
      <c r="B59" s="202" t="n"/>
      <c r="C59" s="202" t="n"/>
      <c r="D59" s="202" t="n"/>
      <c r="E59" s="202" t="n"/>
      <c r="F59" s="202" t="n"/>
      <c r="G59" s="202" t="n"/>
      <c r="H59" s="202" t="n"/>
      <c r="I59" s="202" t="n"/>
      <c r="J59" s="202" t="n"/>
      <c r="K59" s="202" t="n"/>
      <c r="L59" s="202" t="n"/>
      <c r="M59" s="202" t="n"/>
      <c r="N59" s="202" t="n"/>
      <c r="O59" s="202" t="n"/>
      <c r="P59" s="202" t="n"/>
      <c r="Q59" s="202" t="n"/>
      <c r="R59" s="202" t="n"/>
      <c r="S59" s="202" t="n"/>
      <c r="T59" s="202" t="n"/>
      <c r="U59" s="202" t="n"/>
      <c r="V59" s="202" t="n"/>
      <c r="W59" s="202" t="n"/>
      <c r="X59" s="202" t="n"/>
      <c r="Y59" s="202" t="n"/>
      <c r="Z59" s="202" t="n"/>
      <c r="AA59" s="202" t="n"/>
      <c r="AB59" s="202" t="n"/>
      <c r="AC59" s="202" t="n"/>
      <c r="AD59" s="202" t="n"/>
      <c r="AE59" s="202" t="n"/>
      <c r="AF59" s="202" t="n"/>
      <c r="AG59" s="202" t="n"/>
      <c r="AH59" s="742" t="n"/>
      <c r="AI59" s="2528" t="n">
        <v>7</v>
      </c>
      <c r="AJ59" s="2475" t="n"/>
      <c r="AK59" s="2722" t="n"/>
      <c r="AL59" s="2475" t="n"/>
      <c r="AM59" s="2722" t="n"/>
      <c r="AN59" s="2475" t="n"/>
      <c r="AO59" s="2722" t="n"/>
      <c r="AP59" s="2475" t="n"/>
      <c r="AQ59" s="2722" t="n"/>
      <c r="AR59" s="2475" t="n"/>
      <c r="AS59" s="241" t="n"/>
      <c r="AT59" s="144" t="n"/>
      <c r="AU59" s="3269" t="n">
        <v>5</v>
      </c>
      <c r="AV59" s="194" t="n"/>
      <c r="AW59" s="194" t="n"/>
      <c r="AX59" s="194" t="n"/>
      <c r="AY59" s="194" t="n"/>
      <c r="AZ59" s="240" t="n"/>
      <c r="BA59" s="3270" t="n">
        <v>2</v>
      </c>
      <c r="BB59" s="1832" t="n"/>
      <c r="BC59" s="1832" t="n"/>
      <c r="BD59" s="1832" t="n"/>
      <c r="BE59" s="1832" t="n"/>
      <c r="BF59" s="1924" t="n"/>
      <c r="BG59" s="136" t="n"/>
      <c r="BH59" s="44" t="n"/>
      <c r="BI59" s="137" t="n"/>
      <c r="BJ59" s="90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90" t="n"/>
      <c r="CH59" s="90" t="n"/>
      <c r="CI59" s="90" t="n"/>
      <c r="CJ59" s="1" t="n"/>
      <c r="CK59" s="1" t="n"/>
      <c r="CL59" s="1" t="n"/>
      <c r="CM59" s="1" t="n"/>
    </row>
    <row r="60">
      <c r="A60" s="1213" t="n"/>
      <c r="B60" s="1213" t="n"/>
      <c r="C60" s="1213" t="n"/>
      <c r="D60" s="1213" t="n"/>
      <c r="E60" s="1213" t="n"/>
      <c r="F60" s="1213" t="n"/>
      <c r="G60" s="1213" t="n"/>
      <c r="H60" s="1213" t="n"/>
      <c r="I60" s="1213" t="n"/>
      <c r="J60" s="1213" t="n"/>
      <c r="K60" s="1213" t="n"/>
      <c r="L60" s="1213" t="n"/>
      <c r="M60" s="1213" t="n"/>
      <c r="N60" s="1213" t="n"/>
      <c r="O60" s="1213" t="n"/>
      <c r="P60" s="1213" t="n"/>
      <c r="Q60" s="1213" t="n"/>
      <c r="R60" s="1213" t="n"/>
      <c r="S60" s="1213" t="n"/>
      <c r="T60" s="1213" t="n"/>
      <c r="U60" s="1213" t="n"/>
      <c r="V60" s="1213" t="n"/>
      <c r="W60" s="1213" t="n"/>
      <c r="X60" s="1213" t="n"/>
      <c r="Y60" s="1213" t="n"/>
      <c r="Z60" s="1213" t="n"/>
      <c r="AA60" s="1213" t="n"/>
      <c r="AB60" s="1213" t="n"/>
      <c r="AC60" s="1213" t="n"/>
      <c r="AD60" s="1213" t="n"/>
      <c r="AE60" s="1213" t="n"/>
      <c r="AF60" s="1213" t="n"/>
      <c r="AG60" s="1213" t="n"/>
      <c r="AH60" s="1213" t="n"/>
      <c r="AI60" s="1213" t="n"/>
      <c r="AJ60" s="1213" t="n"/>
      <c r="AK60" s="1213" t="n"/>
      <c r="AL60" s="1213" t="n"/>
      <c r="AM60" s="1213" t="n"/>
      <c r="AN60" s="1213" t="n"/>
      <c r="AO60" s="1213" t="n"/>
      <c r="AP60" s="1213" t="n"/>
      <c r="AQ60" s="1213" t="n"/>
      <c r="AR60" s="1213" t="n"/>
      <c r="AS60" s="1213" t="n"/>
      <c r="AT60" s="1213" t="n"/>
      <c r="AU60" s="1213" t="n"/>
      <c r="AV60" s="1213" t="n"/>
      <c r="AW60" s="1213" t="n"/>
      <c r="AX60" s="1213" t="n"/>
      <c r="AY60" s="1213" t="n"/>
      <c r="AZ60" s="1213" t="n"/>
      <c r="BA60" s="1213" t="n"/>
      <c r="BB60" s="1213" t="n"/>
      <c r="BC60" s="1213" t="n"/>
      <c r="BD60" s="1213" t="n"/>
      <c r="BE60" s="1213" t="n"/>
      <c r="BF60" s="1213" t="n"/>
      <c r="BG60" s="1213" t="n"/>
      <c r="BH60" s="1213" t="n"/>
      <c r="BI60" s="1213" t="n"/>
      <c r="BJ60" s="1213" t="n"/>
      <c r="BK60" s="1213" t="n"/>
      <c r="BL60" s="1213" t="n"/>
      <c r="BM60" s="1213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90" t="n"/>
      <c r="CI60" s="90" t="n"/>
      <c r="CJ60" s="90" t="n"/>
      <c r="CK60" s="90" t="n"/>
      <c r="CL60" s="90" t="n"/>
      <c r="CM60" s="90" t="n"/>
    </row>
    <row r="61">
      <c r="A61" s="2340" t="inlineStr">
        <is>
          <t>IV. Производственная практика</t>
        </is>
      </c>
      <c r="B61" s="101" t="n"/>
      <c r="C61" s="101" t="n"/>
      <c r="D61" s="101" t="n"/>
      <c r="E61" s="101" t="n"/>
      <c r="F61" s="101" t="n"/>
      <c r="G61" s="101" t="n"/>
      <c r="H61" s="101" t="n"/>
      <c r="I61" s="101" t="n"/>
      <c r="J61" s="101" t="n"/>
      <c r="K61" s="101" t="n"/>
      <c r="L61" s="101" t="n"/>
      <c r="M61" s="101" t="n"/>
      <c r="N61" s="101" t="n"/>
      <c r="O61" s="101" t="n"/>
      <c r="P61" s="101" t="n"/>
      <c r="Q61" s="101" t="n"/>
      <c r="R61" s="101" t="n"/>
      <c r="S61" s="101" t="n"/>
      <c r="T61" s="101" t="n"/>
      <c r="U61" s="101" t="n"/>
      <c r="V61" s="101" t="n"/>
      <c r="W61" s="101" t="n"/>
      <c r="X61" s="101" t="n"/>
      <c r="Y61" s="101" t="n"/>
      <c r="Z61" s="101" t="n"/>
      <c r="AA61" s="101" t="n"/>
      <c r="AB61" s="1734" t="n"/>
      <c r="AC61" s="1834" t="inlineStr">
        <is>
          <t>V. Магистерская диссертация</t>
        </is>
      </c>
      <c r="AD61" s="108" t="n"/>
      <c r="AE61" s="108" t="n"/>
      <c r="AF61" s="108" t="n"/>
      <c r="AG61" s="108" t="n"/>
      <c r="AH61" s="108" t="n"/>
      <c r="AI61" s="108" t="n"/>
      <c r="AJ61" s="108" t="n"/>
      <c r="AK61" s="108" t="n"/>
      <c r="AL61" s="108" t="n"/>
      <c r="AM61" s="108" t="n"/>
      <c r="AN61" s="108" t="n"/>
      <c r="AO61" s="108" t="n"/>
      <c r="AP61" s="108" t="n"/>
      <c r="AQ61" s="108" t="n"/>
      <c r="AR61" s="108" t="n"/>
      <c r="AS61" s="108" t="n"/>
      <c r="AT61" s="108" t="n"/>
      <c r="AU61" s="148" t="n"/>
      <c r="AV61" s="2531" t="inlineStr">
        <is>
          <t xml:space="preserve">VI.Итоговая аттестация </t>
        </is>
      </c>
      <c r="AW61" s="101" t="n"/>
      <c r="AX61" s="101" t="n"/>
      <c r="AY61" s="101" t="n"/>
      <c r="AZ61" s="101" t="n"/>
      <c r="BA61" s="101" t="n"/>
      <c r="BB61" s="101" t="n"/>
      <c r="BC61" s="101" t="n"/>
      <c r="BD61" s="101" t="n"/>
      <c r="BE61" s="101" t="n"/>
      <c r="BF61" s="101" t="n"/>
      <c r="BG61" s="101" t="n"/>
      <c r="BH61" s="101" t="n"/>
      <c r="BI61" s="104" t="n"/>
      <c r="BJ61" s="1822" t="n"/>
      <c r="BK61" s="1" t="n"/>
      <c r="BL61" s="1" t="n"/>
      <c r="BM61" s="1" t="n"/>
      <c r="BN61" s="1" t="n"/>
      <c r="BO61" s="1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90" t="n"/>
      <c r="CI61" s="90" t="n"/>
      <c r="CJ61" s="1" t="n"/>
      <c r="CK61" s="1" t="n"/>
      <c r="CL61" s="1" t="n"/>
      <c r="CM61" s="1" t="n"/>
    </row>
    <row r="62">
      <c r="A62" s="1836" t="inlineStr">
        <is>
          <t>Название практики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9" t="n"/>
      <c r="N62" s="1837" t="inlineStr">
        <is>
          <t>Семестр</t>
        </is>
      </c>
      <c r="O62" s="108" t="n"/>
      <c r="P62" s="108" t="n"/>
      <c r="Q62" s="108" t="n"/>
      <c r="R62" s="109" t="n"/>
      <c r="S62" s="1838" t="inlineStr">
        <is>
          <t>Недель</t>
        </is>
      </c>
      <c r="T62" s="108" t="n"/>
      <c r="U62" s="108" t="n"/>
      <c r="V62" s="109" t="n"/>
      <c r="W62" s="3271" t="inlineStr">
        <is>
          <t>Зачетных единиц</t>
        </is>
      </c>
      <c r="X62" s="108" t="n"/>
      <c r="Y62" s="108" t="n"/>
      <c r="Z62" s="108" t="n"/>
      <c r="AA62" s="108" t="n"/>
      <c r="AB62" s="109" t="n"/>
      <c r="AC62" s="1840" t="inlineStr">
        <is>
          <t>Семестр</t>
        </is>
      </c>
      <c r="AD62" s="108" t="n"/>
      <c r="AE62" s="108" t="n"/>
      <c r="AF62" s="108" t="n"/>
      <c r="AG62" s="108" t="n"/>
      <c r="AH62" s="109" t="n"/>
      <c r="AI62" s="1838" t="inlineStr">
        <is>
          <t>Недель</t>
        </is>
      </c>
      <c r="AJ62" s="108" t="n"/>
      <c r="AK62" s="108" t="n"/>
      <c r="AL62" s="108" t="n"/>
      <c r="AM62" s="109" t="n"/>
      <c r="AN62" s="1839" t="inlineStr">
        <is>
          <t>Зачетных единиц</t>
        </is>
      </c>
      <c r="AO62" s="108" t="n"/>
      <c r="AP62" s="108" t="n"/>
      <c r="AQ62" s="108" t="n"/>
      <c r="AR62" s="108" t="n"/>
      <c r="AS62" s="108" t="n"/>
      <c r="AT62" s="108" t="n"/>
      <c r="AU62" s="148" t="n"/>
      <c r="AV62" s="2730" t="inlineStr">
        <is>
          <t>Защита магистерской диссертации</t>
        </is>
      </c>
      <c r="AW62" s="101" t="n"/>
      <c r="AX62" s="101" t="n"/>
      <c r="AY62" s="101" t="n"/>
      <c r="AZ62" s="101" t="n"/>
      <c r="BA62" s="101" t="n"/>
      <c r="BB62" s="101" t="n"/>
      <c r="BC62" s="101" t="n"/>
      <c r="BD62" s="101" t="n"/>
      <c r="BE62" s="101" t="n"/>
      <c r="BF62" s="101" t="n"/>
      <c r="BG62" s="101" t="n"/>
      <c r="BH62" s="101" t="n"/>
      <c r="BI62" s="104" t="n"/>
      <c r="BJ62" s="1822" t="n"/>
      <c r="BK62" s="1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2532" t="inlineStr">
        <is>
          <t>Научно-исследовательская</t>
        </is>
      </c>
      <c r="B63" s="101" t="n"/>
      <c r="C63" s="101" t="n"/>
      <c r="D63" s="101" t="n"/>
      <c r="E63" s="101" t="n"/>
      <c r="F63" s="101" t="n"/>
      <c r="G63" s="101" t="n"/>
      <c r="H63" s="101" t="n"/>
      <c r="I63" s="101" t="n"/>
      <c r="J63" s="101" t="n"/>
      <c r="K63" s="101" t="n"/>
      <c r="L63" s="101" t="n"/>
      <c r="M63" s="53" t="n"/>
      <c r="N63" s="2533" t="inlineStr">
        <is>
          <t>2</t>
        </is>
      </c>
      <c r="O63" s="101" t="n"/>
      <c r="P63" s="101" t="n"/>
      <c r="Q63" s="101" t="n"/>
      <c r="R63" s="53" t="n"/>
      <c r="S63" s="250" t="n">
        <v>2</v>
      </c>
      <c r="T63" s="101" t="n"/>
      <c r="U63" s="101" t="n"/>
      <c r="V63" s="53" t="n"/>
      <c r="W63" s="893" t="n">
        <v>3</v>
      </c>
      <c r="X63" s="101" t="n"/>
      <c r="Y63" s="101" t="n"/>
      <c r="Z63" s="101" t="n"/>
      <c r="AA63" s="101" t="n"/>
      <c r="AB63" s="53" t="n"/>
      <c r="AC63" s="120" t="n">
        <v>2</v>
      </c>
      <c r="AD63" s="101" t="n"/>
      <c r="AE63" s="101" t="n"/>
      <c r="AF63" s="101" t="n"/>
      <c r="AG63" s="101" t="n"/>
      <c r="AH63" s="53" t="n"/>
      <c r="AI63" s="1838" t="n">
        <v>8</v>
      </c>
      <c r="AJ63" s="101" t="n"/>
      <c r="AK63" s="101" t="n"/>
      <c r="AL63" s="101" t="n"/>
      <c r="AM63" s="53" t="n"/>
      <c r="AN63" s="893" t="n">
        <v>12</v>
      </c>
      <c r="AO63" s="101" t="n"/>
      <c r="AP63" s="101" t="n"/>
      <c r="AQ63" s="101" t="n"/>
      <c r="AR63" s="101" t="n"/>
      <c r="AS63" s="101" t="n"/>
      <c r="AT63" s="101" t="n"/>
      <c r="AU63" s="53" t="n"/>
      <c r="AV63" s="112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14" t="n"/>
      <c r="BJ63" s="1822" t="n"/>
      <c r="BK63" s="1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136" t="n"/>
      <c r="B64" s="44" t="n"/>
      <c r="C64" s="44" t="n"/>
      <c r="D64" s="44" t="n"/>
      <c r="E64" s="44" t="n"/>
      <c r="F64" s="44" t="n"/>
      <c r="G64" s="44" t="n"/>
      <c r="H64" s="44" t="n"/>
      <c r="I64" s="44" t="n"/>
      <c r="J64" s="44" t="n"/>
      <c r="K64" s="44" t="n"/>
      <c r="L64" s="44" t="n"/>
      <c r="M64" s="249" t="n"/>
      <c r="N64" s="325" t="n"/>
      <c r="O64" s="44" t="n"/>
      <c r="P64" s="44" t="n"/>
      <c r="Q64" s="44" t="n"/>
      <c r="R64" s="249" t="n"/>
      <c r="S64" s="325" t="n"/>
      <c r="T64" s="44" t="n"/>
      <c r="U64" s="44" t="n"/>
      <c r="V64" s="249" t="n"/>
      <c r="W64" s="325" t="n"/>
      <c r="X64" s="44" t="n"/>
      <c r="Y64" s="44" t="n"/>
      <c r="Z64" s="44" t="n"/>
      <c r="AA64" s="44" t="n"/>
      <c r="AB64" s="249" t="n"/>
      <c r="AC64" s="136" t="n"/>
      <c r="AD64" s="44" t="n"/>
      <c r="AE64" s="44" t="n"/>
      <c r="AF64" s="44" t="n"/>
      <c r="AG64" s="44" t="n"/>
      <c r="AH64" s="249" t="n"/>
      <c r="AI64" s="325" t="n"/>
      <c r="AJ64" s="44" t="n"/>
      <c r="AK64" s="44" t="n"/>
      <c r="AL64" s="44" t="n"/>
      <c r="AM64" s="249" t="n"/>
      <c r="AN64" s="325" t="n"/>
      <c r="AO64" s="44" t="n"/>
      <c r="AP64" s="44" t="n"/>
      <c r="AQ64" s="44" t="n"/>
      <c r="AR64" s="44" t="n"/>
      <c r="AS64" s="44" t="n"/>
      <c r="AT64" s="44" t="n"/>
      <c r="AU64" s="249" t="n"/>
      <c r="AV64" s="136" t="n"/>
      <c r="AW64" s="44" t="n"/>
      <c r="AX64" s="44" t="n"/>
      <c r="AY64" s="44" t="n"/>
      <c r="AZ64" s="44" t="n"/>
      <c r="BA64" s="44" t="n"/>
      <c r="BB64" s="44" t="n"/>
      <c r="BC64" s="44" t="n"/>
      <c r="BD64" s="44" t="n"/>
      <c r="BE64" s="44" t="n"/>
      <c r="BF64" s="44" t="n"/>
      <c r="BG64" s="44" t="n"/>
      <c r="BH64" s="44" t="n"/>
      <c r="BI64" s="137" t="n"/>
      <c r="BJ64" s="1822" t="n"/>
      <c r="BK64" s="1" t="n"/>
      <c r="BL64" s="1" t="n"/>
      <c r="BM64" s="1" t="n"/>
      <c r="BN64" s="1" t="n"/>
      <c r="BO64" s="1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90" t="n"/>
      <c r="CH64" s="90" t="n"/>
      <c r="CI64" s="90" t="n"/>
      <c r="CJ64" s="1" t="n"/>
      <c r="CK64" s="1" t="n"/>
      <c r="CL64" s="1" t="n"/>
      <c r="CM64" s="1" t="n"/>
    </row>
    <row r="65">
      <c r="A65" s="1510" t="n"/>
      <c r="B65" s="1510" t="n"/>
      <c r="C65" s="1510" t="n"/>
      <c r="D65" s="1510" t="n"/>
      <c r="E65" s="1510" t="n"/>
      <c r="F65" s="1510" t="n"/>
      <c r="G65" s="1510" t="n"/>
      <c r="H65" s="1510" t="n"/>
      <c r="I65" s="1510" t="n"/>
      <c r="J65" s="1510" t="n"/>
      <c r="K65" s="1510" t="n"/>
      <c r="L65" s="1510" t="n"/>
      <c r="M65" s="1510" t="n"/>
      <c r="N65" s="1510" t="n"/>
      <c r="O65" s="1510" t="n"/>
      <c r="P65" s="1510" t="n"/>
      <c r="Q65" s="1510" t="n"/>
      <c r="R65" s="1510" t="n"/>
      <c r="S65" s="8" t="n"/>
      <c r="T65" s="8" t="n"/>
      <c r="U65" s="8" t="n"/>
      <c r="V65" s="8" t="n"/>
      <c r="W65" s="1849" t="n"/>
      <c r="X65" s="1849" t="n"/>
      <c r="Y65" s="1849" t="n"/>
      <c r="Z65" s="1849" t="n"/>
      <c r="AA65" s="1849" t="n"/>
      <c r="AB65" s="1849" t="n"/>
      <c r="AC65" s="8" t="n"/>
      <c r="AD65" s="8" t="n"/>
      <c r="AE65" s="8" t="n"/>
      <c r="AF65" s="8" t="n"/>
      <c r="AG65" s="8" t="n"/>
      <c r="AH65" s="8" t="n"/>
      <c r="AI65" s="8" t="n"/>
      <c r="AJ65" s="8" t="n"/>
      <c r="AK65" s="8" t="n"/>
      <c r="AL65" s="8" t="n"/>
      <c r="AM65" s="533" t="n"/>
      <c r="AN65" s="533" t="n"/>
      <c r="AO65" s="533" t="n"/>
      <c r="AP65" s="533" t="n"/>
      <c r="AQ65" s="533" t="n"/>
      <c r="AR65" s="1849" t="n"/>
      <c r="AS65" s="1849" t="n"/>
      <c r="AT65" s="1849" t="n"/>
      <c r="AU65" s="1849" t="n"/>
      <c r="AV65" s="1849" t="n"/>
      <c r="AW65" s="1849" t="n"/>
      <c r="AX65" s="1849" t="n"/>
      <c r="AY65" s="1849" t="n"/>
      <c r="AZ65" s="1850" t="n"/>
      <c r="BA65" s="1850" t="n"/>
      <c r="BB65" s="1850" t="n"/>
      <c r="BC65" s="1850" t="n"/>
      <c r="BD65" s="1850" t="n"/>
      <c r="BE65" s="1850" t="n"/>
      <c r="BF65" s="1850" t="n"/>
      <c r="BG65" s="1850" t="n"/>
      <c r="BH65" s="1850" t="n"/>
      <c r="BI65" s="1850" t="n"/>
      <c r="BJ65" s="1850" t="n"/>
      <c r="BK65" s="1850" t="n"/>
      <c r="BL65" s="1850" t="n"/>
      <c r="BM65" s="1850" t="n"/>
      <c r="BN65" s="2333" t="n"/>
      <c r="BO65" s="1" t="n"/>
      <c r="BP65" s="1" t="n"/>
      <c r="BQ65" s="1" t="n"/>
      <c r="BR65" s="1" t="n"/>
      <c r="BS65" s="1" t="n"/>
      <c r="BT65" s="25" t="n"/>
      <c r="BU65" s="25" t="n"/>
      <c r="BV65" s="25" t="n"/>
      <c r="BW65" s="25" t="n"/>
      <c r="BX65" s="25" t="n"/>
      <c r="BY65" s="25" t="n"/>
      <c r="BZ65" s="25" t="n"/>
      <c r="CA65" s="25" t="n"/>
      <c r="CB65" s="25" t="n"/>
      <c r="CC65" s="25" t="n"/>
      <c r="CD65" s="25" t="n"/>
      <c r="CE65" s="25" t="n"/>
      <c r="CF65" s="25" t="n"/>
      <c r="CG65" s="25" t="n"/>
      <c r="CH65" s="25" t="n"/>
      <c r="CI65" s="25" t="n"/>
      <c r="CJ65" s="25" t="n"/>
      <c r="CK65" s="25" t="n"/>
      <c r="CL65" s="25" t="n"/>
      <c r="CM65" s="25" t="n"/>
    </row>
    <row r="66">
      <c r="A66" s="1510" t="n"/>
      <c r="B66" s="1510" t="n"/>
      <c r="C66" s="1510" t="n"/>
      <c r="D66" s="1510" t="n"/>
      <c r="E66" s="1510" t="n"/>
      <c r="F66" s="1510" t="n"/>
      <c r="G66" s="1510" t="n"/>
      <c r="H66" s="1510" t="n"/>
      <c r="I66" s="1510" t="n"/>
      <c r="J66" s="1510" t="n"/>
      <c r="K66" s="1510" t="n"/>
      <c r="L66" s="1510" t="n"/>
      <c r="M66" s="1510" t="n"/>
      <c r="N66" s="1510" t="n"/>
      <c r="O66" s="1510" t="n"/>
      <c r="P66" s="1510" t="n"/>
      <c r="Q66" s="1510" t="n"/>
      <c r="R66" s="1510" t="n"/>
      <c r="S66" s="8" t="n"/>
      <c r="T66" s="8" t="n"/>
      <c r="U66" s="8" t="n"/>
      <c r="V66" s="8" t="n"/>
      <c r="W66" s="1849" t="n"/>
      <c r="X66" s="1849" t="n"/>
      <c r="Y66" s="1849" t="n"/>
      <c r="Z66" s="1849" t="n"/>
      <c r="AA66" s="1849" t="n"/>
      <c r="AB66" s="1849" t="n"/>
      <c r="AC66" s="8" t="n"/>
      <c r="AD66" s="8" t="n"/>
      <c r="AE66" s="8" t="n"/>
      <c r="AF66" s="8" t="n"/>
      <c r="AG66" s="8" t="n"/>
      <c r="AH66" s="8" t="n"/>
      <c r="AI66" s="8" t="n"/>
      <c r="AJ66" s="8" t="n"/>
      <c r="AK66" s="8" t="n"/>
      <c r="AL66" s="8" t="n"/>
      <c r="AM66" s="533" t="n"/>
      <c r="AN66" s="533" t="n"/>
      <c r="AO66" s="533" t="n"/>
      <c r="AP66" s="533" t="n"/>
      <c r="AQ66" s="533" t="n"/>
      <c r="AR66" s="1849" t="n"/>
      <c r="AS66" s="1849" t="n"/>
      <c r="AT66" s="1849" t="n"/>
      <c r="AU66" s="1849" t="n"/>
      <c r="AV66" s="1849" t="n"/>
      <c r="AW66" s="1849" t="n"/>
      <c r="AX66" s="1849" t="n"/>
      <c r="AY66" s="1849" t="n"/>
      <c r="AZ66" s="1850" t="n"/>
      <c r="BA66" s="1850" t="n"/>
      <c r="BB66" s="1850" t="n"/>
      <c r="BC66" s="1850" t="n"/>
      <c r="BD66" s="1850" t="n"/>
      <c r="BE66" s="1850" t="n"/>
      <c r="BF66" s="1850" t="n"/>
      <c r="BG66" s="1850" t="n"/>
      <c r="BH66" s="1850" t="n"/>
      <c r="BI66" s="1850" t="n"/>
      <c r="BJ66" s="1850" t="n"/>
      <c r="BK66" s="1850" t="n"/>
      <c r="BL66" s="1850" t="n"/>
      <c r="BM66" s="1850" t="n"/>
      <c r="BN66" s="2333" t="n"/>
      <c r="BO66" s="1" t="n"/>
      <c r="BP66" s="1" t="n"/>
      <c r="BQ66" s="1" t="n"/>
      <c r="BR66" s="1" t="n"/>
      <c r="BS66" s="1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  <c r="CK66" s="25" t="n"/>
      <c r="CL66" s="25" t="n"/>
      <c r="CM66" s="25" t="n"/>
    </row>
    <row r="67">
      <c r="A67" s="243" t="n"/>
      <c r="B67" s="243" t="n"/>
      <c r="C67" s="243" t="n"/>
      <c r="D67" s="243" t="n"/>
      <c r="E67" s="243" t="n"/>
      <c r="F67" s="243" t="n"/>
      <c r="G67" s="243" t="n"/>
      <c r="H67" s="243" t="n"/>
      <c r="I67" s="243" t="n"/>
      <c r="J67" s="243" t="n"/>
      <c r="K67" s="243" t="n"/>
      <c r="L67" s="243" t="n"/>
      <c r="M67" s="243" t="n"/>
      <c r="N67" s="243" t="n"/>
      <c r="O67" s="243" t="n"/>
      <c r="P67" s="243" t="n"/>
      <c r="Q67" s="243" t="n"/>
      <c r="R67" s="243" t="n"/>
      <c r="S67" s="243" t="n"/>
      <c r="T67" s="243" t="n"/>
      <c r="U67" s="243" t="n"/>
      <c r="V67" s="243" t="n"/>
      <c r="W67" s="243" t="n"/>
      <c r="X67" s="243" t="n"/>
      <c r="Y67" s="243" t="n"/>
      <c r="Z67" s="243" t="n"/>
      <c r="AA67" s="243" t="n"/>
      <c r="AB67" s="243" t="n"/>
      <c r="AC67" s="243" t="n"/>
      <c r="AD67" s="243" t="n"/>
      <c r="AE67" s="243" t="n"/>
      <c r="AF67" s="243" t="n"/>
      <c r="AG67" s="243" t="n"/>
      <c r="AH67" s="243" t="n"/>
      <c r="AI67" s="243" t="n"/>
      <c r="AJ67" s="243" t="n"/>
      <c r="AK67" s="243" t="n"/>
      <c r="AL67" s="243" t="n"/>
      <c r="AM67" s="243" t="n"/>
      <c r="AN67" s="243" t="n"/>
      <c r="AO67" s="243" t="n"/>
      <c r="AP67" s="243" t="n"/>
      <c r="AQ67" s="243" t="n"/>
      <c r="AR67" s="243" t="n"/>
      <c r="AS67" s="243" t="n"/>
      <c r="AT67" s="243" t="n"/>
      <c r="AU67" s="243" t="n"/>
      <c r="AV67" s="243" t="n"/>
      <c r="AW67" s="243" t="n"/>
      <c r="AX67" s="243" t="n"/>
      <c r="AY67" s="243" t="n"/>
      <c r="AZ67" s="243" t="n"/>
      <c r="BA67" s="243" t="n"/>
      <c r="BB67" s="243" t="n"/>
      <c r="BC67" s="243" t="n"/>
      <c r="BD67" s="243" t="n"/>
      <c r="BE67" s="243" t="n"/>
      <c r="BF67" s="243" t="n"/>
      <c r="BG67" s="243" t="n"/>
      <c r="BH67" s="243" t="n"/>
      <c r="BI67" s="243" t="n"/>
      <c r="BJ67" s="243" t="n"/>
      <c r="BK67" s="243" t="n"/>
      <c r="BL67" s="243" t="n"/>
      <c r="BM67" s="243" t="n"/>
      <c r="BN67" s="243" t="n"/>
      <c r="BO67" s="1" t="n"/>
      <c r="BP67" s="1" t="n"/>
      <c r="BQ67" s="1" t="n"/>
      <c r="BR67" s="1" t="n"/>
      <c r="BS67" s="1" t="n"/>
      <c r="BT67" s="25" t="n"/>
      <c r="BU67" s="25" t="n"/>
      <c r="BV67" s="25" t="n"/>
      <c r="BW67" s="25" t="n"/>
      <c r="BX67" s="25" t="n"/>
      <c r="BY67" s="25" t="n"/>
      <c r="BZ67" s="25" t="n"/>
      <c r="CA67" s="25" t="n"/>
      <c r="CB67" s="25" t="n"/>
      <c r="CC67" s="25" t="n"/>
      <c r="CD67" s="25" t="n"/>
      <c r="CE67" s="25" t="n"/>
      <c r="CF67" s="25" t="n"/>
      <c r="CG67" s="25" t="n"/>
      <c r="CH67" s="25" t="n"/>
      <c r="CI67" s="25" t="n"/>
      <c r="CJ67" s="25" t="n"/>
      <c r="CK67" s="25" t="n"/>
      <c r="CL67" s="25" t="n"/>
      <c r="CM67" s="25" t="n"/>
    </row>
    <row r="68">
      <c r="A68" s="43" t="inlineStr">
        <is>
          <t>VII. Матрица компетенций</t>
        </is>
      </c>
      <c r="B68" s="44" t="n"/>
      <c r="C68" s="44" t="n"/>
      <c r="D68" s="44" t="n"/>
      <c r="E68" s="44" t="n"/>
      <c r="F68" s="44" t="n"/>
      <c r="G68" s="44" t="n"/>
      <c r="H68" s="44" t="n"/>
      <c r="I68" s="44" t="n"/>
      <c r="J68" s="44" t="n"/>
      <c r="K68" s="44" t="n"/>
      <c r="L68" s="44" t="n"/>
      <c r="M68" s="44" t="n"/>
      <c r="N68" s="44" t="n"/>
      <c r="O68" s="44" t="n"/>
      <c r="P68" s="44" t="n"/>
      <c r="Q68" s="44" t="n"/>
      <c r="R68" s="44" t="n"/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  <c r="AH68" s="44" t="n"/>
      <c r="AI68" s="44" t="n"/>
      <c r="AJ68" s="44" t="n"/>
      <c r="AK68" s="44" t="n"/>
      <c r="AL68" s="44" t="n"/>
      <c r="AM68" s="44" t="n"/>
      <c r="AN68" s="44" t="n"/>
      <c r="AO68" s="44" t="n"/>
      <c r="AP68" s="44" t="n"/>
      <c r="AQ68" s="44" t="n"/>
      <c r="AR68" s="44" t="n"/>
      <c r="AS68" s="44" t="n"/>
      <c r="AT68" s="44" t="n"/>
      <c r="AU68" s="44" t="n"/>
      <c r="AV68" s="44" t="n"/>
      <c r="AW68" s="44" t="n"/>
      <c r="AX68" s="44" t="n"/>
      <c r="AY68" s="44" t="n"/>
      <c r="AZ68" s="44" t="n"/>
      <c r="BA68" s="44" t="n"/>
      <c r="BB68" s="44" t="n"/>
      <c r="BC68" s="44" t="n"/>
      <c r="BD68" s="44" t="n"/>
      <c r="BE68" s="44" t="n"/>
      <c r="BF68" s="44" t="n"/>
      <c r="BG68" s="44" t="n"/>
      <c r="BH68" s="44" t="n"/>
      <c r="BI68" s="19" t="n"/>
      <c r="BJ68" s="19" t="n"/>
      <c r="BK68" s="19" t="n"/>
      <c r="BL68" s="19" t="n"/>
      <c r="BM68" s="19" t="n"/>
      <c r="BN68" s="4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3272" t="inlineStr">
        <is>
          <t>Код компетенции</t>
        </is>
      </c>
      <c r="B69" s="108" t="n"/>
      <c r="C69" s="108" t="n"/>
      <c r="D69" s="108" t="n"/>
      <c r="E69" s="1737" t="n"/>
      <c r="F69" s="511" t="inlineStr">
        <is>
          <t>Наименование компетенции</t>
        </is>
      </c>
      <c r="G69" s="108" t="n"/>
      <c r="H69" s="108" t="n"/>
      <c r="I69" s="108" t="n"/>
      <c r="J69" s="108" t="n"/>
      <c r="K69" s="108" t="n"/>
      <c r="L69" s="108" t="n"/>
      <c r="M69" s="108" t="n"/>
      <c r="N69" s="108" t="n"/>
      <c r="O69" s="108" t="n"/>
      <c r="P69" s="108" t="n"/>
      <c r="Q69" s="108" t="n"/>
      <c r="R69" s="108" t="n"/>
      <c r="S69" s="108" t="n"/>
      <c r="T69" s="108" t="n"/>
      <c r="U69" s="108" t="n"/>
      <c r="V69" s="108" t="n"/>
      <c r="W69" s="108" t="n"/>
      <c r="X69" s="108" t="n"/>
      <c r="Y69" s="108" t="n"/>
      <c r="Z69" s="108" t="n"/>
      <c r="AA69" s="108" t="n"/>
      <c r="AB69" s="108" t="n"/>
      <c r="AC69" s="108" t="n"/>
      <c r="AD69" s="108" t="n"/>
      <c r="AE69" s="108" t="n"/>
      <c r="AF69" s="108" t="n"/>
      <c r="AG69" s="108" t="n"/>
      <c r="AH69" s="108" t="n"/>
      <c r="AI69" s="108" t="n"/>
      <c r="AJ69" s="108" t="n"/>
      <c r="AK69" s="108" t="n"/>
      <c r="AL69" s="108" t="n"/>
      <c r="AM69" s="108" t="n"/>
      <c r="AN69" s="108" t="n"/>
      <c r="AO69" s="108" t="n"/>
      <c r="AP69" s="108" t="n"/>
      <c r="AQ69" s="108" t="n"/>
      <c r="AR69" s="108" t="n"/>
      <c r="AS69" s="108" t="n"/>
      <c r="AT69" s="108" t="n"/>
      <c r="AU69" s="108" t="n"/>
      <c r="AV69" s="108" t="n"/>
      <c r="AW69" s="108" t="n"/>
      <c r="AX69" s="108" t="n"/>
      <c r="AY69" s="108" t="n"/>
      <c r="AZ69" s="108" t="n"/>
      <c r="BA69" s="108" t="n"/>
      <c r="BB69" s="108" t="n"/>
      <c r="BC69" s="108" t="n"/>
      <c r="BD69" s="148" t="n"/>
      <c r="BE69" s="512" t="inlineStr">
        <is>
          <t>Код модуля, учебной дисциплины</t>
        </is>
      </c>
      <c r="BF69" s="108" t="n"/>
      <c r="BG69" s="108" t="n"/>
      <c r="BH69" s="108" t="n"/>
      <c r="BI69" s="148" t="n"/>
      <c r="BJ69" s="90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3273" t="inlineStr">
        <is>
          <t>УК-1</t>
        </is>
      </c>
      <c r="B70" s="123" t="n"/>
      <c r="C70" s="123" t="n"/>
      <c r="D70" s="123" t="n"/>
      <c r="E70" s="1762" t="n"/>
      <c r="F70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G70" s="123" t="n"/>
      <c r="H70" s="123" t="n"/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/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61" t="n"/>
      <c r="BE70" s="680" t="inlineStr">
        <is>
          <t>1.2.1, 2.5.1</t>
        </is>
      </c>
      <c r="BF70" s="123" t="n"/>
      <c r="BG70" s="123" t="n"/>
      <c r="BH70" s="123" t="n"/>
      <c r="BI70" s="161" t="n"/>
      <c r="BJ70" s="90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771" t="inlineStr">
        <is>
          <t>УК-2</t>
        </is>
      </c>
      <c r="B71" s="126" t="n"/>
      <c r="C71" s="126" t="n"/>
      <c r="D71" s="126" t="n"/>
      <c r="E71" s="1770" t="n"/>
      <c r="F71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71" s="131" t="n"/>
      <c r="H71" s="131" t="n"/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2" t="n"/>
      <c r="BE71" s="262" t="inlineStr">
        <is>
          <t>1.2.2, 2.5.3</t>
        </is>
      </c>
      <c r="BF71" s="131" t="n"/>
      <c r="BG71" s="131" t="n"/>
      <c r="BH71" s="131" t="n"/>
      <c r="BI71" s="132" t="n"/>
      <c r="BJ71" s="90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771" t="inlineStr">
        <is>
          <t>УК-3</t>
        </is>
      </c>
      <c r="B72" s="126" t="n"/>
      <c r="C72" s="126" t="n"/>
      <c r="D72" s="126" t="n"/>
      <c r="E72" s="1770" t="n"/>
      <c r="F72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G72" s="131" t="n"/>
      <c r="H72" s="131" t="n"/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2" t="n"/>
      <c r="BE72" s="262" t="inlineStr">
        <is>
          <t>2.1, 2.5.2</t>
        </is>
      </c>
      <c r="BF72" s="131" t="n"/>
      <c r="BG72" s="131" t="n"/>
      <c r="BH72" s="131" t="n"/>
      <c r="BI72" s="132" t="n"/>
      <c r="BJ72" s="90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771" t="inlineStr">
        <is>
          <t>УК-4</t>
        </is>
      </c>
      <c r="B73" s="126" t="n"/>
      <c r="C73" s="126" t="n"/>
      <c r="D73" s="126" t="n"/>
      <c r="E73" s="1770" t="n"/>
      <c r="F73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73" s="131" t="n"/>
      <c r="H73" s="131" t="n"/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2" t="n"/>
      <c r="BE73" s="262" t="inlineStr">
        <is>
          <t>1.2.1</t>
        </is>
      </c>
      <c r="BF73" s="131" t="n"/>
      <c r="BG73" s="131" t="n"/>
      <c r="BH73" s="131" t="n"/>
      <c r="BI73" s="132" t="n"/>
      <c r="BJ73" s="90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1771" t="inlineStr">
        <is>
          <t>УК-5</t>
        </is>
      </c>
      <c r="B74" s="126" t="n"/>
      <c r="C74" s="126" t="n"/>
      <c r="D74" s="126" t="n"/>
      <c r="E74" s="1770" t="n"/>
      <c r="F74" s="176" t="inlineStr">
        <is>
          <t>Развивать инновационную восприимчивость и способность к инновационной деятельности</t>
        </is>
      </c>
      <c r="G74" s="131" t="n"/>
      <c r="H74" s="131" t="n"/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2" t="n"/>
      <c r="BE74" s="262" t="inlineStr">
        <is>
          <t>1.2.1, 1.2.2</t>
        </is>
      </c>
      <c r="BF74" s="131" t="n"/>
      <c r="BG74" s="131" t="n"/>
      <c r="BH74" s="131" t="n"/>
      <c r="BI74" s="132" t="n"/>
      <c r="BJ74" s="90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182" t="inlineStr">
        <is>
          <t>УК-6</t>
        </is>
      </c>
      <c r="B75" s="126" t="n"/>
      <c r="C75" s="126" t="n"/>
      <c r="D75" s="126" t="n"/>
      <c r="E75" s="175" t="n"/>
      <c r="F75" s="17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G75" s="131" t="n"/>
      <c r="H75" s="131" t="n"/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2" t="n"/>
      <c r="BE75" s="262" t="inlineStr">
        <is>
          <t xml:space="preserve">1.2.1, 1.2.2 </t>
        </is>
      </c>
      <c r="BF75" s="131" t="n"/>
      <c r="BG75" s="131" t="n"/>
      <c r="BH75" s="131" t="n"/>
      <c r="BI75" s="132" t="n"/>
      <c r="BJ75" s="90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182" t="inlineStr">
        <is>
          <t>УК-7</t>
        </is>
      </c>
      <c r="B76" s="126" t="n"/>
      <c r="C76" s="126" t="n"/>
      <c r="D76" s="126" t="n"/>
      <c r="E76" s="175" t="n"/>
      <c r="F76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76" s="131" t="n"/>
      <c r="H76" s="131" t="n"/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2" t="n"/>
      <c r="BE76" s="262" t="inlineStr">
        <is>
          <t>1.2.2</t>
        </is>
      </c>
      <c r="BF76" s="131" t="n"/>
      <c r="BG76" s="131" t="n"/>
      <c r="BH76" s="131" t="n"/>
      <c r="BI76" s="132" t="n"/>
      <c r="BJ76" s="90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771" t="inlineStr">
        <is>
          <t>УПК-1</t>
        </is>
      </c>
      <c r="B77" s="126" t="n"/>
      <c r="C77" s="126" t="n"/>
      <c r="D77" s="126" t="n"/>
      <c r="E77" s="1770" t="n"/>
      <c r="F77" s="176" t="inlineStr">
        <is>
          <t xml:space="preserve">Применять достижения науки и техники при разработке и совершенствовании технологии производства керамических, стекловидных и вяжущих материалов </t>
        </is>
      </c>
      <c r="G77" s="131" t="n"/>
      <c r="H77" s="131" t="n"/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2" t="n"/>
      <c r="BE77" s="262" t="inlineStr">
        <is>
          <t>1.1.1</t>
        </is>
      </c>
      <c r="BF77" s="131" t="n"/>
      <c r="BG77" s="131" t="n"/>
      <c r="BH77" s="131" t="n"/>
      <c r="BI77" s="132" t="n"/>
      <c r="BJ77" s="514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771" t="inlineStr">
        <is>
          <t>УПК-2</t>
        </is>
      </c>
      <c r="B78" s="126" t="n"/>
      <c r="C78" s="126" t="n"/>
      <c r="D78" s="126" t="n"/>
      <c r="E78" s="1770" t="n"/>
      <c r="F78" s="176" t="inlineStr">
        <is>
          <t xml:space="preserve">Управлять высокотемпературными реакциями в твердофазных процессах для получения неорганических материалов с заданным уровнем свойств </t>
        </is>
      </c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2" t="n"/>
      <c r="BE78" s="262" t="inlineStr">
        <is>
          <t>1.1.2</t>
        </is>
      </c>
      <c r="BF78" s="131" t="n"/>
      <c r="BG78" s="131" t="n"/>
      <c r="BH78" s="131" t="n"/>
      <c r="BI78" s="132" t="n"/>
      <c r="BJ78" s="514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1771" t="inlineStr">
        <is>
          <t>УПК-3</t>
        </is>
      </c>
      <c r="B79" s="126" t="n"/>
      <c r="C79" s="126" t="n"/>
      <c r="D79" s="126" t="n"/>
      <c r="E79" s="1770" t="n"/>
      <c r="F79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сфере производства неметаллических неорганических материалов и изделий</t>
        </is>
      </c>
      <c r="G79" s="131" t="n"/>
      <c r="H79" s="131" t="n"/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2" t="n"/>
      <c r="BE79" s="262" t="inlineStr">
        <is>
          <t>1.2.2</t>
        </is>
      </c>
      <c r="BF79" s="131" t="n"/>
      <c r="BG79" s="131" t="n"/>
      <c r="BH79" s="131" t="n"/>
      <c r="BI79" s="132" t="n"/>
      <c r="BJ79" s="515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1771" t="inlineStr">
        <is>
          <t>УПК-4</t>
        </is>
      </c>
      <c r="B80" s="126" t="n"/>
      <c r="C80" s="126" t="n"/>
      <c r="D80" s="126" t="n"/>
      <c r="E80" s="1770" t="n"/>
      <c r="F80" s="176" t="inlineStr">
        <is>
          <t xml:space="preserve">Решать исследовательские и инженерные задачи в области синтеза инновационных материалов и создания перспективных технологий </t>
        </is>
      </c>
      <c r="G80" s="131" t="n"/>
      <c r="H80" s="131" t="n"/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2" t="n"/>
      <c r="BE80" s="262" t="inlineStr">
        <is>
          <t>1.2.1</t>
        </is>
      </c>
      <c r="BF80" s="131" t="n"/>
      <c r="BG80" s="131" t="n"/>
      <c r="BH80" s="131" t="n"/>
      <c r="BI80" s="132" t="n"/>
      <c r="BJ80" s="515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1771" t="inlineStr">
        <is>
          <t>СК-1</t>
        </is>
      </c>
      <c r="B81" s="126" t="n"/>
      <c r="C81" s="126" t="n"/>
      <c r="D81" s="126" t="n"/>
      <c r="E81" s="1770" t="n"/>
      <c r="F81" s="176" t="inlineStr">
        <is>
          <t>Владеть современными методологиями разработки инновационных неорганических материалов и изделий с заданным комплексом свойств</t>
        </is>
      </c>
      <c r="G81" s="131" t="n"/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2" t="n"/>
      <c r="BE81" s="262" t="inlineStr">
        <is>
          <t>2.2.1</t>
        </is>
      </c>
      <c r="BF81" s="131" t="n"/>
      <c r="BG81" s="131" t="n"/>
      <c r="BH81" s="131" t="n"/>
      <c r="BI81" s="132" t="n"/>
      <c r="BJ81" s="514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771" t="inlineStr">
        <is>
          <t>СК-2</t>
        </is>
      </c>
      <c r="B82" s="126" t="n"/>
      <c r="C82" s="126" t="n"/>
      <c r="D82" s="126" t="n"/>
      <c r="E82" s="1770" t="n"/>
      <c r="F82" s="176" t="inlineStr">
        <is>
          <t>Владеть научными принципами высокотемпературного синтеза неорганических неметаллических материалов и изделий</t>
        </is>
      </c>
      <c r="G82" s="131" t="n"/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2" t="n"/>
      <c r="BE82" s="262" t="inlineStr">
        <is>
          <t>2.2.2</t>
        </is>
      </c>
      <c r="BF82" s="131" t="n"/>
      <c r="BG82" s="131" t="n"/>
      <c r="BH82" s="131" t="n"/>
      <c r="BI82" s="132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771" t="inlineStr">
        <is>
          <t>СК-3</t>
        </is>
      </c>
      <c r="B83" s="126" t="n"/>
      <c r="C83" s="126" t="n"/>
      <c r="D83" s="126" t="n"/>
      <c r="E83" s="1770" t="n"/>
      <c r="F83" s="176" t="inlineStr">
        <is>
          <t>Владеть научными принципами создания и применения композиционных и энергоэффективных материалов и изделий</t>
        </is>
      </c>
      <c r="G83" s="131" t="n"/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2" t="n"/>
      <c r="BE83" s="262" t="inlineStr">
        <is>
          <t>2.3.1</t>
        </is>
      </c>
      <c r="BF83" s="131" t="n"/>
      <c r="BG83" s="131" t="n"/>
      <c r="BH83" s="131" t="n"/>
      <c r="BI83" s="132" t="n"/>
      <c r="BJ83" s="514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1771" t="inlineStr">
        <is>
          <t>СК-4</t>
        </is>
      </c>
      <c r="B84" s="126" t="n"/>
      <c r="C84" s="126" t="n"/>
      <c r="D84" s="126" t="n"/>
      <c r="E84" s="1770" t="n"/>
      <c r="F84" s="176" t="inlineStr">
        <is>
          <t>Проводить эксергетические исследования тепловых процессов и применяемых теплотехнических установок с целью повышения энергоэффективности материалов и изделий</t>
        </is>
      </c>
      <c r="G84" s="131" t="n"/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2" t="n"/>
      <c r="BE84" s="262" t="inlineStr">
        <is>
          <t>2.3.1</t>
        </is>
      </c>
      <c r="BF84" s="131" t="n"/>
      <c r="BG84" s="131" t="n"/>
      <c r="BH84" s="131" t="n"/>
      <c r="BI84" s="132" t="n"/>
      <c r="BJ84" s="51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1771" t="inlineStr">
        <is>
          <t>СК-5</t>
        </is>
      </c>
      <c r="B85" s="126" t="n"/>
      <c r="C85" s="126" t="n"/>
      <c r="D85" s="126" t="n"/>
      <c r="E85" s="1770" t="n"/>
      <c r="F85" s="176" t="inlineStr">
        <is>
          <t xml:space="preserve">Владеть современными методами получения наноматериалов для развития перспективных нанотехнологий, материалов медицинского назначения </t>
        </is>
      </c>
      <c r="G85" s="131" t="n"/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2" t="n"/>
      <c r="BE85" s="262" t="inlineStr">
        <is>
          <t>2.3.2</t>
        </is>
      </c>
      <c r="BF85" s="131" t="n"/>
      <c r="BG85" s="131" t="n"/>
      <c r="BH85" s="131" t="n"/>
      <c r="BI85" s="132" t="n"/>
      <c r="BJ85" s="514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1771" t="inlineStr">
        <is>
          <t>СК-6</t>
        </is>
      </c>
      <c r="B86" s="126" t="n"/>
      <c r="C86" s="126" t="n"/>
      <c r="D86" s="126" t="n"/>
      <c r="E86" s="1770" t="n"/>
      <c r="F86" s="176" t="inlineStr">
        <is>
          <t>Использовать минеральную сырьевую базу Республики Беларусь при решении исследовательских задач в области производства стекла, керамики и вяжущих материалов</t>
        </is>
      </c>
      <c r="G86" s="131" t="n"/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2" t="n"/>
      <c r="BE86" s="262" t="inlineStr">
        <is>
          <t>2.4.1</t>
        </is>
      </c>
      <c r="BF86" s="131" t="n"/>
      <c r="BG86" s="131" t="n"/>
      <c r="BH86" s="131" t="n"/>
      <c r="BI86" s="132" t="n"/>
      <c r="BJ86" s="51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1771" t="inlineStr">
        <is>
          <t>СК-7</t>
        </is>
      </c>
      <c r="B87" s="126" t="n"/>
      <c r="C87" s="126" t="n"/>
      <c r="D87" s="126" t="n"/>
      <c r="E87" s="1770" t="n"/>
      <c r="F87" s="176" t="inlineStr">
        <is>
          <t xml:space="preserve">Владеть комплексными методами исследования структуры, минерального и фазового состава керамических, стекловидных и вяжущих материалов при решении исследовательских задач </t>
        </is>
      </c>
      <c r="G87" s="131" t="n"/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2" t="n"/>
      <c r="BE87" s="262" t="inlineStr">
        <is>
          <t>2.4.2</t>
        </is>
      </c>
      <c r="BF87" s="131" t="n"/>
      <c r="BG87" s="131" t="n"/>
      <c r="BH87" s="131" t="n"/>
      <c r="BI87" s="132" t="n"/>
      <c r="BJ87" s="514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3274" t="inlineStr">
        <is>
          <t>СК-8</t>
        </is>
      </c>
      <c r="B88" s="202" t="n"/>
      <c r="C88" s="202" t="n"/>
      <c r="D88" s="202" t="n"/>
      <c r="E88" s="1809" t="n"/>
      <c r="F88" s="2519" t="inlineStr">
        <is>
          <t>Применять международные методы оценки соответствия качества сырья, материалов и изделий для расширения экспортного потенциала</t>
        </is>
      </c>
      <c r="G88" s="202" t="n"/>
      <c r="H88" s="202" t="n"/>
      <c r="I88" s="202" t="n"/>
      <c r="J88" s="202" t="n"/>
      <c r="K88" s="202" t="n"/>
      <c r="L88" s="202" t="n"/>
      <c r="M88" s="202" t="n"/>
      <c r="N88" s="202" t="n"/>
      <c r="O88" s="202" t="n"/>
      <c r="P88" s="202" t="n"/>
      <c r="Q88" s="202" t="n"/>
      <c r="R88" s="202" t="n"/>
      <c r="S88" s="202" t="n"/>
      <c r="T88" s="202" t="n"/>
      <c r="U88" s="202" t="n"/>
      <c r="V88" s="202" t="n"/>
      <c r="W88" s="202" t="n"/>
      <c r="X88" s="202" t="n"/>
      <c r="Y88" s="202" t="n"/>
      <c r="Z88" s="202" t="n"/>
      <c r="AA88" s="202" t="n"/>
      <c r="AB88" s="202" t="n"/>
      <c r="AC88" s="202" t="n"/>
      <c r="AD88" s="202" t="n"/>
      <c r="AE88" s="202" t="n"/>
      <c r="AF88" s="202" t="n"/>
      <c r="AG88" s="202" t="n"/>
      <c r="AH88" s="202" t="n"/>
      <c r="AI88" s="202" t="n"/>
      <c r="AJ88" s="202" t="n"/>
      <c r="AK88" s="202" t="n"/>
      <c r="AL88" s="202" t="n"/>
      <c r="AM88" s="202" t="n"/>
      <c r="AN88" s="202" t="n"/>
      <c r="AO88" s="202" t="n"/>
      <c r="AP88" s="202" t="n"/>
      <c r="AQ88" s="202" t="n"/>
      <c r="AR88" s="202" t="n"/>
      <c r="AS88" s="202" t="n"/>
      <c r="AT88" s="202" t="n"/>
      <c r="AU88" s="202" t="n"/>
      <c r="AV88" s="202" t="n"/>
      <c r="AW88" s="202" t="n"/>
      <c r="AX88" s="202" t="n"/>
      <c r="AY88" s="202" t="n"/>
      <c r="AZ88" s="202" t="n"/>
      <c r="BA88" s="202" t="n"/>
      <c r="BB88" s="202" t="n"/>
      <c r="BC88" s="202" t="n"/>
      <c r="BD88" s="742" t="n"/>
      <c r="BE88" s="2964" t="inlineStr">
        <is>
          <t>2.4.3</t>
        </is>
      </c>
      <c r="BF88" s="202" t="n"/>
      <c r="BG88" s="202" t="n"/>
      <c r="BH88" s="202" t="n"/>
      <c r="BI88" s="742" t="n"/>
      <c r="BJ88" s="2884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260" t="n"/>
      <c r="BG89" s="260" t="n"/>
      <c r="BH89" s="243" t="n"/>
      <c r="BI89" s="243" t="n"/>
      <c r="BJ89" s="243" t="n"/>
      <c r="BK89" s="243" t="n"/>
      <c r="BL89" s="243" t="n"/>
      <c r="BM89" s="243" t="n"/>
      <c r="BN89" s="243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516" t="n"/>
      <c r="B90" s="516" t="n"/>
      <c r="C90" s="24" t="inlineStr">
        <is>
          <t xml:space="preserve">Учебный план углубленного высшего образования по специальности 7-06-0711-07 "Технология вяжущих веществ, керамических и  стекловидных материалов и изделий"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7-06-07-016/пр. </t>
        </is>
      </c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23" t="n"/>
      <c r="BH90" s="23" t="n"/>
      <c r="BI90" s="23" t="n"/>
      <c r="BJ90" s="23" t="n"/>
      <c r="BK90" s="243" t="n"/>
      <c r="BL90" s="243" t="n"/>
      <c r="BM90" s="243" t="n"/>
      <c r="BN90" s="243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516" t="n"/>
      <c r="B91" s="516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23" t="n"/>
      <c r="BH91" s="23" t="n"/>
      <c r="BI91" s="23" t="n"/>
      <c r="BJ91" s="23" t="n"/>
      <c r="BK91" s="243" t="n"/>
      <c r="BL91" s="243" t="n"/>
      <c r="BM91" s="243" t="n"/>
      <c r="BN91" s="243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296" t="n"/>
      <c r="B92" s="266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1" t="n"/>
      <c r="BJ92" s="1" t="n"/>
      <c r="BK92" s="1" t="n"/>
      <c r="BL92" s="296" t="n"/>
      <c r="BM92" s="296" t="n"/>
      <c r="BN92" s="296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296" t="n"/>
      <c r="B93" s="3275" t="n"/>
      <c r="C93" s="1211" t="n"/>
      <c r="D93" s="1211" t="n"/>
      <c r="E93" s="1211" t="n"/>
      <c r="F93" s="1211" t="n"/>
      <c r="G93" s="296" t="n"/>
      <c r="H93" s="296" t="n"/>
      <c r="I93" s="296" t="n"/>
      <c r="J93" s="296" t="n"/>
      <c r="K93" s="296" t="n"/>
      <c r="L93" s="296" t="n"/>
      <c r="M93" s="296" t="n"/>
      <c r="N93" s="296" t="n"/>
      <c r="O93" s="296" t="n"/>
      <c r="P93" s="296" t="n"/>
      <c r="Q93" s="296" t="n"/>
      <c r="R93" s="296" t="n"/>
      <c r="S93" s="296" t="n"/>
      <c r="T93" s="296" t="n"/>
      <c r="U93" s="296" t="n"/>
      <c r="V93" s="296" t="n"/>
      <c r="W93" s="296" t="n"/>
      <c r="X93" s="296" t="n"/>
      <c r="Y93" s="296" t="n"/>
      <c r="Z93" s="296" t="n"/>
      <c r="AA93" s="296" t="n"/>
      <c r="AB93" s="296" t="n"/>
      <c r="AC93" s="296" t="n"/>
      <c r="AD93" s="296" t="n"/>
      <c r="AE93" s="296" t="n"/>
      <c r="AF93" s="296" t="n"/>
      <c r="AG93" s="296" t="n"/>
      <c r="AH93" s="296" t="n"/>
      <c r="AI93" s="296" t="n"/>
      <c r="AJ93" s="296" t="n"/>
      <c r="AK93" s="296" t="n"/>
      <c r="AL93" s="296" t="n"/>
      <c r="AM93" s="296" t="n"/>
      <c r="AN93" s="296" t="n"/>
      <c r="AO93" s="296" t="n"/>
      <c r="AP93" s="296" t="n"/>
      <c r="AQ93" s="296" t="n"/>
      <c r="AR93" s="296" t="n"/>
      <c r="AS93" s="296" t="n"/>
      <c r="AT93" s="296" t="n"/>
      <c r="AU93" s="296" t="n"/>
      <c r="AV93" s="296" t="n"/>
      <c r="AW93" s="296" t="n"/>
      <c r="AX93" s="296" t="n"/>
      <c r="AY93" s="296" t="n"/>
      <c r="AZ93" s="296" t="n"/>
      <c r="BA93" s="296" t="n"/>
      <c r="BB93" s="296" t="n"/>
      <c r="BC93" s="296" t="n"/>
      <c r="BD93" s="296" t="n"/>
      <c r="BE93" s="296" t="n"/>
      <c r="BF93" s="296" t="n"/>
      <c r="BG93" s="296" t="n"/>
      <c r="BH93" s="296" t="n"/>
      <c r="BI93" s="296" t="n"/>
      <c r="BJ93" s="296" t="n"/>
      <c r="BK93" s="296" t="n"/>
      <c r="BL93" s="296" t="n"/>
      <c r="BM93" s="296" t="n"/>
      <c r="BN93" s="296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296" t="n"/>
      <c r="B94" s="267" t="n"/>
      <c r="C94" s="278" t="inlineStr">
        <is>
          <t>*</t>
        </is>
      </c>
      <c r="D94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690" t="n"/>
      <c r="BJ94" s="690" t="n"/>
      <c r="BK94" s="690" t="n"/>
      <c r="BL94" s="690" t="n"/>
      <c r="BM94" s="296" t="n"/>
      <c r="BN94" s="296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2735" t="n"/>
      <c r="B95" s="3176" t="n"/>
      <c r="C95" s="3" t="inlineStr">
        <is>
          <t>д</t>
        </is>
      </c>
      <c r="D95" s="1172" t="inlineStr">
        <is>
          <t>Дифференцированный зачет.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267" t="n"/>
      <c r="R95" s="267" t="n"/>
      <c r="S95" s="267" t="n"/>
      <c r="T95" s="267" t="n"/>
      <c r="U95" s="267" t="n"/>
      <c r="V95" s="267" t="n"/>
      <c r="W95" s="267" t="n"/>
      <c r="X95" s="267" t="n"/>
      <c r="Y95" s="267" t="n"/>
      <c r="Z95" s="267" t="n"/>
      <c r="AA95" s="267" t="n"/>
      <c r="AB95" s="267" t="n"/>
      <c r="AC95" s="267" t="n"/>
      <c r="AD95" s="267" t="n"/>
      <c r="AE95" s="267" t="n"/>
      <c r="AF95" s="267" t="n"/>
      <c r="AG95" s="267" t="n"/>
      <c r="AH95" s="267" t="n"/>
      <c r="AI95" s="267" t="n"/>
      <c r="AJ95" s="267" t="n"/>
      <c r="AK95" s="267" t="n"/>
      <c r="AL95" s="267" t="n"/>
      <c r="AM95" s="267" t="n"/>
      <c r="AN95" s="267" t="n"/>
      <c r="AO95" s="267" t="n"/>
      <c r="AP95" s="267" t="n"/>
      <c r="AQ95" s="267" t="n"/>
      <c r="AR95" s="267" t="n"/>
      <c r="AS95" s="267" t="n"/>
      <c r="AT95" s="267" t="n"/>
      <c r="AU95" s="267" t="n"/>
      <c r="AV95" s="267" t="n"/>
      <c r="AW95" s="267" t="n"/>
      <c r="AX95" s="267" t="n"/>
      <c r="AY95" s="267" t="n"/>
      <c r="AZ95" s="267" t="n"/>
      <c r="BA95" s="267" t="n"/>
      <c r="BB95" s="267" t="n"/>
      <c r="BC95" s="267" t="n"/>
      <c r="BD95" s="267" t="n"/>
      <c r="BE95" s="267" t="n"/>
      <c r="BF95" s="267" t="n"/>
      <c r="BG95" s="267" t="n"/>
      <c r="BH95" s="267" t="n"/>
      <c r="BI95" s="267" t="n"/>
      <c r="BJ95" s="267" t="n"/>
      <c r="BK95" s="296" t="n"/>
      <c r="BL95" s="267" t="n"/>
      <c r="BM95" s="267" t="n"/>
      <c r="BN95" s="267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689" t="n"/>
      <c r="B96" s="253" t="n"/>
      <c r="C96" s="253" t="n"/>
      <c r="D96" s="253" t="n"/>
      <c r="E96" s="253" t="n"/>
      <c r="F96" s="253" t="n"/>
      <c r="G96" s="253" t="n"/>
      <c r="H96" s="253" t="n"/>
      <c r="I96" s="253" t="n"/>
      <c r="J96" s="253" t="n"/>
      <c r="K96" s="253" t="n"/>
      <c r="L96" s="253" t="n"/>
      <c r="M96" s="253" t="n"/>
      <c r="N96" s="253" t="n"/>
      <c r="O96" s="253" t="n"/>
      <c r="P96" s="253" t="n"/>
      <c r="Q96" s="253" t="n"/>
      <c r="R96" s="253" t="n"/>
      <c r="S96" s="253" t="n"/>
      <c r="T96" s="253" t="n"/>
      <c r="U96" s="253" t="n"/>
      <c r="V96" s="253" t="n"/>
      <c r="W96" s="253" t="n"/>
      <c r="X96" s="253" t="n"/>
      <c r="Y96" s="253" t="n"/>
      <c r="Z96" s="253" t="n"/>
      <c r="AA96" s="253" t="n"/>
      <c r="AB96" s="253" t="n"/>
      <c r="AC96" s="253" t="n"/>
      <c r="AD96" s="253" t="n"/>
      <c r="AE96" s="253" t="n"/>
      <c r="AF96" s="253" t="n"/>
      <c r="AG96" s="253" t="n"/>
      <c r="AH96" s="253" t="n"/>
      <c r="AI96" s="253" t="n"/>
      <c r="AJ96" s="253" t="n"/>
      <c r="AK96" s="253" t="n"/>
      <c r="AL96" s="253" t="n"/>
      <c r="AM96" s="253" t="n"/>
      <c r="AN96" s="253" t="n"/>
      <c r="AO96" s="253" t="n"/>
      <c r="AP96" s="253" t="n"/>
      <c r="AQ96" s="253" t="n"/>
      <c r="AR96" s="253" t="n"/>
      <c r="AS96" s="253" t="n"/>
      <c r="AT96" s="253" t="n"/>
      <c r="AU96" s="253" t="n"/>
      <c r="AV96" s="253" t="n"/>
      <c r="AW96" s="253" t="n"/>
      <c r="AX96" s="253" t="n"/>
      <c r="AY96" s="253" t="n"/>
      <c r="AZ96" s="253" t="n"/>
      <c r="BA96" s="253" t="n"/>
      <c r="BB96" s="253" t="n"/>
      <c r="BC96" s="253" t="n"/>
      <c r="BD96" s="253" t="n"/>
      <c r="BE96" s="253" t="n"/>
      <c r="BF96" s="253" t="n"/>
      <c r="BG96" s="253" t="n"/>
      <c r="BH96" s="253" t="n"/>
      <c r="BI96" s="253" t="n"/>
      <c r="BJ96" s="247" t="n"/>
      <c r="BK96" s="247" t="n"/>
      <c r="BL96" s="247" t="n"/>
      <c r="BM96" s="247" t="n"/>
      <c r="BN96" s="247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47" t="n"/>
      <c r="C97" s="247" t="n"/>
      <c r="D97" s="247" t="n"/>
      <c r="E97" s="247" t="n"/>
      <c r="F97" s="247" t="n"/>
      <c r="G97" s="247" t="n"/>
      <c r="H97" s="247" t="n"/>
      <c r="I97" s="247" t="n"/>
      <c r="J97" s="247" t="n"/>
      <c r="K97" s="247" t="n"/>
      <c r="L97" s="247" t="n"/>
      <c r="M97" s="247" t="n"/>
      <c r="N97" s="247" t="n"/>
      <c r="O97" s="247" t="n"/>
      <c r="P97" s="247" t="n"/>
      <c r="Q97" s="247" t="n"/>
      <c r="R97" s="247" t="n"/>
      <c r="S97" s="247" t="n"/>
      <c r="T97" s="247" t="n"/>
      <c r="U97" s="247" t="n"/>
      <c r="V97" s="247" t="n"/>
      <c r="W97" s="247" t="n"/>
      <c r="X97" s="247" t="n"/>
      <c r="Y97" s="247" t="n"/>
      <c r="Z97" s="247" t="n"/>
      <c r="AA97" s="247" t="n"/>
      <c r="AB97" s="247" t="n"/>
      <c r="AC97" s="247" t="n"/>
      <c r="AD97" s="247" t="n"/>
      <c r="AE97" s="247" t="n"/>
      <c r="AF97" s="247" t="n"/>
      <c r="AG97" s="247" t="n"/>
      <c r="AH97" s="247" t="n"/>
      <c r="AI97" s="247" t="n"/>
      <c r="AJ97" s="247" t="n"/>
      <c r="AK97" s="247" t="n"/>
      <c r="AL97" s="247" t="n"/>
      <c r="AM97" s="247" t="n"/>
      <c r="AN97" s="247" t="n"/>
      <c r="AO97" s="247" t="n"/>
      <c r="AP97" s="247" t="n"/>
      <c r="AQ97" s="247" t="n"/>
      <c r="AR97" s="247" t="n"/>
      <c r="AS97" s="247" t="n"/>
      <c r="AT97" s="247" t="n"/>
      <c r="AU97" s="247" t="n"/>
      <c r="AV97" s="247" t="n"/>
      <c r="AW97" s="247" t="n"/>
      <c r="AX97" s="247" t="n"/>
      <c r="AY97" s="247" t="n"/>
      <c r="AZ97" s="247" t="n"/>
      <c r="BA97" s="247" t="n"/>
      <c r="BB97" s="247" t="n"/>
      <c r="BC97" s="247" t="n"/>
      <c r="BD97" s="247" t="n"/>
      <c r="BE97" s="247" t="n"/>
      <c r="BF97" s="247" t="n"/>
      <c r="BG97" s="247" t="n"/>
      <c r="BH97" s="247" t="n"/>
      <c r="BI97" s="247" t="n"/>
      <c r="BJ97" s="247" t="n"/>
      <c r="BK97" s="247" t="n"/>
      <c r="BL97" s="247" t="n"/>
      <c r="BM97" s="247" t="n"/>
      <c r="BN97" s="247" t="n"/>
      <c r="BO97" s="247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90" t="n"/>
      <c r="C98" s="3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272" t="n"/>
      <c r="AC98" s="273" t="n"/>
      <c r="AD98" s="273" t="n"/>
      <c r="AE98" s="273" t="n"/>
      <c r="AF98" s="273" t="n"/>
      <c r="AG98" s="273" t="n"/>
      <c r="AH98" s="273" t="n"/>
      <c r="AI98" s="272" t="n"/>
      <c r="AJ98" s="41" t="n"/>
      <c r="AK98" s="41" t="n"/>
      <c r="AL98" s="41" t="n"/>
      <c r="AM98" s="41" t="n"/>
      <c r="AN98" s="41" t="n"/>
      <c r="AO98" s="3" t="n"/>
      <c r="AP98" s="41" t="inlineStr">
        <is>
          <t>А.А. Сакович</t>
        </is>
      </c>
      <c r="AQ98" s="3" t="n"/>
      <c r="AR98" s="274" t="n"/>
      <c r="AS98" s="274" t="n"/>
      <c r="AT98" s="274" t="n"/>
      <c r="AU98" s="274" t="n"/>
      <c r="AV98" s="3" t="n"/>
      <c r="AW98" s="3" t="n"/>
      <c r="AX98" s="268" t="n"/>
      <c r="AY98" s="268" t="n"/>
      <c r="AZ98" s="268" t="n"/>
      <c r="BA98" s="268" t="n"/>
      <c r="BB98" s="268" t="n"/>
      <c r="BC98" s="268" t="n"/>
      <c r="BD98" s="90" t="n"/>
      <c r="BE98" s="90" t="n"/>
      <c r="BF98" s="90" t="n"/>
      <c r="BG98" s="90" t="n"/>
      <c r="BH98" s="90" t="n"/>
      <c r="BI98" s="90" t="n"/>
      <c r="BJ98" s="90" t="n"/>
      <c r="BK98" s="90" t="n"/>
      <c r="BL98" s="90" t="n"/>
      <c r="BM98" s="90" t="n"/>
      <c r="BN98" s="90" t="n"/>
      <c r="BO98" s="90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296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41" t="n"/>
      <c r="AC99" s="3" t="n"/>
      <c r="AD99" s="3" t="n"/>
      <c r="AE99" s="3" t="n"/>
      <c r="AF99" s="3" t="n"/>
      <c r="AG99" s="3" t="n"/>
      <c r="AH99" s="3" t="n"/>
      <c r="AI99" s="41" t="n"/>
      <c r="AJ99" s="41" t="n"/>
      <c r="AK99" s="41" t="n"/>
      <c r="AL99" s="41" t="n"/>
      <c r="AM99" s="41" t="n"/>
      <c r="AN99" s="41" t="n"/>
      <c r="AO99" s="3" t="n"/>
      <c r="AP99" s="41" t="n"/>
      <c r="AQ99" s="3" t="n"/>
      <c r="AR99" s="274" t="n"/>
      <c r="AS99" s="274" t="n"/>
      <c r="AT99" s="274" t="n"/>
      <c r="AU99" s="274" t="n"/>
      <c r="AV99" s="3" t="n"/>
      <c r="AW99" s="3" t="n"/>
      <c r="AX99" s="267" t="n"/>
      <c r="AY99" s="267" t="n"/>
      <c r="AZ99" s="267" t="n"/>
      <c r="BA99" s="275" t="n"/>
      <c r="BB99" s="275" t="n"/>
      <c r="BC99" s="275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96" t="n"/>
      <c r="BN99" s="296" t="n"/>
      <c r="BO99" s="296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296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" t="n"/>
      <c r="AY100" s="4" t="n"/>
      <c r="AZ100" s="4" t="n"/>
      <c r="BA100" s="270" t="n"/>
      <c r="BB100" s="270" t="n"/>
      <c r="BC100" s="270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296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" t="n"/>
      <c r="AY101" s="4" t="n"/>
      <c r="AZ101" s="4" t="n"/>
      <c r="BA101" s="270" t="n"/>
      <c r="BB101" s="270" t="n"/>
      <c r="BC101" s="270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296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282" t="inlineStr">
        <is>
          <t>Декан факультета                                   химической технологии и техники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3" t="n"/>
      <c r="AX102" s="265" t="n"/>
      <c r="AY102" s="4" t="n"/>
      <c r="AZ102" s="4" t="n"/>
      <c r="BA102" s="267" t="n"/>
      <c r="BB102" s="267" t="n"/>
      <c r="BC102" s="296" t="n"/>
      <c r="BD102" s="296" t="n"/>
      <c r="BE102" s="296" t="n"/>
      <c r="BF102" s="296" t="n"/>
      <c r="BG102" s="296" t="n"/>
      <c r="BH102" s="787" t="n"/>
      <c r="BI102" s="787" t="n"/>
      <c r="BJ102" s="787" t="n"/>
      <c r="BK102" s="296" t="n"/>
      <c r="BL102" s="296" t="n"/>
      <c r="BM102" s="296" t="n"/>
      <c r="BN102" s="296" t="n"/>
      <c r="BO102" s="296" t="n"/>
      <c r="BP102" s="296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96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3" t="n"/>
      <c r="X103" s="3" t="n"/>
      <c r="Y103" s="3" t="n"/>
      <c r="Z103" s="3" t="n"/>
      <c r="AA103" s="3" t="n"/>
      <c r="AB103" s="276" t="n"/>
      <c r="AC103" s="276" t="n"/>
      <c r="AD103" s="276" t="n"/>
      <c r="AE103" s="276" t="n"/>
      <c r="AF103" s="276" t="n"/>
      <c r="AG103" s="276" t="n"/>
      <c r="AH103" s="280" t="n"/>
      <c r="AI103" s="280" t="n"/>
      <c r="AJ103" s="41" t="n"/>
      <c r="AK103" s="41" t="n"/>
      <c r="AL103" s="41" t="n"/>
      <c r="AM103" s="41" t="n"/>
      <c r="AN103" s="3" t="n"/>
      <c r="AO103" s="41" t="n"/>
      <c r="AP103" s="3" t="inlineStr">
        <is>
          <t>Ю.А.Климош</t>
        </is>
      </c>
      <c r="AQ103" s="274" t="n"/>
      <c r="AR103" s="274" t="n"/>
      <c r="AS103" s="274" t="n"/>
      <c r="AT103" s="274" t="n"/>
      <c r="AU103" s="3" t="n"/>
      <c r="AV103" s="3" t="n"/>
      <c r="AW103" s="3" t="n"/>
      <c r="AX103" s="265" t="n"/>
      <c r="AY103" s="4" t="n"/>
      <c r="AZ103" s="4" t="n"/>
      <c r="BA103" s="267" t="n"/>
      <c r="BB103" s="267" t="n"/>
      <c r="BC103" s="296" t="n"/>
      <c r="BD103" s="296" t="n"/>
      <c r="BE103" s="296" t="n"/>
      <c r="BF103" s="296" t="n"/>
      <c r="BG103" s="296" t="n"/>
      <c r="BH103" s="787" t="n"/>
      <c r="BI103" s="787" t="n"/>
      <c r="BJ103" s="787" t="n"/>
      <c r="BK103" s="296" t="n"/>
      <c r="BL103" s="296" t="n"/>
      <c r="BM103" s="296" t="n"/>
      <c r="BN103" s="296" t="n"/>
      <c r="BO103" s="296" t="n"/>
      <c r="BP103" s="296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276" t="n"/>
      <c r="D104" s="276" t="n"/>
      <c r="E104" s="276" t="n"/>
      <c r="F104" s="276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3" t="n"/>
      <c r="AB104" s="3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67" t="n"/>
      <c r="BB104" s="267" t="n"/>
      <c r="BC104" s="296" t="n"/>
      <c r="BD104" s="296" t="n"/>
      <c r="BE104" s="296" t="n"/>
      <c r="BF104" s="296" t="n"/>
      <c r="BG104" s="296" t="n"/>
      <c r="BH104" s="787" t="n"/>
      <c r="BI104" s="787" t="n"/>
      <c r="BJ104" s="787" t="n"/>
      <c r="BK104" s="296" t="n"/>
      <c r="BL104" s="296" t="n"/>
      <c r="BM104" s="296" t="n"/>
      <c r="BN104" s="296" t="n"/>
      <c r="BO104" s="296" t="n"/>
      <c r="BP104" s="296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" t="n"/>
      <c r="AY105" s="4" t="n"/>
      <c r="AZ105" s="4" t="n"/>
      <c r="BA105" s="267" t="n"/>
      <c r="BB105" s="267" t="n"/>
      <c r="BC105" s="296" t="n"/>
      <c r="BD105" s="296" t="n"/>
      <c r="BE105" s="296" t="n"/>
      <c r="BF105" s="296" t="n"/>
      <c r="BG105" s="296" t="n"/>
      <c r="BH105" s="787" t="n"/>
      <c r="BI105" s="787" t="n"/>
      <c r="BJ105" s="787" t="n"/>
      <c r="BK105" s="296" t="n"/>
      <c r="BL105" s="296" t="n"/>
      <c r="BM105" s="296" t="n"/>
      <c r="BN105" s="296" t="n"/>
      <c r="BO105" s="296" t="n"/>
      <c r="BP105" s="296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282" t="inlineStr">
        <is>
          <t>Заведующий кафедрой химической технологии вяжущих материалов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280" t="n"/>
      <c r="AC106" s="276" t="n"/>
      <c r="AD106" s="276" t="n"/>
      <c r="AE106" s="276" t="n"/>
      <c r="AF106" s="276" t="n"/>
      <c r="AG106" s="276" t="n"/>
      <c r="AH106" s="276" t="n"/>
      <c r="AI106" s="280" t="n"/>
      <c r="AJ106" s="41" t="n"/>
      <c r="AK106" s="41" t="n"/>
      <c r="AL106" s="41" t="n"/>
      <c r="AM106" s="41" t="n"/>
      <c r="AN106" s="41" t="n"/>
      <c r="AO106" s="3" t="n"/>
      <c r="AP106" s="41" t="inlineStr">
        <is>
          <t>А.А.Мечай</t>
        </is>
      </c>
      <c r="AQ106" s="274" t="n"/>
      <c r="AR106" s="274" t="n"/>
      <c r="AS106" s="274" t="n"/>
      <c r="AT106" s="274" t="n"/>
      <c r="AU106" s="3" t="n"/>
      <c r="AV106" s="3" t="n"/>
      <c r="AW106" s="41" t="n"/>
      <c r="AX106" s="4" t="n"/>
      <c r="AY106" s="4" t="n"/>
      <c r="AZ106" s="4" t="n"/>
      <c r="BA106" s="267" t="n"/>
      <c r="BB106" s="267" t="n"/>
      <c r="BC106" s="296" t="n"/>
      <c r="BD106" s="296" t="n"/>
      <c r="BE106" s="296" t="n"/>
      <c r="BF106" s="296" t="n"/>
      <c r="BG106" s="296" t="n"/>
      <c r="BH106" s="787" t="n"/>
      <c r="BI106" s="787" t="n"/>
      <c r="BJ106" s="787" t="n"/>
      <c r="BK106" s="296" t="n"/>
      <c r="BL106" s="296" t="n"/>
      <c r="BM106" s="296" t="n"/>
      <c r="BN106" s="296" t="n"/>
      <c r="BO106" s="296" t="n"/>
      <c r="BP106" s="296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3" t="n"/>
      <c r="D107" s="2" t="n"/>
      <c r="E107" s="2" t="n"/>
      <c r="F107" s="2" t="n"/>
      <c r="G107" s="2" t="n"/>
      <c r="H107" s="2" t="n"/>
      <c r="I107" s="2" t="n"/>
      <c r="J107" s="2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41" t="n"/>
      <c r="AC107" s="3" t="n"/>
      <c r="AD107" s="3" t="n"/>
      <c r="AE107" s="3" t="n"/>
      <c r="AF107" s="3" t="n"/>
      <c r="AG107" s="3" t="n"/>
      <c r="AH107" s="3" t="n"/>
      <c r="AI107" s="41" t="n"/>
      <c r="AJ107" s="41" t="n"/>
      <c r="AK107" s="41" t="n"/>
      <c r="AL107" s="41" t="n"/>
      <c r="AM107" s="41" t="n"/>
      <c r="AN107" s="41" t="n"/>
      <c r="AO107" s="3" t="n"/>
      <c r="AP107" s="3" t="n"/>
      <c r="AQ107" s="274" t="n"/>
      <c r="AR107" s="274" t="n"/>
      <c r="AS107" s="274" t="n"/>
      <c r="AT107" s="274" t="n"/>
      <c r="AU107" s="3" t="n"/>
      <c r="AV107" s="3" t="n"/>
      <c r="AW107" s="41" t="n"/>
      <c r="AX107" s="4" t="n"/>
      <c r="AY107" s="4" t="n"/>
      <c r="AZ107" s="4" t="n"/>
      <c r="BA107" s="267" t="n"/>
      <c r="BB107" s="267" t="n"/>
      <c r="BC107" s="296" t="n"/>
      <c r="BD107" s="296" t="n"/>
      <c r="BE107" s="296" t="n"/>
      <c r="BF107" s="296" t="n"/>
      <c r="BG107" s="296" t="n"/>
      <c r="BH107" s="787" t="n"/>
      <c r="BI107" s="787" t="n"/>
      <c r="BJ107" s="787" t="n"/>
      <c r="BK107" s="296" t="n"/>
      <c r="BL107" s="296" t="n"/>
      <c r="BM107" s="296" t="n"/>
      <c r="BN107" s="296" t="n"/>
      <c r="BO107" s="296" t="n"/>
      <c r="BP107" s="296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276" t="n"/>
      <c r="D108" s="276" t="n"/>
      <c r="E108" s="276" t="n"/>
      <c r="F108" s="276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" t="n"/>
      <c r="AY108" s="4" t="n"/>
      <c r="AZ108" s="4" t="n"/>
      <c r="BA108" s="267" t="n"/>
      <c r="BB108" s="267" t="n"/>
      <c r="BC108" s="296" t="n"/>
      <c r="BD108" s="296" t="n"/>
      <c r="BE108" s="296" t="n"/>
      <c r="BF108" s="296" t="n"/>
      <c r="BG108" s="296" t="n"/>
      <c r="BH108" s="787" t="n"/>
      <c r="BI108" s="787" t="n"/>
      <c r="BJ108" s="787" t="n"/>
      <c r="BK108" s="296" t="n"/>
      <c r="BL108" s="296" t="n"/>
      <c r="BM108" s="296" t="n"/>
      <c r="BN108" s="296" t="n"/>
      <c r="BO108" s="296" t="n"/>
      <c r="BP108" s="296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96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" t="n"/>
      <c r="AY109" s="4" t="n"/>
      <c r="AZ109" s="4" t="n"/>
      <c r="BA109" s="267" t="n"/>
      <c r="BB109" s="267" t="n"/>
      <c r="BC109" s="296" t="n"/>
      <c r="BD109" s="296" t="n"/>
      <c r="BE109" s="296" t="n"/>
      <c r="BF109" s="296" t="n"/>
      <c r="BG109" s="296" t="n"/>
      <c r="BH109" s="787" t="n"/>
      <c r="BI109" s="787" t="n"/>
      <c r="BJ109" s="787" t="n"/>
      <c r="BK109" s="296" t="n"/>
      <c r="BL109" s="296" t="n"/>
      <c r="BM109" s="296" t="n"/>
      <c r="BN109" s="296" t="n"/>
      <c r="BO109" s="296" t="n"/>
      <c r="BP109" s="296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296" t="n"/>
      <c r="C110" s="282" t="inlineStr">
        <is>
          <t>Заведующий кафедрой технологии стекла и керамики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41" t="n"/>
      <c r="T110" s="41" t="n"/>
      <c r="U110" s="3" t="n"/>
      <c r="V110" s="3" t="n"/>
      <c r="W110" s="3" t="n"/>
      <c r="X110" s="3" t="n"/>
      <c r="Y110" s="3" t="n"/>
      <c r="Z110" s="3" t="n"/>
      <c r="AA110" s="3" t="n"/>
      <c r="AB110" s="280" t="n"/>
      <c r="AC110" s="276" t="n"/>
      <c r="AD110" s="276" t="n"/>
      <c r="AE110" s="276" t="n"/>
      <c r="AF110" s="276" t="n"/>
      <c r="AG110" s="276" t="n"/>
      <c r="AH110" s="276" t="n"/>
      <c r="AI110" s="280" t="n"/>
      <c r="AJ110" s="41" t="n"/>
      <c r="AK110" s="41" t="n"/>
      <c r="AL110" s="41" t="n"/>
      <c r="AM110" s="41" t="n"/>
      <c r="AN110" s="41" t="n"/>
      <c r="AO110" s="3" t="n"/>
      <c r="AP110" s="41" t="inlineStr">
        <is>
          <t>Ю.Г.Павлюкевич</t>
        </is>
      </c>
      <c r="AQ110" s="274" t="n"/>
      <c r="AR110" s="274" t="n"/>
      <c r="AS110" s="274" t="n"/>
      <c r="AT110" s="274" t="n"/>
      <c r="AU110" s="3" t="n"/>
      <c r="AV110" s="3" t="n"/>
      <c r="AW110" s="41" t="n"/>
      <c r="AX110" s="4" t="n"/>
      <c r="AY110" s="4" t="n"/>
      <c r="AZ110" s="4" t="n"/>
      <c r="BA110" s="267" t="n"/>
      <c r="BB110" s="267" t="n"/>
      <c r="BC110" s="296" t="n"/>
      <c r="BD110" s="296" t="n"/>
      <c r="BE110" s="296" t="n"/>
      <c r="BF110" s="296" t="n"/>
      <c r="BG110" s="296" t="n"/>
      <c r="BH110" s="787" t="n"/>
      <c r="BI110" s="787" t="n"/>
      <c r="BJ110" s="787" t="n"/>
      <c r="BK110" s="296" t="n"/>
      <c r="BL110" s="296" t="n"/>
      <c r="BM110" s="296" t="n"/>
      <c r="BN110" s="296" t="n"/>
      <c r="BO110" s="296" t="n"/>
      <c r="BP110" s="296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296" t="n"/>
      <c r="C111" s="3" t="n"/>
      <c r="D111" s="2" t="n"/>
      <c r="E111" s="2" t="n"/>
      <c r="F111" s="2" t="n"/>
      <c r="G111" s="2" t="n"/>
      <c r="H111" s="2" t="n"/>
      <c r="I111" s="2" t="n"/>
      <c r="J111" s="2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41" t="n"/>
      <c r="AC111" s="3" t="n"/>
      <c r="AD111" s="3" t="n"/>
      <c r="AE111" s="3" t="n"/>
      <c r="AF111" s="3" t="n"/>
      <c r="AG111" s="3" t="n"/>
      <c r="AH111" s="3" t="n"/>
      <c r="AI111" s="41" t="n"/>
      <c r="AJ111" s="41" t="n"/>
      <c r="AK111" s="41" t="n"/>
      <c r="AL111" s="41" t="n"/>
      <c r="AM111" s="41" t="n"/>
      <c r="AN111" s="41" t="n"/>
      <c r="AO111" s="3" t="n"/>
      <c r="AP111" s="3" t="n"/>
      <c r="AQ111" s="274" t="n"/>
      <c r="AR111" s="274" t="n"/>
      <c r="AS111" s="274" t="n"/>
      <c r="AT111" s="274" t="n"/>
      <c r="AU111" s="3" t="n"/>
      <c r="AV111" s="3" t="n"/>
      <c r="AW111" s="41" t="n"/>
      <c r="AX111" s="4" t="n"/>
      <c r="AY111" s="4" t="n"/>
      <c r="AZ111" s="4" t="n"/>
      <c r="BA111" s="267" t="n"/>
      <c r="BB111" s="267" t="n"/>
      <c r="BC111" s="296" t="n"/>
      <c r="BD111" s="296" t="n"/>
      <c r="BE111" s="296" t="n"/>
      <c r="BF111" s="296" t="n"/>
      <c r="BG111" s="296" t="n"/>
      <c r="BH111" s="787" t="n"/>
      <c r="BI111" s="787" t="n"/>
      <c r="BJ111" s="787" t="n"/>
      <c r="BK111" s="296" t="n"/>
      <c r="BL111" s="296" t="n"/>
      <c r="BM111" s="296" t="n"/>
      <c r="BN111" s="296" t="n"/>
      <c r="BO111" s="296" t="n"/>
      <c r="BP111" s="296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1" t="n"/>
      <c r="B112" s="296" t="n"/>
      <c r="C112" s="276" t="n"/>
      <c r="D112" s="276" t="n"/>
      <c r="E112" s="276" t="n"/>
      <c r="F112" s="276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" t="n"/>
      <c r="AY112" s="4" t="n"/>
      <c r="AZ112" s="4" t="n"/>
      <c r="BA112" s="267" t="n"/>
      <c r="BB112" s="267" t="n"/>
      <c r="BC112" s="296" t="n"/>
      <c r="BD112" s="296" t="n"/>
      <c r="BE112" s="296" t="n"/>
      <c r="BF112" s="296" t="n"/>
      <c r="BG112" s="296" t="n"/>
      <c r="BH112" s="787" t="n"/>
      <c r="BI112" s="787" t="n"/>
      <c r="BJ112" s="787" t="n"/>
      <c r="BK112" s="296" t="n"/>
      <c r="BL112" s="296" t="n"/>
      <c r="BM112" s="296" t="n"/>
      <c r="BN112" s="296" t="n"/>
      <c r="BO112" s="296" t="n"/>
      <c r="BP112" s="296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296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70" t="n"/>
      <c r="BB113" s="270" t="n"/>
      <c r="BC113" s="270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296" t="n"/>
      <c r="BO113" s="296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1" t="n"/>
      <c r="B114" s="296" t="n"/>
      <c r="C114" s="281" t="inlineStr">
        <is>
          <t>Рекомендован к утверждению научно-методическим советом БГТУ</t>
        </is>
      </c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265" t="n"/>
      <c r="AY114" s="4" t="n"/>
      <c r="AZ114" s="4" t="n"/>
      <c r="BA114" s="270" t="n"/>
      <c r="BB114" s="270" t="n"/>
      <c r="BC114" s="270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296" t="n"/>
      <c r="BO114" s="296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1" t="n"/>
      <c r="B115" s="296" t="n"/>
      <c r="C115" s="282" t="inlineStr">
        <is>
          <t>Протокол № 6 от 28.04.2023</t>
        </is>
      </c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265" t="n"/>
      <c r="AY115" s="4" t="n"/>
      <c r="AZ115" s="265" t="n"/>
      <c r="BA115" s="270" t="n"/>
      <c r="BB115" s="270" t="n"/>
      <c r="BC115" s="270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296" t="n"/>
      <c r="BO115" s="296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296" t="n"/>
      <c r="C116" s="283" t="n"/>
      <c r="D116" s="283" t="n"/>
      <c r="E116" s="283" t="n"/>
      <c r="F116" s="283" t="n"/>
      <c r="G116" s="283" t="n"/>
      <c r="H116" s="283" t="n"/>
      <c r="I116" s="283" t="n"/>
      <c r="J116" s="283" t="n"/>
      <c r="K116" s="283" t="n"/>
      <c r="L116" s="283" t="n"/>
      <c r="M116" s="283" t="n"/>
      <c r="N116" s="283" t="n"/>
      <c r="O116" s="283" t="n"/>
      <c r="P116" s="283" t="n"/>
      <c r="Q116" s="283" t="n"/>
      <c r="R116" s="283" t="n"/>
      <c r="S116" s="283" t="n"/>
      <c r="T116" s="283" t="n"/>
      <c r="U116" s="283" t="n"/>
      <c r="V116" s="283" t="n"/>
      <c r="W116" s="283" t="n"/>
      <c r="X116" s="283" t="n"/>
      <c r="Y116" s="283" t="n"/>
      <c r="Z116" s="283" t="n"/>
      <c r="AA116" s="283" t="n"/>
      <c r="AB116" s="283" t="n"/>
      <c r="AC116" s="283" t="n"/>
      <c r="AD116" s="283" t="n"/>
      <c r="AE116" s="283" t="n"/>
      <c r="AF116" s="283" t="n"/>
      <c r="AG116" s="283" t="n"/>
      <c r="AH116" s="283" t="n"/>
      <c r="AI116" s="283" t="n"/>
      <c r="AJ116" s="283" t="n"/>
      <c r="AK116" s="283" t="n"/>
      <c r="AL116" s="283" t="n"/>
      <c r="AM116" s="283" t="n"/>
      <c r="AN116" s="283" t="n"/>
      <c r="AO116" s="283" t="n"/>
      <c r="AP116" s="283" t="n"/>
      <c r="AQ116" s="283" t="n"/>
      <c r="AR116" s="283" t="n"/>
      <c r="AS116" s="283" t="n"/>
      <c r="AT116" s="283" t="n"/>
      <c r="AU116" s="283" t="n"/>
      <c r="AV116" s="283" t="n"/>
      <c r="AW116" s="283" t="n"/>
      <c r="AX116" s="270" t="n"/>
      <c r="AY116" s="270" t="n"/>
      <c r="AZ116" s="270" t="n"/>
      <c r="BA116" s="270" t="n"/>
      <c r="BB116" s="270" t="n"/>
      <c r="BC116" s="270" t="n"/>
      <c r="BD116" s="296" t="n"/>
      <c r="BE116" s="296" t="n"/>
      <c r="BF116" s="296" t="n"/>
      <c r="BG116" s="296" t="n"/>
      <c r="BH116" s="296" t="n"/>
      <c r="BI116" s="296" t="n"/>
      <c r="BJ116" s="296" t="n"/>
      <c r="BK116" s="296" t="n"/>
      <c r="BL116" s="296" t="n"/>
      <c r="BM116" s="296" t="n"/>
      <c r="BN116" s="296" t="n"/>
      <c r="BO116" s="296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296" t="n"/>
      <c r="C117" s="275" t="n"/>
      <c r="D117" s="296" t="n"/>
      <c r="E117" s="296" t="n"/>
      <c r="F117" s="296" t="n"/>
      <c r="G117" s="296" t="n"/>
      <c r="H117" s="296" t="n"/>
      <c r="I117" s="296" t="n"/>
      <c r="J117" s="296" t="n"/>
      <c r="K117" s="296" t="n"/>
      <c r="L117" s="296" t="n"/>
      <c r="M117" s="296" t="n"/>
      <c r="N117" s="296" t="n"/>
      <c r="O117" s="296" t="n"/>
      <c r="P117" s="296" t="n"/>
      <c r="Q117" s="296" t="n"/>
      <c r="R117" s="296" t="n"/>
      <c r="S117" s="296" t="n"/>
      <c r="T117" s="296" t="n"/>
      <c r="U117" s="296" t="n"/>
      <c r="V117" s="296" t="n"/>
      <c r="W117" s="296" t="n"/>
      <c r="X117" s="296" t="n"/>
      <c r="Y117" s="296" t="n"/>
      <c r="Z117" s="296" t="n"/>
      <c r="AA117" s="296" t="n"/>
      <c r="AB117" s="296" t="n"/>
      <c r="AC117" s="296" t="n"/>
      <c r="AD117" s="296" t="n"/>
      <c r="AE117" s="296" t="n"/>
      <c r="AF117" s="296" t="n"/>
      <c r="AG117" s="296" t="n"/>
      <c r="AH117" s="296" t="n"/>
      <c r="AI117" s="296" t="n"/>
      <c r="AJ117" s="296" t="n"/>
      <c r="AK117" s="296" t="n"/>
      <c r="AL117" s="296" t="n"/>
      <c r="AM117" s="296" t="n"/>
      <c r="AN117" s="296" t="n"/>
      <c r="AO117" s="296" t="n"/>
      <c r="AP117" s="296" t="n"/>
      <c r="AQ117" s="296" t="n"/>
      <c r="AR117" s="296" t="n"/>
      <c r="AS117" s="296" t="n"/>
      <c r="AT117" s="296" t="n"/>
      <c r="AU117" s="296" t="n"/>
      <c r="AV117" s="296" t="n"/>
      <c r="AW117" s="296" t="n"/>
      <c r="AX117" s="296" t="n"/>
      <c r="AY117" s="296" t="n"/>
      <c r="AZ117" s="296" t="n"/>
      <c r="BA117" s="267" t="n"/>
      <c r="BB117" s="267" t="n"/>
      <c r="BC117" s="296" t="n"/>
      <c r="BD117" s="296" t="n"/>
      <c r="BE117" s="296" t="n"/>
      <c r="BF117" s="296" t="n"/>
      <c r="BG117" s="296" t="n"/>
      <c r="BH117" s="296" t="n"/>
      <c r="BI117" s="296" t="n"/>
      <c r="BJ117" s="296" t="n"/>
      <c r="BK117" s="296" t="n"/>
      <c r="BL117" s="296" t="n"/>
      <c r="BM117" s="296" t="n"/>
      <c r="BN117" s="296" t="n"/>
      <c r="BO117" s="296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296" t="n"/>
      <c r="B118" s="275" t="n"/>
      <c r="C118" s="296" t="n"/>
      <c r="D118" s="296" t="n"/>
      <c r="E118" s="296" t="n"/>
      <c r="F118" s="296" t="n"/>
      <c r="G118" s="296" t="n"/>
      <c r="H118" s="296" t="n"/>
      <c r="I118" s="296" t="n"/>
      <c r="J118" s="296" t="n"/>
      <c r="K118" s="296" t="n"/>
      <c r="L118" s="296" t="n"/>
      <c r="M118" s="296" t="n"/>
      <c r="N118" s="296" t="n"/>
      <c r="O118" s="296" t="n"/>
      <c r="P118" s="296" t="n"/>
      <c r="Q118" s="296" t="n"/>
      <c r="R118" s="296" t="n"/>
      <c r="S118" s="296" t="n"/>
      <c r="T118" s="296" t="n"/>
      <c r="U118" s="296" t="n"/>
      <c r="V118" s="296" t="n"/>
      <c r="W118" s="296" t="n"/>
      <c r="X118" s="296" t="n"/>
      <c r="Y118" s="296" t="n"/>
      <c r="Z118" s="296" t="n"/>
      <c r="AA118" s="296" t="n"/>
      <c r="AB118" s="296" t="n"/>
      <c r="AC118" s="296" t="n"/>
      <c r="AD118" s="296" t="n"/>
      <c r="AE118" s="296" t="n"/>
      <c r="AF118" s="296" t="n"/>
      <c r="AG118" s="296" t="n"/>
      <c r="AH118" s="296" t="n"/>
      <c r="AI118" s="296" t="n"/>
      <c r="AJ118" s="296" t="n"/>
      <c r="AK118" s="296" t="n"/>
      <c r="AL118" s="296" t="n"/>
      <c r="AM118" s="296" t="n"/>
      <c r="AN118" s="296" t="n"/>
      <c r="AO118" s="296" t="n"/>
      <c r="AP118" s="296" t="n"/>
      <c r="AQ118" s="296" t="n"/>
      <c r="AR118" s="296" t="n"/>
      <c r="AS118" s="296" t="n"/>
      <c r="AT118" s="296" t="n"/>
      <c r="AU118" s="296" t="n"/>
      <c r="AV118" s="296" t="n"/>
      <c r="AW118" s="296" t="n"/>
      <c r="AX118" s="296" t="n"/>
      <c r="AY118" s="296" t="n"/>
      <c r="AZ118" s="267" t="n"/>
      <c r="BA118" s="267" t="n"/>
      <c r="BB118" s="296" t="n"/>
      <c r="BC118" s="296" t="n"/>
      <c r="BD118" s="296" t="n"/>
      <c r="BE118" s="296" t="n"/>
      <c r="BF118" s="296" t="n"/>
      <c r="BG118" s="296" t="n"/>
      <c r="BH118" s="296" t="n"/>
      <c r="BI118" s="296" t="n"/>
      <c r="BJ118" s="296" t="n"/>
      <c r="BK118" s="296" t="n"/>
      <c r="BL118" s="296" t="n"/>
      <c r="BM118" s="296" t="n"/>
      <c r="BN118" s="296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296" t="n"/>
      <c r="B119" s="1861" t="n"/>
      <c r="C119" s="296" t="n"/>
      <c r="D119" s="296" t="n"/>
      <c r="E119" s="296" t="n"/>
      <c r="F119" s="296" t="n"/>
      <c r="G119" s="296" t="n"/>
      <c r="H119" s="296" t="n"/>
      <c r="I119" s="296" t="n"/>
      <c r="J119" s="296" t="n"/>
      <c r="K119" s="296" t="n"/>
      <c r="L119" s="296" t="n"/>
      <c r="M119" s="296" t="n"/>
      <c r="N119" s="296" t="n"/>
      <c r="O119" s="296" t="n"/>
      <c r="P119" s="296" t="n"/>
      <c r="Q119" s="296" t="n"/>
      <c r="R119" s="296" t="n"/>
      <c r="S119" s="296" t="n"/>
      <c r="T119" s="296" t="n"/>
      <c r="U119" s="296" t="n"/>
      <c r="V119" s="296" t="n"/>
      <c r="W119" s="296" t="n"/>
      <c r="X119" s="296" t="n"/>
      <c r="Y119" s="296" t="n"/>
      <c r="Z119" s="296" t="n"/>
      <c r="AA119" s="296" t="n"/>
      <c r="AB119" s="296" t="n"/>
      <c r="AC119" s="296" t="n"/>
      <c r="AD119" s="296" t="n"/>
      <c r="AE119" s="296" t="n"/>
      <c r="AF119" s="296" t="n"/>
      <c r="AG119" s="296" t="n"/>
      <c r="AH119" s="296" t="n"/>
      <c r="AI119" s="296" t="n"/>
      <c r="AJ119" s="296" t="n"/>
      <c r="AK119" s="296" t="n"/>
      <c r="AL119" s="296" t="n"/>
      <c r="AM119" s="296" t="n"/>
      <c r="AN119" s="294" t="n"/>
      <c r="AO119" s="267" t="n"/>
      <c r="AP119" s="267" t="n"/>
      <c r="AQ119" s="267" t="n"/>
      <c r="AR119" s="267" t="n"/>
      <c r="AS119" s="267" t="n"/>
      <c r="AT119" s="267" t="n"/>
      <c r="AU119" s="267" t="n"/>
      <c r="AV119" s="267" t="n"/>
      <c r="AW119" s="267" t="n"/>
      <c r="AX119" s="267" t="n"/>
      <c r="AY119" s="267" t="n"/>
      <c r="AZ119" s="267" t="n"/>
      <c r="BA119" s="267" t="n"/>
      <c r="BB119" s="296" t="n"/>
      <c r="BC119" s="296" t="n"/>
      <c r="BD119" s="296" t="n"/>
      <c r="BE119" s="296" t="n"/>
      <c r="BF119" s="296" t="n"/>
      <c r="BG119" s="296" t="n"/>
      <c r="BH119" s="296" t="n"/>
      <c r="BI119" s="296" t="n"/>
      <c r="BJ119" s="296" t="n"/>
      <c r="BK119" s="296" t="n"/>
      <c r="BL119" s="296" t="n"/>
      <c r="BM119" s="296" t="n"/>
      <c r="BN119" s="296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7" t="n"/>
      <c r="B120" s="296" t="n"/>
      <c r="C120" s="296" t="n"/>
      <c r="D120" s="296" t="n"/>
      <c r="E120" s="296" t="n"/>
      <c r="F120" s="296" t="n"/>
      <c r="G120" s="296" t="n"/>
      <c r="H120" s="296" t="n"/>
      <c r="I120" s="296" t="n"/>
      <c r="J120" s="296" t="n"/>
      <c r="K120" s="296" t="n"/>
      <c r="L120" s="296" t="n"/>
      <c r="M120" s="296" t="n"/>
      <c r="N120" s="296" t="n"/>
      <c r="O120" s="296" t="n"/>
      <c r="P120" s="296" t="n"/>
      <c r="Q120" s="296" t="n"/>
      <c r="R120" s="296" t="n"/>
      <c r="S120" s="296" t="n"/>
      <c r="T120" s="296" t="n"/>
      <c r="U120" s="296" t="n"/>
      <c r="V120" s="296" t="n"/>
      <c r="W120" s="7" t="n"/>
      <c r="X120" s="7" t="n"/>
      <c r="Y120" s="7" t="n"/>
      <c r="Z120" s="7" t="n"/>
      <c r="AA120" s="7" t="n"/>
      <c r="AB120" s="7" t="n"/>
      <c r="AC120" s="7" t="n"/>
      <c r="AD120" s="7" t="n"/>
      <c r="AE120" s="7" t="n"/>
      <c r="AF120" s="7" t="n"/>
      <c r="AG120" s="7" t="n"/>
      <c r="AH120" s="7" t="n"/>
      <c r="AI120" s="7" t="n"/>
      <c r="AJ120" s="7" t="n"/>
      <c r="AK120" s="7" t="n"/>
      <c r="AL120" s="7" t="n"/>
      <c r="AM120" s="7" t="n"/>
      <c r="AN120" s="7" t="n"/>
      <c r="AO120" s="7" t="n"/>
      <c r="AP120" s="7" t="n"/>
      <c r="AQ120" s="7" t="n"/>
      <c r="AR120" s="7" t="n"/>
      <c r="AS120" s="7" t="n"/>
      <c r="AT120" s="7" t="n"/>
      <c r="AU120" s="7" t="n"/>
      <c r="AV120" s="7" t="n"/>
      <c r="AW120" s="7" t="n"/>
      <c r="AX120" s="7" t="n"/>
      <c r="AY120" s="7" t="n"/>
      <c r="AZ120" s="7" t="n"/>
      <c r="BA120" s="7" t="n"/>
      <c r="BB120" s="7" t="n"/>
      <c r="BC120" s="7" t="n"/>
      <c r="BD120" s="7" t="n"/>
      <c r="BE120" s="7" t="n"/>
      <c r="BF120" s="7" t="n"/>
      <c r="BG120" s="7" t="n"/>
      <c r="BH120" s="7" t="n"/>
      <c r="BI120" s="7" t="n"/>
      <c r="BJ120" s="7" t="n"/>
      <c r="BK120" s="7" t="n"/>
      <c r="BL120" s="7" t="n"/>
      <c r="BM120" s="7" t="n"/>
      <c r="BN120" s="7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U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</row>
    <row r="4">
      <c r="A4" s="10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4" t="n"/>
      <c r="BT4" s="1" t="n"/>
      <c r="BU4" s="1" t="n"/>
    </row>
    <row r="5">
      <c r="A5" s="10" t="n"/>
      <c r="B5" s="1" t="n"/>
      <c r="C5" s="1" t="n"/>
      <c r="D5" s="1" t="n"/>
      <c r="E5" s="1" t="n"/>
      <c r="F5" s="1" t="n"/>
      <c r="G5" s="284" t="inlineStr">
        <is>
          <t>УТВЕРЖДЕНО</t>
        </is>
      </c>
      <c r="H5" s="2" t="n"/>
      <c r="I5" s="2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84" t="n"/>
      <c r="S5" s="31" t="n"/>
      <c r="T5" s="31" t="n"/>
      <c r="U5" s="31" t="n"/>
      <c r="V5" s="16" t="n"/>
      <c r="W5" s="31" t="n"/>
      <c r="X5" s="31" t="n"/>
      <c r="Y5" s="31" t="n"/>
      <c r="Z5" s="31" t="n"/>
      <c r="AA5" s="1510" t="n"/>
      <c r="AB5" s="1550" t="n"/>
      <c r="AC5" s="285" t="n"/>
      <c r="AD5" s="1550" t="n"/>
      <c r="AE5" s="286" t="n"/>
      <c r="AF5" s="286" t="n"/>
      <c r="AG5" s="286" t="n"/>
      <c r="AH5" s="287" t="inlineStr">
        <is>
          <t>УЧЕБНЫЙ ПЛАН</t>
        </is>
      </c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286" t="n"/>
      <c r="BT5" s="1" t="n"/>
      <c r="BU5" s="1" t="n"/>
    </row>
    <row r="6">
      <c r="A6" s="10" t="n"/>
      <c r="B6" s="1" t="n"/>
      <c r="C6" s="1" t="n"/>
      <c r="D6" s="1" t="n"/>
      <c r="E6" s="1" t="n"/>
      <c r="F6" s="1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84" t="n"/>
      <c r="S6" s="287" t="n"/>
      <c r="T6" s="287" t="n"/>
      <c r="U6" s="287" t="n"/>
      <c r="V6" s="287" t="n"/>
      <c r="W6" s="287" t="n"/>
      <c r="X6" s="287" t="n"/>
      <c r="Y6" s="287" t="n"/>
      <c r="Z6" s="287" t="n"/>
      <c r="AA6" s="287" t="n"/>
      <c r="AB6" s="287" t="n"/>
      <c r="AC6" s="287" t="n"/>
      <c r="AD6" s="287" t="n"/>
      <c r="AE6" s="287" t="n"/>
      <c r="AF6" s="287" t="n"/>
      <c r="AG6" s="287" t="n"/>
      <c r="AH6" s="287" t="n"/>
      <c r="AI6" s="287" t="n"/>
      <c r="AJ6" s="287" t="n"/>
      <c r="AK6" s="287" t="n"/>
      <c r="AL6" s="287" t="n"/>
      <c r="AM6" s="287" t="n"/>
      <c r="AN6" s="287" t="n"/>
      <c r="AO6" s="287" t="n"/>
      <c r="AP6" s="287" t="n"/>
      <c r="AQ6" s="287" t="n"/>
      <c r="AR6" s="287" t="n"/>
      <c r="AS6" s="287" t="n"/>
      <c r="AT6" s="287" t="n"/>
      <c r="AU6" s="287" t="n"/>
      <c r="AV6" s="287" t="n"/>
      <c r="AW6" s="287" t="n"/>
      <c r="AX6" s="287" t="n"/>
      <c r="AY6" s="287" t="n"/>
      <c r="AZ6" s="287" t="n"/>
      <c r="BA6" s="287" t="n"/>
      <c r="BB6" s="287" t="n"/>
      <c r="BC6" s="287" t="n"/>
      <c r="BD6" s="18" t="inlineStr">
        <is>
          <t>Степень: Магистр</t>
        </is>
      </c>
      <c r="BE6" s="18" t="n"/>
      <c r="BF6" s="1" t="n"/>
      <c r="BG6" s="18" t="n"/>
      <c r="BH6" s="18" t="n"/>
      <c r="BI6" s="18" t="n"/>
      <c r="BJ6" s="18" t="n"/>
      <c r="BK6" s="18" t="n"/>
      <c r="BL6" s="18" t="n"/>
      <c r="BM6" s="18" t="n"/>
      <c r="BN6" s="18" t="n"/>
      <c r="BO6" s="18" t="n"/>
      <c r="BP6" s="18" t="n"/>
      <c r="BQ6" s="18" t="n"/>
      <c r="BR6" s="18" t="n"/>
      <c r="BS6" s="254" t="n"/>
      <c r="BT6" s="1" t="n"/>
      <c r="BU6" s="1" t="n"/>
    </row>
    <row r="7">
      <c r="A7" s="10" t="n"/>
      <c r="B7" s="1" t="n"/>
      <c r="C7" s="1" t="n"/>
      <c r="D7" s="1" t="n"/>
      <c r="E7" s="1" t="n"/>
      <c r="F7" s="1" t="n"/>
      <c r="G7" s="1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284" t="n"/>
      <c r="S7" s="31" t="n"/>
      <c r="T7" s="31" t="n"/>
      <c r="U7" s="3" t="n"/>
      <c r="V7" s="3" t="n"/>
      <c r="W7" s="3" t="n"/>
      <c r="X7" s="3" t="n"/>
      <c r="Y7" s="3" t="n"/>
      <c r="Z7" s="3" t="n"/>
      <c r="AA7" s="2" t="n"/>
      <c r="AB7" s="2" t="n"/>
      <c r="AC7" s="1" t="n"/>
      <c r="AD7" s="278" t="n"/>
      <c r="AE7" s="278" t="n"/>
      <c r="AF7" s="278" t="n"/>
      <c r="AG7" s="278" t="n"/>
      <c r="AH7" s="1454" t="inlineStr">
        <is>
          <t>7-06-0711-07 Технология вяжущих веществ, керамических и  стекловидных материалов и изделий</t>
        </is>
      </c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279" t="n"/>
      <c r="BC7" s="8" t="n"/>
      <c r="BD7" s="21" t="n"/>
      <c r="BE7" s="21" t="n"/>
      <c r="BF7" s="1" t="n"/>
      <c r="BG7" s="21" t="n"/>
      <c r="BH7" s="21" t="n"/>
      <c r="BI7" s="21" t="n"/>
      <c r="BJ7" s="21" t="n"/>
      <c r="BK7" s="21" t="n"/>
      <c r="BL7" s="21" t="n"/>
      <c r="BM7" s="21" t="n"/>
      <c r="BN7" s="21" t="n"/>
      <c r="BO7" s="21" t="n"/>
      <c r="BP7" s="21" t="n"/>
      <c r="BQ7" s="21" t="n"/>
      <c r="BR7" s="21" t="n"/>
      <c r="BS7" s="6" t="n"/>
      <c r="BT7" s="1" t="n"/>
      <c r="BU7" s="1" t="n"/>
    </row>
    <row r="8">
      <c r="A8" s="10" t="n"/>
      <c r="B8" s="1" t="n"/>
      <c r="C8" s="1" t="n"/>
      <c r="D8" s="1" t="n"/>
      <c r="E8" s="1" t="n"/>
      <c r="F8" s="1" t="n"/>
      <c r="G8" s="284" t="inlineStr">
        <is>
          <t>И.В. Войтовым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284" t="n"/>
      <c r="S8" s="23" t="n"/>
      <c r="T8" s="23" t="n"/>
      <c r="U8" s="1" t="n"/>
      <c r="V8" s="3" t="n"/>
      <c r="W8" s="3" t="n"/>
      <c r="X8" s="3" t="n"/>
      <c r="Y8" s="3" t="n"/>
      <c r="Z8" s="3" t="n"/>
      <c r="AA8" s="2309" t="inlineStr">
        <is>
          <t>Специальность:</t>
        </is>
      </c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3276" t="n"/>
      <c r="BC8" s="3276" t="n"/>
      <c r="BD8" s="23" t="inlineStr">
        <is>
          <t xml:space="preserve">Срок обучения: </t>
        </is>
      </c>
      <c r="BE8" s="23" t="n"/>
      <c r="BF8" s="1" t="n"/>
      <c r="BG8" s="23" t="n"/>
      <c r="BH8" s="23" t="n"/>
      <c r="BI8" s="23" t="n"/>
      <c r="BJ8" s="23" t="n"/>
      <c r="BK8" s="24" t="inlineStr">
        <is>
          <t>1,5 года</t>
        </is>
      </c>
      <c r="BL8" s="24" t="n"/>
      <c r="BM8" s="24" t="n"/>
      <c r="BN8" s="24" t="n"/>
      <c r="BO8" s="24" t="n"/>
      <c r="BP8" s="24" t="n"/>
      <c r="BQ8" s="24" t="n"/>
      <c r="BR8" s="24" t="n"/>
      <c r="BS8" s="266" t="n"/>
      <c r="BT8" s="1" t="n"/>
      <c r="BU8" s="1" t="n"/>
    </row>
    <row r="9">
      <c r="A9" s="25" t="n"/>
      <c r="B9" s="1" t="n"/>
      <c r="C9" s="1" t="n"/>
      <c r="D9" s="1" t="n"/>
      <c r="E9" s="1" t="n"/>
      <c r="F9" s="1" t="n"/>
      <c r="G9" s="1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284" t="n"/>
      <c r="S9" s="786" t="n"/>
      <c r="T9" s="787" t="n"/>
      <c r="U9" s="902" t="n"/>
      <c r="V9" s="902" t="n"/>
      <c r="W9" s="902" t="n"/>
      <c r="X9" s="902" t="n"/>
      <c r="Y9" s="902" t="n"/>
      <c r="Z9" s="902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3276" t="n"/>
      <c r="BC9" s="3276" t="n"/>
      <c r="BD9" s="29" t="n"/>
      <c r="BE9" s="29" t="n"/>
      <c r="BF9" s="1" t="n"/>
      <c r="BG9" s="29" t="n"/>
      <c r="BH9" s="29" t="n"/>
      <c r="BI9" s="29" t="n"/>
      <c r="BJ9" s="29" t="n"/>
      <c r="BK9" s="29" t="n"/>
      <c r="BL9" s="29" t="n"/>
      <c r="BM9" s="30" t="n"/>
      <c r="BN9" s="24" t="n"/>
      <c r="BO9" s="29" t="n"/>
      <c r="BP9" s="30" t="n"/>
      <c r="BQ9" s="29" t="n"/>
      <c r="BR9" s="29" t="n"/>
      <c r="BS9" s="275" t="n"/>
      <c r="BT9" s="1" t="n"/>
      <c r="BU9" s="1" t="n"/>
    </row>
    <row r="10">
      <c r="A10" s="25" t="n"/>
      <c r="B10" s="1" t="n"/>
      <c r="C10" s="1" t="n"/>
      <c r="D10" s="1" t="n"/>
      <c r="E10" s="1" t="n"/>
      <c r="F10" s="1" t="n"/>
      <c r="G10" s="284" t="inlineStr">
        <is>
          <t>03.05.2023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284" t="n"/>
      <c r="S10" s="293" t="n"/>
      <c r="T10" s="1" t="n"/>
      <c r="U10" s="1" t="n"/>
      <c r="V10" s="1" t="n"/>
      <c r="W10" s="1" t="n"/>
      <c r="X10" s="1" t="n"/>
      <c r="Y10" s="1" t="n"/>
      <c r="Z10" s="293" t="n"/>
      <c r="AA10" s="293" t="n"/>
      <c r="AB10" s="293" t="n"/>
      <c r="AC10" s="278" t="n"/>
      <c r="AD10" s="278" t="n"/>
      <c r="AE10" s="278" t="n"/>
      <c r="AF10" s="278" t="n"/>
      <c r="AG10" s="278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3276" t="n"/>
      <c r="BC10" s="3276" t="n"/>
      <c r="BD10" s="2359" t="inlineStr">
        <is>
          <t xml:space="preserve">Форма получения образования: заочная </t>
        </is>
      </c>
      <c r="BE10" s="18" t="n"/>
      <c r="BF10" s="1" t="n"/>
      <c r="BG10" s="18" t="n"/>
      <c r="BH10" s="18" t="n"/>
      <c r="BI10" s="18" t="n"/>
      <c r="BJ10" s="18" t="n"/>
      <c r="BK10" s="18" t="n"/>
      <c r="BL10" s="18" t="n"/>
      <c r="BM10" s="18" t="n"/>
      <c r="BN10" s="18" t="n"/>
      <c r="BO10" s="18" t="n"/>
      <c r="BP10" s="18" t="n"/>
      <c r="BQ10" s="18" t="n"/>
      <c r="BR10" s="18" t="n"/>
      <c r="BS10" s="294" t="n"/>
      <c r="BT10" s="1" t="n"/>
      <c r="BU10" s="1" t="n"/>
    </row>
    <row r="11">
      <c r="A11" s="25" t="n"/>
      <c r="B11" s="1" t="n"/>
      <c r="C11" s="1" t="n"/>
      <c r="D11" s="1" t="n"/>
      <c r="E11" s="1" t="n"/>
      <c r="F11" s="1" t="n"/>
      <c r="G11" s="3" t="inlineStr">
        <is>
          <t>Регистрационный № 06-07-032/уч.</t>
        </is>
      </c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284" t="n"/>
      <c r="R11" s="284" t="n"/>
      <c r="S11" s="31" t="n"/>
      <c r="T11" s="31" t="n"/>
      <c r="U11" s="31" t="n"/>
      <c r="V11" s="31" t="n"/>
      <c r="W11" s="31" t="n"/>
      <c r="X11" s="31" t="n"/>
      <c r="Y11" s="31" t="n"/>
      <c r="Z11" s="31" t="n"/>
      <c r="AA11" s="1510" t="n"/>
      <c r="AB11" s="1720" t="n"/>
      <c r="AC11" s="1510" t="n"/>
      <c r="AD11" s="1510" t="n"/>
      <c r="AE11" s="1510" t="n"/>
      <c r="AF11" s="1510" t="n"/>
      <c r="AG11" s="1510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  <c r="AX11" s="1" t="n"/>
      <c r="AY11" s="1" t="n"/>
      <c r="AZ11" s="1" t="n"/>
      <c r="BA11" s="1" t="n"/>
      <c r="BB11" s="295" t="n"/>
      <c r="BC11" s="295" t="n"/>
      <c r="BD11" s="37" t="n"/>
      <c r="BE11" s="37" t="n"/>
      <c r="BF11" s="1" t="n"/>
      <c r="BG11" s="37" t="n"/>
      <c r="BH11" s="30" t="n"/>
      <c r="BI11" s="30" t="n"/>
      <c r="BJ11" s="30" t="n"/>
      <c r="BK11" s="30" t="n"/>
      <c r="BL11" s="30" t="n"/>
      <c r="BM11" s="30" t="n"/>
      <c r="BN11" s="30" t="n"/>
      <c r="BO11" s="30" t="n"/>
      <c r="BP11" s="30" t="n"/>
      <c r="BQ11" s="30" t="n"/>
      <c r="BR11" s="2131" t="n"/>
      <c r="BS11" s="298" t="n"/>
      <c r="BT11" s="1" t="n"/>
      <c r="BU11" s="1" t="n"/>
    </row>
    <row r="12">
      <c r="A12" s="32" t="n"/>
      <c r="B12" s="1" t="n"/>
      <c r="C12" s="1" t="n"/>
      <c r="D12" s="1" t="n"/>
      <c r="E12" s="1" t="n"/>
      <c r="F12" s="224" t="n"/>
      <c r="G12" s="1" t="n"/>
      <c r="H12" s="284" t="n"/>
      <c r="I12" s="284" t="n"/>
      <c r="J12" s="299" t="n"/>
      <c r="K12" s="299" t="n"/>
      <c r="L12" s="299" t="n"/>
      <c r="M12" s="299" t="n"/>
      <c r="N12" s="299" t="n"/>
      <c r="O12" s="299" t="n"/>
      <c r="P12" s="299" t="n"/>
      <c r="Q12" s="299" t="n"/>
      <c r="R12" s="1" t="n"/>
      <c r="S12" s="299" t="n"/>
      <c r="T12" s="299" t="n"/>
      <c r="U12" s="299" t="n"/>
      <c r="V12" s="299" t="n"/>
      <c r="W12" s="299" t="n"/>
      <c r="X12" s="299" t="n"/>
      <c r="Y12" s="224" t="n"/>
      <c r="Z12" s="224" t="n"/>
      <c r="AA12" s="1511" t="n"/>
      <c r="AB12" s="1524" t="n"/>
      <c r="AC12" s="1511" t="n"/>
      <c r="AD12" s="1511" t="n"/>
      <c r="AE12" s="1511" t="n"/>
      <c r="AF12" s="1511" t="n"/>
      <c r="AG12" s="1511" t="n"/>
      <c r="AH12" s="1511" t="n"/>
      <c r="AI12" s="1511" t="n"/>
      <c r="AJ12" s="1511" t="n"/>
      <c r="AK12" s="1511" t="n"/>
      <c r="AL12" s="1511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224" t="n"/>
      <c r="BP12" s="224" t="n"/>
      <c r="BQ12" s="224" t="n"/>
      <c r="BR12" s="224" t="n"/>
      <c r="BS12" s="224" t="n"/>
      <c r="BT12" s="1" t="n"/>
      <c r="BU12" s="1" t="n"/>
    </row>
    <row r="13">
      <c r="A13" s="99" t="n"/>
      <c r="B13" s="19" t="n"/>
      <c r="C13" s="19" t="n"/>
      <c r="D13" s="19" t="n"/>
      <c r="E13" s="19" t="n"/>
      <c r="F13" s="19" t="n"/>
      <c r="G13" s="19" t="n"/>
      <c r="H13" s="19" t="n"/>
      <c r="I13" s="19" t="inlineStr">
        <is>
          <t>I. График образовательного процесса</t>
        </is>
      </c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20" t="n"/>
      <c r="AB13" s="20" t="n"/>
      <c r="AC13" s="20" t="n"/>
      <c r="AD13" s="20" t="n"/>
      <c r="AE13" s="20" t="n"/>
      <c r="AF13" s="20" t="n"/>
      <c r="AG13" s="20" t="n"/>
      <c r="AH13" s="20" t="n"/>
      <c r="AI13" s="20" t="n"/>
      <c r="AJ13" s="20" t="n"/>
      <c r="AK13" s="20" t="n"/>
      <c r="AL13" s="20" t="n"/>
      <c r="AM13" s="42" t="n"/>
      <c r="AN13" s="42" t="n"/>
      <c r="AO13" s="42" t="n"/>
      <c r="AP13" s="42" t="n"/>
      <c r="AQ13" s="42" t="n"/>
      <c r="AR13" s="42" t="n"/>
      <c r="AS13" s="42" t="n"/>
      <c r="AT13" s="42" t="n"/>
      <c r="AU13" s="46" t="n"/>
      <c r="AV13" s="41" t="n"/>
      <c r="AW13" s="41" t="n"/>
      <c r="AX13" s="46" t="n"/>
      <c r="AY13" s="46" t="n"/>
      <c r="AZ13" s="46" t="n"/>
      <c r="BA13" s="46" t="n"/>
      <c r="BB13" s="46" t="n"/>
      <c r="BC13" s="46" t="n"/>
      <c r="BD13" s="46" t="n"/>
      <c r="BE13" s="46" t="n"/>
      <c r="BF13" s="46" t="n"/>
      <c r="BG13" s="46" t="n"/>
      <c r="BH13" s="46" t="n"/>
      <c r="BI13" s="46" t="n"/>
      <c r="BJ13" s="46" t="n"/>
      <c r="BK13" s="46" t="n"/>
      <c r="BL13" s="46" t="n"/>
      <c r="BM13" s="46" t="n"/>
      <c r="BN13" s="46" t="n"/>
      <c r="BO13" s="46" t="n"/>
      <c r="BP13" s="46" t="inlineStr">
        <is>
          <t>II. Сводные данные по бюджету времени (в неделях)</t>
        </is>
      </c>
      <c r="BQ13" s="46" t="n"/>
      <c r="BR13" s="46" t="n"/>
      <c r="BS13" s="46" t="n"/>
      <c r="BT13" s="1" t="n"/>
      <c r="BU13" s="1" t="n"/>
    </row>
    <row r="14">
      <c r="A14" s="32" t="n"/>
      <c r="B14" s="2446" t="inlineStr">
        <is>
          <t>КУРСЫ</t>
        </is>
      </c>
      <c r="C14" s="301" t="inlineStr">
        <is>
          <t>сентябрь</t>
        </is>
      </c>
      <c r="D14" s="50" t="n"/>
      <c r="E14" s="50" t="n"/>
      <c r="F14" s="51" t="n"/>
      <c r="G14" s="52" t="n"/>
      <c r="H14" s="49" t="inlineStr">
        <is>
          <t>октябрь</t>
        </is>
      </c>
      <c r="I14" s="50" t="n"/>
      <c r="J14" s="51" t="n"/>
      <c r="K14" s="302" t="n"/>
      <c r="L14" s="49" t="inlineStr">
        <is>
          <t>ноябрь</t>
        </is>
      </c>
      <c r="M14" s="50" t="n"/>
      <c r="N14" s="50" t="n"/>
      <c r="O14" s="51" t="n"/>
      <c r="P14" s="49" t="inlineStr">
        <is>
          <t>декабрь</t>
        </is>
      </c>
      <c r="Q14" s="50" t="n"/>
      <c r="R14" s="50" t="n"/>
      <c r="S14" s="51" t="n"/>
      <c r="T14" s="302" t="n"/>
      <c r="U14" s="49" t="inlineStr">
        <is>
          <t>январь</t>
        </is>
      </c>
      <c r="V14" s="50" t="n"/>
      <c r="W14" s="51" t="n"/>
      <c r="X14" s="52" t="n"/>
      <c r="Y14" s="53" t="n"/>
      <c r="Z14" s="303" t="n"/>
      <c r="AA14" s="49" t="inlineStr">
        <is>
          <t>февраль</t>
        </is>
      </c>
      <c r="AB14" s="50" t="n"/>
      <c r="AC14" s="51" t="n"/>
      <c r="AD14" s="1718" t="n"/>
      <c r="AE14" s="49" t="inlineStr">
        <is>
          <t>март</t>
        </is>
      </c>
      <c r="AF14" s="50" t="n"/>
      <c r="AG14" s="50" t="n"/>
      <c r="AH14" s="51" t="n"/>
      <c r="AI14" s="1718" t="n"/>
      <c r="AJ14" s="49" t="inlineStr">
        <is>
          <t>апрель</t>
        </is>
      </c>
      <c r="AK14" s="50" t="n"/>
      <c r="AL14" s="51" t="n"/>
      <c r="AM14" s="304" t="n"/>
      <c r="AN14" s="49" t="inlineStr">
        <is>
          <t>май</t>
        </is>
      </c>
      <c r="AO14" s="50" t="n"/>
      <c r="AP14" s="50" t="n"/>
      <c r="AQ14" s="51" t="n"/>
      <c r="AR14" s="49" t="inlineStr">
        <is>
          <t>июнь</t>
        </is>
      </c>
      <c r="AS14" s="50" t="n"/>
      <c r="AT14" s="50" t="n"/>
      <c r="AU14" s="51" t="n"/>
      <c r="AV14" s="52" t="n"/>
      <c r="AW14" s="53" t="n"/>
      <c r="AX14" s="49" t="inlineStr">
        <is>
          <t>июль</t>
        </is>
      </c>
      <c r="AY14" s="50" t="n"/>
      <c r="AZ14" s="51" t="n"/>
      <c r="BA14" s="302" t="n"/>
      <c r="BB14" s="49" t="inlineStr">
        <is>
          <t>август</t>
        </is>
      </c>
      <c r="BC14" s="50" t="n"/>
      <c r="BD14" s="50" t="n"/>
      <c r="BE14" s="51" t="n"/>
      <c r="BF14" s="56" t="inlineStr">
        <is>
          <t>Самостоятельная работа по изучению дисциплин учебного плана</t>
        </is>
      </c>
      <c r="BG14" s="53" t="n"/>
      <c r="BH14" s="57" t="inlineStr">
        <is>
          <t>Установочная сессия</t>
        </is>
      </c>
      <c r="BI14" s="53" t="n"/>
      <c r="BJ14" s="57" t="inlineStr">
        <is>
          <t>Лабораторно-экзаменационная сессия</t>
        </is>
      </c>
      <c r="BK14" s="53" t="n"/>
      <c r="BL14" s="57" t="inlineStr">
        <is>
          <t>Производственные практики</t>
        </is>
      </c>
      <c r="BM14" s="53" t="n"/>
      <c r="BN14" s="57" t="inlineStr">
        <is>
          <t>Магистерская диссертация</t>
        </is>
      </c>
      <c r="BO14" s="53" t="n"/>
      <c r="BP14" s="57" t="inlineStr">
        <is>
          <t>Итоговая аттестация</t>
        </is>
      </c>
      <c r="BQ14" s="53" t="n"/>
      <c r="BR14" s="306" t="inlineStr">
        <is>
          <t>Всего</t>
        </is>
      </c>
      <c r="BS14" s="53" t="n"/>
      <c r="BT14" s="1" t="n"/>
      <c r="BU14" s="1" t="n"/>
    </row>
    <row r="15">
      <c r="A15" s="32" t="n"/>
      <c r="B15" s="307" t="n"/>
      <c r="C15" s="308" t="n">
        <v>1</v>
      </c>
      <c r="D15" s="309" t="n">
        <v>8</v>
      </c>
      <c r="E15" s="309" t="n">
        <v>15</v>
      </c>
      <c r="F15" s="309" t="n">
        <v>22</v>
      </c>
      <c r="G15" s="310" t="n">
        <v>29</v>
      </c>
      <c r="H15" s="309" t="n">
        <v>6</v>
      </c>
      <c r="I15" s="309" t="n">
        <v>13</v>
      </c>
      <c r="J15" s="309" t="n">
        <v>20</v>
      </c>
      <c r="K15" s="311" t="n">
        <v>27</v>
      </c>
      <c r="L15" s="309" t="n">
        <v>3</v>
      </c>
      <c r="M15" s="309" t="n">
        <v>10</v>
      </c>
      <c r="N15" s="309" t="n">
        <v>17</v>
      </c>
      <c r="O15" s="309" t="n">
        <v>24</v>
      </c>
      <c r="P15" s="309" t="n">
        <v>1</v>
      </c>
      <c r="Q15" s="309" t="n">
        <v>8</v>
      </c>
      <c r="R15" s="309" t="n">
        <v>15</v>
      </c>
      <c r="S15" s="309" t="n">
        <v>22</v>
      </c>
      <c r="T15" s="311" t="n">
        <v>29</v>
      </c>
      <c r="U15" s="309" t="n">
        <v>5</v>
      </c>
      <c r="V15" s="309" t="n">
        <v>12</v>
      </c>
      <c r="W15" s="309" t="n">
        <v>19</v>
      </c>
      <c r="X15" s="311" t="n">
        <v>26</v>
      </c>
      <c r="Y15" s="141" t="n"/>
      <c r="Z15" s="312" t="n"/>
      <c r="AA15" s="309" t="n">
        <v>2</v>
      </c>
      <c r="AB15" s="309" t="n">
        <v>9</v>
      </c>
      <c r="AC15" s="309" t="n">
        <v>16</v>
      </c>
      <c r="AD15" s="310" t="n">
        <v>23</v>
      </c>
      <c r="AE15" s="309" t="n">
        <v>2</v>
      </c>
      <c r="AF15" s="309" t="n">
        <v>9</v>
      </c>
      <c r="AG15" s="309" t="n">
        <v>16</v>
      </c>
      <c r="AH15" s="309" t="n">
        <v>23</v>
      </c>
      <c r="AI15" s="310" t="n">
        <v>30</v>
      </c>
      <c r="AJ15" s="309" t="n">
        <v>6</v>
      </c>
      <c r="AK15" s="309" t="n">
        <v>13</v>
      </c>
      <c r="AL15" s="309" t="n">
        <v>20</v>
      </c>
      <c r="AM15" s="310" t="n">
        <v>27</v>
      </c>
      <c r="AN15" s="309" t="n">
        <v>4</v>
      </c>
      <c r="AO15" s="309" t="n">
        <v>11</v>
      </c>
      <c r="AP15" s="309" t="n">
        <v>18</v>
      </c>
      <c r="AQ15" s="309" t="n">
        <v>25</v>
      </c>
      <c r="AR15" s="309" t="n">
        <v>1</v>
      </c>
      <c r="AS15" s="309" t="n">
        <v>8</v>
      </c>
      <c r="AT15" s="309" t="n">
        <v>15</v>
      </c>
      <c r="AU15" s="309" t="n">
        <v>22</v>
      </c>
      <c r="AV15" s="311" t="n">
        <v>29</v>
      </c>
      <c r="AW15" s="141" t="n"/>
      <c r="AX15" s="309" t="n">
        <v>6</v>
      </c>
      <c r="AY15" s="309" t="n">
        <v>13</v>
      </c>
      <c r="AZ15" s="309" t="n">
        <v>20</v>
      </c>
      <c r="BA15" s="311" t="n">
        <v>27</v>
      </c>
      <c r="BB15" s="313" t="n">
        <v>3</v>
      </c>
      <c r="BC15" s="313" t="n">
        <v>10</v>
      </c>
      <c r="BD15" s="313" t="n">
        <v>17</v>
      </c>
      <c r="BE15" s="314" t="n">
        <v>24</v>
      </c>
      <c r="BF15" s="112" t="n"/>
      <c r="BG15" s="115" t="n"/>
      <c r="BH15" s="116" t="n"/>
      <c r="BI15" s="115" t="n"/>
      <c r="BJ15" s="116" t="n"/>
      <c r="BK15" s="115" t="n"/>
      <c r="BL15" s="116" t="n"/>
      <c r="BM15" s="115" t="n"/>
      <c r="BN15" s="116" t="n"/>
      <c r="BO15" s="115" t="n"/>
      <c r="BP15" s="116" t="n"/>
      <c r="BQ15" s="115" t="n"/>
      <c r="BR15" s="116" t="n"/>
      <c r="BS15" s="115" t="n"/>
      <c r="BT15" s="1" t="n"/>
      <c r="BU15" s="1" t="n"/>
    </row>
    <row r="16">
      <c r="A16" s="32" t="n"/>
      <c r="B16" s="307" t="n"/>
      <c r="C16" s="315" t="n">
        <v>7</v>
      </c>
      <c r="D16" s="316" t="n">
        <v>14</v>
      </c>
      <c r="E16" s="316" t="n">
        <v>21</v>
      </c>
      <c r="F16" s="316" t="n">
        <v>28</v>
      </c>
      <c r="G16" s="316" t="n">
        <v>5</v>
      </c>
      <c r="H16" s="316" t="n">
        <v>12</v>
      </c>
      <c r="I16" s="316" t="n">
        <v>19</v>
      </c>
      <c r="J16" s="316" t="n">
        <v>26</v>
      </c>
      <c r="K16" s="316" t="n">
        <v>2</v>
      </c>
      <c r="L16" s="316" t="n">
        <v>9</v>
      </c>
      <c r="M16" s="316" t="n">
        <v>16</v>
      </c>
      <c r="N16" s="316" t="n">
        <v>23</v>
      </c>
      <c r="O16" s="316" t="n">
        <v>30</v>
      </c>
      <c r="P16" s="316" t="n">
        <v>7</v>
      </c>
      <c r="Q16" s="316" t="n">
        <v>14</v>
      </c>
      <c r="R16" s="316" t="n">
        <v>21</v>
      </c>
      <c r="S16" s="316" t="n">
        <v>28</v>
      </c>
      <c r="T16" s="316" t="n">
        <v>4</v>
      </c>
      <c r="U16" s="316" t="n">
        <v>11</v>
      </c>
      <c r="V16" s="316" t="n">
        <v>18</v>
      </c>
      <c r="W16" s="316" t="n">
        <v>25</v>
      </c>
      <c r="X16" s="316" t="n">
        <v>1</v>
      </c>
      <c r="Y16" s="317" t="n"/>
      <c r="Z16" s="318" t="n"/>
      <c r="AA16" s="316" t="n">
        <v>8</v>
      </c>
      <c r="AB16" s="316" t="n">
        <v>15</v>
      </c>
      <c r="AC16" s="316" t="n">
        <v>22</v>
      </c>
      <c r="AD16" s="316" t="n">
        <v>1</v>
      </c>
      <c r="AE16" s="316" t="n">
        <v>8</v>
      </c>
      <c r="AF16" s="316" t="n">
        <v>15</v>
      </c>
      <c r="AG16" s="316" t="n">
        <v>22</v>
      </c>
      <c r="AH16" s="316" t="n">
        <v>29</v>
      </c>
      <c r="AI16" s="316" t="n">
        <v>5</v>
      </c>
      <c r="AJ16" s="316" t="n">
        <v>12</v>
      </c>
      <c r="AK16" s="316" t="n">
        <v>19</v>
      </c>
      <c r="AL16" s="316" t="n">
        <v>26</v>
      </c>
      <c r="AM16" s="316" t="n">
        <v>3</v>
      </c>
      <c r="AN16" s="316" t="n">
        <v>10</v>
      </c>
      <c r="AO16" s="316" t="n">
        <v>17</v>
      </c>
      <c r="AP16" s="316" t="n">
        <v>24</v>
      </c>
      <c r="AQ16" s="316" t="n">
        <v>31</v>
      </c>
      <c r="AR16" s="316" t="n">
        <v>7</v>
      </c>
      <c r="AS16" s="316" t="n">
        <v>14</v>
      </c>
      <c r="AT16" s="316" t="n">
        <v>21</v>
      </c>
      <c r="AU16" s="316" t="n">
        <v>28</v>
      </c>
      <c r="AV16" s="316" t="n">
        <v>5</v>
      </c>
      <c r="AW16" s="317" t="n"/>
      <c r="AX16" s="316" t="n">
        <v>12</v>
      </c>
      <c r="AY16" s="316" t="n">
        <v>19</v>
      </c>
      <c r="AZ16" s="316" t="n">
        <v>26</v>
      </c>
      <c r="BA16" s="316" t="n">
        <v>2</v>
      </c>
      <c r="BB16" s="310" t="n">
        <v>9</v>
      </c>
      <c r="BC16" s="310" t="n">
        <v>16</v>
      </c>
      <c r="BD16" s="310" t="n">
        <v>23</v>
      </c>
      <c r="BE16" s="319" t="n">
        <v>31</v>
      </c>
      <c r="BF16" s="112" t="n"/>
      <c r="BG16" s="115" t="n"/>
      <c r="BH16" s="116" t="n"/>
      <c r="BI16" s="115" t="n"/>
      <c r="BJ16" s="116" t="n"/>
      <c r="BK16" s="115" t="n"/>
      <c r="BL16" s="116" t="n"/>
      <c r="BM16" s="115" t="n"/>
      <c r="BN16" s="116" t="n"/>
      <c r="BO16" s="115" t="n"/>
      <c r="BP16" s="116" t="n"/>
      <c r="BQ16" s="115" t="n"/>
      <c r="BR16" s="116" t="n"/>
      <c r="BS16" s="115" t="n"/>
      <c r="BT16" s="1" t="n"/>
      <c r="BU16" s="1" t="n"/>
    </row>
    <row r="17">
      <c r="A17" s="32" t="n"/>
      <c r="B17" s="320" t="n"/>
      <c r="C17" s="321" t="n">
        <v>1</v>
      </c>
      <c r="D17" s="322" t="n">
        <v>2</v>
      </c>
      <c r="E17" s="322" t="n">
        <v>3</v>
      </c>
      <c r="F17" s="322" t="n">
        <v>4</v>
      </c>
      <c r="G17" s="322" t="n">
        <v>5</v>
      </c>
      <c r="H17" s="322" t="n">
        <v>6</v>
      </c>
      <c r="I17" s="322" t="n">
        <v>7</v>
      </c>
      <c r="J17" s="322" t="n">
        <v>8</v>
      </c>
      <c r="K17" s="322" t="n">
        <v>9</v>
      </c>
      <c r="L17" s="322" t="n">
        <v>10</v>
      </c>
      <c r="M17" s="322" t="n">
        <v>11</v>
      </c>
      <c r="N17" s="322" t="n">
        <v>12</v>
      </c>
      <c r="O17" s="322" t="n">
        <v>13</v>
      </c>
      <c r="P17" s="322" t="n">
        <v>14</v>
      </c>
      <c r="Q17" s="322" t="n">
        <v>15</v>
      </c>
      <c r="R17" s="322" t="n">
        <v>16</v>
      </c>
      <c r="S17" s="322" t="n">
        <v>17</v>
      </c>
      <c r="T17" s="322" t="n">
        <v>18</v>
      </c>
      <c r="U17" s="322" t="n">
        <v>19</v>
      </c>
      <c r="V17" s="322" t="n">
        <v>20</v>
      </c>
      <c r="W17" s="322" t="n">
        <v>21</v>
      </c>
      <c r="X17" s="322" t="n">
        <v>22</v>
      </c>
      <c r="Y17" s="70" t="n"/>
      <c r="Z17" s="323" t="n"/>
      <c r="AA17" s="322" t="n">
        <v>23</v>
      </c>
      <c r="AB17" s="322" t="n">
        <v>24</v>
      </c>
      <c r="AC17" s="322" t="n">
        <v>25</v>
      </c>
      <c r="AD17" s="322" t="n">
        <v>26</v>
      </c>
      <c r="AE17" s="322" t="n">
        <v>27</v>
      </c>
      <c r="AF17" s="322" t="n">
        <v>28</v>
      </c>
      <c r="AG17" s="322" t="n">
        <v>29</v>
      </c>
      <c r="AH17" s="322" t="n">
        <v>30</v>
      </c>
      <c r="AI17" s="322" t="n">
        <v>31</v>
      </c>
      <c r="AJ17" s="322" t="n">
        <v>32</v>
      </c>
      <c r="AK17" s="322" t="n">
        <v>33</v>
      </c>
      <c r="AL17" s="322" t="n">
        <v>34</v>
      </c>
      <c r="AM17" s="322" t="n">
        <v>35</v>
      </c>
      <c r="AN17" s="322" t="n">
        <v>36</v>
      </c>
      <c r="AO17" s="322" t="n">
        <v>37</v>
      </c>
      <c r="AP17" s="322" t="n">
        <v>38</v>
      </c>
      <c r="AQ17" s="322" t="n">
        <v>39</v>
      </c>
      <c r="AR17" s="322" t="n">
        <v>40</v>
      </c>
      <c r="AS17" s="322" t="n">
        <v>41</v>
      </c>
      <c r="AT17" s="322" t="n">
        <v>42</v>
      </c>
      <c r="AU17" s="322" t="n">
        <v>43</v>
      </c>
      <c r="AV17" s="322" t="n">
        <v>44</v>
      </c>
      <c r="AW17" s="70" t="n"/>
      <c r="AX17" s="322" t="n">
        <v>45</v>
      </c>
      <c r="AY17" s="322" t="n">
        <v>46</v>
      </c>
      <c r="AZ17" s="322" t="n">
        <v>47</v>
      </c>
      <c r="BA17" s="322" t="n">
        <v>48</v>
      </c>
      <c r="BB17" s="322" t="n">
        <v>49</v>
      </c>
      <c r="BC17" s="322" t="n">
        <v>50</v>
      </c>
      <c r="BD17" s="322" t="n">
        <v>51</v>
      </c>
      <c r="BE17" s="324" t="n">
        <v>52</v>
      </c>
      <c r="BF17" s="136" t="n"/>
      <c r="BG17" s="249" t="n"/>
      <c r="BH17" s="325" t="n"/>
      <c r="BI17" s="249" t="n"/>
      <c r="BJ17" s="325" t="n"/>
      <c r="BK17" s="249" t="n"/>
      <c r="BL17" s="325" t="n"/>
      <c r="BM17" s="249" t="n"/>
      <c r="BN17" s="325" t="n"/>
      <c r="BO17" s="249" t="n"/>
      <c r="BP17" s="325" t="n"/>
      <c r="BQ17" s="249" t="n"/>
      <c r="BR17" s="325" t="n"/>
      <c r="BS17" s="249" t="n"/>
      <c r="BT17" s="1" t="n"/>
      <c r="BU17" s="1" t="n"/>
    </row>
    <row r="18">
      <c r="A18" s="75" t="n"/>
      <c r="B18" s="326" t="inlineStr">
        <is>
          <t>I</t>
        </is>
      </c>
      <c r="C18" s="327" t="n"/>
      <c r="D18" s="328" t="inlineStr">
        <is>
          <t>+</t>
        </is>
      </c>
      <c r="E18" s="327" t="n"/>
      <c r="F18" s="327" t="n"/>
      <c r="G18" s="327" t="n"/>
      <c r="H18" s="327" t="n"/>
      <c r="I18" s="327" t="n"/>
      <c r="J18" s="327" t="n"/>
      <c r="K18" s="327" t="n"/>
      <c r="L18" s="327" t="n"/>
      <c r="M18" s="327" t="n"/>
      <c r="N18" s="327" t="n"/>
      <c r="O18" s="327" t="n"/>
      <c r="P18" s="327" t="n"/>
      <c r="Q18" s="327" t="n"/>
      <c r="R18" s="327" t="n"/>
      <c r="S18" s="327" t="n"/>
      <c r="T18" s="327" t="n"/>
      <c r="U18" s="329" t="n"/>
      <c r="V18" s="329" t="inlineStr">
        <is>
          <t>:</t>
        </is>
      </c>
      <c r="W18" s="329" t="inlineStr">
        <is>
          <t>:</t>
        </is>
      </c>
      <c r="X18" s="330" t="n"/>
      <c r="Y18" s="124" t="n"/>
      <c r="Z18" s="331" t="n"/>
      <c r="AA18" s="329" t="n"/>
      <c r="AB18" s="328" t="n"/>
      <c r="AC18" s="2889" t="n"/>
      <c r="AD18" s="328" t="n"/>
      <c r="AE18" s="328" t="n"/>
      <c r="AF18" s="328" t="n"/>
      <c r="AG18" s="328" t="n"/>
      <c r="AH18" s="328" t="n"/>
      <c r="AI18" s="328" t="n"/>
      <c r="AJ18" s="328" t="n"/>
      <c r="AK18" s="328" t="n"/>
      <c r="AL18" s="328" t="n"/>
      <c r="AM18" s="332" t="n"/>
      <c r="AN18" s="332" t="n"/>
      <c r="AO18" s="332" t="n"/>
      <c r="AP18" s="332" t="n"/>
      <c r="AQ18" s="329" t="n"/>
      <c r="AR18" s="329" t="inlineStr">
        <is>
          <t>:</t>
        </is>
      </c>
      <c r="AS18" s="329" t="inlineStr">
        <is>
          <t>:</t>
        </is>
      </c>
      <c r="AT18" s="329" t="n"/>
      <c r="AU18" s="329" t="n"/>
      <c r="AV18" s="330" t="n"/>
      <c r="AW18" s="124" t="n"/>
      <c r="AX18" s="329" t="n"/>
      <c r="AY18" s="329" t="n"/>
      <c r="AZ18" s="329" t="n"/>
      <c r="BA18" s="329" t="n"/>
      <c r="BB18" s="329" t="n"/>
      <c r="BC18" s="329" t="n"/>
      <c r="BD18" s="329" t="n"/>
      <c r="BE18" s="329" t="n"/>
      <c r="BF18" s="335" t="n">
        <v>47</v>
      </c>
      <c r="BG18" s="124" t="n"/>
      <c r="BH18" s="329" t="n">
        <v>1</v>
      </c>
      <c r="BI18" s="139" t="n"/>
      <c r="BJ18" s="330" t="n">
        <v>4</v>
      </c>
      <c r="BK18" s="124" t="n"/>
      <c r="BL18" s="330" t="n"/>
      <c r="BM18" s="124" t="n"/>
      <c r="BN18" s="330" t="n"/>
      <c r="BO18" s="124" t="n"/>
      <c r="BP18" s="330" t="n"/>
      <c r="BQ18" s="124" t="n"/>
      <c r="BR18" s="330">
        <f>BF18+BH18+BJ18+BL18+BN18+BP18</f>
        <v/>
      </c>
      <c r="BS18" s="124" t="n"/>
      <c r="BT18" s="1" t="n"/>
      <c r="BU18" s="1" t="n"/>
    </row>
    <row r="19">
      <c r="A19" s="75" t="n"/>
      <c r="B19" s="1649" t="inlineStr">
        <is>
          <t>II</t>
        </is>
      </c>
      <c r="C19" s="1227" t="n"/>
      <c r="D19" s="1227" t="n"/>
      <c r="E19" s="1227" t="n"/>
      <c r="F19" s="1227" t="n"/>
      <c r="G19" s="1227" t="n"/>
      <c r="H19" s="1227" t="n"/>
      <c r="I19" s="1227" t="n"/>
      <c r="J19" s="1227" t="n"/>
      <c r="K19" s="344" t="inlineStr">
        <is>
          <t>Х</t>
        </is>
      </c>
      <c r="L19" s="344" t="inlineStr">
        <is>
          <t>Х</t>
        </is>
      </c>
      <c r="M19" s="339" t="inlineStr">
        <is>
          <t>:</t>
        </is>
      </c>
      <c r="N19" s="339" t="inlineStr">
        <is>
          <t>:</t>
        </is>
      </c>
      <c r="O19" s="807" t="inlineStr">
        <is>
          <t>/</t>
        </is>
      </c>
      <c r="P19" s="807" t="inlineStr">
        <is>
          <t>/</t>
        </is>
      </c>
      <c r="Q19" s="807" t="inlineStr">
        <is>
          <t>/</t>
        </is>
      </c>
      <c r="R19" s="807" t="inlineStr">
        <is>
          <t>/</t>
        </is>
      </c>
      <c r="S19" s="807" t="inlineStr">
        <is>
          <t>/</t>
        </is>
      </c>
      <c r="T19" s="807" t="inlineStr">
        <is>
          <t>/</t>
        </is>
      </c>
      <c r="U19" s="807" t="inlineStr">
        <is>
          <t>/</t>
        </is>
      </c>
      <c r="V19" s="807" t="inlineStr">
        <is>
          <t>/</t>
        </is>
      </c>
      <c r="W19" s="344" t="inlineStr">
        <is>
          <t>//</t>
        </is>
      </c>
      <c r="X19" s="341" t="inlineStr">
        <is>
          <t>//</t>
        </is>
      </c>
      <c r="Y19" s="342" t="n"/>
      <c r="Z19" s="343" t="n"/>
      <c r="AA19" s="344" t="n"/>
      <c r="AB19" s="202" t="n"/>
      <c r="AC19" s="202" t="n"/>
      <c r="AD19" s="202" t="n"/>
      <c r="AE19" s="202" t="n"/>
      <c r="AF19" s="202" t="n"/>
      <c r="AG19" s="202" t="n"/>
      <c r="AH19" s="202" t="n"/>
      <c r="AI19" s="202" t="n"/>
      <c r="AJ19" s="202" t="n"/>
      <c r="AK19" s="202" t="n"/>
      <c r="AL19" s="202" t="n"/>
      <c r="AM19" s="202" t="n"/>
      <c r="AN19" s="202" t="n"/>
      <c r="AO19" s="202" t="n"/>
      <c r="AP19" s="202" t="n"/>
      <c r="AQ19" s="202" t="n"/>
      <c r="AR19" s="202" t="n"/>
      <c r="AS19" s="202" t="n"/>
      <c r="AT19" s="202" t="n"/>
      <c r="AU19" s="202" t="n"/>
      <c r="AV19" s="202" t="n"/>
      <c r="AW19" s="202" t="n"/>
      <c r="AX19" s="202" t="n"/>
      <c r="AY19" s="202" t="n"/>
      <c r="AZ19" s="202" t="n"/>
      <c r="BA19" s="202" t="n"/>
      <c r="BB19" s="202" t="n"/>
      <c r="BC19" s="202" t="n"/>
      <c r="BD19" s="202" t="n"/>
      <c r="BE19" s="144" t="n"/>
      <c r="BF19" s="345" t="n">
        <v>8</v>
      </c>
      <c r="BG19" s="240" t="n"/>
      <c r="BH19" s="344" t="n"/>
      <c r="BI19" s="144" t="n"/>
      <c r="BJ19" s="344" t="n">
        <v>2</v>
      </c>
      <c r="BK19" s="144" t="n"/>
      <c r="BL19" s="344" t="n">
        <v>2</v>
      </c>
      <c r="BM19" s="144" t="n"/>
      <c r="BN19" s="339" t="n">
        <v>8</v>
      </c>
      <c r="BO19" s="249" t="n"/>
      <c r="BP19" s="344" t="n">
        <v>2</v>
      </c>
      <c r="BQ19" s="144" t="n"/>
      <c r="BR19" s="3277">
        <f>BF19+BH19+BJ19+BL19+BN19+BP19</f>
        <v/>
      </c>
      <c r="BS19" s="2762" t="n"/>
      <c r="BT19" s="1" t="n"/>
      <c r="BU19" s="1" t="n"/>
    </row>
    <row r="20">
      <c r="A20" s="75" t="n"/>
      <c r="B20" s="346" t="n"/>
      <c r="C20" s="347" t="n"/>
      <c r="D20" s="347" t="n"/>
      <c r="E20" s="347" t="n"/>
      <c r="F20" s="347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  <c r="X20" s="347" t="n"/>
      <c r="Y20" s="347" t="n"/>
      <c r="Z20" s="347" t="n"/>
      <c r="AA20" s="88" t="n"/>
      <c r="AB20" s="88" t="n"/>
      <c r="AC20" s="286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346" t="n"/>
      <c r="BF20" s="940">
        <f>BF18+BF19</f>
        <v/>
      </c>
      <c r="BG20" s="249" t="n"/>
      <c r="BH20" s="940">
        <f>BH18+BH19</f>
        <v/>
      </c>
      <c r="BI20" s="249" t="n"/>
      <c r="BJ20" s="940">
        <f>BJ18+BJ19</f>
        <v/>
      </c>
      <c r="BK20" s="249" t="n"/>
      <c r="BL20" s="940">
        <f>BL18+BL19</f>
        <v/>
      </c>
      <c r="BM20" s="249" t="n"/>
      <c r="BN20" s="940">
        <f>BN18+BN19</f>
        <v/>
      </c>
      <c r="BO20" s="249" t="n"/>
      <c r="BP20" s="940">
        <f>BP18+BP19</f>
        <v/>
      </c>
      <c r="BQ20" s="249" t="n"/>
      <c r="BR20" s="940">
        <f>BR18+BR19</f>
        <v/>
      </c>
      <c r="BS20" s="249" t="n"/>
      <c r="BT20" s="1" t="n"/>
      <c r="BU20" s="1" t="n"/>
    </row>
    <row r="21">
      <c r="A21" s="92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350" t="n"/>
      <c r="I21" s="94" t="inlineStr">
        <is>
          <t>−</t>
        </is>
      </c>
      <c r="J21" s="351" t="inlineStr">
        <is>
          <t>самостоятельная работа по изучению дисциплин учебного плана</t>
        </is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2890" t="n"/>
      <c r="AD21" s="2890" t="n"/>
      <c r="AE21" s="352" t="inlineStr">
        <is>
          <t>Х</t>
        </is>
      </c>
      <c r="AF21" s="94" t="inlineStr">
        <is>
          <t>−</t>
        </is>
      </c>
      <c r="AG21" s="94" t="inlineStr">
        <is>
          <t>производственная практика</t>
        </is>
      </c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353" t="inlineStr">
        <is>
          <t>//</t>
        </is>
      </c>
      <c r="AT21" s="94" t="inlineStr">
        <is>
          <t>−</t>
        </is>
      </c>
      <c r="AU21" s="91" t="inlineStr">
        <is>
          <t>итоговая аттестация</t>
        </is>
      </c>
      <c r="AV21" s="91" t="n"/>
      <c r="AW21" s="91" t="n"/>
      <c r="AX21" s="91" t="n"/>
      <c r="AY21" s="91" t="n"/>
      <c r="AZ21" s="91" t="n"/>
      <c r="BA21" s="92" t="n"/>
      <c r="BB21" s="92" t="n"/>
      <c r="BC21" s="92" t="n"/>
      <c r="BD21" s="91" t="n"/>
      <c r="BE21" s="91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</row>
    <row r="22">
      <c r="A22" s="92" t="n"/>
      <c r="B22" s="91" t="n"/>
      <c r="C22" s="92" t="n"/>
      <c r="D22" s="91" t="n"/>
      <c r="E22" s="91" t="n"/>
      <c r="F22" s="91" t="n"/>
      <c r="G22" s="92" t="n"/>
      <c r="H22" s="94" t="n"/>
      <c r="I22" s="94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2890" t="n"/>
      <c r="AD22" s="2890" t="n"/>
      <c r="AE22" s="14" t="n"/>
      <c r="AF22" s="94" t="n"/>
      <c r="AG22" s="94" t="n"/>
      <c r="AH22" s="98" t="n"/>
      <c r="AI22" s="98" t="n"/>
      <c r="AJ22" s="98" t="n"/>
      <c r="AK22" s="98" t="n"/>
      <c r="AL22" s="98" t="n"/>
      <c r="AM22" s="98" t="n"/>
      <c r="AN22" s="98" t="n"/>
      <c r="AO22" s="92" t="n"/>
      <c r="AP22" s="92" t="n"/>
      <c r="AQ22" s="1" t="n"/>
      <c r="AR22" s="1" t="n"/>
      <c r="AS22" s="354" t="n"/>
      <c r="AT22" s="94" t="n"/>
      <c r="AU22" s="91" t="n"/>
      <c r="AV22" s="91" t="n"/>
      <c r="AW22" s="91" t="n"/>
      <c r="AX22" s="91" t="n"/>
      <c r="AY22" s="91" t="n"/>
      <c r="AZ22" s="91" t="n"/>
      <c r="BA22" s="92" t="n"/>
      <c r="BB22" s="92" t="n"/>
      <c r="BC22" s="92" t="n"/>
      <c r="BD22" s="91" t="n"/>
      <c r="BE22" s="91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  <c r="BU22" s="97" t="n"/>
    </row>
    <row r="23">
      <c r="A23" s="92" t="n"/>
      <c r="B23" s="91" t="n"/>
      <c r="C23" s="92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2890" t="n"/>
      <c r="AD23" s="2890" t="n"/>
      <c r="AE23" s="94" t="n"/>
      <c r="AF23" s="94" t="n"/>
      <c r="AG23" s="94" t="n"/>
      <c r="AH23" s="98" t="n"/>
      <c r="AI23" s="98" t="n"/>
      <c r="AJ23" s="98" t="n"/>
      <c r="AK23" s="98" t="n"/>
      <c r="AL23" s="98" t="n"/>
      <c r="AM23" s="94" t="n"/>
      <c r="AN23" s="94" t="n"/>
      <c r="AO23" s="92" t="n"/>
      <c r="AP23" s="92" t="n"/>
      <c r="AQ23" s="1" t="n"/>
      <c r="AR23" s="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2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</row>
    <row r="24">
      <c r="A24" s="92" t="n"/>
      <c r="B24" s="91" t="n"/>
      <c r="C24" s="91" t="n"/>
      <c r="D24" s="91" t="n"/>
      <c r="E24" s="91" t="n"/>
      <c r="F24" s="91" t="n"/>
      <c r="G24" s="92" t="n"/>
      <c r="H24" s="352" t="inlineStr">
        <is>
          <t>:</t>
        </is>
      </c>
      <c r="I24" s="94" t="inlineStr">
        <is>
          <t>−</t>
        </is>
      </c>
      <c r="J24" s="351" t="inlineStr">
        <is>
          <t>лабораторно-экзаменационная сессия (ЛЭС)</t>
        </is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92" t="n"/>
      <c r="X24" s="92" t="n"/>
      <c r="Y24" s="92" t="n"/>
      <c r="Z24" s="92" t="n"/>
      <c r="AA24" s="92" t="n"/>
      <c r="AB24" s="92" t="n"/>
      <c r="AC24" s="2890" t="n"/>
      <c r="AD24" s="2890" t="n"/>
      <c r="AE24" s="353" t="inlineStr">
        <is>
          <t>/</t>
        </is>
      </c>
      <c r="AF24" s="94" t="inlineStr">
        <is>
          <t>−</t>
        </is>
      </c>
      <c r="AG24" s="94" t="inlineStr">
        <is>
          <t>магистерская диссертация</t>
        </is>
      </c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352" t="inlineStr">
        <is>
          <t>+</t>
        </is>
      </c>
      <c r="AT24" s="94" t="inlineStr">
        <is>
          <t>−</t>
        </is>
      </c>
      <c r="AU24" s="91" t="inlineStr">
        <is>
          <t>установочная сессия (УС)</t>
        </is>
      </c>
      <c r="AV24" s="97" t="n"/>
      <c r="AW24" s="97" t="n"/>
      <c r="AX24" s="97" t="n"/>
      <c r="AY24" s="92" t="n"/>
      <c r="AZ24" s="90" t="n"/>
      <c r="BA24" s="90" t="n"/>
      <c r="BB24" s="92" t="n"/>
      <c r="BC24" s="92" t="n"/>
      <c r="BD24" s="91" t="n"/>
      <c r="BE24" s="91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90" t="n"/>
    </row>
    <row r="25">
      <c r="A25" s="92" t="n"/>
      <c r="B25" s="91" t="n"/>
      <c r="C25" s="91" t="n"/>
      <c r="D25" s="91" t="n"/>
      <c r="E25" s="91" t="n"/>
      <c r="F25" s="91" t="n"/>
      <c r="G25" s="91" t="n"/>
      <c r="H25" s="91" t="n"/>
      <c r="I25" s="9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91" t="n"/>
      <c r="X25" s="91" t="n"/>
      <c r="Y25" s="91" t="n"/>
      <c r="Z25" s="91" t="n"/>
      <c r="AA25" s="91" t="n"/>
      <c r="AB25" s="91" t="n"/>
      <c r="AC25" s="94" t="n"/>
      <c r="AD25" s="94" t="n"/>
      <c r="AE25" s="94" t="n"/>
      <c r="AF25" s="94" t="n"/>
      <c r="AG25" s="94" t="n"/>
      <c r="AH25" s="94" t="n"/>
      <c r="AI25" s="94" t="n"/>
      <c r="AJ25" s="98" t="n"/>
      <c r="AK25" s="98" t="n"/>
      <c r="AL25" s="98" t="n"/>
      <c r="AM25" s="98" t="n"/>
      <c r="AN25" s="98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91" t="n"/>
      <c r="BU25" s="91" t="n"/>
    </row>
    <row r="26">
      <c r="A26" s="92" t="n"/>
      <c r="B26" s="91" t="n"/>
      <c r="C26" s="2" t="inlineStr">
        <is>
          <t>III. План образовательного процесса</t>
        </is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91" t="n"/>
      <c r="BT26" s="91" t="n"/>
      <c r="BU26" s="91" t="n"/>
    </row>
    <row r="27">
      <c r="A27" s="355" t="n"/>
      <c r="B27" s="356" t="n"/>
      <c r="C27" s="35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516" t="n"/>
      <c r="AB27" s="516" t="n"/>
      <c r="AC27" s="516" t="n"/>
      <c r="AD27" s="516" t="n"/>
      <c r="AE27" s="516" t="n"/>
      <c r="AF27" s="516" t="n"/>
      <c r="AG27" s="516" t="n"/>
      <c r="AH27" s="516" t="n"/>
      <c r="AI27" s="516" t="n"/>
      <c r="AJ27" s="516" t="n"/>
      <c r="AK27" s="516" t="n"/>
      <c r="AL27" s="51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6" t="n"/>
      <c r="AV27" s="356" t="n"/>
      <c r="AW27" s="356" t="n"/>
      <c r="AX27" s="356" t="n"/>
      <c r="AY27" s="356" t="n"/>
      <c r="AZ27" s="356" t="n"/>
      <c r="BA27" s="356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  <c r="BS27" s="356" t="n"/>
      <c r="BT27" s="1" t="n"/>
      <c r="BU27" s="1" t="n"/>
    </row>
    <row r="28">
      <c r="A28" s="355" t="n"/>
      <c r="B28" s="107" t="inlineStr">
        <is>
          <t>№ п/п</t>
        </is>
      </c>
      <c r="C28" s="53" t="n"/>
      <c r="D28" s="1419" t="inlineStr">
        <is>
          <t>Название модуля, учебной дисциплины, курсового проекта 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1" t="n"/>
      <c r="W28" s="101" t="n"/>
      <c r="X28" s="101" t="n"/>
      <c r="Y28" s="104" t="n"/>
      <c r="Z28" s="103" t="inlineStr">
        <is>
          <t>№ рег. 
в БГТУ</t>
        </is>
      </c>
      <c r="AA28" s="2362" t="inlineStr">
        <is>
          <t>Экзамены</t>
        </is>
      </c>
      <c r="AB28" s="104" t="n"/>
      <c r="AC28" s="2362" t="inlineStr">
        <is>
          <t>Зачеты</t>
        </is>
      </c>
      <c r="AD28" s="104" t="n"/>
      <c r="AE28" s="942" t="inlineStr">
        <is>
          <t>Количество академических часов</t>
        </is>
      </c>
      <c r="AF28" s="108" t="n"/>
      <c r="AG28" s="108" t="n"/>
      <c r="AH28" s="108" t="n"/>
      <c r="AI28" s="108" t="n"/>
      <c r="AJ28" s="108" t="n"/>
      <c r="AK28" s="108" t="n"/>
      <c r="AL28" s="108" t="n"/>
      <c r="AM28" s="108" t="n"/>
      <c r="AN28" s="108" t="n"/>
      <c r="AO28" s="108" t="n"/>
      <c r="AP28" s="108" t="n"/>
      <c r="AQ28" s="108" t="n"/>
      <c r="AR28" s="108" t="n"/>
      <c r="AS28" s="108" t="n"/>
      <c r="AT28" s="148" t="n"/>
      <c r="AU28" s="942" t="inlineStr">
        <is>
          <t>Распределение по курсам и УС, ЛЭС</t>
        </is>
      </c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08" t="n"/>
      <c r="BL28" s="108" t="n"/>
      <c r="BM28" s="108" t="n"/>
      <c r="BN28" s="148" t="n"/>
      <c r="BO28" s="1228" t="inlineStr">
        <is>
          <t>Код компетенции</t>
        </is>
      </c>
      <c r="BP28" s="101" t="n"/>
      <c r="BQ28" s="101" t="n"/>
      <c r="BR28" s="101" t="n"/>
      <c r="BS28" s="104" t="n"/>
      <c r="BT28" s="1" t="n"/>
      <c r="BU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2891" t="inlineStr">
        <is>
          <t>Всего</t>
        </is>
      </c>
      <c r="AF29" s="53" t="n"/>
      <c r="AG29" s="2753" t="inlineStr">
        <is>
          <t xml:space="preserve">Аудиторных: дневная форма получения образования </t>
        </is>
      </c>
      <c r="AH29" s="101" t="n"/>
      <c r="AI29" s="53" t="n"/>
      <c r="AJ29" s="1885" t="inlineStr">
        <is>
          <t xml:space="preserve">Аудиторных: заочная форма получения образования </t>
        </is>
      </c>
      <c r="AK29" s="101" t="n"/>
      <c r="AL29" s="53" t="n"/>
      <c r="AM29" s="2550" t="inlineStr">
        <is>
          <t>Из них</t>
        </is>
      </c>
      <c r="AN29" s="44" t="n"/>
      <c r="AO29" s="44" t="n"/>
      <c r="AP29" s="44" t="n"/>
      <c r="AQ29" s="44" t="n"/>
      <c r="AR29" s="44" t="n"/>
      <c r="AS29" s="44" t="n"/>
      <c r="AT29" s="249" t="n"/>
      <c r="AU29" s="2754" t="inlineStr">
        <is>
          <t>I курс</t>
        </is>
      </c>
      <c r="AV29" s="44" t="n"/>
      <c r="AW29" s="44" t="n"/>
      <c r="AX29" s="44" t="n"/>
      <c r="AY29" s="44" t="n"/>
      <c r="AZ29" s="44" t="n"/>
      <c r="BA29" s="44" t="n"/>
      <c r="BB29" s="44" t="n"/>
      <c r="BC29" s="44" t="n"/>
      <c r="BD29" s="44" t="n"/>
      <c r="BE29" s="44" t="n"/>
      <c r="BF29" s="44" t="n"/>
      <c r="BG29" s="44" t="n"/>
      <c r="BH29" s="137" t="n"/>
      <c r="BI29" s="942" t="inlineStr">
        <is>
          <t>II курс</t>
        </is>
      </c>
      <c r="BJ29" s="108" t="n"/>
      <c r="BK29" s="108" t="n"/>
      <c r="BL29" s="108" t="n"/>
      <c r="BM29" s="108" t="n"/>
      <c r="BN29" s="148" t="n"/>
      <c r="BO29" s="112" t="n"/>
      <c r="BP29" s="1" t="n"/>
      <c r="BQ29" s="1" t="n"/>
      <c r="BR29" s="1" t="n"/>
      <c r="BS29" s="114" t="n"/>
      <c r="BT29" s="1" t="n"/>
      <c r="BU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307" t="n"/>
      <c r="AA30" s="112" t="n"/>
      <c r="AB30" s="114" t="n"/>
      <c r="AC30" s="112" t="n"/>
      <c r="AD30" s="114" t="n"/>
      <c r="AE30" s="112" t="n"/>
      <c r="AF30" s="115" t="n"/>
      <c r="AG30" s="112" t="n"/>
      <c r="AH30" s="1" t="n"/>
      <c r="AI30" s="115" t="n"/>
      <c r="AJ30" s="1" t="n"/>
      <c r="AK30" s="1" t="n"/>
      <c r="AL30" s="115" t="n"/>
      <c r="AM30" s="1368" t="inlineStr">
        <is>
          <t>Лекции</t>
        </is>
      </c>
      <c r="AN30" s="115" t="n"/>
      <c r="AO30" s="1368" t="inlineStr">
        <is>
          <t>Лабораторные</t>
        </is>
      </c>
      <c r="AP30" s="115" t="n"/>
      <c r="AQ30" s="1368" t="inlineStr">
        <is>
          <t>Практические</t>
        </is>
      </c>
      <c r="AR30" s="115" t="n"/>
      <c r="AS30" s="1368" t="inlineStr">
        <is>
          <t>Семинарские</t>
        </is>
      </c>
      <c r="AT30" s="115" t="n"/>
      <c r="AU30" s="3021" t="inlineStr">
        <is>
          <t>УС      1 нед</t>
        </is>
      </c>
      <c r="AV30" s="101" t="n"/>
      <c r="AW30" s="3278" t="inlineStr">
        <is>
          <t>1 ЛЭС,</t>
        </is>
      </c>
      <c r="AX30" s="163" t="n"/>
      <c r="AY30" s="163" t="n"/>
      <c r="AZ30" s="163" t="n"/>
      <c r="BA30" s="163" t="n"/>
      <c r="BB30" s="231" t="n"/>
      <c r="BC30" s="2031" t="inlineStr">
        <is>
          <t>2 ЛЭС,</t>
        </is>
      </c>
      <c r="BD30" s="206" t="n"/>
      <c r="BE30" s="206" t="n"/>
      <c r="BF30" s="206" t="n"/>
      <c r="BG30" s="206" t="n"/>
      <c r="BH30" s="139" t="n"/>
      <c r="BI30" s="1625" t="inlineStr">
        <is>
          <t>3 ЛЭС,</t>
        </is>
      </c>
      <c r="BJ30" s="206" t="n"/>
      <c r="BK30" s="206" t="n"/>
      <c r="BL30" s="206" t="n"/>
      <c r="BM30" s="206" t="n"/>
      <c r="BN30" s="139" t="n"/>
      <c r="BO30" s="112" t="n"/>
      <c r="BP30" s="1" t="n"/>
      <c r="BQ30" s="1" t="n"/>
      <c r="BR30" s="1" t="n"/>
      <c r="BS30" s="114" t="n"/>
      <c r="BT30" s="1" t="n"/>
      <c r="BU30" s="1" t="n"/>
    </row>
    <row r="31">
      <c r="A31" s="355" t="n"/>
      <c r="B31" s="112" t="n"/>
      <c r="C31" s="115" t="n"/>
      <c r="D31" s="116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14" t="n"/>
      <c r="Z31" s="307" t="n"/>
      <c r="AA31" s="112" t="n"/>
      <c r="AB31" s="114" t="n"/>
      <c r="AC31" s="112" t="n"/>
      <c r="AD31" s="114" t="n"/>
      <c r="AE31" s="112" t="n"/>
      <c r="AF31" s="115" t="n"/>
      <c r="AG31" s="112" t="n"/>
      <c r="AH31" s="1" t="n"/>
      <c r="AI31" s="115" t="n"/>
      <c r="AJ31" s="1" t="n"/>
      <c r="AK31" s="1" t="n"/>
      <c r="AL31" s="115" t="n"/>
      <c r="AM31" s="116" t="n"/>
      <c r="AN31" s="115" t="n"/>
      <c r="AO31" s="116" t="n"/>
      <c r="AP31" s="115" t="n"/>
      <c r="AQ31" s="116" t="n"/>
      <c r="AR31" s="115" t="n"/>
      <c r="AS31" s="116" t="n"/>
      <c r="AT31" s="115" t="n"/>
      <c r="AU31" s="138" t="n"/>
      <c r="AV31" s="206" t="n"/>
      <c r="AW31" s="2551" t="n">
        <v>2</v>
      </c>
      <c r="AX31" s="131" t="n"/>
      <c r="AY31" s="2168" t="inlineStr">
        <is>
          <t>недели</t>
        </is>
      </c>
      <c r="AZ31" s="131" t="n"/>
      <c r="BA31" s="131" t="n"/>
      <c r="BB31" s="132" t="n"/>
      <c r="BC31" s="2756" t="n">
        <v>2</v>
      </c>
      <c r="BD31" s="131" t="n"/>
      <c r="BE31" s="2391" t="inlineStr">
        <is>
          <t>недели</t>
        </is>
      </c>
      <c r="BF31" s="126" t="n"/>
      <c r="BG31" s="126" t="n"/>
      <c r="BH31" s="1089" t="n"/>
      <c r="BI31" s="2551" t="n">
        <v>2</v>
      </c>
      <c r="BJ31" s="131" t="n"/>
      <c r="BK31" s="2391" t="inlineStr">
        <is>
          <t>недели</t>
        </is>
      </c>
      <c r="BL31" s="126" t="n"/>
      <c r="BM31" s="126" t="n"/>
      <c r="BN31" s="1089" t="n"/>
      <c r="BO31" s="112" t="n"/>
      <c r="BP31" s="1" t="n"/>
      <c r="BQ31" s="1" t="n"/>
      <c r="BR31" s="1" t="n"/>
      <c r="BS31" s="114" t="n"/>
      <c r="BT31" s="1" t="n"/>
      <c r="BU31" s="1" t="n"/>
    </row>
    <row r="32">
      <c r="A32" s="355" t="n"/>
      <c r="B32" s="136" t="n"/>
      <c r="C32" s="249" t="n"/>
      <c r="D32" s="325" t="n"/>
      <c r="E32" s="44" t="n"/>
      <c r="F32" s="44" t="n"/>
      <c r="G32" s="44" t="n"/>
      <c r="H32" s="44" t="n"/>
      <c r="I32" s="44" t="n"/>
      <c r="J32" s="44" t="n"/>
      <c r="K32" s="44" t="n"/>
      <c r="L32" s="44" t="n"/>
      <c r="M32" s="44" t="n"/>
      <c r="N32" s="44" t="n"/>
      <c r="O32" s="44" t="n"/>
      <c r="P32" s="44" t="n"/>
      <c r="Q32" s="44" t="n"/>
      <c r="R32" s="44" t="n"/>
      <c r="S32" s="44" t="n"/>
      <c r="T32" s="44" t="n"/>
      <c r="U32" s="44" t="n"/>
      <c r="V32" s="44" t="n"/>
      <c r="W32" s="44" t="n"/>
      <c r="X32" s="44" t="n"/>
      <c r="Y32" s="137" t="n"/>
      <c r="Z32" s="368" t="n"/>
      <c r="AA32" s="136" t="n"/>
      <c r="AB32" s="137" t="n"/>
      <c r="AC32" s="136" t="n"/>
      <c r="AD32" s="137" t="n"/>
      <c r="AE32" s="136" t="n"/>
      <c r="AF32" s="249" t="n"/>
      <c r="AG32" s="136" t="n"/>
      <c r="AH32" s="44" t="n"/>
      <c r="AI32" s="249" t="n"/>
      <c r="AJ32" s="44" t="n"/>
      <c r="AK32" s="44" t="n"/>
      <c r="AL32" s="249" t="n"/>
      <c r="AM32" s="140" t="n"/>
      <c r="AN32" s="139" t="n"/>
      <c r="AO32" s="140" t="n"/>
      <c r="AP32" s="139" t="n"/>
      <c r="AQ32" s="140" t="n"/>
      <c r="AR32" s="139" t="n"/>
      <c r="AS32" s="140" t="n"/>
      <c r="AT32" s="139" t="n"/>
      <c r="AU32" s="2369" t="inlineStr">
        <is>
          <t>Ауд. часов</t>
        </is>
      </c>
      <c r="AV32" s="1059" t="n"/>
      <c r="AW32" s="143" t="inlineStr">
        <is>
          <t>Всего часов</t>
        </is>
      </c>
      <c r="AX32" s="144" t="n"/>
      <c r="AY32" s="145" t="inlineStr">
        <is>
          <t>Ауд. часов</t>
        </is>
      </c>
      <c r="AZ32" s="144" t="n"/>
      <c r="BA32" s="145" t="inlineStr">
        <is>
          <t>Зач. единиц</t>
        </is>
      </c>
      <c r="BB32" s="144" t="n"/>
      <c r="BC32" s="652" t="inlineStr">
        <is>
          <t>Всего часов</t>
        </is>
      </c>
      <c r="BD32" s="144" t="n"/>
      <c r="BE32" s="145" t="inlineStr">
        <is>
          <t>Ауд. часов</t>
        </is>
      </c>
      <c r="BF32" s="144" t="n"/>
      <c r="BG32" s="145" t="inlineStr">
        <is>
          <t>Зач. единиц</t>
        </is>
      </c>
      <c r="BH32" s="144" t="n"/>
      <c r="BI32" s="145" t="inlineStr">
        <is>
          <t>Всего часов</t>
        </is>
      </c>
      <c r="BJ32" s="144" t="n"/>
      <c r="BK32" s="145" t="inlineStr">
        <is>
          <t>Ауд. часов</t>
        </is>
      </c>
      <c r="BL32" s="144" t="n"/>
      <c r="BM32" s="145" t="inlineStr">
        <is>
          <t>Зач. единиц</t>
        </is>
      </c>
      <c r="BN32" s="144" t="n"/>
      <c r="BO32" s="138" t="n"/>
      <c r="BP32" s="206" t="n"/>
      <c r="BQ32" s="206" t="n"/>
      <c r="BR32" s="206" t="n"/>
      <c r="BS32" s="207" t="n"/>
      <c r="BT32" s="1" t="n"/>
      <c r="BU32" s="1" t="n"/>
    </row>
    <row r="33">
      <c r="A33" s="355" t="n"/>
      <c r="B33" s="2370" t="n">
        <v>1</v>
      </c>
      <c r="C33" s="109" t="n"/>
      <c r="D33" s="2408" t="inlineStr">
        <is>
          <t>Государственный компонент</t>
        </is>
      </c>
      <c r="E33" s="108" t="n"/>
      <c r="F33" s="108" t="n"/>
      <c r="G33" s="108" t="n"/>
      <c r="H33" s="108" t="n"/>
      <c r="I33" s="108" t="n"/>
      <c r="J33" s="108" t="n"/>
      <c r="K33" s="108" t="n"/>
      <c r="L33" s="108" t="n"/>
      <c r="M33" s="108" t="n"/>
      <c r="N33" s="108" t="n"/>
      <c r="O33" s="108" t="n"/>
      <c r="P33" s="108" t="n"/>
      <c r="Q33" s="108" t="n"/>
      <c r="R33" s="108" t="n"/>
      <c r="S33" s="108" t="n"/>
      <c r="T33" s="108" t="n"/>
      <c r="U33" s="108" t="n"/>
      <c r="V33" s="108" t="n"/>
      <c r="W33" s="108" t="n"/>
      <c r="X33" s="108" t="n"/>
      <c r="Y33" s="148" t="n"/>
      <c r="Z33" s="3214" t="n"/>
      <c r="AA33" s="1479" t="n"/>
      <c r="AB33" s="148" t="n"/>
      <c r="AC33" s="2372" t="n"/>
      <c r="AD33" s="148" t="n"/>
      <c r="AE33" s="2370">
        <f>AE34+AE37</f>
        <v/>
      </c>
      <c r="AF33" s="109" t="n"/>
      <c r="AG33" s="2370">
        <f>AG34+AG37</f>
        <v/>
      </c>
      <c r="AH33" s="108" t="n"/>
      <c r="AI33" s="109" t="n"/>
      <c r="AJ33" s="951">
        <f>AJ34+AJ37</f>
        <v/>
      </c>
      <c r="AK33" s="108" t="n"/>
      <c r="AL33" s="109" t="n"/>
      <c r="AM33" s="978">
        <f>AM34+AM37</f>
        <v/>
      </c>
      <c r="AN33" s="109" t="n"/>
      <c r="AO33" s="978">
        <f>AO34+AO37</f>
        <v/>
      </c>
      <c r="AP33" s="109" t="n"/>
      <c r="AQ33" s="978">
        <f>AQ34+AQ37</f>
        <v/>
      </c>
      <c r="AR33" s="109" t="n"/>
      <c r="AS33" s="978" t="n"/>
      <c r="AT33" s="109" t="n"/>
      <c r="AU33" s="2897" t="n"/>
      <c r="AV33" s="108" t="n"/>
      <c r="AW33" s="2370">
        <f>AW34+AW37</f>
        <v/>
      </c>
      <c r="AX33" s="109" t="n"/>
      <c r="AY33" s="978">
        <f>AY34+AY37</f>
        <v/>
      </c>
      <c r="AZ33" s="109" t="n"/>
      <c r="BA33" s="2898">
        <f>BA34+BA37</f>
        <v/>
      </c>
      <c r="BB33" s="148" t="n"/>
      <c r="BC33" s="951">
        <f>BC34+BC37</f>
        <v/>
      </c>
      <c r="BD33" s="109" t="n"/>
      <c r="BE33" s="978">
        <f>BE34+BE37</f>
        <v/>
      </c>
      <c r="BF33" s="109" t="n"/>
      <c r="BG33" s="2898">
        <f>BG34+BG37</f>
        <v/>
      </c>
      <c r="BH33" s="148" t="n"/>
      <c r="BI33" s="951">
        <f>BI34+BI37</f>
        <v/>
      </c>
      <c r="BJ33" s="109" t="n"/>
      <c r="BK33" s="951">
        <f>BK34+BK37</f>
        <v/>
      </c>
      <c r="BL33" s="109" t="n"/>
      <c r="BM33" s="978">
        <f>BM34+BM37</f>
        <v/>
      </c>
      <c r="BN33" s="109" t="n"/>
      <c r="BO33" s="3279" t="n"/>
      <c r="BP33" s="131" t="n"/>
      <c r="BQ33" s="131" t="n"/>
      <c r="BR33" s="131" t="n"/>
      <c r="BS33" s="132" t="n"/>
      <c r="BT33" s="1" t="n"/>
      <c r="BU33" s="1" t="n"/>
    </row>
    <row r="34">
      <c r="A34" s="355" t="n"/>
      <c r="B34" s="2555" t="inlineStr">
        <is>
          <t>1.1</t>
        </is>
      </c>
      <c r="C34" s="124" t="n"/>
      <c r="D34" s="632" t="inlineStr">
        <is>
          <t>Модуль  "Прогрессивные технологии в производстве неорганических неметаллических материалов и изделий"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61" t="n"/>
      <c r="Z34" s="386" t="n"/>
      <c r="AA34" s="1228" t="n"/>
      <c r="AB34" s="161" t="n"/>
      <c r="AC34" s="2556" t="n"/>
      <c r="AD34" s="161" t="n"/>
      <c r="AE34" s="1203">
        <f>AE35+AE36</f>
        <v/>
      </c>
      <c r="AF34" s="124" t="n"/>
      <c r="AG34" s="3280">
        <f>AG35+AG36</f>
        <v/>
      </c>
      <c r="AH34" s="163" t="n"/>
      <c r="AI34" s="231" t="n"/>
      <c r="AJ34" s="2558">
        <f>AJ35+AJ36</f>
        <v/>
      </c>
      <c r="AK34" s="123" t="n"/>
      <c r="AL34" s="124" t="n"/>
      <c r="AM34" s="1287">
        <f>AM35+AM36</f>
        <v/>
      </c>
      <c r="AN34" s="139" t="n"/>
      <c r="AO34" s="1287">
        <f>AO35+AO36</f>
        <v/>
      </c>
      <c r="AP34" s="139" t="n"/>
      <c r="AQ34" s="1287">
        <f>AQ35+AQ36</f>
        <v/>
      </c>
      <c r="AR34" s="139" t="n"/>
      <c r="AS34" s="1287" t="n"/>
      <c r="AT34" s="139" t="n"/>
      <c r="AU34" s="2900" t="n"/>
      <c r="AV34" s="123" t="n"/>
      <c r="AW34" s="1203">
        <f>AW35+AW36</f>
        <v/>
      </c>
      <c r="AX34" s="124" t="n"/>
      <c r="AY34" s="981">
        <f>AY35+AY36</f>
        <v/>
      </c>
      <c r="AZ34" s="124" t="n"/>
      <c r="BA34" s="2901">
        <f>BA35+BA36</f>
        <v/>
      </c>
      <c r="BB34" s="161" t="n"/>
      <c r="BC34" s="2558">
        <f>BC35+BC36</f>
        <v/>
      </c>
      <c r="BD34" s="124" t="n"/>
      <c r="BE34" s="2558">
        <f>BE35+BE36</f>
        <v/>
      </c>
      <c r="BF34" s="124" t="n"/>
      <c r="BG34" s="981">
        <f>BG35+BG36</f>
        <v/>
      </c>
      <c r="BH34" s="124" t="n"/>
      <c r="BI34" s="1289">
        <f>BI35+BI36</f>
        <v/>
      </c>
      <c r="BJ34" s="139" t="n"/>
      <c r="BK34" s="1289">
        <f>BK35+BK36</f>
        <v/>
      </c>
      <c r="BL34" s="139" t="n"/>
      <c r="BM34" s="1289">
        <f>BM35+BM36</f>
        <v/>
      </c>
      <c r="BN34" s="139" t="n"/>
      <c r="BO34" s="3112" t="n"/>
      <c r="BP34" s="206" t="n"/>
      <c r="BQ34" s="206" t="n"/>
      <c r="BR34" s="206" t="n"/>
      <c r="BS34" s="207" t="n"/>
      <c r="BT34" s="1" t="n"/>
      <c r="BU34" s="1" t="n"/>
    </row>
    <row r="35">
      <c r="A35" s="355" t="n"/>
      <c r="B35" s="2568" t="inlineStr">
        <is>
          <t>1.1.1</t>
        </is>
      </c>
      <c r="C35" s="179" t="n"/>
      <c r="D35" s="3281" t="inlineStr">
        <is>
          <t>Прогрессивные технологии производства вяжущих веществ, керамических и стекловидных материалов и изделий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2" t="n"/>
      <c r="Z35" s="393" t="inlineStr">
        <is>
          <t>2059.1/2024</t>
        </is>
      </c>
      <c r="AA35" s="434" t="n">
        <v>2</v>
      </c>
      <c r="AB35" s="132" t="n"/>
      <c r="AC35" s="2770" t="n">
        <v>1</v>
      </c>
      <c r="AD35" s="175" t="n"/>
      <c r="AE35" s="2578" t="n">
        <v>216</v>
      </c>
      <c r="AF35" s="179" t="n"/>
      <c r="AG35" s="2578" t="n">
        <v>88</v>
      </c>
      <c r="AH35" s="131" t="n"/>
      <c r="AI35" s="179" t="n"/>
      <c r="AJ35" s="2573">
        <f>AM35+AO35+AQ35+AS35</f>
        <v/>
      </c>
      <c r="AK35" s="131" t="n"/>
      <c r="AL35" s="179" t="n"/>
      <c r="AM35" s="2574" t="n">
        <v>12</v>
      </c>
      <c r="AN35" s="179" t="n"/>
      <c r="AO35" s="2574" t="n">
        <v>12</v>
      </c>
      <c r="AP35" s="179" t="n"/>
      <c r="AQ35" s="2574" t="n"/>
      <c r="AR35" s="179" t="n"/>
      <c r="AS35" s="2574" t="n"/>
      <c r="AT35" s="179" t="n"/>
      <c r="AU35" s="2907" t="n"/>
      <c r="AV35" s="131" t="n"/>
      <c r="AW35" s="2577" t="n">
        <v>108</v>
      </c>
      <c r="AX35" s="179" t="n"/>
      <c r="AY35" s="2574" t="n">
        <v>12</v>
      </c>
      <c r="AZ35" s="179" t="n"/>
      <c r="BA35" s="2574" t="n">
        <v>3</v>
      </c>
      <c r="BB35" s="179" t="n"/>
      <c r="BC35" s="2573" t="n">
        <v>108</v>
      </c>
      <c r="BD35" s="179" t="n"/>
      <c r="BE35" s="2574" t="n">
        <v>12</v>
      </c>
      <c r="BF35" s="179" t="n"/>
      <c r="BG35" s="2574" t="n">
        <v>3</v>
      </c>
      <c r="BH35" s="179" t="n"/>
      <c r="BI35" s="2573" t="n"/>
      <c r="BJ35" s="179" t="n"/>
      <c r="BK35" s="2574" t="n"/>
      <c r="BL35" s="179" t="n"/>
      <c r="BM35" s="2574" t="n"/>
      <c r="BN35" s="179" t="n"/>
      <c r="BO35" s="409" t="inlineStr">
        <is>
          <t>УПК-1</t>
        </is>
      </c>
      <c r="BP35" s="131" t="n"/>
      <c r="BQ35" s="131" t="n"/>
      <c r="BR35" s="131" t="n"/>
      <c r="BS35" s="132" t="n"/>
      <c r="BT35" s="1" t="n"/>
      <c r="BU35" s="1" t="n"/>
    </row>
    <row r="36">
      <c r="A36" s="355" t="n"/>
      <c r="B36" s="2562" t="inlineStr">
        <is>
          <t>1.1.2</t>
        </is>
      </c>
      <c r="C36" s="179" t="n"/>
      <c r="D36" s="2608" t="inlineStr">
        <is>
          <t>Высокотемпературные твердофазные процессы в неорганических неметаллических материалах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2" t="n"/>
      <c r="Z36" s="2060" t="n"/>
      <c r="AA36" s="627" t="n">
        <v>3</v>
      </c>
      <c r="AB36" s="132" t="n"/>
      <c r="AC36" s="1315" t="n"/>
      <c r="AD36" s="175" t="n"/>
      <c r="AE36" s="2059" t="n">
        <v>108</v>
      </c>
      <c r="AF36" s="179" t="n"/>
      <c r="AG36" s="2059" t="n">
        <v>46</v>
      </c>
      <c r="AH36" s="131" t="n"/>
      <c r="AI36" s="179" t="n"/>
      <c r="AJ36" s="2565">
        <f>AM36+AO36+AQ36+AS36</f>
        <v/>
      </c>
      <c r="AK36" s="131" t="n"/>
      <c r="AL36" s="179" t="n"/>
      <c r="AM36" s="1877" t="n">
        <v>6</v>
      </c>
      <c r="AN36" s="179" t="n"/>
      <c r="AO36" s="1877" t="n"/>
      <c r="AP36" s="179" t="n"/>
      <c r="AQ36" s="1877" t="n">
        <v>6</v>
      </c>
      <c r="AR36" s="179" t="n"/>
      <c r="AS36" s="1877" t="n"/>
      <c r="AT36" s="179" t="n"/>
      <c r="AU36" s="2551" t="n"/>
      <c r="AV36" s="131" t="n"/>
      <c r="AW36" s="2579" t="n"/>
      <c r="AX36" s="179" t="n"/>
      <c r="AY36" s="1877" t="n"/>
      <c r="AZ36" s="179" t="n"/>
      <c r="BA36" s="1877" t="n"/>
      <c r="BB36" s="179" t="n"/>
      <c r="BC36" s="2565" t="n"/>
      <c r="BD36" s="179" t="n"/>
      <c r="BE36" s="1877" t="n"/>
      <c r="BF36" s="179" t="n"/>
      <c r="BG36" s="1877" t="n"/>
      <c r="BH36" s="179" t="n"/>
      <c r="BI36" s="2565">
        <f>AE36</f>
        <v/>
      </c>
      <c r="BJ36" s="179" t="n"/>
      <c r="BK36" s="1877">
        <f>AJ36</f>
        <v/>
      </c>
      <c r="BL36" s="179" t="n"/>
      <c r="BM36" s="1877" t="n">
        <v>3</v>
      </c>
      <c r="BN36" s="179" t="n"/>
      <c r="BO36" s="1675" t="inlineStr">
        <is>
          <t>УПК-2</t>
        </is>
      </c>
      <c r="BP36" s="131" t="n"/>
      <c r="BQ36" s="131" t="n"/>
      <c r="BR36" s="131" t="n"/>
      <c r="BS36" s="132" t="n"/>
      <c r="BT36" s="1" t="n"/>
      <c r="BU36" s="1" t="n"/>
    </row>
    <row r="37">
      <c r="A37" s="355" t="n"/>
      <c r="B37" s="2581" t="inlineStr">
        <is>
          <t>1.2</t>
        </is>
      </c>
      <c r="C37" s="179" t="n"/>
      <c r="D37" s="3113" t="inlineStr">
        <is>
          <t>Модуль   "Научно-исследовательская работа"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3282" t="n"/>
      <c r="AA37" s="2064" t="n"/>
      <c r="AB37" s="132" t="n"/>
      <c r="AC37" s="2396" t="n"/>
      <c r="AD37" s="175" t="n"/>
      <c r="AE37" s="2066">
        <f>AE38+AE39</f>
        <v/>
      </c>
      <c r="AF37" s="179" t="n"/>
      <c r="AG37" s="2066">
        <f>AG38+AG39</f>
        <v/>
      </c>
      <c r="AH37" s="131" t="n"/>
      <c r="AI37" s="179" t="n"/>
      <c r="AJ37" s="2585">
        <f>AJ38+AJ39</f>
        <v/>
      </c>
      <c r="AK37" s="131" t="n"/>
      <c r="AL37" s="179" t="n"/>
      <c r="AM37" s="1878">
        <f>AM38+AM39</f>
        <v/>
      </c>
      <c r="AN37" s="179" t="n"/>
      <c r="AO37" s="1878">
        <f>AO38+AO39</f>
        <v/>
      </c>
      <c r="AP37" s="179" t="n"/>
      <c r="AQ37" s="1878" t="n"/>
      <c r="AR37" s="179" t="n"/>
      <c r="AS37" s="1878" t="n"/>
      <c r="AT37" s="179" t="n"/>
      <c r="AU37" s="2913" t="n"/>
      <c r="AV37" s="131" t="n"/>
      <c r="AW37" s="2586">
        <f>AW38+AW39</f>
        <v/>
      </c>
      <c r="AX37" s="179" t="n"/>
      <c r="AY37" s="1878">
        <f>AY38+AY39</f>
        <v/>
      </c>
      <c r="AZ37" s="179" t="n"/>
      <c r="BA37" s="1878">
        <f>BA38+BA39</f>
        <v/>
      </c>
      <c r="BB37" s="179" t="n"/>
      <c r="BC37" s="2585">
        <f>BC38+BC39</f>
        <v/>
      </c>
      <c r="BD37" s="179" t="n"/>
      <c r="BE37" s="1878">
        <f>BE38+BE39</f>
        <v/>
      </c>
      <c r="BF37" s="179" t="n"/>
      <c r="BG37" s="1878">
        <f>BG38+BG39</f>
        <v/>
      </c>
      <c r="BH37" s="179" t="n"/>
      <c r="BI37" s="2585">
        <f>BI38+BI39</f>
        <v/>
      </c>
      <c r="BJ37" s="179" t="n"/>
      <c r="BK37" s="1878" t="n"/>
      <c r="BL37" s="179" t="n"/>
      <c r="BM37" s="1878">
        <f>BM38+BM39</f>
        <v/>
      </c>
      <c r="BN37" s="179" t="n"/>
      <c r="BO37" s="1675" t="n"/>
      <c r="BP37" s="131" t="n"/>
      <c r="BQ37" s="131" t="n"/>
      <c r="BR37" s="131" t="n"/>
      <c r="BS37" s="132" t="n"/>
      <c r="BT37" s="1" t="n"/>
      <c r="BU37" s="1" t="n"/>
    </row>
    <row r="38">
      <c r="A38" s="355" t="n"/>
      <c r="B38" s="2562" t="inlineStr">
        <is>
          <t>1.2.1</t>
        </is>
      </c>
      <c r="C38" s="179" t="n"/>
      <c r="D38" s="1657" t="inlineStr">
        <is>
          <t>Научно-исследовательский семинар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3283" t="n"/>
      <c r="AA38" s="627" t="n"/>
      <c r="AB38" s="132" t="n"/>
      <c r="AC38" s="1315" t="inlineStr">
        <is>
          <t>1,2,3</t>
        </is>
      </c>
      <c r="AD38" s="175" t="n"/>
      <c r="AE38" s="2059" t="n">
        <v>216</v>
      </c>
      <c r="AF38" s="179" t="n"/>
      <c r="AG38" s="2059" t="n"/>
      <c r="AH38" s="131" t="n"/>
      <c r="AI38" s="179" t="n"/>
      <c r="AJ38" s="2565" t="n"/>
      <c r="AK38" s="131" t="n"/>
      <c r="AL38" s="179" t="n"/>
      <c r="AM38" s="1877" t="n"/>
      <c r="AN38" s="179" t="n"/>
      <c r="AO38" s="1877" t="n"/>
      <c r="AP38" s="179" t="n"/>
      <c r="AQ38" s="1877" t="n"/>
      <c r="AR38" s="179" t="n"/>
      <c r="AS38" s="1877" t="n"/>
      <c r="AT38" s="179" t="n"/>
      <c r="AU38" s="2551" t="n"/>
      <c r="AV38" s="131" t="n"/>
      <c r="AW38" s="2579" t="n">
        <v>72</v>
      </c>
      <c r="AX38" s="179" t="n"/>
      <c r="AY38" s="1877" t="n"/>
      <c r="AZ38" s="179" t="n"/>
      <c r="BA38" s="1877" t="n">
        <v>2</v>
      </c>
      <c r="BB38" s="179" t="n"/>
      <c r="BC38" s="2565" t="n">
        <v>72</v>
      </c>
      <c r="BD38" s="179" t="n"/>
      <c r="BE38" s="1877" t="n"/>
      <c r="BF38" s="179" t="n"/>
      <c r="BG38" s="1877" t="n">
        <v>2</v>
      </c>
      <c r="BH38" s="179" t="n"/>
      <c r="BI38" s="2565" t="n">
        <v>72</v>
      </c>
      <c r="BJ38" s="179" t="n"/>
      <c r="BK38" s="1877" t="n"/>
      <c r="BL38" s="179" t="n"/>
      <c r="BM38" s="1877" t="n">
        <v>2</v>
      </c>
      <c r="BN38" s="179" t="n"/>
      <c r="BO38" s="746" t="inlineStr">
        <is>
          <t>УК-1,4,5,6;УПК-4</t>
        </is>
      </c>
      <c r="BP38" s="131" t="n"/>
      <c r="BQ38" s="131" t="n"/>
      <c r="BR38" s="131" t="n"/>
      <c r="BS38" s="132" t="n"/>
      <c r="BT38" s="1" t="n"/>
      <c r="BU38" s="1" t="n"/>
    </row>
    <row r="39">
      <c r="A39" s="355" t="n"/>
      <c r="B39" s="2401" t="inlineStr">
        <is>
          <t>1.2.2</t>
        </is>
      </c>
      <c r="C39" s="197" t="n"/>
      <c r="D39" s="2402" t="inlineStr">
        <is>
          <t>Информационные технологии в науке и производстве</t>
        </is>
      </c>
      <c r="E39" s="191" t="n"/>
      <c r="F39" s="191" t="n"/>
      <c r="G39" s="191" t="n"/>
      <c r="H39" s="191" t="n"/>
      <c r="I39" s="191" t="n"/>
      <c r="J39" s="191" t="n"/>
      <c r="K39" s="191" t="n"/>
      <c r="L39" s="191" t="n"/>
      <c r="M39" s="191" t="n"/>
      <c r="N39" s="191" t="n"/>
      <c r="O39" s="191" t="n"/>
      <c r="P39" s="191" t="n"/>
      <c r="Q39" s="191" t="n"/>
      <c r="R39" s="191" t="n"/>
      <c r="S39" s="191" t="n"/>
      <c r="T39" s="191" t="n"/>
      <c r="U39" s="191" t="n"/>
      <c r="V39" s="191" t="n"/>
      <c r="W39" s="191" t="n"/>
      <c r="X39" s="191" t="n"/>
      <c r="Y39" s="192" t="n"/>
      <c r="Z39" s="3210" t="n"/>
      <c r="AA39" s="2403" t="n">
        <v>1</v>
      </c>
      <c r="AB39" s="192" t="n"/>
      <c r="AC39" s="2404" t="n"/>
      <c r="AD39" s="192" t="n"/>
      <c r="AE39" s="2917" t="n">
        <v>108</v>
      </c>
      <c r="AF39" s="2322" t="n"/>
      <c r="AG39" s="2917" t="n">
        <v>52</v>
      </c>
      <c r="AH39" s="411" t="n"/>
      <c r="AI39" s="2322" t="n"/>
      <c r="AJ39" s="2406">
        <f>AM39+AO39</f>
        <v/>
      </c>
      <c r="AK39" s="191" t="n"/>
      <c r="AL39" s="197" t="n"/>
      <c r="AM39" s="966" t="n">
        <v>6</v>
      </c>
      <c r="AN39" s="197" t="n"/>
      <c r="AO39" s="966" t="n">
        <v>8</v>
      </c>
      <c r="AP39" s="197" t="n"/>
      <c r="AQ39" s="966" t="n"/>
      <c r="AR39" s="197" t="n"/>
      <c r="AS39" s="966" t="n"/>
      <c r="AT39" s="197" t="n"/>
      <c r="AU39" s="2918" t="n"/>
      <c r="AV39" s="191" t="n"/>
      <c r="AW39" s="1627">
        <f>AE39</f>
        <v/>
      </c>
      <c r="AX39" s="197" t="n"/>
      <c r="AY39" s="966">
        <f>AJ39</f>
        <v/>
      </c>
      <c r="AZ39" s="197" t="n"/>
      <c r="BA39" s="966" t="n">
        <v>3</v>
      </c>
      <c r="BB39" s="197" t="n"/>
      <c r="BC39" s="2406" t="n"/>
      <c r="BD39" s="197" t="n"/>
      <c r="BE39" s="966" t="n"/>
      <c r="BF39" s="197" t="n"/>
      <c r="BG39" s="966" t="n"/>
      <c r="BH39" s="197" t="n"/>
      <c r="BI39" s="2406" t="n"/>
      <c r="BJ39" s="197" t="n"/>
      <c r="BK39" s="966" t="n"/>
      <c r="BL39" s="197" t="n"/>
      <c r="BM39" s="966" t="n"/>
      <c r="BN39" s="197" t="n"/>
      <c r="BO39" s="2496" t="inlineStr">
        <is>
          <t>УК-2,5-7; УПК-3</t>
        </is>
      </c>
      <c r="BP39" s="202" t="n"/>
      <c r="BQ39" s="202" t="n"/>
      <c r="BR39" s="202" t="n"/>
      <c r="BS39" s="742" t="n"/>
      <c r="BT39" s="1" t="n"/>
      <c r="BU39" s="1" t="n"/>
    </row>
    <row r="40">
      <c r="A40" s="355" t="n"/>
      <c r="B40" s="1237" t="inlineStr">
        <is>
          <t>2</t>
        </is>
      </c>
      <c r="C40" s="148" t="n"/>
      <c r="D40" s="2408" t="inlineStr">
        <is>
          <t>Компонент учреждения образования</t>
        </is>
      </c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48" t="n"/>
      <c r="Z40" s="3214" t="n"/>
      <c r="AA40" s="1281" t="n"/>
      <c r="AB40" s="148" t="n"/>
      <c r="AC40" s="2920" t="n"/>
      <c r="AD40" s="148" t="n"/>
      <c r="AE40" s="2370">
        <f>AE41+AE45+AE48+AE42</f>
        <v/>
      </c>
      <c r="AF40" s="109" t="n"/>
      <c r="AG40" s="2370">
        <f>AG41+AG42+AG45+AG48</f>
        <v/>
      </c>
      <c r="AH40" s="108" t="n"/>
      <c r="AI40" s="109" t="n"/>
      <c r="AJ40" s="951">
        <f>AJ41+AJ42+AJ45+AJ48</f>
        <v/>
      </c>
      <c r="AK40" s="108" t="n"/>
      <c r="AL40" s="109" t="n"/>
      <c r="AM40" s="978">
        <f>AM41+AM42+AM45+AM48</f>
        <v/>
      </c>
      <c r="AN40" s="109" t="n"/>
      <c r="AO40" s="978">
        <f>AO41+AO42+AO45+AO48</f>
        <v/>
      </c>
      <c r="AP40" s="109" t="n"/>
      <c r="AQ40" s="978">
        <f>AQ41+AQ42+AQ45+AQ48</f>
        <v/>
      </c>
      <c r="AR40" s="109" t="n"/>
      <c r="AS40" s="978" t="n"/>
      <c r="AT40" s="109" t="n"/>
      <c r="AU40" s="3284" t="n"/>
      <c r="AV40" s="2762" t="n"/>
      <c r="AW40" s="3284">
        <f>AW41+AW42+AW45+AW48</f>
        <v/>
      </c>
      <c r="AX40" s="2762" t="n"/>
      <c r="AY40" s="3285">
        <f>AY41+AY42+AY45+AY48</f>
        <v/>
      </c>
      <c r="AZ40" s="2762" t="n"/>
      <c r="BA40" s="3285">
        <f>BA41+BA42+BA45+BA48</f>
        <v/>
      </c>
      <c r="BB40" s="2762" t="n"/>
      <c r="BC40" s="951">
        <f>BC41+BC42+BC45+BC48</f>
        <v/>
      </c>
      <c r="BD40" s="109" t="n"/>
      <c r="BE40" s="978">
        <f>BE41+BE42+BE45+BE48</f>
        <v/>
      </c>
      <c r="BF40" s="109" t="n"/>
      <c r="BG40" s="978">
        <f>BG41+BG42+BG45+BG48</f>
        <v/>
      </c>
      <c r="BH40" s="109" t="n"/>
      <c r="BI40" s="951">
        <f>BI41+BI42+BI45+BI48</f>
        <v/>
      </c>
      <c r="BJ40" s="109" t="n"/>
      <c r="BK40" s="978">
        <f>BK41+BK42+BK45+BK48</f>
        <v/>
      </c>
      <c r="BL40" s="109" t="n"/>
      <c r="BM40" s="978">
        <f>BM41+BM42+BM45+BM48</f>
        <v/>
      </c>
      <c r="BN40" s="109" t="n"/>
      <c r="BO40" s="2921" t="n"/>
      <c r="BP40" s="108" t="n"/>
      <c r="BQ40" s="108" t="n"/>
      <c r="BR40" s="108" t="n"/>
      <c r="BS40" s="148" t="n"/>
      <c r="BT40" s="1" t="n"/>
      <c r="BU40" s="1" t="n"/>
    </row>
    <row r="41">
      <c r="A41" s="355" t="n"/>
      <c r="B41" s="2922" t="inlineStr">
        <is>
          <t>2.1</t>
        </is>
      </c>
      <c r="C41" s="161" t="n"/>
      <c r="D41" s="3215" t="inlineStr">
        <is>
          <t>Иностранный язык для делового и профессионального общения</t>
        </is>
      </c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61" t="n"/>
      <c r="Z41" s="415" t="inlineStr">
        <is>
          <t>2022/2023</t>
        </is>
      </c>
      <c r="AA41" s="2603" t="n"/>
      <c r="AB41" s="161" t="n"/>
      <c r="AC41" s="2603" t="n">
        <v>1</v>
      </c>
      <c r="AD41" s="161" t="n"/>
      <c r="AE41" s="2792" t="n">
        <v>108</v>
      </c>
      <c r="AF41" s="124" t="n"/>
      <c r="AG41" s="3286" t="n">
        <v>52</v>
      </c>
      <c r="AH41" s="163" t="n"/>
      <c r="AI41" s="231" t="n"/>
      <c r="AJ41" s="2600" t="n">
        <v>16</v>
      </c>
      <c r="AK41" s="123" t="n"/>
      <c r="AL41" s="124" t="n"/>
      <c r="AM41" s="2794" t="n"/>
      <c r="AN41" s="124" t="n"/>
      <c r="AO41" s="2794" t="n"/>
      <c r="AP41" s="124" t="n"/>
      <c r="AQ41" s="2794" t="n">
        <v>16</v>
      </c>
      <c r="AR41" s="124" t="n"/>
      <c r="AS41" s="2794" t="n"/>
      <c r="AT41" s="124" t="n"/>
      <c r="AU41" s="2923" t="n"/>
      <c r="AV41" s="123" t="n"/>
      <c r="AW41" s="2792" t="n">
        <v>108</v>
      </c>
      <c r="AX41" s="124" t="n"/>
      <c r="AY41" s="2794" t="n">
        <v>16</v>
      </c>
      <c r="AZ41" s="124" t="n"/>
      <c r="BA41" s="2794" t="n">
        <v>3</v>
      </c>
      <c r="BB41" s="124" t="n"/>
      <c r="BC41" s="2924" t="n"/>
      <c r="BD41" s="124" t="n"/>
      <c r="BE41" s="2925" t="n"/>
      <c r="BF41" s="124" t="n"/>
      <c r="BG41" s="2925" t="n"/>
      <c r="BH41" s="124" t="n"/>
      <c r="BI41" s="2924" t="n"/>
      <c r="BJ41" s="124" t="n"/>
      <c r="BK41" s="2925" t="n"/>
      <c r="BL41" s="124" t="n"/>
      <c r="BM41" s="2925" t="n"/>
      <c r="BN41" s="124" t="n"/>
      <c r="BO41" s="2926" t="inlineStr">
        <is>
          <t>УК-3</t>
        </is>
      </c>
      <c r="BP41" s="123" t="n"/>
      <c r="BQ41" s="123" t="n"/>
      <c r="BR41" s="123" t="n"/>
      <c r="BS41" s="161" t="n"/>
      <c r="BT41" s="1" t="n"/>
      <c r="BU41" s="1" t="n"/>
    </row>
    <row r="42">
      <c r="A42" s="355" t="n"/>
      <c r="B42" s="2581" t="inlineStr">
        <is>
          <t>2.2</t>
        </is>
      </c>
      <c r="C42" s="179" t="n"/>
      <c r="D42" s="2582" t="inlineStr">
        <is>
          <t>Модуль "Физико-химические аспекты современного материаловедения"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2067" t="n"/>
      <c r="AA42" s="2064" t="n"/>
      <c r="AB42" s="132" t="n"/>
      <c r="AC42" s="2396" t="n"/>
      <c r="AD42" s="175" t="n"/>
      <c r="AE42" s="2066">
        <f>AE43+AE44</f>
        <v/>
      </c>
      <c r="AF42" s="179" t="n"/>
      <c r="AG42" s="2066">
        <f>AG43+AG44</f>
        <v/>
      </c>
      <c r="AH42" s="131" t="n"/>
      <c r="AI42" s="179" t="n"/>
      <c r="AJ42" s="2585">
        <f>AJ43+AJ44</f>
        <v/>
      </c>
      <c r="AK42" s="131" t="n"/>
      <c r="AL42" s="179" t="n"/>
      <c r="AM42" s="1878">
        <f>AM43+AM44</f>
        <v/>
      </c>
      <c r="AN42" s="179" t="n"/>
      <c r="AO42" s="1878">
        <f>AO43+AO44</f>
        <v/>
      </c>
      <c r="AP42" s="179" t="n"/>
      <c r="AQ42" s="1878">
        <f>AQ43+AQ44</f>
        <v/>
      </c>
      <c r="AR42" s="179" t="n"/>
      <c r="AS42" s="1878" t="n"/>
      <c r="AT42" s="179" t="n"/>
      <c r="AU42" s="2913" t="n"/>
      <c r="AV42" s="131" t="n"/>
      <c r="AW42" s="2586">
        <f>AW43+AW44</f>
        <v/>
      </c>
      <c r="AX42" s="179" t="n"/>
      <c r="AY42" s="2585">
        <f>AY43+AY44</f>
        <v/>
      </c>
      <c r="AZ42" s="179" t="n"/>
      <c r="BA42" s="2583">
        <f>BA43+BA44</f>
        <v/>
      </c>
      <c r="BB42" s="132" t="n"/>
      <c r="BC42" s="2585" t="n"/>
      <c r="BD42" s="179" t="n"/>
      <c r="BE42" s="1878" t="n"/>
      <c r="BF42" s="179" t="n"/>
      <c r="BG42" s="1878" t="n"/>
      <c r="BH42" s="179" t="n"/>
      <c r="BI42" s="2585" t="n"/>
      <c r="BJ42" s="179" t="n"/>
      <c r="BK42" s="1878" t="n"/>
      <c r="BL42" s="179" t="n"/>
      <c r="BM42" s="1878" t="n"/>
      <c r="BN42" s="179" t="n"/>
      <c r="BO42" s="1675" t="n"/>
      <c r="BP42" s="131" t="n"/>
      <c r="BQ42" s="131" t="n"/>
      <c r="BR42" s="131" t="n"/>
      <c r="BS42" s="132" t="n"/>
      <c r="BT42" s="1" t="n"/>
      <c r="BU42" s="1" t="n"/>
    </row>
    <row r="43">
      <c r="A43" s="355" t="n"/>
      <c r="B43" s="1682" t="inlineStr">
        <is>
          <t>2.2.1</t>
        </is>
      </c>
      <c r="C43" s="132" t="n"/>
      <c r="D43" s="2608" t="inlineStr">
        <is>
          <t>Техника, методология синтеза и исследования неорганических неметаллических материалов и изделий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2060" t="n"/>
      <c r="AA43" s="2930" t="n"/>
      <c r="AB43" s="132" t="n"/>
      <c r="AC43" s="627" t="n">
        <v>1</v>
      </c>
      <c r="AD43" s="132" t="n"/>
      <c r="AE43" s="2059" t="n">
        <v>98</v>
      </c>
      <c r="AF43" s="179" t="n"/>
      <c r="AG43" s="2059" t="n">
        <v>44</v>
      </c>
      <c r="AH43" s="131" t="n"/>
      <c r="AI43" s="179" t="n"/>
      <c r="AJ43" s="2565">
        <f>AM43+AO43+AQ43</f>
        <v/>
      </c>
      <c r="AK43" s="131" t="n"/>
      <c r="AL43" s="179" t="n"/>
      <c r="AM43" s="1877" t="n">
        <v>4</v>
      </c>
      <c r="AN43" s="179" t="n"/>
      <c r="AO43" s="1877" t="n">
        <v>4</v>
      </c>
      <c r="AP43" s="179" t="n"/>
      <c r="AQ43" s="1877" t="n">
        <v>4</v>
      </c>
      <c r="AR43" s="179" t="n"/>
      <c r="AS43" s="2931" t="n"/>
      <c r="AT43" s="179" t="n"/>
      <c r="AU43" s="2932" t="n"/>
      <c r="AV43" s="131" t="n"/>
      <c r="AW43" s="2579">
        <f>AE43</f>
        <v/>
      </c>
      <c r="AX43" s="179" t="n"/>
      <c r="AY43" s="1877">
        <f>AJ43</f>
        <v/>
      </c>
      <c r="AZ43" s="179" t="n"/>
      <c r="BA43" s="1877" t="n">
        <v>3</v>
      </c>
      <c r="BB43" s="179" t="n"/>
      <c r="BC43" s="3118" t="n"/>
      <c r="BD43" s="179" t="n"/>
      <c r="BE43" s="2931" t="n"/>
      <c r="BF43" s="179" t="n"/>
      <c r="BG43" s="2931" t="n"/>
      <c r="BH43" s="179" t="n"/>
      <c r="BI43" s="3118" t="n"/>
      <c r="BJ43" s="179" t="n"/>
      <c r="BK43" s="2931" t="n"/>
      <c r="BL43" s="179" t="n"/>
      <c r="BM43" s="2931" t="n"/>
      <c r="BN43" s="179" t="n"/>
      <c r="BO43" s="1675" t="inlineStr">
        <is>
          <t xml:space="preserve"> СК-1</t>
        </is>
      </c>
      <c r="BP43" s="131" t="n"/>
      <c r="BQ43" s="131" t="n"/>
      <c r="BR43" s="131" t="n"/>
      <c r="BS43" s="132" t="n"/>
      <c r="BT43" s="1" t="n"/>
      <c r="BU43" s="1" t="n"/>
    </row>
    <row r="44">
      <c r="A44" s="355" t="n"/>
      <c r="B44" s="1682" t="inlineStr">
        <is>
          <t>2.2.2</t>
        </is>
      </c>
      <c r="C44" s="132" t="n"/>
      <c r="D44" s="2608" t="inlineStr">
        <is>
          <t xml:space="preserve">Физико-химические аспекты получения инновационных неорганических неметаллических материалов 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2" t="n"/>
      <c r="Z44" s="2060" t="n"/>
      <c r="AA44" s="627" t="n">
        <v>1</v>
      </c>
      <c r="AB44" s="132" t="n"/>
      <c r="AC44" s="2396" t="n"/>
      <c r="AD44" s="175" t="n"/>
      <c r="AE44" s="2059" t="n">
        <v>214</v>
      </c>
      <c r="AF44" s="179" t="n"/>
      <c r="AG44" s="2059" t="n">
        <v>84</v>
      </c>
      <c r="AH44" s="131" t="n"/>
      <c r="AI44" s="179" t="n"/>
      <c r="AJ44" s="2565">
        <f>AM44+AO44+AQ44</f>
        <v/>
      </c>
      <c r="AK44" s="131" t="n"/>
      <c r="AL44" s="179" t="n"/>
      <c r="AM44" s="1877" t="n">
        <v>8</v>
      </c>
      <c r="AN44" s="179" t="n"/>
      <c r="AO44" s="1877" t="n">
        <v>8</v>
      </c>
      <c r="AP44" s="179" t="n"/>
      <c r="AQ44" s="1877" t="n">
        <v>6</v>
      </c>
      <c r="AR44" s="179" t="n"/>
      <c r="AS44" s="1877" t="n"/>
      <c r="AT44" s="179" t="n"/>
      <c r="AU44" s="2551" t="n"/>
      <c r="AV44" s="131" t="n"/>
      <c r="AW44" s="2579">
        <f>AE44</f>
        <v/>
      </c>
      <c r="AX44" s="179" t="n"/>
      <c r="AY44" s="1877">
        <f>AJ44</f>
        <v/>
      </c>
      <c r="AZ44" s="179" t="n"/>
      <c r="BA44" s="1877" t="n">
        <v>6</v>
      </c>
      <c r="BB44" s="179" t="n"/>
      <c r="BC44" s="2565" t="n">
        <v>0</v>
      </c>
      <c r="BD44" s="179" t="n"/>
      <c r="BE44" s="1877" t="n">
        <v>0</v>
      </c>
      <c r="BF44" s="179" t="n"/>
      <c r="BG44" s="1877" t="n"/>
      <c r="BH44" s="179" t="n"/>
      <c r="BI44" s="2565" t="n"/>
      <c r="BJ44" s="179" t="n"/>
      <c r="BK44" s="1877" t="n"/>
      <c r="BL44" s="179" t="n"/>
      <c r="BM44" s="1878" t="n"/>
      <c r="BN44" s="179" t="n"/>
      <c r="BO44" s="1675" t="inlineStr">
        <is>
          <t>СК-2</t>
        </is>
      </c>
      <c r="BP44" s="131" t="n"/>
      <c r="BQ44" s="131" t="n"/>
      <c r="BR44" s="131" t="n"/>
      <c r="BS44" s="132" t="n"/>
      <c r="BT44" s="1" t="n"/>
      <c r="BU44" s="1" t="n"/>
    </row>
    <row r="45">
      <c r="A45" s="355" t="n"/>
      <c r="B45" s="1683" t="inlineStr">
        <is>
          <t xml:space="preserve">2.3 </t>
        </is>
      </c>
      <c r="C45" s="132" t="n"/>
      <c r="D45" s="2582" t="inlineStr">
        <is>
          <t>Модуль "Современное материаловедение"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2" t="n"/>
      <c r="Z45" s="2067" t="n"/>
      <c r="AA45" s="627" t="n"/>
      <c r="AB45" s="132" t="n"/>
      <c r="AC45" s="1315" t="n"/>
      <c r="AD45" s="175" t="n"/>
      <c r="AE45" s="2066">
        <f>AE46+AE47</f>
        <v/>
      </c>
      <c r="AF45" s="179" t="n"/>
      <c r="AG45" s="2066">
        <f>AG46+AG47</f>
        <v/>
      </c>
      <c r="AH45" s="131" t="n"/>
      <c r="AI45" s="179" t="n"/>
      <c r="AJ45" s="2585">
        <f>AJ46+AJ47</f>
        <v/>
      </c>
      <c r="AK45" s="131" t="n"/>
      <c r="AL45" s="179" t="n"/>
      <c r="AM45" s="1878">
        <f>AM46+AM47+AQ46</f>
        <v/>
      </c>
      <c r="AN45" s="179" t="n"/>
      <c r="AO45" s="1878">
        <f>AO46+AO47+AS46</f>
        <v/>
      </c>
      <c r="AP45" s="179" t="n"/>
      <c r="AQ45" s="1878" t="n"/>
      <c r="AR45" s="179" t="n"/>
      <c r="AS45" s="1878" t="n"/>
      <c r="AT45" s="179" t="n"/>
      <c r="AU45" s="2913" t="n"/>
      <c r="AV45" s="131" t="n"/>
      <c r="AW45" s="2586" t="n"/>
      <c r="AX45" s="179" t="n"/>
      <c r="AY45" s="1878" t="n"/>
      <c r="AZ45" s="179" t="n"/>
      <c r="BA45" s="1878" t="n"/>
      <c r="BB45" s="179" t="n"/>
      <c r="BC45" s="2585">
        <f>BC46+BC47</f>
        <v/>
      </c>
      <c r="BD45" s="179" t="n"/>
      <c r="BE45" s="2585">
        <f>BE46+BE47</f>
        <v/>
      </c>
      <c r="BF45" s="179" t="n"/>
      <c r="BG45" s="2585">
        <f>BG46+BG47</f>
        <v/>
      </c>
      <c r="BH45" s="179" t="n"/>
      <c r="BI45" s="2585" t="n"/>
      <c r="BJ45" s="179" t="n"/>
      <c r="BK45" s="1878" t="n"/>
      <c r="BL45" s="179" t="n"/>
      <c r="BM45" s="1878" t="n"/>
      <c r="BN45" s="179" t="n"/>
      <c r="BO45" s="1675" t="n"/>
      <c r="BP45" s="131" t="n"/>
      <c r="BQ45" s="131" t="n"/>
      <c r="BR45" s="131" t="n"/>
      <c r="BS45" s="132" t="n"/>
      <c r="BT45" s="1" t="n"/>
      <c r="BU45" s="1" t="n"/>
    </row>
    <row r="46">
      <c r="A46" s="355" t="n"/>
      <c r="B46" s="1682" t="inlineStr">
        <is>
          <t>2.3.1</t>
        </is>
      </c>
      <c r="C46" s="132" t="n"/>
      <c r="D46" s="3287" t="inlineStr">
        <is>
          <t>Композиционные материалы и изделия / Эксергетический анализ тепловых процессов и теплотехнических установок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2" t="n"/>
      <c r="Z46" s="2039" t="n"/>
      <c r="AA46" s="627" t="n"/>
      <c r="AB46" s="132" t="n"/>
      <c r="AC46" s="1315" t="n">
        <v>2</v>
      </c>
      <c r="AD46" s="175" t="n"/>
      <c r="AE46" s="2059" t="n">
        <v>100</v>
      </c>
      <c r="AF46" s="179" t="n"/>
      <c r="AG46" s="2059" t="n">
        <v>44</v>
      </c>
      <c r="AH46" s="131" t="n"/>
      <c r="AI46" s="179" t="n"/>
      <c r="AJ46" s="2565">
        <f>AM46+AO46</f>
        <v/>
      </c>
      <c r="AK46" s="131" t="n"/>
      <c r="AL46" s="179" t="n"/>
      <c r="AM46" s="1877" t="n">
        <v>6</v>
      </c>
      <c r="AN46" s="179" t="n"/>
      <c r="AO46" s="1877" t="n">
        <v>4</v>
      </c>
      <c r="AP46" s="179" t="n"/>
      <c r="AQ46" s="1877" t="n"/>
      <c r="AR46" s="179" t="n"/>
      <c r="AS46" s="1877" t="n"/>
      <c r="AT46" s="179" t="n"/>
      <c r="AU46" s="2551" t="n"/>
      <c r="AV46" s="131" t="n"/>
      <c r="AW46" s="2579" t="n"/>
      <c r="AX46" s="179" t="n"/>
      <c r="AY46" s="1877" t="n"/>
      <c r="AZ46" s="179" t="n"/>
      <c r="BA46" s="1877" t="n"/>
      <c r="BB46" s="179" t="n"/>
      <c r="BC46" s="2565">
        <f>AE46</f>
        <v/>
      </c>
      <c r="BD46" s="179" t="n"/>
      <c r="BE46" s="1877">
        <f>AJ46</f>
        <v/>
      </c>
      <c r="BF46" s="179" t="n"/>
      <c r="BG46" s="1877" t="n">
        <v>3</v>
      </c>
      <c r="BH46" s="179" t="n"/>
      <c r="BI46" s="2565" t="n"/>
      <c r="BJ46" s="179" t="n"/>
      <c r="BK46" s="1877" t="n"/>
      <c r="BL46" s="179" t="n"/>
      <c r="BM46" s="1877" t="n"/>
      <c r="BN46" s="179" t="n"/>
      <c r="BO46" s="1675" t="inlineStr">
        <is>
          <t xml:space="preserve"> СК-3 /СК-4</t>
        </is>
      </c>
      <c r="BP46" s="131" t="n"/>
      <c r="BQ46" s="131" t="n"/>
      <c r="BR46" s="131" t="n"/>
      <c r="BS46" s="132" t="n"/>
      <c r="BT46" s="1" t="n"/>
      <c r="BU46" s="1" t="n"/>
    </row>
    <row r="47">
      <c r="A47" s="355" t="n"/>
      <c r="B47" s="3288" t="inlineStr">
        <is>
          <t>2.3.2</t>
        </is>
      </c>
      <c r="C47" s="132" t="n"/>
      <c r="D47" s="3289" t="inlineStr">
        <is>
          <t>Наноматериалы и способы их получения / Неорганические материалы медицинского назначения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393" t="inlineStr">
        <is>
          <t>2039.1/2024</t>
        </is>
      </c>
      <c r="AA47" s="434" t="n">
        <v>2</v>
      </c>
      <c r="AB47" s="132" t="n"/>
      <c r="AC47" s="2770" t="n"/>
      <c r="AD47" s="175" t="n"/>
      <c r="AE47" s="2578" t="n">
        <v>108</v>
      </c>
      <c r="AF47" s="179" t="n"/>
      <c r="AG47" s="2578" t="n">
        <v>44</v>
      </c>
      <c r="AH47" s="131" t="n"/>
      <c r="AI47" s="179" t="n"/>
      <c r="AJ47" s="2573">
        <f>AM47+AO47</f>
        <v/>
      </c>
      <c r="AK47" s="131" t="n"/>
      <c r="AL47" s="179" t="n"/>
      <c r="AM47" s="2574" t="n">
        <v>6</v>
      </c>
      <c r="AN47" s="179" t="n"/>
      <c r="AO47" s="2574" t="n">
        <v>4</v>
      </c>
      <c r="AP47" s="179" t="n"/>
      <c r="AQ47" s="2574" t="n"/>
      <c r="AR47" s="179" t="n"/>
      <c r="AS47" s="2574" t="n"/>
      <c r="AT47" s="179" t="n"/>
      <c r="AU47" s="2907" t="n"/>
      <c r="AV47" s="131" t="n"/>
      <c r="AW47" s="2577" t="n"/>
      <c r="AX47" s="179" t="n"/>
      <c r="AY47" s="2574" t="n"/>
      <c r="AZ47" s="179" t="n"/>
      <c r="BA47" s="2574" t="n"/>
      <c r="BB47" s="179" t="n"/>
      <c r="BC47" s="2573">
        <f>AE47</f>
        <v/>
      </c>
      <c r="BD47" s="179" t="n"/>
      <c r="BE47" s="2574">
        <f>AJ47</f>
        <v/>
      </c>
      <c r="BF47" s="179" t="n"/>
      <c r="BG47" s="2574" t="n">
        <v>3</v>
      </c>
      <c r="BH47" s="179" t="n"/>
      <c r="BI47" s="2573" t="n"/>
      <c r="BJ47" s="179" t="n"/>
      <c r="BK47" s="2574" t="n"/>
      <c r="BL47" s="179" t="n"/>
      <c r="BM47" s="2574" t="n"/>
      <c r="BN47" s="179" t="n"/>
      <c r="BO47" s="409" t="inlineStr">
        <is>
          <t xml:space="preserve"> СК-5</t>
        </is>
      </c>
      <c r="BP47" s="131" t="n"/>
      <c r="BQ47" s="131" t="n"/>
      <c r="BR47" s="131" t="n"/>
      <c r="BS47" s="132" t="n"/>
      <c r="BT47" s="1" t="n"/>
      <c r="BU47" s="1" t="n"/>
    </row>
    <row r="48">
      <c r="A48" s="355" t="n"/>
      <c r="B48" s="1683" t="inlineStr">
        <is>
          <t>2.4</t>
        </is>
      </c>
      <c r="C48" s="132" t="n"/>
      <c r="D48" s="2582" t="inlineStr">
        <is>
          <t>Модуль "Минеральная сырьевая база и контроль качества сырья, материалов и изделий"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2067" t="n"/>
      <c r="AA48" s="2064" t="n"/>
      <c r="AB48" s="132" t="n"/>
      <c r="AC48" s="2396" t="n"/>
      <c r="AD48" s="175" t="n"/>
      <c r="AE48" s="2066">
        <f>AE49+AE50+AE51</f>
        <v/>
      </c>
      <c r="AF48" s="179" t="n"/>
      <c r="AG48" s="2066">
        <f>AG49+AG50+AG51</f>
        <v/>
      </c>
      <c r="AH48" s="131" t="n"/>
      <c r="AI48" s="179" t="n"/>
      <c r="AJ48" s="2585">
        <f>AJ49+AJ50+AJ51</f>
        <v/>
      </c>
      <c r="AK48" s="131" t="n"/>
      <c r="AL48" s="179" t="n"/>
      <c r="AM48" s="1878">
        <f>AM49+AM50+AM51</f>
        <v/>
      </c>
      <c r="AN48" s="179" t="n"/>
      <c r="AO48" s="1878">
        <f>AO49+AO50+AO51</f>
        <v/>
      </c>
      <c r="AP48" s="179" t="n"/>
      <c r="AQ48" s="1878">
        <f>AQ49+AQ50+AQ51</f>
        <v/>
      </c>
      <c r="AR48" s="179" t="n"/>
      <c r="AS48" s="1878" t="n"/>
      <c r="AT48" s="179" t="n"/>
      <c r="AU48" s="2913" t="n"/>
      <c r="AV48" s="131" t="n"/>
      <c r="AW48" s="2586" t="n"/>
      <c r="AX48" s="179" t="n"/>
      <c r="AY48" s="1878" t="n"/>
      <c r="AZ48" s="179" t="n"/>
      <c r="BA48" s="1878" t="n"/>
      <c r="BB48" s="179" t="n"/>
      <c r="BC48" s="2585">
        <f>BC49+BC50+BC51</f>
        <v/>
      </c>
      <c r="BD48" s="179" t="n"/>
      <c r="BE48" s="2585">
        <f>BE49+BE50+BE51</f>
        <v/>
      </c>
      <c r="BF48" s="179" t="n"/>
      <c r="BG48" s="2585">
        <f>BG49+BG50+BG51</f>
        <v/>
      </c>
      <c r="BH48" s="179" t="n"/>
      <c r="BI48" s="2585">
        <f>BI49+BI50+BI51</f>
        <v/>
      </c>
      <c r="BJ48" s="179" t="n"/>
      <c r="BK48" s="2585">
        <f>BK49+BK50+BK51</f>
        <v/>
      </c>
      <c r="BL48" s="179" t="n"/>
      <c r="BM48" s="2585">
        <f>BM49+BM50+BM51</f>
        <v/>
      </c>
      <c r="BN48" s="179" t="n"/>
      <c r="BO48" s="1675" t="n"/>
      <c r="BP48" s="131" t="n"/>
      <c r="BQ48" s="131" t="n"/>
      <c r="BR48" s="131" t="n"/>
      <c r="BS48" s="132" t="n"/>
      <c r="BT48" s="1" t="n"/>
      <c r="BU48" s="1" t="n"/>
    </row>
    <row r="49">
      <c r="A49" s="355" t="n"/>
      <c r="B49" s="1682" t="inlineStr">
        <is>
          <t>2.4.1</t>
        </is>
      </c>
      <c r="C49" s="132" t="n"/>
      <c r="D49" s="2608" t="inlineStr">
        <is>
          <t>Сырьевая база и импортозамещение в производстве стекла, керамики и вяжущих материалов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2060" t="n"/>
      <c r="AA49" s="627" t="n"/>
      <c r="AB49" s="132" t="n"/>
      <c r="AC49" s="1315" t="n">
        <v>3</v>
      </c>
      <c r="AD49" s="175" t="n"/>
      <c r="AE49" s="2059" t="n">
        <v>94</v>
      </c>
      <c r="AF49" s="179" t="n"/>
      <c r="AG49" s="2059" t="n">
        <v>42</v>
      </c>
      <c r="AH49" s="131" t="n"/>
      <c r="AI49" s="179" t="n"/>
      <c r="AJ49" s="2565">
        <f>AM49+AO49+AQ49</f>
        <v/>
      </c>
      <c r="AK49" s="131" t="n"/>
      <c r="AL49" s="179" t="n"/>
      <c r="AM49" s="1877" t="n">
        <v>6</v>
      </c>
      <c r="AN49" s="179" t="n"/>
      <c r="AO49" s="1877" t="n"/>
      <c r="AP49" s="179" t="n"/>
      <c r="AQ49" s="1877" t="n">
        <v>4</v>
      </c>
      <c r="AR49" s="179" t="n"/>
      <c r="AS49" s="1877" t="n"/>
      <c r="AT49" s="179" t="n"/>
      <c r="AU49" s="2551" t="n"/>
      <c r="AV49" s="131" t="n"/>
      <c r="AW49" s="2579" t="n"/>
      <c r="AX49" s="179" t="n"/>
      <c r="AY49" s="1877" t="n"/>
      <c r="AZ49" s="179" t="n"/>
      <c r="BA49" s="1877" t="n"/>
      <c r="BB49" s="179" t="n"/>
      <c r="BC49" s="2565" t="n"/>
      <c r="BD49" s="179" t="n"/>
      <c r="BE49" s="1877" t="n"/>
      <c r="BF49" s="179" t="n"/>
      <c r="BG49" s="1877" t="n"/>
      <c r="BH49" s="179" t="n"/>
      <c r="BI49" s="2565">
        <f>AE49</f>
        <v/>
      </c>
      <c r="BJ49" s="179" t="n"/>
      <c r="BK49" s="1877">
        <f>AJ49</f>
        <v/>
      </c>
      <c r="BL49" s="179" t="n"/>
      <c r="BM49" s="1877" t="n">
        <v>3</v>
      </c>
      <c r="BN49" s="179" t="n"/>
      <c r="BO49" s="1675" t="inlineStr">
        <is>
          <t>СК-6</t>
        </is>
      </c>
      <c r="BP49" s="131" t="n"/>
      <c r="BQ49" s="131" t="n"/>
      <c r="BR49" s="131" t="n"/>
      <c r="BS49" s="132" t="n"/>
      <c r="BT49" s="1" t="n"/>
      <c r="BU49" s="1" t="n"/>
    </row>
    <row r="50">
      <c r="A50" s="355" t="n"/>
      <c r="B50" s="3119" t="inlineStr">
        <is>
          <t>2.4.2</t>
        </is>
      </c>
      <c r="C50" s="132" t="n"/>
      <c r="D50" s="2608" t="inlineStr">
        <is>
          <t>Техническая минералогия и петрография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2060" t="n"/>
      <c r="AA50" s="627" t="n">
        <v>3</v>
      </c>
      <c r="AB50" s="132" t="n"/>
      <c r="AC50" s="1315" t="n"/>
      <c r="AD50" s="175" t="n"/>
      <c r="AE50" s="2059" t="n">
        <v>98</v>
      </c>
      <c r="AF50" s="179" t="n"/>
      <c r="AG50" s="2059" t="n">
        <v>44</v>
      </c>
      <c r="AH50" s="131" t="n"/>
      <c r="AI50" s="179" t="n"/>
      <c r="AJ50" s="2565">
        <f>AM50+AO50+AQ50</f>
        <v/>
      </c>
      <c r="AK50" s="131" t="n"/>
      <c r="AL50" s="179" t="n"/>
      <c r="AM50" s="1877" t="n">
        <v>6</v>
      </c>
      <c r="AN50" s="179" t="n"/>
      <c r="AO50" s="1877" t="n">
        <v>6</v>
      </c>
      <c r="AP50" s="179" t="n"/>
      <c r="AQ50" s="1877" t="n"/>
      <c r="AR50" s="179" t="n"/>
      <c r="AS50" s="1877" t="n"/>
      <c r="AT50" s="179" t="n"/>
      <c r="AU50" s="2551" t="n"/>
      <c r="AV50" s="131" t="n"/>
      <c r="AW50" s="2579" t="n"/>
      <c r="AX50" s="179" t="n"/>
      <c r="AY50" s="1877" t="n"/>
      <c r="AZ50" s="179" t="n"/>
      <c r="BA50" s="1877" t="n"/>
      <c r="BB50" s="179" t="n"/>
      <c r="BC50" s="2565" t="n"/>
      <c r="BD50" s="179" t="n"/>
      <c r="BE50" s="1877" t="n"/>
      <c r="BF50" s="179" t="n"/>
      <c r="BG50" s="1877" t="n"/>
      <c r="BH50" s="179" t="n"/>
      <c r="BI50" s="2565">
        <f>AE50</f>
        <v/>
      </c>
      <c r="BJ50" s="179" t="n"/>
      <c r="BK50" s="1877">
        <f>AJ50</f>
        <v/>
      </c>
      <c r="BL50" s="179" t="n"/>
      <c r="BM50" s="1877" t="n">
        <v>3</v>
      </c>
      <c r="BN50" s="179" t="n"/>
      <c r="BO50" s="1675" t="inlineStr">
        <is>
          <t>СК-7</t>
        </is>
      </c>
      <c r="BP50" s="131" t="n"/>
      <c r="BQ50" s="131" t="n"/>
      <c r="BR50" s="131" t="n"/>
      <c r="BS50" s="132" t="n"/>
      <c r="BT50" s="1" t="n"/>
      <c r="BU50" s="1" t="n"/>
    </row>
    <row r="51">
      <c r="A51" s="355" t="n"/>
      <c r="B51" s="1682" t="inlineStr">
        <is>
          <t>2.4.3</t>
        </is>
      </c>
      <c r="C51" s="132" t="n"/>
      <c r="D51" s="3290" t="inlineStr">
        <is>
          <t>Стандартизация и оценка соответствия сырья, материалов и изделий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3291" t="n"/>
      <c r="AA51" s="627" t="n">
        <v>2</v>
      </c>
      <c r="AB51" s="132" t="n"/>
      <c r="AC51" s="1315" t="n"/>
      <c r="AD51" s="175" t="n"/>
      <c r="AE51" s="2059" t="n">
        <v>98</v>
      </c>
      <c r="AF51" s="179" t="n"/>
      <c r="AG51" s="2059" t="n">
        <v>44</v>
      </c>
      <c r="AH51" s="131" t="n"/>
      <c r="AI51" s="179" t="n"/>
      <c r="AJ51" s="2565">
        <f>AM51+AO51+AQ51</f>
        <v/>
      </c>
      <c r="AK51" s="131" t="n"/>
      <c r="AL51" s="179" t="n"/>
      <c r="AM51" s="1877" t="n">
        <v>6</v>
      </c>
      <c r="AN51" s="179" t="n"/>
      <c r="AO51" s="1877" t="n">
        <v>4</v>
      </c>
      <c r="AP51" s="179" t="n"/>
      <c r="AQ51" s="1877" t="n">
        <v>2</v>
      </c>
      <c r="AR51" s="179" t="n"/>
      <c r="AS51" s="1877" t="n"/>
      <c r="AT51" s="179" t="n"/>
      <c r="AU51" s="2551" t="n"/>
      <c r="AV51" s="131" t="n"/>
      <c r="AW51" s="2579" t="n"/>
      <c r="AX51" s="179" t="n"/>
      <c r="AY51" s="1877" t="n"/>
      <c r="AZ51" s="179" t="n"/>
      <c r="BA51" s="1877" t="n"/>
      <c r="BB51" s="179" t="n"/>
      <c r="BC51" s="2565">
        <f>AE51</f>
        <v/>
      </c>
      <c r="BD51" s="179" t="n"/>
      <c r="BE51" s="1877">
        <f>AJ51</f>
        <v/>
      </c>
      <c r="BF51" s="179" t="n"/>
      <c r="BG51" s="1877" t="n">
        <v>3</v>
      </c>
      <c r="BH51" s="179" t="n"/>
      <c r="BI51" s="2565" t="n"/>
      <c r="BJ51" s="179" t="n"/>
      <c r="BK51" s="1877" t="n"/>
      <c r="BL51" s="179" t="n"/>
      <c r="BM51" s="1877" t="n"/>
      <c r="BN51" s="179" t="n"/>
      <c r="BO51" s="1675" t="inlineStr">
        <is>
          <t>СК-8</t>
        </is>
      </c>
      <c r="BP51" s="131" t="n"/>
      <c r="BQ51" s="131" t="n"/>
      <c r="BR51" s="131" t="n"/>
      <c r="BS51" s="132" t="n"/>
      <c r="BT51" s="1" t="n"/>
      <c r="BU51" s="1" t="n"/>
    </row>
    <row r="52">
      <c r="A52" s="435" t="n"/>
      <c r="B52" s="2581" t="inlineStr">
        <is>
          <t>2.5</t>
        </is>
      </c>
      <c r="C52" s="179" t="n"/>
      <c r="D52" s="2063" t="inlineStr">
        <is>
          <t>Дополнительные виды обучения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067" t="n"/>
      <c r="AA52" s="1675" t="n"/>
      <c r="AB52" s="132" t="n"/>
      <c r="AC52" s="1316" t="n"/>
      <c r="AD52" s="175" t="n"/>
      <c r="AE52" s="2614" t="inlineStr">
        <is>
          <t>/</t>
        </is>
      </c>
      <c r="AF52" s="1684" t="n">
        <v>338</v>
      </c>
      <c r="AG52" s="2614" t="inlineStr">
        <is>
          <t>/</t>
        </is>
      </c>
      <c r="AH52" s="2615" t="n">
        <v>218</v>
      </c>
      <c r="AI52" s="132" t="n"/>
      <c r="AJ52" s="2616" t="inlineStr">
        <is>
          <t>/</t>
        </is>
      </c>
      <c r="AK52" s="2418">
        <f>AK53+AK54+AK55</f>
        <v/>
      </c>
      <c r="AL52" s="1089" t="n"/>
      <c r="AM52" s="2423" t="inlineStr">
        <is>
          <t>/</t>
        </is>
      </c>
      <c r="AN52" s="1688">
        <f>AN53+AN54+AN55</f>
        <v/>
      </c>
      <c r="AO52" s="2423" t="inlineStr">
        <is>
          <t>/</t>
        </is>
      </c>
      <c r="AP52" s="1688">
        <f>AP53+AP54+AP55</f>
        <v/>
      </c>
      <c r="AQ52" s="2423" t="inlineStr">
        <is>
          <t>/</t>
        </is>
      </c>
      <c r="AR52" s="1688">
        <f>AR53+AR54+AR55</f>
        <v/>
      </c>
      <c r="AS52" s="2423" t="inlineStr">
        <is>
          <t>/</t>
        </is>
      </c>
      <c r="AT52" s="848" t="n">
        <v>10</v>
      </c>
      <c r="AU52" s="2617" t="n"/>
      <c r="AV52" s="3120" t="n"/>
      <c r="AW52" s="2614" t="inlineStr">
        <is>
          <t>/</t>
        </is>
      </c>
      <c r="AX52" s="1634">
        <f>AX53+AX54</f>
        <v/>
      </c>
      <c r="AY52" s="2419" t="inlineStr">
        <is>
          <t>/</t>
        </is>
      </c>
      <c r="AZ52" s="2619">
        <f>AZ53+AZ54</f>
        <v/>
      </c>
      <c r="BA52" s="2419" t="n"/>
      <c r="BB52" s="2618" t="n"/>
      <c r="BC52" s="2616" t="inlineStr">
        <is>
          <t>/</t>
        </is>
      </c>
      <c r="BD52" s="1634">
        <f>BD53+BD54</f>
        <v/>
      </c>
      <c r="BE52" s="2419" t="inlineStr">
        <is>
          <t>/</t>
        </is>
      </c>
      <c r="BF52" s="1688">
        <f>BF53+BF54</f>
        <v/>
      </c>
      <c r="BG52" s="2419" t="inlineStr">
        <is>
          <t>/</t>
        </is>
      </c>
      <c r="BH52" s="2620" t="n">
        <v>7</v>
      </c>
      <c r="BI52" s="861" t="inlineStr">
        <is>
          <t>/</t>
        </is>
      </c>
      <c r="BJ52" s="1688" t="n">
        <v>72</v>
      </c>
      <c r="BK52" s="2419" t="inlineStr">
        <is>
          <t>/</t>
        </is>
      </c>
      <c r="BL52" s="1688" t="n">
        <v>14</v>
      </c>
      <c r="BM52" s="2419" t="inlineStr">
        <is>
          <t>/</t>
        </is>
      </c>
      <c r="BN52" s="848" t="n">
        <v>2</v>
      </c>
      <c r="BO52" s="1685" t="n"/>
      <c r="BP52" s="131" t="n"/>
      <c r="BQ52" s="131" t="n"/>
      <c r="BR52" s="131" t="n"/>
      <c r="BS52" s="132" t="n"/>
      <c r="BT52" s="1" t="n"/>
      <c r="BU52" s="1" t="n"/>
    </row>
    <row r="53">
      <c r="A53" s="435" t="n"/>
      <c r="B53" s="2568" t="inlineStr">
        <is>
          <t>2.5.1</t>
        </is>
      </c>
      <c r="C53" s="179" t="n"/>
      <c r="D53" s="2622" t="inlineStr">
        <is>
          <t>Философия и методология науки *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401" t="inlineStr">
        <is>
          <t>2094.1/2024</t>
        </is>
      </c>
      <c r="AA53" s="2623" t="inlineStr">
        <is>
          <t>/</t>
        </is>
      </c>
      <c r="AB53" s="2624" t="n">
        <v>2</v>
      </c>
      <c r="AC53" s="2807" t="n"/>
      <c r="AD53" s="2624" t="n"/>
      <c r="AE53" s="2623" t="inlineStr">
        <is>
          <t>/</t>
        </is>
      </c>
      <c r="AF53" s="2624" t="n">
        <v>124</v>
      </c>
      <c r="AG53" s="2623" t="inlineStr">
        <is>
          <t>/</t>
        </is>
      </c>
      <c r="AH53" s="2626" t="n">
        <v>72</v>
      </c>
      <c r="AI53" s="132" t="n"/>
      <c r="AJ53" s="2625" t="inlineStr">
        <is>
          <t>/</t>
        </is>
      </c>
      <c r="AK53" s="2809" t="n">
        <v>20</v>
      </c>
      <c r="AL53" s="1089" t="n"/>
      <c r="AM53" s="2628" t="inlineStr">
        <is>
          <t>/</t>
        </is>
      </c>
      <c r="AN53" s="2627" t="n">
        <v>10</v>
      </c>
      <c r="AO53" s="2628" t="n"/>
      <c r="AP53" s="2627" t="n"/>
      <c r="AQ53" s="2628" t="n"/>
      <c r="AR53" s="2627" t="n"/>
      <c r="AS53" s="2628" t="inlineStr">
        <is>
          <t>/</t>
        </is>
      </c>
      <c r="AT53" s="2807" t="n">
        <v>10</v>
      </c>
      <c r="AU53" s="2629" t="n"/>
      <c r="AV53" s="3292" t="n"/>
      <c r="AW53" s="3293" t="inlineStr">
        <is>
          <t>/</t>
        </is>
      </c>
      <c r="AX53" s="2627" t="n">
        <v>62</v>
      </c>
      <c r="AY53" s="2628" t="inlineStr">
        <is>
          <t>/</t>
        </is>
      </c>
      <c r="AZ53" s="2632" t="n">
        <v>10</v>
      </c>
      <c r="BA53" s="2628" t="n"/>
      <c r="BB53" s="2630" t="n"/>
      <c r="BC53" s="2625" t="inlineStr">
        <is>
          <t>/</t>
        </is>
      </c>
      <c r="BD53" s="2627" t="n">
        <v>62</v>
      </c>
      <c r="BE53" s="2628" t="inlineStr">
        <is>
          <t>/</t>
        </is>
      </c>
      <c r="BF53" s="2627" t="n">
        <v>10</v>
      </c>
      <c r="BG53" s="2628" t="inlineStr">
        <is>
          <t>/</t>
        </is>
      </c>
      <c r="BH53" s="2624" t="n">
        <v>3</v>
      </c>
      <c r="BI53" s="2807" t="n"/>
      <c r="BJ53" s="2627" t="n"/>
      <c r="BK53" s="2628" t="n"/>
      <c r="BL53" s="2627" t="n"/>
      <c r="BM53" s="2628" t="n"/>
      <c r="BN53" s="2807" t="n"/>
      <c r="BO53" s="427" t="inlineStr">
        <is>
          <t>УК-1</t>
        </is>
      </c>
      <c r="BP53" s="131" t="n"/>
      <c r="BQ53" s="131" t="n"/>
      <c r="BR53" s="131" t="n"/>
      <c r="BS53" s="132" t="n"/>
      <c r="BT53" s="1" t="n"/>
      <c r="BU53" s="1" t="n"/>
    </row>
    <row r="54">
      <c r="A54" s="435" t="n"/>
      <c r="B54" s="2568" t="inlineStr">
        <is>
          <t>2.5.2</t>
        </is>
      </c>
      <c r="C54" s="179" t="n"/>
      <c r="D54" s="2622" t="inlineStr">
        <is>
          <t>Иностранный язык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1" t="inlineStr">
        <is>
          <t>2095/2024</t>
        </is>
      </c>
      <c r="AA54" s="2623" t="inlineStr">
        <is>
          <t>/</t>
        </is>
      </c>
      <c r="AB54" s="2624" t="n">
        <v>2</v>
      </c>
      <c r="AC54" s="2807" t="n"/>
      <c r="AD54" s="2624" t="n"/>
      <c r="AE54" s="2623" t="inlineStr">
        <is>
          <t>/</t>
        </is>
      </c>
      <c r="AF54" s="2624" t="n">
        <v>142</v>
      </c>
      <c r="AG54" s="2623" t="inlineStr">
        <is>
          <t>/</t>
        </is>
      </c>
      <c r="AH54" s="2626" t="n">
        <v>96</v>
      </c>
      <c r="AI54" s="132" t="n"/>
      <c r="AJ54" s="2625" t="inlineStr">
        <is>
          <t>/</t>
        </is>
      </c>
      <c r="AK54" s="2809" t="n">
        <v>26</v>
      </c>
      <c r="AL54" s="1089" t="n"/>
      <c r="AM54" s="2628" t="n"/>
      <c r="AN54" s="2627" t="n"/>
      <c r="AO54" s="2628" t="n"/>
      <c r="AP54" s="2627" t="n"/>
      <c r="AQ54" s="2628" t="inlineStr">
        <is>
          <t>/</t>
        </is>
      </c>
      <c r="AR54" s="2627" t="n">
        <v>26</v>
      </c>
      <c r="AS54" s="2628" t="n"/>
      <c r="AT54" s="2807" t="n"/>
      <c r="AU54" s="2629" t="n"/>
      <c r="AV54" s="3292" t="n"/>
      <c r="AW54" s="3293" t="inlineStr">
        <is>
          <t>/</t>
        </is>
      </c>
      <c r="AX54" s="2627" t="n">
        <v>70</v>
      </c>
      <c r="AY54" s="2628" t="inlineStr">
        <is>
          <t>/</t>
        </is>
      </c>
      <c r="AZ54" s="2632" t="n">
        <v>10</v>
      </c>
      <c r="BA54" s="2628" t="n"/>
      <c r="BB54" s="2630" t="n"/>
      <c r="BC54" s="2625" t="inlineStr">
        <is>
          <t>/</t>
        </is>
      </c>
      <c r="BD54" s="2627" t="n">
        <v>72</v>
      </c>
      <c r="BE54" s="2628" t="inlineStr">
        <is>
          <t>/</t>
        </is>
      </c>
      <c r="BF54" s="2627" t="n">
        <v>16</v>
      </c>
      <c r="BG54" s="2628" t="inlineStr">
        <is>
          <t>/</t>
        </is>
      </c>
      <c r="BH54" s="2624" t="n">
        <v>4</v>
      </c>
      <c r="BI54" s="2807" t="n"/>
      <c r="BJ54" s="2627" t="n"/>
      <c r="BK54" s="2628" t="n"/>
      <c r="BL54" s="2627" t="n"/>
      <c r="BM54" s="2628" t="n"/>
      <c r="BN54" s="2807" t="n"/>
      <c r="BO54" s="427" t="inlineStr">
        <is>
          <t>УК-3</t>
        </is>
      </c>
      <c r="BP54" s="131" t="n"/>
      <c r="BQ54" s="131" t="n"/>
      <c r="BR54" s="131" t="n"/>
      <c r="BS54" s="132" t="n"/>
      <c r="BT54" s="1" t="n"/>
      <c r="BU54" s="1" t="n"/>
    </row>
    <row r="55">
      <c r="A55" s="435" t="n"/>
      <c r="B55" s="2633" t="inlineStr">
        <is>
          <t>2.5.3</t>
        </is>
      </c>
      <c r="C55" s="144" t="n"/>
      <c r="D55" s="2634" t="inlineStr">
        <is>
          <t>Основы информационных технологий  *</t>
        </is>
      </c>
      <c r="E55" s="202" t="n"/>
      <c r="F55" s="202" t="n"/>
      <c r="G55" s="202" t="n"/>
      <c r="H55" s="202" t="n"/>
      <c r="I55" s="202" t="n"/>
      <c r="J55" s="202" t="n"/>
      <c r="K55" s="202" t="n"/>
      <c r="L55" s="202" t="n"/>
      <c r="M55" s="202" t="n"/>
      <c r="N55" s="202" t="n"/>
      <c r="O55" s="202" t="n"/>
      <c r="P55" s="202" t="n"/>
      <c r="Q55" s="202" t="n"/>
      <c r="R55" s="202" t="n"/>
      <c r="S55" s="202" t="n"/>
      <c r="T55" s="202" t="n"/>
      <c r="U55" s="202" t="n"/>
      <c r="V55" s="202" t="n"/>
      <c r="W55" s="202" t="n"/>
      <c r="X55" s="202" t="n"/>
      <c r="Y55" s="742" t="n"/>
      <c r="Z55" s="469" t="inlineStr">
        <is>
          <t>2093/2024</t>
        </is>
      </c>
      <c r="AA55" s="2635" t="n"/>
      <c r="AB55" s="2636" t="n"/>
      <c r="AC55" s="2637" t="inlineStr">
        <is>
          <t>/</t>
        </is>
      </c>
      <c r="AD55" s="2636" t="inlineStr">
        <is>
          <t>3 д</t>
        </is>
      </c>
      <c r="AE55" s="2635" t="inlineStr">
        <is>
          <t>/</t>
        </is>
      </c>
      <c r="AF55" s="2636" t="n">
        <v>72</v>
      </c>
      <c r="AG55" s="2635" t="inlineStr">
        <is>
          <t>/</t>
        </is>
      </c>
      <c r="AH55" s="2636" t="n">
        <v>50</v>
      </c>
      <c r="AI55" s="195" t="n"/>
      <c r="AJ55" s="2637" t="inlineStr">
        <is>
          <t>/</t>
        </is>
      </c>
      <c r="AK55" s="2638" t="n">
        <v>14</v>
      </c>
      <c r="AL55" s="240" t="n"/>
      <c r="AM55" s="2639" t="inlineStr">
        <is>
          <t>/</t>
        </is>
      </c>
      <c r="AN55" s="2640" t="n">
        <v>8</v>
      </c>
      <c r="AO55" s="2639" t="inlineStr">
        <is>
          <t>/</t>
        </is>
      </c>
      <c r="AP55" s="2640" t="n">
        <v>6</v>
      </c>
      <c r="AQ55" s="2639" t="n"/>
      <c r="AR55" s="2640" t="n"/>
      <c r="AS55" s="2639" t="n"/>
      <c r="AT55" s="2637" t="n"/>
      <c r="AU55" s="2641" t="n"/>
      <c r="AV55" s="2644" t="n"/>
      <c r="AW55" s="2635" t="n"/>
      <c r="AX55" s="2643" t="n"/>
      <c r="AY55" s="2639" t="n"/>
      <c r="AZ55" s="2643" t="n"/>
      <c r="BA55" s="2639" t="n"/>
      <c r="BB55" s="2642" t="n"/>
      <c r="BC55" s="2644" t="n"/>
      <c r="BD55" s="2643" t="n"/>
      <c r="BE55" s="2645" t="n"/>
      <c r="BF55" s="2643" t="n"/>
      <c r="BG55" s="2645" t="n"/>
      <c r="BH55" s="2642" t="n"/>
      <c r="BI55" s="2637" t="inlineStr">
        <is>
          <t>/</t>
        </is>
      </c>
      <c r="BJ55" s="2640" t="n">
        <v>72</v>
      </c>
      <c r="BK55" s="2639" t="inlineStr">
        <is>
          <t>/</t>
        </is>
      </c>
      <c r="BL55" s="2640" t="n">
        <v>14</v>
      </c>
      <c r="BM55" s="2639" t="inlineStr">
        <is>
          <t>/</t>
        </is>
      </c>
      <c r="BN55" s="2637" t="n">
        <v>2</v>
      </c>
      <c r="BO55" s="2646" t="inlineStr">
        <is>
          <t>УК-2</t>
        </is>
      </c>
      <c r="BP55" s="202" t="n"/>
      <c r="BQ55" s="202" t="n"/>
      <c r="BR55" s="202" t="n"/>
      <c r="BS55" s="742" t="n"/>
      <c r="BT55" s="1" t="n"/>
      <c r="BU55" s="1" t="n"/>
    </row>
    <row r="56">
      <c r="A56" s="355" t="n"/>
      <c r="B56" s="2957" t="n"/>
      <c r="C56" s="356" t="n"/>
      <c r="D56" s="356" t="n"/>
      <c r="E56" s="356" t="n"/>
      <c r="F56" s="356" t="n"/>
      <c r="G56" s="356" t="n"/>
      <c r="H56" s="356" t="n"/>
      <c r="I56" s="356" t="n"/>
      <c r="J56" s="356" t="n"/>
      <c r="K56" s="356" t="n"/>
      <c r="L56" s="356" t="n"/>
      <c r="M56" s="356" t="n"/>
      <c r="N56" s="356" t="n"/>
      <c r="O56" s="356" t="n"/>
      <c r="P56" s="356" t="n"/>
      <c r="Q56" s="356" t="n"/>
      <c r="R56" s="356" t="n"/>
      <c r="S56" s="356" t="n"/>
      <c r="T56" s="356" t="n"/>
      <c r="U56" s="356" t="n"/>
      <c r="V56" s="356" t="n"/>
      <c r="W56" s="356" t="n"/>
      <c r="X56" s="356" t="n"/>
      <c r="Y56" s="356" t="n"/>
      <c r="Z56" s="356" t="n"/>
      <c r="AA56" s="516" t="n"/>
      <c r="AB56" s="516" t="n"/>
      <c r="AC56" s="516" t="n"/>
      <c r="AD56" s="516" t="n"/>
      <c r="AE56" s="516" t="n"/>
      <c r="AF56" s="516" t="n"/>
      <c r="AG56" s="516" t="n"/>
      <c r="AH56" s="516" t="n"/>
      <c r="AI56" s="516" t="n"/>
      <c r="AJ56" s="516" t="n"/>
      <c r="AK56" s="516" t="n"/>
      <c r="AL56" s="516" t="n"/>
      <c r="AM56" s="356" t="n"/>
      <c r="AN56" s="356" t="n"/>
      <c r="AO56" s="356" t="n"/>
      <c r="AP56" s="356" t="n"/>
      <c r="AQ56" s="356" t="n"/>
      <c r="AR56" s="356" t="n"/>
      <c r="AS56" s="356" t="n"/>
      <c r="AT56" s="356" t="n"/>
      <c r="AU56" s="356" t="n"/>
      <c r="AV56" s="356" t="n"/>
      <c r="AW56" s="356" t="n"/>
      <c r="AX56" s="356" t="n"/>
      <c r="AY56" s="356" t="n"/>
      <c r="AZ56" s="356" t="n"/>
      <c r="BA56" s="356" t="n"/>
      <c r="BB56" s="356" t="n"/>
      <c r="BC56" s="356" t="n"/>
      <c r="BD56" s="356" t="n"/>
      <c r="BE56" s="356" t="n"/>
      <c r="BF56" s="356" t="n"/>
      <c r="BG56" s="356" t="n"/>
      <c r="BH56" s="356" t="n"/>
      <c r="BI56" s="356" t="n"/>
      <c r="BJ56" s="356" t="n"/>
      <c r="BK56" s="356" t="n"/>
      <c r="BL56" s="356" t="n"/>
      <c r="BM56" s="356" t="n"/>
      <c r="BN56" s="356" t="n"/>
      <c r="BO56" s="355" t="n"/>
      <c r="BP56" s="355" t="n"/>
      <c r="BQ56" s="355" t="n"/>
      <c r="BR56" s="1" t="n"/>
      <c r="BS56" s="1" t="n"/>
      <c r="BT56" s="1" t="n"/>
      <c r="BU56" s="1" t="n"/>
    </row>
    <row r="57">
      <c r="A57" s="92" t="n"/>
      <c r="B57" s="658" t="inlineStr">
        <is>
          <t>Количество часов учебных занятий</t>
        </is>
      </c>
      <c r="C57" s="490" t="n"/>
      <c r="D57" s="490" t="n"/>
      <c r="E57" s="490" t="n"/>
      <c r="F57" s="490" t="n"/>
      <c r="G57" s="490" t="n"/>
      <c r="H57" s="490" t="n"/>
      <c r="I57" s="490" t="n"/>
      <c r="J57" s="490" t="n"/>
      <c r="K57" s="490" t="n"/>
      <c r="L57" s="490" t="n"/>
      <c r="M57" s="490" t="n"/>
      <c r="N57" s="490" t="n"/>
      <c r="O57" s="490" t="n"/>
      <c r="P57" s="490" t="n"/>
      <c r="Q57" s="490" t="n"/>
      <c r="R57" s="490" t="n"/>
      <c r="S57" s="490" t="n"/>
      <c r="T57" s="490" t="n"/>
      <c r="U57" s="490" t="n"/>
      <c r="V57" s="490" t="n"/>
      <c r="W57" s="490" t="n"/>
      <c r="X57" s="490" t="n"/>
      <c r="Y57" s="490" t="n"/>
      <c r="Z57" s="490" t="n"/>
      <c r="AA57" s="490" t="n"/>
      <c r="AB57" s="490" t="n"/>
      <c r="AC57" s="490" t="n"/>
      <c r="AD57" s="490" t="n"/>
      <c r="AE57" s="170">
        <f>AE33+AE40</f>
        <v/>
      </c>
      <c r="AF57" s="124" t="n"/>
      <c r="AG57" s="170">
        <f>AG33+AG40</f>
        <v/>
      </c>
      <c r="AH57" s="123" t="n"/>
      <c r="AI57" s="124" t="n"/>
      <c r="AJ57" s="170">
        <f>AJ33+AJ40</f>
        <v/>
      </c>
      <c r="AK57" s="123" t="n"/>
      <c r="AL57" s="124" t="n"/>
      <c r="AM57" s="170">
        <f>AM33+AM40</f>
        <v/>
      </c>
      <c r="AN57" s="124" t="n"/>
      <c r="AO57" s="170">
        <f>AO33+AO40</f>
        <v/>
      </c>
      <c r="AP57" s="124" t="n"/>
      <c r="AQ57" s="170">
        <f>AQ33+AQ40</f>
        <v/>
      </c>
      <c r="AR57" s="124" t="n"/>
      <c r="AS57" s="170" t="n"/>
      <c r="AT57" s="124" t="n"/>
      <c r="AU57" s="170" t="n"/>
      <c r="AV57" s="124" t="n"/>
      <c r="AW57" s="170">
        <f>AW33+AW40</f>
        <v/>
      </c>
      <c r="AX57" s="124" t="n"/>
      <c r="AY57" s="170">
        <f>AY33+AY40</f>
        <v/>
      </c>
      <c r="AZ57" s="124" t="n"/>
      <c r="BA57" s="170">
        <f>BA33+BA40</f>
        <v/>
      </c>
      <c r="BB57" s="124" t="n"/>
      <c r="BC57" s="170">
        <f>BC33+BC40</f>
        <v/>
      </c>
      <c r="BD57" s="124" t="n"/>
      <c r="BE57" s="170">
        <f>BE33+BE40</f>
        <v/>
      </c>
      <c r="BF57" s="124" t="n"/>
      <c r="BG57" s="170">
        <f>BG33+BG40</f>
        <v/>
      </c>
      <c r="BH57" s="124" t="n"/>
      <c r="BI57" s="170">
        <f>BI33+BI40</f>
        <v/>
      </c>
      <c r="BJ57" s="124" t="n"/>
      <c r="BK57" s="170">
        <f>BK33+BK40</f>
        <v/>
      </c>
      <c r="BL57" s="124" t="n"/>
      <c r="BM57" s="170">
        <f>BM33+BM40</f>
        <v/>
      </c>
      <c r="BN57" s="124" t="n"/>
      <c r="BO57" s="492" t="n"/>
      <c r="BP57" s="101" t="n"/>
      <c r="BQ57" s="101" t="n"/>
      <c r="BR57" s="101" t="n"/>
      <c r="BS57" s="104" t="n"/>
      <c r="BT57" s="1" t="n"/>
      <c r="BU57" s="1" t="n"/>
    </row>
    <row r="58">
      <c r="A58" s="92" t="n"/>
      <c r="B58" s="493" t="inlineStr">
        <is>
          <t>Количество часов учебных занятий в неделю</t>
        </is>
      </c>
      <c r="C58" s="887" t="n"/>
      <c r="D58" s="887" t="n"/>
      <c r="E58" s="887" t="n"/>
      <c r="F58" s="887" t="n"/>
      <c r="G58" s="887" t="n"/>
      <c r="H58" s="887" t="n"/>
      <c r="I58" s="887" t="n"/>
      <c r="J58" s="887" t="n"/>
      <c r="K58" s="887" t="n"/>
      <c r="L58" s="887" t="n"/>
      <c r="M58" s="887" t="n"/>
      <c r="N58" s="887" t="n"/>
      <c r="O58" s="887" t="n"/>
      <c r="P58" s="887" t="n"/>
      <c r="Q58" s="887" t="n"/>
      <c r="R58" s="887" t="n"/>
      <c r="S58" s="887" t="n"/>
      <c r="T58" s="887" t="n"/>
      <c r="U58" s="887" t="n"/>
      <c r="V58" s="887" t="n"/>
      <c r="W58" s="887" t="n"/>
      <c r="X58" s="887" t="n"/>
      <c r="Y58" s="887" t="n"/>
      <c r="Z58" s="404" t="n"/>
      <c r="AA58" s="887" t="n"/>
      <c r="AB58" s="887" t="n"/>
      <c r="AC58" s="887" t="n"/>
      <c r="AD58" s="887" t="n"/>
      <c r="AE58" s="352" t="n"/>
      <c r="AF58" s="179" t="n"/>
      <c r="AG58" s="352" t="n"/>
      <c r="AH58" s="131" t="n"/>
      <c r="AI58" s="179" t="n"/>
      <c r="AJ58" s="350" t="n"/>
      <c r="AK58" s="131" t="n"/>
      <c r="AL58" s="179" t="n"/>
      <c r="AM58" s="350" t="n"/>
      <c r="AN58" s="179" t="n"/>
      <c r="AO58" s="350" t="n"/>
      <c r="AP58" s="179" t="n"/>
      <c r="AQ58" s="494" t="n">
        <v>0</v>
      </c>
      <c r="AR58" s="179" t="n"/>
      <c r="AS58" s="352" t="n"/>
      <c r="AT58" s="179" t="n"/>
      <c r="AU58" s="350" t="n"/>
      <c r="AV58" s="179" t="n"/>
      <c r="AW58" s="352">
        <f>AY57/AW31</f>
        <v/>
      </c>
      <c r="AX58" s="131" t="n"/>
      <c r="AY58" s="131" t="n"/>
      <c r="AZ58" s="131" t="n"/>
      <c r="BA58" s="131" t="n"/>
      <c r="BB58" s="179" t="n"/>
      <c r="BC58" s="352">
        <f>BE57/BC31</f>
        <v/>
      </c>
      <c r="BD58" s="131" t="n"/>
      <c r="BE58" s="131" t="n"/>
      <c r="BF58" s="131" t="n"/>
      <c r="BG58" s="131" t="n"/>
      <c r="BH58" s="179" t="n"/>
      <c r="BI58" s="730">
        <f>BK57/BI31</f>
        <v/>
      </c>
      <c r="BJ58" s="131" t="n"/>
      <c r="BK58" s="131" t="n"/>
      <c r="BL58" s="131" t="n"/>
      <c r="BM58" s="131" t="n"/>
      <c r="BN58" s="131" t="n"/>
      <c r="BO58" s="112" t="n"/>
      <c r="BP58" s="1" t="n"/>
      <c r="BQ58" s="1" t="n"/>
      <c r="BR58" s="1" t="n"/>
      <c r="BS58" s="114" t="n"/>
      <c r="BT58" s="1" t="n"/>
      <c r="BU58" s="1" t="n"/>
    </row>
    <row r="59">
      <c r="A59" s="92" t="n"/>
      <c r="B59" s="493" t="inlineStr">
        <is>
          <t>Количество курсовых проектов</t>
        </is>
      </c>
      <c r="C59" s="887" t="n"/>
      <c r="D59" s="887" t="n"/>
      <c r="E59" s="887" t="n"/>
      <c r="F59" s="887" t="n"/>
      <c r="G59" s="887" t="n"/>
      <c r="H59" s="887" t="n"/>
      <c r="I59" s="887" t="n"/>
      <c r="J59" s="887" t="n"/>
      <c r="K59" s="887" t="n"/>
      <c r="L59" s="887" t="n"/>
      <c r="M59" s="887" t="n"/>
      <c r="N59" s="887" t="n"/>
      <c r="O59" s="887" t="n"/>
      <c r="P59" s="887" t="n"/>
      <c r="Q59" s="887" t="n"/>
      <c r="R59" s="887" t="n"/>
      <c r="S59" s="887" t="n"/>
      <c r="T59" s="887" t="n"/>
      <c r="U59" s="887" t="n"/>
      <c r="V59" s="887" t="n"/>
      <c r="W59" s="887" t="n"/>
      <c r="X59" s="887" t="n"/>
      <c r="Y59" s="887" t="n"/>
      <c r="Z59" s="404" t="n"/>
      <c r="AA59" s="887" t="n"/>
      <c r="AB59" s="887" t="n"/>
      <c r="AC59" s="887" t="n"/>
      <c r="AD59" s="887" t="n"/>
      <c r="AE59" s="352" t="n"/>
      <c r="AF59" s="179" t="n"/>
      <c r="AG59" s="352" t="n"/>
      <c r="AH59" s="131" t="n"/>
      <c r="AI59" s="179" t="n"/>
      <c r="AJ59" s="350" t="n"/>
      <c r="AK59" s="131" t="n"/>
      <c r="AL59" s="179" t="n"/>
      <c r="AM59" s="350" t="n"/>
      <c r="AN59" s="179" t="n"/>
      <c r="AO59" s="350" t="n"/>
      <c r="AP59" s="179" t="n"/>
      <c r="AQ59" s="350" t="n"/>
      <c r="AR59" s="179" t="n"/>
      <c r="AS59" s="350" t="n"/>
      <c r="AT59" s="179" t="n"/>
      <c r="AU59" s="350" t="n"/>
      <c r="AV59" s="179" t="n"/>
      <c r="AW59" s="350" t="n"/>
      <c r="AX59" s="179" t="n"/>
      <c r="AY59" s="350" t="n"/>
      <c r="AZ59" s="179" t="n"/>
      <c r="BA59" s="350" t="n"/>
      <c r="BB59" s="179" t="n"/>
      <c r="BC59" s="350" t="n"/>
      <c r="BD59" s="179" t="n"/>
      <c r="BE59" s="350" t="n"/>
      <c r="BF59" s="179" t="n"/>
      <c r="BG59" s="350" t="n"/>
      <c r="BH59" s="179" t="n"/>
      <c r="BI59" s="350" t="n"/>
      <c r="BJ59" s="179" t="n"/>
      <c r="BK59" s="350" t="n"/>
      <c r="BL59" s="179" t="n"/>
      <c r="BM59" s="350" t="n"/>
      <c r="BN59" s="179" t="n"/>
      <c r="BO59" s="112" t="n"/>
      <c r="BP59" s="1" t="n"/>
      <c r="BQ59" s="1" t="n"/>
      <c r="BR59" s="1" t="n"/>
      <c r="BS59" s="114" t="n"/>
      <c r="BT59" s="1" t="n"/>
      <c r="BU59" s="1" t="n"/>
    </row>
    <row r="60">
      <c r="A60" s="92" t="n"/>
      <c r="B60" s="493" t="inlineStr">
        <is>
          <t>Количество курсовых работ</t>
        </is>
      </c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887" t="n"/>
      <c r="X60" s="887" t="n"/>
      <c r="Y60" s="887" t="n"/>
      <c r="Z60" s="404" t="n"/>
      <c r="AA60" s="887" t="n"/>
      <c r="AB60" s="887" t="n"/>
      <c r="AC60" s="887" t="n"/>
      <c r="AD60" s="887" t="n"/>
      <c r="AE60" s="352" t="n"/>
      <c r="AF60" s="179" t="n"/>
      <c r="AG60" s="352" t="n"/>
      <c r="AH60" s="131" t="n"/>
      <c r="AI60" s="179" t="n"/>
      <c r="AJ60" s="350" t="n"/>
      <c r="AK60" s="131" t="n"/>
      <c r="AL60" s="179" t="n"/>
      <c r="AM60" s="350" t="n"/>
      <c r="AN60" s="179" t="n"/>
      <c r="AO60" s="350" t="n"/>
      <c r="AP60" s="179" t="n"/>
      <c r="AQ60" s="350" t="n"/>
      <c r="AR60" s="179" t="n"/>
      <c r="AS60" s="350" t="n"/>
      <c r="AT60" s="179" t="n"/>
      <c r="AU60" s="350" t="n"/>
      <c r="AV60" s="179" t="n"/>
      <c r="AW60" s="350" t="n"/>
      <c r="AX60" s="179" t="n"/>
      <c r="AY60" s="350" t="n"/>
      <c r="AZ60" s="179" t="n"/>
      <c r="BA60" s="350" t="n"/>
      <c r="BB60" s="179" t="n"/>
      <c r="BC60" s="350" t="n"/>
      <c r="BD60" s="179" t="n"/>
      <c r="BE60" s="350" t="n"/>
      <c r="BF60" s="179" t="n"/>
      <c r="BG60" s="350" t="n"/>
      <c r="BH60" s="179" t="n"/>
      <c r="BI60" s="350" t="n"/>
      <c r="BJ60" s="179" t="n"/>
      <c r="BK60" s="350" t="n"/>
      <c r="BL60" s="179" t="n"/>
      <c r="BM60" s="350" t="n"/>
      <c r="BN60" s="179" t="n"/>
      <c r="BO60" s="112" t="n"/>
      <c r="BP60" s="1" t="n"/>
      <c r="BQ60" s="1" t="n"/>
      <c r="BR60" s="1" t="n"/>
      <c r="BS60" s="114" t="n"/>
      <c r="BT60" s="1" t="n"/>
      <c r="BU60" s="1" t="n"/>
    </row>
    <row r="61">
      <c r="A61" s="92" t="n"/>
      <c r="B61" s="493" t="inlineStr">
        <is>
          <t>Количество экзаменов</t>
        </is>
      </c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887" t="n"/>
      <c r="X61" s="887" t="n"/>
      <c r="Y61" s="887" t="n"/>
      <c r="Z61" s="404" t="n"/>
      <c r="AA61" s="887" t="n"/>
      <c r="AB61" s="887" t="n"/>
      <c r="AC61" s="887" t="n"/>
      <c r="AD61" s="887" t="n"/>
      <c r="AE61" s="352">
        <f>AW61+BC61+BI61</f>
        <v/>
      </c>
      <c r="AF61" s="179" t="n"/>
      <c r="AG61" s="352" t="n"/>
      <c r="AH61" s="131" t="n"/>
      <c r="AI61" s="179" t="n"/>
      <c r="AJ61" s="350" t="n"/>
      <c r="AK61" s="131" t="n"/>
      <c r="AL61" s="179" t="n"/>
      <c r="AM61" s="350" t="n"/>
      <c r="AN61" s="179" t="n"/>
      <c r="AO61" s="350" t="n"/>
      <c r="AP61" s="179" t="n"/>
      <c r="AQ61" s="350" t="n"/>
      <c r="AR61" s="179" t="n"/>
      <c r="AS61" s="350" t="n"/>
      <c r="AT61" s="179" t="n"/>
      <c r="AU61" s="350" t="n"/>
      <c r="AV61" s="179" t="n"/>
      <c r="AW61" s="352" t="n">
        <v>2</v>
      </c>
      <c r="AX61" s="131" t="n"/>
      <c r="AY61" s="131" t="n"/>
      <c r="AZ61" s="131" t="n"/>
      <c r="BA61" s="131" t="n"/>
      <c r="BB61" s="179" t="n"/>
      <c r="BC61" s="352" t="n">
        <v>3</v>
      </c>
      <c r="BD61" s="131" t="n"/>
      <c r="BE61" s="131" t="n"/>
      <c r="BF61" s="131" t="n"/>
      <c r="BG61" s="131" t="n"/>
      <c r="BH61" s="179" t="n"/>
      <c r="BI61" s="730" t="n">
        <v>2</v>
      </c>
      <c r="BJ61" s="131" t="n"/>
      <c r="BK61" s="131" t="n"/>
      <c r="BL61" s="131" t="n"/>
      <c r="BM61" s="131" t="n"/>
      <c r="BN61" s="131" t="n"/>
      <c r="BO61" s="112" t="n"/>
      <c r="BP61" s="1" t="n"/>
      <c r="BQ61" s="1" t="n"/>
      <c r="BR61" s="1" t="n"/>
      <c r="BS61" s="114" t="n"/>
      <c r="BT61" s="1" t="n"/>
      <c r="BU61" s="1" t="n"/>
    </row>
    <row r="62">
      <c r="A62" s="92" t="n"/>
      <c r="B62" s="889" t="inlineStr">
        <is>
          <t>Количество зачетов</t>
        </is>
      </c>
      <c r="C62" s="498" t="n"/>
      <c r="D62" s="498" t="n"/>
      <c r="E62" s="498" t="n"/>
      <c r="F62" s="498" t="n"/>
      <c r="G62" s="498" t="n"/>
      <c r="H62" s="498" t="n"/>
      <c r="I62" s="498" t="n"/>
      <c r="J62" s="498" t="n"/>
      <c r="K62" s="498" t="n"/>
      <c r="L62" s="498" t="n"/>
      <c r="M62" s="498" t="n"/>
      <c r="N62" s="498" t="n"/>
      <c r="O62" s="498" t="n"/>
      <c r="P62" s="498" t="n"/>
      <c r="Q62" s="498" t="n"/>
      <c r="R62" s="498" t="n"/>
      <c r="S62" s="498" t="n"/>
      <c r="T62" s="498" t="n"/>
      <c r="U62" s="498" t="n"/>
      <c r="V62" s="498" t="n"/>
      <c r="W62" s="498" t="n"/>
      <c r="X62" s="498" t="n"/>
      <c r="Y62" s="498" t="n"/>
      <c r="Z62" s="498" t="n"/>
      <c r="AA62" s="498" t="n"/>
      <c r="AB62" s="498" t="n"/>
      <c r="AC62" s="498" t="n"/>
      <c r="AD62" s="498" t="n"/>
      <c r="AE62" s="499">
        <f>AW62+BC62+BI62</f>
        <v/>
      </c>
      <c r="AF62" s="144" t="n"/>
      <c r="AG62" s="499" t="n"/>
      <c r="AH62" s="202" t="n"/>
      <c r="AI62" s="144" t="n"/>
      <c r="AJ62" s="228" t="n"/>
      <c r="AK62" s="202" t="n"/>
      <c r="AL62" s="144" t="n"/>
      <c r="AM62" s="228" t="n"/>
      <c r="AN62" s="144" t="n"/>
      <c r="AO62" s="228" t="n"/>
      <c r="AP62" s="144" t="n"/>
      <c r="AQ62" s="228" t="n"/>
      <c r="AR62" s="144" t="n"/>
      <c r="AS62" s="228" t="n"/>
      <c r="AT62" s="144" t="n"/>
      <c r="AU62" s="228" t="n"/>
      <c r="AV62" s="144" t="n"/>
      <c r="AW62" s="499" t="n">
        <v>4</v>
      </c>
      <c r="AX62" s="202" t="n"/>
      <c r="AY62" s="202" t="n"/>
      <c r="AZ62" s="202" t="n"/>
      <c r="BA62" s="202" t="n"/>
      <c r="BB62" s="144" t="n"/>
      <c r="BC62" s="499" t="n">
        <v>2</v>
      </c>
      <c r="BD62" s="202" t="n"/>
      <c r="BE62" s="202" t="n"/>
      <c r="BF62" s="202" t="n"/>
      <c r="BG62" s="202" t="n"/>
      <c r="BH62" s="144" t="n"/>
      <c r="BI62" s="738" t="n">
        <v>2</v>
      </c>
      <c r="BJ62" s="202" t="n"/>
      <c r="BK62" s="202" t="n"/>
      <c r="BL62" s="202" t="n"/>
      <c r="BM62" s="202" t="n"/>
      <c r="BN62" s="202" t="n"/>
      <c r="BO62" s="136" t="n"/>
      <c r="BP62" s="44" t="n"/>
      <c r="BQ62" s="44" t="n"/>
      <c r="BR62" s="44" t="n"/>
      <c r="BS62" s="137" t="n"/>
      <c r="BT62" s="1" t="n"/>
      <c r="BU62" s="1" t="n"/>
    </row>
    <row r="63">
      <c r="A63" s="92" t="n"/>
      <c r="B63" s="91" t="n"/>
      <c r="C63" s="91" t="n"/>
      <c r="D63" s="91" t="n"/>
      <c r="E63" s="91" t="n"/>
      <c r="F63" s="91" t="n"/>
      <c r="G63" s="91" t="n"/>
      <c r="H63" s="91" t="n"/>
      <c r="I63" s="91" t="n"/>
      <c r="J63" s="91" t="n"/>
      <c r="K63" s="91" t="n"/>
      <c r="L63" s="91" t="n"/>
      <c r="M63" s="91" t="n"/>
      <c r="N63" s="91" t="n"/>
      <c r="O63" s="91" t="n"/>
      <c r="P63" s="91" t="n"/>
      <c r="Q63" s="91" t="n"/>
      <c r="R63" s="91" t="n"/>
      <c r="S63" s="91" t="n"/>
      <c r="T63" s="91" t="n"/>
      <c r="U63" s="91" t="n"/>
      <c r="V63" s="91" t="n"/>
      <c r="W63" s="91" t="n"/>
      <c r="X63" s="91" t="n"/>
      <c r="Y63" s="91" t="n"/>
      <c r="Z63" s="91" t="n"/>
      <c r="AA63" s="94" t="n"/>
      <c r="AB63" s="94" t="n"/>
      <c r="AC63" s="94" t="n"/>
      <c r="AD63" s="94" t="n"/>
      <c r="AE63" s="94" t="n"/>
      <c r="AF63" s="94" t="n"/>
      <c r="AG63" s="3136" t="n"/>
      <c r="AH63" s="3136" t="n"/>
      <c r="AI63" s="3136" t="n"/>
      <c r="AJ63" s="3136" t="n"/>
      <c r="AK63" s="3136" t="n"/>
      <c r="AL63" s="3136" t="n"/>
      <c r="AM63" s="776" t="n"/>
      <c r="AN63" s="776" t="n"/>
      <c r="AO63" s="776" t="n"/>
      <c r="AP63" s="776" t="n"/>
      <c r="AQ63" s="776" t="n"/>
      <c r="AR63" s="776" t="n"/>
      <c r="AS63" s="776" t="n"/>
      <c r="AT63" s="776" t="n"/>
      <c r="AU63" s="91" t="n"/>
      <c r="AV63" s="91" t="n"/>
      <c r="AW63" s="91" t="n"/>
      <c r="AX63" s="91" t="n"/>
      <c r="AY63" s="91" t="n"/>
      <c r="AZ63" s="91" t="n"/>
      <c r="BA63" s="91" t="n"/>
      <c r="BB63" s="91" t="n"/>
      <c r="BC63" s="91" t="n"/>
      <c r="BD63" s="91" t="n"/>
      <c r="BE63" s="91" t="n"/>
      <c r="BF63" s="91" t="n"/>
      <c r="BG63" s="91" t="n"/>
      <c r="BH63" s="91" t="n"/>
      <c r="BI63" s="91" t="n"/>
      <c r="BJ63" s="91" t="n"/>
      <c r="BK63" s="91" t="n"/>
      <c r="BL63" s="91" t="n"/>
      <c r="BM63" s="91" t="n"/>
      <c r="BN63" s="91" t="n"/>
      <c r="BO63" s="91" t="n"/>
      <c r="BP63" s="91" t="n"/>
      <c r="BQ63" s="91" t="n"/>
      <c r="BR63" s="91" t="n"/>
      <c r="BS63" s="92" t="n"/>
      <c r="BT63" s="1" t="n"/>
      <c r="BU63" s="1" t="n"/>
    </row>
    <row r="64">
      <c r="A64" s="92" t="n"/>
      <c r="B64" s="505" t="inlineStr">
        <is>
          <t>IV. Производственная практика</t>
        </is>
      </c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108" t="n"/>
      <c r="AF64" s="108" t="n"/>
      <c r="AG64" s="109" t="n"/>
      <c r="AH64" s="813" t="inlineStr">
        <is>
          <t>V. Магистерская диссертация</t>
        </is>
      </c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108" t="n"/>
      <c r="AV64" s="108" t="n"/>
      <c r="AW64" s="108" t="n"/>
      <c r="AX64" s="108" t="n"/>
      <c r="AY64" s="108" t="n"/>
      <c r="AZ64" s="109" t="n"/>
      <c r="BA64" s="506" t="inlineStr">
        <is>
          <t xml:space="preserve">VI. Итоговая аттестация </t>
        </is>
      </c>
      <c r="BB64" s="108" t="n"/>
      <c r="BC64" s="108" t="n"/>
      <c r="BD64" s="108" t="n"/>
      <c r="BE64" s="108" t="n"/>
      <c r="BF64" s="108" t="n"/>
      <c r="BG64" s="108" t="n"/>
      <c r="BH64" s="108" t="n"/>
      <c r="BI64" s="108" t="n"/>
      <c r="BJ64" s="108" t="n"/>
      <c r="BK64" s="108" t="n"/>
      <c r="BL64" s="108" t="n"/>
      <c r="BM64" s="108" t="n"/>
      <c r="BN64" s="108" t="n"/>
      <c r="BO64" s="108" t="n"/>
      <c r="BP64" s="108" t="n"/>
      <c r="BQ64" s="108" t="n"/>
      <c r="BR64" s="108" t="n"/>
      <c r="BS64" s="148" t="n"/>
      <c r="BT64" s="1" t="n"/>
      <c r="BU64" s="1" t="n"/>
    </row>
    <row r="65">
      <c r="A65" s="92" t="n"/>
      <c r="B65" s="120" t="inlineStr">
        <is>
          <t>Название практики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9" t="n"/>
      <c r="O65" s="2651" t="inlineStr">
        <is>
          <t>Семестр</t>
        </is>
      </c>
      <c r="P65" s="2652" t="n"/>
      <c r="Q65" s="2652" t="n"/>
      <c r="R65" s="2653" t="n"/>
      <c r="S65" s="250" t="inlineStr">
        <is>
          <t>Недель</t>
        </is>
      </c>
      <c r="T65" s="108" t="n"/>
      <c r="U65" s="108" t="n"/>
      <c r="V65" s="108" t="n"/>
      <c r="W65" s="109" t="n"/>
      <c r="X65" s="250" t="inlineStr">
        <is>
          <t>Зачетных единиц</t>
        </is>
      </c>
      <c r="Y65" s="108" t="n"/>
      <c r="Z65" s="108" t="n"/>
      <c r="AA65" s="108" t="n"/>
      <c r="AB65" s="108" t="n"/>
      <c r="AC65" s="108" t="n"/>
      <c r="AD65" s="108" t="n"/>
      <c r="AE65" s="108" t="n"/>
      <c r="AF65" s="108" t="n"/>
      <c r="AG65" s="109" t="n"/>
      <c r="AH65" s="507" t="inlineStr">
        <is>
          <t>Семестр</t>
        </is>
      </c>
      <c r="AI65" s="108" t="n"/>
      <c r="AJ65" s="108" t="n"/>
      <c r="AK65" s="108" t="n"/>
      <c r="AL65" s="108" t="n"/>
      <c r="AM65" s="108" t="n"/>
      <c r="AN65" s="108" t="n"/>
      <c r="AO65" s="250" t="inlineStr">
        <is>
          <t>Недель</t>
        </is>
      </c>
      <c r="AP65" s="108" t="n"/>
      <c r="AQ65" s="108" t="n"/>
      <c r="AR65" s="109" t="n"/>
      <c r="AS65" s="250" t="inlineStr">
        <is>
          <t>Зачетных единиц</t>
        </is>
      </c>
      <c r="AT65" s="108" t="n"/>
      <c r="AU65" s="108" t="n"/>
      <c r="AV65" s="108" t="n"/>
      <c r="AW65" s="108" t="n"/>
      <c r="AX65" s="108" t="n"/>
      <c r="AY65" s="108" t="n"/>
      <c r="AZ65" s="109" t="n"/>
      <c r="BA65" s="508" t="inlineStr">
        <is>
          <t>Защита магистерской диссертации</t>
        </is>
      </c>
      <c r="BB65" s="101" t="n"/>
      <c r="BC65" s="101" t="n"/>
      <c r="BD65" s="101" t="n"/>
      <c r="BE65" s="101" t="n"/>
      <c r="BF65" s="101" t="n"/>
      <c r="BG65" s="101" t="n"/>
      <c r="BH65" s="101" t="n"/>
      <c r="BI65" s="101" t="n"/>
      <c r="BJ65" s="101" t="n"/>
      <c r="BK65" s="101" t="n"/>
      <c r="BL65" s="101" t="n"/>
      <c r="BM65" s="101" t="n"/>
      <c r="BN65" s="101" t="n"/>
      <c r="BO65" s="101" t="n"/>
      <c r="BP65" s="101" t="n"/>
      <c r="BQ65" s="101" t="n"/>
      <c r="BR65" s="101" t="n"/>
      <c r="BS65" s="104" t="n"/>
      <c r="BT65" s="1" t="n"/>
      <c r="BU65" s="1" t="n"/>
    </row>
    <row r="66">
      <c r="A66" s="92" t="n"/>
      <c r="B66" s="120" t="inlineStr">
        <is>
          <t>Научно-исследовательская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50" t="n">
        <v>3</v>
      </c>
      <c r="P66" s="108" t="n"/>
      <c r="Q66" s="108" t="n"/>
      <c r="R66" s="109" t="n"/>
      <c r="S66" s="250" t="n">
        <v>2</v>
      </c>
      <c r="T66" s="108" t="n"/>
      <c r="U66" s="108" t="n"/>
      <c r="V66" s="108" t="n"/>
      <c r="W66" s="109" t="n"/>
      <c r="X66" s="250" t="n">
        <v>3</v>
      </c>
      <c r="Y66" s="108" t="n"/>
      <c r="Z66" s="108" t="n"/>
      <c r="AA66" s="108" t="n"/>
      <c r="AB66" s="108" t="n"/>
      <c r="AC66" s="108" t="n"/>
      <c r="AD66" s="108" t="n"/>
      <c r="AE66" s="108" t="n"/>
      <c r="AF66" s="108" t="n"/>
      <c r="AG66" s="109" t="n"/>
      <c r="AH66" s="507" t="n">
        <v>3</v>
      </c>
      <c r="AI66" s="108" t="n"/>
      <c r="AJ66" s="108" t="n"/>
      <c r="AK66" s="108" t="n"/>
      <c r="AL66" s="108" t="n"/>
      <c r="AM66" s="108" t="n"/>
      <c r="AN66" s="108" t="n"/>
      <c r="AO66" s="248" t="n">
        <v>8</v>
      </c>
      <c r="AP66" s="44" t="n"/>
      <c r="AQ66" s="44" t="n"/>
      <c r="AR66" s="249" t="n"/>
      <c r="AS66" s="250" t="n">
        <v>12</v>
      </c>
      <c r="AT66" s="108" t="n"/>
      <c r="AU66" s="108" t="n"/>
      <c r="AV66" s="108" t="n"/>
      <c r="AW66" s="108" t="n"/>
      <c r="AX66" s="108" t="n"/>
      <c r="AY66" s="108" t="n"/>
      <c r="AZ66" s="109" t="n"/>
      <c r="BA66" s="325" t="n"/>
      <c r="BB66" s="44" t="n"/>
      <c r="BC66" s="44" t="n"/>
      <c r="BD66" s="44" t="n"/>
      <c r="BE66" s="44" t="n"/>
      <c r="BF66" s="44" t="n"/>
      <c r="BG66" s="44" t="n"/>
      <c r="BH66" s="44" t="n"/>
      <c r="BI66" s="44" t="n"/>
      <c r="BJ66" s="44" t="n"/>
      <c r="BK66" s="44" t="n"/>
      <c r="BL66" s="44" t="n"/>
      <c r="BM66" s="44" t="n"/>
      <c r="BN66" s="44" t="n"/>
      <c r="BO66" s="44" t="n"/>
      <c r="BP66" s="44" t="n"/>
      <c r="BQ66" s="44" t="n"/>
      <c r="BR66" s="44" t="n"/>
      <c r="BS66" s="137" t="n"/>
      <c r="BT66" s="1" t="n"/>
      <c r="BU66" s="1" t="n"/>
    </row>
    <row r="67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550" t="n"/>
      <c r="AB67" s="1550" t="n"/>
      <c r="AC67" s="1550" t="n"/>
      <c r="AD67" s="1550" t="n"/>
      <c r="AE67" s="1550" t="n"/>
      <c r="AF67" s="1550" t="n"/>
      <c r="AG67" s="1550" t="n"/>
      <c r="AH67" s="1550" t="n"/>
      <c r="AI67" s="1550" t="n"/>
      <c r="AJ67" s="1550" t="n"/>
      <c r="AK67" s="1550" t="n"/>
      <c r="AL67" s="1550" t="n"/>
      <c r="AM67" s="10" t="n"/>
      <c r="AN67" s="10" t="n"/>
      <c r="AO67" s="10" t="n"/>
      <c r="AP67" s="10" t="n"/>
      <c r="AQ67" s="10" t="n"/>
      <c r="AR67" s="10" t="n"/>
      <c r="AS67" s="10" t="n"/>
      <c r="AT67" s="10" t="n"/>
      <c r="AU67" s="10" t="n"/>
      <c r="AV67" s="10" t="n"/>
      <c r="AW67" s="10" t="n"/>
      <c r="AX67" s="10" t="n"/>
      <c r="AY67" s="10" t="n"/>
      <c r="AZ67" s="10" t="n"/>
      <c r="BA67" s="10" t="n"/>
      <c r="BB67" s="10" t="n"/>
      <c r="BC67" s="10" t="n"/>
      <c r="BD67" s="10" t="n"/>
      <c r="BE67" s="10" t="n"/>
      <c r="BF67" s="10" t="n"/>
      <c r="BG67" s="10" t="n"/>
      <c r="BH67" s="10" t="n"/>
      <c r="BI67" s="10" t="n"/>
      <c r="BJ67" s="10" t="n"/>
      <c r="BK67" s="10" t="n"/>
      <c r="BL67" s="10" t="n"/>
      <c r="BM67" s="10" t="n"/>
      <c r="BN67" s="10" t="n"/>
      <c r="BO67" s="509" t="n"/>
      <c r="BP67" s="509" t="n"/>
      <c r="BQ67" s="509" t="n"/>
      <c r="BR67" s="10" t="n"/>
      <c r="BS67" s="10" t="n"/>
      <c r="BT67" s="1" t="n"/>
      <c r="BU67" s="1" t="n"/>
    </row>
    <row r="68">
      <c r="A68" s="41" t="n"/>
      <c r="B68" s="20" t="inlineStr">
        <is>
          <t>VII. Матрица компетенций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41" t="n"/>
      <c r="BS68" s="41" t="n"/>
      <c r="BT68" s="1" t="n"/>
      <c r="BU68" s="1" t="n"/>
    </row>
    <row r="69">
      <c r="A69" s="3294" t="inlineStr">
        <is>
          <t>Код компетенции</t>
        </is>
      </c>
      <c r="B69" s="123" t="n"/>
      <c r="C69" s="123" t="n"/>
      <c r="D69" s="123" t="n"/>
      <c r="E69" s="123" t="n"/>
      <c r="F69" s="161" t="n"/>
      <c r="G69" s="3295" t="inlineStr">
        <is>
          <t>Наименование компетенции</t>
        </is>
      </c>
      <c r="H69" s="123" t="n"/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23" t="n"/>
      <c r="BE69" s="123" t="n"/>
      <c r="BF69" s="123" t="n"/>
      <c r="BG69" s="123" t="n"/>
      <c r="BH69" s="123" t="n"/>
      <c r="BI69" s="123" t="n"/>
      <c r="BJ69" s="123" t="n"/>
      <c r="BK69" s="161" t="n"/>
      <c r="BL69" s="1204" t="inlineStr">
        <is>
          <t>Код модуля, учебной дисциплины</t>
        </is>
      </c>
      <c r="BM69" s="123" t="n"/>
      <c r="BN69" s="123" t="n"/>
      <c r="BO69" s="123" t="n"/>
      <c r="BP69" s="123" t="n"/>
      <c r="BQ69" s="123" t="n"/>
      <c r="BR69" s="123" t="n"/>
      <c r="BS69" s="161" t="n"/>
      <c r="BT69" s="1" t="n"/>
      <c r="BU69" s="1" t="n"/>
    </row>
    <row r="70">
      <c r="A70" s="729" t="inlineStr">
        <is>
          <t>УК-1</t>
        </is>
      </c>
      <c r="B70" s="131" t="n"/>
      <c r="C70" s="131" t="n"/>
      <c r="D70" s="131" t="n"/>
      <c r="E70" s="131" t="n"/>
      <c r="F70" s="132" t="n"/>
      <c r="G70" s="436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/>
      <c r="BJ70" s="126" t="n"/>
      <c r="BK70" s="175" t="n"/>
      <c r="BL70" s="262" t="inlineStr">
        <is>
          <t>1.2.1, 2.5.1</t>
        </is>
      </c>
      <c r="BM70" s="131" t="n"/>
      <c r="BN70" s="131" t="n"/>
      <c r="BO70" s="131" t="n"/>
      <c r="BP70" s="131" t="n"/>
      <c r="BQ70" s="131" t="n"/>
      <c r="BR70" s="131" t="n"/>
      <c r="BS70" s="132" t="n"/>
      <c r="BT70" s="1" t="n"/>
      <c r="BU70" s="1" t="n"/>
    </row>
    <row r="71">
      <c r="A71" s="729" t="inlineStr">
        <is>
          <t>УК-2</t>
        </is>
      </c>
      <c r="B71" s="131" t="n"/>
      <c r="C71" s="131" t="n"/>
      <c r="D71" s="131" t="n"/>
      <c r="E71" s="131" t="n"/>
      <c r="F71" s="132" t="n"/>
      <c r="G71" s="43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/>
      <c r="BF71" s="126" t="n"/>
      <c r="BG71" s="126" t="n"/>
      <c r="BH71" s="126" t="n"/>
      <c r="BI71" s="126" t="n"/>
      <c r="BJ71" s="126" t="n"/>
      <c r="BK71" s="175" t="n"/>
      <c r="BL71" s="262" t="inlineStr">
        <is>
          <t>1.2.2, 2.5.3</t>
        </is>
      </c>
      <c r="BM71" s="131" t="n"/>
      <c r="BN71" s="131" t="n"/>
      <c r="BO71" s="131" t="n"/>
      <c r="BP71" s="131" t="n"/>
      <c r="BQ71" s="131" t="n"/>
      <c r="BR71" s="131" t="n"/>
      <c r="BS71" s="132" t="n"/>
      <c r="BT71" s="1" t="n"/>
      <c r="BU71" s="1" t="n"/>
    </row>
    <row r="72">
      <c r="A72" s="729" t="inlineStr">
        <is>
          <t>УК-3</t>
        </is>
      </c>
      <c r="B72" s="131" t="n"/>
      <c r="C72" s="131" t="n"/>
      <c r="D72" s="131" t="n"/>
      <c r="E72" s="131" t="n"/>
      <c r="F72" s="132" t="n"/>
      <c r="G72" s="43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75" t="n"/>
      <c r="BL72" s="262" t="inlineStr">
        <is>
          <t>2.1, 2.5.2</t>
        </is>
      </c>
      <c r="BM72" s="131" t="n"/>
      <c r="BN72" s="131" t="n"/>
      <c r="BO72" s="131" t="n"/>
      <c r="BP72" s="131" t="n"/>
      <c r="BQ72" s="131" t="n"/>
      <c r="BR72" s="131" t="n"/>
      <c r="BS72" s="132" t="n"/>
      <c r="BT72" s="1" t="n"/>
      <c r="BU72" s="1" t="n"/>
    </row>
    <row r="73">
      <c r="A73" s="729" t="inlineStr">
        <is>
          <t>УК-4</t>
        </is>
      </c>
      <c r="B73" s="131" t="n"/>
      <c r="C73" s="131" t="n"/>
      <c r="D73" s="131" t="n"/>
      <c r="E73" s="131" t="n"/>
      <c r="F73" s="132" t="n"/>
      <c r="G73" s="43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26" t="n"/>
      <c r="BK73" s="175" t="n"/>
      <c r="BL73" s="262" t="inlineStr">
        <is>
          <t>1.2.1</t>
        </is>
      </c>
      <c r="BM73" s="131" t="n"/>
      <c r="BN73" s="131" t="n"/>
      <c r="BO73" s="131" t="n"/>
      <c r="BP73" s="131" t="n"/>
      <c r="BQ73" s="131" t="n"/>
      <c r="BR73" s="131" t="n"/>
      <c r="BS73" s="132" t="n"/>
      <c r="BT73" s="1" t="n"/>
      <c r="BU73" s="1" t="n"/>
    </row>
    <row r="74">
      <c r="A74" s="729" t="inlineStr">
        <is>
          <t>УК-5</t>
        </is>
      </c>
      <c r="B74" s="131" t="n"/>
      <c r="C74" s="131" t="n"/>
      <c r="D74" s="131" t="n"/>
      <c r="E74" s="131" t="n"/>
      <c r="F74" s="132" t="n"/>
      <c r="G74" s="436" t="inlineStr">
        <is>
          <t>Развивать инновационную восприимчивость и способность к инновационной деятельности</t>
        </is>
      </c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75" t="n"/>
      <c r="BL74" s="262" t="inlineStr">
        <is>
          <t>1.2.1</t>
        </is>
      </c>
      <c r="BM74" s="131" t="n"/>
      <c r="BN74" s="131" t="n"/>
      <c r="BO74" s="131" t="n"/>
      <c r="BP74" s="131" t="n"/>
      <c r="BQ74" s="131" t="n"/>
      <c r="BR74" s="131" t="n"/>
      <c r="BS74" s="132" t="n"/>
      <c r="BT74" s="1" t="n"/>
      <c r="BU74" s="1" t="n"/>
    </row>
    <row r="75">
      <c r="A75" s="729" t="inlineStr">
        <is>
          <t>УК-6</t>
        </is>
      </c>
      <c r="B75" s="131" t="n"/>
      <c r="C75" s="131" t="n"/>
      <c r="D75" s="131" t="n"/>
      <c r="E75" s="131" t="n"/>
      <c r="F75" s="132" t="n"/>
      <c r="G75" s="43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75" t="n"/>
      <c r="BL75" s="262" t="inlineStr">
        <is>
          <t>1.2.1</t>
        </is>
      </c>
      <c r="BM75" s="131" t="n"/>
      <c r="BN75" s="131" t="n"/>
      <c r="BO75" s="131" t="n"/>
      <c r="BP75" s="131" t="n"/>
      <c r="BQ75" s="131" t="n"/>
      <c r="BR75" s="131" t="n"/>
      <c r="BS75" s="132" t="n"/>
      <c r="BT75" s="1" t="n"/>
      <c r="BU75" s="1" t="n"/>
    </row>
    <row r="76">
      <c r="A76" s="729" t="inlineStr">
        <is>
          <t>УК-7</t>
        </is>
      </c>
      <c r="B76" s="131" t="n"/>
      <c r="C76" s="131" t="n"/>
      <c r="D76" s="131" t="n"/>
      <c r="E76" s="131" t="n"/>
      <c r="F76" s="132" t="n"/>
      <c r="G76" s="43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26" t="n"/>
      <c r="BK76" s="175" t="n"/>
      <c r="BL76" s="262" t="inlineStr">
        <is>
          <t>1.2.2</t>
        </is>
      </c>
      <c r="BM76" s="131" t="n"/>
      <c r="BN76" s="131" t="n"/>
      <c r="BO76" s="131" t="n"/>
      <c r="BP76" s="131" t="n"/>
      <c r="BQ76" s="131" t="n"/>
      <c r="BR76" s="131" t="n"/>
      <c r="BS76" s="132" t="n"/>
      <c r="BT76" s="1" t="n"/>
      <c r="BU76" s="1" t="n"/>
    </row>
    <row r="77">
      <c r="A77" s="729" t="inlineStr">
        <is>
          <t>УПК-1</t>
        </is>
      </c>
      <c r="B77" s="131" t="n"/>
      <c r="C77" s="131" t="n"/>
      <c r="D77" s="131" t="n"/>
      <c r="E77" s="131" t="n"/>
      <c r="F77" s="132" t="n"/>
      <c r="G77" s="436" t="inlineStr">
        <is>
          <t xml:space="preserve">Применять достижения науки и техники при разработке и совершенствовании технологии производства керамических, стекловидных и вяжущих материалов </t>
        </is>
      </c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75" t="n"/>
      <c r="BL77" s="262" t="inlineStr">
        <is>
          <t>1.1.1</t>
        </is>
      </c>
      <c r="BM77" s="131" t="n"/>
      <c r="BN77" s="131" t="n"/>
      <c r="BO77" s="131" t="n"/>
      <c r="BP77" s="131" t="n"/>
      <c r="BQ77" s="131" t="n"/>
      <c r="BR77" s="131" t="n"/>
      <c r="BS77" s="132" t="n"/>
      <c r="BT77" s="1" t="n"/>
      <c r="BU77" s="1" t="n"/>
    </row>
    <row r="78">
      <c r="A78" s="729" t="inlineStr">
        <is>
          <t>УПК-2</t>
        </is>
      </c>
      <c r="B78" s="131" t="n"/>
      <c r="C78" s="131" t="n"/>
      <c r="D78" s="131" t="n"/>
      <c r="E78" s="131" t="n"/>
      <c r="F78" s="132" t="n"/>
      <c r="G78" s="436" t="inlineStr">
        <is>
          <t xml:space="preserve">Управлять высокотемпературными реакциями в твердофазных процессах для получения неорганических материалов с заданным уровнем свойств </t>
        </is>
      </c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26" t="n"/>
      <c r="BK78" s="175" t="n"/>
      <c r="BL78" s="262" t="inlineStr">
        <is>
          <t>1.1.2</t>
        </is>
      </c>
      <c r="BM78" s="131" t="n"/>
      <c r="BN78" s="131" t="n"/>
      <c r="BO78" s="131" t="n"/>
      <c r="BP78" s="131" t="n"/>
      <c r="BQ78" s="131" t="n"/>
      <c r="BR78" s="131" t="n"/>
      <c r="BS78" s="132" t="n"/>
      <c r="BT78" s="1" t="n"/>
      <c r="BU78" s="1" t="n"/>
    </row>
    <row r="79">
      <c r="A79" s="729" t="inlineStr">
        <is>
          <t>УПК-3</t>
        </is>
      </c>
      <c r="B79" s="131" t="n"/>
      <c r="C79" s="131" t="n"/>
      <c r="D79" s="131" t="n"/>
      <c r="E79" s="131" t="n"/>
      <c r="F79" s="132" t="n"/>
      <c r="G79" s="43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сфере производства неметаллических неорганических материалов и изделий</t>
        </is>
      </c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26" t="n"/>
      <c r="BK79" s="175" t="n"/>
      <c r="BL79" s="262" t="inlineStr">
        <is>
          <t>1.2.2</t>
        </is>
      </c>
      <c r="BM79" s="131" t="n"/>
      <c r="BN79" s="131" t="n"/>
      <c r="BO79" s="131" t="n"/>
      <c r="BP79" s="131" t="n"/>
      <c r="BQ79" s="131" t="n"/>
      <c r="BR79" s="131" t="n"/>
      <c r="BS79" s="132" t="n"/>
      <c r="BT79" s="1" t="n"/>
      <c r="BU79" s="1" t="n"/>
    </row>
    <row r="80">
      <c r="A80" s="729" t="inlineStr">
        <is>
          <t>УПК-4</t>
        </is>
      </c>
      <c r="B80" s="131" t="n"/>
      <c r="C80" s="131" t="n"/>
      <c r="D80" s="131" t="n"/>
      <c r="E80" s="131" t="n"/>
      <c r="F80" s="132" t="n"/>
      <c r="G80" s="436" t="inlineStr">
        <is>
          <t xml:space="preserve">Решать исследовательские и инженерные задачи в области синтеза инновационных материалов и создания перспективных технологий </t>
        </is>
      </c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75" t="n"/>
      <c r="BL80" s="262" t="inlineStr">
        <is>
          <t>1.2.1</t>
        </is>
      </c>
      <c r="BM80" s="131" t="n"/>
      <c r="BN80" s="131" t="n"/>
      <c r="BO80" s="131" t="n"/>
      <c r="BP80" s="131" t="n"/>
      <c r="BQ80" s="131" t="n"/>
      <c r="BR80" s="131" t="n"/>
      <c r="BS80" s="132" t="n"/>
      <c r="BT80" s="1" t="n"/>
      <c r="BU80" s="1" t="n"/>
    </row>
    <row r="81">
      <c r="A81" s="729" t="inlineStr">
        <is>
          <t>СК-1</t>
        </is>
      </c>
      <c r="B81" s="131" t="n"/>
      <c r="C81" s="131" t="n"/>
      <c r="D81" s="131" t="n"/>
      <c r="E81" s="131" t="n"/>
      <c r="F81" s="132" t="n"/>
      <c r="G81" s="436" t="inlineStr">
        <is>
          <t>Владеть современными методологиями разработки инновационных неорганических материалов и изделий с заданным комплексом свойств</t>
        </is>
      </c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26" t="n"/>
      <c r="BK81" s="175" t="n"/>
      <c r="BL81" s="262" t="inlineStr">
        <is>
          <t>2.2.1</t>
        </is>
      </c>
      <c r="BM81" s="131" t="n"/>
      <c r="BN81" s="131" t="n"/>
      <c r="BO81" s="131" t="n"/>
      <c r="BP81" s="131" t="n"/>
      <c r="BQ81" s="131" t="n"/>
      <c r="BR81" s="131" t="n"/>
      <c r="BS81" s="132" t="n"/>
      <c r="BT81" s="1" t="n"/>
      <c r="BU81" s="1" t="n"/>
    </row>
    <row r="82">
      <c r="A82" s="729" t="inlineStr">
        <is>
          <t>СК-2</t>
        </is>
      </c>
      <c r="B82" s="131" t="n"/>
      <c r="C82" s="131" t="n"/>
      <c r="D82" s="131" t="n"/>
      <c r="E82" s="131" t="n"/>
      <c r="F82" s="132" t="n"/>
      <c r="G82" s="436" t="inlineStr">
        <is>
          <t>Владеть научными принципами высокотемпературного синтеза неорганических неметаллических материалов и изделий</t>
        </is>
      </c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75" t="n"/>
      <c r="BL82" s="262" t="inlineStr">
        <is>
          <t>2.2.2</t>
        </is>
      </c>
      <c r="BM82" s="131" t="n"/>
      <c r="BN82" s="131" t="n"/>
      <c r="BO82" s="131" t="n"/>
      <c r="BP82" s="131" t="n"/>
      <c r="BQ82" s="131" t="n"/>
      <c r="BR82" s="131" t="n"/>
      <c r="BS82" s="132" t="n"/>
      <c r="BT82" s="1" t="n"/>
      <c r="BU82" s="1" t="n"/>
    </row>
    <row r="83">
      <c r="A83" s="729" t="inlineStr">
        <is>
          <t>СК-3</t>
        </is>
      </c>
      <c r="B83" s="131" t="n"/>
      <c r="C83" s="131" t="n"/>
      <c r="D83" s="131" t="n"/>
      <c r="E83" s="131" t="n"/>
      <c r="F83" s="132" t="n"/>
      <c r="G83" s="436" t="inlineStr">
        <is>
          <t>Владеть научными принципами создания и применения композиционных и энергоэффективных материалов и изделий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75" t="n"/>
      <c r="BL83" s="262" t="inlineStr">
        <is>
          <t>2.3.1</t>
        </is>
      </c>
      <c r="BM83" s="131" t="n"/>
      <c r="BN83" s="131" t="n"/>
      <c r="BO83" s="131" t="n"/>
      <c r="BP83" s="131" t="n"/>
      <c r="BQ83" s="131" t="n"/>
      <c r="BR83" s="131" t="n"/>
      <c r="BS83" s="132" t="n"/>
      <c r="BT83" s="1" t="n"/>
      <c r="BU83" s="1" t="n"/>
    </row>
    <row r="84">
      <c r="A84" s="729" t="inlineStr">
        <is>
          <t>СК-4</t>
        </is>
      </c>
      <c r="B84" s="131" t="n"/>
      <c r="C84" s="131" t="n"/>
      <c r="D84" s="131" t="n"/>
      <c r="E84" s="131" t="n"/>
      <c r="F84" s="132" t="n"/>
      <c r="G84" s="436" t="inlineStr">
        <is>
          <t>Проводить эксергетические исследования тепловых процессов и применяемых теплотехнических установок с целью повышения энергоэффективности материалов и изделий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75" t="n"/>
      <c r="BL84" s="262" t="inlineStr">
        <is>
          <t>2.3.1</t>
        </is>
      </c>
      <c r="BM84" s="131" t="n"/>
      <c r="BN84" s="131" t="n"/>
      <c r="BO84" s="131" t="n"/>
      <c r="BP84" s="131" t="n"/>
      <c r="BQ84" s="131" t="n"/>
      <c r="BR84" s="131" t="n"/>
      <c r="BS84" s="132" t="n"/>
      <c r="BT84" s="1" t="n"/>
      <c r="BU84" s="1" t="n"/>
    </row>
    <row r="85">
      <c r="A85" s="729" t="inlineStr">
        <is>
          <t>СК-5</t>
        </is>
      </c>
      <c r="B85" s="131" t="n"/>
      <c r="C85" s="131" t="n"/>
      <c r="D85" s="131" t="n"/>
      <c r="E85" s="131" t="n"/>
      <c r="F85" s="132" t="n"/>
      <c r="G85" s="436" t="inlineStr">
        <is>
          <t xml:space="preserve">Владеть современными методами получения наноматериалов для развития перспективных нанотехнологий, материалов медицинского назначения 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75" t="n"/>
      <c r="BL85" s="262" t="inlineStr">
        <is>
          <t>2.3.2</t>
        </is>
      </c>
      <c r="BM85" s="131" t="n"/>
      <c r="BN85" s="131" t="n"/>
      <c r="BO85" s="131" t="n"/>
      <c r="BP85" s="131" t="n"/>
      <c r="BQ85" s="131" t="n"/>
      <c r="BR85" s="131" t="n"/>
      <c r="BS85" s="132" t="n"/>
      <c r="BT85" s="1" t="n"/>
      <c r="BU85" s="1" t="n"/>
    </row>
    <row r="86">
      <c r="A86" s="729" t="inlineStr">
        <is>
          <t>СК-6</t>
        </is>
      </c>
      <c r="B86" s="131" t="n"/>
      <c r="C86" s="131" t="n"/>
      <c r="D86" s="131" t="n"/>
      <c r="E86" s="131" t="n"/>
      <c r="F86" s="132" t="n"/>
      <c r="G86" s="436" t="inlineStr">
        <is>
          <t>Использовать минеральную сырьевую базу Республики Беларусь при решении исследовательских задач в области производства стекла, керамики и вяжущих материалов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75" t="n"/>
      <c r="BL86" s="262" t="inlineStr">
        <is>
          <t>2.4.1</t>
        </is>
      </c>
      <c r="BM86" s="131" t="n"/>
      <c r="BN86" s="131" t="n"/>
      <c r="BO86" s="131" t="n"/>
      <c r="BP86" s="131" t="n"/>
      <c r="BQ86" s="131" t="n"/>
      <c r="BR86" s="131" t="n"/>
      <c r="BS86" s="132" t="n"/>
      <c r="BT86" s="1" t="n"/>
      <c r="BU86" s="1" t="n"/>
    </row>
    <row r="87">
      <c r="A87" s="729" t="inlineStr">
        <is>
          <t>СК-7</t>
        </is>
      </c>
      <c r="B87" s="131" t="n"/>
      <c r="C87" s="131" t="n"/>
      <c r="D87" s="131" t="n"/>
      <c r="E87" s="131" t="n"/>
      <c r="F87" s="132" t="n"/>
      <c r="G87" s="436" t="inlineStr">
        <is>
          <t xml:space="preserve">Владеть комплексными методами исследования структуры, минерального и фазового состава керамических, стекловидных и вяжущих материалов при решении исследовательских задач 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26" t="n"/>
      <c r="BK87" s="175" t="n"/>
      <c r="BL87" s="262" t="inlineStr">
        <is>
          <t>2.4.2</t>
        </is>
      </c>
      <c r="BM87" s="131" t="n"/>
      <c r="BN87" s="131" t="n"/>
      <c r="BO87" s="131" t="n"/>
      <c r="BP87" s="131" t="n"/>
      <c r="BQ87" s="131" t="n"/>
      <c r="BR87" s="131" t="n"/>
      <c r="BS87" s="132" t="n"/>
      <c r="BT87" s="1" t="n"/>
      <c r="BU87" s="1" t="n"/>
    </row>
    <row r="88">
      <c r="A88" s="3296" t="inlineStr">
        <is>
          <t>СК-8</t>
        </is>
      </c>
      <c r="B88" s="202" t="n"/>
      <c r="C88" s="202" t="n"/>
      <c r="D88" s="202" t="n"/>
      <c r="E88" s="202" t="n"/>
      <c r="F88" s="742" t="n"/>
      <c r="G88" s="3297" t="inlineStr">
        <is>
          <t>Применять международные методы оценки соответствия качества сырья, материалов и изделий для расширения экспортного потенциала</t>
        </is>
      </c>
      <c r="H88" s="194" t="n"/>
      <c r="I88" s="194" t="n"/>
      <c r="J88" s="194" t="n"/>
      <c r="K88" s="194" t="n"/>
      <c r="L88" s="194" t="n"/>
      <c r="M88" s="194" t="n"/>
      <c r="N88" s="194" t="n"/>
      <c r="O88" s="194" t="n"/>
      <c r="P88" s="194" t="n"/>
      <c r="Q88" s="194" t="n"/>
      <c r="R88" s="194" t="n"/>
      <c r="S88" s="194" t="n"/>
      <c r="T88" s="194" t="n"/>
      <c r="U88" s="194" t="n"/>
      <c r="V88" s="194" t="n"/>
      <c r="W88" s="194" t="n"/>
      <c r="X88" s="194" t="n"/>
      <c r="Y88" s="194" t="n"/>
      <c r="Z88" s="194" t="n"/>
      <c r="AA88" s="194" t="n"/>
      <c r="AB88" s="194" t="n"/>
      <c r="AC88" s="194" t="n"/>
      <c r="AD88" s="194" t="n"/>
      <c r="AE88" s="194" t="n"/>
      <c r="AF88" s="194" t="n"/>
      <c r="AG88" s="194" t="n"/>
      <c r="AH88" s="194" t="n"/>
      <c r="AI88" s="194" t="n"/>
      <c r="AJ88" s="194" t="n"/>
      <c r="AK88" s="194" t="n"/>
      <c r="AL88" s="194" t="n"/>
      <c r="AM88" s="194" t="n"/>
      <c r="AN88" s="194" t="n"/>
      <c r="AO88" s="194" t="n"/>
      <c r="AP88" s="194" t="n"/>
      <c r="AQ88" s="194" t="n"/>
      <c r="AR88" s="194" t="n"/>
      <c r="AS88" s="194" t="n"/>
      <c r="AT88" s="194" t="n"/>
      <c r="AU88" s="194" t="n"/>
      <c r="AV88" s="194" t="n"/>
      <c r="AW88" s="194" t="n"/>
      <c r="AX88" s="194" t="n"/>
      <c r="AY88" s="194" t="n"/>
      <c r="AZ88" s="194" t="n"/>
      <c r="BA88" s="194" t="n"/>
      <c r="BB88" s="194" t="n"/>
      <c r="BC88" s="194" t="n"/>
      <c r="BD88" s="194" t="n"/>
      <c r="BE88" s="194" t="n"/>
      <c r="BF88" s="194" t="n"/>
      <c r="BG88" s="194" t="n"/>
      <c r="BH88" s="194" t="n"/>
      <c r="BI88" s="194" t="n"/>
      <c r="BJ88" s="194" t="n"/>
      <c r="BK88" s="195" t="n"/>
      <c r="BL88" s="2964" t="inlineStr">
        <is>
          <t>2.4.3</t>
        </is>
      </c>
      <c r="BM88" s="202" t="n"/>
      <c r="BN88" s="202" t="n"/>
      <c r="BO88" s="202" t="n"/>
      <c r="BP88" s="202" t="n"/>
      <c r="BQ88" s="202" t="n"/>
      <c r="BR88" s="202" t="n"/>
      <c r="BS88" s="742" t="n"/>
      <c r="BT88" s="1" t="n"/>
      <c r="BU88" s="1" t="n"/>
    </row>
    <row r="89">
      <c r="A89" s="516" t="n"/>
      <c r="B89" s="516" t="n"/>
      <c r="C89" s="516" t="n"/>
      <c r="D89" s="517" t="n"/>
      <c r="E89" s="517" t="n"/>
      <c r="F89" s="517" t="n"/>
      <c r="G89" s="517" t="n"/>
      <c r="H89" s="517" t="n"/>
      <c r="I89" s="517" t="n"/>
      <c r="J89" s="517" t="n"/>
      <c r="K89" s="517" t="n"/>
      <c r="L89" s="517" t="n"/>
      <c r="M89" s="517" t="n"/>
      <c r="N89" s="517" t="n"/>
      <c r="O89" s="517" t="n"/>
      <c r="P89" s="517" t="n"/>
      <c r="Q89" s="517" t="n"/>
      <c r="R89" s="517" t="n"/>
      <c r="S89" s="517" t="n"/>
      <c r="T89" s="517" t="n"/>
      <c r="U89" s="517" t="n"/>
      <c r="V89" s="517" t="n"/>
      <c r="W89" s="517" t="n"/>
      <c r="X89" s="517" t="n"/>
      <c r="Y89" s="517" t="n"/>
      <c r="Z89" s="517" t="n"/>
      <c r="AA89" s="517" t="n"/>
      <c r="AB89" s="517" t="n"/>
      <c r="AC89" s="517" t="n"/>
      <c r="AD89" s="517" t="n"/>
      <c r="AE89" s="517" t="n"/>
      <c r="AF89" s="517" t="n"/>
      <c r="AG89" s="517" t="n"/>
      <c r="AH89" s="517" t="n"/>
      <c r="AI89" s="517" t="n"/>
      <c r="AJ89" s="517" t="n"/>
      <c r="AK89" s="517" t="n"/>
      <c r="AL89" s="517" t="n"/>
      <c r="AM89" s="517" t="n"/>
      <c r="AN89" s="517" t="n"/>
      <c r="AO89" s="517" t="n"/>
      <c r="AP89" s="517" t="n"/>
      <c r="AQ89" s="517" t="n"/>
      <c r="AR89" s="517" t="n"/>
      <c r="AS89" s="517" t="n"/>
      <c r="AT89" s="517" t="n"/>
      <c r="AU89" s="517" t="n"/>
      <c r="AV89" s="517" t="n"/>
      <c r="AW89" s="517" t="n"/>
      <c r="AX89" s="517" t="n"/>
      <c r="AY89" s="517" t="n"/>
      <c r="AZ89" s="517" t="n"/>
      <c r="BA89" s="517" t="n"/>
      <c r="BB89" s="517" t="n"/>
      <c r="BC89" s="517" t="n"/>
      <c r="BD89" s="517" t="n"/>
      <c r="BE89" s="517" t="n"/>
      <c r="BF89" s="517" t="n"/>
      <c r="BG89" s="260" t="n"/>
      <c r="BH89" s="260" t="n"/>
      <c r="BI89" s="243" t="n"/>
      <c r="BJ89" s="243" t="n"/>
      <c r="BK89" s="243" t="n"/>
      <c r="BL89" s="243" t="n"/>
      <c r="BM89" s="243" t="n"/>
      <c r="BN89" s="243" t="n"/>
      <c r="BO89" s="243" t="n"/>
      <c r="BP89" s="1" t="n"/>
      <c r="BQ89" s="1" t="n"/>
      <c r="BR89" s="1" t="n"/>
      <c r="BS89" s="1" t="n"/>
      <c r="BT89" s="1" t="n"/>
      <c r="BU89" s="1" t="n"/>
    </row>
    <row r="90">
      <c r="A90" s="516" t="n"/>
      <c r="B90" s="516" t="n"/>
      <c r="C90" s="24" t="inlineStr">
        <is>
          <t xml:space="preserve">Учебный план углубленного высшего образования по специальности 7-06-0711-07 "Технология вяжущих веществ, керамических и  стекловидных материалов и изделий"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7-06-07-016/пр. </t>
        </is>
      </c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</row>
    <row r="91">
      <c r="A91" s="516" t="n"/>
      <c r="B91" s="516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</row>
    <row r="92">
      <c r="A92" s="516" t="n"/>
      <c r="B92" s="516" t="n"/>
      <c r="C92" s="516" t="n"/>
      <c r="D92" s="517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6" t="n"/>
      <c r="AB92" s="516" t="n"/>
      <c r="AC92" s="516" t="n"/>
      <c r="AD92" s="516" t="n"/>
      <c r="AE92" s="516" t="n"/>
      <c r="AF92" s="516" t="n"/>
      <c r="AG92" s="516" t="n"/>
      <c r="AH92" s="516" t="n"/>
      <c r="AI92" s="516" t="n"/>
      <c r="AJ92" s="516" t="n"/>
      <c r="AK92" s="516" t="n"/>
      <c r="AL92" s="516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517" t="n"/>
      <c r="BG92" s="260" t="n"/>
      <c r="BH92" s="260" t="n"/>
      <c r="BI92" s="243" t="n"/>
      <c r="BJ92" s="243" t="n"/>
      <c r="BK92" s="243" t="n"/>
      <c r="BL92" s="243" t="n"/>
      <c r="BM92" s="243" t="n"/>
      <c r="BN92" s="243" t="n"/>
      <c r="BO92" s="243" t="n"/>
      <c r="BP92" s="243" t="n"/>
      <c r="BQ92" s="243" t="n"/>
      <c r="BR92" s="243" t="n"/>
      <c r="BS92" s="243" t="n"/>
      <c r="BT92" s="1" t="n"/>
      <c r="BU92" s="1" t="n"/>
    </row>
    <row r="93">
      <c r="A93" s="283" t="n"/>
      <c r="B93" s="902" t="n"/>
      <c r="C93" s="283" t="n"/>
      <c r="D93" s="283" t="n"/>
      <c r="E93" s="283" t="n"/>
      <c r="F93" s="283" t="n"/>
      <c r="G93" s="283" t="n"/>
      <c r="H93" s="283" t="n"/>
      <c r="I93" s="283" t="n"/>
      <c r="J93" s="283" t="n"/>
      <c r="K93" s="283" t="n"/>
      <c r="L93" s="283" t="n"/>
      <c r="M93" s="283" t="n"/>
      <c r="N93" s="283" t="n"/>
      <c r="O93" s="283" t="n"/>
      <c r="P93" s="283" t="n"/>
      <c r="Q93" s="283" t="n"/>
      <c r="R93" s="283" t="n"/>
      <c r="S93" s="283" t="n"/>
      <c r="T93" s="283" t="n"/>
      <c r="U93" s="283" t="n"/>
      <c r="V93" s="283" t="n"/>
      <c r="W93" s="283" t="n"/>
      <c r="X93" s="283" t="n"/>
      <c r="Y93" s="283" t="n"/>
      <c r="Z93" s="283" t="n"/>
      <c r="AA93" s="1566" t="n"/>
      <c r="AB93" s="1566" t="n"/>
      <c r="AC93" s="1566" t="n"/>
      <c r="AD93" s="1566" t="n"/>
      <c r="AE93" s="1566" t="n"/>
      <c r="AF93" s="1566" t="n"/>
      <c r="AG93" s="1566" t="n"/>
      <c r="AH93" s="1566" t="n"/>
      <c r="AI93" s="1566" t="n"/>
      <c r="AJ93" s="1566" t="n"/>
      <c r="AK93" s="1566" t="n"/>
      <c r="AL93" s="1566" t="n"/>
      <c r="AM93" s="283" t="n"/>
      <c r="AN93" s="283" t="n"/>
      <c r="AO93" s="283" t="n"/>
      <c r="AP93" s="283" t="n"/>
      <c r="AQ93" s="283" t="n"/>
      <c r="AR93" s="283" t="n"/>
      <c r="AS93" s="283" t="n"/>
      <c r="AT93" s="283" t="n"/>
      <c r="AU93" s="283" t="n"/>
      <c r="AV93" s="283" t="n"/>
      <c r="AW93" s="283" t="n"/>
      <c r="AX93" s="283" t="n"/>
      <c r="AY93" s="283" t="n"/>
      <c r="AZ93" s="283" t="n"/>
      <c r="BA93" s="283" t="n"/>
      <c r="BB93" s="283" t="n"/>
      <c r="BC93" s="283" t="n"/>
      <c r="BD93" s="283" t="n"/>
      <c r="BE93" s="283" t="n"/>
      <c r="BF93" s="283" t="n"/>
      <c r="BG93" s="283" t="n"/>
      <c r="BH93" s="283" t="n"/>
      <c r="BI93" s="283" t="n"/>
      <c r="BJ93" s="283" t="n"/>
      <c r="BK93" s="283" t="n"/>
      <c r="BL93" s="283" t="n"/>
      <c r="BM93" s="283" t="n"/>
      <c r="BN93" s="283" t="n"/>
      <c r="BO93" s="283" t="n"/>
      <c r="BP93" s="283" t="n"/>
      <c r="BQ93" s="283" t="n"/>
      <c r="BR93" s="283" t="n"/>
      <c r="BS93" s="283" t="n"/>
      <c r="BT93" s="1" t="n"/>
      <c r="BU93" s="1" t="n"/>
    </row>
    <row r="94">
      <c r="A94" s="2885" t="n"/>
      <c r="B94" s="518" t="n"/>
      <c r="C94" s="2" t="inlineStr">
        <is>
          <t>*</t>
        </is>
      </c>
      <c r="D94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1" t="n"/>
      <c r="BG94" s="1" t="n"/>
      <c r="BH94" s="1" t="n"/>
      <c r="BI94" s="1" t="n"/>
      <c r="BJ94" s="1" t="n"/>
      <c r="BK94" s="1" t="n"/>
      <c r="BL94" s="1" t="n"/>
      <c r="BM94" s="1" t="n"/>
      <c r="BN94" s="1" t="n"/>
      <c r="BO94" s="1" t="n"/>
      <c r="BP94" s="244" t="n"/>
      <c r="BQ94" s="244" t="n"/>
      <c r="BR94" s="244" t="n"/>
      <c r="BS94" s="244" t="n"/>
      <c r="BT94" s="1" t="n"/>
      <c r="BU94" s="1" t="n"/>
    </row>
    <row r="95">
      <c r="A95" s="688" t="n"/>
      <c r="B95" s="244" t="n"/>
      <c r="C95" s="2" t="inlineStr">
        <is>
          <t>д</t>
        </is>
      </c>
      <c r="D95" s="30" t="inlineStr">
        <is>
          <t>Дифференцированный зачет.</t>
        </is>
      </c>
      <c r="E95" s="23" t="n"/>
      <c r="F95" s="23" t="n"/>
      <c r="G95" s="23" t="n"/>
      <c r="H95" s="23" t="n"/>
      <c r="I95" s="23" t="n"/>
      <c r="J95" s="23" t="n"/>
      <c r="K95" s="23" t="n"/>
      <c r="L95" s="23" t="n"/>
      <c r="M95" s="23" t="n"/>
      <c r="N95" s="23" t="n"/>
      <c r="O95" s="23" t="n"/>
      <c r="P95" s="23" t="n"/>
      <c r="Q95" s="23" t="n"/>
      <c r="R95" s="23" t="n"/>
      <c r="S95" s="23" t="n"/>
      <c r="T95" s="23" t="n"/>
      <c r="U95" s="23" t="n"/>
      <c r="V95" s="23" t="n"/>
      <c r="W95" s="23" t="n"/>
      <c r="X95" s="23" t="n"/>
      <c r="Y95" s="23" t="n"/>
      <c r="Z95" s="23" t="n"/>
      <c r="AA95" s="21" t="n"/>
      <c r="AB95" s="21" t="n"/>
      <c r="AC95" s="21" t="n"/>
      <c r="AD95" s="21" t="n"/>
      <c r="AE95" s="21" t="n"/>
      <c r="AF95" s="21" t="n"/>
      <c r="AG95" s="21" t="n"/>
      <c r="AH95" s="21" t="n"/>
      <c r="AI95" s="21" t="n"/>
      <c r="AJ95" s="21" t="n"/>
      <c r="AK95" s="21" t="n"/>
      <c r="AL95" s="21" t="n"/>
      <c r="AM95" s="23" t="n"/>
      <c r="AN95" s="23" t="n"/>
      <c r="AO95" s="23" t="n"/>
      <c r="AP95" s="23" t="n"/>
      <c r="AQ95" s="23" t="n"/>
      <c r="AR95" s="23" t="n"/>
      <c r="AS95" s="23" t="n"/>
      <c r="AT95" s="23" t="n"/>
      <c r="AU95" s="23" t="n"/>
      <c r="AV95" s="23" t="n"/>
      <c r="AW95" s="23" t="n"/>
      <c r="AX95" s="23" t="n"/>
      <c r="AY95" s="23" t="n"/>
      <c r="AZ95" s="23" t="n"/>
      <c r="BA95" s="23" t="n"/>
      <c r="BB95" s="23" t="n"/>
      <c r="BC95" s="23" t="n"/>
      <c r="BD95" s="23" t="n"/>
      <c r="BE95" s="23" t="n"/>
      <c r="BF95" s="23" t="n"/>
      <c r="BG95" s="23" t="n"/>
      <c r="BH95" s="23" t="n"/>
      <c r="BI95" s="244" t="n"/>
      <c r="BJ95" s="244" t="n"/>
      <c r="BK95" s="244" t="n"/>
      <c r="BL95" s="90" t="n"/>
      <c r="BM95" s="90" t="n"/>
      <c r="BN95" s="90" t="n"/>
      <c r="BO95" s="90" t="n"/>
      <c r="BP95" s="90" t="n"/>
      <c r="BQ95" s="90" t="n"/>
      <c r="BR95" s="90" t="n"/>
      <c r="BS95" s="90" t="n"/>
      <c r="BT95" s="1" t="n"/>
      <c r="BU95" s="1" t="n"/>
    </row>
    <row r="96">
      <c r="A96" s="243" t="n"/>
      <c r="B96" s="243" t="n"/>
      <c r="C96" s="243" t="n"/>
      <c r="D96" s="243" t="n"/>
      <c r="E96" s="243" t="n"/>
      <c r="F96" s="243" t="n"/>
      <c r="G96" s="243" t="n"/>
      <c r="H96" s="243" t="n"/>
      <c r="I96" s="243" t="n"/>
      <c r="J96" s="243" t="n"/>
      <c r="K96" s="243" t="n"/>
      <c r="L96" s="243" t="n"/>
      <c r="M96" s="243" t="n"/>
      <c r="N96" s="243" t="n"/>
      <c r="O96" s="243" t="n"/>
      <c r="P96" s="243" t="n"/>
      <c r="Q96" s="243" t="n"/>
      <c r="R96" s="243" t="n"/>
      <c r="S96" s="243" t="n"/>
      <c r="T96" s="243" t="n"/>
      <c r="U96" s="243" t="n"/>
      <c r="V96" s="243" t="n"/>
      <c r="W96" s="243" t="n"/>
      <c r="X96" s="243" t="n"/>
      <c r="Y96" s="243" t="n"/>
      <c r="Z96" s="243" t="n"/>
      <c r="AA96" s="1524" t="n"/>
      <c r="AB96" s="1524" t="n"/>
      <c r="AC96" s="1524" t="n"/>
      <c r="AD96" s="1524" t="n"/>
      <c r="AE96" s="1524" t="n"/>
      <c r="AF96" s="1524" t="n"/>
      <c r="AG96" s="1524" t="n"/>
      <c r="AH96" s="1524" t="n"/>
      <c r="AI96" s="1524" t="n"/>
      <c r="AJ96" s="1524" t="n"/>
      <c r="AK96" s="1524" t="n"/>
      <c r="AL96" s="1524" t="n"/>
      <c r="AM96" s="243" t="n"/>
      <c r="AN96" s="243" t="n"/>
      <c r="AO96" s="243" t="n"/>
      <c r="AP96" s="243" t="n"/>
      <c r="AQ96" s="243" t="n"/>
      <c r="AR96" s="243" t="n"/>
      <c r="AS96" s="243" t="n"/>
      <c r="AT96" s="243" t="n"/>
      <c r="AU96" s="243" t="n"/>
      <c r="AV96" s="243" t="n"/>
      <c r="AW96" s="243" t="n"/>
      <c r="AX96" s="243" t="n"/>
      <c r="AY96" s="243" t="n"/>
      <c r="AZ96" s="243" t="n"/>
      <c r="BA96" s="243" t="n"/>
      <c r="BB96" s="243" t="n"/>
      <c r="BC96" s="243" t="n"/>
      <c r="BD96" s="243" t="n"/>
      <c r="BE96" s="243" t="n"/>
      <c r="BF96" s="243" t="n"/>
      <c r="BG96" s="243" t="n"/>
      <c r="BH96" s="243" t="n"/>
      <c r="BI96" s="243" t="n"/>
      <c r="BJ96" s="243" t="n"/>
      <c r="BK96" s="243" t="n"/>
      <c r="BL96" s="243" t="n"/>
      <c r="BM96" s="243" t="n"/>
      <c r="BN96" s="243" t="n"/>
      <c r="BO96" s="243" t="n"/>
      <c r="BP96" s="243" t="n"/>
      <c r="BQ96" s="243" t="n"/>
      <c r="BR96" s="243" t="n"/>
      <c r="BS96" s="243" t="n"/>
      <c r="BT96" s="1" t="n"/>
      <c r="BU96" s="1" t="n"/>
    </row>
    <row r="97">
      <c r="A97" s="1" t="n"/>
      <c r="B97" s="90" t="n"/>
      <c r="C97" s="41" t="inlineStr">
        <is>
          <t>Проректор по учебной работе</t>
        </is>
      </c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2" t="n"/>
      <c r="AC97" s="2965" t="n"/>
      <c r="AD97" s="1565" t="n"/>
      <c r="AE97" s="1565" t="n"/>
      <c r="AF97" s="1565" t="n"/>
      <c r="AG97" s="1565" t="n"/>
      <c r="AH97" s="1565" t="n"/>
      <c r="AI97" s="1565" t="n"/>
      <c r="AJ97" s="2965" t="n"/>
      <c r="AK97" s="1173" t="n"/>
      <c r="AL97" s="1173" t="n"/>
      <c r="AM97" s="1173" t="n"/>
      <c r="AN97" s="41" t="n"/>
      <c r="AO97" s="41" t="n"/>
      <c r="AP97" s="3" t="n"/>
      <c r="AQ97" s="41" t="inlineStr">
        <is>
          <t>А.А. Сакович</t>
        </is>
      </c>
      <c r="AR97" s="3" t="n"/>
      <c r="AS97" s="274" t="n"/>
      <c r="AT97" s="274" t="n"/>
      <c r="AU97" s="274" t="n"/>
      <c r="AV97" s="274" t="n"/>
      <c r="AW97" s="3" t="n"/>
      <c r="AX97" s="3" t="n"/>
      <c r="AY97" s="268" t="n"/>
      <c r="AZ97" s="268" t="n"/>
      <c r="BA97" s="268" t="n"/>
      <c r="BB97" s="244" t="n"/>
      <c r="BC97" s="244" t="n"/>
      <c r="BD97" s="90" t="n"/>
      <c r="BE97" s="90" t="n"/>
      <c r="BF97" s="90" t="n"/>
      <c r="BG97" s="90" t="n"/>
      <c r="BH97" s="90" t="n"/>
      <c r="BI97" s="90" t="n"/>
      <c r="BJ97" s="90" t="n"/>
      <c r="BK97" s="90" t="n"/>
      <c r="BL97" s="90" t="n"/>
      <c r="BM97" s="90" t="n"/>
      <c r="BN97" s="90" t="n"/>
      <c r="BO97" s="90" t="n"/>
      <c r="BP97" s="90" t="n"/>
      <c r="BQ97" s="90" t="n"/>
      <c r="BR97" s="90" t="n"/>
      <c r="BS97" s="90" t="n"/>
      <c r="BT97" s="90" t="n"/>
      <c r="BU97" s="1" t="n"/>
    </row>
    <row r="98">
      <c r="A98" s="1" t="n"/>
      <c r="B98" s="296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2" t="n"/>
      <c r="AC98" s="1173" t="n"/>
      <c r="AD98" s="2" t="n"/>
      <c r="AE98" s="2" t="n"/>
      <c r="AF98" s="2" t="n"/>
      <c r="AG98" s="2" t="n"/>
      <c r="AH98" s="2" t="n"/>
      <c r="AI98" s="2" t="n"/>
      <c r="AJ98" s="1173" t="n"/>
      <c r="AK98" s="1173" t="n"/>
      <c r="AL98" s="1173" t="n"/>
      <c r="AM98" s="1173" t="n"/>
      <c r="AN98" s="41" t="n"/>
      <c r="AO98" s="41" t="n"/>
      <c r="AP98" s="3" t="n"/>
      <c r="AQ98" s="41" t="n"/>
      <c r="AR98" s="3" t="n"/>
      <c r="AS98" s="274" t="n"/>
      <c r="AT98" s="274" t="n"/>
      <c r="AU98" s="274" t="n"/>
      <c r="AV98" s="274" t="n"/>
      <c r="AW98" s="3" t="n"/>
      <c r="AX98" s="3" t="n"/>
      <c r="AY98" s="267" t="n"/>
      <c r="AZ98" s="267" t="n"/>
      <c r="BA98" s="267" t="n"/>
      <c r="BB98" s="267" t="n"/>
      <c r="BC98" s="267" t="n"/>
      <c r="BD98" s="296" t="n"/>
      <c r="BE98" s="296" t="n"/>
      <c r="BF98" s="296" t="n"/>
      <c r="BG98" s="296" t="n"/>
      <c r="BH98" s="296" t="n"/>
      <c r="BI98" s="296" t="n"/>
      <c r="BJ98" s="296" t="n"/>
      <c r="BK98" s="296" t="n"/>
      <c r="BL98" s="296" t="n"/>
      <c r="BM98" s="296" t="n"/>
      <c r="BN98" s="296" t="n"/>
      <c r="BO98" s="296" t="n"/>
      <c r="BP98" s="296" t="n"/>
      <c r="BQ98" s="296" t="n"/>
      <c r="BR98" s="296" t="n"/>
      <c r="BS98" s="296" t="n"/>
      <c r="BT98" s="296" t="n"/>
      <c r="BU98" s="1" t="n"/>
    </row>
    <row r="99">
      <c r="A99" s="1" t="n"/>
      <c r="B99" s="296" t="n"/>
      <c r="C99" s="273" t="n"/>
      <c r="D99" s="273" t="n"/>
      <c r="E99" s="273" t="n"/>
      <c r="F99" s="273" t="n"/>
      <c r="G99" s="277" t="inlineStr">
        <is>
          <t>20___</t>
        </is>
      </c>
      <c r="H99" s="278" t="n"/>
      <c r="I99" s="41" t="n"/>
      <c r="J99" s="41" t="n"/>
      <c r="K99" s="279" t="n"/>
      <c r="L99" s="274" t="n"/>
      <c r="M99" s="274" t="n"/>
      <c r="N99" s="274" t="n"/>
      <c r="O99" s="274" t="n"/>
      <c r="P99" s="274" t="n"/>
      <c r="Q99" s="274" t="n"/>
      <c r="R99" s="274" t="n"/>
      <c r="S99" s="274" t="n"/>
      <c r="T99" s="274" t="n"/>
      <c r="U99" s="274" t="n"/>
      <c r="V99" s="274" t="n"/>
      <c r="W99" s="274" t="n"/>
      <c r="X99" s="274" t="n"/>
      <c r="Y99" s="274" t="n"/>
      <c r="Z99" s="274" t="n"/>
      <c r="AA99" s="274" t="n"/>
      <c r="AB99" s="1173" t="n"/>
      <c r="AC99" s="1173" t="n"/>
      <c r="AD99" s="1173" t="n"/>
      <c r="AE99" s="1173" t="n"/>
      <c r="AF99" s="1173" t="n"/>
      <c r="AG99" s="1173" t="n"/>
      <c r="AH99" s="1173" t="n"/>
      <c r="AI99" s="1173" t="n"/>
      <c r="AJ99" s="1173" t="n"/>
      <c r="AK99" s="1173" t="n"/>
      <c r="AL99" s="1173" t="n"/>
      <c r="AM99" s="1173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" t="n"/>
      <c r="AZ99" s="4" t="n"/>
      <c r="BA99" s="4" t="n"/>
      <c r="BB99" s="267" t="n"/>
      <c r="BC99" s="267" t="n"/>
      <c r="BD99" s="296" t="n"/>
      <c r="BE99" s="296" t="n"/>
      <c r="BF99" s="296" t="n"/>
      <c r="BG99" s="296" t="n"/>
      <c r="BH99" s="296" t="n"/>
      <c r="BI99" s="296" t="n"/>
      <c r="BJ99" s="296" t="n"/>
      <c r="BK99" s="296" t="n"/>
      <c r="BL99" s="296" t="n"/>
      <c r="BM99" s="296" t="n"/>
      <c r="BN99" s="296" t="n"/>
      <c r="BO99" s="296" t="n"/>
      <c r="BP99" s="296" t="n"/>
      <c r="BQ99" s="296" t="n"/>
      <c r="BR99" s="296" t="n"/>
      <c r="BS99" s="296" t="n"/>
      <c r="BT99" s="296" t="n"/>
      <c r="BU99" s="1" t="n"/>
    </row>
    <row r="100">
      <c r="A100" s="1" t="n"/>
      <c r="B100" s="296" t="n"/>
      <c r="C100" s="41" t="n"/>
      <c r="D100" s="41" t="n"/>
      <c r="E100" s="41" t="n"/>
      <c r="F100" s="41" t="n"/>
      <c r="G100" s="41" t="n"/>
      <c r="H100" s="41" t="n"/>
      <c r="I100" s="41" t="n"/>
      <c r="J100" s="41" t="n"/>
      <c r="K100" s="41" t="n"/>
      <c r="L100" s="41" t="n"/>
      <c r="M100" s="41" t="n"/>
      <c r="N100" s="41" t="n"/>
      <c r="O100" s="41" t="n"/>
      <c r="P100" s="41" t="n"/>
      <c r="Q100" s="41" t="n"/>
      <c r="R100" s="41" t="n"/>
      <c r="S100" s="41" t="n"/>
      <c r="T100" s="41" t="n"/>
      <c r="U100" s="41" t="n"/>
      <c r="V100" s="41" t="n"/>
      <c r="W100" s="41" t="n"/>
      <c r="X100" s="41" t="n"/>
      <c r="Y100" s="41" t="n"/>
      <c r="Z100" s="41" t="n"/>
      <c r="AA100" s="41" t="n"/>
      <c r="AB100" s="1173" t="n"/>
      <c r="AC100" s="1173" t="n"/>
      <c r="AD100" s="1173" t="n"/>
      <c r="AE100" s="1173" t="n"/>
      <c r="AF100" s="1173" t="n"/>
      <c r="AG100" s="1173" t="n"/>
      <c r="AH100" s="1173" t="n"/>
      <c r="AI100" s="1173" t="n"/>
      <c r="AJ100" s="1173" t="n"/>
      <c r="AK100" s="1173" t="n"/>
      <c r="AL100" s="1173" t="n"/>
      <c r="AM100" s="1173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" t="n"/>
      <c r="AZ100" s="4" t="n"/>
      <c r="BA100" s="4" t="n"/>
      <c r="BB100" s="267" t="n"/>
      <c r="BC100" s="267" t="n"/>
      <c r="BD100" s="296" t="n"/>
      <c r="BE100" s="296" t="n"/>
      <c r="BF100" s="296" t="n"/>
      <c r="BG100" s="296" t="n"/>
      <c r="BH100" s="296" t="n"/>
      <c r="BI100" s="296" t="n"/>
      <c r="BJ100" s="296" t="n"/>
      <c r="BK100" s="296" t="n"/>
      <c r="BL100" s="296" t="n"/>
      <c r="BM100" s="296" t="n"/>
      <c r="BN100" s="296" t="n"/>
      <c r="BO100" s="296" t="n"/>
      <c r="BP100" s="296" t="n"/>
      <c r="BQ100" s="296" t="n"/>
      <c r="BR100" s="296" t="n"/>
      <c r="BS100" s="296" t="n"/>
      <c r="BT100" s="296" t="n"/>
      <c r="BU100" s="1" t="n"/>
    </row>
    <row r="101">
      <c r="A101" s="1" t="n"/>
      <c r="B101" s="296" t="n"/>
      <c r="C101" s="282" t="inlineStr">
        <is>
          <t>Декан факультета                                   химической технологии и техники</t>
        </is>
      </c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41" t="n"/>
      <c r="Y101" s="41" t="n"/>
      <c r="Z101" s="41" t="n"/>
      <c r="AA101" s="41" t="n"/>
      <c r="AB101" s="1173" t="n"/>
      <c r="AC101" s="1173" t="n"/>
      <c r="AD101" s="1173" t="n"/>
      <c r="AE101" s="1173" t="n"/>
      <c r="AF101" s="1173" t="n"/>
      <c r="AG101" s="1173" t="n"/>
      <c r="AH101" s="1173" t="n"/>
      <c r="AI101" s="1173" t="n"/>
      <c r="AJ101" s="1173" t="n"/>
      <c r="AK101" s="1173" t="n"/>
      <c r="AL101" s="1173" t="n"/>
      <c r="AM101" s="1173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3" t="n"/>
      <c r="AY101" s="265" t="n"/>
      <c r="AZ101" s="4" t="n"/>
      <c r="BA101" s="4" t="n"/>
      <c r="BB101" s="267" t="n"/>
      <c r="BC101" s="267" t="n"/>
      <c r="BD101" s="296" t="n"/>
      <c r="BE101" s="296" t="n"/>
      <c r="BF101" s="296" t="n"/>
      <c r="BG101" s="296" t="n"/>
      <c r="BH101" s="296" t="n"/>
      <c r="BI101" s="296" t="n"/>
      <c r="BJ101" s="296" t="n"/>
      <c r="BK101" s="296" t="n"/>
      <c r="BL101" s="296" t="n"/>
      <c r="BM101" s="296" t="n"/>
      <c r="BN101" s="296" t="n"/>
      <c r="BO101" s="296" t="n"/>
      <c r="BP101" s="296" t="n"/>
      <c r="BQ101" s="296" t="n"/>
      <c r="BR101" s="296" t="n"/>
      <c r="BS101" s="296" t="n"/>
      <c r="BT101" s="296" t="n"/>
      <c r="BU101" s="1" t="n"/>
    </row>
    <row r="102">
      <c r="A102" s="1" t="n"/>
      <c r="B102" s="296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3" t="n"/>
      <c r="Y102" s="3" t="n"/>
      <c r="Z102" s="3" t="n"/>
      <c r="AA102" s="3" t="n"/>
      <c r="AB102" s="2" t="n"/>
      <c r="AC102" s="1565" t="n"/>
      <c r="AD102" s="1565" t="n"/>
      <c r="AE102" s="1565" t="n"/>
      <c r="AF102" s="1565" t="n"/>
      <c r="AG102" s="1565" t="n"/>
      <c r="AH102" s="1565" t="n"/>
      <c r="AI102" s="2965" t="n"/>
      <c r="AJ102" s="2965" t="n"/>
      <c r="AK102" s="1173" t="n"/>
      <c r="AL102" s="1173" t="n"/>
      <c r="AM102" s="1173" t="n"/>
      <c r="AN102" s="41" t="n"/>
      <c r="AO102" s="3" t="n"/>
      <c r="AP102" s="41" t="n"/>
      <c r="AQ102" s="3" t="inlineStr">
        <is>
          <t>Ю.А.Климош</t>
        </is>
      </c>
      <c r="AR102" s="274" t="n"/>
      <c r="AS102" s="274" t="n"/>
      <c r="AT102" s="274" t="n"/>
      <c r="AU102" s="274" t="n"/>
      <c r="AV102" s="3" t="n"/>
      <c r="AW102" s="3" t="n"/>
      <c r="AX102" s="3" t="n"/>
      <c r="AY102" s="265" t="n"/>
      <c r="AZ102" s="4" t="n"/>
      <c r="BA102" s="4" t="n"/>
      <c r="BB102" s="267" t="n"/>
      <c r="BC102" s="267" t="n"/>
      <c r="BD102" s="296" t="n"/>
      <c r="BE102" s="296" t="n"/>
      <c r="BF102" s="296" t="n"/>
      <c r="BG102" s="296" t="n"/>
      <c r="BH102" s="296" t="n"/>
      <c r="BI102" s="296" t="n"/>
      <c r="BJ102" s="296" t="n"/>
      <c r="BK102" s="296" t="n"/>
      <c r="BL102" s="296" t="n"/>
      <c r="BM102" s="296" t="n"/>
      <c r="BN102" s="296" t="n"/>
      <c r="BO102" s="296" t="n"/>
      <c r="BP102" s="296" t="n"/>
      <c r="BQ102" s="296" t="n"/>
      <c r="BR102" s="296" t="n"/>
      <c r="BS102" s="296" t="n"/>
      <c r="BT102" s="296" t="n"/>
      <c r="BU102" s="1" t="n"/>
    </row>
    <row r="103">
      <c r="A103" s="1" t="n"/>
      <c r="B103" s="296" t="n"/>
      <c r="C103" s="273" t="n"/>
      <c r="D103" s="273" t="n"/>
      <c r="E103" s="273" t="n"/>
      <c r="F103" s="273" t="n"/>
      <c r="G103" s="277" t="inlineStr">
        <is>
          <t>20___</t>
        </is>
      </c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274" t="n"/>
      <c r="AB103" s="2" t="n"/>
      <c r="AC103" s="2" t="n"/>
      <c r="AD103" s="1173" t="n"/>
      <c r="AE103" s="1173" t="n"/>
      <c r="AF103" s="1173" t="n"/>
      <c r="AG103" s="1173" t="n"/>
      <c r="AH103" s="1173" t="n"/>
      <c r="AI103" s="1173" t="n"/>
      <c r="AJ103" s="1173" t="n"/>
      <c r="AK103" s="1173" t="n"/>
      <c r="AL103" s="1173" t="n"/>
      <c r="AM103" s="1173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4" t="n"/>
      <c r="AZ103" s="4" t="n"/>
      <c r="BA103" s="4" t="n"/>
      <c r="BB103" s="267" t="n"/>
      <c r="BC103" s="267" t="n"/>
      <c r="BD103" s="296" t="n"/>
      <c r="BE103" s="296" t="n"/>
      <c r="BF103" s="296" t="n"/>
      <c r="BG103" s="296" t="n"/>
      <c r="BH103" s="296" t="n"/>
      <c r="BI103" s="296" t="n"/>
      <c r="BJ103" s="296" t="n"/>
      <c r="BK103" s="296" t="n"/>
      <c r="BL103" s="296" t="n"/>
      <c r="BM103" s="296" t="n"/>
      <c r="BN103" s="296" t="n"/>
      <c r="BO103" s="296" t="n"/>
      <c r="BP103" s="296" t="n"/>
      <c r="BQ103" s="296" t="n"/>
      <c r="BR103" s="296" t="n"/>
      <c r="BS103" s="296" t="n"/>
      <c r="BT103" s="296" t="n"/>
      <c r="BU103" s="1" t="n"/>
    </row>
    <row r="104">
      <c r="A104" s="1" t="n"/>
      <c r="B104" s="296" t="n"/>
      <c r="C104" s="3" t="n"/>
      <c r="D104" s="3" t="n"/>
      <c r="E104" s="3" t="n"/>
      <c r="F104" s="3" t="n"/>
      <c r="G104" s="277" t="n"/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2" t="n"/>
      <c r="AC104" s="2" t="n"/>
      <c r="AD104" s="1173" t="n"/>
      <c r="AE104" s="1173" t="n"/>
      <c r="AF104" s="1173" t="n"/>
      <c r="AG104" s="1173" t="n"/>
      <c r="AH104" s="1173" t="n"/>
      <c r="AI104" s="1173" t="n"/>
      <c r="AJ104" s="1173" t="n"/>
      <c r="AK104" s="1173" t="n"/>
      <c r="AL104" s="1173" t="n"/>
      <c r="AM104" s="1173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" t="n"/>
      <c r="AZ104" s="4" t="n"/>
      <c r="BA104" s="4" t="n"/>
      <c r="BB104" s="267" t="n"/>
      <c r="BC104" s="267" t="n"/>
      <c r="BD104" s="296" t="n"/>
      <c r="BE104" s="296" t="n"/>
      <c r="BF104" s="296" t="n"/>
      <c r="BG104" s="296" t="n"/>
      <c r="BH104" s="296" t="n"/>
      <c r="BI104" s="296" t="n"/>
      <c r="BJ104" s="296" t="n"/>
      <c r="BK104" s="296" t="n"/>
      <c r="BL104" s="296" t="n"/>
      <c r="BM104" s="296" t="n"/>
      <c r="BN104" s="296" t="n"/>
      <c r="BO104" s="296" t="n"/>
      <c r="BP104" s="296" t="n"/>
      <c r="BQ104" s="296" t="n"/>
      <c r="BR104" s="296" t="n"/>
      <c r="BS104" s="296" t="n"/>
      <c r="BT104" s="296" t="n"/>
      <c r="BU104" s="1" t="n"/>
    </row>
    <row r="105">
      <c r="A105" s="1" t="n"/>
      <c r="B105" s="296" t="n"/>
      <c r="C105" s="3" t="inlineStr">
        <is>
          <t>Декан факультета заочного образования</t>
        </is>
      </c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2" t="n"/>
      <c r="AC105" s="1565" t="n"/>
      <c r="AD105" s="1565" t="n"/>
      <c r="AE105" s="1565" t="n"/>
      <c r="AF105" s="1565" t="n"/>
      <c r="AG105" s="1565" t="n"/>
      <c r="AH105" s="1565" t="n"/>
      <c r="AI105" s="2965" t="n"/>
      <c r="AJ105" s="2965" t="n"/>
      <c r="AK105" s="1173" t="n"/>
      <c r="AL105" s="1173" t="n"/>
      <c r="AM105" s="1173" t="n"/>
      <c r="AN105" s="41" t="n"/>
      <c r="AO105" s="3" t="n"/>
      <c r="AP105" s="41" t="n"/>
      <c r="AQ105" s="3" t="inlineStr">
        <is>
          <t>С.А.Прохорчик</t>
        </is>
      </c>
      <c r="AR105" s="274" t="n"/>
      <c r="AS105" s="274" t="n"/>
      <c r="AT105" s="274" t="n"/>
      <c r="AU105" s="274" t="n"/>
      <c r="AV105" s="3" t="n"/>
      <c r="AW105" s="3" t="n"/>
      <c r="AX105" s="3" t="n"/>
      <c r="AY105" s="4" t="n"/>
      <c r="AZ105" s="4" t="n"/>
      <c r="BA105" s="4" t="n"/>
      <c r="BB105" s="267" t="n"/>
      <c r="BC105" s="267" t="n"/>
      <c r="BD105" s="296" t="n"/>
      <c r="BE105" s="296" t="n"/>
      <c r="BF105" s="296" t="n"/>
      <c r="BG105" s="296" t="n"/>
      <c r="BH105" s="296" t="n"/>
      <c r="BI105" s="296" t="n"/>
      <c r="BJ105" s="296" t="n"/>
      <c r="BK105" s="296" t="n"/>
      <c r="BL105" s="296" t="n"/>
      <c r="BM105" s="296" t="n"/>
      <c r="BN105" s="296" t="n"/>
      <c r="BO105" s="296" t="n"/>
      <c r="BP105" s="296" t="n"/>
      <c r="BQ105" s="296" t="n"/>
      <c r="BR105" s="296" t="n"/>
      <c r="BS105" s="296" t="n"/>
      <c r="BT105" s="296" t="n"/>
      <c r="BU105" s="1" t="n"/>
    </row>
    <row r="106">
      <c r="A106" s="1" t="n"/>
      <c r="B106" s="296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4" t="n"/>
      <c r="AZ106" s="4" t="n"/>
      <c r="BA106" s="4" t="n"/>
      <c r="BB106" s="267" t="n"/>
      <c r="BC106" s="267" t="n"/>
      <c r="BD106" s="296" t="n"/>
      <c r="BE106" s="296" t="n"/>
      <c r="BF106" s="296" t="n"/>
      <c r="BG106" s="296" t="n"/>
      <c r="BH106" s="296" t="n"/>
      <c r="BI106" s="296" t="n"/>
      <c r="BJ106" s="296" t="n"/>
      <c r="BK106" s="296" t="n"/>
      <c r="BL106" s="296" t="n"/>
      <c r="BM106" s="296" t="n"/>
      <c r="BN106" s="296" t="n"/>
      <c r="BO106" s="296" t="n"/>
      <c r="BP106" s="296" t="n"/>
      <c r="BQ106" s="296" t="n"/>
      <c r="BR106" s="296" t="n"/>
      <c r="BS106" s="296" t="n"/>
      <c r="BT106" s="296" t="n"/>
      <c r="BU106" s="1" t="n"/>
    </row>
    <row r="107">
      <c r="A107" s="1" t="n"/>
      <c r="B107" s="296" t="n"/>
      <c r="C107" s="273" t="n"/>
      <c r="D107" s="273" t="n"/>
      <c r="E107" s="273" t="n"/>
      <c r="F107" s="273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274" t="n"/>
      <c r="AB107" s="2" t="n"/>
      <c r="AC107" s="2" t="n"/>
      <c r="AD107" s="1173" t="n"/>
      <c r="AE107" s="1173" t="n"/>
      <c r="AF107" s="1173" t="n"/>
      <c r="AG107" s="1173" t="n"/>
      <c r="AH107" s="1173" t="n"/>
      <c r="AI107" s="1173" t="n"/>
      <c r="AJ107" s="1173" t="n"/>
      <c r="AK107" s="1173" t="n"/>
      <c r="AL107" s="1173" t="n"/>
      <c r="AM107" s="1173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244" t="n"/>
      <c r="AZ107" s="4" t="n"/>
      <c r="BA107" s="4" t="n"/>
      <c r="BB107" s="267" t="n"/>
      <c r="BC107" s="267" t="n"/>
      <c r="BD107" s="296" t="n"/>
      <c r="BE107" s="296" t="n"/>
      <c r="BF107" s="296" t="n"/>
      <c r="BG107" s="296" t="n"/>
      <c r="BH107" s="296" t="n"/>
      <c r="BI107" s="296" t="n"/>
      <c r="BJ107" s="296" t="n"/>
      <c r="BK107" s="296" t="n"/>
      <c r="BL107" s="296" t="n"/>
      <c r="BM107" s="296" t="n"/>
      <c r="BN107" s="296" t="n"/>
      <c r="BO107" s="296" t="n"/>
      <c r="BP107" s="296" t="n"/>
      <c r="BQ107" s="296" t="n"/>
      <c r="BR107" s="296" t="n"/>
      <c r="BS107" s="296" t="n"/>
      <c r="BT107" s="296" t="n"/>
      <c r="BU107" s="1" t="n"/>
    </row>
    <row r="108">
      <c r="A108" s="1" t="n"/>
      <c r="B108" s="296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1173" t="n"/>
      <c r="AC108" s="1173" t="n"/>
      <c r="AD108" s="1173" t="n"/>
      <c r="AE108" s="1173" t="n"/>
      <c r="AF108" s="1173" t="n"/>
      <c r="AG108" s="1173" t="n"/>
      <c r="AH108" s="1173" t="n"/>
      <c r="AI108" s="1173" t="n"/>
      <c r="AJ108" s="1173" t="n"/>
      <c r="AK108" s="1173" t="n"/>
      <c r="AL108" s="1173" t="n"/>
      <c r="AM108" s="1173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" t="n"/>
      <c r="AZ108" s="4" t="n"/>
      <c r="BA108" s="4" t="n"/>
      <c r="BB108" s="267" t="n"/>
      <c r="BC108" s="267" t="n"/>
      <c r="BD108" s="296" t="n"/>
      <c r="BE108" s="296" t="n"/>
      <c r="BF108" s="296" t="n"/>
      <c r="BG108" s="296" t="n"/>
      <c r="BH108" s="296" t="n"/>
      <c r="BI108" s="296" t="n"/>
      <c r="BJ108" s="296" t="n"/>
      <c r="BK108" s="296" t="n"/>
      <c r="BL108" s="296" t="n"/>
      <c r="BM108" s="296" t="n"/>
      <c r="BN108" s="296" t="n"/>
      <c r="BO108" s="296" t="n"/>
      <c r="BP108" s="296" t="n"/>
      <c r="BQ108" s="296" t="n"/>
      <c r="BR108" s="296" t="n"/>
      <c r="BS108" s="296" t="n"/>
      <c r="BT108" s="296" t="n"/>
      <c r="BU108" s="1" t="n"/>
    </row>
    <row r="109">
      <c r="A109" s="1" t="n"/>
      <c r="B109" s="296" t="n"/>
      <c r="C109" s="282" t="inlineStr">
        <is>
          <t>Заведующий кафедрой химической технологии вяжущих материалов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3" t="n"/>
      <c r="Y109" s="3" t="n"/>
      <c r="Z109" s="3" t="n"/>
      <c r="AA109" s="3" t="n"/>
      <c r="AB109" s="2" t="n"/>
      <c r="AC109" s="2965" t="n"/>
      <c r="AD109" s="1565" t="n"/>
      <c r="AE109" s="1565" t="n"/>
      <c r="AF109" s="1565" t="n"/>
      <c r="AG109" s="1565" t="n"/>
      <c r="AH109" s="1565" t="n"/>
      <c r="AI109" s="1565" t="n"/>
      <c r="AJ109" s="2965" t="n"/>
      <c r="AK109" s="1173" t="n"/>
      <c r="AL109" s="1173" t="n"/>
      <c r="AM109" s="1173" t="n"/>
      <c r="AN109" s="41" t="n"/>
      <c r="AO109" s="41" t="n"/>
      <c r="AP109" s="3" t="n"/>
      <c r="AQ109" s="41" t="inlineStr">
        <is>
          <t>А.А.Мечай</t>
        </is>
      </c>
      <c r="AR109" s="274" t="n"/>
      <c r="AS109" s="274" t="n"/>
      <c r="AT109" s="274" t="n"/>
      <c r="AU109" s="274" t="n"/>
      <c r="AV109" s="3" t="n"/>
      <c r="AW109" s="3" t="n"/>
      <c r="AX109" s="41" t="n"/>
      <c r="AY109" s="4" t="n"/>
      <c r="AZ109" s="4" t="n"/>
      <c r="BA109" s="4" t="n"/>
      <c r="BB109" s="267" t="n"/>
      <c r="BC109" s="267" t="n"/>
      <c r="BD109" s="296" t="n"/>
      <c r="BE109" s="296" t="n"/>
      <c r="BF109" s="296" t="n"/>
      <c r="BG109" s="296" t="n"/>
      <c r="BH109" s="296" t="n"/>
      <c r="BI109" s="296" t="n"/>
      <c r="BJ109" s="296" t="n"/>
      <c r="BK109" s="296" t="n"/>
      <c r="BL109" s="296" t="n"/>
      <c r="BM109" s="296" t="n"/>
      <c r="BN109" s="296" t="n"/>
      <c r="BO109" s="296" t="n"/>
      <c r="BP109" s="296" t="n"/>
      <c r="BQ109" s="296" t="n"/>
      <c r="BR109" s="296" t="n"/>
      <c r="BS109" s="296" t="n"/>
      <c r="BT109" s="296" t="n"/>
      <c r="BU109" s="1" t="n"/>
    </row>
    <row r="110">
      <c r="A110" s="1" t="n"/>
      <c r="B110" s="296" t="n"/>
      <c r="C110" s="3" t="n"/>
      <c r="D110" s="2" t="n"/>
      <c r="E110" s="2" t="n"/>
      <c r="F110" s="2" t="n"/>
      <c r="G110" s="2" t="n"/>
      <c r="H110" s="2" t="n"/>
      <c r="I110" s="2" t="n"/>
      <c r="J110" s="2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2" t="n"/>
      <c r="AC110" s="1173" t="n"/>
      <c r="AD110" s="2" t="n"/>
      <c r="AE110" s="2" t="n"/>
      <c r="AF110" s="2" t="n"/>
      <c r="AG110" s="2" t="n"/>
      <c r="AH110" s="2" t="n"/>
      <c r="AI110" s="2" t="n"/>
      <c r="AJ110" s="1173" t="n"/>
      <c r="AK110" s="1173" t="n"/>
      <c r="AL110" s="1173" t="n"/>
      <c r="AM110" s="1173" t="n"/>
      <c r="AN110" s="41" t="n"/>
      <c r="AO110" s="41" t="n"/>
      <c r="AP110" s="3" t="n"/>
      <c r="AQ110" s="3" t="n"/>
      <c r="AR110" s="274" t="n"/>
      <c r="AS110" s="274" t="n"/>
      <c r="AT110" s="274" t="n"/>
      <c r="AU110" s="274" t="n"/>
      <c r="AV110" s="3" t="n"/>
      <c r="AW110" s="3" t="n"/>
      <c r="AX110" s="41" t="n"/>
      <c r="AY110" s="4" t="n"/>
      <c r="AZ110" s="4" t="n"/>
      <c r="BA110" s="4" t="n"/>
      <c r="BB110" s="267" t="n"/>
      <c r="BC110" s="267" t="n"/>
      <c r="BD110" s="296" t="n"/>
      <c r="BE110" s="296" t="n"/>
      <c r="BF110" s="296" t="n"/>
      <c r="BG110" s="296" t="n"/>
      <c r="BH110" s="296" t="n"/>
      <c r="BI110" s="296" t="n"/>
      <c r="BJ110" s="296" t="n"/>
      <c r="BK110" s="296" t="n"/>
      <c r="BL110" s="296" t="n"/>
      <c r="BM110" s="296" t="n"/>
      <c r="BN110" s="296" t="n"/>
      <c r="BO110" s="296" t="n"/>
      <c r="BP110" s="296" t="n"/>
      <c r="BQ110" s="296" t="n"/>
      <c r="BR110" s="296" t="n"/>
      <c r="BS110" s="296" t="n"/>
      <c r="BT110" s="296" t="n"/>
      <c r="BU110" s="1" t="n"/>
    </row>
    <row r="111">
      <c r="A111" s="1" t="n"/>
      <c r="B111" s="296" t="n"/>
      <c r="C111" s="273" t="n"/>
      <c r="D111" s="273" t="n"/>
      <c r="E111" s="273" t="n"/>
      <c r="F111" s="273" t="n"/>
      <c r="G111" s="277" t="inlineStr">
        <is>
          <t>20___</t>
        </is>
      </c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274" t="n"/>
      <c r="AB111" s="1173" t="n"/>
      <c r="AC111" s="1173" t="n"/>
      <c r="AD111" s="1173" t="n"/>
      <c r="AE111" s="1173" t="n"/>
      <c r="AF111" s="1173" t="n"/>
      <c r="AG111" s="1173" t="n"/>
      <c r="AH111" s="1173" t="n"/>
      <c r="AI111" s="1173" t="n"/>
      <c r="AJ111" s="1173" t="n"/>
      <c r="AK111" s="1173" t="n"/>
      <c r="AL111" s="1173" t="n"/>
      <c r="AM111" s="1173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" t="n"/>
      <c r="AZ111" s="4" t="n"/>
      <c r="BA111" s="4" t="n"/>
      <c r="BB111" s="267" t="n"/>
      <c r="BC111" s="267" t="n"/>
      <c r="BD111" s="296" t="n"/>
      <c r="BE111" s="296" t="n"/>
      <c r="BF111" s="296" t="n"/>
      <c r="BG111" s="296" t="n"/>
      <c r="BH111" s="296" t="n"/>
      <c r="BI111" s="296" t="n"/>
      <c r="BJ111" s="296" t="n"/>
      <c r="BK111" s="296" t="n"/>
      <c r="BL111" s="296" t="n"/>
      <c r="BM111" s="296" t="n"/>
      <c r="BN111" s="296" t="n"/>
      <c r="BO111" s="296" t="n"/>
      <c r="BP111" s="296" t="n"/>
      <c r="BQ111" s="296" t="n"/>
      <c r="BR111" s="296" t="n"/>
      <c r="BS111" s="296" t="n"/>
      <c r="BT111" s="296" t="n"/>
      <c r="BU111" s="1" t="n"/>
    </row>
    <row r="112">
      <c r="A112" s="1" t="n"/>
      <c r="B112" s="296" t="n"/>
      <c r="C112" s="41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1173" t="n"/>
      <c r="AC112" s="1173" t="n"/>
      <c r="AD112" s="1173" t="n"/>
      <c r="AE112" s="1173" t="n"/>
      <c r="AF112" s="1173" t="n"/>
      <c r="AG112" s="1173" t="n"/>
      <c r="AH112" s="1173" t="n"/>
      <c r="AI112" s="1173" t="n"/>
      <c r="AJ112" s="1173" t="n"/>
      <c r="AK112" s="1173" t="n"/>
      <c r="AL112" s="1173" t="n"/>
      <c r="AM112" s="1173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" t="n"/>
      <c r="AZ112" s="4" t="n"/>
      <c r="BA112" s="4" t="n"/>
      <c r="BB112" s="267" t="n"/>
      <c r="BC112" s="267" t="n"/>
      <c r="BD112" s="296" t="n"/>
      <c r="BE112" s="296" t="n"/>
      <c r="BF112" s="296" t="n"/>
      <c r="BG112" s="296" t="n"/>
      <c r="BH112" s="296" t="n"/>
      <c r="BI112" s="296" t="n"/>
      <c r="BJ112" s="296" t="n"/>
      <c r="BK112" s="296" t="n"/>
      <c r="BL112" s="296" t="n"/>
      <c r="BM112" s="296" t="n"/>
      <c r="BN112" s="296" t="n"/>
      <c r="BO112" s="296" t="n"/>
      <c r="BP112" s="296" t="n"/>
      <c r="BQ112" s="296" t="n"/>
      <c r="BR112" s="296" t="n"/>
      <c r="BS112" s="296" t="n"/>
      <c r="BT112" s="296" t="n"/>
      <c r="BU112" s="1" t="n"/>
    </row>
    <row r="113">
      <c r="A113" s="1" t="n"/>
      <c r="B113" s="296" t="n"/>
      <c r="C113" s="282" t="inlineStr">
        <is>
          <t>Заведующий кафедрой технологии стекла и керамики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3" t="n"/>
      <c r="V113" s="3" t="n"/>
      <c r="W113" s="3" t="n"/>
      <c r="X113" s="3" t="n"/>
      <c r="Y113" s="3" t="n"/>
      <c r="Z113" s="3" t="n"/>
      <c r="AA113" s="3" t="n"/>
      <c r="AB113" s="2" t="n"/>
      <c r="AC113" s="2965" t="n"/>
      <c r="AD113" s="1565" t="n"/>
      <c r="AE113" s="1565" t="n"/>
      <c r="AF113" s="1565" t="n"/>
      <c r="AG113" s="1565" t="n"/>
      <c r="AH113" s="1565" t="n"/>
      <c r="AI113" s="1565" t="n"/>
      <c r="AJ113" s="2965" t="n"/>
      <c r="AK113" s="1173" t="n"/>
      <c r="AL113" s="1173" t="n"/>
      <c r="AM113" s="1173" t="n"/>
      <c r="AN113" s="41" t="n"/>
      <c r="AO113" s="41" t="n"/>
      <c r="AP113" s="3" t="n"/>
      <c r="AQ113" s="41" t="inlineStr">
        <is>
          <t>Ю.Г.Павлюкевич</t>
        </is>
      </c>
      <c r="AR113" s="274" t="n"/>
      <c r="AS113" s="274" t="n"/>
      <c r="AT113" s="274" t="n"/>
      <c r="AU113" s="274" t="n"/>
      <c r="AV113" s="3" t="n"/>
      <c r="AW113" s="3" t="n"/>
      <c r="AX113" s="41" t="n"/>
      <c r="AY113" s="4" t="n"/>
      <c r="AZ113" s="4" t="n"/>
      <c r="BA113" s="4" t="n"/>
      <c r="BB113" s="267" t="n"/>
      <c r="BC113" s="267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296" t="n"/>
      <c r="BO113" s="296" t="n"/>
      <c r="BP113" s="296" t="n"/>
      <c r="BQ113" s="296" t="n"/>
      <c r="BR113" s="296" t="n"/>
      <c r="BS113" s="296" t="n"/>
      <c r="BT113" s="296" t="n"/>
      <c r="BU113" s="1" t="n"/>
    </row>
    <row r="114">
      <c r="A114" s="1" t="n"/>
      <c r="B114" s="296" t="n"/>
      <c r="C114" s="3" t="n"/>
      <c r="D114" s="2" t="n"/>
      <c r="E114" s="2" t="n"/>
      <c r="F114" s="2" t="n"/>
      <c r="G114" s="2" t="n"/>
      <c r="H114" s="2" t="n"/>
      <c r="I114" s="2" t="n"/>
      <c r="J114" s="2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2" t="n"/>
      <c r="AC114" s="1173" t="n"/>
      <c r="AD114" s="2" t="n"/>
      <c r="AE114" s="2" t="n"/>
      <c r="AF114" s="2" t="n"/>
      <c r="AG114" s="2" t="n"/>
      <c r="AH114" s="2" t="n"/>
      <c r="AI114" s="2" t="n"/>
      <c r="AJ114" s="1173" t="n"/>
      <c r="AK114" s="1173" t="n"/>
      <c r="AL114" s="1173" t="n"/>
      <c r="AM114" s="1173" t="n"/>
      <c r="AN114" s="41" t="n"/>
      <c r="AO114" s="41" t="n"/>
      <c r="AP114" s="3" t="n"/>
      <c r="AQ114" s="3" t="n"/>
      <c r="AR114" s="274" t="n"/>
      <c r="AS114" s="274" t="n"/>
      <c r="AT114" s="274" t="n"/>
      <c r="AU114" s="274" t="n"/>
      <c r="AV114" s="3" t="n"/>
      <c r="AW114" s="3" t="n"/>
      <c r="AX114" s="41" t="n"/>
      <c r="AY114" s="4" t="n"/>
      <c r="AZ114" s="4" t="n"/>
      <c r="BA114" s="4" t="n"/>
      <c r="BB114" s="267" t="n"/>
      <c r="BC114" s="267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296" t="n"/>
      <c r="BO114" s="296" t="n"/>
      <c r="BP114" s="296" t="n"/>
      <c r="BQ114" s="296" t="n"/>
      <c r="BR114" s="296" t="n"/>
      <c r="BS114" s="296" t="n"/>
      <c r="BT114" s="296" t="n"/>
      <c r="BU114" s="1" t="n"/>
    </row>
    <row r="115">
      <c r="A115" s="1" t="n"/>
      <c r="B115" s="296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274" t="n"/>
      <c r="AB115" s="1173" t="n"/>
      <c r="AC115" s="1173" t="n"/>
      <c r="AD115" s="1173" t="n"/>
      <c r="AE115" s="1173" t="n"/>
      <c r="AF115" s="1173" t="n"/>
      <c r="AG115" s="1173" t="n"/>
      <c r="AH115" s="1173" t="n"/>
      <c r="AI115" s="1173" t="n"/>
      <c r="AJ115" s="1173" t="n"/>
      <c r="AK115" s="1173" t="n"/>
      <c r="AL115" s="1173" t="n"/>
      <c r="AM115" s="1173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" t="n"/>
      <c r="AZ115" s="4" t="n"/>
      <c r="BA115" s="4" t="n"/>
      <c r="BB115" s="267" t="n"/>
      <c r="BC115" s="267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296" t="n"/>
      <c r="BO115" s="296" t="n"/>
      <c r="BP115" s="296" t="n"/>
      <c r="BQ115" s="296" t="n"/>
      <c r="BR115" s="296" t="n"/>
      <c r="BS115" s="296" t="n"/>
      <c r="BT115" s="296" t="n"/>
      <c r="BU115" s="1" t="n"/>
    </row>
    <row r="116">
      <c r="A116" s="1" t="n"/>
      <c r="B116" s="90" t="n"/>
      <c r="C116" s="3" t="n"/>
      <c r="D116" s="3" t="n"/>
      <c r="E116" s="3" t="n"/>
      <c r="F116" s="3" t="n"/>
      <c r="G116" s="277" t="n"/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274" t="n"/>
      <c r="AB116" s="1173" t="n"/>
      <c r="AC116" s="1173" t="n"/>
      <c r="AD116" s="1173" t="n"/>
      <c r="AE116" s="1173" t="n"/>
      <c r="AF116" s="1173" t="n"/>
      <c r="AG116" s="1173" t="n"/>
      <c r="AH116" s="1173" t="n"/>
      <c r="AI116" s="1173" t="n"/>
      <c r="AJ116" s="1173" t="n"/>
      <c r="AK116" s="1173" t="n"/>
      <c r="AL116" s="1173" t="n"/>
      <c r="AM116" s="1173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" t="n"/>
      <c r="AZ116" s="91" t="n"/>
      <c r="BA116" s="244" t="n"/>
      <c r="BB116" s="244" t="n"/>
      <c r="BC116" s="244" t="n"/>
      <c r="BD116" s="244" t="n"/>
      <c r="BE116" s="90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90" t="n"/>
      <c r="BR116" s="90" t="n"/>
      <c r="BS116" s="90" t="n"/>
      <c r="BT116" s="90" t="n"/>
      <c r="BU116" s="1" t="n"/>
    </row>
    <row r="117">
      <c r="A117" s="1" t="n"/>
      <c r="B117" s="90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91" t="n"/>
      <c r="BA117" s="244" t="n"/>
      <c r="BB117" s="244" t="n"/>
      <c r="BC117" s="244" t="n"/>
      <c r="BD117" s="244" t="n"/>
      <c r="BE117" s="90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90" t="n"/>
      <c r="BO117" s="90" t="n"/>
      <c r="BP117" s="90" t="n"/>
      <c r="BQ117" s="90" t="n"/>
      <c r="BR117" s="90" t="n"/>
      <c r="BS117" s="90" t="n"/>
      <c r="BT117" s="90" t="n"/>
      <c r="BU117" s="1" t="n"/>
    </row>
    <row r="118">
      <c r="A118" s="1" t="n"/>
      <c r="B118" s="90" t="n"/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1173" t="n"/>
      <c r="AC118" s="1173" t="n"/>
      <c r="AD118" s="1173" t="n"/>
      <c r="AE118" s="1173" t="n"/>
      <c r="AF118" s="1173" t="n"/>
      <c r="AG118" s="1173" t="n"/>
      <c r="AH118" s="1173" t="n"/>
      <c r="AI118" s="1173" t="n"/>
      <c r="AJ118" s="1173" t="n"/>
      <c r="AK118" s="1173" t="n"/>
      <c r="AL118" s="1173" t="n"/>
      <c r="AM118" s="1173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3" t="n"/>
      <c r="AZ118" s="91" t="n"/>
      <c r="BA118" s="244" t="n"/>
      <c r="BB118" s="91" t="n"/>
      <c r="BC118" s="244" t="n"/>
      <c r="BD118" s="244" t="n"/>
      <c r="BE118" s="90" t="n"/>
      <c r="BF118" s="90" t="n"/>
      <c r="BG118" s="90" t="n"/>
      <c r="BH118" s="90" t="n"/>
      <c r="BI118" s="90" t="n"/>
      <c r="BJ118" s="90" t="n"/>
      <c r="BK118" s="90" t="n"/>
      <c r="BL118" s="90" t="n"/>
      <c r="BM118" s="90" t="n"/>
      <c r="BN118" s="90" t="n"/>
      <c r="BO118" s="90" t="n"/>
      <c r="BP118" s="90" t="n"/>
      <c r="BQ118" s="90" t="n"/>
      <c r="BR118" s="90" t="n"/>
      <c r="BS118" s="90" t="n"/>
      <c r="BT118" s="90" t="n"/>
      <c r="BU118" s="1" t="n"/>
    </row>
    <row r="119">
      <c r="A119" s="1" t="n"/>
      <c r="B119" s="90" t="n"/>
      <c r="C119" s="281" t="inlineStr">
        <is>
          <t>Рекомендован к утверждению научно-методическим советом БГТУ</t>
        </is>
      </c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1173" t="n"/>
      <c r="AC119" s="1173" t="n"/>
      <c r="AD119" s="1173" t="n"/>
      <c r="AE119" s="1173" t="n"/>
      <c r="AF119" s="1173" t="n"/>
      <c r="AG119" s="1173" t="n"/>
      <c r="AH119" s="1173" t="n"/>
      <c r="AI119" s="1173" t="n"/>
      <c r="AJ119" s="1173" t="n"/>
      <c r="AK119" s="1173" t="n"/>
      <c r="AL119" s="1173" t="n"/>
      <c r="AM119" s="1173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41" t="n"/>
      <c r="AZ119" s="356" t="n"/>
      <c r="BA119" s="356" t="n"/>
      <c r="BB119" s="356" t="n"/>
      <c r="BC119" s="356" t="n"/>
      <c r="BD119" s="356" t="n"/>
      <c r="BE119" s="356" t="n"/>
      <c r="BF119" s="356" t="n"/>
      <c r="BG119" s="356" t="n"/>
      <c r="BH119" s="356" t="n"/>
      <c r="BI119" s="356" t="n"/>
      <c r="BJ119" s="356" t="n"/>
      <c r="BK119" s="356" t="n"/>
      <c r="BL119" s="356" t="n"/>
      <c r="BM119" s="356" t="n"/>
      <c r="BN119" s="356" t="n"/>
      <c r="BO119" s="356" t="n"/>
      <c r="BP119" s="356" t="n"/>
      <c r="BQ119" s="356" t="n"/>
      <c r="BR119" s="356" t="n"/>
      <c r="BS119" s="356" t="n"/>
      <c r="BT119" s="356" t="n"/>
      <c r="BU119" s="1" t="n"/>
    </row>
    <row r="120">
      <c r="A120" s="1" t="n"/>
      <c r="B120" s="90" t="n"/>
      <c r="C120" s="282" t="inlineStr">
        <is>
          <t>Протокол № 6 от 28.04.2023</t>
        </is>
      </c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1173" t="n"/>
      <c r="AC120" s="1173" t="n"/>
      <c r="AD120" s="1173" t="n"/>
      <c r="AE120" s="1173" t="n"/>
      <c r="AF120" s="1173" t="n"/>
      <c r="AG120" s="1173" t="n"/>
      <c r="AH120" s="1173" t="n"/>
      <c r="AI120" s="1173" t="n"/>
      <c r="AJ120" s="1173" t="n"/>
      <c r="AK120" s="1173" t="n"/>
      <c r="AL120" s="1173" t="n"/>
      <c r="AM120" s="1173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356" t="n"/>
      <c r="BA120" s="522" t="n"/>
      <c r="BB120" s="522" t="n"/>
      <c r="BC120" s="522" t="n"/>
      <c r="BD120" s="522" t="n"/>
      <c r="BE120" s="522" t="n"/>
      <c r="BF120" s="522" t="n"/>
      <c r="BG120" s="522" t="n"/>
      <c r="BH120" s="522" t="n"/>
      <c r="BI120" s="522" t="n"/>
      <c r="BJ120" s="522" t="n"/>
      <c r="BK120" s="522" t="n"/>
      <c r="BL120" s="522" t="n"/>
      <c r="BM120" s="522" t="n"/>
      <c r="BN120" s="522" t="n"/>
      <c r="BO120" s="522" t="n"/>
      <c r="BP120" s="522" t="n"/>
      <c r="BQ120" s="522" t="n"/>
      <c r="BR120" s="522" t="n"/>
      <c r="BS120" s="522" t="n"/>
      <c r="BT120" s="522" t="n"/>
      <c r="BU120" s="1" t="n"/>
    </row>
    <row r="121">
      <c r="A121" s="90" t="n"/>
      <c r="B121" s="283" t="n"/>
      <c r="C121" s="283" t="n"/>
      <c r="D121" s="283" t="n"/>
      <c r="E121" s="283" t="n"/>
      <c r="F121" s="283" t="n"/>
      <c r="G121" s="283" t="n"/>
      <c r="H121" s="283" t="n"/>
      <c r="I121" s="283" t="n"/>
      <c r="J121" s="283" t="n"/>
      <c r="K121" s="283" t="n"/>
      <c r="L121" s="283" t="n"/>
      <c r="M121" s="283" t="n"/>
      <c r="N121" s="283" t="n"/>
      <c r="O121" s="283" t="n"/>
      <c r="P121" s="283" t="n"/>
      <c r="Q121" s="283" t="n"/>
      <c r="R121" s="283" t="n"/>
      <c r="S121" s="283" t="n"/>
      <c r="T121" s="283" t="n"/>
      <c r="U121" s="283" t="n"/>
      <c r="V121" s="283" t="n"/>
      <c r="W121" s="283" t="n"/>
      <c r="X121" s="283" t="n"/>
      <c r="Y121" s="283" t="n"/>
      <c r="Z121" s="283" t="n"/>
      <c r="AA121" s="1566" t="n"/>
      <c r="AB121" s="1566" t="n"/>
      <c r="AC121" s="1566" t="n"/>
      <c r="AD121" s="1566" t="n"/>
      <c r="AE121" s="1566" t="n"/>
      <c r="AF121" s="1566" t="n"/>
      <c r="AG121" s="1566" t="n"/>
      <c r="AH121" s="1566" t="n"/>
      <c r="AI121" s="1566" t="n"/>
      <c r="AJ121" s="1566" t="n"/>
      <c r="AK121" s="1566" t="n"/>
      <c r="AL121" s="1566" t="n"/>
      <c r="AM121" s="283" t="n"/>
      <c r="AN121" s="283" t="n"/>
      <c r="AO121" s="283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523" t="n"/>
      <c r="AZ121" s="523" t="n"/>
      <c r="BA121" s="523" t="n"/>
      <c r="BB121" s="523" t="n"/>
      <c r="BC121" s="523" t="n"/>
      <c r="BD121" s="523" t="n"/>
      <c r="BE121" s="523" t="n"/>
      <c r="BF121" s="523" t="n"/>
      <c r="BG121" s="523" t="n"/>
      <c r="BH121" s="523" t="n"/>
      <c r="BI121" s="523" t="n"/>
      <c r="BJ121" s="523" t="n"/>
      <c r="BK121" s="523" t="n"/>
      <c r="BL121" s="523" t="n"/>
      <c r="BM121" s="523" t="n"/>
      <c r="BN121" s="523" t="n"/>
      <c r="BO121" s="523" t="n"/>
      <c r="BP121" s="523" t="n"/>
      <c r="BQ121" s="523" t="n"/>
      <c r="BR121" s="523" t="n"/>
      <c r="BS121" s="523" t="n"/>
      <c r="BT121" s="1" t="n"/>
      <c r="BU121" s="1" t="n"/>
    </row>
    <row r="122">
      <c r="A122" s="355" t="n"/>
      <c r="B122" s="356" t="n"/>
      <c r="C122" s="356" t="n"/>
      <c r="D122" s="356" t="n"/>
      <c r="E122" s="356" t="n"/>
      <c r="F122" s="356" t="n"/>
      <c r="G122" s="356" t="n"/>
      <c r="H122" s="356" t="n"/>
      <c r="I122" s="356" t="n"/>
      <c r="J122" s="356" t="n"/>
      <c r="K122" s="356" t="n"/>
      <c r="L122" s="356" t="n"/>
      <c r="M122" s="356" t="n"/>
      <c r="N122" s="356" t="n"/>
      <c r="O122" s="356" t="n"/>
      <c r="P122" s="356" t="n"/>
      <c r="Q122" s="356" t="n"/>
      <c r="R122" s="356" t="n"/>
      <c r="S122" s="356" t="n"/>
      <c r="T122" s="356" t="n"/>
      <c r="U122" s="356" t="n"/>
      <c r="V122" s="356" t="n"/>
      <c r="W122" s="356" t="n"/>
      <c r="X122" s="356" t="n"/>
      <c r="Y122" s="356" t="n"/>
      <c r="Z122" s="356" t="n"/>
      <c r="AA122" s="516" t="n"/>
      <c r="AB122" s="516" t="n"/>
      <c r="AC122" s="516" t="n"/>
      <c r="AD122" s="516" t="n"/>
      <c r="AE122" s="516" t="n"/>
      <c r="AF122" s="516" t="n"/>
      <c r="AG122" s="516" t="n"/>
      <c r="AH122" s="516" t="n"/>
      <c r="AI122" s="516" t="n"/>
      <c r="AJ122" s="516" t="n"/>
      <c r="AK122" s="516" t="n"/>
      <c r="AL122" s="516" t="n"/>
      <c r="AM122" s="356" t="n"/>
      <c r="AN122" s="356" t="n"/>
      <c r="AO122" s="356" t="n"/>
      <c r="AP122" s="356" t="n"/>
      <c r="AQ122" s="356" t="n"/>
      <c r="AR122" s="356" t="n"/>
      <c r="AS122" s="356" t="n"/>
      <c r="AT122" s="356" t="n"/>
      <c r="AU122" s="356" t="n"/>
      <c r="AV122" s="356" t="n"/>
      <c r="AW122" s="356" t="n"/>
      <c r="AX122" s="356" t="n"/>
      <c r="AY122" s="243" t="n"/>
      <c r="AZ122" s="243" t="n"/>
      <c r="BA122" s="243" t="n"/>
      <c r="BB122" s="243" t="n"/>
      <c r="BC122" s="243" t="n"/>
      <c r="BD122" s="243" t="n"/>
      <c r="BE122" s="243" t="n"/>
      <c r="BF122" s="243" t="n"/>
      <c r="BG122" s="243" t="n"/>
      <c r="BH122" s="243" t="n"/>
      <c r="BI122" s="243" t="n"/>
      <c r="BJ122" s="243" t="n"/>
      <c r="BK122" s="243" t="n"/>
      <c r="BL122" s="243" t="n"/>
      <c r="BM122" s="243" t="n"/>
      <c r="BN122" s="243" t="n"/>
      <c r="BO122" s="243" t="n"/>
      <c r="BP122" s="243" t="n"/>
      <c r="BQ122" s="243" t="n"/>
      <c r="BR122" s="243" t="n"/>
      <c r="BS122" s="243" t="n"/>
      <c r="BT122" s="1" t="n"/>
      <c r="BU122" s="1" t="n"/>
    </row>
    <row r="123">
      <c r="A123" s="524" t="n"/>
      <c r="B123" s="356" t="n"/>
      <c r="C123" s="356" t="n"/>
      <c r="D123" s="356" t="n"/>
      <c r="E123" s="356" t="n"/>
      <c r="F123" s="356" t="n"/>
      <c r="G123" s="355" t="n"/>
      <c r="H123" s="516" t="n"/>
      <c r="I123" s="516" t="n"/>
      <c r="J123" s="516" t="n"/>
      <c r="K123" s="516" t="n"/>
      <c r="L123" s="516" t="n"/>
      <c r="M123" s="516" t="n"/>
      <c r="N123" s="516" t="n"/>
      <c r="O123" s="516" t="n"/>
      <c r="P123" s="516" t="n"/>
      <c r="Q123" s="516" t="n"/>
      <c r="R123" s="516" t="n"/>
      <c r="S123" s="516" t="n"/>
      <c r="T123" s="356" t="n"/>
      <c r="U123" s="356" t="n"/>
      <c r="V123" s="356" t="n"/>
      <c r="W123" s="356" t="n"/>
      <c r="X123" s="356" t="n"/>
      <c r="Y123" s="356" t="n"/>
      <c r="Z123" s="356" t="n"/>
      <c r="AA123" s="516" t="n"/>
      <c r="AB123" s="516" t="n"/>
      <c r="AC123" s="1524" t="n"/>
      <c r="AD123" s="1524" t="n"/>
      <c r="AE123" s="516" t="n"/>
      <c r="AF123" s="516" t="n"/>
      <c r="AG123" s="516" t="n"/>
      <c r="AH123" s="516" t="n"/>
      <c r="AI123" s="516" t="n"/>
      <c r="AJ123" s="516" t="n"/>
      <c r="AK123" s="516" t="n"/>
      <c r="AL123" s="516" t="n"/>
      <c r="AM123" s="356" t="n"/>
      <c r="AN123" s="356" t="n"/>
      <c r="AO123" s="356" t="n"/>
      <c r="AP123" s="355" t="n"/>
      <c r="AQ123" s="355" t="n"/>
      <c r="AR123" s="260" t="n"/>
      <c r="AS123" s="516" t="n"/>
      <c r="AT123" s="356" t="n"/>
      <c r="AU123" s="356" t="n"/>
      <c r="AV123" s="356" t="n"/>
      <c r="AW123" s="356" t="n"/>
      <c r="AX123" s="356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1" t="n"/>
      <c r="BP123" s="1" t="n"/>
      <c r="BQ123" s="1" t="n"/>
      <c r="BR123" s="1" t="n"/>
      <c r="BS123" s="1" t="n"/>
      <c r="BT123" s="1" t="n"/>
      <c r="BU123" s="1" t="n"/>
    </row>
    <row r="124">
      <c r="A124" s="523" t="n"/>
      <c r="B124" s="525" t="n"/>
      <c r="C124" s="525" t="n"/>
      <c r="D124" s="525" t="n"/>
      <c r="E124" s="525" t="n"/>
      <c r="F124" s="525" t="n"/>
      <c r="G124" s="525" t="n"/>
      <c r="H124" s="525" t="n"/>
      <c r="I124" s="525" t="n"/>
      <c r="J124" s="523" t="n"/>
      <c r="K124" s="523" t="n"/>
      <c r="L124" s="523" t="n"/>
      <c r="M124" s="523" t="n"/>
      <c r="N124" s="523" t="n"/>
      <c r="O124" s="523" t="n"/>
      <c r="P124" s="523" t="n"/>
      <c r="Q124" s="523" t="n"/>
      <c r="R124" s="523" t="n"/>
      <c r="S124" s="523" t="n"/>
      <c r="T124" s="523" t="n"/>
      <c r="U124" s="523" t="n"/>
      <c r="V124" s="523" t="n"/>
      <c r="W124" s="523" t="n"/>
      <c r="X124" s="523" t="n"/>
      <c r="Y124" s="523" t="n"/>
      <c r="Z124" s="523" t="n"/>
      <c r="AA124" s="2968" t="n"/>
      <c r="AB124" s="2968" t="n"/>
      <c r="AC124" s="2968" t="n"/>
      <c r="AD124" s="2968" t="n"/>
      <c r="AE124" s="2968" t="n"/>
      <c r="AF124" s="2968" t="n"/>
      <c r="AG124" s="2968" t="n"/>
      <c r="AH124" s="2968" t="n"/>
      <c r="AI124" s="2968" t="n"/>
      <c r="AJ124" s="2968" t="n"/>
      <c r="AK124" s="2968" t="n"/>
      <c r="AL124" s="2968" t="n"/>
      <c r="AM124" s="523" t="n"/>
      <c r="AN124" s="523" t="n"/>
      <c r="AO124" s="523" t="n"/>
      <c r="AP124" s="523" t="n"/>
      <c r="AQ124" s="523" t="n"/>
      <c r="AR124" s="523" t="n"/>
      <c r="AS124" s="523" t="n"/>
      <c r="AT124" s="523" t="n"/>
      <c r="AU124" s="523" t="n"/>
      <c r="AV124" s="523" t="n"/>
      <c r="AW124" s="523" t="n"/>
      <c r="AX124" s="523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1" t="n"/>
      <c r="BP124" s="1" t="n"/>
      <c r="BQ124" s="1" t="n"/>
      <c r="BR124" s="1" t="n"/>
      <c r="BS124" s="1" t="n"/>
      <c r="BT124" s="1" t="n"/>
      <c r="BU124" s="1" t="n"/>
    </row>
    <row r="125">
      <c r="A125" s="242" t="n"/>
      <c r="B125" s="242" t="n"/>
      <c r="C125" s="242" t="n"/>
      <c r="D125" s="242" t="n"/>
      <c r="E125" s="242" t="n"/>
      <c r="F125" s="242" t="n"/>
      <c r="G125" s="242" t="n"/>
      <c r="H125" s="242" t="n"/>
      <c r="I125" s="242" t="n"/>
      <c r="J125" s="242" t="n"/>
      <c r="K125" s="242" t="n"/>
      <c r="L125" s="242" t="n"/>
      <c r="M125" s="242" t="n"/>
      <c r="N125" s="242" t="n"/>
      <c r="O125" s="242" t="n"/>
      <c r="P125" s="242" t="n"/>
      <c r="Q125" s="242" t="n"/>
      <c r="R125" s="242" t="n"/>
      <c r="S125" s="242" t="n"/>
      <c r="T125" s="242" t="n"/>
      <c r="U125" s="242" t="n"/>
      <c r="V125" s="242" t="n"/>
      <c r="W125" s="242" t="n"/>
      <c r="X125" s="242" t="n"/>
      <c r="Y125" s="242" t="n"/>
      <c r="Z125" s="242" t="n"/>
      <c r="AA125" s="1835" t="n"/>
      <c r="AB125" s="1835" t="n"/>
      <c r="AC125" s="1835" t="n"/>
      <c r="AD125" s="1835" t="n"/>
      <c r="AE125" s="1835" t="n"/>
      <c r="AF125" s="1835" t="n"/>
      <c r="AG125" s="1835" t="n"/>
      <c r="AH125" s="1835" t="n"/>
      <c r="AI125" s="1835" t="n"/>
      <c r="AJ125" s="1835" t="n"/>
      <c r="AK125" s="1835" t="n"/>
      <c r="AL125" s="1835" t="n"/>
      <c r="AM125" s="242" t="n"/>
      <c r="AN125" s="242" t="n"/>
      <c r="AO125" s="242" t="n"/>
      <c r="AP125" s="242" t="n"/>
      <c r="AQ125" s="242" t="n"/>
      <c r="AR125" s="242" t="n"/>
      <c r="AS125" s="242" t="n"/>
      <c r="AT125" s="242" t="n"/>
      <c r="AU125" s="242" t="n"/>
      <c r="AV125" s="242" t="n"/>
      <c r="AW125" s="242" t="n"/>
      <c r="AX125" s="242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  <c r="BR125" s="1" t="n"/>
      <c r="BS125" s="1" t="n"/>
      <c r="BT125" s="1" t="n"/>
      <c r="BU125" s="1" t="n"/>
    </row>
    <row r="126">
      <c r="A126" s="243" t="n"/>
      <c r="B126" s="243" t="n"/>
      <c r="C126" s="243" t="n"/>
      <c r="D126" s="243" t="n"/>
      <c r="E126" s="243" t="n"/>
      <c r="F126" s="243" t="n"/>
      <c r="G126" s="243" t="n"/>
      <c r="H126" s="243" t="n"/>
      <c r="I126" s="243" t="n"/>
      <c r="J126" s="243" t="n"/>
      <c r="K126" s="243" t="n"/>
      <c r="L126" s="243" t="n"/>
      <c r="M126" s="243" t="n"/>
      <c r="N126" s="243" t="n"/>
      <c r="O126" s="243" t="n"/>
      <c r="P126" s="243" t="n"/>
      <c r="Q126" s="243" t="n"/>
      <c r="R126" s="243" t="n"/>
      <c r="S126" s="243" t="n"/>
      <c r="T126" s="243" t="n"/>
      <c r="U126" s="243" t="n"/>
      <c r="V126" s="243" t="n"/>
      <c r="W126" s="243" t="n"/>
      <c r="X126" s="243" t="n"/>
      <c r="Y126" s="243" t="n"/>
      <c r="Z126" s="243" t="n"/>
      <c r="AA126" s="1524" t="n"/>
      <c r="AB126" s="1524" t="n"/>
      <c r="AC126" s="1524" t="n"/>
      <c r="AD126" s="1524" t="n"/>
      <c r="AE126" s="1524" t="n"/>
      <c r="AF126" s="1524" t="n"/>
      <c r="AG126" s="1524" t="n"/>
      <c r="AH126" s="1524" t="n"/>
      <c r="AI126" s="1524" t="n"/>
      <c r="AJ126" s="1524" t="n"/>
      <c r="AK126" s="1524" t="n"/>
      <c r="AL126" s="1524" t="n"/>
      <c r="AM126" s="243" t="n"/>
      <c r="AN126" s="243" t="n"/>
      <c r="AO126" s="243" t="n"/>
      <c r="AP126" s="243" t="n"/>
      <c r="AQ126" s="243" t="n"/>
      <c r="AR126" s="243" t="n"/>
      <c r="AS126" s="243" t="n"/>
      <c r="AT126" s="243" t="n"/>
      <c r="AU126" s="243" t="n"/>
      <c r="AV126" s="243" t="n"/>
      <c r="AW126" s="243" t="n"/>
      <c r="AX126" s="243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  <c r="BU126" s="1" t="n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R109"/>
  <sheetViews>
    <sheetView workbookViewId="0">
      <selection activeCell="A1" sqref="A1"/>
    </sheetView>
  </sheetViews>
  <sheetFormatPr baseColWidth="8" defaultRowHeight="15"/>
  <sheetData>
    <row r="1">
      <c r="A1" s="3298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2358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31" t="n"/>
      <c r="R3" s="31" t="n"/>
      <c r="S3" s="31" t="n"/>
      <c r="T3" s="31" t="n"/>
      <c r="U3" s="16" t="n"/>
      <c r="V3" s="31" t="n"/>
      <c r="W3" s="31" t="n"/>
      <c r="X3" s="31" t="n"/>
      <c r="Y3" s="31" t="n"/>
      <c r="Z3" s="10" t="n"/>
      <c r="AA3" s="285" t="n"/>
      <c r="AB3" s="10" t="n"/>
      <c r="AC3" s="286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5" t="n"/>
      <c r="BM3" s="593" t="n"/>
      <c r="BN3" s="9" t="n"/>
      <c r="BO3" s="1" t="n"/>
      <c r="BP3" s="1" t="n"/>
      <c r="BQ3" s="1" t="n"/>
      <c r="BR3" s="1" t="n"/>
    </row>
    <row r="4">
      <c r="A4" s="1" t="n"/>
      <c r="B4" s="1" t="n"/>
      <c r="C4" s="1" t="n"/>
      <c r="D4" s="1" t="n"/>
      <c r="E4" s="1" t="n"/>
      <c r="F4" s="1" t="n"/>
      <c r="G4" s="284" t="inlineStr">
        <is>
          <t>УТВЕРЖДАЮ</t>
        </is>
      </c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13" t="inlineStr">
        <is>
          <t xml:space="preserve"> УЧЕБНЫЙ ПЛАН</t>
        </is>
      </c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254" t="n"/>
      <c r="BB4" s="254" t="n"/>
      <c r="BC4" s="254" t="n"/>
      <c r="BD4" s="1172" t="inlineStr">
        <is>
          <t>Степень: Магистр</t>
        </is>
      </c>
      <c r="BE4" s="1172" t="n"/>
      <c r="BF4" s="30" t="n"/>
      <c r="BG4" s="30" t="n"/>
      <c r="BH4" s="30" t="n"/>
      <c r="BI4" s="30" t="n"/>
      <c r="BJ4" s="30" t="n"/>
      <c r="BK4" s="1172" t="n"/>
      <c r="BL4" s="30" t="n"/>
      <c r="BM4" s="1" t="n"/>
      <c r="BN4" s="1" t="n"/>
      <c r="BO4" s="1" t="n"/>
      <c r="BP4" s="1" t="n"/>
      <c r="BQ4" s="1" t="n"/>
      <c r="BR4" s="1" t="n"/>
    </row>
    <row r="5">
      <c r="A5" s="1" t="n"/>
      <c r="B5" s="1" t="n"/>
      <c r="C5" s="1" t="n"/>
      <c r="D5" s="1" t="n"/>
      <c r="E5" s="1" t="n"/>
      <c r="F5" s="1" t="n"/>
      <c r="G5" s="284" t="inlineStr">
        <is>
          <t>Ректор БГТУ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15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n"/>
      <c r="BD5" s="21" t="n"/>
      <c r="BE5" s="21" t="n"/>
      <c r="BF5" s="21" t="n"/>
      <c r="BG5" s="21" t="n"/>
      <c r="BH5" s="21" t="n"/>
      <c r="BI5" s="21" t="n"/>
      <c r="BJ5" s="21" t="n"/>
      <c r="BK5" s="529" t="n"/>
      <c r="BL5" s="30" t="n"/>
      <c r="BM5" s="1" t="n"/>
      <c r="BN5" s="1" t="n"/>
      <c r="BO5" s="1" t="n"/>
      <c r="BP5" s="1" t="n"/>
      <c r="BQ5" s="1" t="n"/>
      <c r="BR5" s="1" t="n"/>
    </row>
    <row r="6">
      <c r="A6" s="1" t="n"/>
      <c r="B6" s="1" t="n"/>
      <c r="C6" s="1" t="n"/>
      <c r="D6" s="1" t="n"/>
      <c r="E6" s="1" t="n"/>
      <c r="F6" s="1" t="n"/>
      <c r="G6" s="284" t="inlineStr">
        <is>
          <t>____________ И.В. Войтов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1" t="n"/>
      <c r="S6" s="3" t="n"/>
      <c r="T6" s="3" t="n"/>
      <c r="U6" s="19" t="inlineStr">
        <is>
          <t>Специальность:</t>
        </is>
      </c>
      <c r="V6" s="19" t="n"/>
      <c r="W6" s="19" t="n"/>
      <c r="X6" s="19" t="n"/>
      <c r="Y6" s="19" t="n"/>
      <c r="Z6" s="536" t="n"/>
      <c r="AA6" s="535" t="n"/>
      <c r="AB6" s="535" t="n"/>
      <c r="AC6" s="537" t="inlineStr">
        <is>
          <t>7-06-0711-09 Инженерия химико-технологических процессов</t>
        </is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534" t="n"/>
      <c r="AX6" s="534" t="n"/>
      <c r="AY6" s="534" t="n"/>
      <c r="AZ6" s="534" t="n"/>
      <c r="BA6" s="534" t="n"/>
      <c r="BB6" s="534" t="n"/>
      <c r="BC6" s="534" t="n"/>
      <c r="BD6" s="18" t="inlineStr">
        <is>
          <t>Срок обучения: 2 года</t>
        </is>
      </c>
      <c r="BE6" s="18" t="n"/>
      <c r="BF6" s="18" t="n"/>
      <c r="BG6" s="18" t="n"/>
      <c r="BH6" s="18" t="n"/>
      <c r="BI6" s="18" t="n"/>
      <c r="BJ6" s="18" t="n"/>
      <c r="BK6" s="18" t="n"/>
      <c r="BL6" s="529" t="n"/>
      <c r="BM6" s="1" t="n"/>
      <c r="BN6" s="1" t="n"/>
      <c r="BO6" s="1" t="n"/>
      <c r="BP6" s="1" t="n"/>
      <c r="BQ6" s="1" t="n"/>
      <c r="BR6" s="1" t="n"/>
    </row>
    <row r="7">
      <c r="A7" s="1" t="n"/>
      <c r="B7" s="1" t="n"/>
      <c r="C7" s="1" t="n"/>
      <c r="D7" s="1" t="n"/>
      <c r="E7" s="1" t="n"/>
      <c r="F7" s="1" t="n"/>
      <c r="G7" s="284" t="inlineStr">
        <is>
          <t>______________2023</t>
        </is>
      </c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443" t="n"/>
      <c r="R7" s="3" t="n"/>
      <c r="S7" s="3" t="n"/>
      <c r="T7" s="3" t="n"/>
      <c r="U7" s="19" t="n"/>
      <c r="V7" s="19" t="n"/>
      <c r="W7" s="19" t="n"/>
      <c r="X7" s="19" t="n"/>
      <c r="Y7" s="19" t="n"/>
      <c r="Z7" s="535" t="n"/>
      <c r="AA7" s="535" t="n"/>
      <c r="AB7" s="535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534" t="n"/>
      <c r="AX7" s="534" t="n"/>
      <c r="AY7" s="534" t="n"/>
      <c r="AZ7" s="534" t="n"/>
      <c r="BA7" s="534" t="n"/>
      <c r="BB7" s="534" t="n"/>
      <c r="BC7" s="534" t="n"/>
      <c r="BD7" s="24" t="n"/>
      <c r="BE7" s="21" t="n"/>
      <c r="BF7" s="21" t="n"/>
      <c r="BG7" s="30" t="n"/>
      <c r="BH7" s="23" t="n"/>
      <c r="BI7" s="23" t="n"/>
      <c r="BJ7" s="23" t="n"/>
      <c r="BK7" s="30" t="n"/>
      <c r="BL7" s="30" t="n"/>
      <c r="BM7" s="1" t="n"/>
      <c r="BN7" s="1" t="n"/>
      <c r="BO7" s="1" t="n"/>
      <c r="BP7" s="1" t="n"/>
      <c r="BQ7" s="1" t="n"/>
      <c r="BR7" s="1" t="n"/>
    </row>
    <row r="8">
      <c r="A8" s="1" t="n"/>
      <c r="B8" s="1" t="n"/>
      <c r="C8" s="1" t="n"/>
      <c r="D8" s="1" t="n"/>
      <c r="E8" s="1" t="n"/>
      <c r="F8" s="1" t="n"/>
      <c r="G8" s="284" t="inlineStr">
        <is>
          <t>Регистрационный №______________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902" t="n"/>
      <c r="S8" s="902" t="n"/>
      <c r="T8" s="902" t="n"/>
      <c r="U8" s="902" t="n"/>
      <c r="V8" s="902" t="n"/>
      <c r="W8" s="902" t="n"/>
      <c r="X8" s="902" t="n"/>
      <c r="Y8" s="25" t="n"/>
      <c r="Z8" s="3299" t="n"/>
      <c r="AA8" s="3299" t="n"/>
      <c r="AB8" s="3299" t="n"/>
      <c r="AC8" s="3299" t="n"/>
      <c r="AD8" s="3299" t="n"/>
      <c r="AE8" s="3299" t="n"/>
      <c r="AF8" s="3299" t="n"/>
      <c r="AG8" s="3299" t="n"/>
      <c r="AH8" s="3299" t="n"/>
      <c r="AI8" s="3299" t="n"/>
      <c r="AJ8" s="3299" t="n"/>
      <c r="AK8" s="3299" t="n"/>
      <c r="AL8" s="3299" t="n"/>
      <c r="AM8" s="3299" t="n"/>
      <c r="AN8" s="3299" t="n"/>
      <c r="AO8" s="3299" t="n"/>
      <c r="AP8" s="3299" t="n"/>
      <c r="AQ8" s="3299" t="n"/>
      <c r="AR8" s="3299" t="n"/>
      <c r="AS8" s="3299" t="n"/>
      <c r="AT8" s="3299" t="n"/>
      <c r="AU8" s="3299" t="n"/>
      <c r="AV8" s="3299" t="n"/>
      <c r="AW8" s="3299" t="n"/>
      <c r="AX8" s="3299" t="n"/>
      <c r="AY8" s="3299" t="n"/>
      <c r="AZ8" s="3299" t="n"/>
      <c r="BA8" s="3299" t="n"/>
      <c r="BB8" s="3299" t="n"/>
      <c r="BC8" s="3300" t="n"/>
      <c r="BD8" s="24" t="inlineStr">
        <is>
          <t xml:space="preserve">Форма получения образования: </t>
        </is>
      </c>
      <c r="BE8" s="24" t="n"/>
      <c r="BF8" s="24" t="n"/>
      <c r="BG8" s="24" t="n"/>
      <c r="BH8" s="24" t="n"/>
      <c r="BI8" s="24" t="n"/>
      <c r="BJ8" s="24" t="n"/>
      <c r="BK8" s="24" t="n"/>
      <c r="BL8" s="24" t="n"/>
      <c r="BM8" s="1" t="n"/>
      <c r="BN8" s="1" t="n"/>
      <c r="BO8" s="1" t="n"/>
      <c r="BP8" s="1" t="n"/>
      <c r="BQ8" s="1" t="n"/>
      <c r="BR8" s="1" t="n"/>
    </row>
    <row r="9">
      <c r="A9" s="1857" t="n"/>
      <c r="B9" s="2544" t="n"/>
      <c r="C9" s="2544" t="n"/>
      <c r="D9" s="2544" t="n"/>
      <c r="E9" s="2544" t="n"/>
      <c r="F9" s="2544" t="n"/>
      <c r="G9" s="2544" t="n"/>
      <c r="H9" s="2544" t="n"/>
      <c r="I9" s="2544" t="n"/>
      <c r="J9" s="2544" t="n"/>
      <c r="K9" s="2544" t="n"/>
      <c r="L9" s="2544" t="n"/>
      <c r="M9" s="2544" t="n"/>
      <c r="N9" s="2544" t="n"/>
      <c r="O9" s="2544" t="n"/>
      <c r="P9" s="254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9" t="n"/>
      <c r="AA9" s="31" t="n"/>
      <c r="AB9" s="31" t="n"/>
      <c r="AC9" s="31" t="n"/>
      <c r="AD9" s="31" t="n"/>
      <c r="AE9" s="31" t="n"/>
      <c r="AF9" s="16" t="n"/>
      <c r="AG9" s="31" t="n"/>
      <c r="AH9" s="295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295" t="n"/>
      <c r="AY9" s="295" t="n"/>
      <c r="AZ9" s="295" t="n"/>
      <c r="BA9" s="295" t="n"/>
      <c r="BB9" s="295" t="n"/>
      <c r="BC9" s="295" t="n"/>
      <c r="BD9" s="18" t="inlineStr">
        <is>
          <t>очная (дневная)</t>
        </is>
      </c>
      <c r="BE9" s="18" t="n"/>
      <c r="BF9" s="18" t="n"/>
      <c r="BG9" s="18" t="n"/>
      <c r="BH9" s="18" t="n"/>
      <c r="BI9" s="37" t="n"/>
      <c r="BJ9" s="37" t="n"/>
      <c r="BK9" s="30" t="n"/>
      <c r="BL9" s="30" t="n"/>
      <c r="BM9" s="1" t="n"/>
      <c r="BN9" s="1" t="n"/>
      <c r="BO9" s="1" t="n"/>
      <c r="BP9" s="1" t="n"/>
      <c r="BQ9" s="1" t="n"/>
      <c r="BR9" s="1" t="n"/>
    </row>
    <row r="10">
      <c r="A10" s="356" t="n"/>
      <c r="B10" s="356" t="n"/>
      <c r="C10" s="356" t="n"/>
      <c r="D10" s="356" t="n"/>
      <c r="E10" s="356" t="n"/>
      <c r="F10" s="356" t="n"/>
      <c r="G10" s="356" t="n"/>
      <c r="H10" s="356" t="n"/>
      <c r="I10" s="356" t="n"/>
      <c r="J10" s="356" t="n"/>
      <c r="K10" s="356" t="n"/>
      <c r="L10" s="356" t="n"/>
      <c r="M10" s="356" t="n"/>
      <c r="N10" s="356" t="n"/>
      <c r="O10" s="356" t="n"/>
      <c r="P10" s="356" t="n"/>
      <c r="Q10" s="356" t="n"/>
      <c r="R10" s="356" t="n"/>
      <c r="S10" s="356" t="n"/>
      <c r="T10" s="356" t="n"/>
      <c r="U10" s="356" t="n"/>
      <c r="V10" s="356" t="n"/>
      <c r="W10" s="356" t="n"/>
      <c r="X10" s="356" t="n"/>
      <c r="Y10" s="356" t="n"/>
      <c r="Z10" s="356" t="n"/>
      <c r="AA10" s="356" t="n"/>
      <c r="AB10" s="356" t="n"/>
      <c r="AC10" s="356" t="n"/>
      <c r="AD10" s="356" t="n"/>
      <c r="AE10" s="356" t="n"/>
      <c r="AF10" s="356" t="n"/>
      <c r="AG10" s="356" t="n"/>
      <c r="AH10" s="356" t="n"/>
      <c r="AI10" s="356" t="n"/>
      <c r="AJ10" s="356" t="n"/>
      <c r="AK10" s="356" t="n"/>
      <c r="AL10" s="356" t="n"/>
      <c r="AM10" s="356" t="n"/>
      <c r="AN10" s="356" t="n"/>
      <c r="AO10" s="356" t="n"/>
      <c r="AP10" s="356" t="n"/>
      <c r="AQ10" s="356" t="n"/>
      <c r="AR10" s="356" t="n"/>
      <c r="AS10" s="356" t="n"/>
      <c r="AT10" s="356" t="n"/>
      <c r="AU10" s="356" t="n"/>
      <c r="AV10" s="356" t="n"/>
      <c r="AW10" s="356" t="n"/>
      <c r="AX10" s="356" t="n"/>
      <c r="AY10" s="356" t="n"/>
      <c r="AZ10" s="356" t="n"/>
      <c r="BA10" s="356" t="n"/>
      <c r="BB10" s="356" t="n"/>
      <c r="BC10" s="356" t="n"/>
      <c r="BD10" s="356" t="n"/>
      <c r="BE10" s="356" t="n"/>
      <c r="BF10" s="356" t="n"/>
      <c r="BG10" s="356" t="n"/>
      <c r="BH10" s="356" t="n"/>
      <c r="BI10" s="356" t="n"/>
      <c r="BJ10" s="356" t="n"/>
      <c r="BK10" s="356" t="n"/>
      <c r="BL10" s="356" t="n"/>
      <c r="BM10" s="356" t="n"/>
      <c r="BN10" s="356" t="n"/>
      <c r="BO10" s="1" t="n"/>
      <c r="BP10" s="1" t="n"/>
      <c r="BQ10" s="1" t="n"/>
      <c r="BR10" s="1" t="n"/>
    </row>
    <row r="11">
      <c r="A11" s="19" t="n"/>
      <c r="B11" s="19" t="n"/>
      <c r="C11" s="19" t="n"/>
      <c r="D11" s="19" t="n"/>
      <c r="E11" s="19" t="n"/>
      <c r="F11" s="19" t="n"/>
      <c r="G11" s="19" t="n"/>
      <c r="H11" s="19" t="inlineStr">
        <is>
          <t>I. График образовательного процесса</t>
        </is>
      </c>
      <c r="I11" s="19" t="n"/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545" t="inlineStr">
        <is>
          <t>II. Сводные данные по бюджету времени (в неделях)</t>
        </is>
      </c>
      <c r="AH11" s="544" t="n"/>
      <c r="AI11" s="544" t="n"/>
      <c r="AJ11" s="544" t="n"/>
      <c r="AK11" s="544" t="n"/>
      <c r="AL11" s="544" t="n"/>
      <c r="AM11" s="544" t="n"/>
      <c r="AN11" s="544" t="n"/>
      <c r="AO11" s="544" t="n"/>
      <c r="AP11" s="544" t="n"/>
      <c r="AQ11" s="544" t="n"/>
      <c r="AR11" s="544" t="n"/>
      <c r="AS11" s="544" t="n"/>
      <c r="AT11" s="544" t="n"/>
      <c r="AU11" s="544" t="n"/>
      <c r="AV11" s="544" t="n"/>
      <c r="AW11" s="544" t="n"/>
      <c r="AX11" s="544" t="n"/>
      <c r="AY11" s="544" t="n"/>
      <c r="AZ11" s="544" t="n"/>
      <c r="BA11" s="544" t="n"/>
      <c r="BB11" s="544" t="n"/>
      <c r="BC11" s="544" t="n"/>
      <c r="BD11" s="544" t="n"/>
      <c r="BE11" s="544" t="n"/>
      <c r="BF11" s="544" t="n"/>
      <c r="BG11" s="544" t="n"/>
      <c r="BH11" s="544" t="n"/>
      <c r="BI11" s="544" t="n"/>
      <c r="BJ11" s="544" t="n"/>
      <c r="BK11" s="544" t="n"/>
      <c r="BL11" s="544" t="n"/>
      <c r="BM11" s="41" t="n"/>
      <c r="BN11" s="41" t="n"/>
      <c r="BO11" s="1" t="n"/>
      <c r="BP11" s="1" t="n"/>
      <c r="BQ11" s="1" t="n"/>
      <c r="BR11" s="1" t="n"/>
    </row>
    <row r="12">
      <c r="A12" s="1407" t="inlineStr">
        <is>
          <t>КУРСЫ</t>
        </is>
      </c>
      <c r="B12" s="912" t="inlineStr">
        <is>
          <t>сентябрь</t>
        </is>
      </c>
      <c r="C12" s="50" t="n"/>
      <c r="D12" s="50" t="n"/>
      <c r="E12" s="51" t="n"/>
      <c r="F12" s="52" t="n"/>
      <c r="G12" s="49" t="inlineStr">
        <is>
          <t>октябрь</t>
        </is>
      </c>
      <c r="H12" s="50" t="n"/>
      <c r="I12" s="51" t="n"/>
      <c r="J12" s="302" t="n"/>
      <c r="K12" s="49" t="inlineStr">
        <is>
          <t>ноябрь</t>
        </is>
      </c>
      <c r="L12" s="50" t="n"/>
      <c r="M12" s="50" t="n"/>
      <c r="N12" s="51" t="n"/>
      <c r="O12" s="49" t="inlineStr">
        <is>
          <t>декабрь</t>
        </is>
      </c>
      <c r="P12" s="50" t="n"/>
      <c r="Q12" s="50" t="n"/>
      <c r="R12" s="51" t="n"/>
      <c r="S12" s="302" t="n"/>
      <c r="T12" s="49" t="inlineStr">
        <is>
          <t>январь</t>
        </is>
      </c>
      <c r="U12" s="50" t="n"/>
      <c r="V12" s="51" t="n"/>
      <c r="W12" s="304" t="n"/>
      <c r="X12" s="49" t="inlineStr">
        <is>
          <t>февраль</t>
        </is>
      </c>
      <c r="Y12" s="50" t="n"/>
      <c r="Z12" s="51" t="n"/>
      <c r="AA12" s="304" t="n"/>
      <c r="AB12" s="49" t="inlineStr">
        <is>
          <t>март</t>
        </is>
      </c>
      <c r="AC12" s="50" t="n"/>
      <c r="AD12" s="50" t="n"/>
      <c r="AE12" s="51" t="n"/>
      <c r="AF12" s="304" t="n"/>
      <c r="AG12" s="49" t="inlineStr">
        <is>
          <t>апрель</t>
        </is>
      </c>
      <c r="AH12" s="50" t="n"/>
      <c r="AI12" s="51" t="n"/>
      <c r="AJ12" s="304" t="n"/>
      <c r="AK12" s="49" t="inlineStr">
        <is>
          <t>май</t>
        </is>
      </c>
      <c r="AL12" s="50" t="n"/>
      <c r="AM12" s="50" t="n"/>
      <c r="AN12" s="51" t="n"/>
      <c r="AO12" s="49" t="inlineStr">
        <is>
          <t>июнь</t>
        </is>
      </c>
      <c r="AP12" s="50" t="n"/>
      <c r="AQ12" s="50" t="n"/>
      <c r="AR12" s="51" t="n"/>
      <c r="AS12" s="52" t="n"/>
      <c r="AT12" s="53" t="n"/>
      <c r="AU12" s="49" t="inlineStr">
        <is>
          <t>июль</t>
        </is>
      </c>
      <c r="AV12" s="50" t="n"/>
      <c r="AW12" s="50" t="n"/>
      <c r="AX12" s="50" t="n"/>
      <c r="AY12" s="50" t="n"/>
      <c r="AZ12" s="51" t="n"/>
      <c r="BA12" s="52" t="n"/>
      <c r="BB12" s="53" t="n"/>
      <c r="BC12" s="52" t="inlineStr">
        <is>
          <t>август</t>
        </is>
      </c>
      <c r="BD12" s="101" t="n"/>
      <c r="BE12" s="101" t="n"/>
      <c r="BF12" s="101" t="n"/>
      <c r="BG12" s="53" t="n"/>
      <c r="BH12" s="914" t="inlineStr">
        <is>
          <t>Теоретическое обучение</t>
        </is>
      </c>
      <c r="BI12" s="3301" t="inlineStr">
        <is>
          <t>Экзаменационные сессии</t>
        </is>
      </c>
      <c r="BJ12" s="305" t="inlineStr">
        <is>
          <t>Производственные практики</t>
        </is>
      </c>
      <c r="BK12" s="305" t="inlineStr">
        <is>
          <t>Магистерская диссертация</t>
        </is>
      </c>
      <c r="BL12" s="305" t="inlineStr">
        <is>
          <t>Итоговая аттестация</t>
        </is>
      </c>
      <c r="BM12" s="305" t="inlineStr">
        <is>
          <t>Каникулы</t>
        </is>
      </c>
      <c r="BN12" s="3302" t="inlineStr">
        <is>
          <t>Всего</t>
        </is>
      </c>
      <c r="BO12" s="1" t="n"/>
      <c r="BP12" s="1" t="n"/>
      <c r="BQ12" s="1" t="n"/>
      <c r="BR12" s="1" t="n"/>
    </row>
    <row r="13">
      <c r="A13" s="307" t="n"/>
      <c r="B13" s="916" t="n">
        <v>1</v>
      </c>
      <c r="C13" s="309" t="n">
        <v>8</v>
      </c>
      <c r="D13" s="309" t="n">
        <v>15</v>
      </c>
      <c r="E13" s="309" t="n">
        <v>22</v>
      </c>
      <c r="F13" s="310" t="n">
        <v>29</v>
      </c>
      <c r="G13" s="309" t="n">
        <v>6</v>
      </c>
      <c r="H13" s="309" t="n">
        <v>13</v>
      </c>
      <c r="I13" s="309" t="n">
        <v>20</v>
      </c>
      <c r="J13" s="311" t="n">
        <v>27</v>
      </c>
      <c r="K13" s="309" t="n">
        <v>3</v>
      </c>
      <c r="L13" s="309" t="n">
        <v>10</v>
      </c>
      <c r="M13" s="309" t="n">
        <v>17</v>
      </c>
      <c r="N13" s="309" t="n">
        <v>24</v>
      </c>
      <c r="O13" s="309" t="n">
        <v>1</v>
      </c>
      <c r="P13" s="309" t="n">
        <v>8</v>
      </c>
      <c r="Q13" s="309" t="n">
        <v>15</v>
      </c>
      <c r="R13" s="309" t="n">
        <v>22</v>
      </c>
      <c r="S13" s="311" t="n">
        <v>29</v>
      </c>
      <c r="T13" s="309" t="n">
        <v>5</v>
      </c>
      <c r="U13" s="309" t="n">
        <v>12</v>
      </c>
      <c r="V13" s="309" t="n">
        <v>19</v>
      </c>
      <c r="W13" s="310" t="n">
        <v>26</v>
      </c>
      <c r="X13" s="309" t="n">
        <v>2</v>
      </c>
      <c r="Y13" s="309" t="n">
        <v>9</v>
      </c>
      <c r="Z13" s="309" t="n">
        <v>16</v>
      </c>
      <c r="AA13" s="310" t="n">
        <v>23</v>
      </c>
      <c r="AB13" s="309" t="n">
        <v>2</v>
      </c>
      <c r="AC13" s="309" t="n">
        <v>9</v>
      </c>
      <c r="AD13" s="309" t="n">
        <v>16</v>
      </c>
      <c r="AE13" s="309" t="n">
        <v>23</v>
      </c>
      <c r="AF13" s="310" t="n">
        <v>30</v>
      </c>
      <c r="AG13" s="309" t="n">
        <v>6</v>
      </c>
      <c r="AH13" s="309" t="n">
        <v>13</v>
      </c>
      <c r="AI13" s="309" t="n">
        <v>20</v>
      </c>
      <c r="AJ13" s="310" t="n">
        <v>27</v>
      </c>
      <c r="AK13" s="309" t="n">
        <v>4</v>
      </c>
      <c r="AL13" s="309" t="n">
        <v>11</v>
      </c>
      <c r="AM13" s="309" t="n">
        <v>18</v>
      </c>
      <c r="AN13" s="309" t="n">
        <v>25</v>
      </c>
      <c r="AO13" s="309" t="n">
        <v>1</v>
      </c>
      <c r="AP13" s="309" t="n">
        <v>8</v>
      </c>
      <c r="AQ13" s="309" t="n">
        <v>15</v>
      </c>
      <c r="AR13" s="309" t="n">
        <v>22</v>
      </c>
      <c r="AS13" s="311" t="n">
        <v>29</v>
      </c>
      <c r="AT13" s="141" t="n"/>
      <c r="AU13" s="3303" t="n">
        <v>6</v>
      </c>
      <c r="AV13" s="3304" t="n"/>
      <c r="AW13" s="3303" t="n">
        <v>13</v>
      </c>
      <c r="AX13" s="3304" t="n"/>
      <c r="AY13" s="3303" t="n">
        <v>20</v>
      </c>
      <c r="AZ13" s="3304" t="n"/>
      <c r="BA13" s="311" t="n">
        <v>27</v>
      </c>
      <c r="BB13" s="141" t="n"/>
      <c r="BC13" s="3303" t="n">
        <v>3</v>
      </c>
      <c r="BD13" s="3304" t="n"/>
      <c r="BE13" s="309" t="n">
        <v>10</v>
      </c>
      <c r="BF13" s="309" t="n">
        <v>17</v>
      </c>
      <c r="BG13" s="3305" t="n">
        <v>24</v>
      </c>
      <c r="BH13" s="59" t="n"/>
      <c r="BI13" s="115" t="n"/>
      <c r="BJ13" s="64" t="n"/>
      <c r="BK13" s="64" t="n"/>
      <c r="BL13" s="64" t="n"/>
      <c r="BM13" s="64" t="n"/>
      <c r="BN13" s="114" t="n"/>
      <c r="BO13" s="1" t="n"/>
      <c r="BP13" s="1" t="n"/>
      <c r="BQ13" s="1" t="n"/>
      <c r="BR13" s="1" t="n"/>
    </row>
    <row r="14">
      <c r="A14" s="307" t="n"/>
      <c r="B14" s="918" t="n">
        <v>7</v>
      </c>
      <c r="C14" s="316" t="n">
        <v>14</v>
      </c>
      <c r="D14" s="316" t="n">
        <v>21</v>
      </c>
      <c r="E14" s="316" t="n">
        <v>28</v>
      </c>
      <c r="F14" s="316" t="n">
        <v>5</v>
      </c>
      <c r="G14" s="316" t="n">
        <v>12</v>
      </c>
      <c r="H14" s="316" t="n">
        <v>19</v>
      </c>
      <c r="I14" s="316" t="n">
        <v>26</v>
      </c>
      <c r="J14" s="316" t="n">
        <v>2</v>
      </c>
      <c r="K14" s="316" t="n">
        <v>9</v>
      </c>
      <c r="L14" s="316" t="n">
        <v>16</v>
      </c>
      <c r="M14" s="316" t="n">
        <v>23</v>
      </c>
      <c r="N14" s="316" t="n">
        <v>30</v>
      </c>
      <c r="O14" s="316" t="n">
        <v>7</v>
      </c>
      <c r="P14" s="316" t="n">
        <v>14</v>
      </c>
      <c r="Q14" s="316" t="n">
        <v>21</v>
      </c>
      <c r="R14" s="316" t="n">
        <v>28</v>
      </c>
      <c r="S14" s="316" t="n">
        <v>4</v>
      </c>
      <c r="T14" s="316" t="n">
        <v>11</v>
      </c>
      <c r="U14" s="316" t="n">
        <v>18</v>
      </c>
      <c r="V14" s="316" t="n">
        <v>25</v>
      </c>
      <c r="W14" s="316" t="n">
        <v>1</v>
      </c>
      <c r="X14" s="316" t="n">
        <v>8</v>
      </c>
      <c r="Y14" s="316" t="n">
        <v>15</v>
      </c>
      <c r="Z14" s="316" t="n">
        <v>22</v>
      </c>
      <c r="AA14" s="316" t="n">
        <v>1</v>
      </c>
      <c r="AB14" s="316" t="n">
        <v>8</v>
      </c>
      <c r="AC14" s="316" t="n">
        <v>15</v>
      </c>
      <c r="AD14" s="316" t="n">
        <v>22</v>
      </c>
      <c r="AE14" s="316" t="n">
        <v>29</v>
      </c>
      <c r="AF14" s="316" t="n">
        <v>5</v>
      </c>
      <c r="AG14" s="316" t="n">
        <v>12</v>
      </c>
      <c r="AH14" s="316" t="n">
        <v>19</v>
      </c>
      <c r="AI14" s="316" t="n">
        <v>26</v>
      </c>
      <c r="AJ14" s="316" t="n">
        <v>3</v>
      </c>
      <c r="AK14" s="316" t="n">
        <v>10</v>
      </c>
      <c r="AL14" s="316" t="n">
        <v>17</v>
      </c>
      <c r="AM14" s="316" t="n">
        <v>24</v>
      </c>
      <c r="AN14" s="316" t="n">
        <v>31</v>
      </c>
      <c r="AO14" s="316" t="n">
        <v>7</v>
      </c>
      <c r="AP14" s="316" t="n">
        <v>14</v>
      </c>
      <c r="AQ14" s="316" t="n">
        <v>21</v>
      </c>
      <c r="AR14" s="316" t="n">
        <v>28</v>
      </c>
      <c r="AS14" s="316" t="n">
        <v>5</v>
      </c>
      <c r="AT14" s="317" t="n"/>
      <c r="AU14" s="316" t="n">
        <v>12</v>
      </c>
      <c r="AV14" s="317" t="n"/>
      <c r="AW14" s="316" t="n">
        <v>19</v>
      </c>
      <c r="AX14" s="317" t="n"/>
      <c r="AY14" s="316" t="n">
        <v>26</v>
      </c>
      <c r="AZ14" s="317" t="n"/>
      <c r="BA14" s="316" t="n">
        <v>2</v>
      </c>
      <c r="BB14" s="317" t="n"/>
      <c r="BC14" s="316" t="n">
        <v>9</v>
      </c>
      <c r="BD14" s="317" t="n"/>
      <c r="BE14" s="316" t="n">
        <v>16</v>
      </c>
      <c r="BF14" s="316" t="n">
        <v>23</v>
      </c>
      <c r="BG14" s="2454" t="n">
        <v>31</v>
      </c>
      <c r="BH14" s="59" t="n"/>
      <c r="BI14" s="115" t="n"/>
      <c r="BJ14" s="64" t="n"/>
      <c r="BK14" s="64" t="n"/>
      <c r="BL14" s="64" t="n"/>
      <c r="BM14" s="64" t="n"/>
      <c r="BN14" s="114" t="n"/>
      <c r="BO14" s="1" t="n"/>
      <c r="BP14" s="1" t="n"/>
      <c r="BQ14" s="1" t="n"/>
      <c r="BR14" s="1" t="n"/>
    </row>
    <row r="15">
      <c r="A15" s="320" t="n"/>
      <c r="B15" s="2141" t="n">
        <v>1</v>
      </c>
      <c r="C15" s="322">
        <f>B15+1</f>
        <v/>
      </c>
      <c r="D15" s="322">
        <f>C15+1</f>
        <v/>
      </c>
      <c r="E15" s="322">
        <f>D15+1</f>
        <v/>
      </c>
      <c r="F15" s="322">
        <f>E15+1</f>
        <v/>
      </c>
      <c r="G15" s="322">
        <f>F15+1</f>
        <v/>
      </c>
      <c r="H15" s="322">
        <f>G15+1</f>
        <v/>
      </c>
      <c r="I15" s="322">
        <f>H15+1</f>
        <v/>
      </c>
      <c r="J15" s="322">
        <f>I15+1</f>
        <v/>
      </c>
      <c r="K15" s="322">
        <f>J15+1</f>
        <v/>
      </c>
      <c r="L15" s="322">
        <f>K15+1</f>
        <v/>
      </c>
      <c r="M15" s="322">
        <f>L15+1</f>
        <v/>
      </c>
      <c r="N15" s="322">
        <f>M15+1</f>
        <v/>
      </c>
      <c r="O15" s="322">
        <f>N15+1</f>
        <v/>
      </c>
      <c r="P15" s="322">
        <f>O15+1</f>
        <v/>
      </c>
      <c r="Q15" s="322">
        <f>P15+1</f>
        <v/>
      </c>
      <c r="R15" s="322">
        <f>Q15+1</f>
        <v/>
      </c>
      <c r="S15" s="322">
        <f>R15+1</f>
        <v/>
      </c>
      <c r="T15" s="322">
        <f>S15+1</f>
        <v/>
      </c>
      <c r="U15" s="322">
        <f>T15+1</f>
        <v/>
      </c>
      <c r="V15" s="322">
        <f>U15+1</f>
        <v/>
      </c>
      <c r="W15" s="322">
        <f>V15+1</f>
        <v/>
      </c>
      <c r="X15" s="322">
        <f>W15+1</f>
        <v/>
      </c>
      <c r="Y15" s="322">
        <f>X15+1</f>
        <v/>
      </c>
      <c r="Z15" s="322">
        <f>Y15+1</f>
        <v/>
      </c>
      <c r="AA15" s="322">
        <f>Z15+1</f>
        <v/>
      </c>
      <c r="AB15" s="322">
        <f>AA15+1</f>
        <v/>
      </c>
      <c r="AC15" s="322">
        <f>AB15+1</f>
        <v/>
      </c>
      <c r="AD15" s="322">
        <f>AC15+1</f>
        <v/>
      </c>
      <c r="AE15" s="322">
        <f>AD15+1</f>
        <v/>
      </c>
      <c r="AF15" s="322">
        <f>AE15+1</f>
        <v/>
      </c>
      <c r="AG15" s="322">
        <f>AF15+1</f>
        <v/>
      </c>
      <c r="AH15" s="322">
        <f>AG15+1</f>
        <v/>
      </c>
      <c r="AI15" s="322">
        <f>AH15+1</f>
        <v/>
      </c>
      <c r="AJ15" s="322">
        <f>AI15+1</f>
        <v/>
      </c>
      <c r="AK15" s="322">
        <f>AJ15+1</f>
        <v/>
      </c>
      <c r="AL15" s="322">
        <f>AK15+1</f>
        <v/>
      </c>
      <c r="AM15" s="322">
        <f>AL15+1</f>
        <v/>
      </c>
      <c r="AN15" s="322">
        <f>AM15+1</f>
        <v/>
      </c>
      <c r="AO15" s="322">
        <f>AN15+1</f>
        <v/>
      </c>
      <c r="AP15" s="322">
        <f>AO15+1</f>
        <v/>
      </c>
      <c r="AQ15" s="322">
        <f>AP15+1</f>
        <v/>
      </c>
      <c r="AR15" s="322">
        <f>AQ15+1</f>
        <v/>
      </c>
      <c r="AS15" s="322">
        <f>AR15+1</f>
        <v/>
      </c>
      <c r="AT15" s="70" t="n"/>
      <c r="AU15" s="322">
        <f>AS15+1</f>
        <v/>
      </c>
      <c r="AV15" s="70" t="n"/>
      <c r="AW15" s="322">
        <f>AU15+1</f>
        <v/>
      </c>
      <c r="AX15" s="70" t="n"/>
      <c r="AY15" s="322">
        <f>AW15+1</f>
        <v/>
      </c>
      <c r="AZ15" s="70" t="n"/>
      <c r="BA15" s="322">
        <f>AY15+1</f>
        <v/>
      </c>
      <c r="BB15" s="70" t="n"/>
      <c r="BC15" s="322">
        <f>BA15+1</f>
        <v/>
      </c>
      <c r="BD15" s="70" t="n"/>
      <c r="BE15" s="322">
        <f>BC15+1</f>
        <v/>
      </c>
      <c r="BF15" s="322">
        <f>BE15+1</f>
        <v/>
      </c>
      <c r="BG15" s="2142">
        <f>BF15+1</f>
        <v/>
      </c>
      <c r="BH15" s="72" t="n"/>
      <c r="BI15" s="249" t="n"/>
      <c r="BJ15" s="73" t="n"/>
      <c r="BK15" s="73" t="n"/>
      <c r="BL15" s="73" t="n"/>
      <c r="BM15" s="73" t="n"/>
      <c r="BN15" s="3306" t="n"/>
      <c r="BO15" s="1" t="n"/>
      <c r="BP15" s="1" t="n"/>
      <c r="BQ15" s="1" t="n"/>
      <c r="BR15" s="1" t="n"/>
    </row>
    <row r="16">
      <c r="A16" s="924" t="inlineStr">
        <is>
          <t>I</t>
        </is>
      </c>
      <c r="B16" s="3307" t="n"/>
      <c r="C16" s="330" t="n"/>
      <c r="D16" s="330" t="n"/>
      <c r="E16" s="330" t="n"/>
      <c r="F16" s="330" t="n"/>
      <c r="G16" s="330" t="n"/>
      <c r="H16" s="330" t="n"/>
      <c r="I16" s="330" t="n"/>
      <c r="J16" s="330" t="n"/>
      <c r="K16" s="330" t="n"/>
      <c r="L16" s="330" t="n"/>
      <c r="M16" s="330" t="n"/>
      <c r="N16" s="330" t="n"/>
      <c r="O16" s="330" t="n"/>
      <c r="P16" s="330" t="n"/>
      <c r="Q16" s="330" t="n"/>
      <c r="R16" s="330" t="n"/>
      <c r="S16" s="330" t="n"/>
      <c r="T16" s="330" t="inlineStr">
        <is>
          <t>:</t>
        </is>
      </c>
      <c r="U16" s="330" t="inlineStr">
        <is>
          <t>:</t>
        </is>
      </c>
      <c r="V16" s="330" t="inlineStr">
        <is>
          <t>:</t>
        </is>
      </c>
      <c r="W16" s="330" t="inlineStr">
        <is>
          <t>=</t>
        </is>
      </c>
      <c r="X16" s="330" t="inlineStr">
        <is>
          <t>=</t>
        </is>
      </c>
      <c r="Y16" s="330" t="n"/>
      <c r="Z16" s="330" t="n"/>
      <c r="AA16" s="330" t="n"/>
      <c r="AB16" s="330" t="n"/>
      <c r="AC16" s="330" t="n"/>
      <c r="AD16" s="3308" t="n"/>
      <c r="AE16" s="3308" t="n"/>
      <c r="AF16" s="3308" t="n"/>
      <c r="AG16" s="3308" t="n"/>
      <c r="AH16" s="3308" t="n"/>
      <c r="AI16" s="330" t="n"/>
      <c r="AJ16" s="330" t="n"/>
      <c r="AK16" s="330" t="n"/>
      <c r="AL16" s="330" t="n"/>
      <c r="AM16" s="330" t="n"/>
      <c r="AN16" s="330" t="n"/>
      <c r="AO16" s="330" t="n"/>
      <c r="AP16" s="330" t="n"/>
      <c r="AQ16" s="330" t="inlineStr">
        <is>
          <t>:</t>
        </is>
      </c>
      <c r="AR16" s="330" t="inlineStr">
        <is>
          <t>:</t>
        </is>
      </c>
      <c r="AS16" s="330" t="inlineStr">
        <is>
          <t>:</t>
        </is>
      </c>
      <c r="AT16" s="124" t="n"/>
      <c r="AU16" s="330" t="inlineStr">
        <is>
          <t>=</t>
        </is>
      </c>
      <c r="AV16" s="124" t="n"/>
      <c r="AW16" s="330" t="inlineStr">
        <is>
          <t>=</t>
        </is>
      </c>
      <c r="AX16" s="124" t="n"/>
      <c r="AY16" s="330" t="inlineStr">
        <is>
          <t>=</t>
        </is>
      </c>
      <c r="AZ16" s="124" t="n"/>
      <c r="BA16" s="330" t="inlineStr">
        <is>
          <t>=</t>
        </is>
      </c>
      <c r="BB16" s="124" t="n"/>
      <c r="BC16" s="330" t="inlineStr">
        <is>
          <t>=</t>
        </is>
      </c>
      <c r="BD16" s="124" t="n"/>
      <c r="BE16" s="330" t="inlineStr">
        <is>
          <t>=</t>
        </is>
      </c>
      <c r="BF16" s="330" t="inlineStr">
        <is>
          <t>=</t>
        </is>
      </c>
      <c r="BG16" s="3309" t="inlineStr">
        <is>
          <t>=</t>
        </is>
      </c>
      <c r="BH16" s="326" t="n">
        <v>36</v>
      </c>
      <c r="BI16" s="335" t="n">
        <v>6</v>
      </c>
      <c r="BJ16" s="330" t="n"/>
      <c r="BK16" s="330" t="n"/>
      <c r="BL16" s="330" t="n"/>
      <c r="BM16" s="330" t="n">
        <v>10</v>
      </c>
      <c r="BN16" s="3310">
        <f>BH16+BI16+BM16</f>
        <v/>
      </c>
      <c r="BO16" s="1" t="n"/>
      <c r="BP16" s="1" t="n"/>
      <c r="BQ16" s="1" t="n"/>
      <c r="BR16" s="1" t="n"/>
    </row>
    <row r="17">
      <c r="A17" s="1462" t="inlineStr">
        <is>
          <t>II</t>
        </is>
      </c>
      <c r="B17" s="3311" t="n"/>
      <c r="C17" s="339" t="n"/>
      <c r="D17" s="339" t="n"/>
      <c r="E17" s="339" t="n"/>
      <c r="F17" s="339" t="n"/>
      <c r="G17" s="339" t="n"/>
      <c r="H17" s="339" t="n"/>
      <c r="I17" s="339" t="n"/>
      <c r="J17" s="339" t="n"/>
      <c r="K17" s="339" t="n"/>
      <c r="L17" s="339" t="n"/>
      <c r="M17" s="339" t="n"/>
      <c r="N17" s="339" t="n"/>
      <c r="O17" s="339" t="n"/>
      <c r="P17" s="339" t="n"/>
      <c r="Q17" s="339" t="n"/>
      <c r="R17" s="339" t="n"/>
      <c r="S17" s="339" t="n"/>
      <c r="T17" s="339" t="n"/>
      <c r="U17" s="339" t="n"/>
      <c r="V17" s="339" t="inlineStr">
        <is>
          <t>:</t>
        </is>
      </c>
      <c r="W17" s="339" t="inlineStr">
        <is>
          <t>:</t>
        </is>
      </c>
      <c r="X17" s="339" t="inlineStr">
        <is>
          <t>:</t>
        </is>
      </c>
      <c r="Y17" s="339" t="inlineStr">
        <is>
          <t>=</t>
        </is>
      </c>
      <c r="Z17" s="339" t="inlineStr">
        <is>
          <t>=</t>
        </is>
      </c>
      <c r="AA17" s="339" t="inlineStr">
        <is>
          <t>Х</t>
        </is>
      </c>
      <c r="AB17" s="339" t="inlineStr">
        <is>
          <t>Х</t>
        </is>
      </c>
      <c r="AC17" s="339" t="inlineStr">
        <is>
          <t>Х</t>
        </is>
      </c>
      <c r="AD17" s="339" t="inlineStr">
        <is>
          <t>Х</t>
        </is>
      </c>
      <c r="AE17" s="339" t="inlineStr">
        <is>
          <t>Х</t>
        </is>
      </c>
      <c r="AF17" s="339" t="inlineStr">
        <is>
          <t>Х</t>
        </is>
      </c>
      <c r="AG17" s="339" t="inlineStr">
        <is>
          <t>Х</t>
        </is>
      </c>
      <c r="AH17" s="339" t="inlineStr">
        <is>
          <t>Х</t>
        </is>
      </c>
      <c r="AI17" s="934" t="inlineStr">
        <is>
          <t>/</t>
        </is>
      </c>
      <c r="AJ17" s="934" t="inlineStr">
        <is>
          <t>/</t>
        </is>
      </c>
      <c r="AK17" s="934" t="inlineStr">
        <is>
          <t>/</t>
        </is>
      </c>
      <c r="AL17" s="934" t="inlineStr">
        <is>
          <t>/</t>
        </is>
      </c>
      <c r="AM17" s="934" t="inlineStr">
        <is>
          <t>/</t>
        </is>
      </c>
      <c r="AN17" s="934" t="inlineStr">
        <is>
          <t>/</t>
        </is>
      </c>
      <c r="AO17" s="934" t="inlineStr">
        <is>
          <t>/</t>
        </is>
      </c>
      <c r="AP17" s="934" t="inlineStr">
        <is>
          <t>/</t>
        </is>
      </c>
      <c r="AQ17" s="934" t="inlineStr">
        <is>
          <t>//</t>
        </is>
      </c>
      <c r="AR17" s="934" t="inlineStr">
        <is>
          <t>//</t>
        </is>
      </c>
      <c r="AS17" s="934" t="inlineStr">
        <is>
          <t>//</t>
        </is>
      </c>
      <c r="AT17" s="249" t="n"/>
      <c r="AU17" s="3312" t="n"/>
      <c r="AV17" s="1700" t="n"/>
      <c r="AW17" s="1700" t="n"/>
      <c r="AX17" s="1700" t="n"/>
      <c r="AY17" s="1700" t="n"/>
      <c r="AZ17" s="1700" t="n"/>
      <c r="BA17" s="1700" t="n"/>
      <c r="BB17" s="1700" t="n"/>
      <c r="BC17" s="1700" t="n"/>
      <c r="BD17" s="1700" t="n"/>
      <c r="BE17" s="1700" t="n"/>
      <c r="BF17" s="1700" t="n"/>
      <c r="BG17" s="2590" t="n"/>
      <c r="BH17" s="940" t="n">
        <v>20</v>
      </c>
      <c r="BI17" s="3311" t="n">
        <v>3</v>
      </c>
      <c r="BJ17" s="339" t="n">
        <v>8</v>
      </c>
      <c r="BK17" s="339" t="n">
        <v>8</v>
      </c>
      <c r="BL17" s="339" t="n">
        <v>3</v>
      </c>
      <c r="BM17" s="339" t="n">
        <v>2</v>
      </c>
      <c r="BN17" s="3313">
        <f>BH17+BI17+BJ17+BK17+BL17+BM17</f>
        <v/>
      </c>
      <c r="BO17" s="1" t="n"/>
      <c r="BP17" s="1" t="n"/>
      <c r="BQ17" s="1" t="n"/>
      <c r="BR17" s="1" t="n"/>
    </row>
    <row r="18">
      <c r="A18" s="88" t="n"/>
      <c r="B18" s="88" t="n"/>
      <c r="C18" s="88" t="n"/>
      <c r="D18" s="88" t="n"/>
      <c r="E18" s="88" t="n"/>
      <c r="F18" s="88" t="n"/>
      <c r="G18" s="88" t="n"/>
      <c r="H18" s="88" t="n"/>
      <c r="I18" s="88" t="n"/>
      <c r="J18" s="88" t="n"/>
      <c r="K18" s="88" t="n"/>
      <c r="L18" s="88" t="n"/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8" t="n"/>
      <c r="AJ18" s="88" t="n"/>
      <c r="AK18" s="88" t="n"/>
      <c r="AL18" s="88" t="n"/>
      <c r="AM18" s="88" t="n"/>
      <c r="AN18" s="88" t="n"/>
      <c r="AO18" s="88" t="n"/>
      <c r="AP18" s="89" t="n"/>
      <c r="AQ18" s="89" t="n"/>
      <c r="AR18" s="89" t="n"/>
      <c r="AS18" s="89" t="n"/>
      <c r="AT18" s="89" t="n"/>
      <c r="AU18" s="89" t="n"/>
      <c r="AV18" s="89" t="n"/>
      <c r="AW18" s="89" t="n"/>
      <c r="AX18" s="89" t="n"/>
      <c r="AY18" s="89" t="n"/>
      <c r="AZ18" s="89" t="n"/>
      <c r="BA18" s="89" t="n"/>
      <c r="BB18" s="89" t="n"/>
      <c r="BC18" s="89" t="n"/>
      <c r="BD18" s="89" t="n"/>
      <c r="BE18" s="89" t="n"/>
      <c r="BF18" s="89" t="n"/>
      <c r="BG18" s="88" t="n"/>
      <c r="BH18" s="76">
        <f>BH16+BH17</f>
        <v/>
      </c>
      <c r="BI18" s="3314">
        <f>BI16+BI17</f>
        <v/>
      </c>
      <c r="BJ18" s="3315">
        <f>BJ16+BJ17</f>
        <v/>
      </c>
      <c r="BK18" s="3315">
        <f>BK16+BK17</f>
        <v/>
      </c>
      <c r="BL18" s="3315">
        <f>BL16+BL17</f>
        <v/>
      </c>
      <c r="BM18" s="3316">
        <f>BM16+BM17</f>
        <v/>
      </c>
      <c r="BN18" s="3317">
        <f>BN16+BN17</f>
        <v/>
      </c>
      <c r="BO18" s="1" t="n"/>
      <c r="BP18" s="1" t="n"/>
      <c r="BQ18" s="1" t="n"/>
      <c r="BR18" s="1" t="n"/>
    </row>
    <row r="19">
      <c r="A19" s="1" t="n"/>
      <c r="B19" s="1" t="n"/>
      <c r="C19" s="91" t="inlineStr">
        <is>
          <t>Обозначения:</t>
        </is>
      </c>
      <c r="D19" s="92" t="n"/>
      <c r="E19" s="91" t="n"/>
      <c r="F19" s="91" t="n"/>
      <c r="G19" s="91" t="n"/>
      <c r="H19" s="92" t="n"/>
      <c r="I19" s="93" t="n"/>
      <c r="J19" s="94" t="inlineStr">
        <is>
          <t>−</t>
        </is>
      </c>
      <c r="K19" s="91" t="inlineStr">
        <is>
          <t>теоретическое обучение</t>
        </is>
      </c>
      <c r="L19" s="91" t="n"/>
      <c r="M19" s="91" t="n"/>
      <c r="N19" s="91" t="n"/>
      <c r="O19" s="91" t="n"/>
      <c r="P19" s="91" t="n"/>
      <c r="Q19" s="91" t="n"/>
      <c r="R19" s="91" t="n"/>
      <c r="S19" s="94" t="n"/>
      <c r="T19" s="94" t="n"/>
      <c r="U19" s="90" t="n"/>
      <c r="V19" s="90" t="n"/>
      <c r="W19" s="90" t="n"/>
      <c r="X19" s="90" t="n"/>
      <c r="Y19" s="92" t="n"/>
      <c r="Z19" s="92" t="n"/>
      <c r="AA19" s="95" t="inlineStr">
        <is>
          <t>Х</t>
        </is>
      </c>
      <c r="AB19" s="94" t="inlineStr">
        <is>
          <t>−</t>
        </is>
      </c>
      <c r="AC19" s="91" t="inlineStr">
        <is>
          <t>производственная практика</t>
        </is>
      </c>
      <c r="AD19" s="91" t="n"/>
      <c r="AE19" s="91" t="n"/>
      <c r="AF19" s="91" t="n"/>
      <c r="AG19" s="91" t="n"/>
      <c r="AH19" s="91" t="n"/>
      <c r="AI19" s="91" t="n"/>
      <c r="AJ19" s="91" t="n"/>
      <c r="AK19" s="91" t="n"/>
      <c r="AL19" s="92" t="n"/>
      <c r="AM19" s="92" t="n"/>
      <c r="AN19" s="92" t="n"/>
      <c r="AO19" s="92" t="n"/>
      <c r="AP19" s="96" t="inlineStr">
        <is>
          <t>//</t>
        </is>
      </c>
      <c r="AQ19" s="94" t="inlineStr">
        <is>
          <t>−</t>
        </is>
      </c>
      <c r="AR19" s="91" t="inlineStr">
        <is>
          <t>итоговая аттестация</t>
        </is>
      </c>
      <c r="AS19" s="91" t="n"/>
      <c r="AT19" s="91" t="n"/>
      <c r="AU19" s="91" t="n"/>
      <c r="AV19" s="91" t="n"/>
      <c r="AW19" s="91" t="n"/>
      <c r="AX19" s="97" t="n"/>
      <c r="AY19" s="97" t="n"/>
      <c r="AZ19" s="97" t="n"/>
      <c r="BA19" s="97" t="n"/>
      <c r="BB19" s="97" t="n"/>
      <c r="BC19" s="97" t="n"/>
      <c r="BD19" s="90" t="n"/>
      <c r="BE19" s="90" t="n"/>
      <c r="BF19" s="92" t="n"/>
      <c r="BG19" s="92" t="n"/>
      <c r="BH19" s="92" t="n"/>
      <c r="BI19" s="90" t="n"/>
      <c r="BJ19" s="90" t="n"/>
      <c r="BK19" s="90" t="n"/>
      <c r="BL19" s="90" t="n"/>
      <c r="BM19" s="90" t="n"/>
      <c r="BN19" s="91" t="n"/>
      <c r="BO19" s="1" t="n"/>
      <c r="BP19" s="1" t="n"/>
      <c r="BQ19" s="1" t="n"/>
      <c r="BR19" s="1" t="n"/>
    </row>
    <row r="20">
      <c r="A20" s="1" t="n"/>
      <c r="B20" s="1" t="n"/>
      <c r="C20" s="91" t="n"/>
      <c r="D20" s="92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1" t="n"/>
      <c r="T20" s="91" t="n"/>
      <c r="U20" s="90" t="n"/>
      <c r="V20" s="90" t="n"/>
      <c r="W20" s="90" t="n"/>
      <c r="X20" s="90" t="n"/>
      <c r="Y20" s="91" t="n"/>
      <c r="Z20" s="91" t="n"/>
      <c r="AA20" s="91" t="n"/>
      <c r="AB20" s="91" t="n"/>
      <c r="AC20" s="91" t="n"/>
      <c r="AD20" s="91" t="n"/>
      <c r="AE20" s="91" t="n"/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2" t="n"/>
      <c r="BF20" s="92" t="n"/>
      <c r="BG20" s="92" t="n"/>
      <c r="BH20" s="92" t="n"/>
      <c r="BI20" s="94" t="n"/>
      <c r="BJ20" s="94" t="n"/>
      <c r="BK20" s="91" t="n"/>
      <c r="BL20" s="91" t="n"/>
      <c r="BM20" s="91" t="n"/>
      <c r="BN20" s="91" t="n"/>
      <c r="BO20" s="1" t="n"/>
      <c r="BP20" s="1" t="n"/>
      <c r="BQ20" s="1" t="n"/>
      <c r="BR20" s="1" t="n"/>
    </row>
    <row r="21">
      <c r="A21" s="1" t="n"/>
      <c r="B21" s="1" t="n"/>
      <c r="C21" s="91" t="n"/>
      <c r="D21" s="91" t="n"/>
      <c r="E21" s="91" t="n"/>
      <c r="F21" s="91" t="n"/>
      <c r="G21" s="91" t="n"/>
      <c r="H21" s="92" t="n"/>
      <c r="I21" s="95" t="inlineStr">
        <is>
          <t>:</t>
        </is>
      </c>
      <c r="J21" s="94" t="inlineStr">
        <is>
          <t>−</t>
        </is>
      </c>
      <c r="K21" s="91" t="inlineStr">
        <is>
          <t>экзаменационная сессия</t>
        </is>
      </c>
      <c r="L21" s="91" t="n"/>
      <c r="M21" s="91" t="n"/>
      <c r="N21" s="91" t="n"/>
      <c r="O21" s="91" t="n"/>
      <c r="P21" s="91" t="n"/>
      <c r="Q21" s="91" t="n"/>
      <c r="R21" s="91" t="n"/>
      <c r="S21" s="94" t="n"/>
      <c r="T21" s="94" t="n"/>
      <c r="U21" s="90" t="n"/>
      <c r="V21" s="90" t="n"/>
      <c r="W21" s="90" t="n"/>
      <c r="X21" s="90" t="n"/>
      <c r="Y21" s="92" t="n"/>
      <c r="Z21" s="92" t="n"/>
      <c r="AA21" s="96" t="inlineStr">
        <is>
          <t>/</t>
        </is>
      </c>
      <c r="AB21" s="94" t="inlineStr">
        <is>
          <t>−</t>
        </is>
      </c>
      <c r="AC21" s="91" t="inlineStr">
        <is>
          <t>магистерская диссертация</t>
        </is>
      </c>
      <c r="AD21" s="91" t="n"/>
      <c r="AE21" s="91" t="n"/>
      <c r="AF21" s="97" t="n"/>
      <c r="AG21" s="97" t="n"/>
      <c r="AH21" s="97" t="n"/>
      <c r="AI21" s="97" t="n"/>
      <c r="AJ21" s="92" t="n"/>
      <c r="AK21" s="90" t="n"/>
      <c r="AL21" s="90" t="n"/>
      <c r="AM21" s="90" t="n"/>
      <c r="AN21" s="90" t="n"/>
      <c r="AO21" s="92" t="n"/>
      <c r="AP21" s="95" t="inlineStr">
        <is>
          <t>=</t>
        </is>
      </c>
      <c r="AQ21" s="94" t="inlineStr">
        <is>
          <t>−</t>
        </is>
      </c>
      <c r="AR21" s="91" t="inlineStr">
        <is>
          <t>каникулы</t>
        </is>
      </c>
      <c r="AS21" s="91" t="n"/>
      <c r="AT21" s="91" t="n"/>
      <c r="AU21" s="91" t="n"/>
      <c r="AV21" s="91" t="n"/>
      <c r="AW21" s="91" t="n"/>
      <c r="AX21" s="90" t="n"/>
      <c r="AY21" s="90" t="n"/>
      <c r="AZ21" s="90" t="n"/>
      <c r="BA21" s="90" t="n"/>
      <c r="BB21" s="90" t="n"/>
      <c r="BC21" s="90" t="n"/>
      <c r="BD21" s="97" t="n"/>
      <c r="BE21" s="97" t="n"/>
      <c r="BF21" s="97" t="n"/>
      <c r="BG21" s="97" t="n"/>
      <c r="BH21" s="97" t="n"/>
      <c r="BI21" s="97" t="n"/>
      <c r="BJ21" s="91" t="n"/>
      <c r="BK21" s="91" t="n"/>
      <c r="BL21" s="91" t="n"/>
      <c r="BM21" s="91" t="n"/>
      <c r="BN21" s="91" t="n"/>
      <c r="BO21" s="1" t="n"/>
      <c r="BP21" s="1" t="n"/>
      <c r="BQ21" s="1" t="n"/>
      <c r="BR21" s="1" t="n"/>
    </row>
    <row r="22">
      <c r="A22" s="1" t="n"/>
      <c r="B22" s="1" t="n"/>
      <c r="C22" s="593" t="n"/>
      <c r="D22" s="593" t="n"/>
      <c r="E22" s="593" t="n"/>
      <c r="F22" s="593" t="n"/>
      <c r="G22" s="593" t="n"/>
      <c r="H22" s="1732" t="n"/>
      <c r="I22" s="8" t="n"/>
      <c r="J22" s="8" t="n"/>
      <c r="K22" s="8" t="n"/>
      <c r="L22" s="8" t="n"/>
      <c r="M22" s="8" t="n"/>
      <c r="N22" s="8" t="n"/>
      <c r="O22" s="8" t="n"/>
      <c r="P22" s="8" t="n"/>
      <c r="Q22" s="8" t="n"/>
      <c r="R22" s="8" t="n"/>
      <c r="S22" s="8" t="n"/>
      <c r="T22" s="8" t="n"/>
      <c r="U22" s="593" t="n"/>
      <c r="V22" s="593" t="n"/>
      <c r="W22" s="593" t="n"/>
      <c r="X22" s="593" t="n"/>
      <c r="Y22" s="593" t="n"/>
      <c r="Z22" s="593" t="n"/>
      <c r="AA22" s="593" t="n"/>
      <c r="AB22" s="593" t="n"/>
      <c r="AC22" s="1732" t="n"/>
      <c r="AD22" s="1732" t="n"/>
      <c r="AE22" s="8" t="n"/>
      <c r="AF22" s="8" t="n"/>
      <c r="AG22" s="593" t="n"/>
      <c r="AH22" s="593" t="n"/>
      <c r="AI22" s="593" t="n"/>
      <c r="AJ22" s="593" t="n"/>
      <c r="AK22" s="593" t="n"/>
      <c r="AL22" s="593" t="n"/>
      <c r="AM22" s="593" t="n"/>
      <c r="AN22" s="593" t="n"/>
      <c r="AO22" s="593" t="n"/>
      <c r="AP22" s="1732" t="n"/>
      <c r="AQ22" s="1732" t="n"/>
      <c r="AR22" s="1510" t="n"/>
      <c r="AS22" s="8" t="n"/>
      <c r="AT22" s="593" t="n"/>
      <c r="AU22" s="593" t="n"/>
      <c r="AV22" s="593" t="n"/>
      <c r="AW22" s="593" t="n"/>
      <c r="AX22" s="593" t="n"/>
      <c r="AY22" s="593" t="n"/>
      <c r="AZ22" s="592" t="n"/>
      <c r="BA22" s="592" t="n"/>
      <c r="BB22" s="592" t="n"/>
      <c r="BC22" s="592" t="n"/>
      <c r="BD22" s="592" t="n"/>
      <c r="BE22" s="592" t="n"/>
      <c r="BF22" s="592" t="n"/>
      <c r="BG22" s="592" t="n"/>
      <c r="BH22" s="592" t="n"/>
      <c r="BI22" s="592" t="n"/>
      <c r="BJ22" s="592" t="n"/>
      <c r="BK22" s="592" t="n"/>
      <c r="BL22" s="593" t="n"/>
      <c r="BM22" s="593" t="n"/>
      <c r="BN22" s="593" t="n"/>
      <c r="BO22" s="593" t="n"/>
      <c r="BP22" s="593" t="n"/>
      <c r="BQ22" s="1" t="n"/>
      <c r="BR22" s="1" t="n"/>
    </row>
    <row r="23">
      <c r="A23" s="20" t="inlineStr">
        <is>
          <t>III. План образовательного процесса</t>
        </is>
      </c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  <c r="AX23" s="1" t="n"/>
      <c r="AY23" s="1" t="n"/>
      <c r="AZ23" s="1" t="n"/>
      <c r="BA23" s="1" t="n"/>
      <c r="BB23" s="1" t="n"/>
      <c r="BC23" s="1" t="n"/>
      <c r="BD23" s="1" t="n"/>
      <c r="BE23" s="1" t="n"/>
      <c r="BF23" s="1" t="n"/>
      <c r="BG23" s="1" t="n"/>
      <c r="BH23" s="1" t="n"/>
      <c r="BI23" s="1" t="n"/>
      <c r="BJ23" s="1" t="n"/>
      <c r="BK23" s="1" t="n"/>
      <c r="BL23" s="1" t="n"/>
      <c r="BM23" s="1" t="n"/>
      <c r="BN23" s="1" t="n"/>
      <c r="BO23" s="41" t="n"/>
      <c r="BP23" s="41" t="n"/>
      <c r="BQ23" s="41" t="n"/>
      <c r="BR23" s="1" t="n"/>
    </row>
    <row r="24">
      <c r="A24" s="1733" t="inlineStr">
        <is>
          <t>№
п/п</t>
        </is>
      </c>
      <c r="B24" s="1734" t="n"/>
      <c r="C24" s="1733" t="inlineStr">
        <is>
          <t>Название модуля, учебной дисциплины, курсового проекта                                          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1" t="n"/>
      <c r="Y24" s="101" t="n"/>
      <c r="Z24" s="101" t="n"/>
      <c r="AA24" s="101" t="n"/>
      <c r="AB24" s="1734" t="n"/>
      <c r="AC24" s="1739" t="inlineStr">
        <is>
          <t>Экзамены</t>
        </is>
      </c>
      <c r="AD24" s="1734" t="n"/>
      <c r="AE24" s="1735" t="inlineStr">
        <is>
          <t>Зачеты</t>
        </is>
      </c>
      <c r="AF24" s="1734" t="n"/>
      <c r="AG24" s="1736" t="inlineStr">
        <is>
          <t>Количество академических часов</t>
        </is>
      </c>
      <c r="AH24" s="108" t="n"/>
      <c r="AI24" s="108" t="n"/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737" t="n"/>
      <c r="AS24" s="103" t="inlineStr">
        <is>
          <t>Распределение по курсам и семестрам</t>
        </is>
      </c>
      <c r="AT24" s="108" t="n"/>
      <c r="AU24" s="108" t="n"/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08" t="n"/>
      <c r="BF24" s="108" t="n"/>
      <c r="BG24" s="108" t="n"/>
      <c r="BH24" s="108" t="n"/>
      <c r="BI24" s="108" t="n"/>
      <c r="BJ24" s="148" t="n"/>
      <c r="BK24" s="594" t="inlineStr">
        <is>
          <t>Код компетенции</t>
        </is>
      </c>
      <c r="BL24" s="101" t="n"/>
      <c r="BM24" s="104" t="n"/>
      <c r="BN24" s="599" t="inlineStr">
        <is>
          <t>Учебная дисциплина закреплена за кафедрой</t>
        </is>
      </c>
      <c r="BO24" s="25" t="n"/>
      <c r="BP24" s="25" t="n"/>
      <c r="BQ24" s="25" t="n"/>
      <c r="BR24" s="1" t="n"/>
    </row>
    <row r="25">
      <c r="A25" s="112" t="n"/>
      <c r="B25" s="1738" t="n"/>
      <c r="C25" s="112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738" t="n"/>
      <c r="AC25" s="112" t="n"/>
      <c r="AD25" s="1738" t="n"/>
      <c r="AE25" s="1" t="n"/>
      <c r="AF25" s="1738" t="n"/>
      <c r="AG25" s="2979" t="inlineStr">
        <is>
          <t>Всего</t>
        </is>
      </c>
      <c r="AH25" s="1734" t="n"/>
      <c r="AI25" s="3318" t="inlineStr">
        <is>
          <t>Аудиторных</t>
        </is>
      </c>
      <c r="AJ25" s="1734" t="n"/>
      <c r="AK25" s="3319" t="inlineStr">
        <is>
          <t>Из них</t>
        </is>
      </c>
      <c r="AL25" s="108" t="n"/>
      <c r="AM25" s="108" t="n"/>
      <c r="AN25" s="108" t="n"/>
      <c r="AO25" s="108" t="n"/>
      <c r="AP25" s="108" t="n"/>
      <c r="AQ25" s="108" t="n"/>
      <c r="AR25" s="1737" t="n"/>
      <c r="AS25" s="2362" t="inlineStr">
        <is>
          <t>I курс</t>
        </is>
      </c>
      <c r="AT25" s="108" t="n"/>
      <c r="AU25" s="108" t="n"/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48" t="n"/>
      <c r="BE25" s="3320" t="inlineStr">
        <is>
          <t>II курс</t>
        </is>
      </c>
      <c r="BF25" s="108" t="n"/>
      <c r="BG25" s="108" t="n"/>
      <c r="BH25" s="108" t="n"/>
      <c r="BI25" s="108" t="n"/>
      <c r="BJ25" s="1737" t="n"/>
      <c r="BK25" s="112" t="n"/>
      <c r="BL25" s="1" t="n"/>
      <c r="BM25" s="114" t="n"/>
      <c r="BN25" s="112" t="n"/>
      <c r="BO25" s="25" t="n"/>
      <c r="BP25" s="25" t="n"/>
      <c r="BQ25" s="25" t="n"/>
      <c r="BR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738" t="n"/>
      <c r="AC26" s="112" t="n"/>
      <c r="AD26" s="1738" t="n"/>
      <c r="AE26" s="1" t="n"/>
      <c r="AF26" s="1738" t="n"/>
      <c r="AG26" s="112" t="n"/>
      <c r="AH26" s="1738" t="n"/>
      <c r="AI26" s="116" t="n"/>
      <c r="AJ26" s="1738" t="n"/>
      <c r="AK26" s="3321" t="inlineStr">
        <is>
          <t>Лекции</t>
        </is>
      </c>
      <c r="AL26" s="53" t="n"/>
      <c r="AM26" s="3322" t="inlineStr">
        <is>
          <t>Лабораторные</t>
        </is>
      </c>
      <c r="AN26" s="53" t="n"/>
      <c r="AO26" s="3322" t="inlineStr">
        <is>
          <t>Практические</t>
        </is>
      </c>
      <c r="AP26" s="53" t="n"/>
      <c r="AQ26" s="3322" t="inlineStr">
        <is>
          <t>Семинарские</t>
        </is>
      </c>
      <c r="AR26" s="53" t="n"/>
      <c r="AS26" s="1246" t="inlineStr">
        <is>
          <t>1 семестр</t>
        </is>
      </c>
      <c r="AT26" s="123" t="n"/>
      <c r="AU26" s="123" t="n"/>
      <c r="AV26" s="123" t="n"/>
      <c r="AW26" s="123" t="n"/>
      <c r="AX26" s="124" t="n"/>
      <c r="AY26" s="2755" t="inlineStr">
        <is>
          <t>2 семестр</t>
        </is>
      </c>
      <c r="AZ26" s="123" t="n"/>
      <c r="BA26" s="123" t="n"/>
      <c r="BB26" s="123" t="n"/>
      <c r="BC26" s="123" t="n"/>
      <c r="BD26" s="124" t="n"/>
      <c r="BE26" s="3323" t="inlineStr">
        <is>
          <t>3 семестр</t>
        </is>
      </c>
      <c r="BF26" s="123" t="n"/>
      <c r="BG26" s="1762" t="n"/>
      <c r="BH26" s="3324" t="inlineStr">
        <is>
          <t>4 семестр</t>
        </is>
      </c>
      <c r="BI26" s="123" t="n"/>
      <c r="BJ26" s="1762" t="n"/>
      <c r="BK26" s="112" t="n"/>
      <c r="BL26" s="1" t="n"/>
      <c r="BM26" s="114" t="n"/>
      <c r="BN26" s="112" t="n"/>
      <c r="BO26" s="25" t="n"/>
      <c r="BP26" s="25" t="n"/>
      <c r="BQ26" s="25" t="n"/>
      <c r="BR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738" t="n"/>
      <c r="AC27" s="112" t="n"/>
      <c r="AD27" s="1738" t="n"/>
      <c r="AE27" s="1" t="n"/>
      <c r="AF27" s="1738" t="n"/>
      <c r="AG27" s="112" t="n"/>
      <c r="AH27" s="1738" t="n"/>
      <c r="AI27" s="116" t="n"/>
      <c r="AJ27" s="1738" t="n"/>
      <c r="AK27" s="1" t="n"/>
      <c r="AL27" s="115" t="n"/>
      <c r="AM27" s="116" t="n"/>
      <c r="AN27" s="115" t="n"/>
      <c r="AO27" s="116" t="n"/>
      <c r="AP27" s="115" t="n"/>
      <c r="AQ27" s="116" t="n"/>
      <c r="AR27" s="115" t="n"/>
      <c r="AS27" s="3325" t="n">
        <v>18</v>
      </c>
      <c r="AT27" s="126" t="n"/>
      <c r="AU27" s="1233" t="inlineStr">
        <is>
          <t>недель</t>
        </is>
      </c>
      <c r="AV27" s="126" t="n"/>
      <c r="AW27" s="126" t="n"/>
      <c r="AX27" s="128" t="n"/>
      <c r="AY27" s="3326" t="n">
        <v>18</v>
      </c>
      <c r="AZ27" s="126" t="n"/>
      <c r="BA27" s="1315" t="inlineStr">
        <is>
          <t>недель</t>
        </is>
      </c>
      <c r="BB27" s="126" t="n"/>
      <c r="BC27" s="126" t="n"/>
      <c r="BD27" s="175" t="n"/>
      <c r="BE27" s="3325" t="n">
        <v>20</v>
      </c>
      <c r="BF27" s="3327" t="inlineStr">
        <is>
          <t>недель</t>
        </is>
      </c>
      <c r="BG27" s="128" t="n"/>
      <c r="BH27" s="3328" t="n"/>
      <c r="BI27" s="3329" t="inlineStr">
        <is>
          <t>недель</t>
        </is>
      </c>
      <c r="BJ27" s="175" t="n"/>
      <c r="BK27" s="112" t="n"/>
      <c r="BL27" s="1" t="n"/>
      <c r="BM27" s="114" t="n"/>
      <c r="BN27" s="112" t="n"/>
      <c r="BO27" s="25" t="n"/>
      <c r="BP27" s="25" t="n"/>
      <c r="BQ27" s="25" t="n"/>
      <c r="BR27" s="1" t="n"/>
    </row>
    <row r="28">
      <c r="A28" s="1744" t="n"/>
      <c r="B28" s="1745" t="n"/>
      <c r="C28" s="1744" t="n"/>
      <c r="D28" s="1746" t="n"/>
      <c r="E28" s="1746" t="n"/>
      <c r="F28" s="1746" t="n"/>
      <c r="G28" s="1746" t="n"/>
      <c r="H28" s="1746" t="n"/>
      <c r="I28" s="1746" t="n"/>
      <c r="J28" s="1746" t="n"/>
      <c r="K28" s="1746" t="n"/>
      <c r="L28" s="1746" t="n"/>
      <c r="M28" s="1746" t="n"/>
      <c r="N28" s="1746" t="n"/>
      <c r="O28" s="1746" t="n"/>
      <c r="P28" s="1746" t="n"/>
      <c r="Q28" s="1746" t="n"/>
      <c r="R28" s="1746" t="n"/>
      <c r="S28" s="1746" t="n"/>
      <c r="T28" s="1746" t="n"/>
      <c r="U28" s="1746" t="n"/>
      <c r="V28" s="1746" t="n"/>
      <c r="W28" s="1746" t="n"/>
      <c r="X28" s="1746" t="n"/>
      <c r="Y28" s="1746" t="n"/>
      <c r="Z28" s="1746" t="n"/>
      <c r="AA28" s="1746" t="n"/>
      <c r="AB28" s="1745" t="n"/>
      <c r="AC28" s="1744" t="n"/>
      <c r="AD28" s="1745" t="n"/>
      <c r="AE28" s="1746" t="n"/>
      <c r="AF28" s="1745" t="n"/>
      <c r="AG28" s="1744" t="n"/>
      <c r="AH28" s="1745" t="n"/>
      <c r="AI28" s="1747" t="n"/>
      <c r="AJ28" s="1745" t="n"/>
      <c r="AK28" s="1746" t="n"/>
      <c r="AL28" s="1748" t="n"/>
      <c r="AM28" s="1747" t="n"/>
      <c r="AN28" s="1748" t="n"/>
      <c r="AO28" s="1747" t="n"/>
      <c r="AP28" s="1748" t="n"/>
      <c r="AQ28" s="1747" t="n"/>
      <c r="AR28" s="1748" t="n"/>
      <c r="AS28" s="3330" t="inlineStr">
        <is>
          <t>Всего часов</t>
        </is>
      </c>
      <c r="AT28" s="144" t="n"/>
      <c r="AU28" s="3331" t="inlineStr">
        <is>
          <t>Ауд.часов</t>
        </is>
      </c>
      <c r="AV28" s="144" t="n"/>
      <c r="AW28" s="3331" t="inlineStr">
        <is>
          <t>Зач.единиц</t>
        </is>
      </c>
      <c r="AX28" s="144" t="n"/>
      <c r="AY28" s="3332" t="inlineStr">
        <is>
          <t>Всего часов</t>
        </is>
      </c>
      <c r="AZ28" s="249" t="n"/>
      <c r="BA28" s="3332" t="inlineStr">
        <is>
          <t>Ауд.часов</t>
        </is>
      </c>
      <c r="BB28" s="249" t="n"/>
      <c r="BC28" s="3332" t="inlineStr">
        <is>
          <t>Зач.единиц</t>
        </is>
      </c>
      <c r="BD28" s="249" t="n"/>
      <c r="BE28" s="3333" t="inlineStr">
        <is>
          <t>Всего часов</t>
        </is>
      </c>
      <c r="BF28" s="3334" t="inlineStr">
        <is>
          <t>Ауд.часов</t>
        </is>
      </c>
      <c r="BG28" s="3334" t="inlineStr">
        <is>
          <t>Зач.единиц</t>
        </is>
      </c>
      <c r="BH28" s="3334" t="inlineStr">
        <is>
          <t>Всего часов</t>
        </is>
      </c>
      <c r="BI28" s="3334" t="inlineStr">
        <is>
          <t>Ауд.часов</t>
        </is>
      </c>
      <c r="BJ28" s="3335" t="inlineStr">
        <is>
          <t>Зач.единиц</t>
        </is>
      </c>
      <c r="BK28" s="606" t="n"/>
      <c r="BL28" s="544" t="n"/>
      <c r="BM28" s="607" t="n"/>
      <c r="BN28" s="112" t="n"/>
      <c r="BO28" s="25" t="n"/>
      <c r="BP28" s="25" t="n"/>
      <c r="BQ28" s="25" t="n"/>
      <c r="BR28" s="1" t="n"/>
    </row>
    <row r="29">
      <c r="A29" s="1751" t="n">
        <v>1</v>
      </c>
      <c r="B29" s="1737" t="n"/>
      <c r="C29" s="379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08" t="n"/>
      <c r="Y29" s="108" t="n"/>
      <c r="Z29" s="108" t="n"/>
      <c r="AA29" s="108" t="n"/>
      <c r="AB29" s="148" t="n"/>
      <c r="AC29" s="1752" t="n"/>
      <c r="AD29" s="1753" t="n"/>
      <c r="AE29" s="1754" t="n"/>
      <c r="AF29" s="1754" t="n"/>
      <c r="AG29" s="1759">
        <f>AG30+AG34</f>
        <v/>
      </c>
      <c r="AH29" s="109" t="n"/>
      <c r="AI29" s="2476">
        <f>AI30</f>
        <v/>
      </c>
      <c r="AJ29" s="1737" t="n"/>
      <c r="AK29" s="1757">
        <f>AK30</f>
        <v/>
      </c>
      <c r="AL29" s="109" t="n"/>
      <c r="AM29" s="1758">
        <f>AM30</f>
        <v/>
      </c>
      <c r="AN29" s="109" t="n"/>
      <c r="AO29" s="1758">
        <f>AO30</f>
        <v/>
      </c>
      <c r="AP29" s="109" t="n"/>
      <c r="AQ29" s="382">
        <f>SUM(AQ30:AR33)</f>
        <v/>
      </c>
      <c r="AR29" s="109" t="n"/>
      <c r="AS29" s="1759">
        <f>AS30+AS34</f>
        <v/>
      </c>
      <c r="AT29" s="109" t="n"/>
      <c r="AU29" s="1758">
        <f>AU30</f>
        <v/>
      </c>
      <c r="AV29" s="109" t="n"/>
      <c r="AW29" s="1758">
        <f>AW30+AW34</f>
        <v/>
      </c>
      <c r="AX29" s="109" t="n"/>
      <c r="AY29" s="1757">
        <f>AY30+AY34</f>
        <v/>
      </c>
      <c r="AZ29" s="109" t="n"/>
      <c r="BA29" s="1758">
        <f>BA30</f>
        <v/>
      </c>
      <c r="BB29" s="109" t="n"/>
      <c r="BC29" s="1758">
        <f>BC30+BC34</f>
        <v/>
      </c>
      <c r="BD29" s="109" t="n"/>
      <c r="BE29" s="380">
        <f>BE30+BE34</f>
        <v/>
      </c>
      <c r="BF29" s="382">
        <f>BF30</f>
        <v/>
      </c>
      <c r="BG29" s="382">
        <f>BG30+BG34</f>
        <v/>
      </c>
      <c r="BH29" s="382">
        <f>SUM(BH30:BH34)</f>
        <v/>
      </c>
      <c r="BI29" s="382">
        <f>SUM(BI30:BI34)</f>
        <v/>
      </c>
      <c r="BJ29" s="2314">
        <f>SUM(BJ30:BJ34)</f>
        <v/>
      </c>
      <c r="BK29" s="2994" t="n"/>
      <c r="BL29" s="108" t="n"/>
      <c r="BM29" s="1737" t="n"/>
      <c r="BN29" s="1070" t="n"/>
      <c r="BO29" s="25" t="n"/>
      <c r="BP29" s="25" t="n"/>
      <c r="BQ29" s="25" t="n"/>
      <c r="BR29" s="1" t="n"/>
    </row>
    <row r="30">
      <c r="A30" s="1761" t="inlineStr">
        <is>
          <t xml:space="preserve">1.1 </t>
        </is>
      </c>
      <c r="B30" s="1762" t="n"/>
      <c r="C30" s="620" t="inlineStr">
        <is>
          <t>Модуль «Процессы и аппараты»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/>
      <c r="Z30" s="123" t="n"/>
      <c r="AA30" s="123" t="n"/>
      <c r="AB30" s="161" t="n"/>
      <c r="AC30" s="1763" t="n"/>
      <c r="AD30" s="1764" t="n"/>
      <c r="AE30" s="679" t="n"/>
      <c r="AF30" s="490" t="n"/>
      <c r="AG30" s="167">
        <f>AS30+AY30+BE30</f>
        <v/>
      </c>
      <c r="AH30" s="124" t="n"/>
      <c r="AI30" s="1767">
        <f>AK30+AM30+AO30+AQ30</f>
        <v/>
      </c>
      <c r="AJ30" s="1766" t="n"/>
      <c r="AK30" s="1768">
        <f>AK31+AK32+AK33</f>
        <v/>
      </c>
      <c r="AL30" s="124" t="n"/>
      <c r="AM30" s="232">
        <f>AM31+AM32+AM33</f>
        <v/>
      </c>
      <c r="AN30" s="124" t="n"/>
      <c r="AO30" s="232">
        <f>AO31+AO32+AO33</f>
        <v/>
      </c>
      <c r="AP30" s="124" t="n"/>
      <c r="AQ30" s="232">
        <f>AQ31+AQ32+AQ33</f>
        <v/>
      </c>
      <c r="AR30" s="124" t="n"/>
      <c r="AS30" s="1768">
        <f>AS31+AT32+AS33</f>
        <v/>
      </c>
      <c r="AT30" s="124" t="n"/>
      <c r="AU30" s="232">
        <f>AU31+AV32+AU33+AU34</f>
        <v/>
      </c>
      <c r="AV30" s="124" t="n"/>
      <c r="AW30" s="232">
        <f>AW31+AW32+AW33</f>
        <v/>
      </c>
      <c r="AX30" s="124" t="n"/>
      <c r="AY30" s="232">
        <f>AY32+AY33</f>
        <v/>
      </c>
      <c r="AZ30" s="124" t="n"/>
      <c r="BA30" s="232">
        <f>BA31+BA32+BA33+BA34</f>
        <v/>
      </c>
      <c r="BB30" s="124" t="n"/>
      <c r="BC30" s="232">
        <f>BC32+BC33</f>
        <v/>
      </c>
      <c r="BD30" s="124" t="n"/>
      <c r="BE30" s="169">
        <f>BE31+BE32+BE33</f>
        <v/>
      </c>
      <c r="BF30" s="170">
        <f>BF31+BF32+BF33+BF34</f>
        <v/>
      </c>
      <c r="BG30" s="170">
        <f>BG31+BG32+BG33</f>
        <v/>
      </c>
      <c r="BH30" s="106" t="n"/>
      <c r="BI30" s="106" t="n"/>
      <c r="BJ30" s="1480" t="n"/>
      <c r="BK30" s="363" t="inlineStr">
        <is>
          <t>УК-1,4,5, УПК-1-4</t>
        </is>
      </c>
      <c r="BL30" s="123" t="n"/>
      <c r="BM30" s="161" t="n"/>
      <c r="BN30" s="1070" t="n"/>
      <c r="BO30" s="25" t="n"/>
      <c r="BP30" s="25" t="n"/>
      <c r="BQ30" s="25" t="n"/>
      <c r="BR30" s="1" t="n"/>
    </row>
    <row r="31">
      <c r="A31" s="1769" t="inlineStr">
        <is>
          <t>1.1.1</t>
        </is>
      </c>
      <c r="B31" s="1770" t="n"/>
      <c r="C31" s="3336" t="inlineStr">
        <is>
          <t>Инженерия гидромеханических процессов и аппаратов</t>
        </is>
      </c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75" t="n"/>
      <c r="AC31" s="1771" t="n">
        <v>1</v>
      </c>
      <c r="AD31" s="1770" t="n"/>
      <c r="AE31" s="3337" t="n"/>
      <c r="AF31" s="605" t="n"/>
      <c r="AG31" s="3338">
        <f>AS31+AZ31+BE31+BH31</f>
        <v/>
      </c>
      <c r="AH31" s="128" t="n"/>
      <c r="AI31" s="1773">
        <f>AK31+AM31+AO31</f>
        <v/>
      </c>
      <c r="AJ31" s="1770" t="n"/>
      <c r="AK31" s="181" t="n">
        <v>36</v>
      </c>
      <c r="AL31" s="128" t="n"/>
      <c r="AM31" s="93" t="n">
        <v>18</v>
      </c>
      <c r="AN31" s="128" t="n"/>
      <c r="AO31" s="93" t="n">
        <v>36</v>
      </c>
      <c r="AP31" s="128" t="n"/>
      <c r="AQ31" s="93" t="n"/>
      <c r="AR31" s="128" t="n"/>
      <c r="AS31" s="3339" t="n">
        <v>288</v>
      </c>
      <c r="AT31" s="128" t="n"/>
      <c r="AU31" s="93" t="n">
        <v>90</v>
      </c>
      <c r="AV31" s="128" t="n"/>
      <c r="AW31" s="93" t="n">
        <v>8</v>
      </c>
      <c r="AX31" s="128" t="n"/>
      <c r="AY31" s="3340" t="n"/>
      <c r="AZ31" s="128" t="n"/>
      <c r="BA31" s="93" t="n"/>
      <c r="BB31" s="128" t="n"/>
      <c r="BC31" s="93" t="n"/>
      <c r="BD31" s="128" t="n"/>
      <c r="BE31" s="3339" t="n"/>
      <c r="BF31" s="93" t="n"/>
      <c r="BG31" s="93" t="n"/>
      <c r="BH31" s="93" t="n"/>
      <c r="BI31" s="93" t="n"/>
      <c r="BJ31" s="827" t="n"/>
      <c r="BK31" s="3341" t="n"/>
      <c r="BL31" s="126" t="n"/>
      <c r="BM31" s="175" t="n"/>
      <c r="BN31" s="1070" t="inlineStr">
        <is>
          <t>ПиАХП</t>
        </is>
      </c>
      <c r="BO31" s="25" t="n"/>
      <c r="BP31" s="25" t="n"/>
      <c r="BQ31" s="25" t="n"/>
      <c r="BR31" s="1" t="n"/>
    </row>
    <row r="32">
      <c r="A32" s="1769" t="inlineStr">
        <is>
          <t>1.1.2</t>
        </is>
      </c>
      <c r="B32" s="1770" t="n"/>
      <c r="C32" s="3336" t="inlineStr">
        <is>
          <t>Инженерия тепловых процессов и аппаратов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75" t="n"/>
      <c r="AC32" s="1771" t="n">
        <v>2</v>
      </c>
      <c r="AD32" s="1770" t="n"/>
      <c r="AE32" s="3337" t="n"/>
      <c r="AF32" s="605" t="n"/>
      <c r="AG32" s="3338">
        <f>AS32+AY32+BE32+BH32</f>
        <v/>
      </c>
      <c r="AH32" s="128" t="n"/>
      <c r="AI32" s="1773">
        <f>AK32+AM32+AO32</f>
        <v/>
      </c>
      <c r="AJ32" s="1770" t="n"/>
      <c r="AK32" s="181" t="n">
        <v>36</v>
      </c>
      <c r="AL32" s="128" t="n"/>
      <c r="AM32" s="93" t="n">
        <v>18</v>
      </c>
      <c r="AN32" s="128" t="n"/>
      <c r="AO32" s="93" t="n">
        <v>36</v>
      </c>
      <c r="AP32" s="128" t="n"/>
      <c r="AQ32" s="93" t="n"/>
      <c r="AR32" s="128" t="n"/>
      <c r="AS32" s="3339" t="n"/>
      <c r="AT32" s="128" t="n"/>
      <c r="AU32" s="93" t="n"/>
      <c r="AV32" s="128" t="n"/>
      <c r="AW32" s="1774" t="n"/>
      <c r="AX32" s="128" t="n"/>
      <c r="AY32" s="93" t="n">
        <v>288</v>
      </c>
      <c r="AZ32" s="128" t="n"/>
      <c r="BA32" s="93" t="n">
        <v>90</v>
      </c>
      <c r="BB32" s="128" t="n"/>
      <c r="BC32" s="93" t="n">
        <v>8</v>
      </c>
      <c r="BD32" s="128" t="n"/>
      <c r="BE32" s="3339" t="n"/>
      <c r="BF32" s="93" t="n"/>
      <c r="BG32" s="93" t="n"/>
      <c r="BH32" s="93" t="n"/>
      <c r="BI32" s="93" t="n"/>
      <c r="BJ32" s="827" t="n"/>
      <c r="BK32" s="3341" t="n"/>
      <c r="BL32" s="126" t="n"/>
      <c r="BM32" s="175" t="n"/>
      <c r="BN32" s="1070" t="inlineStr">
        <is>
          <t>ПиАХП</t>
        </is>
      </c>
      <c r="BO32" s="25" t="n"/>
      <c r="BP32" s="25" t="n"/>
      <c r="BQ32" s="25" t="n"/>
      <c r="BR32" s="1" t="n"/>
    </row>
    <row r="33">
      <c r="A33" s="1769" t="inlineStr">
        <is>
          <t>1.1.3</t>
        </is>
      </c>
      <c r="B33" s="1770" t="n"/>
      <c r="C33" s="3336" t="inlineStr">
        <is>
          <t>Инженерия массобменных процессов и аппаратов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75" t="n"/>
      <c r="AC33" s="1771" t="n">
        <v>2.3</v>
      </c>
      <c r="AD33" s="1770" t="n"/>
      <c r="AE33" s="3337" t="n"/>
      <c r="AF33" s="605" t="n"/>
      <c r="AG33" s="3338">
        <f>AS33+AY33+BE33+BH33</f>
        <v/>
      </c>
      <c r="AH33" s="128" t="n"/>
      <c r="AI33" s="1773">
        <f>AK33+AM33+AO33</f>
        <v/>
      </c>
      <c r="AJ33" s="1770" t="n"/>
      <c r="AK33" s="181" t="n">
        <v>58</v>
      </c>
      <c r="AL33" s="128" t="n"/>
      <c r="AM33" s="93" t="n">
        <v>20</v>
      </c>
      <c r="AN33" s="128" t="n"/>
      <c r="AO33" s="93" t="n">
        <v>58</v>
      </c>
      <c r="AP33" s="128" t="n"/>
      <c r="AQ33" s="93" t="n"/>
      <c r="AR33" s="128" t="n"/>
      <c r="AS33" s="3339" t="n"/>
      <c r="AT33" s="128" t="n"/>
      <c r="AU33" s="93" t="n"/>
      <c r="AV33" s="128" t="n"/>
      <c r="AW33" s="93" t="n"/>
      <c r="AX33" s="128" t="n"/>
      <c r="AY33" s="93" t="n">
        <v>108</v>
      </c>
      <c r="AZ33" s="128" t="n"/>
      <c r="BA33" s="93" t="n">
        <v>36</v>
      </c>
      <c r="BB33" s="128" t="n"/>
      <c r="BC33" s="93" t="n">
        <v>3</v>
      </c>
      <c r="BD33" s="128" t="n"/>
      <c r="BE33" s="3339" t="n">
        <v>288</v>
      </c>
      <c r="BF33" s="93" t="n">
        <v>100</v>
      </c>
      <c r="BG33" s="93" t="n">
        <v>8</v>
      </c>
      <c r="BH33" s="93" t="n"/>
      <c r="BI33" s="93" t="n"/>
      <c r="BJ33" s="827" t="n"/>
      <c r="BK33" s="3341" t="n"/>
      <c r="BL33" s="126" t="n"/>
      <c r="BM33" s="175" t="n"/>
      <c r="BN33" s="1070" t="inlineStr">
        <is>
          <t>ПиАХП</t>
        </is>
      </c>
      <c r="BO33" s="1" t="n"/>
      <c r="BP33" s="1" t="n"/>
      <c r="BQ33" s="1" t="n"/>
      <c r="BR33" s="1" t="n"/>
    </row>
    <row r="34">
      <c r="A34" s="3342" t="inlineStr">
        <is>
          <t>1.2</t>
        </is>
      </c>
      <c r="B34" s="203" t="n"/>
      <c r="C34" s="3343" t="inlineStr">
        <is>
          <t>Научно-исследовательский семинар</t>
        </is>
      </c>
      <c r="D34" s="194" t="n"/>
      <c r="E34" s="194" t="n"/>
      <c r="F34" s="194" t="n"/>
      <c r="G34" s="194" t="n"/>
      <c r="H34" s="194" t="n"/>
      <c r="I34" s="194" t="n"/>
      <c r="J34" s="194" t="n"/>
      <c r="K34" s="194" t="n"/>
      <c r="L34" s="194" t="n"/>
      <c r="M34" s="194" t="n"/>
      <c r="N34" s="194" t="n"/>
      <c r="O34" s="194" t="n"/>
      <c r="P34" s="194" t="n"/>
      <c r="Q34" s="194" t="n"/>
      <c r="R34" s="194" t="n"/>
      <c r="S34" s="194" t="n"/>
      <c r="T34" s="194" t="n"/>
      <c r="U34" s="194" t="n"/>
      <c r="V34" s="194" t="n"/>
      <c r="W34" s="194" t="n"/>
      <c r="X34" s="194" t="n"/>
      <c r="Y34" s="194" t="n"/>
      <c r="Z34" s="194" t="n"/>
      <c r="AA34" s="194" t="n"/>
      <c r="AB34" s="3344" t="n"/>
      <c r="AC34" s="3345" t="n"/>
      <c r="AD34" s="3346" t="n"/>
      <c r="AE34" s="656" t="inlineStr">
        <is>
          <t>1,2,3,4</t>
        </is>
      </c>
      <c r="AF34" s="202" t="n"/>
      <c r="AG34" s="3347">
        <f>AS34+AY34+BE34+BH34</f>
        <v/>
      </c>
      <c r="AH34" s="240" t="n"/>
      <c r="AI34" s="3348" t="n"/>
      <c r="AJ34" s="203" t="n"/>
      <c r="AK34" s="3349" t="n"/>
      <c r="AL34" s="144" t="n"/>
      <c r="AM34" s="3350" t="n"/>
      <c r="AN34" s="144" t="n"/>
      <c r="AO34" s="3350" t="n"/>
      <c r="AP34" s="144" t="n"/>
      <c r="AQ34" s="499" t="n"/>
      <c r="AR34" s="144" t="n"/>
      <c r="AS34" s="3351" t="n">
        <v>144</v>
      </c>
      <c r="AT34" s="144" t="n"/>
      <c r="AU34" s="499" t="n"/>
      <c r="AV34" s="144" t="n"/>
      <c r="AW34" s="499" t="n">
        <v>4</v>
      </c>
      <c r="AX34" s="144" t="n"/>
      <c r="AY34" s="3352" t="n">
        <v>144</v>
      </c>
      <c r="AZ34" s="144" t="n"/>
      <c r="BA34" s="499" t="n"/>
      <c r="BB34" s="144" t="n"/>
      <c r="BC34" s="499" t="n">
        <v>4</v>
      </c>
      <c r="BD34" s="144" t="n"/>
      <c r="BE34" s="2650" t="n">
        <v>108</v>
      </c>
      <c r="BF34" s="499" t="n"/>
      <c r="BG34" s="499" t="n">
        <v>3</v>
      </c>
      <c r="BH34" s="499" t="n">
        <v>216</v>
      </c>
      <c r="BI34" s="499" t="n"/>
      <c r="BJ34" s="891" t="n">
        <v>6</v>
      </c>
      <c r="BK34" s="3353" t="inlineStr">
        <is>
          <t>УК-1,4-7, УПК-4</t>
        </is>
      </c>
      <c r="BL34" s="194" t="n"/>
      <c r="BM34" s="1971" t="n"/>
      <c r="BN34" s="1070" t="inlineStr">
        <is>
          <t>ПиАХП</t>
        </is>
      </c>
      <c r="BO34" s="1" t="n"/>
      <c r="BP34" s="1" t="n"/>
      <c r="BQ34" s="1" t="n"/>
      <c r="BR34" s="1" t="n"/>
    </row>
    <row r="35">
      <c r="A35" s="1751" t="inlineStr">
        <is>
          <t>2</t>
        </is>
      </c>
      <c r="B35" s="1737" t="n"/>
      <c r="C35" s="379" t="inlineStr">
        <is>
          <t>Компонент учреждения образования</t>
        </is>
      </c>
      <c r="D35" s="108" t="n"/>
      <c r="E35" s="108" t="n"/>
      <c r="F35" s="108" t="n"/>
      <c r="G35" s="108" t="n"/>
      <c r="H35" s="108" t="n"/>
      <c r="I35" s="108" t="n"/>
      <c r="J35" s="108" t="n"/>
      <c r="K35" s="108" t="n"/>
      <c r="L35" s="108" t="n"/>
      <c r="M35" s="108" t="n"/>
      <c r="N35" s="108" t="n"/>
      <c r="O35" s="108" t="n"/>
      <c r="P35" s="108" t="n"/>
      <c r="Q35" s="108" t="n"/>
      <c r="R35" s="108" t="n"/>
      <c r="S35" s="108" t="n"/>
      <c r="T35" s="108" t="n"/>
      <c r="U35" s="108" t="n"/>
      <c r="V35" s="108" t="n"/>
      <c r="W35" s="108" t="n"/>
      <c r="X35" s="108" t="n"/>
      <c r="Y35" s="108" t="n"/>
      <c r="Z35" s="108" t="n"/>
      <c r="AA35" s="108" t="n"/>
      <c r="AB35" s="148" t="n"/>
      <c r="AC35" s="1752" t="n"/>
      <c r="AD35" s="1753" t="n"/>
      <c r="AE35" s="1754" t="n"/>
      <c r="AF35" s="1754" t="n"/>
      <c r="AG35" s="1759">
        <f>AG36+AG38+AG41+AG45+AG37</f>
        <v/>
      </c>
      <c r="AH35" s="109" t="n"/>
      <c r="AI35" s="2477">
        <f>AI36+AI38+AI41+AI45+AI37</f>
        <v/>
      </c>
      <c r="AJ35" s="1737" t="n"/>
      <c r="AK35" s="1757">
        <f>AK36+AK38+AK41+AK45+AK37</f>
        <v/>
      </c>
      <c r="AL35" s="109" t="n"/>
      <c r="AM35" s="1758">
        <f>AM36+AM38+AM41+AM45+AM37</f>
        <v/>
      </c>
      <c r="AN35" s="109" t="n"/>
      <c r="AO35" s="1758">
        <f>AO36+AO38+AO41+AO45+AO37</f>
        <v/>
      </c>
      <c r="AP35" s="109" t="n"/>
      <c r="AQ35" s="1758" t="n"/>
      <c r="AR35" s="109" t="n"/>
      <c r="AS35" s="1759">
        <f>AS36+AS37+AS38+AS41+AS45</f>
        <v/>
      </c>
      <c r="AT35" s="109" t="n"/>
      <c r="AU35" s="3354">
        <f>AU36+AU37+AU38+AU41+AU45</f>
        <v/>
      </c>
      <c r="AV35" s="613" t="n"/>
      <c r="AW35" s="3354">
        <f>AW36+AW37+AW38+AW41+AW45</f>
        <v/>
      </c>
      <c r="AX35" s="613" t="n"/>
      <c r="AY35" s="3354">
        <f>AY36+AY37+AY38+AY41+AY45</f>
        <v/>
      </c>
      <c r="AZ35" s="613" t="n"/>
      <c r="BA35" s="3354">
        <f>BA36+BA37+BA38+BA41+BA45</f>
        <v/>
      </c>
      <c r="BB35" s="613" t="n"/>
      <c r="BC35" s="3354">
        <f>BC36+BC37+BC38+BC41+BC45</f>
        <v/>
      </c>
      <c r="BD35" s="613" t="n"/>
      <c r="BE35" s="3355">
        <f>BE36+BE37+BE38+BE41+BE45</f>
        <v/>
      </c>
      <c r="BF35" s="3356">
        <f>BF36+BF37+BF38+BF41+BF45</f>
        <v/>
      </c>
      <c r="BG35" s="382">
        <f>BG41+BG45</f>
        <v/>
      </c>
      <c r="BH35" s="382" t="n"/>
      <c r="BI35" s="382" t="n"/>
      <c r="BJ35" s="2314" t="n"/>
      <c r="BK35" s="2921" t="n"/>
      <c r="BL35" s="108" t="n"/>
      <c r="BM35" s="148" t="n"/>
      <c r="BN35" s="1070" t="n"/>
      <c r="BO35" s="25" t="n"/>
      <c r="BP35" s="25" t="n"/>
      <c r="BQ35" s="25" t="n"/>
      <c r="BR35" s="1" t="n"/>
    </row>
    <row r="36">
      <c r="A36" s="720" t="inlineStr">
        <is>
          <t>2.1</t>
        </is>
      </c>
      <c r="B36" s="161" t="n"/>
      <c r="C36" s="620" t="inlineStr">
        <is>
          <t>Иностранный язык для делового и профессионального общения</t>
        </is>
      </c>
      <c r="D36" s="123" t="n"/>
      <c r="E36" s="123" t="n"/>
      <c r="F36" s="123" t="n"/>
      <c r="G36" s="123" t="n"/>
      <c r="H36" s="123" t="n"/>
      <c r="I36" s="123" t="n"/>
      <c r="J36" s="123" t="n"/>
      <c r="K36" s="123" t="n"/>
      <c r="L36" s="123" t="n"/>
      <c r="M36" s="123" t="n"/>
      <c r="N36" s="123" t="n"/>
      <c r="O36" s="123" t="n"/>
      <c r="P36" s="123" t="n"/>
      <c r="Q36" s="123" t="n"/>
      <c r="R36" s="123" t="n"/>
      <c r="S36" s="123" t="n"/>
      <c r="T36" s="123" t="n"/>
      <c r="U36" s="123" t="n"/>
      <c r="V36" s="123" t="n"/>
      <c r="W36" s="123" t="n"/>
      <c r="X36" s="123" t="n"/>
      <c r="Y36" s="123" t="n"/>
      <c r="Z36" s="123" t="n"/>
      <c r="AA36" s="123" t="n"/>
      <c r="AB36" s="161" t="n"/>
      <c r="AC36" s="658" t="n"/>
      <c r="AD36" s="743" t="n"/>
      <c r="AE36" s="2962" t="n">
        <v>1</v>
      </c>
      <c r="AF36" s="123" t="n"/>
      <c r="AG36" s="167" t="n">
        <v>108</v>
      </c>
      <c r="AH36" s="124" t="n"/>
      <c r="AI36" s="2500" t="n">
        <v>52</v>
      </c>
      <c r="AJ36" s="1762" t="n"/>
      <c r="AK36" s="1768" t="n"/>
      <c r="AL36" s="124" t="n"/>
      <c r="AM36" s="232" t="n"/>
      <c r="AN36" s="124" t="n"/>
      <c r="AO36" s="232" t="n">
        <v>52</v>
      </c>
      <c r="AP36" s="124" t="n"/>
      <c r="AQ36" s="232" t="n"/>
      <c r="AR36" s="124" t="n"/>
      <c r="AS36" s="169" t="n">
        <v>108</v>
      </c>
      <c r="AT36" s="124" t="n"/>
      <c r="AU36" s="170" t="n">
        <v>52</v>
      </c>
      <c r="AV36" s="124" t="n"/>
      <c r="AW36" s="170" t="n">
        <v>3</v>
      </c>
      <c r="AX36" s="124" t="n"/>
      <c r="AY36" s="170" t="n"/>
      <c r="AZ36" s="124" t="n"/>
      <c r="BA36" s="170" t="n"/>
      <c r="BB36" s="124" t="n"/>
      <c r="BC36" s="170" t="n"/>
      <c r="BD36" s="124" t="n"/>
      <c r="BE36" s="169" t="n"/>
      <c r="BF36" s="170" t="n"/>
      <c r="BG36" s="170" t="n"/>
      <c r="BH36" s="170" t="n"/>
      <c r="BI36" s="170" t="n"/>
      <c r="BJ36" s="723" t="n"/>
      <c r="BK36" s="363" t="inlineStr">
        <is>
          <t>УК-3</t>
        </is>
      </c>
      <c r="BL36" s="123" t="n"/>
      <c r="BM36" s="161" t="n"/>
      <c r="BN36" s="1070" t="inlineStr">
        <is>
          <t>МКиТП</t>
        </is>
      </c>
      <c r="BO36" s="27" t="n"/>
      <c r="BP36" s="27" t="n"/>
      <c r="BQ36" s="27" t="n"/>
      <c r="BR36" s="1" t="n"/>
    </row>
    <row r="37">
      <c r="A37" s="3357" t="inlineStr">
        <is>
          <t>2.2</t>
        </is>
      </c>
      <c r="B37" s="175" t="n"/>
      <c r="C37" s="3358" t="inlineStr">
        <is>
          <t>Методология научного и инженерного эксперимента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3359" t="n"/>
      <c r="AC37" s="634" t="n"/>
      <c r="AD37" s="406" t="n"/>
      <c r="AE37" s="3337" t="n">
        <v>2</v>
      </c>
      <c r="AF37" s="126" t="n"/>
      <c r="AG37" s="3360" t="n">
        <v>108</v>
      </c>
      <c r="AH37" s="128" t="n"/>
      <c r="AI37" s="3361" t="n">
        <v>36</v>
      </c>
      <c r="AJ37" s="175" t="n"/>
      <c r="AK37" s="187" t="n">
        <v>18</v>
      </c>
      <c r="AL37" s="128" t="n"/>
      <c r="AM37" s="95" t="n"/>
      <c r="AN37" s="128" t="n"/>
      <c r="AO37" s="95" t="n">
        <v>18</v>
      </c>
      <c r="AP37" s="128" t="n"/>
      <c r="AQ37" s="95" t="n"/>
      <c r="AR37" s="128" t="n"/>
      <c r="AS37" s="3362" t="n"/>
      <c r="AT37" s="128" t="n"/>
      <c r="AU37" s="95" t="n"/>
      <c r="AV37" s="128" t="n"/>
      <c r="AW37" s="95" t="n"/>
      <c r="AX37" s="128" t="n"/>
      <c r="AY37" s="3363">
        <f>AG37</f>
        <v/>
      </c>
      <c r="AZ37" s="128" t="n"/>
      <c r="BA37" s="95">
        <f>AI37</f>
        <v/>
      </c>
      <c r="BB37" s="128" t="n"/>
      <c r="BC37" s="95" t="n">
        <v>3</v>
      </c>
      <c r="BD37" s="128" t="n"/>
      <c r="BE37" s="181" t="n"/>
      <c r="BF37" s="93" t="n"/>
      <c r="BG37" s="93" t="n"/>
      <c r="BH37" s="93" t="n"/>
      <c r="BI37" s="93" t="n"/>
      <c r="BJ37" s="827" t="n"/>
      <c r="BK37" s="3341" t="inlineStr">
        <is>
          <t>УК-1,5,СК-4</t>
        </is>
      </c>
      <c r="BL37" s="126" t="n"/>
      <c r="BM37" s="175" t="n"/>
      <c r="BN37" s="1070" t="inlineStr">
        <is>
          <t>ПиАХП</t>
        </is>
      </c>
      <c r="BO37" s="25" t="n"/>
      <c r="BP37" s="25" t="n"/>
      <c r="BQ37" s="25" t="n"/>
      <c r="BR37" s="1" t="n"/>
    </row>
    <row r="38">
      <c r="A38" s="1780" t="inlineStr">
        <is>
          <t>2.3</t>
        </is>
      </c>
      <c r="B38" s="1770" t="n"/>
      <c r="C38" s="3364" t="inlineStr">
        <is>
          <t>Модуль «Инновационные технологии и аппараты»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75" t="n"/>
      <c r="AC38" s="3365" t="n"/>
      <c r="AD38" s="406" t="n"/>
      <c r="AE38" s="634" t="n"/>
      <c r="AF38" s="634" t="n"/>
      <c r="AG38" s="3360">
        <f>AS38+AY38+BE38+BH38</f>
        <v/>
      </c>
      <c r="AH38" s="128" t="n"/>
      <c r="AI38" s="1776">
        <f>AI39+AI40</f>
        <v/>
      </c>
      <c r="AJ38" s="1770" t="n"/>
      <c r="AK38" s="187">
        <f>AK39+AK40</f>
        <v/>
      </c>
      <c r="AL38" s="128" t="n"/>
      <c r="AM38" s="187">
        <f>AM39+AM40</f>
        <v/>
      </c>
      <c r="AN38" s="128" t="n"/>
      <c r="AO38" s="95">
        <f>AO40</f>
        <v/>
      </c>
      <c r="AP38" s="128" t="n"/>
      <c r="AQ38" s="95" t="n"/>
      <c r="AR38" s="128" t="n"/>
      <c r="AS38" s="3360">
        <f>AS39+AS40</f>
        <v/>
      </c>
      <c r="AT38" s="128" t="n"/>
      <c r="AU38" s="235">
        <f>AU39+AU40</f>
        <v/>
      </c>
      <c r="AV38" s="128" t="n"/>
      <c r="AW38" s="235">
        <f>AW39+AW40</f>
        <v/>
      </c>
      <c r="AX38" s="128" t="n"/>
      <c r="AY38" s="95">
        <f>AY39+AY40</f>
        <v/>
      </c>
      <c r="AZ38" s="128" t="n"/>
      <c r="BA38" s="95">
        <f>BA39+BA40</f>
        <v/>
      </c>
      <c r="BB38" s="128" t="n"/>
      <c r="BC38" s="95">
        <f>BC39+BC40</f>
        <v/>
      </c>
      <c r="BD38" s="128" t="n"/>
      <c r="BE38" s="3366" t="n"/>
      <c r="BF38" s="95" t="n"/>
      <c r="BG38" s="95" t="n"/>
      <c r="BH38" s="95" t="n"/>
      <c r="BI38" s="95" t="n"/>
      <c r="BJ38" s="847" t="n"/>
      <c r="BK38" s="3341" t="inlineStr">
        <is>
          <t xml:space="preserve">УК-2 </t>
        </is>
      </c>
      <c r="BL38" s="126" t="n"/>
      <c r="BM38" s="175" t="n"/>
      <c r="BN38" s="1777" t="n"/>
      <c r="BO38" s="27" t="n"/>
      <c r="BP38" s="27" t="n"/>
      <c r="BQ38" s="27" t="n"/>
      <c r="BR38" s="1" t="n"/>
    </row>
    <row r="39">
      <c r="A39" s="1769" t="inlineStr">
        <is>
          <t>2.3.1</t>
        </is>
      </c>
      <c r="B39" s="1770" t="n"/>
      <c r="C39" s="3336" t="inlineStr">
        <is>
          <t>Моделирование химико-технологических процессов и аппаратов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75" t="n"/>
      <c r="AC39" s="3367" t="n">
        <v>2</v>
      </c>
      <c r="AD39" s="175" t="n"/>
      <c r="AE39" s="1492" t="n"/>
      <c r="AF39" s="1451" t="n"/>
      <c r="AG39" s="3338" t="n">
        <v>180</v>
      </c>
      <c r="AH39" s="128" t="n"/>
      <c r="AI39" s="1773">
        <f>AK39+AM39+AO39+AQ39</f>
        <v/>
      </c>
      <c r="AJ39" s="1770" t="n"/>
      <c r="AK39" s="181" t="n">
        <v>36</v>
      </c>
      <c r="AL39" s="128" t="n"/>
      <c r="AM39" s="93" t="n">
        <v>36</v>
      </c>
      <c r="AN39" s="128" t="n"/>
      <c r="AO39" s="93" t="n"/>
      <c r="AP39" s="128" t="n"/>
      <c r="AQ39" s="93" t="n"/>
      <c r="AR39" s="128" t="n"/>
      <c r="AS39" s="3339" t="n"/>
      <c r="AT39" s="128" t="n"/>
      <c r="AU39" s="93" t="n"/>
      <c r="AV39" s="128" t="n"/>
      <c r="AW39" s="93" t="n"/>
      <c r="AX39" s="128" t="n"/>
      <c r="AY39" s="93" t="n">
        <v>180</v>
      </c>
      <c r="AZ39" s="128" t="n"/>
      <c r="BA39" s="93" t="n">
        <v>72</v>
      </c>
      <c r="BB39" s="128" t="n"/>
      <c r="BC39" s="93" t="n">
        <v>5</v>
      </c>
      <c r="BD39" s="128" t="n"/>
      <c r="BE39" s="3339" t="n"/>
      <c r="BF39" s="93" t="n"/>
      <c r="BG39" s="93" t="n"/>
      <c r="BH39" s="93" t="n"/>
      <c r="BI39" s="93" t="n"/>
      <c r="BJ39" s="827" t="n"/>
      <c r="BK39" s="3341" t="inlineStr">
        <is>
          <t>УК-1,6,СК-2</t>
        </is>
      </c>
      <c r="BL39" s="126" t="n"/>
      <c r="BM39" s="175" t="n"/>
      <c r="BN39" s="1070" t="inlineStr">
        <is>
          <t>ПиАХП</t>
        </is>
      </c>
      <c r="BO39" s="1" t="n"/>
      <c r="BP39" s="1" t="n"/>
      <c r="BQ39" s="1" t="n"/>
      <c r="BR39" s="1" t="n"/>
    </row>
    <row r="40">
      <c r="A40" s="1769" t="inlineStr">
        <is>
          <t>2.3.2</t>
        </is>
      </c>
      <c r="B40" s="1770" t="n"/>
      <c r="C40" s="176" t="inlineStr">
        <is>
          <t>Современные методы управления предприятием на основе систем искусственного интеллекта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2" t="n"/>
      <c r="AC40" s="3337" t="n"/>
      <c r="AD40" s="189" t="n"/>
      <c r="AE40" s="3337" t="n">
        <v>1</v>
      </c>
      <c r="AF40" s="126" t="n"/>
      <c r="AG40" s="3338" t="n">
        <v>98</v>
      </c>
      <c r="AH40" s="128" t="n"/>
      <c r="AI40" s="1773">
        <f>AK40+AM40+AO40+AQ40</f>
        <v/>
      </c>
      <c r="AJ40" s="1770" t="n"/>
      <c r="AK40" s="181" t="n">
        <v>20</v>
      </c>
      <c r="AL40" s="128" t="n"/>
      <c r="AM40" s="93" t="n">
        <v>24</v>
      </c>
      <c r="AN40" s="128" t="n"/>
      <c r="AO40" s="93" t="n"/>
      <c r="AP40" s="128" t="n"/>
      <c r="AQ40" s="93" t="n"/>
      <c r="AR40" s="128" t="n"/>
      <c r="AS40" s="3338">
        <f>AG40</f>
        <v/>
      </c>
      <c r="AT40" s="128" t="n"/>
      <c r="AU40" s="93">
        <f>AI40</f>
        <v/>
      </c>
      <c r="AV40" s="128" t="n"/>
      <c r="AW40" s="93" t="n">
        <v>3</v>
      </c>
      <c r="AX40" s="128" t="n"/>
      <c r="AY40" s="93" t="n"/>
      <c r="AZ40" s="128" t="n"/>
      <c r="BA40" s="93" t="n"/>
      <c r="BB40" s="128" t="n"/>
      <c r="BC40" s="93" t="n"/>
      <c r="BD40" s="128" t="n"/>
      <c r="BE40" s="3339" t="n"/>
      <c r="BF40" s="93" t="n"/>
      <c r="BG40" s="93" t="n"/>
      <c r="BH40" s="93" t="n"/>
      <c r="BI40" s="93" t="n"/>
      <c r="BJ40" s="827" t="n"/>
      <c r="BK40" s="3341" t="inlineStr">
        <is>
          <t>УК-4,7,СК-1</t>
        </is>
      </c>
      <c r="BL40" s="126" t="n"/>
      <c r="BM40" s="175" t="n"/>
      <c r="BN40" s="1070" t="inlineStr">
        <is>
          <t>АППиЭ</t>
        </is>
      </c>
      <c r="BO40" s="25" t="n"/>
      <c r="BP40" s="25" t="n"/>
      <c r="BQ40" s="25" t="n"/>
      <c r="BR40" s="1" t="n"/>
    </row>
    <row r="41">
      <c r="A41" s="3368" t="inlineStr">
        <is>
          <t>2.4</t>
        </is>
      </c>
      <c r="B41" s="1770" t="n"/>
      <c r="C41" s="3364" t="inlineStr">
        <is>
          <t>Модуль  «Проектирование»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75" t="n"/>
      <c r="AC41" s="3364" t="n"/>
      <c r="AD41" s="175" t="n"/>
      <c r="AE41" s="887" t="n"/>
      <c r="AF41" s="126" t="n"/>
      <c r="AG41" s="3360">
        <f>AS41+AY41+BE41+BH41</f>
        <v/>
      </c>
      <c r="AH41" s="128" t="n"/>
      <c r="AI41" s="3361">
        <f>AI42+AI43+AI44</f>
        <v/>
      </c>
      <c r="AJ41" s="175" t="n"/>
      <c r="AK41" s="187">
        <f>AK42+AK43+AK44</f>
        <v/>
      </c>
      <c r="AL41" s="128" t="n"/>
      <c r="AM41" s="95">
        <f>AM42+AM44</f>
        <v/>
      </c>
      <c r="AN41" s="128" t="n"/>
      <c r="AO41" s="95">
        <f>AO42+AO43</f>
        <v/>
      </c>
      <c r="AP41" s="128" t="n"/>
      <c r="AQ41" s="1048" t="n"/>
      <c r="AR41" s="128" t="n"/>
      <c r="AS41" s="3366">
        <f>AS43</f>
        <v/>
      </c>
      <c r="AT41" s="128" t="n"/>
      <c r="AU41" s="95">
        <f>AU43</f>
        <v/>
      </c>
      <c r="AV41" s="128" t="n"/>
      <c r="AW41" s="95">
        <f>AW43</f>
        <v/>
      </c>
      <c r="AX41" s="128" t="n"/>
      <c r="AY41" s="95">
        <f>AY42</f>
        <v/>
      </c>
      <c r="AZ41" s="128" t="n"/>
      <c r="BA41" s="95">
        <f>BA42</f>
        <v/>
      </c>
      <c r="BB41" s="128" t="n"/>
      <c r="BC41" s="95">
        <f>BC42</f>
        <v/>
      </c>
      <c r="BD41" s="128" t="n"/>
      <c r="BE41" s="3366">
        <f>BE42+BE44</f>
        <v/>
      </c>
      <c r="BF41" s="95">
        <f>BF42+BF44</f>
        <v/>
      </c>
      <c r="BG41" s="95">
        <f>BG42+BG44</f>
        <v/>
      </c>
      <c r="BH41" s="95" t="n"/>
      <c r="BI41" s="95" t="n"/>
      <c r="BJ41" s="847" t="n"/>
      <c r="BK41" s="3341" t="inlineStr">
        <is>
          <t xml:space="preserve">УК-2 </t>
        </is>
      </c>
      <c r="BL41" s="126" t="n"/>
      <c r="BM41" s="175" t="n"/>
      <c r="BN41" s="1777" t="n"/>
      <c r="BO41" s="27" t="n"/>
      <c r="BP41" s="27" t="n"/>
      <c r="BQ41" s="27" t="n"/>
      <c r="BR41" s="1" t="n"/>
    </row>
    <row r="42">
      <c r="A42" s="1769" t="inlineStr">
        <is>
          <t>2.4.1</t>
        </is>
      </c>
      <c r="B42" s="1770" t="n"/>
      <c r="C42" s="3336" t="inlineStr">
        <is>
          <t>Проектирование химических производств и предприятий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75" t="n"/>
      <c r="AC42" s="1771" t="n">
        <v>3</v>
      </c>
      <c r="AD42" s="1770" t="n"/>
      <c r="AE42" s="1807" t="n">
        <v>2</v>
      </c>
      <c r="AF42" s="1770" t="n"/>
      <c r="AG42" s="3338">
        <f>AS42+AY42+BE42+BH42</f>
        <v/>
      </c>
      <c r="AH42" s="128" t="n"/>
      <c r="AI42" s="1773">
        <f>AK42+AM42+AO42</f>
        <v/>
      </c>
      <c r="AJ42" s="1770" t="n"/>
      <c r="AK42" s="181" t="n">
        <v>56</v>
      </c>
      <c r="AL42" s="128" t="n"/>
      <c r="AM42" s="93" t="n">
        <v>20</v>
      </c>
      <c r="AN42" s="128" t="n"/>
      <c r="AO42" s="93" t="n">
        <v>58</v>
      </c>
      <c r="AP42" s="128" t="n"/>
      <c r="AQ42" s="93" t="n"/>
      <c r="AR42" s="128" t="n"/>
      <c r="AS42" s="3339" t="n"/>
      <c r="AT42" s="128" t="n"/>
      <c r="AU42" s="93" t="n"/>
      <c r="AV42" s="128" t="n"/>
      <c r="AW42" s="93" t="n"/>
      <c r="AX42" s="128" t="n"/>
      <c r="AY42" s="93" t="n">
        <v>144</v>
      </c>
      <c r="AZ42" s="128" t="n"/>
      <c r="BA42" s="93" t="n">
        <v>54</v>
      </c>
      <c r="BB42" s="128" t="n"/>
      <c r="BC42" s="93" t="n">
        <v>4</v>
      </c>
      <c r="BD42" s="128" t="n"/>
      <c r="BE42" s="3339" t="n">
        <v>180</v>
      </c>
      <c r="BF42" s="93" t="n">
        <v>80</v>
      </c>
      <c r="BG42" s="93" t="n">
        <v>5</v>
      </c>
      <c r="BH42" s="93" t="n"/>
      <c r="BI42" s="93" t="n"/>
      <c r="BJ42" s="827" t="n"/>
      <c r="BK42" s="3341" t="inlineStr">
        <is>
          <t>УК-6;СК-1, УПК-1,2</t>
        </is>
      </c>
      <c r="BL42" s="126" t="n"/>
      <c r="BM42" s="175" t="n"/>
      <c r="BN42" s="1070" t="inlineStr">
        <is>
          <t>ПиАХП</t>
        </is>
      </c>
      <c r="BO42" s="1" t="n"/>
      <c r="BP42" s="1" t="n"/>
      <c r="BQ42" s="1" t="n"/>
      <c r="BR42" s="1" t="n"/>
    </row>
    <row r="43">
      <c r="A43" s="1769" t="inlineStr">
        <is>
          <t>2.4.2</t>
        </is>
      </c>
      <c r="B43" s="1770" t="n"/>
      <c r="C43" s="3336" t="inlineStr">
        <is>
          <t>Расчет и конструирование химического оборудования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75" t="n"/>
      <c r="AC43" s="1771" t="n">
        <v>1</v>
      </c>
      <c r="AD43" s="1770" t="n"/>
      <c r="AE43" s="1807" t="n"/>
      <c r="AF43" s="1770" t="n"/>
      <c r="AG43" s="3338">
        <f>AS43+AY43+BE43+BH43</f>
        <v/>
      </c>
      <c r="AH43" s="128" t="n"/>
      <c r="AI43" s="1773">
        <f>AK43+AM43+AO43</f>
        <v/>
      </c>
      <c r="AJ43" s="1770" t="n"/>
      <c r="AK43" s="181" t="n">
        <v>36</v>
      </c>
      <c r="AL43" s="128" t="n"/>
      <c r="AM43" s="93" t="n"/>
      <c r="AN43" s="128" t="n"/>
      <c r="AO43" s="93" t="n">
        <v>54</v>
      </c>
      <c r="AP43" s="128" t="n"/>
      <c r="AQ43" s="93" t="n"/>
      <c r="AR43" s="128" t="n"/>
      <c r="AS43" s="3339" t="n">
        <v>216</v>
      </c>
      <c r="AT43" s="128" t="n"/>
      <c r="AU43" s="93" t="n">
        <v>90</v>
      </c>
      <c r="AV43" s="128" t="n"/>
      <c r="AW43" s="93" t="n">
        <v>6</v>
      </c>
      <c r="AX43" s="128" t="n"/>
      <c r="AY43" s="93" t="n"/>
      <c r="AZ43" s="128" t="n"/>
      <c r="BA43" s="93" t="n"/>
      <c r="BB43" s="128" t="n"/>
      <c r="BC43" s="93" t="n"/>
      <c r="BD43" s="128" t="n"/>
      <c r="BE43" s="3339" t="n"/>
      <c r="BF43" s="93" t="n"/>
      <c r="BG43" s="93" t="n"/>
      <c r="BH43" s="93" t="n"/>
      <c r="BI43" s="93" t="n"/>
      <c r="BJ43" s="827" t="n"/>
      <c r="BK43" s="3341" t="inlineStr">
        <is>
          <t>СК-3,         УПК-1,3</t>
        </is>
      </c>
      <c r="BL43" s="126" t="n"/>
      <c r="BM43" s="175" t="n"/>
      <c r="BN43" s="1070" t="inlineStr">
        <is>
          <t>ПиАХП</t>
        </is>
      </c>
      <c r="BO43" s="1" t="n"/>
      <c r="BP43" s="1" t="n"/>
      <c r="BQ43" s="1" t="n"/>
      <c r="BR43" s="1" t="n"/>
    </row>
    <row r="44">
      <c r="A44" s="3369" t="inlineStr">
        <is>
          <t>2.4.3</t>
        </is>
      </c>
      <c r="B44" s="175" t="n"/>
      <c r="C44" s="3370" t="inlineStr">
        <is>
          <t>САПР химического оборудования и производств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3359" t="n"/>
      <c r="AC44" s="3371" t="n">
        <v>3</v>
      </c>
      <c r="AD44" s="3359" t="n"/>
      <c r="AE44" s="3372" t="n"/>
      <c r="AF44" s="126" t="n"/>
      <c r="AG44" s="3338" t="n">
        <v>180</v>
      </c>
      <c r="AH44" s="128" t="n"/>
      <c r="AI44" s="1773">
        <f>AK44+AM44+AO44</f>
        <v/>
      </c>
      <c r="AJ44" s="1770" t="n"/>
      <c r="AK44" s="181" t="n">
        <v>40</v>
      </c>
      <c r="AL44" s="128" t="n"/>
      <c r="AM44" s="93" t="n">
        <v>40</v>
      </c>
      <c r="AN44" s="128" t="n"/>
      <c r="AO44" s="93" t="n"/>
      <c r="AP44" s="128" t="n"/>
      <c r="AQ44" s="93" t="n"/>
      <c r="AR44" s="128" t="n"/>
      <c r="AS44" s="3373" t="n"/>
      <c r="AT44" s="128" t="n"/>
      <c r="AU44" s="93" t="n"/>
      <c r="AV44" s="128" t="n"/>
      <c r="AW44" s="93" t="n"/>
      <c r="AX44" s="128" t="n"/>
      <c r="AY44" s="3374" t="n"/>
      <c r="AZ44" s="128" t="n"/>
      <c r="BA44" s="93" t="n"/>
      <c r="BB44" s="128" t="n"/>
      <c r="BC44" s="93" t="n"/>
      <c r="BD44" s="128" t="n"/>
      <c r="BE44" s="181" t="n">
        <v>180</v>
      </c>
      <c r="BF44" s="93" t="n">
        <v>80</v>
      </c>
      <c r="BG44" s="93" t="n">
        <v>5</v>
      </c>
      <c r="BH44" s="93" t="n"/>
      <c r="BI44" s="93" t="n"/>
      <c r="BJ44" s="827" t="n"/>
      <c r="BK44" s="3341" t="inlineStr">
        <is>
          <t>УК-6, СК-3,                    УПК-2,3</t>
        </is>
      </c>
      <c r="BL44" s="126" t="n"/>
      <c r="BM44" s="175" t="n"/>
      <c r="BN44" s="1070" t="inlineStr">
        <is>
          <t>ПиАХП</t>
        </is>
      </c>
      <c r="BO44" s="25" t="n"/>
      <c r="BP44" s="25" t="n"/>
      <c r="BQ44" s="25" t="n"/>
      <c r="BR44" s="1" t="n"/>
    </row>
    <row r="45">
      <c r="A45" s="3357" t="inlineStr">
        <is>
          <t xml:space="preserve">2.5 </t>
        </is>
      </c>
      <c r="B45" s="175" t="n"/>
      <c r="C45" s="3358" t="inlineStr">
        <is>
          <t>Модуль специальных дисциплин по выбору магистранта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3359" t="n"/>
      <c r="AC45" s="3375" t="n"/>
      <c r="AD45" s="3359" t="n"/>
      <c r="AE45" s="3376" t="n"/>
      <c r="AF45" s="126" t="n"/>
      <c r="AG45" s="3360">
        <f>AS45+AY45+BE45+BH45</f>
        <v/>
      </c>
      <c r="AH45" s="128" t="n"/>
      <c r="AI45" s="3361">
        <f>AI46+AI47+AI48</f>
        <v/>
      </c>
      <c r="AJ45" s="175" t="n"/>
      <c r="AK45" s="187">
        <f>AK46+AK48+AK47</f>
        <v/>
      </c>
      <c r="AL45" s="128" t="n"/>
      <c r="AM45" s="95">
        <f>AM46+AM47+AM48</f>
        <v/>
      </c>
      <c r="AN45" s="128" t="n"/>
      <c r="AO45" s="95">
        <f>AO46+AO47+AO48</f>
        <v/>
      </c>
      <c r="AP45" s="128" t="n"/>
      <c r="AQ45" s="95" t="n"/>
      <c r="AR45" s="128" t="n"/>
      <c r="AS45" s="3362">
        <f>AS46</f>
        <v/>
      </c>
      <c r="AT45" s="128" t="n"/>
      <c r="AU45" s="95">
        <f>AU46</f>
        <v/>
      </c>
      <c r="AV45" s="128" t="n"/>
      <c r="AW45" s="95">
        <f>AW46</f>
        <v/>
      </c>
      <c r="AX45" s="128" t="n"/>
      <c r="AY45" s="3377">
        <f>AY47</f>
        <v/>
      </c>
      <c r="AZ45" s="128" t="n"/>
      <c r="BA45" s="95">
        <f>BA47</f>
        <v/>
      </c>
      <c r="BB45" s="128" t="n"/>
      <c r="BC45" s="95">
        <f>BC47</f>
        <v/>
      </c>
      <c r="BD45" s="128" t="n"/>
      <c r="BE45" s="187">
        <f>BE47+BE48</f>
        <v/>
      </c>
      <c r="BF45" s="95">
        <f>BF47+BF48</f>
        <v/>
      </c>
      <c r="BG45" s="95">
        <f>BG47+BG48</f>
        <v/>
      </c>
      <c r="BH45" s="95" t="n"/>
      <c r="BI45" s="95" t="n"/>
      <c r="BJ45" s="847" t="n"/>
      <c r="BK45" s="3341" t="inlineStr">
        <is>
          <t>УК-1,5</t>
        </is>
      </c>
      <c r="BL45" s="126" t="n"/>
      <c r="BM45" s="175" t="n"/>
      <c r="BN45" s="1070" t="n"/>
      <c r="BO45" s="25" t="n"/>
      <c r="BP45" s="25" t="n"/>
      <c r="BQ45" s="25" t="n"/>
      <c r="BR45" s="1" t="n"/>
    </row>
    <row r="46">
      <c r="A46" s="3369" t="inlineStr">
        <is>
          <t>2.5.1</t>
        </is>
      </c>
      <c r="B46" s="175" t="n"/>
      <c r="C46" s="3370" t="inlineStr">
        <is>
          <t>Инженерия трубопроводного транспорта материалов/ Инженерия измельчения,  сортировки и транспортировки твердых материалов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3359" t="n"/>
      <c r="AC46" s="3371" t="n">
        <v>1</v>
      </c>
      <c r="AD46" s="3359" t="n"/>
      <c r="AE46" s="3372" t="n"/>
      <c r="AF46" s="126" t="n"/>
      <c r="AG46" s="3338" t="n">
        <v>216</v>
      </c>
      <c r="AH46" s="128" t="n"/>
      <c r="AI46" s="3378">
        <f>AK46+AM46+AO46</f>
        <v/>
      </c>
      <c r="AJ46" s="175" t="n"/>
      <c r="AK46" s="181" t="n">
        <v>36</v>
      </c>
      <c r="AL46" s="128" t="n"/>
      <c r="AM46" s="93" t="n">
        <v>18</v>
      </c>
      <c r="AN46" s="128" t="n"/>
      <c r="AO46" s="93" t="n">
        <v>18</v>
      </c>
      <c r="AP46" s="128" t="n"/>
      <c r="AQ46" s="93" t="n"/>
      <c r="AR46" s="128" t="n"/>
      <c r="AS46" s="3373" t="n">
        <v>216</v>
      </c>
      <c r="AT46" s="128" t="n"/>
      <c r="AU46" s="93" t="n">
        <v>72</v>
      </c>
      <c r="AV46" s="128" t="n"/>
      <c r="AW46" s="93" t="n">
        <v>6</v>
      </c>
      <c r="AX46" s="128" t="n"/>
      <c r="AY46" s="3374" t="n"/>
      <c r="AZ46" s="128" t="n"/>
      <c r="BA46" s="93" t="n"/>
      <c r="BB46" s="128" t="n"/>
      <c r="BC46" s="93" t="n"/>
      <c r="BD46" s="128" t="n"/>
      <c r="BE46" s="181" t="n"/>
      <c r="BF46" s="93" t="n"/>
      <c r="BG46" s="93" t="n"/>
      <c r="BH46" s="93" t="n"/>
      <c r="BI46" s="93" t="n"/>
      <c r="BJ46" s="827" t="n"/>
      <c r="BK46" s="3341" t="inlineStr">
        <is>
          <t xml:space="preserve"> УПК-1,4,             СК-3</t>
        </is>
      </c>
      <c r="BL46" s="126" t="n"/>
      <c r="BM46" s="175" t="n"/>
      <c r="BN46" s="1070" t="inlineStr">
        <is>
          <t>ПиАХП</t>
        </is>
      </c>
      <c r="BO46" s="25" t="n"/>
      <c r="BP46" s="25" t="n"/>
      <c r="BQ46" s="25" t="n"/>
      <c r="BR46" s="1" t="n"/>
    </row>
    <row r="47">
      <c r="A47" s="3369" t="inlineStr">
        <is>
          <t>2.5.2</t>
        </is>
      </c>
      <c r="B47" s="175" t="n"/>
      <c r="C47" s="3370" t="inlineStr">
        <is>
          <t>Инженерия процессов и аппаратов разделения многофазных систем/ Производство изделий из полимеров и композиционных материалов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3359" t="n"/>
      <c r="AC47" s="3371" t="n">
        <v>3</v>
      </c>
      <c r="AD47" s="3359" t="n"/>
      <c r="AE47" s="3372" t="n">
        <v>2</v>
      </c>
      <c r="AF47" s="126" t="n"/>
      <c r="AG47" s="3338" t="n">
        <v>216</v>
      </c>
      <c r="AH47" s="128" t="n"/>
      <c r="AI47" s="3378">
        <f>AK47+AM47+AO47</f>
        <v/>
      </c>
      <c r="AJ47" s="175" t="n"/>
      <c r="AK47" s="181" t="n">
        <v>38</v>
      </c>
      <c r="AL47" s="128" t="n"/>
      <c r="AM47" s="93" t="n">
        <v>18</v>
      </c>
      <c r="AN47" s="128" t="n"/>
      <c r="AO47" s="93" t="n">
        <v>20</v>
      </c>
      <c r="AP47" s="128" t="n"/>
      <c r="AQ47" s="93" t="n"/>
      <c r="AR47" s="128" t="n"/>
      <c r="AS47" s="3373" t="n"/>
      <c r="AT47" s="128" t="n"/>
      <c r="AU47" s="93" t="n"/>
      <c r="AV47" s="128" t="n"/>
      <c r="AW47" s="93" t="n"/>
      <c r="AX47" s="128" t="n"/>
      <c r="AY47" s="3374" t="n">
        <v>108</v>
      </c>
      <c r="AZ47" s="128" t="n"/>
      <c r="BA47" s="93" t="n">
        <v>36</v>
      </c>
      <c r="BB47" s="128" t="n"/>
      <c r="BC47" s="93" t="n">
        <v>3</v>
      </c>
      <c r="BD47" s="128" t="n"/>
      <c r="BE47" s="181" t="n">
        <v>108</v>
      </c>
      <c r="BF47" s="93" t="n">
        <v>40</v>
      </c>
      <c r="BG47" s="93" t="n">
        <v>3</v>
      </c>
      <c r="BH47" s="93" t="n"/>
      <c r="BI47" s="93" t="n"/>
      <c r="BJ47" s="827" t="n"/>
      <c r="BK47" s="3341" t="inlineStr">
        <is>
          <t>УПК-1,4,       СК-1,2</t>
        </is>
      </c>
      <c r="BL47" s="126" t="n"/>
      <c r="BM47" s="175" t="n"/>
      <c r="BN47" s="1070" t="inlineStr">
        <is>
          <t>ПиАХП</t>
        </is>
      </c>
      <c r="BO47" s="25" t="n"/>
      <c r="BP47" s="25" t="n"/>
      <c r="BQ47" s="25" t="n"/>
      <c r="BR47" s="1" t="n"/>
    </row>
    <row r="48">
      <c r="A48" s="3369" t="inlineStr">
        <is>
          <t xml:space="preserve">2.5.3 </t>
        </is>
      </c>
      <c r="B48" s="175" t="n"/>
      <c r="C48" s="3370" t="inlineStr">
        <is>
          <t>Информационные технологии в научной деятельности и химических производствах/ Расчет и проектирование химических реакторов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3359" t="n"/>
      <c r="AC48" s="3371" t="n">
        <v>3</v>
      </c>
      <c r="AD48" s="3359" t="n"/>
      <c r="AE48" s="3372" t="n"/>
      <c r="AF48" s="126" t="n"/>
      <c r="AG48" s="3338" t="n">
        <v>216</v>
      </c>
      <c r="AH48" s="128" t="n"/>
      <c r="AI48" s="3378">
        <f>AK48+AM48+AO48</f>
        <v/>
      </c>
      <c r="AJ48" s="175" t="n"/>
      <c r="AK48" s="181" t="n">
        <v>40</v>
      </c>
      <c r="AL48" s="128" t="n"/>
      <c r="AM48" s="93" t="n">
        <v>20</v>
      </c>
      <c r="AN48" s="128" t="n"/>
      <c r="AO48" s="93" t="n">
        <v>20</v>
      </c>
      <c r="AP48" s="128" t="n"/>
      <c r="AQ48" s="93" t="n"/>
      <c r="AR48" s="128" t="n"/>
      <c r="AS48" s="3373" t="n"/>
      <c r="AT48" s="128" t="n"/>
      <c r="AU48" s="93" t="n"/>
      <c r="AV48" s="128" t="n"/>
      <c r="AW48" s="93" t="n"/>
      <c r="AX48" s="128" t="n"/>
      <c r="AY48" s="3374" t="n"/>
      <c r="AZ48" s="128" t="n"/>
      <c r="BA48" s="93" t="n"/>
      <c r="BB48" s="128" t="n"/>
      <c r="BC48" s="93" t="n"/>
      <c r="BD48" s="128" t="n"/>
      <c r="BE48" s="181" t="n">
        <v>216</v>
      </c>
      <c r="BF48" s="93" t="n">
        <v>80</v>
      </c>
      <c r="BG48" s="93" t="n">
        <v>6</v>
      </c>
      <c r="BH48" s="93" t="n"/>
      <c r="BI48" s="93" t="n"/>
      <c r="BJ48" s="827" t="n"/>
      <c r="BK48" s="3341" t="inlineStr">
        <is>
          <t>УК-2,СК-1/  УПК-1,2;    СК-1,3,4</t>
        </is>
      </c>
      <c r="BL48" s="126" t="n"/>
      <c r="BM48" s="175" t="n"/>
      <c r="BN48" s="1070" t="inlineStr">
        <is>
          <t>ПиАХП</t>
        </is>
      </c>
      <c r="BO48" s="25" t="n"/>
      <c r="BP48" s="25" t="n"/>
      <c r="BQ48" s="25" t="n"/>
      <c r="BR48" s="1" t="n"/>
    </row>
    <row r="49">
      <c r="A49" s="1780" t="inlineStr">
        <is>
          <t>2.6</t>
        </is>
      </c>
      <c r="B49" s="1770" t="n"/>
      <c r="C49" s="3379" t="inlineStr">
        <is>
          <t>Дополнительные виды обучения*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770" t="n"/>
      <c r="AC49" s="3380" t="n"/>
      <c r="AD49" s="175" t="n"/>
      <c r="AE49" s="3381" t="n"/>
      <c r="AF49" s="126" t="n"/>
      <c r="AG49" s="3382" t="inlineStr">
        <is>
          <t>/  338</t>
        </is>
      </c>
      <c r="AH49" s="128" t="n"/>
      <c r="AI49" s="3383" t="inlineStr">
        <is>
          <t>/ 218</t>
        </is>
      </c>
      <c r="AJ49" s="175" t="n"/>
      <c r="AK49" s="3384" t="inlineStr">
        <is>
          <t>/</t>
        </is>
      </c>
      <c r="AL49" s="2711" t="n">
        <v>66</v>
      </c>
      <c r="AM49" s="3385" t="inlineStr">
        <is>
          <t xml:space="preserve">/ </t>
        </is>
      </c>
      <c r="AN49" s="2711" t="n">
        <v>24</v>
      </c>
      <c r="AO49" s="3385" t="inlineStr">
        <is>
          <t xml:space="preserve">/ </t>
        </is>
      </c>
      <c r="AP49" s="2711" t="n">
        <v>96</v>
      </c>
      <c r="AQ49" s="3385" t="inlineStr">
        <is>
          <t xml:space="preserve"> /  </t>
        </is>
      </c>
      <c r="AR49" s="1311" t="n">
        <v>32</v>
      </c>
      <c r="AS49" s="3386" t="inlineStr">
        <is>
          <t xml:space="preserve">/  </t>
        </is>
      </c>
      <c r="AT49" s="2711">
        <f>AT50+AT51+AT52</f>
        <v/>
      </c>
      <c r="AU49" s="3387" t="inlineStr">
        <is>
          <t xml:space="preserve">/ </t>
        </is>
      </c>
      <c r="AV49" s="2711">
        <f>AV50+AV51+AV52</f>
        <v/>
      </c>
      <c r="AW49" s="1302" t="inlineStr">
        <is>
          <t>/  2</t>
        </is>
      </c>
      <c r="AX49" s="128" t="n"/>
      <c r="AY49" s="3388" t="inlineStr">
        <is>
          <t xml:space="preserve">/ </t>
        </is>
      </c>
      <c r="AZ49" s="2712">
        <f>AZ50+AZ51+AZ52</f>
        <v/>
      </c>
      <c r="BA49" s="3387" t="inlineStr">
        <is>
          <t>/</t>
        </is>
      </c>
      <c r="BB49" s="3389">
        <f>BB50+BB51</f>
        <v/>
      </c>
      <c r="BC49" s="1302" t="inlineStr">
        <is>
          <t>/  7</t>
        </is>
      </c>
      <c r="BD49" s="128" t="n"/>
      <c r="BE49" s="3382" t="n"/>
      <c r="BF49" s="1302" t="n"/>
      <c r="BG49" s="1302" t="n"/>
      <c r="BH49" s="1302" t="n"/>
      <c r="BI49" s="1302" t="n"/>
      <c r="BJ49" s="1309" t="n"/>
      <c r="BK49" s="3390" t="n"/>
      <c r="BL49" s="126" t="n"/>
      <c r="BM49" s="175" t="n"/>
      <c r="BN49" s="1777" t="n"/>
      <c r="BO49" s="27" t="n"/>
      <c r="BP49" s="27" t="n"/>
      <c r="BQ49" s="27" t="n"/>
      <c r="BR49" s="1" t="n"/>
    </row>
    <row r="50">
      <c r="A50" s="2510" t="inlineStr">
        <is>
          <t>2.6.1</t>
        </is>
      </c>
      <c r="B50" s="1770" t="n"/>
      <c r="C50" s="3391" t="inlineStr">
        <is>
          <t>Философия и методология науки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896" t="n"/>
      <c r="S50" s="896" t="n"/>
      <c r="T50" s="896" t="n"/>
      <c r="U50" s="896" t="n"/>
      <c r="V50" s="896" t="n"/>
      <c r="W50" s="896" t="n"/>
      <c r="X50" s="896" t="n"/>
      <c r="Y50" s="896" t="n"/>
      <c r="Z50" s="896" t="n"/>
      <c r="AA50" s="896" t="n"/>
      <c r="AB50" s="1388" t="n"/>
      <c r="AC50" s="3392" t="inlineStr">
        <is>
          <t>/</t>
        </is>
      </c>
      <c r="AD50" s="1018" t="n">
        <v>2</v>
      </c>
      <c r="AE50" s="2512" t="n"/>
      <c r="AF50" s="1770" t="n"/>
      <c r="AG50" s="3261" t="inlineStr">
        <is>
          <t>/ 124</t>
        </is>
      </c>
      <c r="AH50" s="1770" t="n"/>
      <c r="AI50" s="3393" t="inlineStr">
        <is>
          <t>/ 72</t>
        </is>
      </c>
      <c r="AJ50" s="1770" t="n"/>
      <c r="AK50" s="861" t="inlineStr">
        <is>
          <t>/</t>
        </is>
      </c>
      <c r="AL50" s="1308" t="n">
        <v>40</v>
      </c>
      <c r="AM50" s="3394" t="n"/>
      <c r="AN50" s="1308" t="n"/>
      <c r="AO50" s="3394" t="n"/>
      <c r="AP50" s="1308" t="n"/>
      <c r="AQ50" s="3394" t="inlineStr">
        <is>
          <t>/</t>
        </is>
      </c>
      <c r="AR50" s="1316" t="n">
        <v>32</v>
      </c>
      <c r="AS50" s="3395" t="n"/>
      <c r="AT50" s="1308" t="n"/>
      <c r="AU50" s="3394" t="n"/>
      <c r="AV50" s="1308" t="n"/>
      <c r="AW50" s="3394" t="n"/>
      <c r="AX50" s="1308" t="n"/>
      <c r="AY50" s="3396" t="inlineStr">
        <is>
          <t>/</t>
        </is>
      </c>
      <c r="AZ50" s="3397" t="n">
        <v>124</v>
      </c>
      <c r="BA50" s="3394" t="inlineStr">
        <is>
          <t>/</t>
        </is>
      </c>
      <c r="BB50" s="1308" t="n">
        <v>72</v>
      </c>
      <c r="BC50" s="3394" t="inlineStr">
        <is>
          <t>/</t>
        </is>
      </c>
      <c r="BD50" s="1316" t="n">
        <v>3</v>
      </c>
      <c r="BE50" s="3398" t="n"/>
      <c r="BF50" s="857" t="n"/>
      <c r="BG50" s="857" t="n"/>
      <c r="BH50" s="857" t="n"/>
      <c r="BI50" s="857" t="n"/>
      <c r="BJ50" s="858" t="n"/>
      <c r="BK50" s="3341" t="inlineStr">
        <is>
          <t>УК-1</t>
        </is>
      </c>
      <c r="BL50" s="126" t="n"/>
      <c r="BM50" s="175" t="n"/>
      <c r="BN50" s="1070" t="inlineStr">
        <is>
          <t>ФиП</t>
        </is>
      </c>
      <c r="BO50" s="25" t="n"/>
      <c r="BP50" s="25" t="n"/>
      <c r="BQ50" s="25" t="n"/>
      <c r="BR50" s="1" t="n"/>
    </row>
    <row r="51">
      <c r="A51" s="2510" t="inlineStr">
        <is>
          <t>2.6.2</t>
        </is>
      </c>
      <c r="B51" s="1770" t="n"/>
      <c r="C51" s="3399" t="inlineStr">
        <is>
          <t>Иностранный язык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770" t="n"/>
      <c r="AC51" s="3400" t="inlineStr">
        <is>
          <t>/</t>
        </is>
      </c>
      <c r="AD51" s="1316" t="n">
        <v>2</v>
      </c>
      <c r="AE51" s="2516" t="n"/>
      <c r="AF51" s="1770" t="n"/>
      <c r="AG51" s="3261" t="inlineStr">
        <is>
          <t>/ 142</t>
        </is>
      </c>
      <c r="AH51" s="1770" t="n"/>
      <c r="AI51" s="3393" t="inlineStr">
        <is>
          <t>/ 96</t>
        </is>
      </c>
      <c r="AJ51" s="1770" t="n"/>
      <c r="AK51" s="861" t="n"/>
      <c r="AL51" s="1308" t="n"/>
      <c r="AM51" s="3394" t="n"/>
      <c r="AN51" s="1308" t="n"/>
      <c r="AO51" s="3394" t="inlineStr">
        <is>
          <t>/</t>
        </is>
      </c>
      <c r="AP51" s="1308" t="n">
        <v>96</v>
      </c>
      <c r="AQ51" s="3394" t="n"/>
      <c r="AR51" s="1316" t="n"/>
      <c r="AS51" s="3395" t="n"/>
      <c r="AT51" s="1308" t="n"/>
      <c r="AU51" s="3394" t="n"/>
      <c r="AV51" s="1308" t="n"/>
      <c r="AW51" s="3394" t="n"/>
      <c r="AX51" s="1308" t="n"/>
      <c r="AY51" s="3396" t="inlineStr">
        <is>
          <t>/</t>
        </is>
      </c>
      <c r="AZ51" s="3397" t="n">
        <v>142</v>
      </c>
      <c r="BA51" s="3394" t="inlineStr">
        <is>
          <t>/</t>
        </is>
      </c>
      <c r="BB51" s="1308" t="n">
        <v>96</v>
      </c>
      <c r="BC51" s="3394" t="inlineStr">
        <is>
          <t>/</t>
        </is>
      </c>
      <c r="BD51" s="1316" t="n">
        <v>4</v>
      </c>
      <c r="BE51" s="3398" t="n"/>
      <c r="BF51" s="857" t="n"/>
      <c r="BG51" s="857" t="n"/>
      <c r="BH51" s="857" t="n"/>
      <c r="BI51" s="857" t="n"/>
      <c r="BJ51" s="858" t="n"/>
      <c r="BK51" s="3341" t="inlineStr">
        <is>
          <t>УК-3</t>
        </is>
      </c>
      <c r="BL51" s="126" t="n"/>
      <c r="BM51" s="175" t="n"/>
      <c r="BN51" s="1070" t="inlineStr">
        <is>
          <t>МКиТП</t>
        </is>
      </c>
      <c r="BO51" s="25" t="n"/>
      <c r="BP51" s="25" t="n"/>
      <c r="BQ51" s="25" t="n"/>
      <c r="BR51" s="1" t="n"/>
    </row>
    <row r="52">
      <c r="A52" s="3163" t="inlineStr">
        <is>
          <t>2.6.3</t>
        </is>
      </c>
      <c r="B52" s="1809" t="n"/>
      <c r="C52" s="3401" t="inlineStr">
        <is>
          <t xml:space="preserve">Основы информационных технологий  </t>
        </is>
      </c>
      <c r="D52" s="202" t="n"/>
      <c r="E52" s="202" t="n"/>
      <c r="F52" s="202" t="n"/>
      <c r="G52" s="202" t="n"/>
      <c r="H52" s="202" t="n"/>
      <c r="I52" s="202" t="n"/>
      <c r="J52" s="202" t="n"/>
      <c r="K52" s="202" t="n"/>
      <c r="L52" s="202" t="n"/>
      <c r="M52" s="202" t="n"/>
      <c r="N52" s="202" t="n"/>
      <c r="O52" s="202" t="n"/>
      <c r="P52" s="202" t="n"/>
      <c r="Q52" s="202" t="n"/>
      <c r="R52" s="202" t="n"/>
      <c r="S52" s="202" t="n"/>
      <c r="T52" s="202" t="n"/>
      <c r="U52" s="202" t="n"/>
      <c r="V52" s="202" t="n"/>
      <c r="W52" s="202" t="n"/>
      <c r="X52" s="202" t="n"/>
      <c r="Y52" s="202" t="n"/>
      <c r="Z52" s="202" t="n"/>
      <c r="AA52" s="202" t="n"/>
      <c r="AB52" s="1809" t="n"/>
      <c r="AC52" s="879" t="n"/>
      <c r="AD52" s="1323" t="n"/>
      <c r="AE52" s="873" t="inlineStr">
        <is>
          <t>/</t>
        </is>
      </c>
      <c r="AF52" s="873" t="inlineStr">
        <is>
          <t>1д</t>
        </is>
      </c>
      <c r="AG52" s="3265" t="inlineStr">
        <is>
          <t>/ 72</t>
        </is>
      </c>
      <c r="AH52" s="1809" t="n"/>
      <c r="AI52" s="3402" t="inlineStr">
        <is>
          <t>/ 50</t>
        </is>
      </c>
      <c r="AJ52" s="1809" t="n"/>
      <c r="AK52" s="873" t="inlineStr">
        <is>
          <t>/</t>
        </is>
      </c>
      <c r="AL52" s="875" t="n">
        <v>26</v>
      </c>
      <c r="AM52" s="3403" t="inlineStr">
        <is>
          <t>/</t>
        </is>
      </c>
      <c r="AN52" s="875" t="n">
        <v>24</v>
      </c>
      <c r="AO52" s="3403" t="n"/>
      <c r="AP52" s="875" t="n"/>
      <c r="AQ52" s="3403" t="n"/>
      <c r="AR52" s="1323" t="n"/>
      <c r="AS52" s="879" t="inlineStr">
        <is>
          <t>/</t>
        </is>
      </c>
      <c r="AT52" s="875">
        <f>AX52*36</f>
        <v/>
      </c>
      <c r="AU52" s="3403" t="inlineStr">
        <is>
          <t>/</t>
        </is>
      </c>
      <c r="AV52" s="875" t="n">
        <v>50</v>
      </c>
      <c r="AW52" s="3403" t="inlineStr">
        <is>
          <t>/</t>
        </is>
      </c>
      <c r="AX52" s="875" t="n">
        <v>2</v>
      </c>
      <c r="AY52" s="3404" t="n"/>
      <c r="AZ52" s="3107" t="n"/>
      <c r="BA52" s="3403" t="n"/>
      <c r="BB52" s="875" t="n"/>
      <c r="BC52" s="3403" t="n"/>
      <c r="BD52" s="1323" t="n"/>
      <c r="BE52" s="882" t="n"/>
      <c r="BF52" s="883" t="n"/>
      <c r="BG52" s="883" t="n"/>
      <c r="BH52" s="883" t="n"/>
      <c r="BI52" s="883" t="n"/>
      <c r="BJ52" s="884" t="n"/>
      <c r="BK52" s="3075" t="inlineStr">
        <is>
          <t>УК-2</t>
        </is>
      </c>
      <c r="BL52" s="202" t="n"/>
      <c r="BM52" s="203" t="n"/>
      <c r="BN52" s="1070" t="inlineStr">
        <is>
          <t>ИСиТ</t>
        </is>
      </c>
      <c r="BO52" s="25" t="n"/>
      <c r="BP52" s="25" t="n"/>
      <c r="BQ52" s="25" t="n"/>
      <c r="BR52" s="1" t="n"/>
    </row>
    <row r="53">
      <c r="A53" s="1325" t="inlineStr">
        <is>
          <t>Количество часов учебных занятий</t>
        </is>
      </c>
      <c r="B53" s="123" t="n"/>
      <c r="C53" s="123" t="n"/>
      <c r="D53" s="123" t="n"/>
      <c r="E53" s="123" t="n"/>
      <c r="F53" s="123" t="n"/>
      <c r="G53" s="123" t="n"/>
      <c r="H53" s="123" t="n"/>
      <c r="I53" s="123" t="n"/>
      <c r="J53" s="123" t="n"/>
      <c r="K53" s="123" t="n"/>
      <c r="L53" s="123" t="n"/>
      <c r="M53" s="123" t="n"/>
      <c r="N53" s="123" t="n"/>
      <c r="O53" s="123" t="n"/>
      <c r="P53" s="123" t="n"/>
      <c r="Q53" s="123" t="n"/>
      <c r="R53" s="123" t="n"/>
      <c r="S53" s="123" t="n"/>
      <c r="T53" s="123" t="n"/>
      <c r="U53" s="123" t="n"/>
      <c r="V53" s="123" t="n"/>
      <c r="W53" s="123" t="n"/>
      <c r="X53" s="123" t="n"/>
      <c r="Y53" s="123" t="n"/>
      <c r="Z53" s="123" t="n"/>
      <c r="AA53" s="123" t="n"/>
      <c r="AB53" s="123" t="n"/>
      <c r="AC53" s="123" t="n"/>
      <c r="AD53" s="123" t="n"/>
      <c r="AE53" s="123" t="n"/>
      <c r="AF53" s="124" t="n"/>
      <c r="AG53" s="3405">
        <f>AG29+AG35</f>
        <v/>
      </c>
      <c r="AH53" s="124" t="n"/>
      <c r="AI53" s="3405">
        <f>AI29+AI35</f>
        <v/>
      </c>
      <c r="AJ53" s="124" t="n"/>
      <c r="AK53" s="3405">
        <f>AK29+AK35</f>
        <v/>
      </c>
      <c r="AL53" s="124" t="n"/>
      <c r="AM53" s="3405">
        <f>AM29+AM35</f>
        <v/>
      </c>
      <c r="AN53" s="124" t="n"/>
      <c r="AO53" s="3405">
        <f>AO29+AO35</f>
        <v/>
      </c>
      <c r="AP53" s="124" t="n"/>
      <c r="AQ53" s="3405" t="n"/>
      <c r="AR53" s="124" t="n"/>
      <c r="AS53" s="3405">
        <f>AS35+AS29</f>
        <v/>
      </c>
      <c r="AT53" s="124" t="n"/>
      <c r="AU53" s="3405">
        <f>AU35+AU29</f>
        <v/>
      </c>
      <c r="AV53" s="124" t="n"/>
      <c r="AW53" s="3405">
        <f>AW29+AW35</f>
        <v/>
      </c>
      <c r="AX53" s="124" t="n"/>
      <c r="AY53" s="3405">
        <f>AY29+AY35</f>
        <v/>
      </c>
      <c r="AZ53" s="124" t="n"/>
      <c r="BA53" s="3405">
        <f>BA35+BA29</f>
        <v/>
      </c>
      <c r="BB53" s="124" t="n"/>
      <c r="BC53" s="3405">
        <f>BC35+BC29</f>
        <v/>
      </c>
      <c r="BD53" s="124" t="n"/>
      <c r="BE53" s="3405">
        <f>BE29+BE35</f>
        <v/>
      </c>
      <c r="BF53" s="3405">
        <f>BF29+BF35</f>
        <v/>
      </c>
      <c r="BG53" s="3405">
        <f>BG29+BG35</f>
        <v/>
      </c>
      <c r="BH53" s="3405" t="n">
        <v>216</v>
      </c>
      <c r="BI53" s="3405" t="n"/>
      <c r="BJ53" s="3406" t="n">
        <v>6</v>
      </c>
      <c r="BK53" s="3407" t="n"/>
      <c r="BL53" s="101" t="n"/>
      <c r="BM53" s="104" t="n"/>
      <c r="BN53" s="1865" t="n"/>
      <c r="BO53" s="1865" t="n"/>
      <c r="BP53" s="1865" t="n"/>
      <c r="BQ53" s="1865" t="n"/>
      <c r="BR53" s="1" t="n"/>
    </row>
    <row r="54">
      <c r="A54" s="3408" t="inlineStr">
        <is>
          <t>Количество часов учебных занятий в неделю</t>
        </is>
      </c>
      <c r="B54" s="126" t="n"/>
      <c r="C54" s="126" t="n"/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8" t="n"/>
      <c r="AG54" s="1501" t="n"/>
      <c r="AH54" s="128" t="n"/>
      <c r="AI54" s="1501" t="n"/>
      <c r="AJ54" s="128" t="n"/>
      <c r="AK54" s="1501" t="n"/>
      <c r="AL54" s="128" t="n"/>
      <c r="AM54" s="1501" t="n"/>
      <c r="AN54" s="128" t="n"/>
      <c r="AO54" s="1501" t="n"/>
      <c r="AP54" s="128" t="n"/>
      <c r="AQ54" s="1501" t="n"/>
      <c r="AR54" s="128" t="n"/>
      <c r="AS54" s="3409">
        <f>AU53/AS27</f>
        <v/>
      </c>
      <c r="AT54" s="126" t="n"/>
      <c r="AU54" s="126" t="n"/>
      <c r="AV54" s="126" t="n"/>
      <c r="AW54" s="126" t="n"/>
      <c r="AX54" s="128" t="n"/>
      <c r="AY54" s="3409">
        <f>BA53/AY27</f>
        <v/>
      </c>
      <c r="AZ54" s="126" t="n"/>
      <c r="BA54" s="126" t="n"/>
      <c r="BB54" s="126" t="n"/>
      <c r="BC54" s="126" t="n"/>
      <c r="BD54" s="128" t="n"/>
      <c r="BE54" s="3409">
        <f>BF53/BE27</f>
        <v/>
      </c>
      <c r="BF54" s="126" t="n"/>
      <c r="BG54" s="128" t="n"/>
      <c r="BH54" s="1501" t="n"/>
      <c r="BI54" s="126" t="n"/>
      <c r="BJ54" s="128" t="n"/>
      <c r="BK54" s="112" t="n"/>
      <c r="BL54" s="1" t="n"/>
      <c r="BM54" s="114" t="n"/>
      <c r="BN54" s="1865" t="n"/>
      <c r="BO54" s="1" t="n"/>
      <c r="BP54" s="1" t="n"/>
      <c r="BQ54" s="1" t="n"/>
      <c r="BR54" s="1" t="n"/>
    </row>
    <row r="55">
      <c r="A55" s="3410" t="inlineStr">
        <is>
          <t>Количество экзаменов</t>
        </is>
      </c>
      <c r="B55" s="126" t="n"/>
      <c r="C55" s="126" t="n"/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8" t="n"/>
      <c r="AG55" s="235" t="n">
        <v>11</v>
      </c>
      <c r="AH55" s="128" t="n"/>
      <c r="AI55" s="235" t="n"/>
      <c r="AJ55" s="128" t="n"/>
      <c r="AK55" s="235" t="n"/>
      <c r="AL55" s="128" t="n"/>
      <c r="AM55" s="235" t="n"/>
      <c r="AN55" s="128" t="n"/>
      <c r="AO55" s="235" t="n"/>
      <c r="AP55" s="128" t="n"/>
      <c r="AQ55" s="235" t="n"/>
      <c r="AR55" s="128" t="n"/>
      <c r="AS55" s="235" t="n">
        <v>3</v>
      </c>
      <c r="AT55" s="126" t="n"/>
      <c r="AU55" s="126" t="n"/>
      <c r="AV55" s="126" t="n"/>
      <c r="AW55" s="126" t="n"/>
      <c r="AX55" s="128" t="n"/>
      <c r="AY55" s="235" t="n">
        <v>3</v>
      </c>
      <c r="AZ55" s="126" t="n"/>
      <c r="BA55" s="126" t="n"/>
      <c r="BB55" s="126" t="n"/>
      <c r="BC55" s="126" t="n"/>
      <c r="BD55" s="128" t="n"/>
      <c r="BE55" s="235" t="n">
        <v>5</v>
      </c>
      <c r="BF55" s="126" t="n"/>
      <c r="BG55" s="128" t="n"/>
      <c r="BH55" s="235" t="n"/>
      <c r="BI55" s="126" t="n"/>
      <c r="BJ55" s="128" t="n"/>
      <c r="BK55" s="112" t="n"/>
      <c r="BL55" s="1" t="n"/>
      <c r="BM55" s="114" t="n"/>
      <c r="BN55" s="1865" t="n"/>
      <c r="BO55" s="1865" t="n"/>
      <c r="BP55" s="1865" t="n"/>
      <c r="BQ55" s="1865" t="n"/>
      <c r="BR55" s="1" t="n"/>
    </row>
    <row r="56">
      <c r="A56" s="1341" t="inlineStr">
        <is>
          <t>Количество зачетов</t>
        </is>
      </c>
      <c r="B56" s="202" t="n"/>
      <c r="C56" s="202" t="n"/>
      <c r="D56" s="202" t="n"/>
      <c r="E56" s="202" t="n"/>
      <c r="F56" s="202" t="n"/>
      <c r="G56" s="202" t="n"/>
      <c r="H56" s="202" t="n"/>
      <c r="I56" s="202" t="n"/>
      <c r="J56" s="202" t="n"/>
      <c r="K56" s="202" t="n"/>
      <c r="L56" s="202" t="n"/>
      <c r="M56" s="202" t="n"/>
      <c r="N56" s="202" t="n"/>
      <c r="O56" s="202" t="n"/>
      <c r="P56" s="202" t="n"/>
      <c r="Q56" s="202" t="n"/>
      <c r="R56" s="202" t="n"/>
      <c r="S56" s="202" t="n"/>
      <c r="T56" s="202" t="n"/>
      <c r="U56" s="202" t="n"/>
      <c r="V56" s="202" t="n"/>
      <c r="W56" s="202" t="n"/>
      <c r="X56" s="202" t="n"/>
      <c r="Y56" s="202" t="n"/>
      <c r="Z56" s="202" t="n"/>
      <c r="AA56" s="202" t="n"/>
      <c r="AB56" s="202" t="n"/>
      <c r="AC56" s="202" t="n"/>
      <c r="AD56" s="202" t="n"/>
      <c r="AE56" s="202" t="n"/>
      <c r="AF56" s="144" t="n"/>
      <c r="AG56" s="241" t="n">
        <v>9</v>
      </c>
      <c r="AH56" s="144" t="n"/>
      <c r="AI56" s="241" t="n"/>
      <c r="AJ56" s="144" t="n"/>
      <c r="AK56" s="241" t="n"/>
      <c r="AL56" s="144" t="n"/>
      <c r="AM56" s="241" t="n"/>
      <c r="AN56" s="144" t="n"/>
      <c r="AO56" s="241" t="n"/>
      <c r="AP56" s="144" t="n"/>
      <c r="AQ56" s="241" t="n"/>
      <c r="AR56" s="144" t="n"/>
      <c r="AS56" s="241" t="n">
        <v>3</v>
      </c>
      <c r="AT56" s="202" t="n"/>
      <c r="AU56" s="202" t="n"/>
      <c r="AV56" s="202" t="n"/>
      <c r="AW56" s="202" t="n"/>
      <c r="AX56" s="144" t="n"/>
      <c r="AY56" s="241" t="n">
        <v>4</v>
      </c>
      <c r="AZ56" s="202" t="n"/>
      <c r="BA56" s="202" t="n"/>
      <c r="BB56" s="202" t="n"/>
      <c r="BC56" s="202" t="n"/>
      <c r="BD56" s="144" t="n"/>
      <c r="BE56" s="241" t="n">
        <v>1</v>
      </c>
      <c r="BF56" s="202" t="n"/>
      <c r="BG56" s="144" t="n"/>
      <c r="BH56" s="241" t="n">
        <v>1</v>
      </c>
      <c r="BI56" s="202" t="n"/>
      <c r="BJ56" s="144" t="n"/>
      <c r="BK56" s="606" t="n"/>
      <c r="BL56" s="544" t="n"/>
      <c r="BM56" s="607" t="n"/>
      <c r="BN56" s="1865" t="n"/>
      <c r="BO56" s="1865" t="n"/>
      <c r="BP56" s="1865" t="n"/>
      <c r="BQ56" s="1865" t="n"/>
      <c r="BR56" s="1" t="n"/>
    </row>
    <row r="57">
      <c r="A57" s="242" t="n"/>
      <c r="B57" s="242" t="n"/>
      <c r="C57" s="242" t="n"/>
      <c r="D57" s="242" t="n"/>
      <c r="E57" s="242" t="n"/>
      <c r="F57" s="242" t="n"/>
      <c r="G57" s="242" t="n"/>
      <c r="H57" s="242" t="n"/>
      <c r="I57" s="242" t="n"/>
      <c r="J57" s="242" t="n"/>
      <c r="K57" s="242" t="n"/>
      <c r="L57" s="242" t="n"/>
      <c r="M57" s="242" t="n"/>
      <c r="N57" s="242" t="n"/>
      <c r="O57" s="242" t="n"/>
      <c r="P57" s="242" t="n"/>
      <c r="Q57" s="242" t="n"/>
      <c r="R57" s="242" t="n"/>
      <c r="S57" s="242" t="n"/>
      <c r="T57" s="242" t="n"/>
      <c r="U57" s="242" t="n"/>
      <c r="V57" s="242" t="n"/>
      <c r="W57" s="242" t="n"/>
      <c r="X57" s="242" t="n"/>
      <c r="Y57" s="242" t="n"/>
      <c r="Z57" s="242" t="n"/>
      <c r="AA57" s="242" t="n"/>
      <c r="AB57" s="242" t="n"/>
      <c r="AC57" s="242" t="n"/>
      <c r="AD57" s="242" t="n"/>
      <c r="AE57" s="242" t="n"/>
      <c r="AF57" s="242" t="n"/>
      <c r="AG57" s="242" t="n"/>
      <c r="AH57" s="242" t="n"/>
      <c r="AI57" s="242" t="n"/>
      <c r="AJ57" s="242" t="n"/>
      <c r="AK57" s="242" t="n"/>
      <c r="AL57" s="242" t="n"/>
      <c r="AM57" s="242" t="n"/>
      <c r="AN57" s="242" t="n"/>
      <c r="AO57" s="242" t="n"/>
      <c r="AP57" s="242" t="n"/>
      <c r="AQ57" s="242" t="n"/>
      <c r="AR57" s="242" t="n"/>
      <c r="AS57" s="242" t="n"/>
      <c r="AT57" s="242" t="n"/>
      <c r="AU57" s="242" t="n"/>
      <c r="AV57" s="242" t="n"/>
      <c r="AW57" s="242" t="n"/>
      <c r="AX57" s="242" t="n"/>
      <c r="AY57" s="242" t="n"/>
      <c r="AZ57" s="242" t="n"/>
      <c r="BA57" s="242" t="n"/>
      <c r="BB57" s="242" t="n"/>
      <c r="BC57" s="242" t="n"/>
      <c r="BD57" s="242" t="n"/>
      <c r="BE57" s="242" t="n"/>
      <c r="BF57" s="242" t="n"/>
      <c r="BG57" s="242" t="n"/>
      <c r="BH57" s="242" t="n"/>
      <c r="BI57" s="242" t="n"/>
      <c r="BJ57" s="242" t="n"/>
      <c r="BK57" s="242" t="n"/>
      <c r="BL57" s="242" t="n"/>
      <c r="BM57" s="242" t="n"/>
      <c r="BN57" s="243" t="n"/>
      <c r="BO57" s="243" t="n"/>
      <c r="BP57" s="243" t="n"/>
      <c r="BQ57" s="243" t="n"/>
      <c r="BR57" s="1" t="n"/>
    </row>
    <row r="58">
      <c r="A58" s="1834" t="inlineStr">
        <is>
          <t>IV. Производственная практика</t>
        </is>
      </c>
      <c r="B58" s="108" t="n"/>
      <c r="C58" s="108" t="n"/>
      <c r="D58" s="108" t="n"/>
      <c r="E58" s="108" t="n"/>
      <c r="F58" s="108" t="n"/>
      <c r="G58" s="108" t="n"/>
      <c r="H58" s="108" t="n"/>
      <c r="I58" s="108" t="n"/>
      <c r="J58" s="108" t="n"/>
      <c r="K58" s="108" t="n"/>
      <c r="L58" s="108" t="n"/>
      <c r="M58" s="108" t="n"/>
      <c r="N58" s="108" t="n"/>
      <c r="O58" s="108" t="n"/>
      <c r="P58" s="108" t="n"/>
      <c r="Q58" s="108" t="n"/>
      <c r="R58" s="108" t="n"/>
      <c r="S58" s="108" t="n"/>
      <c r="T58" s="108" t="n"/>
      <c r="U58" s="108" t="n"/>
      <c r="V58" s="108" t="n"/>
      <c r="W58" s="108" t="n"/>
      <c r="X58" s="108" t="n"/>
      <c r="Y58" s="108" t="n"/>
      <c r="Z58" s="108" t="n"/>
      <c r="AA58" s="108" t="n"/>
      <c r="AB58" s="148" t="n"/>
      <c r="AC58" s="1834" t="inlineStr">
        <is>
          <t>V. Магистерская диссертация</t>
        </is>
      </c>
      <c r="AD58" s="108" t="n"/>
      <c r="AE58" s="108" t="n"/>
      <c r="AF58" s="108" t="n"/>
      <c r="AG58" s="108" t="n"/>
      <c r="AH58" s="108" t="n"/>
      <c r="AI58" s="108" t="n"/>
      <c r="AJ58" s="108" t="n"/>
      <c r="AK58" s="108" t="n"/>
      <c r="AL58" s="108" t="n"/>
      <c r="AM58" s="108" t="n"/>
      <c r="AN58" s="108" t="n"/>
      <c r="AO58" s="108" t="n"/>
      <c r="AP58" s="108" t="n"/>
      <c r="AQ58" s="108" t="n"/>
      <c r="AR58" s="108" t="n"/>
      <c r="AS58" s="108" t="n"/>
      <c r="AT58" s="108" t="n"/>
      <c r="AU58" s="108" t="n"/>
      <c r="AV58" s="108" t="n"/>
      <c r="AW58" s="108" t="n"/>
      <c r="AX58" s="108" t="n"/>
      <c r="AY58" s="148" t="n"/>
      <c r="AZ58" s="2531" t="inlineStr">
        <is>
          <t xml:space="preserve">VI.Итоговая аттестация </t>
        </is>
      </c>
      <c r="BA58" s="101" t="n"/>
      <c r="BB58" s="101" t="n"/>
      <c r="BC58" s="101" t="n"/>
      <c r="BD58" s="101" t="n"/>
      <c r="BE58" s="101" t="n"/>
      <c r="BF58" s="101" t="n"/>
      <c r="BG58" s="101" t="n"/>
      <c r="BH58" s="101" t="n"/>
      <c r="BI58" s="101" t="n"/>
      <c r="BJ58" s="101" t="n"/>
      <c r="BK58" s="101" t="n"/>
      <c r="BL58" s="101" t="n"/>
      <c r="BM58" s="104" t="n"/>
      <c r="BN58" s="1822" t="n"/>
      <c r="BO58" s="1" t="n"/>
      <c r="BP58" s="1" t="n"/>
      <c r="BQ58" s="1" t="n"/>
      <c r="BR58" s="1" t="n"/>
    </row>
    <row r="59">
      <c r="A59" s="3411" t="inlineStr">
        <is>
          <t>Название практики</t>
        </is>
      </c>
      <c r="B59" s="123" t="n"/>
      <c r="C59" s="123" t="n"/>
      <c r="D59" s="123" t="n"/>
      <c r="E59" s="123" t="n"/>
      <c r="F59" s="123" t="n"/>
      <c r="G59" s="123" t="n"/>
      <c r="H59" s="123" t="n"/>
      <c r="I59" s="123" t="n"/>
      <c r="J59" s="124" t="n"/>
      <c r="K59" s="3412" t="inlineStr">
        <is>
          <t>Семестр</t>
        </is>
      </c>
      <c r="L59" s="123" t="n"/>
      <c r="M59" s="123" t="n"/>
      <c r="N59" s="123" t="n"/>
      <c r="O59" s="123" t="n"/>
      <c r="P59" s="124" t="n"/>
      <c r="Q59" s="3413" t="inlineStr">
        <is>
          <t>Недель</t>
        </is>
      </c>
      <c r="R59" s="123" t="n"/>
      <c r="S59" s="123" t="n"/>
      <c r="T59" s="123" t="n"/>
      <c r="U59" s="124" t="n"/>
      <c r="V59" s="3414" t="inlineStr">
        <is>
          <t>Зачетных единиц</t>
        </is>
      </c>
      <c r="W59" s="123" t="n"/>
      <c r="X59" s="123" t="n"/>
      <c r="Y59" s="123" t="n"/>
      <c r="Z59" s="123" t="n"/>
      <c r="AA59" s="123" t="n"/>
      <c r="AB59" s="161" t="n"/>
      <c r="AC59" s="3415" t="inlineStr">
        <is>
          <t>Семестр</t>
        </is>
      </c>
      <c r="AD59" s="123" t="n"/>
      <c r="AE59" s="123" t="n"/>
      <c r="AF59" s="123" t="n"/>
      <c r="AG59" s="123" t="n"/>
      <c r="AH59" s="123" t="n"/>
      <c r="AI59" s="123" t="n"/>
      <c r="AJ59" s="124" t="n"/>
      <c r="AK59" s="3413" t="inlineStr">
        <is>
          <t>Недель</t>
        </is>
      </c>
      <c r="AL59" s="123" t="n"/>
      <c r="AM59" s="123" t="n"/>
      <c r="AN59" s="123" t="n"/>
      <c r="AO59" s="124" t="n"/>
      <c r="AP59" s="3414" t="inlineStr">
        <is>
          <t>Зачетных единиц</t>
        </is>
      </c>
      <c r="AQ59" s="123" t="n"/>
      <c r="AR59" s="123" t="n"/>
      <c r="AS59" s="123" t="n"/>
      <c r="AT59" s="123" t="n"/>
      <c r="AU59" s="123" t="n"/>
      <c r="AV59" s="123" t="n"/>
      <c r="AW59" s="123" t="n"/>
      <c r="AX59" s="123" t="n"/>
      <c r="AY59" s="161" t="n"/>
      <c r="AZ59" s="1841" t="inlineStr">
        <is>
          <t>Защита магистерской диссертации</t>
        </is>
      </c>
      <c r="BA59" s="101" t="n"/>
      <c r="BB59" s="101" t="n"/>
      <c r="BC59" s="101" t="n"/>
      <c r="BD59" s="101" t="n"/>
      <c r="BE59" s="101" t="n"/>
      <c r="BF59" s="101" t="n"/>
      <c r="BG59" s="101" t="n"/>
      <c r="BH59" s="101" t="n"/>
      <c r="BI59" s="101" t="n"/>
      <c r="BJ59" s="101" t="n"/>
      <c r="BK59" s="101" t="n"/>
      <c r="BL59" s="101" t="n"/>
      <c r="BM59" s="104" t="n"/>
      <c r="BN59" s="1822" t="n"/>
      <c r="BO59" s="1" t="n"/>
      <c r="BP59" s="1" t="n"/>
      <c r="BQ59" s="1" t="n"/>
      <c r="BR59" s="1" t="n"/>
    </row>
    <row r="60">
      <c r="A60" s="3416" t="inlineStr">
        <is>
          <t>Научно-исследовательская</t>
        </is>
      </c>
      <c r="B60" s="191" t="n"/>
      <c r="C60" s="191" t="n"/>
      <c r="D60" s="191" t="n"/>
      <c r="E60" s="191" t="n"/>
      <c r="F60" s="191" t="n"/>
      <c r="G60" s="191" t="n"/>
      <c r="H60" s="191" t="n"/>
      <c r="I60" s="191" t="n"/>
      <c r="J60" s="197" t="n"/>
      <c r="K60" s="3417" t="inlineStr">
        <is>
          <t>4</t>
        </is>
      </c>
      <c r="L60" s="191" t="n"/>
      <c r="M60" s="191" t="n"/>
      <c r="N60" s="191" t="n"/>
      <c r="O60" s="191" t="n"/>
      <c r="P60" s="197" t="n"/>
      <c r="Q60" s="1045" t="n">
        <v>8</v>
      </c>
      <c r="R60" s="191" t="n"/>
      <c r="S60" s="191" t="n"/>
      <c r="T60" s="191" t="n"/>
      <c r="U60" s="197" t="n"/>
      <c r="V60" s="3418" t="n">
        <v>12</v>
      </c>
      <c r="W60" s="191" t="n"/>
      <c r="X60" s="191" t="n"/>
      <c r="Y60" s="191" t="n"/>
      <c r="Z60" s="191" t="n"/>
      <c r="AA60" s="191" t="n"/>
      <c r="AB60" s="192" t="n"/>
      <c r="AC60" s="3419" t="n">
        <v>4</v>
      </c>
      <c r="AD60" s="191" t="n"/>
      <c r="AE60" s="191" t="n"/>
      <c r="AF60" s="191" t="n"/>
      <c r="AG60" s="191" t="n"/>
      <c r="AH60" s="191" t="n"/>
      <c r="AI60" s="191" t="n"/>
      <c r="AJ60" s="197" t="n"/>
      <c r="AK60" s="843" t="n">
        <v>8</v>
      </c>
      <c r="AL60" s="191" t="n"/>
      <c r="AM60" s="191" t="n"/>
      <c r="AN60" s="191" t="n"/>
      <c r="AO60" s="197" t="n"/>
      <c r="AP60" s="3418" t="n">
        <v>12</v>
      </c>
      <c r="AQ60" s="191" t="n"/>
      <c r="AR60" s="191" t="n"/>
      <c r="AS60" s="191" t="n"/>
      <c r="AT60" s="191" t="n"/>
      <c r="AU60" s="191" t="n"/>
      <c r="AV60" s="191" t="n"/>
      <c r="AW60" s="191" t="n"/>
      <c r="AX60" s="191" t="n"/>
      <c r="AY60" s="192" t="n"/>
      <c r="AZ60" s="112" t="n"/>
      <c r="BA60" s="1" t="n"/>
      <c r="BB60" s="1" t="n"/>
      <c r="BC60" s="1" t="n"/>
      <c r="BD60" s="1" t="n"/>
      <c r="BE60" s="1" t="n"/>
      <c r="BF60" s="1" t="n"/>
      <c r="BG60" s="1" t="n"/>
      <c r="BH60" s="1" t="n"/>
      <c r="BI60" s="1" t="n"/>
      <c r="BJ60" s="1" t="n"/>
      <c r="BK60" s="1" t="n"/>
      <c r="BL60" s="1" t="n"/>
      <c r="BM60" s="114" t="n"/>
      <c r="BN60" s="1822" t="n"/>
      <c r="BO60" s="1" t="n"/>
      <c r="BP60" s="1" t="n"/>
      <c r="BQ60" s="1" t="n"/>
      <c r="BR60" s="1" t="n"/>
    </row>
    <row r="61">
      <c r="A61" s="3420" t="n"/>
      <c r="B61" s="44" t="n"/>
      <c r="C61" s="44" t="n"/>
      <c r="D61" s="44" t="n"/>
      <c r="E61" s="44" t="n"/>
      <c r="F61" s="44" t="n"/>
      <c r="G61" s="44" t="n"/>
      <c r="H61" s="44" t="n"/>
      <c r="I61" s="44" t="n"/>
      <c r="J61" s="249" t="n"/>
      <c r="K61" s="325" t="n"/>
      <c r="L61" s="44" t="n"/>
      <c r="M61" s="44" t="n"/>
      <c r="N61" s="44" t="n"/>
      <c r="O61" s="44" t="n"/>
      <c r="P61" s="249" t="n"/>
      <c r="Q61" s="325" t="n"/>
      <c r="R61" s="44" t="n"/>
      <c r="S61" s="44" t="n"/>
      <c r="T61" s="44" t="n"/>
      <c r="U61" s="249" t="n"/>
      <c r="V61" s="1848" t="n"/>
      <c r="W61" s="544" t="n"/>
      <c r="X61" s="544" t="n"/>
      <c r="Y61" s="544" t="n"/>
      <c r="Z61" s="544" t="n"/>
      <c r="AA61" s="544" t="n"/>
      <c r="AB61" s="607" t="n"/>
      <c r="AC61" s="3420" t="n"/>
      <c r="AD61" s="44" t="n"/>
      <c r="AE61" s="44" t="n"/>
      <c r="AF61" s="44" t="n"/>
      <c r="AG61" s="44" t="n"/>
      <c r="AH61" s="44" t="n"/>
      <c r="AI61" s="44" t="n"/>
      <c r="AJ61" s="249" t="n"/>
      <c r="AK61" s="140" t="n"/>
      <c r="AL61" s="206" t="n"/>
      <c r="AM61" s="206" t="n"/>
      <c r="AN61" s="206" t="n"/>
      <c r="AO61" s="139" t="n"/>
      <c r="AP61" s="1848" t="n"/>
      <c r="AQ61" s="544" t="n"/>
      <c r="AR61" s="544" t="n"/>
      <c r="AS61" s="544" t="n"/>
      <c r="AT61" s="544" t="n"/>
      <c r="AU61" s="544" t="n"/>
      <c r="AV61" s="544" t="n"/>
      <c r="AW61" s="544" t="n"/>
      <c r="AX61" s="544" t="n"/>
      <c r="AY61" s="607" t="n"/>
      <c r="AZ61" s="606" t="n"/>
      <c r="BA61" s="544" t="n"/>
      <c r="BB61" s="544" t="n"/>
      <c r="BC61" s="544" t="n"/>
      <c r="BD61" s="544" t="n"/>
      <c r="BE61" s="544" t="n"/>
      <c r="BF61" s="544" t="n"/>
      <c r="BG61" s="544" t="n"/>
      <c r="BH61" s="544" t="n"/>
      <c r="BI61" s="544" t="n"/>
      <c r="BJ61" s="544" t="n"/>
      <c r="BK61" s="544" t="n"/>
      <c r="BL61" s="544" t="n"/>
      <c r="BM61" s="607" t="n"/>
      <c r="BN61" s="1822" t="n"/>
      <c r="BO61" s="1" t="n"/>
      <c r="BP61" s="1" t="n"/>
      <c r="BQ61" s="1" t="n"/>
      <c r="BR61" s="1" t="n"/>
    </row>
    <row r="62">
      <c r="A62" s="3421" t="n"/>
      <c r="B62" s="3421" t="n"/>
      <c r="C62" s="3421" t="n"/>
      <c r="D62" s="3421" t="n"/>
      <c r="E62" s="3421" t="n"/>
      <c r="F62" s="3421" t="n"/>
      <c r="G62" s="3421" t="n"/>
      <c r="H62" s="3421" t="n"/>
      <c r="I62" s="3421" t="n"/>
      <c r="J62" s="3421" t="n"/>
      <c r="K62" s="3421" t="n"/>
      <c r="L62" s="3421" t="n"/>
      <c r="M62" s="3421" t="n"/>
      <c r="N62" s="3421" t="n"/>
      <c r="O62" s="3421" t="n"/>
      <c r="P62" s="3421" t="n"/>
      <c r="Q62" s="3421" t="n"/>
      <c r="R62" s="3421" t="n"/>
      <c r="S62" s="533" t="n"/>
      <c r="T62" s="533" t="n"/>
      <c r="U62" s="533" t="n"/>
      <c r="V62" s="533" t="n"/>
      <c r="W62" s="533" t="n"/>
      <c r="X62" s="533" t="n"/>
      <c r="Y62" s="3422" t="n"/>
      <c r="Z62" s="3422" t="n"/>
      <c r="AA62" s="3422" t="n"/>
      <c r="AB62" s="3422" t="n"/>
      <c r="AC62" s="533" t="n"/>
      <c r="AD62" s="533" t="n"/>
      <c r="AE62" s="533" t="n"/>
      <c r="AF62" s="533" t="n"/>
      <c r="AG62" s="533" t="n"/>
      <c r="AH62" s="533" t="n"/>
      <c r="AI62" s="533" t="n"/>
      <c r="AJ62" s="533" t="n"/>
      <c r="AK62" s="533" t="n"/>
      <c r="AL62" s="533" t="n"/>
      <c r="AM62" s="533" t="n"/>
      <c r="AN62" s="533" t="n"/>
      <c r="AO62" s="533" t="n"/>
      <c r="AP62" s="533" t="n"/>
      <c r="AQ62" s="533" t="n"/>
      <c r="AR62" s="3422" t="n"/>
      <c r="AS62" s="3422" t="n"/>
      <c r="AT62" s="3422" t="n"/>
      <c r="AU62" s="3422" t="n"/>
      <c r="AV62" s="3422" t="n"/>
      <c r="AW62" s="3422" t="n"/>
      <c r="AX62" s="3422" t="n"/>
      <c r="AY62" s="3422" t="n"/>
      <c r="AZ62" s="3421" t="n"/>
      <c r="BA62" s="3421" t="n"/>
      <c r="BB62" s="3421" t="n"/>
      <c r="BC62" s="3421" t="n"/>
      <c r="BD62" s="3421" t="n"/>
      <c r="BE62" s="3421" t="n"/>
      <c r="BF62" s="3421" t="n"/>
      <c r="BG62" s="3421" t="n"/>
      <c r="BH62" s="3421" t="n"/>
      <c r="BI62" s="3421" t="n"/>
      <c r="BJ62" s="3421" t="n"/>
      <c r="BK62" s="3421" t="n"/>
      <c r="BL62" s="3421" t="n"/>
      <c r="BM62" s="3421" t="n"/>
      <c r="BN62" s="3423" t="n"/>
      <c r="BO62" s="1" t="n"/>
      <c r="BP62" s="1" t="n"/>
      <c r="BQ62" s="1" t="n"/>
      <c r="BR62" s="1" t="n"/>
    </row>
    <row r="63">
      <c r="A63" s="243" t="n"/>
      <c r="B63" s="243" t="n"/>
      <c r="C63" s="243" t="n"/>
      <c r="D63" s="243" t="n"/>
      <c r="E63" s="243" t="n"/>
      <c r="F63" s="243" t="n"/>
      <c r="G63" s="243" t="n"/>
      <c r="H63" s="243" t="n"/>
      <c r="I63" s="243" t="n"/>
      <c r="J63" s="243" t="n"/>
      <c r="K63" s="243" t="n"/>
      <c r="L63" s="243" t="n"/>
      <c r="M63" s="243" t="n"/>
      <c r="N63" s="243" t="n"/>
      <c r="O63" s="243" t="n"/>
      <c r="P63" s="243" t="n"/>
      <c r="Q63" s="243" t="n"/>
      <c r="R63" s="243" t="n"/>
      <c r="S63" s="243" t="n"/>
      <c r="T63" s="243" t="n"/>
      <c r="U63" s="243" t="n"/>
      <c r="V63" s="243" t="n"/>
      <c r="W63" s="243" t="n"/>
      <c r="X63" s="243" t="n"/>
      <c r="Y63" s="243" t="n"/>
      <c r="Z63" s="243" t="n"/>
      <c r="AA63" s="243" t="n"/>
      <c r="AB63" s="243" t="n"/>
      <c r="AC63" s="243" t="n"/>
      <c r="AD63" s="243" t="n"/>
      <c r="AE63" s="243" t="n"/>
      <c r="AF63" s="243" t="n"/>
      <c r="AG63" s="243" t="n"/>
      <c r="AH63" s="243" t="n"/>
      <c r="AI63" s="243" t="n"/>
      <c r="AJ63" s="243" t="n"/>
      <c r="AK63" s="243" t="n"/>
      <c r="AL63" s="243" t="n"/>
      <c r="AM63" s="243" t="n"/>
      <c r="AN63" s="243" t="n"/>
      <c r="AO63" s="243" t="n"/>
      <c r="AP63" s="243" t="n"/>
      <c r="AQ63" s="243" t="n"/>
      <c r="AR63" s="243" t="n"/>
      <c r="AS63" s="243" t="n"/>
      <c r="AT63" s="243" t="n"/>
      <c r="AU63" s="243" t="n"/>
      <c r="AV63" s="243" t="n"/>
      <c r="AW63" s="243" t="n"/>
      <c r="AX63" s="243" t="n"/>
      <c r="AY63" s="243" t="n"/>
      <c r="AZ63" s="243" t="n"/>
      <c r="BA63" s="243" t="n"/>
      <c r="BB63" s="243" t="n"/>
      <c r="BC63" s="243" t="n"/>
      <c r="BD63" s="243" t="n"/>
      <c r="BE63" s="243" t="n"/>
      <c r="BF63" s="243" t="n"/>
      <c r="BG63" s="243" t="n"/>
      <c r="BH63" s="243" t="n"/>
      <c r="BI63" s="243" t="n"/>
      <c r="BJ63" s="243" t="n"/>
      <c r="BK63" s="243" t="n"/>
      <c r="BL63" s="243" t="n"/>
      <c r="BM63" s="243" t="n"/>
      <c r="BN63" s="243" t="n"/>
      <c r="BO63" s="1" t="n"/>
      <c r="BP63" s="1" t="n"/>
      <c r="BQ63" s="1" t="n"/>
      <c r="BR63" s="1" t="n"/>
    </row>
    <row r="64">
      <c r="A64" s="543" t="inlineStr">
        <is>
          <t>VII. Матрица компетенций</t>
        </is>
      </c>
      <c r="B64" s="544" t="n"/>
      <c r="C64" s="544" t="n"/>
      <c r="D64" s="544" t="n"/>
      <c r="E64" s="544" t="n"/>
      <c r="F64" s="544" t="n"/>
      <c r="G64" s="544" t="n"/>
      <c r="H64" s="544" t="n"/>
      <c r="I64" s="544" t="n"/>
      <c r="J64" s="544" t="n"/>
      <c r="K64" s="544" t="n"/>
      <c r="L64" s="544" t="n"/>
      <c r="M64" s="544" t="n"/>
      <c r="N64" s="544" t="n"/>
      <c r="O64" s="544" t="n"/>
      <c r="P64" s="544" t="n"/>
      <c r="Q64" s="544" t="n"/>
      <c r="R64" s="544" t="n"/>
      <c r="S64" s="544" t="n"/>
      <c r="T64" s="544" t="n"/>
      <c r="U64" s="544" t="n"/>
      <c r="V64" s="544" t="n"/>
      <c r="W64" s="544" t="n"/>
      <c r="X64" s="544" t="n"/>
      <c r="Y64" s="544" t="n"/>
      <c r="Z64" s="544" t="n"/>
      <c r="AA64" s="544" t="n"/>
      <c r="AB64" s="544" t="n"/>
      <c r="AC64" s="544" t="n"/>
      <c r="AD64" s="544" t="n"/>
      <c r="AE64" s="544" t="n"/>
      <c r="AF64" s="544" t="n"/>
      <c r="AG64" s="544" t="n"/>
      <c r="AH64" s="544" t="n"/>
      <c r="AI64" s="544" t="n"/>
      <c r="AJ64" s="544" t="n"/>
      <c r="AK64" s="544" t="n"/>
      <c r="AL64" s="544" t="n"/>
      <c r="AM64" s="544" t="n"/>
      <c r="AN64" s="544" t="n"/>
      <c r="AO64" s="544" t="n"/>
      <c r="AP64" s="544" t="n"/>
      <c r="AQ64" s="544" t="n"/>
      <c r="AR64" s="544" t="n"/>
      <c r="AS64" s="544" t="n"/>
      <c r="AT64" s="544" t="n"/>
      <c r="AU64" s="544" t="n"/>
      <c r="AV64" s="544" t="n"/>
      <c r="AW64" s="544" t="n"/>
      <c r="AX64" s="544" t="n"/>
      <c r="AY64" s="544" t="n"/>
      <c r="AZ64" s="544" t="n"/>
      <c r="BA64" s="544" t="n"/>
      <c r="BB64" s="544" t="n"/>
      <c r="BC64" s="544" t="n"/>
      <c r="BD64" s="544" t="n"/>
      <c r="BE64" s="544" t="n"/>
      <c r="BF64" s="544" t="n"/>
      <c r="BG64" s="544" t="n"/>
      <c r="BH64" s="544" t="n"/>
      <c r="BI64" s="544" t="n"/>
      <c r="BJ64" s="544" t="n"/>
      <c r="BK64" s="544" t="n"/>
      <c r="BL64" s="544" t="n"/>
      <c r="BM64" s="544" t="n"/>
      <c r="BN64" s="41" t="n"/>
      <c r="BO64" s="1" t="n"/>
      <c r="BP64" s="1" t="n"/>
      <c r="BQ64" s="1" t="n"/>
      <c r="BR64" s="1" t="n"/>
    </row>
    <row r="65">
      <c r="A65" s="512" t="inlineStr">
        <is>
          <t>Код компетенции</t>
        </is>
      </c>
      <c r="B65" s="108" t="n"/>
      <c r="C65" s="108" t="n"/>
      <c r="D65" s="108" t="n"/>
      <c r="E65" s="108" t="n"/>
      <c r="F65" s="148" t="n"/>
      <c r="G65" s="894" t="inlineStr">
        <is>
          <t>Наименование компетенции</t>
        </is>
      </c>
      <c r="H65" s="108" t="n"/>
      <c r="I65" s="108" t="n"/>
      <c r="J65" s="108" t="n"/>
      <c r="K65" s="108" t="n"/>
      <c r="L65" s="108" t="n"/>
      <c r="M65" s="108" t="n"/>
      <c r="N65" s="108" t="n"/>
      <c r="O65" s="108" t="n"/>
      <c r="P65" s="108" t="n"/>
      <c r="Q65" s="108" t="n"/>
      <c r="R65" s="108" t="n"/>
      <c r="S65" s="108" t="n"/>
      <c r="T65" s="108" t="n"/>
      <c r="U65" s="108" t="n"/>
      <c r="V65" s="108" t="n"/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8" t="n"/>
      <c r="AF65" s="108" t="n"/>
      <c r="AG65" s="108" t="n"/>
      <c r="AH65" s="108" t="n"/>
      <c r="AI65" s="108" t="n"/>
      <c r="AJ65" s="108" t="n"/>
      <c r="AK65" s="108" t="n"/>
      <c r="AL65" s="108" t="n"/>
      <c r="AM65" s="108" t="n"/>
      <c r="AN65" s="108" t="n"/>
      <c r="AO65" s="108" t="n"/>
      <c r="AP65" s="108" t="n"/>
      <c r="AQ65" s="108" t="n"/>
      <c r="AR65" s="108" t="n"/>
      <c r="AS65" s="108" t="n"/>
      <c r="AT65" s="108" t="n"/>
      <c r="AU65" s="108" t="n"/>
      <c r="AV65" s="108" t="n"/>
      <c r="AW65" s="108" t="n"/>
      <c r="AX65" s="108" t="n"/>
      <c r="AY65" s="108" t="n"/>
      <c r="AZ65" s="108" t="n"/>
      <c r="BA65" s="108" t="n"/>
      <c r="BB65" s="108" t="n"/>
      <c r="BC65" s="108" t="n"/>
      <c r="BD65" s="108" t="n"/>
      <c r="BE65" s="108" t="n"/>
      <c r="BF65" s="108" t="n"/>
      <c r="BG65" s="108" t="n"/>
      <c r="BH65" s="108" t="n"/>
      <c r="BI65" s="512" t="inlineStr">
        <is>
          <t>Код модуля, учебной дисциплины</t>
        </is>
      </c>
      <c r="BJ65" s="108" t="n"/>
      <c r="BK65" s="108" t="n"/>
      <c r="BL65" s="108" t="n"/>
      <c r="BM65" s="148" t="n"/>
      <c r="BN65" s="783" t="n"/>
      <c r="BO65" s="1" t="n"/>
      <c r="BP65" s="1" t="n"/>
      <c r="BQ65" s="1" t="n"/>
      <c r="BR65" s="1" t="n"/>
    </row>
    <row r="66">
      <c r="A66" s="2441" t="inlineStr">
        <is>
          <t>УК-1</t>
        </is>
      </c>
      <c r="B66" s="123" t="n"/>
      <c r="C66" s="123" t="n"/>
      <c r="D66" s="123" t="n"/>
      <c r="E66" s="123" t="n"/>
      <c r="F66" s="161" t="n"/>
      <c r="G66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H66" s="123" t="n"/>
      <c r="I66" s="123" t="n"/>
      <c r="J66" s="123" t="n"/>
      <c r="K66" s="123" t="n"/>
      <c r="L66" s="123" t="n"/>
      <c r="M66" s="123" t="n"/>
      <c r="N66" s="123" t="n"/>
      <c r="O66" s="123" t="n"/>
      <c r="P66" s="123" t="n"/>
      <c r="Q66" s="123" t="n"/>
      <c r="R66" s="123" t="n"/>
      <c r="S66" s="123" t="n"/>
      <c r="T66" s="123" t="n"/>
      <c r="U66" s="123" t="n"/>
      <c r="V66" s="123" t="n"/>
      <c r="W66" s="123" t="n"/>
      <c r="X66" s="123" t="n"/>
      <c r="Y66" s="123" t="n"/>
      <c r="Z66" s="123" t="n"/>
      <c r="AA66" s="123" t="n"/>
      <c r="AB66" s="123" t="n"/>
      <c r="AC66" s="123" t="n"/>
      <c r="AD66" s="123" t="n"/>
      <c r="AE66" s="123" t="n"/>
      <c r="AF66" s="123" t="n"/>
      <c r="AG66" s="123" t="n"/>
      <c r="AH66" s="123" t="n"/>
      <c r="AI66" s="123" t="n"/>
      <c r="AJ66" s="123" t="n"/>
      <c r="AK66" s="123" t="n"/>
      <c r="AL66" s="123" t="n"/>
      <c r="AM66" s="123" t="n"/>
      <c r="AN66" s="123" t="n"/>
      <c r="AO66" s="123" t="n"/>
      <c r="AP66" s="123" t="n"/>
      <c r="AQ66" s="123" t="n"/>
      <c r="AR66" s="123" t="n"/>
      <c r="AS66" s="123" t="n"/>
      <c r="AT66" s="123" t="n"/>
      <c r="AU66" s="123" t="n"/>
      <c r="AV66" s="123" t="n"/>
      <c r="AW66" s="123" t="n"/>
      <c r="AX66" s="123" t="n"/>
      <c r="AY66" s="123" t="n"/>
      <c r="AZ66" s="123" t="n"/>
      <c r="BA66" s="123" t="n"/>
      <c r="BB66" s="123" t="n"/>
      <c r="BC66" s="123" t="n"/>
      <c r="BD66" s="123" t="n"/>
      <c r="BE66" s="123" t="n"/>
      <c r="BF66" s="123" t="n"/>
      <c r="BG66" s="123" t="n"/>
      <c r="BH66" s="161" t="n"/>
      <c r="BI66" s="171" t="inlineStr">
        <is>
          <t>1.1, 1.2, 2.2, 2.3.1, 2.5, 2.6.1</t>
        </is>
      </c>
      <c r="BJ66" s="123" t="n"/>
      <c r="BK66" s="123" t="n"/>
      <c r="BL66" s="123" t="n"/>
      <c r="BM66" s="161" t="n"/>
      <c r="BN66" s="90" t="n"/>
      <c r="BO66" s="1" t="n"/>
      <c r="BP66" s="1" t="n"/>
      <c r="BQ66" s="1" t="n"/>
      <c r="BR66" s="1" t="n"/>
    </row>
    <row r="67">
      <c r="A67" s="3424" t="inlineStr">
        <is>
          <t>УК-2</t>
        </is>
      </c>
      <c r="B67" s="126" t="n"/>
      <c r="C67" s="126" t="n"/>
      <c r="D67" s="126" t="n"/>
      <c r="E67" s="126" t="n"/>
      <c r="F67" s="175" t="n"/>
      <c r="G67" s="3090" t="inlineStr">
        <is>
          <t>Решать научно-исследовательские и инновационные задачи на основе информационно-коммуникационных технологий</t>
        </is>
      </c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131" t="n"/>
      <c r="U67" s="131" t="n"/>
      <c r="V67" s="131" t="n"/>
      <c r="W67" s="131" t="n"/>
      <c r="X67" s="131" t="n"/>
      <c r="Y67" s="131" t="n"/>
      <c r="Z67" s="131" t="n"/>
      <c r="AA67" s="131" t="n"/>
      <c r="AB67" s="131" t="n"/>
      <c r="AC67" s="131" t="n"/>
      <c r="AD67" s="131" t="n"/>
      <c r="AE67" s="131" t="n"/>
      <c r="AF67" s="131" t="n"/>
      <c r="AG67" s="131" t="n"/>
      <c r="AH67" s="131" t="n"/>
      <c r="AI67" s="131" t="n"/>
      <c r="AJ67" s="131" t="n"/>
      <c r="AK67" s="131" t="n"/>
      <c r="AL67" s="131" t="n"/>
      <c r="AM67" s="131" t="n"/>
      <c r="AN67" s="131" t="n"/>
      <c r="AO67" s="131" t="n"/>
      <c r="AP67" s="131" t="n"/>
      <c r="AQ67" s="131" t="n"/>
      <c r="AR67" s="131" t="n"/>
      <c r="AS67" s="131" t="n"/>
      <c r="AT67" s="131" t="n"/>
      <c r="AU67" s="131" t="n"/>
      <c r="AV67" s="131" t="n"/>
      <c r="AW67" s="131" t="n"/>
      <c r="AX67" s="131" t="n"/>
      <c r="AY67" s="131" t="n"/>
      <c r="AZ67" s="131" t="n"/>
      <c r="BA67" s="131" t="n"/>
      <c r="BB67" s="131" t="n"/>
      <c r="BC67" s="131" t="n"/>
      <c r="BD67" s="131" t="n"/>
      <c r="BE67" s="131" t="n"/>
      <c r="BF67" s="131" t="n"/>
      <c r="BG67" s="131" t="n"/>
      <c r="BH67" s="132" t="n"/>
      <c r="BI67" s="3425" t="inlineStr">
        <is>
          <t>2.3, 2.4, 2.5.3,2.6.3</t>
        </is>
      </c>
      <c r="BJ67" s="126" t="n"/>
      <c r="BK67" s="126" t="n"/>
      <c r="BL67" s="126" t="n"/>
      <c r="BM67" s="175" t="n"/>
      <c r="BN67" s="90" t="n"/>
      <c r="BO67" s="1" t="n"/>
      <c r="BP67" s="1" t="n"/>
      <c r="BQ67" s="1" t="n"/>
      <c r="BR67" s="1" t="n"/>
    </row>
    <row r="68">
      <c r="A68" s="3424" t="inlineStr">
        <is>
          <t>УК-3</t>
        </is>
      </c>
      <c r="B68" s="126" t="n"/>
      <c r="C68" s="126" t="n"/>
      <c r="D68" s="126" t="n"/>
      <c r="E68" s="126" t="n"/>
      <c r="F68" s="175" t="n"/>
      <c r="G68" s="3090" t="inlineStr">
        <is>
          <t>Осуществлять коммуникации на иностранном языке в академической, научной  и профессиональной среде для реализации научно-исследовательской и инновационной деятельности</t>
        </is>
      </c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31" t="n"/>
      <c r="X68" s="131" t="n"/>
      <c r="Y68" s="131" t="n"/>
      <c r="Z68" s="131" t="n"/>
      <c r="AA68" s="131" t="n"/>
      <c r="AB68" s="131" t="n"/>
      <c r="AC68" s="131" t="n"/>
      <c r="AD68" s="131" t="n"/>
      <c r="AE68" s="131" t="n"/>
      <c r="AF68" s="131" t="n"/>
      <c r="AG68" s="131" t="n"/>
      <c r="AH68" s="131" t="n"/>
      <c r="AI68" s="131" t="n"/>
      <c r="AJ68" s="131" t="n"/>
      <c r="AK68" s="131" t="n"/>
      <c r="AL68" s="131" t="n"/>
      <c r="AM68" s="131" t="n"/>
      <c r="AN68" s="131" t="n"/>
      <c r="AO68" s="131" t="n"/>
      <c r="AP68" s="131" t="n"/>
      <c r="AQ68" s="131" t="n"/>
      <c r="AR68" s="131" t="n"/>
      <c r="AS68" s="131" t="n"/>
      <c r="AT68" s="131" t="n"/>
      <c r="AU68" s="131" t="n"/>
      <c r="AV68" s="131" t="n"/>
      <c r="AW68" s="131" t="n"/>
      <c r="AX68" s="131" t="n"/>
      <c r="AY68" s="131" t="n"/>
      <c r="AZ68" s="131" t="n"/>
      <c r="BA68" s="131" t="n"/>
      <c r="BB68" s="131" t="n"/>
      <c r="BC68" s="131" t="n"/>
      <c r="BD68" s="131" t="n"/>
      <c r="BE68" s="131" t="n"/>
      <c r="BF68" s="131" t="n"/>
      <c r="BG68" s="131" t="n"/>
      <c r="BH68" s="132" t="n"/>
      <c r="BI68" s="3426" t="inlineStr">
        <is>
          <t>2.1,  2.6.2</t>
        </is>
      </c>
      <c r="BJ68" s="126" t="n"/>
      <c r="BK68" s="126" t="n"/>
      <c r="BL68" s="126" t="n"/>
      <c r="BM68" s="175" t="n"/>
      <c r="BN68" s="90" t="n"/>
      <c r="BO68" s="1" t="n"/>
      <c r="BP68" s="1" t="n"/>
      <c r="BQ68" s="1" t="n"/>
      <c r="BR68" s="1" t="n"/>
    </row>
    <row r="69">
      <c r="A69" s="3424" t="inlineStr">
        <is>
          <t>УК-4</t>
        </is>
      </c>
      <c r="B69" s="126" t="n"/>
      <c r="C69" s="126" t="n"/>
      <c r="D69" s="126" t="n"/>
      <c r="E69" s="126" t="n"/>
      <c r="F69" s="175" t="n"/>
      <c r="G69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69" s="131" t="n"/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31" t="n"/>
      <c r="X69" s="131" t="n"/>
      <c r="Y69" s="131" t="n"/>
      <c r="Z69" s="131" t="n"/>
      <c r="AA69" s="131" t="n"/>
      <c r="AB69" s="131" t="n"/>
      <c r="AC69" s="131" t="n"/>
      <c r="AD69" s="131" t="n"/>
      <c r="AE69" s="131" t="n"/>
      <c r="AF69" s="131" t="n"/>
      <c r="AG69" s="131" t="n"/>
      <c r="AH69" s="131" t="n"/>
      <c r="AI69" s="131" t="n"/>
      <c r="AJ69" s="131" t="n"/>
      <c r="AK69" s="131" t="n"/>
      <c r="AL69" s="131" t="n"/>
      <c r="AM69" s="131" t="n"/>
      <c r="AN69" s="131" t="n"/>
      <c r="AO69" s="131" t="n"/>
      <c r="AP69" s="131" t="n"/>
      <c r="AQ69" s="131" t="n"/>
      <c r="AR69" s="131" t="n"/>
      <c r="AS69" s="131" t="n"/>
      <c r="AT69" s="131" t="n"/>
      <c r="AU69" s="131" t="n"/>
      <c r="AV69" s="131" t="n"/>
      <c r="AW69" s="131" t="n"/>
      <c r="AX69" s="131" t="n"/>
      <c r="AY69" s="131" t="n"/>
      <c r="AZ69" s="131" t="n"/>
      <c r="BA69" s="131" t="n"/>
      <c r="BB69" s="131" t="n"/>
      <c r="BC69" s="131" t="n"/>
      <c r="BD69" s="131" t="n"/>
      <c r="BE69" s="131" t="n"/>
      <c r="BF69" s="131" t="n"/>
      <c r="BG69" s="131" t="n"/>
      <c r="BH69" s="132" t="n"/>
      <c r="BI69" s="3427" t="inlineStr">
        <is>
          <t>1.1,1.2, 2.3.2</t>
        </is>
      </c>
      <c r="BJ69" s="126" t="n"/>
      <c r="BK69" s="126" t="n"/>
      <c r="BL69" s="126" t="n"/>
      <c r="BM69" s="175" t="n"/>
      <c r="BN69" s="514" t="n"/>
      <c r="BO69" s="1" t="n"/>
      <c r="BP69" s="1" t="n"/>
      <c r="BQ69" s="1" t="n"/>
      <c r="BR69" s="1" t="n"/>
    </row>
    <row r="70">
      <c r="A70" s="3424" t="inlineStr">
        <is>
          <t>УК-5</t>
        </is>
      </c>
      <c r="B70" s="126" t="n"/>
      <c r="C70" s="126" t="n"/>
      <c r="D70" s="126" t="n"/>
      <c r="E70" s="126" t="n"/>
      <c r="F70" s="175" t="n"/>
      <c r="G70" s="3090" t="inlineStr">
        <is>
          <t>Развивать инновационную восприимчивость и способность к инновационной деятельности</t>
        </is>
      </c>
      <c r="H70" s="131" t="n"/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131" t="n"/>
      <c r="AG70" s="131" t="n"/>
      <c r="AH70" s="131" t="n"/>
      <c r="AI70" s="131" t="n"/>
      <c r="AJ70" s="131" t="n"/>
      <c r="AK70" s="131" t="n"/>
      <c r="AL70" s="131" t="n"/>
      <c r="AM70" s="131" t="n"/>
      <c r="AN70" s="131" t="n"/>
      <c r="AO70" s="131" t="n"/>
      <c r="AP70" s="131" t="n"/>
      <c r="AQ70" s="131" t="n"/>
      <c r="AR70" s="131" t="n"/>
      <c r="AS70" s="131" t="n"/>
      <c r="AT70" s="131" t="n"/>
      <c r="AU70" s="131" t="n"/>
      <c r="AV70" s="131" t="n"/>
      <c r="AW70" s="131" t="n"/>
      <c r="AX70" s="131" t="n"/>
      <c r="AY70" s="131" t="n"/>
      <c r="AZ70" s="131" t="n"/>
      <c r="BA70" s="131" t="n"/>
      <c r="BB70" s="131" t="n"/>
      <c r="BC70" s="131" t="n"/>
      <c r="BD70" s="131" t="n"/>
      <c r="BE70" s="131" t="n"/>
      <c r="BF70" s="131" t="n"/>
      <c r="BG70" s="131" t="n"/>
      <c r="BH70" s="132" t="n"/>
      <c r="BI70" s="3425" t="inlineStr">
        <is>
          <t>1.1,1.2, 2.2, 2.5</t>
        </is>
      </c>
      <c r="BJ70" s="126" t="n"/>
      <c r="BK70" s="126" t="n"/>
      <c r="BL70" s="126" t="n"/>
      <c r="BM70" s="175" t="n"/>
      <c r="BN70" s="514" t="n"/>
      <c r="BO70" s="1" t="n"/>
      <c r="BP70" s="1" t="n"/>
      <c r="BQ70" s="1" t="n"/>
      <c r="BR70" s="1" t="n"/>
    </row>
    <row r="71">
      <c r="A71" s="3424" t="inlineStr">
        <is>
          <t>УК-6</t>
        </is>
      </c>
      <c r="B71" s="126" t="n"/>
      <c r="C71" s="126" t="n"/>
      <c r="D71" s="126" t="n"/>
      <c r="E71" s="126" t="n"/>
      <c r="F71" s="175" t="n"/>
      <c r="G71" s="309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71" s="131" t="n"/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131" t="n"/>
      <c r="AG71" s="131" t="n"/>
      <c r="AH71" s="131" t="n"/>
      <c r="AI71" s="131" t="n"/>
      <c r="AJ71" s="131" t="n"/>
      <c r="AK71" s="131" t="n"/>
      <c r="AL71" s="131" t="n"/>
      <c r="AM71" s="131" t="n"/>
      <c r="AN71" s="131" t="n"/>
      <c r="AO71" s="131" t="n"/>
      <c r="AP71" s="131" t="n"/>
      <c r="AQ71" s="131" t="n"/>
      <c r="AR71" s="131" t="n"/>
      <c r="AS71" s="131" t="n"/>
      <c r="AT71" s="131" t="n"/>
      <c r="AU71" s="131" t="n"/>
      <c r="AV71" s="131" t="n"/>
      <c r="AW71" s="131" t="n"/>
      <c r="AX71" s="131" t="n"/>
      <c r="AY71" s="131" t="n"/>
      <c r="AZ71" s="131" t="n"/>
      <c r="BA71" s="131" t="n"/>
      <c r="BB71" s="131" t="n"/>
      <c r="BC71" s="131" t="n"/>
      <c r="BD71" s="131" t="n"/>
      <c r="BE71" s="131" t="n"/>
      <c r="BF71" s="131" t="n"/>
      <c r="BG71" s="131" t="n"/>
      <c r="BH71" s="132" t="n"/>
      <c r="BI71" s="3367" t="inlineStr">
        <is>
          <t>1.2, 2.3.1, 2.4.1, 2.4.3</t>
        </is>
      </c>
      <c r="BJ71" s="126" t="n"/>
      <c r="BK71" s="126" t="n"/>
      <c r="BL71" s="126" t="n"/>
      <c r="BM71" s="175" t="n"/>
      <c r="BN71" s="515" t="n"/>
      <c r="BO71" s="1" t="n"/>
      <c r="BP71" s="1" t="n"/>
      <c r="BQ71" s="1" t="n"/>
      <c r="BR71" s="1" t="n"/>
    </row>
    <row r="72">
      <c r="A72" s="3424" t="inlineStr">
        <is>
          <t>УК-7</t>
        </is>
      </c>
      <c r="B72" s="126" t="n"/>
      <c r="C72" s="126" t="n"/>
      <c r="D72" s="126" t="n"/>
      <c r="E72" s="126" t="n"/>
      <c r="F72" s="175" t="n"/>
      <c r="G72" s="3090" t="inlineStr">
        <is>
          <t>Применять психолого-педагогические методы информационно-коммуникационные технологии в образовании и управлении</t>
        </is>
      </c>
      <c r="H72" s="131" t="n"/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2" t="n"/>
      <c r="BI72" s="3427" t="inlineStr">
        <is>
          <t>1.2, 2.3.2</t>
        </is>
      </c>
      <c r="BJ72" s="126" t="n"/>
      <c r="BK72" s="126" t="n"/>
      <c r="BL72" s="126" t="n"/>
      <c r="BM72" s="175" t="n"/>
      <c r="BN72" s="514" t="n"/>
      <c r="BO72" s="1" t="n"/>
      <c r="BP72" s="1" t="n"/>
      <c r="BQ72" s="1" t="n"/>
      <c r="BR72" s="1" t="n"/>
    </row>
    <row r="73">
      <c r="A73" s="3424" t="inlineStr">
        <is>
          <t>УПК-1</t>
        </is>
      </c>
      <c r="B73" s="126" t="n"/>
      <c r="C73" s="126" t="n"/>
      <c r="D73" s="126" t="n"/>
      <c r="E73" s="126" t="n"/>
      <c r="F73" s="175" t="n"/>
      <c r="G73" s="3090" t="inlineStr">
        <is>
          <t>Владеть теорией других химико-технологических процессов и аппаратов на уровне, позволяющем профессионально проводить их расчеты, исследования</t>
        </is>
      </c>
      <c r="H73" s="131" t="n"/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2" t="n"/>
      <c r="BI73" s="3367" t="inlineStr">
        <is>
          <t>1.1, 2.4.1, 2.4.2, 2.5.1, 2.5.2, 2.5.3</t>
        </is>
      </c>
      <c r="BJ73" s="126" t="n"/>
      <c r="BK73" s="126" t="n"/>
      <c r="BL73" s="126" t="n"/>
      <c r="BM73" s="175" t="n"/>
      <c r="BN73" s="514" t="n"/>
      <c r="BO73" s="1" t="n"/>
      <c r="BP73" s="1" t="n"/>
      <c r="BQ73" s="1" t="n"/>
      <c r="BR73" s="1" t="n"/>
    </row>
    <row r="74">
      <c r="A74" s="3424" t="inlineStr">
        <is>
          <t>УПК-2</t>
        </is>
      </c>
      <c r="B74" s="126" t="n"/>
      <c r="C74" s="126" t="n"/>
      <c r="D74" s="126" t="n"/>
      <c r="E74" s="126" t="n"/>
      <c r="F74" s="175" t="n"/>
      <c r="G74" s="3090" t="inlineStr">
        <is>
          <t>Осуществлять технологическое проектирование химических производств с применением современных средств</t>
        </is>
      </c>
      <c r="H74" s="131" t="n"/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2" t="n"/>
      <c r="BI74" s="3427" t="inlineStr">
        <is>
          <t>1.1, 2.4.1, 2.4.3, 2.5.3</t>
        </is>
      </c>
      <c r="BJ74" s="126" t="n"/>
      <c r="BK74" s="126" t="n"/>
      <c r="BL74" s="126" t="n"/>
      <c r="BM74" s="175" t="n"/>
      <c r="BN74" s="514" t="n"/>
      <c r="BO74" s="1" t="n"/>
      <c r="BP74" s="1" t="n"/>
      <c r="BQ74" s="1" t="n"/>
      <c r="BR74" s="1" t="n"/>
    </row>
    <row r="75">
      <c r="A75" s="3424" t="inlineStr">
        <is>
          <t>УПК-3</t>
        </is>
      </c>
      <c r="B75" s="126" t="n"/>
      <c r="C75" s="126" t="n"/>
      <c r="D75" s="126" t="n"/>
      <c r="E75" s="126" t="n"/>
      <c r="F75" s="175" t="n"/>
      <c r="G75" s="3090" t="inlineStr">
        <is>
          <t>Применять методы и методики расчетов и конструирования химического оборудования</t>
        </is>
      </c>
      <c r="H75" s="131" t="n"/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2" t="n"/>
      <c r="BI75" s="3367" t="inlineStr">
        <is>
          <t>1.1, 2.4.2, 2.4.3</t>
        </is>
      </c>
      <c r="BJ75" s="126" t="n"/>
      <c r="BK75" s="126" t="n"/>
      <c r="BL75" s="126" t="n"/>
      <c r="BM75" s="175" t="n"/>
      <c r="BN75" s="514" t="n"/>
      <c r="BO75" s="1" t="n"/>
      <c r="BP75" s="1" t="n"/>
      <c r="BQ75" s="1" t="n"/>
      <c r="BR75" s="1" t="n"/>
    </row>
    <row r="76">
      <c r="A76" s="3424" t="inlineStr">
        <is>
          <t>УПК-4</t>
        </is>
      </c>
      <c r="B76" s="126" t="n"/>
      <c r="C76" s="126" t="n"/>
      <c r="D76" s="126" t="n"/>
      <c r="E76" s="126" t="n"/>
      <c r="F76" s="175" t="n"/>
      <c r="G76" s="3090" t="inlineStr">
        <is>
          <t>Самостоятельно проводить экспериментальные исследования химико-технологических процессов и аппаратов</t>
        </is>
      </c>
      <c r="H76" s="131" t="n"/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2" t="n"/>
      <c r="BI76" s="3367" t="inlineStr">
        <is>
          <t>1.1, 1.2, 2.5.1, 2.5.2</t>
        </is>
      </c>
      <c r="BJ76" s="126" t="n"/>
      <c r="BK76" s="126" t="n"/>
      <c r="BL76" s="126" t="n"/>
      <c r="BM76" s="175" t="n"/>
      <c r="BN76" s="514" t="n"/>
      <c r="BO76" s="1" t="n"/>
      <c r="BP76" s="1" t="n"/>
      <c r="BQ76" s="1" t="n"/>
      <c r="BR76" s="1" t="n"/>
    </row>
    <row r="77">
      <c r="A77" s="3424" t="inlineStr">
        <is>
          <t>СК-1</t>
        </is>
      </c>
      <c r="B77" s="126" t="n"/>
      <c r="C77" s="126" t="n"/>
      <c r="D77" s="126" t="n"/>
      <c r="E77" s="126" t="n"/>
      <c r="F77" s="175" t="n"/>
      <c r="G77" s="3090" t="inlineStr">
        <is>
          <t>Быть способным осуществлять анализ химико-технологических процессов и аппаратов с целью их усовершенствования и оптимизации</t>
        </is>
      </c>
      <c r="H77" s="131" t="n"/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2" t="n"/>
      <c r="BI77" s="3427" t="inlineStr">
        <is>
          <t>2.3.2, 2.4.1, 2.5.2, 2.5.3</t>
        </is>
      </c>
      <c r="BJ77" s="126" t="n"/>
      <c r="BK77" s="126" t="n"/>
      <c r="BL77" s="126" t="n"/>
      <c r="BM77" s="175" t="n"/>
      <c r="BN77" s="514" t="n"/>
      <c r="BO77" s="1" t="n"/>
      <c r="BP77" s="1" t="n"/>
      <c r="BQ77" s="1" t="n"/>
      <c r="BR77" s="1" t="n"/>
    </row>
    <row r="78">
      <c r="A78" s="3424" t="inlineStr">
        <is>
          <t>СК-2</t>
        </is>
      </c>
      <c r="B78" s="126" t="n"/>
      <c r="C78" s="126" t="n"/>
      <c r="D78" s="126" t="n"/>
      <c r="E78" s="126" t="n"/>
      <c r="F78" s="175" t="n"/>
      <c r="G78" s="3090" t="inlineStr">
        <is>
          <t>Уметь проводить теоретические исследования химико-технологических процессов и аппаратов</t>
        </is>
      </c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2" t="n"/>
      <c r="BI78" s="3427" t="inlineStr">
        <is>
          <t xml:space="preserve"> 2.3.1, 2.5.2 </t>
        </is>
      </c>
      <c r="BJ78" s="126" t="n"/>
      <c r="BK78" s="126" t="n"/>
      <c r="BL78" s="126" t="n"/>
      <c r="BM78" s="175" t="n"/>
      <c r="BN78" s="515" t="n"/>
      <c r="BO78" s="1" t="n"/>
      <c r="BP78" s="1" t="n"/>
      <c r="BQ78" s="1" t="n"/>
      <c r="BR78" s="1" t="n"/>
    </row>
    <row r="79">
      <c r="A79" s="3424" t="inlineStr">
        <is>
          <t>СК-3</t>
        </is>
      </c>
      <c r="B79" s="126" t="n"/>
      <c r="C79" s="126" t="n"/>
      <c r="D79" s="126" t="n"/>
      <c r="E79" s="126" t="n"/>
      <c r="F79" s="175" t="n"/>
      <c r="G79" s="3090" t="inlineStr">
        <is>
          <t>Уметь применять современные средства при расчетах, проектировании и исследованиях</t>
        </is>
      </c>
      <c r="H79" s="131" t="n"/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2" t="n"/>
      <c r="BI79" s="3367" t="inlineStr">
        <is>
          <t>2.4.2, 2.4.3, 2.5.1, 2.5.3</t>
        </is>
      </c>
      <c r="BJ79" s="126" t="n"/>
      <c r="BK79" s="126" t="n"/>
      <c r="BL79" s="126" t="n"/>
      <c r="BM79" s="175" t="n"/>
      <c r="BN79" s="514" t="n"/>
      <c r="BO79" s="1" t="n"/>
      <c r="BP79" s="1" t="n"/>
      <c r="BQ79" s="1" t="n"/>
      <c r="BR79" s="1" t="n"/>
    </row>
    <row r="80">
      <c r="A80" s="3428" t="inlineStr">
        <is>
          <t>СК-4</t>
        </is>
      </c>
      <c r="B80" s="202" t="n"/>
      <c r="C80" s="202" t="n"/>
      <c r="D80" s="202" t="n"/>
      <c r="E80" s="202" t="n"/>
      <c r="F80" s="203" t="n"/>
      <c r="G80" s="3429" t="inlineStr">
        <is>
          <t>Уметь разрабатывать методику эксперимента для получения результатов пригодных к масштабированию</t>
        </is>
      </c>
      <c r="H80" s="194" t="n"/>
      <c r="I80" s="194" t="n"/>
      <c r="J80" s="194" t="n"/>
      <c r="K80" s="194" t="n"/>
      <c r="L80" s="194" t="n"/>
      <c r="M80" s="194" t="n"/>
      <c r="N80" s="194" t="n"/>
      <c r="O80" s="194" t="n"/>
      <c r="P80" s="194" t="n"/>
      <c r="Q80" s="194" t="n"/>
      <c r="R80" s="194" t="n"/>
      <c r="S80" s="194" t="n"/>
      <c r="T80" s="194" t="n"/>
      <c r="U80" s="194" t="n"/>
      <c r="V80" s="194" t="n"/>
      <c r="W80" s="194" t="n"/>
      <c r="X80" s="194" t="n"/>
      <c r="Y80" s="194" t="n"/>
      <c r="Z80" s="194" t="n"/>
      <c r="AA80" s="194" t="n"/>
      <c r="AB80" s="194" t="n"/>
      <c r="AC80" s="194" t="n"/>
      <c r="AD80" s="194" t="n"/>
      <c r="AE80" s="194" t="n"/>
      <c r="AF80" s="194" t="n"/>
      <c r="AG80" s="194" t="n"/>
      <c r="AH80" s="194" t="n"/>
      <c r="AI80" s="194" t="n"/>
      <c r="AJ80" s="194" t="n"/>
      <c r="AK80" s="194" t="n"/>
      <c r="AL80" s="194" t="n"/>
      <c r="AM80" s="194" t="n"/>
      <c r="AN80" s="194" t="n"/>
      <c r="AO80" s="194" t="n"/>
      <c r="AP80" s="194" t="n"/>
      <c r="AQ80" s="194" t="n"/>
      <c r="AR80" s="194" t="n"/>
      <c r="AS80" s="194" t="n"/>
      <c r="AT80" s="194" t="n"/>
      <c r="AU80" s="194" t="n"/>
      <c r="AV80" s="194" t="n"/>
      <c r="AW80" s="194" t="n"/>
      <c r="AX80" s="194" t="n"/>
      <c r="AY80" s="194" t="n"/>
      <c r="AZ80" s="194" t="n"/>
      <c r="BA80" s="194" t="n"/>
      <c r="BB80" s="194" t="n"/>
      <c r="BC80" s="194" t="n"/>
      <c r="BD80" s="194" t="n"/>
      <c r="BE80" s="194" t="n"/>
      <c r="BF80" s="194" t="n"/>
      <c r="BG80" s="194" t="n"/>
      <c r="BH80" s="1971" t="n"/>
      <c r="BI80" s="898" t="inlineStr">
        <is>
          <t>2.2, 2.5.3</t>
        </is>
      </c>
      <c r="BJ80" s="202" t="n"/>
      <c r="BK80" s="202" t="n"/>
      <c r="BL80" s="202" t="n"/>
      <c r="BM80" s="203" t="n"/>
      <c r="BN80" s="90" t="n"/>
      <c r="BO80" s="1" t="n"/>
      <c r="BP80" s="1" t="n"/>
      <c r="BQ80" s="1" t="n"/>
      <c r="BR80" s="1" t="n"/>
    </row>
    <row r="81">
      <c r="A81" s="3430" t="n"/>
      <c r="B81" s="3430" t="n"/>
      <c r="C81" s="3430" t="n"/>
      <c r="D81" s="3430" t="n"/>
      <c r="E81" s="3430" t="n"/>
      <c r="F81" s="3430" t="n"/>
      <c r="G81" s="265" t="n"/>
      <c r="H81" s="265" t="n"/>
      <c r="I81" s="265" t="n"/>
      <c r="J81" s="265" t="n"/>
      <c r="K81" s="265" t="n"/>
      <c r="L81" s="265" t="n"/>
      <c r="M81" s="265" t="n"/>
      <c r="N81" s="265" t="n"/>
      <c r="O81" s="265" t="n"/>
      <c r="P81" s="265" t="n"/>
      <c r="Q81" s="265" t="n"/>
      <c r="R81" s="265" t="n"/>
      <c r="S81" s="265" t="n"/>
      <c r="T81" s="265" t="n"/>
      <c r="U81" s="265" t="n"/>
      <c r="V81" s="265" t="n"/>
      <c r="W81" s="265" t="n"/>
      <c r="X81" s="265" t="n"/>
      <c r="Y81" s="265" t="n"/>
      <c r="Z81" s="265" t="n"/>
      <c r="AA81" s="265" t="n"/>
      <c r="AB81" s="265" t="n"/>
      <c r="AC81" s="265" t="n"/>
      <c r="AD81" s="265" t="n"/>
      <c r="AE81" s="265" t="n"/>
      <c r="AF81" s="265" t="n"/>
      <c r="AG81" s="265" t="n"/>
      <c r="AH81" s="265" t="n"/>
      <c r="AI81" s="265" t="n"/>
      <c r="AJ81" s="265" t="n"/>
      <c r="AK81" s="265" t="n"/>
      <c r="AL81" s="265" t="n"/>
      <c r="AM81" s="265" t="n"/>
      <c r="AN81" s="265" t="n"/>
      <c r="AO81" s="265" t="n"/>
      <c r="AP81" s="265" t="n"/>
      <c r="AQ81" s="265" t="n"/>
      <c r="AR81" s="265" t="n"/>
      <c r="AS81" s="265" t="n"/>
      <c r="AT81" s="265" t="n"/>
      <c r="AU81" s="265" t="n"/>
      <c r="AV81" s="265" t="n"/>
      <c r="AW81" s="265" t="n"/>
      <c r="AX81" s="265" t="n"/>
      <c r="AY81" s="265" t="n"/>
      <c r="AZ81" s="265" t="n"/>
      <c r="BA81" s="265" t="n"/>
      <c r="BB81" s="265" t="n"/>
      <c r="BC81" s="265" t="n"/>
      <c r="BD81" s="265" t="n"/>
      <c r="BE81" s="265" t="n"/>
      <c r="BF81" s="265" t="n"/>
      <c r="BG81" s="265" t="n"/>
      <c r="BH81" s="265" t="n"/>
      <c r="BI81" s="899" t="n"/>
      <c r="BJ81" s="899" t="n"/>
      <c r="BK81" s="899" t="n"/>
      <c r="BL81" s="899" t="n"/>
      <c r="BM81" s="899" t="n"/>
      <c r="BN81" s="243" t="n"/>
      <c r="BO81" s="1" t="n"/>
      <c r="BP81" s="1" t="n"/>
      <c r="BQ81" s="1" t="n"/>
      <c r="BR81" s="1" t="n"/>
    </row>
    <row r="82">
      <c r="A82" s="90" t="n"/>
      <c r="B82" s="1" t="n"/>
      <c r="C82" s="23" t="n"/>
      <c r="D82" s="274" t="inlineStr">
        <is>
          <t xml:space="preserve">Учебный план углубленного высшего образования по специальности 7-06-0711-09 "Инженерия химико-технологических процессов"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7-06-07-018/пр. </t>
        </is>
      </c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/>
      <c r="AM82" s="1" t="n"/>
      <c r="AN82" s="1" t="n"/>
      <c r="AO82" s="1" t="n"/>
      <c r="AP82" s="1" t="n"/>
      <c r="AQ82" s="1" t="n"/>
      <c r="AR82" s="1" t="n"/>
      <c r="AS82" s="1" t="n"/>
      <c r="AT82" s="1" t="n"/>
      <c r="AU82" s="1" t="n"/>
      <c r="AV82" s="1" t="n"/>
      <c r="AW82" s="1" t="n"/>
      <c r="AX82" s="1" t="n"/>
      <c r="AY82" s="1" t="n"/>
      <c r="AZ82" s="1" t="n"/>
      <c r="BA82" s="1" t="n"/>
      <c r="BB82" s="1" t="n"/>
      <c r="BC82" s="1" t="n"/>
      <c r="BD82" s="1" t="n"/>
      <c r="BE82" s="1" t="n"/>
      <c r="BF82" s="1" t="n"/>
      <c r="BG82" s="1" t="n"/>
      <c r="BH82" s="1" t="n"/>
      <c r="BI82" s="1" t="n"/>
      <c r="BJ82" s="1" t="n"/>
      <c r="BK82" s="23" t="n"/>
      <c r="BL82" s="23" t="n"/>
      <c r="BM82" s="23" t="n"/>
      <c r="BN82" s="90" t="n"/>
      <c r="BO82" s="1" t="n"/>
      <c r="BP82" s="1" t="n"/>
      <c r="BQ82" s="1" t="n"/>
      <c r="BR82" s="1" t="n"/>
    </row>
    <row r="83">
      <c r="A83" s="90" t="n"/>
      <c r="B83" s="23" t="n"/>
      <c r="C83" s="23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/>
      <c r="AM83" s="1" t="n"/>
      <c r="AN83" s="1" t="n"/>
      <c r="AO83" s="1" t="n"/>
      <c r="AP83" s="1" t="n"/>
      <c r="AQ83" s="1" t="n"/>
      <c r="AR83" s="1" t="n"/>
      <c r="AS83" s="1" t="n"/>
      <c r="AT83" s="1" t="n"/>
      <c r="AU83" s="1" t="n"/>
      <c r="AV83" s="1" t="n"/>
      <c r="AW83" s="1" t="n"/>
      <c r="AX83" s="1" t="n"/>
      <c r="AY83" s="1" t="n"/>
      <c r="AZ83" s="1" t="n"/>
      <c r="BA83" s="1" t="n"/>
      <c r="BB83" s="1" t="n"/>
      <c r="BC83" s="1" t="n"/>
      <c r="BD83" s="1" t="n"/>
      <c r="BE83" s="1" t="n"/>
      <c r="BF83" s="1" t="n"/>
      <c r="BG83" s="1" t="n"/>
      <c r="BH83" s="1" t="n"/>
      <c r="BI83" s="1" t="n"/>
      <c r="BJ83" s="1" t="n"/>
      <c r="BK83" s="23" t="n"/>
      <c r="BL83" s="23" t="n"/>
      <c r="BM83" s="23" t="n"/>
      <c r="BN83" s="90" t="n"/>
      <c r="BO83" s="1" t="n"/>
      <c r="BP83" s="1" t="n"/>
      <c r="BQ83" s="1" t="n"/>
      <c r="BR83" s="1" t="n"/>
    </row>
    <row r="84">
      <c r="A84" s="1" t="n"/>
      <c r="B84" s="90" t="n"/>
      <c r="C84" s="3431" t="inlineStr">
        <is>
          <t>*</t>
        </is>
      </c>
      <c r="D84" s="1172" t="inlineStr">
        <is>
          <t>Изучение общеобразовательных дисциплин «Философия и методология науки», «Иностранный язык», «Основы информационных технологий» является обязательным для магистрантов – граждан Республики Беларусь.</t>
        </is>
      </c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/>
      <c r="AM84" s="1" t="n"/>
      <c r="AN84" s="1" t="n"/>
      <c r="AO84" s="1" t="n"/>
      <c r="AP84" s="1" t="n"/>
      <c r="AQ84" s="1" t="n"/>
      <c r="AR84" s="1" t="n"/>
      <c r="AS84" s="1" t="n"/>
      <c r="AT84" s="1" t="n"/>
      <c r="AU84" s="1" t="n"/>
      <c r="AV84" s="1" t="n"/>
      <c r="AW84" s="1" t="n"/>
      <c r="AX84" s="1" t="n"/>
      <c r="AY84" s="1" t="n"/>
      <c r="AZ84" s="1" t="n"/>
      <c r="BA84" s="1" t="n"/>
      <c r="BB84" s="1" t="n"/>
      <c r="BC84" s="1" t="n"/>
      <c r="BD84" s="1" t="n"/>
      <c r="BE84" s="1" t="n"/>
      <c r="BF84" s="1" t="n"/>
      <c r="BG84" s="1" t="n"/>
      <c r="BH84" s="1" t="n"/>
      <c r="BI84" s="1" t="n"/>
      <c r="BJ84" s="1" t="n"/>
      <c r="BK84" s="1" t="n"/>
      <c r="BL84" s="1" t="n"/>
      <c r="BM84" s="30" t="n"/>
      <c r="BN84" s="30" t="n"/>
      <c r="BO84" s="90" t="n"/>
      <c r="BP84" s="1" t="n"/>
      <c r="BQ84" s="1" t="n"/>
      <c r="BR84" s="1" t="n"/>
    </row>
    <row r="85">
      <c r="A85" s="1" t="n"/>
      <c r="B85" s="2885" t="n"/>
      <c r="C85" s="3431" t="inlineStr">
        <is>
          <t>д</t>
        </is>
      </c>
      <c r="D85" s="1172" t="inlineStr">
        <is>
          <t>Дифференцированный зачет.</t>
        </is>
      </c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23" t="n"/>
      <c r="R85" s="23" t="n"/>
      <c r="S85" s="23" t="n"/>
      <c r="T85" s="23" t="n"/>
      <c r="U85" s="23" t="n"/>
      <c r="V85" s="23" t="n"/>
      <c r="W85" s="23" t="n"/>
      <c r="X85" s="23" t="n"/>
      <c r="Y85" s="23" t="n"/>
      <c r="Z85" s="23" t="n"/>
      <c r="AA85" s="23" t="n"/>
      <c r="AB85" s="23" t="n"/>
      <c r="AC85" s="23" t="n"/>
      <c r="AD85" s="23" t="n"/>
      <c r="AE85" s="23" t="n"/>
      <c r="AF85" s="23" t="n"/>
      <c r="AG85" s="23" t="n"/>
      <c r="AH85" s="23" t="n"/>
      <c r="AI85" s="23" t="n"/>
      <c r="AJ85" s="23" t="n"/>
      <c r="AK85" s="23" t="n"/>
      <c r="AL85" s="23" t="n"/>
      <c r="AM85" s="23" t="n"/>
      <c r="AN85" s="23" t="n"/>
      <c r="AO85" s="23" t="n"/>
      <c r="AP85" s="23" t="n"/>
      <c r="AQ85" s="23" t="n"/>
      <c r="AR85" s="23" t="n"/>
      <c r="AS85" s="23" t="n"/>
      <c r="AT85" s="23" t="n"/>
      <c r="AU85" s="23" t="n"/>
      <c r="AV85" s="23" t="n"/>
      <c r="AW85" s="23" t="n"/>
      <c r="AX85" s="23" t="n"/>
      <c r="AY85" s="23" t="n"/>
      <c r="AZ85" s="23" t="n"/>
      <c r="BA85" s="23" t="n"/>
      <c r="BB85" s="23" t="n"/>
      <c r="BC85" s="23" t="n"/>
      <c r="BD85" s="23" t="n"/>
      <c r="BE85" s="23" t="n"/>
      <c r="BF85" s="23" t="n"/>
      <c r="BG85" s="23" t="n"/>
      <c r="BH85" s="23" t="n"/>
      <c r="BI85" s="23" t="n"/>
      <c r="BJ85" s="23" t="n"/>
      <c r="BK85" s="30" t="n"/>
      <c r="BL85" s="23" t="n"/>
      <c r="BM85" s="23" t="n"/>
      <c r="BN85" s="23" t="n"/>
      <c r="BO85" s="244" t="n"/>
      <c r="BP85" s="1" t="n"/>
      <c r="BQ85" s="1" t="n"/>
      <c r="BR85" s="1" t="n"/>
    </row>
    <row r="86">
      <c r="A86" s="1" t="n"/>
      <c r="B86" s="689" t="n"/>
      <c r="C86" s="253" t="n"/>
      <c r="D86" s="253" t="n"/>
      <c r="E86" s="253" t="n"/>
      <c r="F86" s="253" t="n"/>
      <c r="G86" s="253" t="n"/>
      <c r="H86" s="253" t="n"/>
      <c r="I86" s="253" t="n"/>
      <c r="J86" s="253" t="n"/>
      <c r="K86" s="253" t="n"/>
      <c r="L86" s="253" t="n"/>
      <c r="M86" s="253" t="n"/>
      <c r="N86" s="253" t="n"/>
      <c r="O86" s="253" t="n"/>
      <c r="P86" s="253" t="n"/>
      <c r="Q86" s="253" t="n"/>
      <c r="R86" s="253" t="n"/>
      <c r="S86" s="253" t="n"/>
      <c r="T86" s="253" t="n"/>
      <c r="U86" s="253" t="n"/>
      <c r="V86" s="253" t="n"/>
      <c r="W86" s="253" t="n"/>
      <c r="X86" s="253" t="n"/>
      <c r="Y86" s="253" t="n"/>
      <c r="Z86" s="253" t="n"/>
      <c r="AA86" s="253" t="n"/>
      <c r="AB86" s="253" t="n"/>
      <c r="AC86" s="253" t="n"/>
      <c r="AD86" s="253" t="n"/>
      <c r="AE86" s="253" t="n"/>
      <c r="AF86" s="253" t="n"/>
      <c r="AG86" s="253" t="n"/>
      <c r="AH86" s="253" t="n"/>
      <c r="AI86" s="253" t="n"/>
      <c r="AJ86" s="253" t="n"/>
      <c r="AK86" s="253" t="n"/>
      <c r="AL86" s="253" t="n"/>
      <c r="AM86" s="253" t="n"/>
      <c r="AN86" s="253" t="n"/>
      <c r="AO86" s="253" t="n"/>
      <c r="AP86" s="253" t="n"/>
      <c r="AQ86" s="253" t="n"/>
      <c r="AR86" s="253" t="n"/>
      <c r="AS86" s="253" t="n"/>
      <c r="AT86" s="253" t="n"/>
      <c r="AU86" s="253" t="n"/>
      <c r="AV86" s="253" t="n"/>
      <c r="AW86" s="253" t="n"/>
      <c r="AX86" s="253" t="n"/>
      <c r="AY86" s="253" t="n"/>
      <c r="AZ86" s="253" t="n"/>
      <c r="BA86" s="253" t="n"/>
      <c r="BB86" s="253" t="n"/>
      <c r="BC86" s="253" t="n"/>
      <c r="BD86" s="253" t="n"/>
      <c r="BE86" s="253" t="n"/>
      <c r="BF86" s="253" t="n"/>
      <c r="BG86" s="253" t="n"/>
      <c r="BH86" s="253" t="n"/>
      <c r="BI86" s="253" t="n"/>
      <c r="BJ86" s="253" t="n"/>
      <c r="BK86" s="247" t="n"/>
      <c r="BL86" s="247" t="n"/>
      <c r="BM86" s="247" t="n"/>
      <c r="BN86" s="247" t="n"/>
      <c r="BO86" s="247" t="n"/>
      <c r="BP86" s="1" t="n"/>
      <c r="BQ86" s="1" t="n"/>
      <c r="BR86" s="1" t="n"/>
    </row>
    <row r="87">
      <c r="A87" s="1" t="n"/>
      <c r="B87" s="243" t="n"/>
      <c r="C87" s="243" t="n"/>
      <c r="D87" s="243" t="n"/>
      <c r="E87" s="243" t="n"/>
      <c r="F87" s="243" t="n"/>
      <c r="G87" s="243" t="n"/>
      <c r="H87" s="243" t="n"/>
      <c r="I87" s="243" t="n"/>
      <c r="J87" s="243" t="n"/>
      <c r="K87" s="243" t="n"/>
      <c r="L87" s="243" t="n"/>
      <c r="M87" s="243" t="n"/>
      <c r="N87" s="243" t="n"/>
      <c r="O87" s="243" t="n"/>
      <c r="P87" s="243" t="n"/>
      <c r="Q87" s="243" t="n"/>
      <c r="R87" s="243" t="n"/>
      <c r="S87" s="243" t="n"/>
      <c r="T87" s="243" t="n"/>
      <c r="U87" s="243" t="n"/>
      <c r="V87" s="243" t="n"/>
      <c r="W87" s="243" t="n"/>
      <c r="X87" s="243" t="n"/>
      <c r="Y87" s="243" t="n"/>
      <c r="Z87" s="243" t="n"/>
      <c r="AA87" s="243" t="n"/>
      <c r="AB87" s="243" t="n"/>
      <c r="AC87" s="243" t="n"/>
      <c r="AD87" s="243" t="n"/>
      <c r="AE87" s="243" t="n"/>
      <c r="AF87" s="243" t="n"/>
      <c r="AG87" s="243" t="n"/>
      <c r="AH87" s="243" t="n"/>
      <c r="AI87" s="243" t="n"/>
      <c r="AJ87" s="243" t="n"/>
      <c r="AK87" s="243" t="n"/>
      <c r="AL87" s="243" t="n"/>
      <c r="AM87" s="243" t="n"/>
      <c r="AN87" s="243" t="n"/>
      <c r="AO87" s="243" t="n"/>
      <c r="AP87" s="243" t="n"/>
      <c r="AQ87" s="243" t="n"/>
      <c r="AR87" s="243" t="n"/>
      <c r="AS87" s="243" t="n"/>
      <c r="AT87" s="243" t="n"/>
      <c r="AU87" s="243" t="n"/>
      <c r="AV87" s="243" t="n"/>
      <c r="AW87" s="243" t="n"/>
      <c r="AX87" s="243" t="n"/>
      <c r="AY87" s="243" t="n"/>
      <c r="AZ87" s="243" t="n"/>
      <c r="BA87" s="243" t="n"/>
      <c r="BB87" s="243" t="n"/>
      <c r="BC87" s="243" t="n"/>
      <c r="BD87" s="243" t="n"/>
      <c r="BE87" s="243" t="n"/>
      <c r="BF87" s="243" t="n"/>
      <c r="BG87" s="243" t="n"/>
      <c r="BH87" s="243" t="n"/>
      <c r="BI87" s="243" t="n"/>
      <c r="BJ87" s="243" t="n"/>
      <c r="BK87" s="243" t="n"/>
      <c r="BL87" s="243" t="n"/>
      <c r="BM87" s="243" t="n"/>
      <c r="BN87" s="243" t="n"/>
      <c r="BO87" s="243" t="n"/>
      <c r="BP87" s="1" t="n"/>
      <c r="BQ87" s="1" t="n"/>
      <c r="BR87" s="1" t="n"/>
    </row>
    <row r="88">
      <c r="A88" s="1" t="n"/>
      <c r="B88" s="90" t="n"/>
      <c r="C88" s="3" t="inlineStr">
        <is>
          <t>Проректор по учебной работе</t>
        </is>
      </c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272" t="n"/>
      <c r="AC88" s="273" t="n"/>
      <c r="AD88" s="273" t="n"/>
      <c r="AE88" s="273" t="n"/>
      <c r="AF88" s="273" t="n"/>
      <c r="AG88" s="273" t="n"/>
      <c r="AH88" s="273" t="n"/>
      <c r="AI88" s="272" t="n"/>
      <c r="AJ88" s="41" t="n"/>
      <c r="AK88" s="41" t="n"/>
      <c r="AL88" s="41" t="n"/>
      <c r="AM88" s="41" t="n"/>
      <c r="AN88" s="41" t="n"/>
      <c r="AO88" s="3" t="n"/>
      <c r="AP88" s="41" t="inlineStr">
        <is>
          <t>А.А. Сакович</t>
        </is>
      </c>
      <c r="AQ88" s="3" t="n"/>
      <c r="AR88" s="274" t="n"/>
      <c r="AS88" s="274" t="n"/>
      <c r="AT88" s="274" t="n"/>
      <c r="AU88" s="274" t="n"/>
      <c r="AV88" s="3" t="n"/>
      <c r="AW88" s="3" t="n"/>
      <c r="AX88" s="3" t="n"/>
      <c r="AY88" s="244" t="n"/>
      <c r="AZ88" s="1857" t="n"/>
      <c r="BA88" s="1857" t="n"/>
      <c r="BB88" s="1857" t="n"/>
      <c r="BC88" s="523" t="n"/>
      <c r="BD88" s="523" t="n"/>
      <c r="BE88" s="523" t="n"/>
      <c r="BF88" s="523" t="n"/>
      <c r="BG88" s="523" t="n"/>
      <c r="BH88" s="523" t="n"/>
      <c r="BI88" s="523" t="n"/>
      <c r="BJ88" s="523" t="n"/>
      <c r="BK88" s="523" t="n"/>
      <c r="BL88" s="90" t="n"/>
      <c r="BM88" s="90" t="n"/>
      <c r="BN88" s="90" t="n"/>
      <c r="BO88" s="90" t="n"/>
      <c r="BP88" s="1" t="n"/>
      <c r="BQ88" s="1" t="n"/>
      <c r="BR88" s="1" t="n"/>
    </row>
    <row r="89">
      <c r="A89" s="1" t="n"/>
      <c r="B89" s="90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41" t="n"/>
      <c r="AC89" s="3" t="n"/>
      <c r="AD89" s="3" t="n"/>
      <c r="AE89" s="3" t="n"/>
      <c r="AF89" s="3" t="n"/>
      <c r="AG89" s="3" t="n"/>
      <c r="AH89" s="3" t="n"/>
      <c r="AI89" s="41" t="n"/>
      <c r="AJ89" s="41" t="n"/>
      <c r="AK89" s="41" t="n"/>
      <c r="AL89" s="41" t="n"/>
      <c r="AM89" s="41" t="n"/>
      <c r="AN89" s="41" t="n"/>
      <c r="AO89" s="3" t="n"/>
      <c r="AP89" s="41" t="n"/>
      <c r="AQ89" s="3" t="n"/>
      <c r="AR89" s="274" t="n"/>
      <c r="AS89" s="274" t="n"/>
      <c r="AT89" s="274" t="n"/>
      <c r="AU89" s="274" t="n"/>
      <c r="AV89" s="3" t="n"/>
      <c r="AW89" s="3" t="n"/>
      <c r="AX89" s="3" t="n"/>
      <c r="AY89" s="244" t="n"/>
      <c r="AZ89" s="1857" t="n"/>
      <c r="BA89" s="1857" t="n"/>
      <c r="BB89" s="1857" t="n"/>
      <c r="BC89" s="523" t="n"/>
      <c r="BD89" s="523" t="n"/>
      <c r="BE89" s="523" t="n"/>
      <c r="BF89" s="523" t="n"/>
      <c r="BG89" s="523" t="n"/>
      <c r="BH89" s="523" t="n"/>
      <c r="BI89" s="523" t="n"/>
      <c r="BJ89" s="523" t="n"/>
      <c r="BK89" s="523" t="n"/>
      <c r="BL89" s="90" t="n"/>
      <c r="BM89" s="90" t="n"/>
      <c r="BN89" s="90" t="n"/>
      <c r="BO89" s="90" t="n"/>
      <c r="BP89" s="1" t="n"/>
      <c r="BQ89" s="1" t="n"/>
      <c r="BR89" s="1" t="n"/>
    </row>
    <row r="90">
      <c r="A90" s="1" t="n"/>
      <c r="B90" s="90" t="n"/>
      <c r="C90" s="273" t="n"/>
      <c r="D90" s="273" t="n"/>
      <c r="E90" s="273" t="n"/>
      <c r="F90" s="273" t="n"/>
      <c r="G90" s="277" t="inlineStr">
        <is>
          <t>20___</t>
        </is>
      </c>
      <c r="H90" s="278" t="n"/>
      <c r="I90" s="41" t="n"/>
      <c r="J90" s="41" t="n"/>
      <c r="K90" s="279" t="n"/>
      <c r="L90" s="274" t="n"/>
      <c r="M90" s="274" t="n"/>
      <c r="N90" s="274" t="n"/>
      <c r="O90" s="274" t="n"/>
      <c r="P90" s="274" t="n"/>
      <c r="Q90" s="274" t="n"/>
      <c r="R90" s="274" t="n"/>
      <c r="S90" s="274" t="n"/>
      <c r="T90" s="274" t="n"/>
      <c r="U90" s="274" t="n"/>
      <c r="V90" s="274" t="n"/>
      <c r="W90" s="274" t="n"/>
      <c r="X90" s="274" t="n"/>
      <c r="Y90" s="274" t="n"/>
      <c r="Z90" s="274" t="n"/>
      <c r="AA90" s="41" t="n"/>
      <c r="AB90" s="41" t="n"/>
      <c r="AC90" s="41" t="n"/>
      <c r="AD90" s="41" t="n"/>
      <c r="AE90" s="41" t="n"/>
      <c r="AF90" s="41" t="n"/>
      <c r="AG90" s="41" t="n"/>
      <c r="AH90" s="41" t="n"/>
      <c r="AI90" s="41" t="n"/>
      <c r="AJ90" s="41" t="n"/>
      <c r="AK90" s="41" t="n"/>
      <c r="AL90" s="41" t="n"/>
      <c r="AM90" s="41" t="n"/>
      <c r="AN90" s="41" t="n"/>
      <c r="AO90" s="41" t="n"/>
      <c r="AP90" s="41" t="n"/>
      <c r="AQ90" s="41" t="n"/>
      <c r="AR90" s="41" t="n"/>
      <c r="AS90" s="41" t="n"/>
      <c r="AT90" s="41" t="n"/>
      <c r="AU90" s="41" t="n"/>
      <c r="AV90" s="41" t="n"/>
      <c r="AW90" s="41" t="n"/>
      <c r="AX90" s="41" t="n"/>
      <c r="AY90" s="90" t="n"/>
      <c r="AZ90" s="1857" t="n"/>
      <c r="BA90" s="1857" t="n"/>
      <c r="BB90" s="1857" t="n"/>
      <c r="BC90" s="523" t="n"/>
      <c r="BD90" s="523" t="n"/>
      <c r="BE90" s="523" t="n"/>
      <c r="BF90" s="523" t="n"/>
      <c r="BG90" s="523" t="n"/>
      <c r="BH90" s="523" t="n"/>
      <c r="BI90" s="523" t="n"/>
      <c r="BJ90" s="523" t="n"/>
      <c r="BK90" s="523" t="n"/>
      <c r="BL90" s="90" t="n"/>
      <c r="BM90" s="90" t="n"/>
      <c r="BN90" s="90" t="n"/>
      <c r="BO90" s="90" t="n"/>
      <c r="BP90" s="1" t="n"/>
      <c r="BQ90" s="1" t="n"/>
      <c r="BR90" s="1" t="n"/>
    </row>
    <row r="91">
      <c r="A91" s="1" t="n"/>
      <c r="B91" s="90" t="n"/>
      <c r="C91" s="41" t="n"/>
      <c r="D91" s="41" t="n"/>
      <c r="E91" s="41" t="n"/>
      <c r="F91" s="41" t="n"/>
      <c r="G91" s="41" t="n"/>
      <c r="H91" s="41" t="n"/>
      <c r="I91" s="41" t="n"/>
      <c r="J91" s="41" t="n"/>
      <c r="K91" s="41" t="n"/>
      <c r="L91" s="41" t="n"/>
      <c r="M91" s="41" t="n"/>
      <c r="N91" s="41" t="n"/>
      <c r="O91" s="41" t="n"/>
      <c r="P91" s="41" t="n"/>
      <c r="Q91" s="41" t="n"/>
      <c r="R91" s="41" t="n"/>
      <c r="S91" s="41" t="n"/>
      <c r="T91" s="41" t="n"/>
      <c r="U91" s="41" t="n"/>
      <c r="V91" s="41" t="n"/>
      <c r="W91" s="41" t="n"/>
      <c r="X91" s="41" t="n"/>
      <c r="Y91" s="41" t="n"/>
      <c r="Z91" s="41" t="n"/>
      <c r="AA91" s="41" t="n"/>
      <c r="AB91" s="41" t="n"/>
      <c r="AC91" s="41" t="n"/>
      <c r="AD91" s="41" t="n"/>
      <c r="AE91" s="41" t="n"/>
      <c r="AF91" s="41" t="n"/>
      <c r="AG91" s="41" t="n"/>
      <c r="AH91" s="41" t="n"/>
      <c r="AI91" s="41" t="n"/>
      <c r="AJ91" s="41" t="n"/>
      <c r="AK91" s="41" t="n"/>
      <c r="AL91" s="41" t="n"/>
      <c r="AM91" s="41" t="n"/>
      <c r="AN91" s="41" t="n"/>
      <c r="AO91" s="41" t="n"/>
      <c r="AP91" s="41" t="n"/>
      <c r="AQ91" s="41" t="n"/>
      <c r="AR91" s="41" t="n"/>
      <c r="AS91" s="41" t="n"/>
      <c r="AT91" s="41" t="n"/>
      <c r="AU91" s="41" t="n"/>
      <c r="AV91" s="41" t="n"/>
      <c r="AW91" s="41" t="n"/>
      <c r="AX91" s="41" t="n"/>
      <c r="AY91" s="90" t="n"/>
      <c r="AZ91" s="2543" t="n"/>
      <c r="BA91" s="1857" t="n"/>
      <c r="BB91" s="1857" t="n"/>
      <c r="BC91" s="523" t="n"/>
      <c r="BD91" s="523" t="n"/>
      <c r="BE91" s="523" t="n"/>
      <c r="BF91" s="523" t="n"/>
      <c r="BG91" s="523" t="n"/>
      <c r="BH91" s="523" t="n"/>
      <c r="BI91" s="523" t="n"/>
      <c r="BJ91" s="523" t="n"/>
      <c r="BK91" s="523" t="n"/>
      <c r="BL91" s="90" t="n"/>
      <c r="BM91" s="90" t="n"/>
      <c r="BN91" s="90" t="n"/>
      <c r="BO91" s="90" t="n"/>
      <c r="BP91" s="1" t="n"/>
      <c r="BQ91" s="1" t="n"/>
      <c r="BR91" s="1" t="n"/>
    </row>
    <row r="92">
      <c r="A92" s="1" t="n"/>
      <c r="B92" s="90" t="n"/>
      <c r="C92" s="274" t="inlineStr">
        <is>
          <t>Декан факультета                                   химической технологии и техники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41" t="n"/>
      <c r="X92" s="41" t="n"/>
      <c r="Y92" s="41" t="n"/>
      <c r="Z92" s="41" t="n"/>
      <c r="AA92" s="41" t="n"/>
      <c r="AB92" s="41" t="n"/>
      <c r="AC92" s="41" t="n"/>
      <c r="AD92" s="41" t="n"/>
      <c r="AE92" s="41" t="n"/>
      <c r="AF92" s="41" t="n"/>
      <c r="AG92" s="41" t="n"/>
      <c r="AH92" s="41" t="n"/>
      <c r="AI92" s="41" t="n"/>
      <c r="AJ92" s="41" t="n"/>
      <c r="AK92" s="41" t="n"/>
      <c r="AL92" s="41" t="n"/>
      <c r="AM92" s="41" t="n"/>
      <c r="AN92" s="41" t="n"/>
      <c r="AO92" s="41" t="n"/>
      <c r="AP92" s="41" t="n"/>
      <c r="AQ92" s="41" t="n"/>
      <c r="AR92" s="41" t="n"/>
      <c r="AS92" s="41" t="n"/>
      <c r="AT92" s="41" t="n"/>
      <c r="AU92" s="41" t="n"/>
      <c r="AV92" s="41" t="n"/>
      <c r="AW92" s="3" t="n"/>
      <c r="AX92" s="3" t="n"/>
      <c r="AY92" s="244" t="n"/>
      <c r="AZ92" s="1857" t="n"/>
      <c r="BA92" s="1575" t="n"/>
      <c r="BB92" s="1575" t="n"/>
      <c r="BC92" s="1575" t="n"/>
      <c r="BD92" s="1575" t="n"/>
      <c r="BE92" s="1575" t="n"/>
      <c r="BF92" s="1575" t="n"/>
      <c r="BG92" s="1575" t="n"/>
      <c r="BH92" s="1575" t="n"/>
      <c r="BI92" s="1575" t="n"/>
      <c r="BJ92" s="270" t="n"/>
      <c r="BK92" s="270" t="n"/>
      <c r="BL92" s="270" t="n"/>
      <c r="BM92" s="270" t="n"/>
      <c r="BN92" s="270" t="n"/>
      <c r="BO92" s="270" t="n"/>
      <c r="BP92" s="1" t="n"/>
      <c r="BQ92" s="1" t="n"/>
      <c r="BR92" s="1" t="n"/>
    </row>
    <row r="93">
      <c r="A93" s="1" t="n"/>
      <c r="B93" s="90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3" t="n"/>
      <c r="X93" s="3" t="n"/>
      <c r="Y93" s="3" t="n"/>
      <c r="Z93" s="3" t="n"/>
      <c r="AA93" s="3" t="n"/>
      <c r="AB93" s="273" t="n"/>
      <c r="AC93" s="273" t="n"/>
      <c r="AD93" s="273" t="n"/>
      <c r="AE93" s="273" t="n"/>
      <c r="AF93" s="273" t="n"/>
      <c r="AG93" s="273" t="n"/>
      <c r="AH93" s="272" t="n"/>
      <c r="AI93" s="272" t="n"/>
      <c r="AJ93" s="41" t="n"/>
      <c r="AK93" s="41" t="n"/>
      <c r="AL93" s="41" t="n"/>
      <c r="AM93" s="41" t="n"/>
      <c r="AN93" s="3" t="n"/>
      <c r="AO93" s="41" t="n"/>
      <c r="AP93" s="3" t="inlineStr">
        <is>
          <t>Ю.А.Климош</t>
        </is>
      </c>
      <c r="AQ93" s="274" t="n"/>
      <c r="AR93" s="274" t="n"/>
      <c r="AS93" s="274" t="n"/>
      <c r="AT93" s="274" t="n"/>
      <c r="AU93" s="3" t="n"/>
      <c r="AV93" s="3" t="n"/>
      <c r="AW93" s="3" t="n"/>
      <c r="AX93" s="3" t="n"/>
      <c r="AY93" s="94" t="n"/>
      <c r="AZ93" s="1857" t="n"/>
      <c r="BA93" s="1575" t="n"/>
      <c r="BB93" s="1575" t="n"/>
      <c r="BC93" s="1575" t="n"/>
      <c r="BD93" s="1575" t="n"/>
      <c r="BE93" s="1575" t="n"/>
      <c r="BF93" s="1575" t="n"/>
      <c r="BG93" s="1575" t="n"/>
      <c r="BH93" s="1575" t="n"/>
      <c r="BI93" s="1575" t="n"/>
      <c r="BJ93" s="270" t="n"/>
      <c r="BK93" s="270" t="n"/>
      <c r="BL93" s="270" t="n"/>
      <c r="BM93" s="270" t="n"/>
      <c r="BN93" s="270" t="n"/>
      <c r="BO93" s="270" t="n"/>
      <c r="BP93" s="1" t="n"/>
      <c r="BQ93" s="1" t="n"/>
      <c r="BR93" s="1" t="n"/>
    </row>
    <row r="94">
      <c r="A94" s="1" t="n"/>
      <c r="B94" s="90" t="n"/>
      <c r="C94" s="273" t="n"/>
      <c r="D94" s="273" t="n"/>
      <c r="E94" s="273" t="n"/>
      <c r="F94" s="273" t="n"/>
      <c r="G94" s="277" t="inlineStr">
        <is>
          <t>20___</t>
        </is>
      </c>
      <c r="H94" s="278" t="n"/>
      <c r="I94" s="41" t="n"/>
      <c r="J94" s="41" t="n"/>
      <c r="K94" s="279" t="n"/>
      <c r="L94" s="274" t="n"/>
      <c r="M94" s="274" t="n"/>
      <c r="N94" s="274" t="n"/>
      <c r="O94" s="274" t="n"/>
      <c r="P94" s="274" t="n"/>
      <c r="Q94" s="274" t="n"/>
      <c r="R94" s="274" t="n"/>
      <c r="S94" s="274" t="n"/>
      <c r="T94" s="274" t="n"/>
      <c r="U94" s="274" t="n"/>
      <c r="V94" s="274" t="n"/>
      <c r="W94" s="274" t="n"/>
      <c r="X94" s="274" t="n"/>
      <c r="Y94" s="274" t="n"/>
      <c r="Z94" s="274" t="n"/>
      <c r="AA94" s="3" t="n"/>
      <c r="AB94" s="3" t="n"/>
      <c r="AC94" s="41" t="n"/>
      <c r="AD94" s="41" t="n"/>
      <c r="AE94" s="41" t="n"/>
      <c r="AF94" s="41" t="n"/>
      <c r="AG94" s="41" t="n"/>
      <c r="AH94" s="41" t="n"/>
      <c r="AI94" s="41" t="n"/>
      <c r="AJ94" s="41" t="n"/>
      <c r="AK94" s="41" t="n"/>
      <c r="AL94" s="41" t="n"/>
      <c r="AM94" s="41" t="n"/>
      <c r="AN94" s="41" t="n"/>
      <c r="AO94" s="41" t="n"/>
      <c r="AP94" s="41" t="n"/>
      <c r="AQ94" s="41" t="n"/>
      <c r="AR94" s="41" t="n"/>
      <c r="AS94" s="41" t="n"/>
      <c r="AT94" s="41" t="n"/>
      <c r="AU94" s="41" t="n"/>
      <c r="AV94" s="41" t="n"/>
      <c r="AW94" s="41" t="n"/>
      <c r="AX94" s="41" t="n"/>
      <c r="AY94" s="90" t="n"/>
      <c r="AZ94" s="1857" t="n"/>
      <c r="BA94" s="1575" t="n"/>
      <c r="BB94" s="1575" t="n"/>
      <c r="BC94" s="1575" t="n"/>
      <c r="BD94" s="1575" t="n"/>
      <c r="BE94" s="1575" t="n"/>
      <c r="BF94" s="1575" t="n"/>
      <c r="BG94" s="1575" t="n"/>
      <c r="BH94" s="1575" t="n"/>
      <c r="BI94" s="1575" t="n"/>
      <c r="BJ94" s="270" t="n"/>
      <c r="BK94" s="270" t="n"/>
      <c r="BL94" s="270" t="n"/>
      <c r="BM94" s="270" t="n"/>
      <c r="BN94" s="270" t="n"/>
      <c r="BO94" s="270" t="n"/>
      <c r="BP94" s="1" t="n"/>
      <c r="BQ94" s="1" t="n"/>
      <c r="BR94" s="1" t="n"/>
    </row>
    <row r="95">
      <c r="A95" s="1" t="n"/>
      <c r="B95" s="90" t="n"/>
      <c r="C95" s="41" t="n"/>
      <c r="D95" s="41" t="n"/>
      <c r="E95" s="41" t="n"/>
      <c r="F95" s="41" t="n"/>
      <c r="G95" s="41" t="n"/>
      <c r="H95" s="41" t="n"/>
      <c r="I95" s="41" t="n"/>
      <c r="J95" s="41" t="n"/>
      <c r="K95" s="41" t="n"/>
      <c r="L95" s="41" t="n"/>
      <c r="M95" s="41" t="n"/>
      <c r="N95" s="41" t="n"/>
      <c r="O95" s="41" t="n"/>
      <c r="P95" s="41" t="n"/>
      <c r="Q95" s="41" t="n"/>
      <c r="R95" s="41" t="n"/>
      <c r="S95" s="41" t="n"/>
      <c r="T95" s="41" t="n"/>
      <c r="U95" s="41" t="n"/>
      <c r="V95" s="41" t="n"/>
      <c r="W95" s="41" t="n"/>
      <c r="X95" s="41" t="n"/>
      <c r="Y95" s="41" t="n"/>
      <c r="Z95" s="41" t="n"/>
      <c r="AA95" s="41" t="n"/>
      <c r="AB95" s="41" t="n"/>
      <c r="AC95" s="41" t="n"/>
      <c r="AD95" s="41" t="n"/>
      <c r="AE95" s="41" t="n"/>
      <c r="AF95" s="41" t="n"/>
      <c r="AG95" s="41" t="n"/>
      <c r="AH95" s="41" t="n"/>
      <c r="AI95" s="41" t="n"/>
      <c r="AJ95" s="41" t="n"/>
      <c r="AK95" s="41" t="n"/>
      <c r="AL95" s="41" t="n"/>
      <c r="AM95" s="41" t="n"/>
      <c r="AN95" s="41" t="n"/>
      <c r="AO95" s="41" t="n"/>
      <c r="AP95" s="41" t="n"/>
      <c r="AQ95" s="41" t="n"/>
      <c r="AR95" s="41" t="n"/>
      <c r="AS95" s="41" t="n"/>
      <c r="AT95" s="41" t="n"/>
      <c r="AU95" s="41" t="n"/>
      <c r="AV95" s="41" t="n"/>
      <c r="AW95" s="41" t="n"/>
      <c r="AX95" s="3" t="n"/>
      <c r="AY95" s="244" t="n"/>
      <c r="AZ95" s="2543" t="n"/>
      <c r="BA95" s="1575" t="n"/>
      <c r="BB95" s="1575" t="n"/>
      <c r="BC95" s="1575" t="n"/>
      <c r="BD95" s="1575" t="n"/>
      <c r="BE95" s="1575" t="n"/>
      <c r="BF95" s="1575" t="n"/>
      <c r="BG95" s="1575" t="n"/>
      <c r="BH95" s="1575" t="n"/>
      <c r="BI95" s="1575" t="n"/>
      <c r="BJ95" s="270" t="n"/>
      <c r="BK95" s="270" t="n"/>
      <c r="BL95" s="270" t="n"/>
      <c r="BM95" s="270" t="n"/>
      <c r="BN95" s="270" t="n"/>
      <c r="BO95" s="270" t="n"/>
      <c r="BP95" s="1" t="n"/>
      <c r="BQ95" s="1" t="n"/>
      <c r="BR95" s="1" t="n"/>
    </row>
    <row r="96">
      <c r="A96" s="1" t="n"/>
      <c r="B96" s="90" t="n"/>
      <c r="C96" s="274" t="inlineStr">
        <is>
          <t>Заведующий кафедрой процессов и аппаратов химических производств</t>
        </is>
      </c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3" t="n"/>
      <c r="X96" s="3" t="n"/>
      <c r="Y96" s="3" t="n"/>
      <c r="Z96" s="3" t="n"/>
      <c r="AA96" s="3" t="n"/>
      <c r="AB96" s="272" t="n"/>
      <c r="AC96" s="273" t="n"/>
      <c r="AD96" s="273" t="n"/>
      <c r="AE96" s="273" t="n"/>
      <c r="AF96" s="273" t="n"/>
      <c r="AG96" s="273" t="n"/>
      <c r="AH96" s="273" t="n"/>
      <c r="AI96" s="272" t="n"/>
      <c r="AJ96" s="41" t="n"/>
      <c r="AK96" s="41" t="n"/>
      <c r="AL96" s="41" t="n"/>
      <c r="AM96" s="41" t="n"/>
      <c r="AN96" s="41" t="n"/>
      <c r="AO96" s="3" t="n"/>
      <c r="AP96" s="41" t="inlineStr">
        <is>
          <t>А.Э. Левданский</t>
        </is>
      </c>
      <c r="AQ96" s="274" t="n"/>
      <c r="AR96" s="274" t="n"/>
      <c r="AS96" s="274" t="n"/>
      <c r="AT96" s="274" t="n"/>
      <c r="AU96" s="3" t="n"/>
      <c r="AV96" s="3" t="n"/>
      <c r="AW96" s="3" t="n"/>
      <c r="AX96" s="3" t="n"/>
      <c r="AY96" s="244" t="n"/>
      <c r="AZ96" s="2543" t="n"/>
      <c r="BA96" s="1575" t="n"/>
      <c r="BB96" s="1575" t="n"/>
      <c r="BC96" s="1575" t="n"/>
      <c r="BD96" s="1575" t="n"/>
      <c r="BE96" s="1575" t="n"/>
      <c r="BF96" s="1575" t="n"/>
      <c r="BG96" s="1575" t="n"/>
      <c r="BH96" s="1575" t="n"/>
      <c r="BI96" s="1575" t="n"/>
      <c r="BJ96" s="270" t="n"/>
      <c r="BK96" s="270" t="n"/>
      <c r="BL96" s="270" t="n"/>
      <c r="BM96" s="270" t="n"/>
      <c r="BN96" s="270" t="n"/>
      <c r="BO96" s="270" t="n"/>
      <c r="BP96" s="1" t="n"/>
      <c r="BQ96" s="1" t="n"/>
      <c r="BR96" s="1" t="n"/>
    </row>
    <row r="97">
      <c r="A97" s="1" t="n"/>
      <c r="B97" s="90" t="n"/>
      <c r="C97" s="3" t="n"/>
      <c r="D97" s="2" t="n"/>
      <c r="E97" s="2" t="n"/>
      <c r="F97" s="2" t="n"/>
      <c r="G97" s="2" t="n"/>
      <c r="H97" s="2" t="n"/>
      <c r="I97" s="2" t="n"/>
      <c r="J97" s="2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41" t="n"/>
      <c r="AC97" s="3" t="n"/>
      <c r="AD97" s="3" t="n"/>
      <c r="AE97" s="3" t="n"/>
      <c r="AF97" s="3" t="n"/>
      <c r="AG97" s="3" t="n"/>
      <c r="AH97" s="3" t="n"/>
      <c r="AI97" s="41" t="n"/>
      <c r="AJ97" s="41" t="n"/>
      <c r="AK97" s="41" t="n"/>
      <c r="AL97" s="41" t="n"/>
      <c r="AM97" s="41" t="n"/>
      <c r="AN97" s="41" t="n"/>
      <c r="AO97" s="3" t="n"/>
      <c r="AP97" s="3" t="n"/>
      <c r="AQ97" s="274" t="n"/>
      <c r="AR97" s="274" t="n"/>
      <c r="AS97" s="274" t="n"/>
      <c r="AT97" s="274" t="n"/>
      <c r="AU97" s="3" t="n"/>
      <c r="AV97" s="3" t="n"/>
      <c r="AW97" s="3" t="n"/>
      <c r="AX97" s="3" t="n"/>
      <c r="AY97" s="244" t="n"/>
      <c r="AZ97" s="2543" t="n"/>
      <c r="BA97" s="1575" t="n"/>
      <c r="BB97" s="1575" t="n"/>
      <c r="BC97" s="1575" t="n"/>
      <c r="BD97" s="1575" t="n"/>
      <c r="BE97" s="1575" t="n"/>
      <c r="BF97" s="1575" t="n"/>
      <c r="BG97" s="1575" t="n"/>
      <c r="BH97" s="1575" t="n"/>
      <c r="BI97" s="1575" t="n"/>
      <c r="BJ97" s="270" t="n"/>
      <c r="BK97" s="270" t="n"/>
      <c r="BL97" s="270" t="n"/>
      <c r="BM97" s="270" t="n"/>
      <c r="BN97" s="270" t="n"/>
      <c r="BO97" s="270" t="n"/>
      <c r="BP97" s="1" t="n"/>
      <c r="BQ97" s="1" t="n"/>
      <c r="BR97" s="1" t="n"/>
    </row>
    <row r="98">
      <c r="A98" s="1" t="n"/>
      <c r="B98" s="90" t="n"/>
      <c r="C98" s="273" t="n"/>
      <c r="D98" s="273" t="n"/>
      <c r="E98" s="273" t="n"/>
      <c r="F98" s="273" t="n"/>
      <c r="G98" s="277" t="inlineStr">
        <is>
          <t>20___</t>
        </is>
      </c>
      <c r="H98" s="278" t="n"/>
      <c r="I98" s="41" t="n"/>
      <c r="J98" s="41" t="n"/>
      <c r="K98" s="279" t="n"/>
      <c r="L98" s="274" t="n"/>
      <c r="M98" s="274" t="n"/>
      <c r="N98" s="274" t="n"/>
      <c r="O98" s="274" t="n"/>
      <c r="P98" s="274" t="n"/>
      <c r="Q98" s="274" t="n"/>
      <c r="R98" s="274" t="n"/>
      <c r="S98" s="274" t="n"/>
      <c r="T98" s="274" t="n"/>
      <c r="U98" s="274" t="n"/>
      <c r="V98" s="274" t="n"/>
      <c r="W98" s="274" t="n"/>
      <c r="X98" s="274" t="n"/>
      <c r="Y98" s="274" t="n"/>
      <c r="Z98" s="274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3" t="n"/>
      <c r="AY98" s="244" t="n"/>
      <c r="AZ98" s="2543" t="n"/>
      <c r="BA98" s="1575" t="n"/>
      <c r="BB98" s="1575" t="n"/>
      <c r="BC98" s="1575" t="n"/>
      <c r="BD98" s="1575" t="n"/>
      <c r="BE98" s="1575" t="n"/>
      <c r="BF98" s="1575" t="n"/>
      <c r="BG98" s="1575" t="n"/>
      <c r="BH98" s="1575" t="n"/>
      <c r="BI98" s="1575" t="n"/>
      <c r="BJ98" s="270" t="n"/>
      <c r="BK98" s="270" t="n"/>
      <c r="BL98" s="270" t="n"/>
      <c r="BM98" s="270" t="n"/>
      <c r="BN98" s="270" t="n"/>
      <c r="BO98" s="270" t="n"/>
      <c r="BP98" s="1" t="n"/>
      <c r="BQ98" s="1" t="n"/>
      <c r="BR98" s="1" t="n"/>
    </row>
    <row r="99">
      <c r="A99" s="1" t="n"/>
      <c r="B99" s="90" t="n"/>
      <c r="C99" s="41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3" t="n"/>
      <c r="AY99" s="244" t="n"/>
      <c r="AZ99" s="1575" t="n"/>
      <c r="BA99" s="1575" t="n"/>
      <c r="BB99" s="1575" t="n"/>
      <c r="BC99" s="1575" t="n"/>
      <c r="BD99" s="1575" t="n"/>
      <c r="BE99" s="1575" t="n"/>
      <c r="BF99" s="1575" t="n"/>
      <c r="BG99" s="1575" t="n"/>
      <c r="BH99" s="1575" t="n"/>
      <c r="BI99" s="1575" t="n"/>
      <c r="BJ99" s="270" t="n"/>
      <c r="BK99" s="270" t="n"/>
      <c r="BL99" s="270" t="n"/>
      <c r="BM99" s="270" t="n"/>
      <c r="BN99" s="270" t="n"/>
      <c r="BO99" s="270" t="n"/>
      <c r="BP99" s="1" t="n"/>
      <c r="BQ99" s="1" t="n"/>
      <c r="BR99" s="1" t="n"/>
    </row>
    <row r="100">
      <c r="A100" s="1" t="n"/>
      <c r="B100" s="90" t="n"/>
      <c r="C100" s="281" t="inlineStr">
        <is>
          <t>Рекомендован к утверждению научно-методическим советом БГТУ</t>
        </is>
      </c>
      <c r="D100" s="41" t="n"/>
      <c r="E100" s="41" t="n"/>
      <c r="F100" s="41" t="n"/>
      <c r="G100" s="41" t="n"/>
      <c r="H100" s="41" t="n"/>
      <c r="I100" s="41" t="n"/>
      <c r="J100" s="41" t="n"/>
      <c r="K100" s="41" t="n"/>
      <c r="L100" s="41" t="n"/>
      <c r="M100" s="41" t="n"/>
      <c r="N100" s="41" t="n"/>
      <c r="O100" s="41" t="n"/>
      <c r="P100" s="41" t="n"/>
      <c r="Q100" s="41" t="n"/>
      <c r="R100" s="41" t="n"/>
      <c r="S100" s="41" t="n"/>
      <c r="T100" s="41" t="n"/>
      <c r="U100" s="41" t="n"/>
      <c r="V100" s="41" t="n"/>
      <c r="W100" s="4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90" t="n"/>
      <c r="AZ100" s="90" t="n"/>
      <c r="BA100" s="244" t="n"/>
      <c r="BB100" s="244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1" t="n"/>
      <c r="BQ100" s="1" t="n"/>
      <c r="BR100" s="1" t="n"/>
    </row>
    <row r="101">
      <c r="A101" s="1" t="n"/>
      <c r="B101" s="90" t="n"/>
      <c r="C101" s="282" t="inlineStr">
        <is>
          <t>Протокол № 6 от 28.04.2023</t>
        </is>
      </c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90" t="n"/>
      <c r="AZ101" s="244" t="n"/>
      <c r="BA101" s="244" t="n"/>
      <c r="BB101" s="244" t="n"/>
      <c r="BC101" s="90" t="n"/>
      <c r="BD101" s="90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1" t="n"/>
      <c r="BQ101" s="1" t="n"/>
      <c r="BR101" s="1" t="n"/>
    </row>
    <row r="102">
      <c r="A102" s="1" t="n"/>
      <c r="B102" s="90" t="n"/>
      <c r="C102" s="283" t="n"/>
      <c r="D102" s="283" t="n"/>
      <c r="E102" s="283" t="n"/>
      <c r="F102" s="283" t="n"/>
      <c r="G102" s="283" t="n"/>
      <c r="H102" s="283" t="n"/>
      <c r="I102" s="283" t="n"/>
      <c r="J102" s="283" t="n"/>
      <c r="K102" s="283" t="n"/>
      <c r="L102" s="283" t="n"/>
      <c r="M102" s="283" t="n"/>
      <c r="N102" s="283" t="n"/>
      <c r="O102" s="283" t="n"/>
      <c r="P102" s="283" t="n"/>
      <c r="Q102" s="283" t="n"/>
      <c r="R102" s="283" t="n"/>
      <c r="S102" s="283" t="n"/>
      <c r="T102" s="283" t="n"/>
      <c r="U102" s="283" t="n"/>
      <c r="V102" s="283" t="n"/>
      <c r="W102" s="283" t="n"/>
      <c r="X102" s="283" t="n"/>
      <c r="Y102" s="283" t="n"/>
      <c r="Z102" s="283" t="n"/>
      <c r="AA102" s="283" t="n"/>
      <c r="AB102" s="283" t="n"/>
      <c r="AC102" s="283" t="n"/>
      <c r="AD102" s="283" t="n"/>
      <c r="AE102" s="283" t="n"/>
      <c r="AF102" s="283" t="n"/>
      <c r="AG102" s="283" t="n"/>
      <c r="AH102" s="283" t="n"/>
      <c r="AI102" s="283" t="n"/>
      <c r="AJ102" s="283" t="n"/>
      <c r="AK102" s="283" t="n"/>
      <c r="AL102" s="283" t="n"/>
      <c r="AM102" s="283" t="n"/>
      <c r="AN102" s="283" t="n"/>
      <c r="AO102" s="283" t="n"/>
      <c r="AP102" s="283" t="n"/>
      <c r="AQ102" s="283" t="n"/>
      <c r="AR102" s="283" t="n"/>
      <c r="AS102" s="283" t="n"/>
      <c r="AT102" s="283" t="n"/>
      <c r="AU102" s="283" t="n"/>
      <c r="AV102" s="283" t="n"/>
      <c r="AW102" s="283" t="n"/>
      <c r="AX102" s="283" t="n"/>
      <c r="AY102" s="283" t="n"/>
      <c r="AZ102" s="90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</row>
    <row r="103">
      <c r="A103" s="10" t="n"/>
      <c r="B103" s="356" t="n"/>
      <c r="C103" s="356" t="n"/>
      <c r="D103" s="356" t="n"/>
      <c r="E103" s="356" t="n"/>
      <c r="F103" s="356" t="n"/>
      <c r="G103" s="356" t="n"/>
      <c r="H103" s="356" t="n"/>
      <c r="I103" s="356" t="n"/>
      <c r="J103" s="356" t="n"/>
      <c r="K103" s="356" t="n"/>
      <c r="L103" s="356" t="n"/>
      <c r="M103" s="356" t="n"/>
      <c r="N103" s="356" t="n"/>
      <c r="O103" s="356" t="n"/>
      <c r="P103" s="356" t="n"/>
      <c r="Q103" s="356" t="n"/>
      <c r="R103" s="356" t="n"/>
      <c r="S103" s="356" t="n"/>
      <c r="T103" s="356" t="n"/>
      <c r="U103" s="356" t="n"/>
      <c r="V103" s="356" t="n"/>
      <c r="W103" s="356" t="n"/>
      <c r="X103" s="356" t="n"/>
      <c r="Y103" s="356" t="n"/>
      <c r="Z103" s="356" t="n"/>
      <c r="AA103" s="356" t="n"/>
      <c r="AB103" s="356" t="n"/>
      <c r="AC103" s="356" t="n"/>
      <c r="AD103" s="356" t="n"/>
      <c r="AE103" s="356" t="n"/>
      <c r="AF103" s="356" t="n"/>
      <c r="AG103" s="356" t="n"/>
      <c r="AH103" s="356" t="n"/>
      <c r="AI103" s="356" t="n"/>
      <c r="AJ103" s="356" t="n"/>
      <c r="AK103" s="356" t="n"/>
      <c r="AL103" s="356" t="n"/>
      <c r="AM103" s="356" t="n"/>
      <c r="AN103" s="356" t="n"/>
      <c r="AO103" s="356" t="n"/>
      <c r="AP103" s="356" t="n"/>
      <c r="AQ103" s="356" t="n"/>
      <c r="AR103" s="356" t="n"/>
      <c r="AS103" s="356" t="n"/>
      <c r="AT103" s="356" t="n"/>
      <c r="AU103" s="356" t="n"/>
      <c r="AV103" s="356" t="n"/>
      <c r="AW103" s="356" t="n"/>
      <c r="AX103" s="356" t="n"/>
      <c r="AY103" s="10" t="n"/>
      <c r="AZ103" s="10" t="n"/>
      <c r="BA103" s="10" t="n"/>
      <c r="BB103" s="10" t="n"/>
      <c r="BC103" s="1" t="n"/>
      <c r="BD103" s="1" t="n"/>
      <c r="BE103" s="1" t="n"/>
      <c r="BF103" s="1" t="n"/>
      <c r="BG103" s="1" t="n"/>
      <c r="BH103" s="1" t="n"/>
      <c r="BI103" s="1" t="n"/>
      <c r="BJ103" s="1" t="n"/>
      <c r="BK103" s="1" t="n"/>
      <c r="BL103" s="1" t="n"/>
      <c r="BM103" s="1" t="n"/>
      <c r="BN103" s="1" t="n"/>
      <c r="BO103" s="1" t="n"/>
      <c r="BP103" s="1" t="n"/>
      <c r="BQ103" s="1" t="n"/>
      <c r="BR103" s="1" t="n"/>
    </row>
    <row r="104">
      <c r="A104" s="10" t="n"/>
      <c r="B104" s="1174" t="n"/>
      <c r="C104" s="1174" t="n"/>
      <c r="D104" s="1174" t="n"/>
      <c r="E104" s="1174" t="n"/>
      <c r="F104" s="1174" t="n"/>
      <c r="G104" s="1175" t="n"/>
      <c r="H104" s="1176" t="n"/>
      <c r="I104" s="1176" t="n"/>
      <c r="J104" s="1176" t="n"/>
      <c r="K104" s="1176" t="n"/>
      <c r="L104" s="1176" t="n"/>
      <c r="M104" s="1176" t="n"/>
      <c r="N104" s="1176" t="n"/>
      <c r="O104" s="1176" t="n"/>
      <c r="P104" s="1176" t="n"/>
      <c r="Q104" s="1176" t="n"/>
      <c r="R104" s="1176" t="n"/>
      <c r="S104" s="1176" t="n"/>
      <c r="T104" s="1174" t="n"/>
      <c r="U104" s="1174" t="n"/>
      <c r="V104" s="1174" t="n"/>
      <c r="W104" s="1174" t="n"/>
      <c r="X104" s="1174" t="n"/>
      <c r="Y104" s="1174" t="n"/>
      <c r="Z104" s="1174" t="n"/>
      <c r="AA104" s="1174" t="n"/>
      <c r="AB104" s="1175" t="n"/>
      <c r="AC104" s="1175" t="n"/>
      <c r="AD104" s="1176" t="n"/>
      <c r="AE104" s="1176" t="n"/>
      <c r="AF104" s="1174" t="n"/>
      <c r="AG104" s="1174" t="n"/>
      <c r="AH104" s="1174" t="n"/>
      <c r="AI104" s="1174" t="n"/>
      <c r="AJ104" s="1174" t="n"/>
      <c r="AK104" s="1174" t="n"/>
      <c r="AL104" s="1174" t="n"/>
      <c r="AM104" s="1174" t="n"/>
      <c r="AN104" s="1174" t="n"/>
      <c r="AO104" s="1175" t="n"/>
      <c r="AP104" s="504" t="n"/>
      <c r="AQ104" s="899" t="n"/>
      <c r="AR104" s="271" t="n"/>
      <c r="AS104" s="265" t="n"/>
      <c r="AT104" s="265" t="n"/>
      <c r="AU104" s="265" t="n"/>
      <c r="AV104" s="265" t="n"/>
      <c r="AW104" s="265" t="n"/>
      <c r="AX104" s="356" t="n"/>
      <c r="AY104" s="10" t="n"/>
      <c r="AZ104" s="10" t="n"/>
      <c r="BA104" s="10" t="n"/>
      <c r="BB104" s="10" t="n"/>
      <c r="BC104" s="1" t="n"/>
      <c r="BD104" s="1" t="n"/>
      <c r="BE104" s="1" t="n"/>
      <c r="BF104" s="1" t="n"/>
      <c r="BG104" s="1" t="n"/>
      <c r="BH104" s="1" t="n"/>
      <c r="BI104" s="1" t="n"/>
      <c r="BJ104" s="1" t="n"/>
      <c r="BK104" s="1" t="n"/>
      <c r="BL104" s="1" t="n"/>
      <c r="BM104" s="1" t="n"/>
      <c r="BN104" s="1" t="n"/>
      <c r="BO104" s="1" t="n"/>
      <c r="BP104" s="1" t="n"/>
      <c r="BQ104" s="1" t="n"/>
      <c r="BR104" s="1" t="n"/>
    </row>
    <row r="105">
      <c r="A105" s="10" t="n"/>
      <c r="B105" s="692" t="n"/>
      <c r="C105" s="692" t="n"/>
      <c r="D105" s="692" t="n"/>
      <c r="E105" s="692" t="n"/>
      <c r="F105" s="692" t="n"/>
      <c r="G105" s="692" t="n"/>
      <c r="H105" s="692" t="n"/>
      <c r="I105" s="692" t="n"/>
      <c r="J105" s="692" t="n"/>
      <c r="K105" s="692" t="n"/>
      <c r="L105" s="692" t="n"/>
      <c r="M105" s="692" t="n"/>
      <c r="N105" s="692" t="n"/>
      <c r="O105" s="692" t="n"/>
      <c r="P105" s="692" t="n"/>
      <c r="Q105" s="692" t="n"/>
      <c r="R105" s="692" t="n"/>
      <c r="S105" s="692" t="n"/>
      <c r="T105" s="692" t="n"/>
      <c r="U105" s="692" t="n"/>
      <c r="V105" s="692" t="n"/>
      <c r="W105" s="692" t="n"/>
      <c r="X105" s="692" t="n"/>
      <c r="Y105" s="692" t="n"/>
      <c r="Z105" s="692" t="n"/>
      <c r="AA105" s="692" t="n"/>
      <c r="AB105" s="692" t="n"/>
      <c r="AC105" s="692" t="n"/>
      <c r="AD105" s="692" t="n"/>
      <c r="AE105" s="692" t="n"/>
      <c r="AF105" s="692" t="n"/>
      <c r="AG105" s="692" t="n"/>
      <c r="AH105" s="692" t="n"/>
      <c r="AI105" s="692" t="n"/>
      <c r="AJ105" s="692" t="n"/>
      <c r="AK105" s="692" t="n"/>
      <c r="AL105" s="692" t="n"/>
      <c r="AM105" s="692" t="n"/>
      <c r="AN105" s="692" t="n"/>
      <c r="AO105" s="692" t="n"/>
      <c r="AP105" s="283" t="n"/>
      <c r="AQ105" s="283" t="n"/>
      <c r="AR105" s="283" t="n"/>
      <c r="AS105" s="283" t="n"/>
      <c r="AT105" s="283" t="n"/>
      <c r="AU105" s="283" t="n"/>
      <c r="AV105" s="283" t="n"/>
      <c r="AW105" s="283" t="n"/>
      <c r="AX105" s="243" t="n"/>
      <c r="AY105" s="10" t="n"/>
      <c r="AZ105" s="10" t="n"/>
      <c r="BA105" s="10" t="n"/>
      <c r="BB105" s="10" t="n"/>
      <c r="BC105" s="1" t="n"/>
      <c r="BD105" s="1" t="n"/>
      <c r="BE105" s="1" t="n"/>
      <c r="BF105" s="1" t="n"/>
      <c r="BG105" s="1" t="n"/>
      <c r="BH105" s="1" t="n"/>
      <c r="BI105" s="1" t="n"/>
      <c r="BJ105" s="1" t="n"/>
      <c r="BK105" s="1" t="n"/>
      <c r="BL105" s="1" t="n"/>
      <c r="BM105" s="1" t="n"/>
      <c r="BN105" s="1" t="n"/>
      <c r="BO105" s="1" t="n"/>
      <c r="BP105" s="1" t="n"/>
      <c r="BQ105" s="1" t="n"/>
      <c r="BR105" s="1" t="n"/>
    </row>
    <row r="106">
      <c r="A106" s="1" t="n"/>
      <c r="B106" s="1174" t="n"/>
      <c r="C106" s="692" t="n"/>
      <c r="D106" s="692" t="n"/>
      <c r="E106" s="692" t="n"/>
      <c r="F106" s="692" t="n"/>
      <c r="G106" s="692" t="n"/>
      <c r="H106" s="692" t="n"/>
      <c r="I106" s="692" t="n"/>
      <c r="J106" s="692" t="n"/>
      <c r="K106" s="692" t="n"/>
      <c r="L106" s="692" t="n"/>
      <c r="M106" s="692" t="n"/>
      <c r="N106" s="692" t="n"/>
      <c r="O106" s="692" t="n"/>
      <c r="P106" s="692" t="n"/>
      <c r="Q106" s="692" t="n"/>
      <c r="R106" s="692" t="n"/>
      <c r="S106" s="692" t="n"/>
      <c r="T106" s="692" t="n"/>
      <c r="U106" s="692" t="n"/>
      <c r="V106" s="692" t="n"/>
      <c r="W106" s="692" t="n"/>
      <c r="X106" s="692" t="n"/>
      <c r="Y106" s="692" t="n"/>
      <c r="Z106" s="692" t="n"/>
      <c r="AA106" s="692" t="n"/>
      <c r="AB106" s="692" t="n"/>
      <c r="AC106" s="692" t="n"/>
      <c r="AD106" s="692" t="n"/>
      <c r="AE106" s="692" t="n"/>
      <c r="AF106" s="692" t="n"/>
      <c r="AG106" s="692" t="n"/>
      <c r="AH106" s="692" t="n"/>
      <c r="AI106" s="692" t="n"/>
      <c r="AJ106" s="692" t="n"/>
      <c r="AK106" s="692" t="n"/>
      <c r="AL106" s="692" t="n"/>
      <c r="AM106" s="692" t="n"/>
      <c r="AN106" s="692" t="n"/>
      <c r="AO106" s="692" t="n"/>
      <c r="AP106" s="693" t="n"/>
      <c r="AQ106" s="693" t="n"/>
      <c r="AR106" s="693" t="n"/>
      <c r="AS106" s="693" t="n"/>
      <c r="AT106" s="693" t="n"/>
      <c r="AU106" s="693" t="n"/>
      <c r="AV106" s="693" t="n"/>
      <c r="AW106" s="693" t="n"/>
      <c r="AX106" s="242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1" t="n"/>
      <c r="BI106" s="1" t="n"/>
      <c r="BJ106" s="1" t="n"/>
      <c r="BK106" s="1" t="n"/>
      <c r="BL106" s="1" t="n"/>
      <c r="BM106" s="1" t="n"/>
      <c r="BN106" s="1" t="n"/>
      <c r="BO106" s="1" t="n"/>
      <c r="BP106" s="1" t="n"/>
      <c r="BQ106" s="1" t="n"/>
      <c r="BR106" s="1" t="n"/>
    </row>
    <row r="107">
      <c r="A107" s="1" t="n"/>
      <c r="B107" s="692" t="n"/>
      <c r="C107" s="692" t="n"/>
      <c r="D107" s="692" t="n"/>
      <c r="E107" s="692" t="n"/>
      <c r="F107" s="692" t="n"/>
      <c r="G107" s="692" t="n"/>
      <c r="H107" s="692" t="n"/>
      <c r="I107" s="692" t="n"/>
      <c r="J107" s="692" t="n"/>
      <c r="K107" s="692" t="n"/>
      <c r="L107" s="692" t="n"/>
      <c r="M107" s="692" t="n"/>
      <c r="N107" s="692" t="n"/>
      <c r="O107" s="692" t="n"/>
      <c r="P107" s="692" t="n"/>
      <c r="Q107" s="692" t="n"/>
      <c r="R107" s="692" t="n"/>
      <c r="S107" s="692" t="n"/>
      <c r="T107" s="692" t="n"/>
      <c r="U107" s="692" t="n"/>
      <c r="V107" s="692" t="n"/>
      <c r="W107" s="692" t="n"/>
      <c r="X107" s="692" t="n"/>
      <c r="Y107" s="692" t="n"/>
      <c r="Z107" s="692" t="n"/>
      <c r="AA107" s="692" t="n"/>
      <c r="AB107" s="692" t="n"/>
      <c r="AC107" s="692" t="n"/>
      <c r="AD107" s="692" t="n"/>
      <c r="AE107" s="692" t="n"/>
      <c r="AF107" s="692" t="n"/>
      <c r="AG107" s="692" t="n"/>
      <c r="AH107" s="692" t="n"/>
      <c r="AI107" s="692" t="n"/>
      <c r="AJ107" s="692" t="n"/>
      <c r="AK107" s="692" t="n"/>
      <c r="AL107" s="692" t="n"/>
      <c r="AM107" s="692" t="n"/>
      <c r="AN107" s="692" t="n"/>
      <c r="AO107" s="692" t="n"/>
      <c r="AP107" s="283" t="n"/>
      <c r="AQ107" s="283" t="n"/>
      <c r="AR107" s="283" t="n"/>
      <c r="AS107" s="283" t="n"/>
      <c r="AT107" s="283" t="n"/>
      <c r="AU107" s="283" t="n"/>
      <c r="AV107" s="283" t="n"/>
      <c r="AW107" s="283" t="n"/>
      <c r="AX107" s="243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1" t="n"/>
      <c r="BK107" s="1" t="n"/>
      <c r="BL107" s="1" t="n"/>
      <c r="BM107" s="1" t="n"/>
      <c r="BN107" s="1" t="n"/>
      <c r="BO107" s="1" t="n"/>
      <c r="BP107" s="1" t="n"/>
      <c r="BQ107" s="1" t="n"/>
      <c r="BR107" s="1" t="n"/>
    </row>
    <row r="108">
      <c r="A108" s="1" t="n"/>
      <c r="B108" s="692" t="n"/>
      <c r="C108" s="692" t="n"/>
      <c r="D108" s="692" t="n"/>
      <c r="E108" s="692" t="n"/>
      <c r="F108" s="692" t="n"/>
      <c r="G108" s="692" t="n"/>
      <c r="H108" s="692" t="n"/>
      <c r="I108" s="692" t="n"/>
      <c r="J108" s="692" t="n"/>
      <c r="K108" s="692" t="n"/>
      <c r="L108" s="692" t="n"/>
      <c r="M108" s="692" t="n"/>
      <c r="N108" s="692" t="n"/>
      <c r="O108" s="692" t="n"/>
      <c r="P108" s="692" t="n"/>
      <c r="Q108" s="692" t="n"/>
      <c r="R108" s="692" t="n"/>
      <c r="S108" s="692" t="n"/>
      <c r="T108" s="692" t="n"/>
      <c r="U108" s="692" t="n"/>
      <c r="V108" s="692" t="n"/>
      <c r="W108" s="692" t="n"/>
      <c r="X108" s="692" t="n"/>
      <c r="Y108" s="692" t="n"/>
      <c r="Z108" s="692" t="n"/>
      <c r="AA108" s="692" t="n"/>
      <c r="AB108" s="692" t="n"/>
      <c r="AC108" s="692" t="n"/>
      <c r="AD108" s="692" t="n"/>
      <c r="AE108" s="692" t="n"/>
      <c r="AF108" s="692" t="n"/>
      <c r="AG108" s="692" t="n"/>
      <c r="AH108" s="692" t="n"/>
      <c r="AI108" s="692" t="n"/>
      <c r="AJ108" s="692" t="n"/>
      <c r="AK108" s="692" t="n"/>
      <c r="AL108" s="692" t="n"/>
      <c r="AM108" s="692" t="n"/>
      <c r="AN108" s="692" t="n"/>
      <c r="AO108" s="692" t="n"/>
      <c r="AP108" s="693" t="n"/>
      <c r="AQ108" s="693" t="n"/>
      <c r="AR108" s="693" t="n"/>
      <c r="AS108" s="693" t="n"/>
      <c r="AT108" s="693" t="n"/>
      <c r="AU108" s="693" t="n"/>
      <c r="AV108" s="693" t="n"/>
      <c r="AW108" s="693" t="n"/>
      <c r="AX108" s="10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1" t="n"/>
      <c r="BH108" s="1" t="n"/>
      <c r="BI108" s="1" t="n"/>
      <c r="BJ108" s="1" t="n"/>
      <c r="BK108" s="1" t="n"/>
      <c r="BL108" s="1" t="n"/>
      <c r="BM108" s="1" t="n"/>
      <c r="BN108" s="1" t="n"/>
      <c r="BO108" s="1" t="n"/>
      <c r="BP108" s="1" t="n"/>
      <c r="BQ108" s="1" t="n"/>
      <c r="BR108" s="1" t="n"/>
    </row>
    <row r="109">
      <c r="A109" s="1" t="n"/>
      <c r="B109" s="692" t="n"/>
      <c r="C109" s="692" t="n"/>
      <c r="D109" s="692" t="n"/>
      <c r="E109" s="692" t="n"/>
      <c r="F109" s="692" t="n"/>
      <c r="G109" s="692" t="n"/>
      <c r="H109" s="692" t="n"/>
      <c r="I109" s="692" t="n"/>
      <c r="J109" s="692" t="n"/>
      <c r="K109" s="692" t="n"/>
      <c r="L109" s="692" t="n"/>
      <c r="M109" s="692" t="n"/>
      <c r="N109" s="692" t="n"/>
      <c r="O109" s="692" t="n"/>
      <c r="P109" s="692" t="n"/>
      <c r="Q109" s="692" t="n"/>
      <c r="R109" s="692" t="n"/>
      <c r="S109" s="692" t="n"/>
      <c r="T109" s="692" t="n"/>
      <c r="U109" s="692" t="n"/>
      <c r="V109" s="692" t="n"/>
      <c r="W109" s="692" t="n"/>
      <c r="X109" s="692" t="n"/>
      <c r="Y109" s="692" t="n"/>
      <c r="Z109" s="692" t="n"/>
      <c r="AA109" s="692" t="n"/>
      <c r="AB109" s="692" t="n"/>
      <c r="AC109" s="692" t="n"/>
      <c r="AD109" s="692" t="n"/>
      <c r="AE109" s="692" t="n"/>
      <c r="AF109" s="692" t="n"/>
      <c r="AG109" s="692" t="n"/>
      <c r="AH109" s="692" t="n"/>
      <c r="AI109" s="692" t="n"/>
      <c r="AJ109" s="692" t="n"/>
      <c r="AK109" s="692" t="n"/>
      <c r="AL109" s="692" t="n"/>
      <c r="AM109" s="692" t="n"/>
      <c r="AN109" s="692" t="n"/>
      <c r="AO109" s="692" t="n"/>
      <c r="AP109" s="693" t="n"/>
      <c r="AQ109" s="693" t="n"/>
      <c r="AR109" s="693" t="n"/>
      <c r="AS109" s="693" t="n"/>
      <c r="AT109" s="693" t="n"/>
      <c r="AU109" s="693" t="n"/>
      <c r="AV109" s="693" t="n"/>
      <c r="AW109" s="693" t="n"/>
      <c r="AX109" s="10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1" t="n"/>
      <c r="BK109" s="1" t="n"/>
      <c r="BL109" s="1" t="n"/>
      <c r="BM109" s="1" t="n"/>
      <c r="BN109" s="1" t="n"/>
      <c r="BO109" s="1" t="n"/>
      <c r="BP109" s="1" t="n"/>
      <c r="BQ109" s="1" t="n"/>
      <c r="BR109" s="1" t="n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Z1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4" t="n"/>
      <c r="BW1" s="1" t="n"/>
      <c r="BX1" s="1" t="n"/>
      <c r="BY1" s="1" t="n"/>
      <c r="BZ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4" t="n"/>
      <c r="BW2" s="1" t="n"/>
      <c r="BX2" s="1" t="n"/>
      <c r="BY2" s="1" t="n"/>
      <c r="BZ2" s="1" t="n"/>
    </row>
    <row r="3">
      <c r="A3" s="2128" t="n"/>
      <c r="B3" s="1" t="n"/>
      <c r="C3" s="1" t="n"/>
      <c r="D3" s="1" t="n"/>
      <c r="E3" s="1" t="n"/>
      <c r="F3" s="277" t="inlineStr">
        <is>
          <t>УТВЕРЖДАЮ</t>
        </is>
      </c>
      <c r="G3" s="277" t="n"/>
      <c r="H3" s="277" t="n"/>
      <c r="I3" s="277" t="n"/>
      <c r="J3" s="277" t="n"/>
      <c r="K3" s="277" t="n"/>
      <c r="L3" s="277" t="n"/>
      <c r="M3" s="277" t="n"/>
      <c r="N3" s="277" t="n"/>
      <c r="O3" s="277" t="n"/>
      <c r="P3" s="284" t="n"/>
      <c r="Q3" s="1052" t="n"/>
      <c r="R3" s="1052" t="n"/>
      <c r="S3" s="13" t="n"/>
      <c r="T3" s="13" t="n"/>
      <c r="U3" s="13" t="n"/>
      <c r="V3" s="13" t="n"/>
      <c r="W3" s="1052" t="n"/>
      <c r="X3" s="1052" t="n"/>
      <c r="Y3" s="1052" t="n"/>
      <c r="Z3" s="1052" t="n"/>
      <c r="AA3" s="1052" t="n"/>
      <c r="AB3" s="13" t="inlineStr">
        <is>
          <t>УЧЕБНЫЙ ПЛАН</t>
        </is>
      </c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052" t="n"/>
      <c r="AS3" s="1052" t="n"/>
      <c r="AT3" s="1052" t="n"/>
      <c r="AU3" s="1052" t="n"/>
      <c r="AV3" s="1052" t="n"/>
      <c r="AW3" s="1052" t="n"/>
      <c r="AX3" s="1052" t="n"/>
      <c r="AY3" s="1052" t="n"/>
      <c r="AZ3" s="1052" t="n"/>
      <c r="BA3" s="1052" t="n"/>
      <c r="BB3" s="18" t="inlineStr">
        <is>
          <t>Степень: Магистр</t>
        </is>
      </c>
      <c r="BC3" s="18" t="n"/>
      <c r="BD3" s="18" t="n"/>
      <c r="BE3" s="18" t="n"/>
      <c r="BF3" s="18" t="n"/>
      <c r="BG3" s="18" t="n"/>
      <c r="BH3" s="18" t="n"/>
      <c r="BI3" s="18" t="n"/>
      <c r="BJ3" s="18" t="n"/>
      <c r="BK3" s="18" t="n"/>
      <c r="BL3" s="18" t="n"/>
      <c r="BM3" s="18" t="n"/>
      <c r="BN3" s="18" t="n"/>
      <c r="BO3" s="289" t="n"/>
      <c r="BP3" s="289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</row>
    <row r="4">
      <c r="A4" s="2128" t="n"/>
      <c r="B4" s="1" t="n"/>
      <c r="C4" s="1" t="n"/>
      <c r="D4" s="1" t="n"/>
      <c r="E4" s="1" t="n"/>
      <c r="F4" s="277" t="inlineStr">
        <is>
          <t>Ректор БГТУ</t>
        </is>
      </c>
      <c r="G4" s="277" t="n"/>
      <c r="H4" s="277" t="n"/>
      <c r="I4" s="277" t="n"/>
      <c r="J4" s="277" t="n"/>
      <c r="K4" s="277" t="n"/>
      <c r="L4" s="277" t="n"/>
      <c r="M4" s="277" t="n"/>
      <c r="N4" s="277" t="n"/>
      <c r="O4" s="277" t="n"/>
      <c r="P4" s="284" t="n"/>
      <c r="Q4" s="31" t="n"/>
      <c r="R4" s="31" t="n"/>
      <c r="S4" s="1510" t="n"/>
      <c r="T4" s="1510" t="n"/>
      <c r="U4" s="1510" t="n"/>
      <c r="V4" s="1510" t="n"/>
      <c r="W4" s="31" t="n"/>
      <c r="X4" s="31" t="n"/>
      <c r="Y4" s="31" t="n"/>
      <c r="Z4" s="31" t="n"/>
      <c r="AA4" s="15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8" t="n"/>
      <c r="BA4" s="8" t="n"/>
      <c r="BB4" s="21" t="n"/>
      <c r="BC4" s="21" t="n"/>
      <c r="BD4" s="21" t="n"/>
      <c r="BE4" s="21" t="n"/>
      <c r="BF4" s="21" t="n"/>
      <c r="BG4" s="21" t="n"/>
      <c r="BH4" s="21" t="n"/>
      <c r="BI4" s="21" t="n"/>
      <c r="BJ4" s="21" t="n"/>
      <c r="BK4" s="21" t="n"/>
      <c r="BL4" s="21" t="n"/>
      <c r="BM4" s="21" t="n"/>
      <c r="BN4" s="21" t="n"/>
      <c r="BO4" s="21" t="n"/>
      <c r="BP4" s="2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</row>
    <row r="5">
      <c r="A5" s="2128" t="n"/>
      <c r="B5" s="1" t="n"/>
      <c r="C5" s="1" t="n"/>
      <c r="D5" s="1" t="n"/>
      <c r="E5" s="1" t="n"/>
      <c r="F5" s="277" t="inlineStr">
        <is>
          <t>_____________ И.В. Войтов</t>
        </is>
      </c>
      <c r="G5" s="277" t="n"/>
      <c r="H5" s="277" t="n"/>
      <c r="I5" s="277" t="n"/>
      <c r="J5" s="277" t="n"/>
      <c r="K5" s="277" t="n"/>
      <c r="L5" s="277" t="n"/>
      <c r="M5" s="277" t="n"/>
      <c r="N5" s="277" t="n"/>
      <c r="O5" s="277" t="n"/>
      <c r="P5" s="284" t="n"/>
      <c r="Q5" s="1" t="n"/>
      <c r="R5" s="1" t="n"/>
      <c r="S5" s="1" t="n"/>
      <c r="T5" s="1" t="n"/>
      <c r="U5" s="534" t="n"/>
      <c r="V5" s="535" t="inlineStr">
        <is>
          <t>Специальность:</t>
        </is>
      </c>
      <c r="W5" s="535" t="n"/>
      <c r="X5" s="535" t="n"/>
      <c r="Y5" s="535" t="n"/>
      <c r="Z5" s="535" t="n"/>
      <c r="AA5" s="535" t="n"/>
      <c r="AB5" s="536" t="n"/>
      <c r="AC5" s="535" t="n"/>
      <c r="AD5" s="537" t="inlineStr">
        <is>
          <t>7-06-0711-09 Инженерия химико-технологических процессов</t>
        </is>
      </c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534" t="n"/>
      <c r="BB5" s="1563" t="inlineStr">
        <is>
          <t xml:space="preserve">Срок обучения: </t>
        </is>
      </c>
      <c r="BC5" s="1563" t="n"/>
      <c r="BD5" s="1563" t="n"/>
      <c r="BE5" s="1563" t="n"/>
      <c r="BF5" s="1563" t="n"/>
      <c r="BG5" s="1563" t="n"/>
      <c r="BH5" s="901" t="inlineStr">
        <is>
          <t>2,5 года</t>
        </is>
      </c>
      <c r="BI5" s="901" t="n"/>
      <c r="BJ5" s="901" t="n"/>
      <c r="BK5" s="901" t="n"/>
      <c r="BL5" s="901" t="n"/>
      <c r="BM5" s="901" t="n"/>
      <c r="BN5" s="901" t="n"/>
      <c r="BO5" s="901" t="n"/>
      <c r="BP5" s="90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</row>
    <row r="6">
      <c r="A6" s="2129" t="n"/>
      <c r="B6" s="1" t="n"/>
      <c r="C6" s="1" t="n"/>
      <c r="D6" s="1" t="n"/>
      <c r="E6" s="1" t="n"/>
      <c r="F6" s="277" t="n"/>
      <c r="G6" s="277" t="n"/>
      <c r="H6" s="277" t="n"/>
      <c r="I6" s="277" t="n"/>
      <c r="J6" s="277" t="n"/>
      <c r="K6" s="277" t="n"/>
      <c r="L6" s="277" t="n"/>
      <c r="M6" s="277" t="n"/>
      <c r="N6" s="277" t="n"/>
      <c r="O6" s="277" t="n"/>
      <c r="P6" s="284" t="n"/>
      <c r="Q6" s="1" t="n"/>
      <c r="R6" s="1" t="n"/>
      <c r="S6" s="1" t="n"/>
      <c r="T6" s="534" t="n"/>
      <c r="U6" s="534" t="n"/>
      <c r="V6" s="534" t="n"/>
      <c r="W6" s="534" t="n"/>
      <c r="X6" s="534" t="n"/>
      <c r="Y6" s="534" t="n"/>
      <c r="Z6" s="534" t="n"/>
      <c r="AA6" s="534" t="n"/>
      <c r="AB6" s="534" t="n"/>
      <c r="AC6" s="534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1" t="n"/>
      <c r="AZ6" s="1" t="n"/>
      <c r="BA6" s="2130" t="n"/>
      <c r="BB6" s="29" t="n"/>
      <c r="BC6" s="29" t="n"/>
      <c r="BD6" s="29" t="n"/>
      <c r="BE6" s="29" t="n"/>
      <c r="BF6" s="29" t="n"/>
      <c r="BG6" s="29" t="n"/>
      <c r="BH6" s="29" t="n"/>
      <c r="BI6" s="29" t="n"/>
      <c r="BJ6" s="30" t="n"/>
      <c r="BK6" s="24" t="n"/>
      <c r="BL6" s="29" t="n"/>
      <c r="BM6" s="30" t="n"/>
      <c r="BN6" s="29" t="n"/>
      <c r="BO6" s="29" t="n"/>
      <c r="BP6" s="29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</row>
    <row r="7">
      <c r="A7" s="2129" t="n"/>
      <c r="B7" s="1" t="n"/>
      <c r="C7" s="1" t="n"/>
      <c r="D7" s="1" t="n"/>
      <c r="E7" s="1" t="n"/>
      <c r="F7" s="277" t="inlineStr">
        <is>
          <t>__________2023</t>
        </is>
      </c>
      <c r="G7" s="277" t="n"/>
      <c r="H7" s="277" t="n"/>
      <c r="I7" s="277" t="n"/>
      <c r="J7" s="277" t="n"/>
      <c r="K7" s="277" t="n"/>
      <c r="L7" s="277" t="n"/>
      <c r="M7" s="277" t="n"/>
      <c r="N7" s="277" t="n"/>
      <c r="O7" s="277" t="n"/>
      <c r="P7" s="284" t="n"/>
      <c r="Q7" s="1" t="n"/>
      <c r="R7" s="1" t="n"/>
      <c r="S7" s="1" t="n"/>
      <c r="T7" s="534" t="n"/>
      <c r="U7" s="534" t="n"/>
      <c r="V7" s="534" t="n"/>
      <c r="W7" s="534" t="n"/>
      <c r="X7" s="534" t="n"/>
      <c r="Y7" s="534" t="n"/>
      <c r="Z7" s="534" t="n"/>
      <c r="AA7" s="534" t="n"/>
      <c r="AB7" s="534" t="n"/>
      <c r="AC7" s="534" t="n"/>
      <c r="AD7" s="534" t="n"/>
      <c r="AE7" s="534" t="n"/>
      <c r="AF7" s="534" t="n"/>
      <c r="AG7" s="534" t="n"/>
      <c r="AH7" s="534" t="n"/>
      <c r="AI7" s="534" t="n"/>
      <c r="AJ7" s="534" t="n"/>
      <c r="AK7" s="534" t="n"/>
      <c r="AL7" s="534" t="n"/>
      <c r="AM7" s="534" t="n"/>
      <c r="AN7" s="534" t="n"/>
      <c r="AO7" s="534" t="n"/>
      <c r="AP7" s="534" t="n"/>
      <c r="AQ7" s="534" t="n"/>
      <c r="AR7" s="534" t="n"/>
      <c r="AS7" s="534" t="n"/>
      <c r="AT7" s="534" t="n"/>
      <c r="AU7" s="534" t="n"/>
      <c r="AV7" s="279" t="n"/>
      <c r="AW7" s="279" t="n"/>
      <c r="AX7" s="279" t="n"/>
      <c r="AY7" s="279" t="n"/>
      <c r="AZ7" s="279" t="n"/>
      <c r="BA7" s="279" t="n"/>
      <c r="BB7" s="18" t="inlineStr">
        <is>
          <t xml:space="preserve">Форма получения образования: заочная </t>
        </is>
      </c>
      <c r="BC7" s="18" t="n"/>
      <c r="BD7" s="18" t="n"/>
      <c r="BE7" s="18" t="n"/>
      <c r="BF7" s="18" t="n"/>
      <c r="BG7" s="18" t="n"/>
      <c r="BH7" s="18" t="n"/>
      <c r="BI7" s="18" t="n"/>
      <c r="BJ7" s="18" t="n"/>
      <c r="BK7" s="18" t="n"/>
      <c r="BL7" s="18" t="n"/>
      <c r="BM7" s="18" t="n"/>
      <c r="BN7" s="18" t="n"/>
      <c r="BO7" s="18" t="n"/>
      <c r="BP7" s="18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</row>
    <row r="8">
      <c r="A8" s="2129" t="n"/>
      <c r="B8" s="1" t="n"/>
      <c r="C8" s="1" t="n"/>
      <c r="D8" s="1" t="n"/>
      <c r="E8" s="1" t="n"/>
      <c r="F8" s="274" t="inlineStr">
        <is>
          <t>Регистрационный №______________</t>
        </is>
      </c>
      <c r="G8" s="277" t="n"/>
      <c r="H8" s="277" t="n"/>
      <c r="I8" s="277" t="n"/>
      <c r="J8" s="277" t="n"/>
      <c r="K8" s="277" t="n"/>
      <c r="L8" s="277" t="n"/>
      <c r="M8" s="277" t="n"/>
      <c r="N8" s="277" t="n"/>
      <c r="O8" s="277" t="n"/>
      <c r="P8" s="284" t="n"/>
      <c r="Q8" s="31" t="n"/>
      <c r="R8" s="31" t="n"/>
      <c r="S8" s="1510" t="n"/>
      <c r="T8" s="1510" t="n"/>
      <c r="U8" s="1510" t="n"/>
      <c r="V8" s="1510" t="n"/>
      <c r="W8" s="31" t="n"/>
      <c r="X8" s="31" t="n"/>
      <c r="Y8" s="31" t="n"/>
      <c r="Z8" s="31" t="n"/>
      <c r="AA8" s="9" t="n"/>
      <c r="AB8" s="31" t="n"/>
      <c r="AC8" s="31" t="n"/>
      <c r="AD8" s="31" t="n"/>
      <c r="AE8" s="31" t="n"/>
      <c r="AF8" s="31" t="n"/>
      <c r="AG8" s="16" t="n"/>
      <c r="AH8" s="31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295" t="n"/>
      <c r="AY8" s="295" t="n"/>
      <c r="AZ8" s="295" t="n"/>
      <c r="BA8" s="295" t="n"/>
      <c r="BB8" s="295" t="n"/>
      <c r="BC8" s="37" t="n"/>
      <c r="BD8" s="30" t="n"/>
      <c r="BE8" s="30" t="n"/>
      <c r="BF8" s="30" t="n"/>
      <c r="BG8" s="30" t="n"/>
      <c r="BH8" s="30" t="n"/>
      <c r="BI8" s="30" t="n"/>
      <c r="BJ8" s="30" t="n"/>
      <c r="BK8" s="30" t="n"/>
      <c r="BL8" s="30" t="n"/>
      <c r="BM8" s="30" t="n"/>
      <c r="BN8" s="2131" t="n"/>
      <c r="BO8" s="2132" t="n"/>
      <c r="BP8" s="2132" t="n"/>
      <c r="BQ8" s="2132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</row>
    <row r="9">
      <c r="A9" s="953" t="n"/>
      <c r="B9" s="299" t="n"/>
      <c r="C9" s="299" t="n"/>
      <c r="D9" s="299" t="n"/>
      <c r="E9" s="299" t="n"/>
      <c r="F9" s="299" t="n"/>
      <c r="G9" s="299" t="n"/>
      <c r="H9" s="299" t="n"/>
      <c r="I9" s="299" t="n"/>
      <c r="J9" s="299" t="n"/>
      <c r="K9" s="299" t="n"/>
      <c r="L9" s="299" t="n"/>
      <c r="M9" s="299" t="n"/>
      <c r="N9" s="299" t="n"/>
      <c r="O9" s="299" t="n"/>
      <c r="P9" s="299" t="n"/>
      <c r="Q9" s="299" t="n"/>
      <c r="R9" s="299" t="n"/>
      <c r="S9" s="1511" t="n"/>
      <c r="T9" s="1511" t="n"/>
      <c r="U9" s="1511" t="n"/>
      <c r="V9" s="1511" t="n"/>
      <c r="W9" s="299" t="n"/>
      <c r="X9" s="299" t="n"/>
      <c r="Y9" s="224" t="n"/>
      <c r="Z9" s="224" t="n"/>
      <c r="AA9" s="243" t="n"/>
      <c r="AB9" s="224" t="n"/>
      <c r="AC9" s="224" t="n"/>
      <c r="AD9" s="224" t="n"/>
      <c r="AE9" s="224" t="n"/>
      <c r="AF9" s="224" t="n"/>
      <c r="AG9" s="224" t="n"/>
      <c r="AH9" s="224" t="n"/>
      <c r="AI9" s="224" t="n"/>
      <c r="AJ9" s="224" t="n"/>
      <c r="AK9" s="224" t="n"/>
      <c r="AL9" s="224" t="n"/>
      <c r="AM9" s="224" t="n"/>
      <c r="AN9" s="224" t="n"/>
      <c r="AO9" s="224" t="n"/>
      <c r="AP9" s="224" t="n"/>
      <c r="AQ9" s="224" t="n"/>
      <c r="AR9" s="224" t="n"/>
      <c r="AS9" s="224" t="n"/>
      <c r="AT9" s="224" t="n"/>
      <c r="AU9" s="224" t="n"/>
      <c r="AV9" s="224" t="n"/>
      <c r="AW9" s="224" t="n"/>
      <c r="AX9" s="224" t="n"/>
      <c r="AY9" s="224" t="n"/>
      <c r="AZ9" s="224" t="n"/>
      <c r="BA9" s="224" t="n"/>
      <c r="BB9" s="224" t="n"/>
      <c r="BC9" s="224" t="n"/>
      <c r="BD9" s="224" t="n"/>
      <c r="BE9" s="224" t="n"/>
      <c r="BF9" s="224" t="n"/>
      <c r="BG9" s="224" t="n"/>
      <c r="BH9" s="224" t="n"/>
      <c r="BI9" s="224" t="n"/>
      <c r="BJ9" s="224" t="n"/>
      <c r="BK9" s="224" t="n"/>
      <c r="BL9" s="224" t="n"/>
      <c r="BM9" s="224" t="n"/>
      <c r="BN9" s="224" t="n"/>
      <c r="BO9" s="224" t="n"/>
      <c r="BP9" s="224" t="n"/>
      <c r="BQ9" s="224" t="n"/>
      <c r="BR9" s="224" t="n"/>
      <c r="BS9" s="224" t="n"/>
      <c r="BT9" s="224" t="n"/>
      <c r="BU9" s="224" t="n"/>
      <c r="BV9" s="224" t="n"/>
      <c r="BW9" s="1" t="n"/>
      <c r="BX9" s="1" t="n"/>
      <c r="BY9" s="1" t="n"/>
      <c r="BZ9" s="1" t="n"/>
    </row>
    <row r="10">
      <c r="A10" s="20" t="n"/>
      <c r="B10" s="20" t="n"/>
      <c r="C10" s="19" t="n"/>
      <c r="D10" s="19" t="n"/>
      <c r="E10" s="19" t="n"/>
      <c r="F10" s="19" t="n"/>
      <c r="G10" s="19" t="n"/>
      <c r="H10" s="19" t="inlineStr">
        <is>
          <t>I. График образовательного процесса</t>
        </is>
      </c>
      <c r="I10" s="19" t="n"/>
      <c r="J10" s="19" t="n"/>
      <c r="K10" s="19" t="n"/>
      <c r="L10" s="19" t="n"/>
      <c r="M10" s="19" t="n"/>
      <c r="N10" s="19" t="n"/>
      <c r="O10" s="19" t="n"/>
      <c r="P10" s="19" t="n"/>
      <c r="Q10" s="19" t="n"/>
      <c r="R10" s="19" t="n"/>
      <c r="S10" s="20" t="n"/>
      <c r="T10" s="20" t="n"/>
      <c r="U10" s="20" t="n"/>
      <c r="V10" s="20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42" t="n"/>
      <c r="AL10" s="42" t="n"/>
      <c r="AM10" s="42" t="n"/>
      <c r="AN10" s="42" t="n"/>
      <c r="AO10" s="42" t="n"/>
      <c r="AP10" s="42" t="n"/>
      <c r="AQ10" s="42" t="n"/>
      <c r="AR10" s="42" t="n"/>
      <c r="AS10" s="46" t="n"/>
      <c r="AT10" s="41" t="n"/>
      <c r="AU10" s="41" t="n"/>
      <c r="AV10" s="46" t="n"/>
      <c r="AW10" s="46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inlineStr">
        <is>
          <t>II. Сводные данные по бюджету времени (в неделях)</t>
        </is>
      </c>
      <c r="BO10" s="46" t="n"/>
      <c r="BP10" s="46" t="n"/>
      <c r="BQ10" s="46" t="n"/>
      <c r="BR10" s="46" t="n"/>
      <c r="BS10" s="46" t="n"/>
      <c r="BT10" s="46" t="n"/>
      <c r="BU10" s="46" t="n"/>
      <c r="BV10" s="1" t="n"/>
      <c r="BW10" s="1" t="n"/>
      <c r="BX10" s="1" t="n"/>
      <c r="BY10" s="1" t="n"/>
      <c r="BZ10" s="1" t="n"/>
    </row>
    <row r="11">
      <c r="A11" s="1" t="n"/>
      <c r="B11" s="1" t="n"/>
      <c r="C11" s="576" t="inlineStr">
        <is>
          <t>КУРСЫ</t>
        </is>
      </c>
      <c r="D11" s="104" t="n"/>
      <c r="E11" s="912" t="inlineStr">
        <is>
          <t>сентябрь</t>
        </is>
      </c>
      <c r="F11" s="50" t="n"/>
      <c r="G11" s="50" t="n"/>
      <c r="H11" s="51" t="n"/>
      <c r="I11" s="52" t="n"/>
      <c r="J11" s="49" t="inlineStr">
        <is>
          <t>октябрь</t>
        </is>
      </c>
      <c r="K11" s="50" t="n"/>
      <c r="L11" s="51" t="n"/>
      <c r="M11" s="302" t="n"/>
      <c r="N11" s="49" t="inlineStr">
        <is>
          <t>ноябрь</t>
        </is>
      </c>
      <c r="O11" s="50" t="n"/>
      <c r="P11" s="50" t="n"/>
      <c r="Q11" s="51" t="n"/>
      <c r="R11" s="49" t="inlineStr">
        <is>
          <t>декабрь</t>
        </is>
      </c>
      <c r="S11" s="50" t="n"/>
      <c r="T11" s="50" t="n"/>
      <c r="U11" s="51" t="n"/>
      <c r="V11" s="52" t="n"/>
      <c r="W11" s="49" t="inlineStr">
        <is>
          <t>январь</t>
        </is>
      </c>
      <c r="X11" s="50" t="n"/>
      <c r="Y11" s="51" t="n"/>
      <c r="Z11" s="52" t="n"/>
      <c r="AA11" s="53" t="n"/>
      <c r="AB11" s="49" t="inlineStr">
        <is>
          <t>февраль</t>
        </is>
      </c>
      <c r="AC11" s="50" t="n"/>
      <c r="AD11" s="51" t="n"/>
      <c r="AE11" s="304" t="n"/>
      <c r="AF11" s="49" t="inlineStr">
        <is>
          <t>март</t>
        </is>
      </c>
      <c r="AG11" s="50" t="n"/>
      <c r="AH11" s="50" t="n"/>
      <c r="AI11" s="51" t="n"/>
      <c r="AJ11" s="304" t="n"/>
      <c r="AK11" s="49" t="inlineStr">
        <is>
          <t>апрель</t>
        </is>
      </c>
      <c r="AL11" s="50" t="n"/>
      <c r="AM11" s="51" t="n"/>
      <c r="AN11" s="304" t="n"/>
      <c r="AO11" s="49" t="inlineStr">
        <is>
          <t>май</t>
        </is>
      </c>
      <c r="AP11" s="50" t="n"/>
      <c r="AQ11" s="50" t="n"/>
      <c r="AR11" s="51" t="n"/>
      <c r="AS11" s="49" t="inlineStr">
        <is>
          <t>июнь</t>
        </is>
      </c>
      <c r="AT11" s="50" t="n"/>
      <c r="AU11" s="50" t="n"/>
      <c r="AV11" s="51" t="n"/>
      <c r="AW11" s="52" t="n"/>
      <c r="AX11" s="53" t="n"/>
      <c r="AY11" s="49" t="inlineStr">
        <is>
          <t>июль</t>
        </is>
      </c>
      <c r="AZ11" s="50" t="n"/>
      <c r="BA11" s="51" t="n"/>
      <c r="BB11" s="302" t="n"/>
      <c r="BC11" s="49" t="inlineStr">
        <is>
          <t>август</t>
        </is>
      </c>
      <c r="BD11" s="50" t="n"/>
      <c r="BE11" s="50" t="n"/>
      <c r="BF11" s="51" t="n"/>
      <c r="BG11" s="56" t="inlineStr">
        <is>
          <t>Самостоятельная работа по изучению дисциплин учебного плана</t>
        </is>
      </c>
      <c r="BH11" s="53" t="n"/>
      <c r="BI11" s="57" t="inlineStr">
        <is>
          <t>Установочная сессия</t>
        </is>
      </c>
      <c r="BJ11" s="53" t="n"/>
      <c r="BK11" s="57" t="inlineStr">
        <is>
          <t>Лабораторно-экзаменационная сессия</t>
        </is>
      </c>
      <c r="BL11" s="53" t="n"/>
      <c r="BM11" s="3432" t="inlineStr">
        <is>
          <t>Производственные практики</t>
        </is>
      </c>
      <c r="BN11" s="101" t="n"/>
      <c r="BO11" s="57" t="inlineStr">
        <is>
          <t>Магистерская диссертация</t>
        </is>
      </c>
      <c r="BP11" s="53" t="n"/>
      <c r="BQ11" s="57" t="inlineStr">
        <is>
          <t>Итоговая аттестация</t>
        </is>
      </c>
      <c r="BR11" s="53" t="n"/>
      <c r="BS11" s="306" t="inlineStr">
        <is>
          <t>Всего</t>
        </is>
      </c>
      <c r="BT11" s="53" t="n"/>
      <c r="BU11" s="32" t="n"/>
      <c r="BV11" s="32" t="n"/>
      <c r="BW11" s="32" t="n"/>
      <c r="BX11" s="32" t="n"/>
      <c r="BY11" s="32" t="n"/>
      <c r="BZ11" s="32" t="n"/>
    </row>
    <row r="12">
      <c r="A12" s="1" t="n"/>
      <c r="B12" s="1" t="n"/>
      <c r="C12" s="112" t="n"/>
      <c r="D12" s="114" t="n"/>
      <c r="E12" s="916" t="n">
        <v>1</v>
      </c>
      <c r="F12" s="309" t="n">
        <v>8</v>
      </c>
      <c r="G12" s="309" t="n">
        <v>15</v>
      </c>
      <c r="H12" s="309" t="n">
        <v>22</v>
      </c>
      <c r="I12" s="310" t="n">
        <v>29</v>
      </c>
      <c r="J12" s="309" t="n">
        <v>6</v>
      </c>
      <c r="K12" s="309" t="n">
        <v>13</v>
      </c>
      <c r="L12" s="309" t="n">
        <v>20</v>
      </c>
      <c r="M12" s="311" t="n">
        <v>27</v>
      </c>
      <c r="N12" s="309" t="n">
        <v>3</v>
      </c>
      <c r="O12" s="309" t="n">
        <v>10</v>
      </c>
      <c r="P12" s="309" t="n">
        <v>17</v>
      </c>
      <c r="Q12" s="309" t="n">
        <v>24</v>
      </c>
      <c r="R12" s="309" t="n">
        <v>1</v>
      </c>
      <c r="S12" s="309" t="n">
        <v>8</v>
      </c>
      <c r="T12" s="309" t="n">
        <v>15</v>
      </c>
      <c r="U12" s="309" t="n">
        <v>22</v>
      </c>
      <c r="V12" s="311" t="n">
        <v>29</v>
      </c>
      <c r="W12" s="309" t="n">
        <v>5</v>
      </c>
      <c r="X12" s="309" t="n">
        <v>12</v>
      </c>
      <c r="Y12" s="309" t="n">
        <v>19</v>
      </c>
      <c r="Z12" s="311" t="n">
        <v>26</v>
      </c>
      <c r="AA12" s="141" t="n"/>
      <c r="AB12" s="309" t="n">
        <v>2</v>
      </c>
      <c r="AC12" s="309" t="n">
        <v>9</v>
      </c>
      <c r="AD12" s="309" t="n">
        <v>16</v>
      </c>
      <c r="AE12" s="310" t="n">
        <v>23</v>
      </c>
      <c r="AF12" s="309" t="n">
        <v>2</v>
      </c>
      <c r="AG12" s="309" t="n">
        <v>9</v>
      </c>
      <c r="AH12" s="309" t="n">
        <v>16</v>
      </c>
      <c r="AI12" s="309" t="n">
        <v>23</v>
      </c>
      <c r="AJ12" s="310" t="n">
        <v>30</v>
      </c>
      <c r="AK12" s="309" t="n">
        <v>6</v>
      </c>
      <c r="AL12" s="309" t="n">
        <v>13</v>
      </c>
      <c r="AM12" s="309" t="n">
        <v>20</v>
      </c>
      <c r="AN12" s="310" t="n">
        <v>27</v>
      </c>
      <c r="AO12" s="309" t="n">
        <v>4</v>
      </c>
      <c r="AP12" s="309" t="n">
        <v>11</v>
      </c>
      <c r="AQ12" s="309" t="n">
        <v>18</v>
      </c>
      <c r="AR12" s="309" t="n">
        <v>25</v>
      </c>
      <c r="AS12" s="309" t="n">
        <v>1</v>
      </c>
      <c r="AT12" s="309" t="n">
        <v>8</v>
      </c>
      <c r="AU12" s="309" t="n">
        <v>15</v>
      </c>
      <c r="AV12" s="309" t="n">
        <v>22</v>
      </c>
      <c r="AW12" s="311" t="n">
        <v>29</v>
      </c>
      <c r="AX12" s="141" t="n"/>
      <c r="AY12" s="309" t="n">
        <v>6</v>
      </c>
      <c r="AZ12" s="309" t="n">
        <v>13</v>
      </c>
      <c r="BA12" s="309" t="n">
        <v>20</v>
      </c>
      <c r="BB12" s="311" t="n">
        <v>27</v>
      </c>
      <c r="BC12" s="313" t="n">
        <v>3</v>
      </c>
      <c r="BD12" s="313" t="n">
        <v>10</v>
      </c>
      <c r="BE12" s="313" t="n">
        <v>17</v>
      </c>
      <c r="BF12" s="314" t="n">
        <v>24</v>
      </c>
      <c r="BG12" s="112" t="n"/>
      <c r="BH12" s="115" t="n"/>
      <c r="BI12" s="116" t="n"/>
      <c r="BJ12" s="115" t="n"/>
      <c r="BK12" s="116" t="n"/>
      <c r="BL12" s="115" t="n"/>
      <c r="BM12" s="116" t="n"/>
      <c r="BN12" s="1" t="n"/>
      <c r="BO12" s="116" t="n"/>
      <c r="BP12" s="115" t="n"/>
      <c r="BQ12" s="116" t="n"/>
      <c r="BR12" s="115" t="n"/>
      <c r="BS12" s="116" t="n"/>
      <c r="BT12" s="115" t="n"/>
      <c r="BU12" s="32" t="n"/>
      <c r="BV12" s="32" t="n"/>
      <c r="BW12" s="32" t="n"/>
      <c r="BX12" s="32" t="n"/>
      <c r="BY12" s="32" t="n"/>
      <c r="BZ12" s="32" t="n"/>
    </row>
    <row r="13">
      <c r="A13" s="1" t="n"/>
      <c r="B13" s="1" t="n"/>
      <c r="C13" s="112" t="n"/>
      <c r="D13" s="114" t="n"/>
      <c r="E13" s="918" t="n">
        <v>7</v>
      </c>
      <c r="F13" s="316" t="n">
        <v>14</v>
      </c>
      <c r="G13" s="316" t="n">
        <v>21</v>
      </c>
      <c r="H13" s="316" t="n">
        <v>28</v>
      </c>
      <c r="I13" s="316" t="n">
        <v>5</v>
      </c>
      <c r="J13" s="316" t="n">
        <v>12</v>
      </c>
      <c r="K13" s="316" t="n">
        <v>19</v>
      </c>
      <c r="L13" s="316" t="n">
        <v>26</v>
      </c>
      <c r="M13" s="316" t="n">
        <v>2</v>
      </c>
      <c r="N13" s="316" t="n">
        <v>9</v>
      </c>
      <c r="O13" s="316" t="n">
        <v>16</v>
      </c>
      <c r="P13" s="316" t="n">
        <v>23</v>
      </c>
      <c r="Q13" s="316" t="n">
        <v>30</v>
      </c>
      <c r="R13" s="316" t="n">
        <v>7</v>
      </c>
      <c r="S13" s="316" t="n">
        <v>14</v>
      </c>
      <c r="T13" s="316" t="n">
        <v>21</v>
      </c>
      <c r="U13" s="316" t="n">
        <v>28</v>
      </c>
      <c r="V13" s="316" t="n">
        <v>4</v>
      </c>
      <c r="W13" s="316" t="n">
        <v>11</v>
      </c>
      <c r="X13" s="316" t="n">
        <v>18</v>
      </c>
      <c r="Y13" s="316" t="n">
        <v>25</v>
      </c>
      <c r="Z13" s="316" t="n">
        <v>1</v>
      </c>
      <c r="AA13" s="317" t="n"/>
      <c r="AB13" s="316" t="n">
        <v>8</v>
      </c>
      <c r="AC13" s="316" t="n">
        <v>15</v>
      </c>
      <c r="AD13" s="316" t="n">
        <v>22</v>
      </c>
      <c r="AE13" s="316" t="n">
        <v>1</v>
      </c>
      <c r="AF13" s="316" t="n">
        <v>8</v>
      </c>
      <c r="AG13" s="316" t="n">
        <v>15</v>
      </c>
      <c r="AH13" s="316" t="n">
        <v>22</v>
      </c>
      <c r="AI13" s="316" t="n">
        <v>29</v>
      </c>
      <c r="AJ13" s="316" t="n">
        <v>5</v>
      </c>
      <c r="AK13" s="316" t="n">
        <v>12</v>
      </c>
      <c r="AL13" s="316" t="n">
        <v>19</v>
      </c>
      <c r="AM13" s="316" t="n">
        <v>26</v>
      </c>
      <c r="AN13" s="316" t="n">
        <v>3</v>
      </c>
      <c r="AO13" s="316" t="n">
        <v>10</v>
      </c>
      <c r="AP13" s="316" t="n">
        <v>17</v>
      </c>
      <c r="AQ13" s="316" t="n">
        <v>24</v>
      </c>
      <c r="AR13" s="316" t="n">
        <v>31</v>
      </c>
      <c r="AS13" s="316" t="n">
        <v>7</v>
      </c>
      <c r="AT13" s="316" t="n">
        <v>14</v>
      </c>
      <c r="AU13" s="316" t="n">
        <v>21</v>
      </c>
      <c r="AV13" s="316" t="n">
        <v>28</v>
      </c>
      <c r="AW13" s="316" t="n">
        <v>5</v>
      </c>
      <c r="AX13" s="317" t="n"/>
      <c r="AY13" s="316" t="n">
        <v>12</v>
      </c>
      <c r="AZ13" s="316" t="n">
        <v>19</v>
      </c>
      <c r="BA13" s="316" t="n">
        <v>26</v>
      </c>
      <c r="BB13" s="316" t="n">
        <v>2</v>
      </c>
      <c r="BC13" s="310" t="n">
        <v>9</v>
      </c>
      <c r="BD13" s="310" t="n">
        <v>16</v>
      </c>
      <c r="BE13" s="310" t="n">
        <v>23</v>
      </c>
      <c r="BF13" s="319" t="n">
        <v>31</v>
      </c>
      <c r="BG13" s="112" t="n"/>
      <c r="BH13" s="115" t="n"/>
      <c r="BI13" s="116" t="n"/>
      <c r="BJ13" s="115" t="n"/>
      <c r="BK13" s="116" t="n"/>
      <c r="BL13" s="115" t="n"/>
      <c r="BM13" s="116" t="n"/>
      <c r="BN13" s="1" t="n"/>
      <c r="BO13" s="116" t="n"/>
      <c r="BP13" s="115" t="n"/>
      <c r="BQ13" s="116" t="n"/>
      <c r="BR13" s="115" t="n"/>
      <c r="BS13" s="116" t="n"/>
      <c r="BT13" s="115" t="n"/>
      <c r="BU13" s="32" t="n"/>
      <c r="BV13" s="32" t="n"/>
      <c r="BW13" s="32" t="n"/>
      <c r="BX13" s="32" t="n"/>
      <c r="BY13" s="32" t="n"/>
      <c r="BZ13" s="32" t="n"/>
    </row>
    <row r="14">
      <c r="A14" s="1" t="n"/>
      <c r="B14" s="1" t="n"/>
      <c r="C14" s="136" t="n"/>
      <c r="D14" s="137" t="n"/>
      <c r="E14" s="2141" t="n">
        <v>1</v>
      </c>
      <c r="F14" s="322" t="n">
        <v>2</v>
      </c>
      <c r="G14" s="322" t="n">
        <v>3</v>
      </c>
      <c r="H14" s="322" t="n">
        <v>4</v>
      </c>
      <c r="I14" s="322" t="n">
        <v>5</v>
      </c>
      <c r="J14" s="322" t="n">
        <v>6</v>
      </c>
      <c r="K14" s="322" t="n">
        <v>7</v>
      </c>
      <c r="L14" s="322" t="n">
        <v>8</v>
      </c>
      <c r="M14" s="322" t="n">
        <v>9</v>
      </c>
      <c r="N14" s="322" t="n">
        <v>10</v>
      </c>
      <c r="O14" s="322" t="n">
        <v>11</v>
      </c>
      <c r="P14" s="322" t="n">
        <v>12</v>
      </c>
      <c r="Q14" s="322" t="n">
        <v>13</v>
      </c>
      <c r="R14" s="322" t="n">
        <v>14</v>
      </c>
      <c r="S14" s="322" t="n">
        <v>15</v>
      </c>
      <c r="T14" s="322" t="n">
        <v>16</v>
      </c>
      <c r="U14" s="322" t="n">
        <v>17</v>
      </c>
      <c r="V14" s="322" t="n">
        <v>18</v>
      </c>
      <c r="W14" s="322" t="n">
        <v>19</v>
      </c>
      <c r="X14" s="322" t="n">
        <v>20</v>
      </c>
      <c r="Y14" s="322" t="n">
        <v>21</v>
      </c>
      <c r="Z14" s="322" t="n">
        <v>22</v>
      </c>
      <c r="AA14" s="70" t="n"/>
      <c r="AB14" s="322" t="n">
        <v>23</v>
      </c>
      <c r="AC14" s="322" t="n">
        <v>24</v>
      </c>
      <c r="AD14" s="322" t="n">
        <v>25</v>
      </c>
      <c r="AE14" s="322" t="n">
        <v>26</v>
      </c>
      <c r="AF14" s="322" t="n">
        <v>27</v>
      </c>
      <c r="AG14" s="322" t="n">
        <v>28</v>
      </c>
      <c r="AH14" s="322" t="n">
        <v>29</v>
      </c>
      <c r="AI14" s="322" t="n">
        <v>30</v>
      </c>
      <c r="AJ14" s="322" t="n">
        <v>31</v>
      </c>
      <c r="AK14" s="322" t="n">
        <v>32</v>
      </c>
      <c r="AL14" s="322" t="n">
        <v>33</v>
      </c>
      <c r="AM14" s="322" t="n">
        <v>34</v>
      </c>
      <c r="AN14" s="322" t="n">
        <v>35</v>
      </c>
      <c r="AO14" s="322" t="n">
        <v>36</v>
      </c>
      <c r="AP14" s="322" t="n">
        <v>37</v>
      </c>
      <c r="AQ14" s="322" t="n">
        <v>38</v>
      </c>
      <c r="AR14" s="322" t="n">
        <v>39</v>
      </c>
      <c r="AS14" s="322" t="n">
        <v>40</v>
      </c>
      <c r="AT14" s="322" t="n">
        <v>41</v>
      </c>
      <c r="AU14" s="322" t="n">
        <v>42</v>
      </c>
      <c r="AV14" s="322" t="n">
        <v>43</v>
      </c>
      <c r="AW14" s="322" t="n">
        <v>44</v>
      </c>
      <c r="AX14" s="70" t="n"/>
      <c r="AY14" s="322" t="n">
        <v>45</v>
      </c>
      <c r="AZ14" s="322" t="n">
        <v>46</v>
      </c>
      <c r="BA14" s="322" t="n">
        <v>47</v>
      </c>
      <c r="BB14" s="322" t="n">
        <v>48</v>
      </c>
      <c r="BC14" s="322" t="n">
        <v>49</v>
      </c>
      <c r="BD14" s="322" t="n">
        <v>50</v>
      </c>
      <c r="BE14" s="322" t="n">
        <v>51</v>
      </c>
      <c r="BF14" s="324" t="n">
        <v>52</v>
      </c>
      <c r="BG14" s="136" t="n"/>
      <c r="BH14" s="249" t="n"/>
      <c r="BI14" s="325" t="n"/>
      <c r="BJ14" s="249" t="n"/>
      <c r="BK14" s="325" t="n"/>
      <c r="BL14" s="249" t="n"/>
      <c r="BM14" s="1848" t="n"/>
      <c r="BN14" s="544" t="n"/>
      <c r="BO14" s="325" t="n"/>
      <c r="BP14" s="249" t="n"/>
      <c r="BQ14" s="325" t="n"/>
      <c r="BR14" s="249" t="n"/>
      <c r="BS14" s="325" t="n"/>
      <c r="BT14" s="249" t="n"/>
      <c r="BU14" s="32" t="n"/>
      <c r="BV14" s="32" t="n"/>
      <c r="BW14" s="32" t="n"/>
      <c r="BX14" s="32" t="n"/>
      <c r="BY14" s="32" t="n"/>
      <c r="BZ14" s="32" t="n"/>
    </row>
    <row r="15">
      <c r="A15" s="1" t="n"/>
      <c r="B15" s="1" t="n"/>
      <c r="C15" s="924" t="inlineStr">
        <is>
          <t>I</t>
        </is>
      </c>
      <c r="D15" s="161" t="n"/>
      <c r="E15" s="925" t="n"/>
      <c r="F15" s="328" t="inlineStr">
        <is>
          <t>+</t>
        </is>
      </c>
      <c r="G15" s="327" t="n"/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7" t="n"/>
      <c r="T15" s="327" t="n"/>
      <c r="U15" s="327" t="n"/>
      <c r="V15" s="328" t="n"/>
      <c r="W15" s="329" t="n"/>
      <c r="X15" s="329" t="inlineStr">
        <is>
          <t>:</t>
        </is>
      </c>
      <c r="Y15" s="329" t="inlineStr">
        <is>
          <t>:</t>
        </is>
      </c>
      <c r="Z15" s="330" t="n"/>
      <c r="AA15" s="124" t="n"/>
      <c r="AB15" s="329" t="n"/>
      <c r="AC15" s="332" t="n"/>
      <c r="AD15" s="333" t="n"/>
      <c r="AE15" s="332" t="n"/>
      <c r="AF15" s="332" t="n"/>
      <c r="AG15" s="332" t="n"/>
      <c r="AH15" s="332" t="n"/>
      <c r="AI15" s="332" t="n"/>
      <c r="AJ15" s="332" t="n"/>
      <c r="AK15" s="332" t="n"/>
      <c r="AL15" s="332" t="n"/>
      <c r="AM15" s="332" t="n"/>
      <c r="AN15" s="332" t="n"/>
      <c r="AO15" s="328" t="n"/>
      <c r="AP15" s="328" t="n"/>
      <c r="AQ15" s="328" t="n"/>
      <c r="AR15" s="329" t="n"/>
      <c r="AS15" s="329" t="inlineStr">
        <is>
          <t>:</t>
        </is>
      </c>
      <c r="AT15" s="329" t="inlineStr">
        <is>
          <t>:</t>
        </is>
      </c>
      <c r="AU15" s="1" t="n"/>
      <c r="AV15" s="329" t="n"/>
      <c r="AW15" s="330" t="n"/>
      <c r="AX15" s="124" t="n"/>
      <c r="AY15" s="329" t="n"/>
      <c r="AZ15" s="329" t="n"/>
      <c r="BA15" s="329" t="n"/>
      <c r="BB15" s="329" t="n"/>
      <c r="BC15" s="329" t="n"/>
      <c r="BD15" s="329" t="n"/>
      <c r="BE15" s="329" t="n"/>
      <c r="BF15" s="329" t="n"/>
      <c r="BG15" s="335" t="n">
        <v>47</v>
      </c>
      <c r="BH15" s="124" t="n"/>
      <c r="BI15" s="329" t="n">
        <v>1</v>
      </c>
      <c r="BJ15" s="139" t="n"/>
      <c r="BK15" s="330" t="n">
        <v>4</v>
      </c>
      <c r="BL15" s="124" t="n"/>
      <c r="BM15" s="330" t="n"/>
      <c r="BN15" s="124" t="n"/>
      <c r="BO15" s="330" t="n"/>
      <c r="BP15" s="124" t="n"/>
      <c r="BQ15" s="330" t="n"/>
      <c r="BR15" s="124" t="n"/>
      <c r="BS15" s="330">
        <f>BG15+BI15+BK15+BM15+BO15+BQ15</f>
        <v/>
      </c>
      <c r="BT15" s="124" t="n"/>
      <c r="BU15" s="88" t="n"/>
      <c r="BV15" s="1" t="n"/>
      <c r="BW15" s="88" t="n"/>
      <c r="BX15" s="1" t="n"/>
      <c r="BY15" s="88" t="n"/>
      <c r="BZ15" s="1" t="n"/>
    </row>
    <row r="16">
      <c r="A16" s="1" t="n"/>
      <c r="B16" s="1" t="n"/>
      <c r="C16" s="3433" t="inlineStr">
        <is>
          <t>II</t>
        </is>
      </c>
      <c r="D16" s="175" t="n"/>
      <c r="E16" s="928" t="n"/>
      <c r="F16" s="803" t="n"/>
      <c r="G16" s="804" t="inlineStr">
        <is>
          <t>Х</t>
        </is>
      </c>
      <c r="H16" s="804" t="inlineStr">
        <is>
          <t>Х</t>
        </is>
      </c>
      <c r="I16" s="804" t="inlineStr">
        <is>
          <t>Х</t>
        </is>
      </c>
      <c r="J16" s="804" t="inlineStr">
        <is>
          <t>Х</t>
        </is>
      </c>
      <c r="K16" s="804" t="inlineStr">
        <is>
          <t>Х</t>
        </is>
      </c>
      <c r="L16" s="804" t="inlineStr">
        <is>
          <t>Х</t>
        </is>
      </c>
      <c r="M16" s="804" t="inlineStr">
        <is>
          <t>Х</t>
        </is>
      </c>
      <c r="N16" s="804" t="inlineStr">
        <is>
          <t>Х</t>
        </is>
      </c>
      <c r="O16" s="329" t="inlineStr">
        <is>
          <t>:</t>
        </is>
      </c>
      <c r="P16" s="329" t="inlineStr">
        <is>
          <t>:</t>
        </is>
      </c>
      <c r="Q16" s="803" t="n"/>
      <c r="R16" s="803" t="n"/>
      <c r="S16" s="803" t="n"/>
      <c r="T16" s="803" t="n"/>
      <c r="U16" s="803" t="n"/>
      <c r="V16" s="929" t="n"/>
      <c r="W16" s="804" t="n"/>
      <c r="X16" s="804" t="n"/>
      <c r="Y16" s="930" t="n"/>
      <c r="Z16" s="3434" t="n"/>
      <c r="AA16" s="128" t="n"/>
      <c r="AB16" s="804" t="n"/>
      <c r="AC16" s="931" t="n"/>
      <c r="AD16" s="932" t="n"/>
      <c r="AE16" s="931" t="n"/>
      <c r="AF16" s="931" t="n"/>
      <c r="AG16" s="931" t="n"/>
      <c r="AH16" s="931" t="n"/>
      <c r="AI16" s="931" t="n"/>
      <c r="AJ16" s="931" t="n"/>
      <c r="AK16" s="931" t="n"/>
      <c r="AL16" s="329" t="inlineStr">
        <is>
          <t>:</t>
        </is>
      </c>
      <c r="AM16" s="329" t="inlineStr">
        <is>
          <t>:</t>
        </is>
      </c>
      <c r="AN16" s="931" t="n"/>
      <c r="AO16" s="931" t="n"/>
      <c r="AP16" s="931" t="n"/>
      <c r="AQ16" s="931" t="n"/>
      <c r="AR16" s="804" t="n"/>
      <c r="AS16" s="804" t="n"/>
      <c r="AT16" s="804" t="n"/>
      <c r="AU16" s="804" t="n"/>
      <c r="AV16" s="804" t="n"/>
      <c r="AW16" s="3434" t="n"/>
      <c r="AX16" s="128" t="n"/>
      <c r="AY16" s="804" t="n"/>
      <c r="AZ16" s="804" t="n"/>
      <c r="BA16" s="804" t="n"/>
      <c r="BB16" s="804" t="n"/>
      <c r="BC16" s="804" t="n"/>
      <c r="BD16" s="804" t="n"/>
      <c r="BE16" s="804" t="n"/>
      <c r="BF16" s="804" t="n"/>
      <c r="BG16" s="440" t="n">
        <v>40</v>
      </c>
      <c r="BH16" s="128" t="n"/>
      <c r="BI16" s="804" t="n"/>
      <c r="BJ16" s="128" t="n"/>
      <c r="BK16" s="3435" t="n">
        <v>4</v>
      </c>
      <c r="BL16" s="128" t="n"/>
      <c r="BM16" s="3435" t="n">
        <v>8</v>
      </c>
      <c r="BN16" s="128" t="n"/>
      <c r="BO16" s="704" t="n"/>
      <c r="BP16" s="705" t="n"/>
      <c r="BQ16" s="3435" t="n"/>
      <c r="BR16" s="128" t="n"/>
      <c r="BS16" s="330">
        <f>BG16+BI16+BK16+BM16+BO16+BQ16</f>
        <v/>
      </c>
      <c r="BT16" s="124" t="n"/>
      <c r="BU16" s="88" t="n"/>
      <c r="BV16" s="88" t="n"/>
      <c r="BW16" s="88" t="n"/>
      <c r="BX16" s="88" t="n"/>
      <c r="BY16" s="88" t="n"/>
      <c r="BZ16" s="88" t="n"/>
    </row>
    <row r="17">
      <c r="A17" s="1" t="n"/>
      <c r="B17" s="1" t="n"/>
      <c r="C17" s="2020" t="inlineStr">
        <is>
          <t>III</t>
        </is>
      </c>
      <c r="D17" s="195" t="n"/>
      <c r="E17" s="2150" t="n"/>
      <c r="F17" s="589" t="n"/>
      <c r="G17" s="589" t="inlineStr">
        <is>
          <t>:</t>
        </is>
      </c>
      <c r="H17" s="589" t="inlineStr">
        <is>
          <t>:</t>
        </is>
      </c>
      <c r="I17" s="339" t="n"/>
      <c r="J17" s="339" t="n"/>
      <c r="K17" s="934" t="n"/>
      <c r="L17" s="934" t="n"/>
      <c r="M17" s="934" t="n"/>
      <c r="N17" s="934" t="n"/>
      <c r="O17" s="1875" t="n"/>
      <c r="P17" s="1875" t="n"/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inlineStr">
        <is>
          <t>/</t>
        </is>
      </c>
      <c r="W17" s="1875" t="inlineStr">
        <is>
          <t>/</t>
        </is>
      </c>
      <c r="X17" s="1875" t="inlineStr">
        <is>
          <t>/</t>
        </is>
      </c>
      <c r="Y17" s="2152" t="inlineStr">
        <is>
          <t>//</t>
        </is>
      </c>
      <c r="Z17" s="2153" t="inlineStr">
        <is>
          <t>//</t>
        </is>
      </c>
      <c r="AA17" s="2154" t="n"/>
      <c r="AB17" s="3436" t="n"/>
      <c r="AC17" s="1700" t="n"/>
      <c r="AD17" s="1700" t="n"/>
      <c r="AE17" s="1700" t="n"/>
      <c r="AF17" s="1700" t="n"/>
      <c r="AG17" s="1700" t="n"/>
      <c r="AH17" s="1700" t="n"/>
      <c r="AI17" s="1700" t="n"/>
      <c r="AJ17" s="1700" t="n"/>
      <c r="AK17" s="1700" t="n"/>
      <c r="AL17" s="1700" t="n"/>
      <c r="AM17" s="1700" t="n"/>
      <c r="AN17" s="1700" t="n"/>
      <c r="AO17" s="1700" t="n"/>
      <c r="AP17" s="1700" t="n"/>
      <c r="AQ17" s="1700" t="n"/>
      <c r="AR17" s="1700" t="n"/>
      <c r="AS17" s="1700" t="n"/>
      <c r="AT17" s="1700" t="n"/>
      <c r="AU17" s="1700" t="n"/>
      <c r="AV17" s="1700" t="n"/>
      <c r="AW17" s="1700" t="n"/>
      <c r="AX17" s="1700" t="n"/>
      <c r="AY17" s="1700" t="n"/>
      <c r="AZ17" s="1700" t="n"/>
      <c r="BA17" s="1700" t="n"/>
      <c r="BB17" s="1700" t="n"/>
      <c r="BC17" s="1700" t="n"/>
      <c r="BD17" s="1700" t="n"/>
      <c r="BE17" s="1700" t="n"/>
      <c r="BF17" s="2124" t="n"/>
      <c r="BG17" s="2150" t="n">
        <v>10</v>
      </c>
      <c r="BH17" s="2124" t="n"/>
      <c r="BI17" s="339" t="n"/>
      <c r="BJ17" s="249" t="n"/>
      <c r="BK17" s="589" t="n">
        <v>2</v>
      </c>
      <c r="BL17" s="1059" t="n"/>
      <c r="BM17" s="589" t="n"/>
      <c r="BN17" s="1059" t="n"/>
      <c r="BO17" s="2156" t="n">
        <v>8</v>
      </c>
      <c r="BP17" s="2157" t="n"/>
      <c r="BQ17" s="589" t="n">
        <v>2</v>
      </c>
      <c r="BR17" s="1059" t="n"/>
      <c r="BS17" s="580">
        <f>BG17+BI17+BK17+BM17+BO17+BQ17</f>
        <v/>
      </c>
      <c r="BT17" s="613" t="n"/>
      <c r="BU17" s="88" t="n"/>
      <c r="BV17" s="1" t="n"/>
      <c r="BW17" s="88" t="n"/>
      <c r="BX17" s="1" t="n"/>
      <c r="BY17" s="88" t="n"/>
      <c r="BZ17" s="1" t="n"/>
    </row>
    <row r="18">
      <c r="A18" s="1" t="n"/>
      <c r="B18" s="1" t="n"/>
      <c r="C18" s="1" t="n"/>
      <c r="D18" s="75" t="n"/>
      <c r="E18" s="88" t="n"/>
      <c r="F18" s="88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88" t="n"/>
      <c r="X18" s="88" t="n"/>
      <c r="Y18" s="88" t="n"/>
      <c r="Z18" s="88" t="n"/>
      <c r="AA18" s="347" t="n"/>
      <c r="AB18" s="347" t="n"/>
      <c r="AC18" s="346" t="n"/>
      <c r="AD18" s="346" t="n"/>
      <c r="AE18" s="75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346" t="n"/>
      <c r="BF18" s="346" t="n"/>
      <c r="BG18" s="940">
        <f>BG15+BG16+BG17</f>
        <v/>
      </c>
      <c r="BH18" s="249" t="n"/>
      <c r="BI18" s="940">
        <f>BI15+BI16+BI17</f>
        <v/>
      </c>
      <c r="BJ18" s="249" t="n"/>
      <c r="BK18" s="940">
        <f>BK15+BK16+BK17</f>
        <v/>
      </c>
      <c r="BL18" s="249" t="n"/>
      <c r="BM18" s="940">
        <f>BM15+BM16+BM17</f>
        <v/>
      </c>
      <c r="BN18" s="249" t="n"/>
      <c r="BO18" s="940">
        <f>BO15+BO16+BO17</f>
        <v/>
      </c>
      <c r="BP18" s="249" t="n"/>
      <c r="BQ18" s="940">
        <f>BQ15+BQ16+BQ17</f>
        <v/>
      </c>
      <c r="BR18" s="249" t="n"/>
      <c r="BS18" s="76">
        <f>BS15+BS16+BS17</f>
        <v/>
      </c>
      <c r="BT18" s="109" t="n"/>
      <c r="BU18" s="88" t="n"/>
      <c r="BV18" s="1" t="n"/>
      <c r="BW18" s="88" t="n"/>
      <c r="BX18" s="1" t="n"/>
      <c r="BY18" s="88" t="n"/>
      <c r="BZ18" s="1" t="n"/>
    </row>
    <row r="19">
      <c r="A19" s="92" t="n"/>
      <c r="B19" s="94" t="inlineStr">
        <is>
          <t>Обозначения:</t>
        </is>
      </c>
      <c r="C19" s="1" t="n"/>
      <c r="D19" s="1" t="n"/>
      <c r="E19" s="1" t="n"/>
      <c r="F19" s="1" t="n"/>
      <c r="G19" s="1" t="n"/>
      <c r="H19" s="1" t="n"/>
      <c r="I19" s="1" t="n"/>
      <c r="J19" s="1" t="n"/>
      <c r="K19" s="691" t="n"/>
      <c r="L19" s="691" t="n"/>
      <c r="M19" s="93" t="n"/>
      <c r="N19" s="94" t="inlineStr">
        <is>
          <t>−</t>
        </is>
      </c>
      <c r="O19" s="351" t="inlineStr">
        <is>
          <t>самостоятельная работа по изучению дисциплин учебного плана</t>
        </is>
      </c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351" t="n"/>
      <c r="AE19" s="1" t="n"/>
      <c r="AF19" s="95" t="inlineStr">
        <is>
          <t>Х</t>
        </is>
      </c>
      <c r="AG19" s="94" t="inlineStr">
        <is>
          <t>−</t>
        </is>
      </c>
      <c r="AH19" s="91" t="inlineStr">
        <is>
          <t>производственная практика</t>
        </is>
      </c>
      <c r="AI19" s="90" t="n"/>
      <c r="AJ19" s="90" t="n"/>
      <c r="AK19" s="90" t="n"/>
      <c r="AL19" s="90" t="n"/>
      <c r="AM19" s="90" t="n"/>
      <c r="AN19" s="92" t="n"/>
      <c r="AO19" s="92" t="n"/>
      <c r="AP19" s="1" t="n"/>
      <c r="AQ19" s="1" t="n"/>
      <c r="AR19" s="1" t="n"/>
      <c r="AS19" s="1" t="n"/>
      <c r="AT19" s="96" t="inlineStr">
        <is>
          <t>//</t>
        </is>
      </c>
      <c r="AU19" s="94" t="inlineStr">
        <is>
          <t>−</t>
        </is>
      </c>
      <c r="AV19" s="91" t="inlineStr">
        <is>
          <t>итоговая аттестация</t>
        </is>
      </c>
      <c r="AW19" s="91" t="n"/>
      <c r="AX19" s="91" t="n"/>
      <c r="AY19" s="91" t="n"/>
      <c r="AZ19" s="91" t="n"/>
      <c r="BA19" s="91" t="n"/>
      <c r="BB19" s="92" t="n"/>
      <c r="BC19" s="92" t="n"/>
      <c r="BD19" s="92" t="n"/>
      <c r="BE19" s="91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97" t="n"/>
      <c r="BX19" s="97" t="n"/>
      <c r="BY19" s="97" t="n"/>
      <c r="BZ19" s="1" t="n"/>
    </row>
    <row r="20">
      <c r="A20" s="92" t="n"/>
      <c r="B20" s="94" t="n"/>
      <c r="C20" s="98" t="n"/>
      <c r="D20" s="91" t="n"/>
      <c r="E20" s="91" t="n"/>
      <c r="F20" s="91" t="n"/>
      <c r="G20" s="92" t="n"/>
      <c r="H20" s="1" t="n"/>
      <c r="I20" s="1" t="n"/>
      <c r="J20" s="1" t="n"/>
      <c r="K20" s="691" t="n"/>
      <c r="L20" s="691" t="n"/>
      <c r="M20" s="94" t="n"/>
      <c r="N20" s="94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4" t="n"/>
      <c r="AF20" s="94" t="n"/>
      <c r="AG20" s="91" t="n"/>
      <c r="AH20" s="90" t="n"/>
      <c r="AI20" s="90" t="n"/>
      <c r="AJ20" s="90" t="n"/>
      <c r="AK20" s="90" t="n"/>
      <c r="AL20" s="90" t="n"/>
      <c r="AM20" s="92" t="n"/>
      <c r="AN20" s="92" t="n"/>
      <c r="AO20" s="1" t="n"/>
      <c r="AP20" s="1" t="n"/>
      <c r="AQ20" s="1" t="n"/>
      <c r="AR20" s="354" t="n"/>
      <c r="AS20" s="94" t="n"/>
      <c r="AT20" s="91" t="n"/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97" t="n"/>
      <c r="BV20" s="97" t="n"/>
      <c r="BW20" s="97" t="n"/>
      <c r="BX20" s="1" t="n"/>
      <c r="BY20" s="1" t="n"/>
      <c r="BZ20" s="1" t="n"/>
    </row>
    <row r="21">
      <c r="A21" s="92" t="n"/>
      <c r="B21" s="94" t="n"/>
      <c r="C21" s="98" t="n"/>
      <c r="D21" s="91" t="n"/>
      <c r="E21" s="91" t="n"/>
      <c r="F21" s="91" t="n"/>
      <c r="G21" s="91" t="n"/>
      <c r="H21" s="1" t="n"/>
      <c r="I21" s="1" t="n"/>
      <c r="J21" s="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8" t="n"/>
      <c r="U21" s="98" t="n"/>
      <c r="V21" s="98" t="n"/>
      <c r="W21" s="98" t="n"/>
      <c r="X21" s="1" t="n"/>
      <c r="Y21" s="1" t="n"/>
      <c r="Z21" s="1" t="n"/>
      <c r="AA21" s="1" t="n"/>
      <c r="AB21" s="1" t="n"/>
      <c r="AC21" s="1" t="n"/>
      <c r="AD21" s="1" t="n"/>
      <c r="AE21" s="91" t="n"/>
      <c r="AF21" s="91" t="n"/>
      <c r="AG21" s="91" t="n"/>
      <c r="AH21" s="90" t="n"/>
      <c r="AI21" s="90" t="n"/>
      <c r="AJ21" s="90" t="n"/>
      <c r="AK21" s="90" t="n"/>
      <c r="AL21" s="90" t="n"/>
      <c r="AM21" s="91" t="n"/>
      <c r="AN21" s="91" t="n"/>
      <c r="AO21" s="1" t="n"/>
      <c r="AP21" s="1" t="n"/>
      <c r="AQ21" s="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2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1" t="n"/>
      <c r="BX21" s="1" t="n"/>
      <c r="BY21" s="1" t="n"/>
      <c r="BZ21" s="1" t="n"/>
    </row>
    <row r="22">
      <c r="A22" s="94" t="n"/>
      <c r="B22" s="94" t="n"/>
      <c r="C22" s="91" t="n"/>
      <c r="D22" s="91" t="n"/>
      <c r="E22" s="91" t="n"/>
      <c r="F22" s="351" t="n"/>
      <c r="G22" s="1" t="n"/>
      <c r="H22" s="1" t="n"/>
      <c r="I22" s="1" t="n"/>
      <c r="J22" s="1" t="n"/>
      <c r="K22" s="691" t="n"/>
      <c r="L22" s="691" t="n"/>
      <c r="M22" s="95" t="inlineStr">
        <is>
          <t>:</t>
        </is>
      </c>
      <c r="N22" s="94" t="inlineStr">
        <is>
          <t>−</t>
        </is>
      </c>
      <c r="O22" s="351" t="inlineStr">
        <is>
          <t>лабораторно-экзаменационная сессия (ЛЭС)</t>
        </is>
      </c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351" t="n"/>
      <c r="AD22" s="351" t="n"/>
      <c r="AE22" s="1" t="n"/>
      <c r="AF22" s="96" t="inlineStr">
        <is>
          <t>/</t>
        </is>
      </c>
      <c r="AG22" s="94" t="inlineStr">
        <is>
          <t>−</t>
        </is>
      </c>
      <c r="AH22" s="91" t="inlineStr">
        <is>
          <t>магистерская диссертация</t>
        </is>
      </c>
      <c r="AI22" s="90" t="n"/>
      <c r="AJ22" s="90" t="n"/>
      <c r="AK22" s="90" t="n"/>
      <c r="AL22" s="90" t="n"/>
      <c r="AM22" s="90" t="n"/>
      <c r="AN22" s="92" t="n"/>
      <c r="AO22" s="92" t="n"/>
      <c r="AP22" s="1" t="n"/>
      <c r="AQ22" s="1" t="n"/>
      <c r="AR22" s="1" t="n"/>
      <c r="AS22" s="1" t="n"/>
      <c r="AT22" s="95" t="inlineStr">
        <is>
          <t>+</t>
        </is>
      </c>
      <c r="AU22" s="94" t="inlineStr">
        <is>
          <t>−</t>
        </is>
      </c>
      <c r="AV22" s="91" t="inlineStr">
        <is>
          <t>установочная сессия (УС)</t>
        </is>
      </c>
      <c r="AW22" s="97" t="n"/>
      <c r="AX22" s="97" t="n"/>
      <c r="AY22" s="97" t="n"/>
      <c r="AZ22" s="92" t="n"/>
      <c r="BA22" s="90" t="n"/>
      <c r="BB22" s="90" t="n"/>
      <c r="BC22" s="92" t="n"/>
      <c r="BD22" s="92" t="n"/>
      <c r="BE22" s="91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0" t="n"/>
      <c r="BX22" s="90" t="n"/>
      <c r="BY22" s="90" t="n"/>
      <c r="BZ22" s="1" t="n"/>
    </row>
    <row r="23">
      <c r="A23" s="94" t="n"/>
      <c r="B23" s="94" t="n"/>
      <c r="C23" s="91" t="n"/>
      <c r="D23" s="91" t="n"/>
      <c r="E23" s="91" t="n"/>
      <c r="F23" s="91" t="n"/>
      <c r="G23" s="91" t="n"/>
      <c r="H23" s="91" t="n"/>
      <c r="I23" s="691" t="n"/>
      <c r="J23" s="691" t="n"/>
      <c r="K23" s="691" t="n"/>
      <c r="L23" s="691" t="n"/>
      <c r="M23" s="691" t="n"/>
      <c r="N23" s="69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91" t="n"/>
      <c r="AD23" s="91" t="n"/>
      <c r="AE23" s="91" t="n"/>
      <c r="AF23" s="91" t="n"/>
      <c r="AG23" s="1" t="n"/>
      <c r="AH23" s="1" t="n"/>
      <c r="AI23" s="1" t="n"/>
      <c r="AJ23" s="1" t="n"/>
      <c r="AK23" s="1" t="n"/>
      <c r="AL23" s="91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1" t="n"/>
      <c r="BX23" s="1" t="n"/>
      <c r="BY23" s="1" t="n"/>
      <c r="BZ23" s="1" t="n"/>
    </row>
    <row r="24">
      <c r="A24" s="516" t="n"/>
      <c r="B24" s="51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516" t="n"/>
      <c r="T24" s="516" t="n"/>
      <c r="U24" s="516" t="n"/>
      <c r="V24" s="51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1" t="n"/>
      <c r="BW24" s="1" t="n"/>
      <c r="BX24" s="1" t="n"/>
      <c r="BY24" s="1" t="n"/>
      <c r="BZ24" s="1" t="n"/>
    </row>
    <row r="25">
      <c r="A25" s="516" t="n"/>
      <c r="B25" s="51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516" t="n"/>
      <c r="T25" s="516" t="n"/>
      <c r="U25" s="516" t="n"/>
      <c r="V25" s="516" t="n"/>
      <c r="W25" s="356" t="n"/>
      <c r="X25" s="356" t="n"/>
      <c r="Y25" s="356" t="n"/>
      <c r="Z25" s="356" t="n"/>
      <c r="AA25" s="356" t="n"/>
      <c r="AB25" s="355" t="n"/>
      <c r="AC25" s="355" t="n"/>
      <c r="AD25" s="355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5" t="n"/>
      <c r="AU25" s="356" t="n"/>
      <c r="AV25" s="356" t="n"/>
      <c r="AW25" s="356" t="n"/>
      <c r="AX25" s="356" t="n"/>
      <c r="AY25" s="356" t="n"/>
      <c r="AZ25" s="355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1" t="n"/>
      <c r="BW25" s="1" t="n"/>
      <c r="BX25" s="1" t="n"/>
      <c r="BY25" s="1" t="n"/>
      <c r="BZ25" s="1" t="n"/>
    </row>
    <row r="26">
      <c r="A26" s="20" t="inlineStr">
        <is>
          <t>III. План образовательного процесса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</row>
    <row r="27">
      <c r="A27" s="387" t="inlineStr">
        <is>
          <t>№ п/п</t>
        </is>
      </c>
      <c r="B27" s="101" t="n"/>
      <c r="C27" s="104" t="n"/>
      <c r="D27" s="3437" t="inlineStr">
        <is>
          <t>Название модуля, учебной дисциплины, курсового проекта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596" t="inlineStr">
        <is>
          <t>Экзамены</t>
        </is>
      </c>
      <c r="U27" s="104" t="n"/>
      <c r="V27" s="596" t="inlineStr">
        <is>
          <t>Зачеты</t>
        </is>
      </c>
      <c r="W27" s="104" t="n"/>
      <c r="X27" s="942" t="inlineStr">
        <is>
          <t>Количество академических часов</t>
        </is>
      </c>
      <c r="Y27" s="108" t="n"/>
      <c r="Z27" s="108" t="n"/>
      <c r="AA27" s="108" t="n"/>
      <c r="AB27" s="108" t="n"/>
      <c r="AC27" s="108" t="n"/>
      <c r="AD27" s="108" t="n"/>
      <c r="AE27" s="108" t="n"/>
      <c r="AF27" s="108" t="n"/>
      <c r="AG27" s="108" t="n"/>
      <c r="AH27" s="108" t="n"/>
      <c r="AI27" s="108" t="n"/>
      <c r="AJ27" s="108" t="n"/>
      <c r="AK27" s="108" t="n"/>
      <c r="AL27" s="148" t="n"/>
      <c r="AM27" s="943" t="inlineStr">
        <is>
          <t>Распределение по курсам и УС, ЛЭС</t>
        </is>
      </c>
      <c r="AN27" s="108" t="n"/>
      <c r="AO27" s="108" t="n"/>
      <c r="AP27" s="108" t="n"/>
      <c r="AQ27" s="108" t="n"/>
      <c r="AR27" s="108" t="n"/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08" t="n"/>
      <c r="BF27" s="108" t="n"/>
      <c r="BG27" s="108" t="n"/>
      <c r="BH27" s="108" t="n"/>
      <c r="BI27" s="108" t="n"/>
      <c r="BJ27" s="108" t="n"/>
      <c r="BK27" s="108" t="n"/>
      <c r="BL27" s="108" t="n"/>
      <c r="BM27" s="108" t="n"/>
      <c r="BN27" s="108" t="n"/>
      <c r="BO27" s="108" t="n"/>
      <c r="BP27" s="108" t="n"/>
      <c r="BQ27" s="108" t="n"/>
      <c r="BR27" s="108" t="n"/>
      <c r="BS27" s="594" t="inlineStr">
        <is>
          <t>Код компетенции</t>
        </is>
      </c>
      <c r="BT27" s="101" t="n"/>
      <c r="BU27" s="101" t="n"/>
      <c r="BV27" s="104" t="n"/>
      <c r="BW27" s="1" t="n"/>
      <c r="BX27" s="1" t="n"/>
      <c r="BY27" s="1" t="n"/>
      <c r="BZ27" s="1" t="n"/>
    </row>
    <row r="28">
      <c r="A28" s="112" t="n"/>
      <c r="B28" s="1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12" t="n"/>
      <c r="U28" s="114" t="n"/>
      <c r="V28" s="112" t="n"/>
      <c r="W28" s="114" t="n"/>
      <c r="X28" s="596" t="inlineStr">
        <is>
          <t>Всего</t>
        </is>
      </c>
      <c r="Y28" s="101" t="n"/>
      <c r="Z28" s="104" t="n"/>
      <c r="AA28" s="3438" t="inlineStr">
        <is>
          <t xml:space="preserve">Аудиторных: дневная форма получения образования </t>
        </is>
      </c>
      <c r="AB28" s="104" t="n"/>
      <c r="AC28" s="3438" t="inlineStr">
        <is>
          <t xml:space="preserve">Аудиторных: заочная форма получения образования </t>
        </is>
      </c>
      <c r="AD28" s="104" t="n"/>
      <c r="AE28" s="945" t="inlineStr">
        <is>
          <t>Из них</t>
        </is>
      </c>
      <c r="AF28" s="44" t="n"/>
      <c r="AG28" s="44" t="n"/>
      <c r="AH28" s="44" t="n"/>
      <c r="AI28" s="44" t="n"/>
      <c r="AJ28" s="44" t="n"/>
      <c r="AK28" s="44" t="n"/>
      <c r="AL28" s="249" t="n"/>
      <c r="AM28" s="3439" t="inlineStr">
        <is>
          <t>I курс</t>
        </is>
      </c>
      <c r="AN28" s="544" t="n"/>
      <c r="AO28" s="544" t="n"/>
      <c r="AP28" s="544" t="n"/>
      <c r="AQ28" s="544" t="n"/>
      <c r="AR28" s="544" t="n"/>
      <c r="AS28" s="544" t="n"/>
      <c r="AT28" s="544" t="n"/>
      <c r="AU28" s="544" t="n"/>
      <c r="AV28" s="544" t="n"/>
      <c r="AW28" s="544" t="n"/>
      <c r="AX28" s="544" t="n"/>
      <c r="AY28" s="544" t="n"/>
      <c r="AZ28" s="544" t="n"/>
      <c r="BA28" s="505" t="inlineStr">
        <is>
          <t>II курс</t>
        </is>
      </c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08" t="n"/>
      <c r="BL28" s="109" t="n"/>
      <c r="BM28" s="2026" t="inlineStr">
        <is>
          <t>III курс</t>
        </is>
      </c>
      <c r="BN28" s="544" t="n"/>
      <c r="BO28" s="544" t="n"/>
      <c r="BP28" s="544" t="n"/>
      <c r="BQ28" s="544" t="n"/>
      <c r="BR28" s="544" t="n"/>
      <c r="BS28" s="112" t="n"/>
      <c r="BT28" s="1" t="n"/>
      <c r="BU28" s="1" t="n"/>
      <c r="BV28" s="114" t="n"/>
      <c r="BW28" s="355" t="n"/>
      <c r="BX28" s="1" t="n"/>
      <c r="BY28" s="1" t="n"/>
      <c r="BZ28" s="1" t="n"/>
    </row>
    <row r="29">
      <c r="A29" s="112" t="n"/>
      <c r="B29" s="1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12" t="n"/>
      <c r="U29" s="114" t="n"/>
      <c r="V29" s="112" t="n"/>
      <c r="W29" s="114" t="n"/>
      <c r="X29" s="112" t="n"/>
      <c r="Y29" s="1" t="n"/>
      <c r="Z29" s="114" t="n"/>
      <c r="AA29" s="112" t="n"/>
      <c r="AB29" s="114" t="n"/>
      <c r="AC29" s="112" t="n"/>
      <c r="AD29" s="114" t="n"/>
      <c r="AE29" s="105" t="inlineStr">
        <is>
          <t>Лекции</t>
        </is>
      </c>
      <c r="AF29" s="53" t="n"/>
      <c r="AG29" s="106" t="inlineStr">
        <is>
          <t>Лабораторные</t>
        </is>
      </c>
      <c r="AH29" s="53" t="n"/>
      <c r="AI29" s="106" t="inlineStr">
        <is>
          <t>Практические</t>
        </is>
      </c>
      <c r="AJ29" s="53" t="n"/>
      <c r="AK29" s="106" t="inlineStr">
        <is>
          <t>Семинарские</t>
        </is>
      </c>
      <c r="AL29" s="53" t="n"/>
      <c r="AM29" s="948" t="inlineStr">
        <is>
          <t>УС 1 нед</t>
        </is>
      </c>
      <c r="AN29" s="104" t="n"/>
      <c r="AO29" s="105" t="inlineStr">
        <is>
          <t>1 ЛЭС,</t>
        </is>
      </c>
      <c r="AP29" s="123" t="n"/>
      <c r="AQ29" s="123" t="n"/>
      <c r="AR29" s="123" t="n"/>
      <c r="AS29" s="123" t="n"/>
      <c r="AT29" s="124" t="n"/>
      <c r="AU29" s="106" t="inlineStr">
        <is>
          <t>2 ЛЭС,</t>
        </is>
      </c>
      <c r="AV29" s="123" t="n"/>
      <c r="AW29" s="123" t="n"/>
      <c r="AX29" s="123" t="n"/>
      <c r="AY29" s="123" t="n"/>
      <c r="AZ29" s="124" t="n"/>
      <c r="BA29" s="105" t="inlineStr">
        <is>
          <t>3 ЛЭС,</t>
        </is>
      </c>
      <c r="BB29" s="123" t="n"/>
      <c r="BC29" s="123" t="n"/>
      <c r="BD29" s="123" t="n"/>
      <c r="BE29" s="123" t="n"/>
      <c r="BF29" s="124" t="n"/>
      <c r="BG29" s="214" t="inlineStr">
        <is>
          <t>4 ЛЭС,</t>
        </is>
      </c>
      <c r="BH29" s="206" t="n"/>
      <c r="BI29" s="206" t="n"/>
      <c r="BJ29" s="206" t="n"/>
      <c r="BK29" s="206" t="n"/>
      <c r="BL29" s="139" t="n"/>
      <c r="BM29" s="600" t="inlineStr">
        <is>
          <t>5 ЛЭС,</t>
        </is>
      </c>
      <c r="BN29" s="206" t="n"/>
      <c r="BO29" s="206" t="n"/>
      <c r="BP29" s="206" t="n"/>
      <c r="BQ29" s="206" t="n"/>
      <c r="BR29" s="139" t="n"/>
      <c r="BS29" s="112" t="n"/>
      <c r="BT29" s="1" t="n"/>
      <c r="BU29" s="1" t="n"/>
      <c r="BV29" s="114" t="n"/>
      <c r="BW29" s="355" t="n"/>
      <c r="BX29" s="1" t="n"/>
      <c r="BY29" s="1" t="n"/>
      <c r="BZ29" s="1" t="n"/>
    </row>
    <row r="30">
      <c r="A30" s="112" t="n"/>
      <c r="B30" s="1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12" t="n"/>
      <c r="U30" s="114" t="n"/>
      <c r="V30" s="112" t="n"/>
      <c r="W30" s="114" t="n"/>
      <c r="X30" s="112" t="n"/>
      <c r="Y30" s="1" t="n"/>
      <c r="Z30" s="114" t="n"/>
      <c r="AA30" s="112" t="n"/>
      <c r="AB30" s="114" t="n"/>
      <c r="AC30" s="112" t="n"/>
      <c r="AD30" s="114" t="n"/>
      <c r="AE30" s="112" t="n"/>
      <c r="AF30" s="115" t="n"/>
      <c r="AG30" s="116" t="n"/>
      <c r="AH30" s="115" t="n"/>
      <c r="AI30" s="116" t="n"/>
      <c r="AJ30" s="115" t="n"/>
      <c r="AK30" s="116" t="n"/>
      <c r="AL30" s="115" t="n"/>
      <c r="AM30" s="138" t="n"/>
      <c r="AN30" s="207" t="n"/>
      <c r="AO30" s="366" t="n">
        <v>2</v>
      </c>
      <c r="AP30" s="131" t="n"/>
      <c r="AQ30" s="180" t="inlineStr">
        <is>
          <t>недели</t>
        </is>
      </c>
      <c r="AR30" s="131" t="n"/>
      <c r="AS30" s="131" t="n"/>
      <c r="AT30" s="179" t="n"/>
      <c r="AU30" s="725" t="n">
        <v>2</v>
      </c>
      <c r="AV30" s="131" t="n"/>
      <c r="AW30" s="130" t="inlineStr">
        <is>
          <t>недели</t>
        </is>
      </c>
      <c r="AX30" s="131" t="n"/>
      <c r="AY30" s="131" t="n"/>
      <c r="AZ30" s="132" t="n"/>
      <c r="BA30" s="366" t="n">
        <v>2</v>
      </c>
      <c r="BB30" s="131" t="n"/>
      <c r="BC30" s="180" t="inlineStr">
        <is>
          <t>недели</t>
        </is>
      </c>
      <c r="BD30" s="131" t="n"/>
      <c r="BE30" s="131" t="n"/>
      <c r="BF30" s="179" t="n"/>
      <c r="BG30" s="725" t="n">
        <v>2</v>
      </c>
      <c r="BH30" s="131" t="n"/>
      <c r="BI30" s="130" t="inlineStr">
        <is>
          <t>недели</t>
        </is>
      </c>
      <c r="BJ30" s="131" t="n"/>
      <c r="BK30" s="131" t="n"/>
      <c r="BL30" s="132" t="n"/>
      <c r="BM30" s="367" t="n">
        <v>2</v>
      </c>
      <c r="BN30" s="131" t="n"/>
      <c r="BO30" s="367" t="inlineStr">
        <is>
          <t>недели</t>
        </is>
      </c>
      <c r="BP30" s="131" t="n"/>
      <c r="BQ30" s="131" t="n"/>
      <c r="BR30" s="131" t="n"/>
      <c r="BS30" s="112" t="n"/>
      <c r="BT30" s="1" t="n"/>
      <c r="BU30" s="1" t="n"/>
      <c r="BV30" s="114" t="n"/>
      <c r="BW30" s="355" t="n"/>
      <c r="BX30" s="1" t="n"/>
      <c r="BY30" s="1" t="n"/>
      <c r="BZ30" s="1" t="n"/>
    </row>
    <row r="31">
      <c r="A31" s="138" t="n"/>
      <c r="B31" s="206" t="n"/>
      <c r="C31" s="207" t="n"/>
      <c r="D31" s="544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606" t="n"/>
      <c r="U31" s="607" t="n"/>
      <c r="V31" s="606" t="n"/>
      <c r="W31" s="607" t="n"/>
      <c r="X31" s="606" t="n"/>
      <c r="Y31" s="544" t="n"/>
      <c r="Z31" s="607" t="n"/>
      <c r="AA31" s="606" t="n"/>
      <c r="AB31" s="607" t="n"/>
      <c r="AC31" s="606" t="n"/>
      <c r="AD31" s="607" t="n"/>
      <c r="AE31" s="138" t="n"/>
      <c r="AF31" s="139" t="n"/>
      <c r="AG31" s="140" t="n"/>
      <c r="AH31" s="139" t="n"/>
      <c r="AI31" s="140" t="n"/>
      <c r="AJ31" s="139" t="n"/>
      <c r="AK31" s="140" t="n"/>
      <c r="AL31" s="139" t="n"/>
      <c r="AM31" s="143" t="inlineStr">
        <is>
          <t>Ауд. часов</t>
        </is>
      </c>
      <c r="AN31" s="144" t="n"/>
      <c r="AO31" s="3440" t="inlineStr">
        <is>
          <t>Всего часов</t>
        </is>
      </c>
      <c r="AP31" s="2475" t="n"/>
      <c r="AQ31" s="145" t="inlineStr">
        <is>
          <t>Ауд. часов</t>
        </is>
      </c>
      <c r="AR31" s="144" t="n"/>
      <c r="AS31" s="145" t="inlineStr">
        <is>
          <t>Зач. единиц</t>
        </is>
      </c>
      <c r="AT31" s="144" t="n"/>
      <c r="AU31" s="145" t="inlineStr">
        <is>
          <t>Всего часов</t>
        </is>
      </c>
      <c r="AV31" s="144" t="n"/>
      <c r="AW31" s="145" t="inlineStr">
        <is>
          <t>Ауд. часов</t>
        </is>
      </c>
      <c r="AX31" s="144" t="n"/>
      <c r="AY31" s="145" t="inlineStr">
        <is>
          <t>Зач. единиц</t>
        </is>
      </c>
      <c r="AZ31" s="144" t="n"/>
      <c r="BA31" s="3440" t="inlineStr">
        <is>
          <t>Всего часов</t>
        </is>
      </c>
      <c r="BB31" s="2475" t="n"/>
      <c r="BC31" s="145" t="inlineStr">
        <is>
          <t>Ауд. часов</t>
        </is>
      </c>
      <c r="BD31" s="144" t="n"/>
      <c r="BE31" s="145" t="inlineStr">
        <is>
          <t>Зач. единиц</t>
        </is>
      </c>
      <c r="BF31" s="144" t="n"/>
      <c r="BG31" s="145" t="inlineStr">
        <is>
          <t>Всего часов</t>
        </is>
      </c>
      <c r="BH31" s="144" t="n"/>
      <c r="BI31" s="145" t="inlineStr">
        <is>
          <t>Ауд. часов</t>
        </is>
      </c>
      <c r="BJ31" s="144" t="n"/>
      <c r="BK31" s="145" t="inlineStr">
        <is>
          <t>Зач. единиц</t>
        </is>
      </c>
      <c r="BL31" s="144" t="n"/>
      <c r="BM31" s="3440" t="inlineStr">
        <is>
          <t>Всего часов</t>
        </is>
      </c>
      <c r="BN31" s="2475" t="n"/>
      <c r="BO31" s="145" t="inlineStr">
        <is>
          <t>Ауд. часов</t>
        </is>
      </c>
      <c r="BP31" s="144" t="n"/>
      <c r="BQ31" s="145" t="inlineStr">
        <is>
          <t>Зач. единиц</t>
        </is>
      </c>
      <c r="BR31" s="144" t="n"/>
      <c r="BS31" s="606" t="n"/>
      <c r="BT31" s="544" t="n"/>
      <c r="BU31" s="544" t="n"/>
      <c r="BV31" s="607" t="n"/>
      <c r="BW31" s="355" t="n"/>
      <c r="BX31" s="1" t="n"/>
      <c r="BY31" s="1" t="n"/>
      <c r="BZ31" s="1" t="n"/>
    </row>
    <row r="32">
      <c r="A32" s="376" t="n">
        <v>1</v>
      </c>
      <c r="B32" s="108" t="n"/>
      <c r="C32" s="148" t="n"/>
      <c r="D32" s="377" t="inlineStr">
        <is>
          <t>Государственный компонент</t>
        </is>
      </c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48" t="n"/>
      <c r="T32" s="376" t="n"/>
      <c r="U32" s="148" t="n"/>
      <c r="V32" s="383" t="n"/>
      <c r="W32" s="148" t="n"/>
      <c r="X32" s="376" t="n">
        <v>1584</v>
      </c>
      <c r="Y32" s="108" t="n"/>
      <c r="Z32" s="148" t="n"/>
      <c r="AA32" s="376" t="n">
        <v>316</v>
      </c>
      <c r="AB32" s="148" t="n"/>
      <c r="AC32" s="376">
        <f>AC33+AC37</f>
        <v/>
      </c>
      <c r="AD32" s="148" t="n"/>
      <c r="AE32" s="380">
        <f>AE33+AE37</f>
        <v/>
      </c>
      <c r="AF32" s="109" t="n"/>
      <c r="AG32" s="617">
        <f>AG33+AG37</f>
        <v/>
      </c>
      <c r="AH32" s="613" t="n"/>
      <c r="AI32" s="617">
        <f>AI33+AI37</f>
        <v/>
      </c>
      <c r="AJ32" s="613" t="n"/>
      <c r="AK32" s="617">
        <f>AK33+AK37</f>
        <v/>
      </c>
      <c r="AL32" s="613" t="n"/>
      <c r="AM32" s="376">
        <f>AM33+AM37</f>
        <v/>
      </c>
      <c r="AN32" s="148" t="n"/>
      <c r="AO32" s="380">
        <f>AO33+AO37</f>
        <v/>
      </c>
      <c r="AP32" s="109" t="n"/>
      <c r="AQ32" s="617">
        <f>AQ33+AQ37</f>
        <v/>
      </c>
      <c r="AR32" s="613" t="n"/>
      <c r="AS32" s="617">
        <f>AS33+AS37</f>
        <v/>
      </c>
      <c r="AT32" s="613" t="n"/>
      <c r="AU32" s="617">
        <f>AU33+AU37</f>
        <v/>
      </c>
      <c r="AV32" s="613" t="n"/>
      <c r="AW32" s="617">
        <f>AW33+AW37</f>
        <v/>
      </c>
      <c r="AX32" s="613" t="n"/>
      <c r="AY32" s="617">
        <f>AY33+AY37</f>
        <v/>
      </c>
      <c r="AZ32" s="613" t="n"/>
      <c r="BA32" s="380">
        <f>BA33+BA37</f>
        <v/>
      </c>
      <c r="BB32" s="109" t="n"/>
      <c r="BC32" s="617">
        <f>BC33+BC37</f>
        <v/>
      </c>
      <c r="BD32" s="613" t="n"/>
      <c r="BE32" s="617">
        <f>BE33+BE37</f>
        <v/>
      </c>
      <c r="BF32" s="613" t="n"/>
      <c r="BG32" s="2048">
        <f>BG33+BG37</f>
        <v/>
      </c>
      <c r="BH32" s="613" t="n"/>
      <c r="BI32" s="617">
        <f>BI33+BI37</f>
        <v/>
      </c>
      <c r="BJ32" s="613" t="n"/>
      <c r="BK32" s="617">
        <f>BK33+BK37</f>
        <v/>
      </c>
      <c r="BL32" s="613" t="n"/>
      <c r="BM32" s="380">
        <f>BM33+BM37</f>
        <v/>
      </c>
      <c r="BN32" s="109" t="n"/>
      <c r="BO32" s="617">
        <f>BO33+BO37</f>
        <v/>
      </c>
      <c r="BP32" s="613" t="n"/>
      <c r="BQ32" s="617">
        <f>BQ33+BQ37</f>
        <v/>
      </c>
      <c r="BR32" s="613" t="n"/>
      <c r="BS32" s="3441" t="n"/>
      <c r="BT32" s="108" t="n"/>
      <c r="BU32" s="108" t="n"/>
      <c r="BV32" s="109" t="n"/>
      <c r="BW32" s="355" t="n"/>
      <c r="BX32" s="1" t="n"/>
      <c r="BY32" s="1" t="n"/>
      <c r="BZ32" s="1" t="n"/>
    </row>
    <row r="33">
      <c r="A33" s="1364" t="inlineStr">
        <is>
          <t>1.1</t>
        </is>
      </c>
      <c r="B33" s="206" t="n"/>
      <c r="C33" s="207" t="n"/>
      <c r="D33" s="3442" t="inlineStr">
        <is>
          <t>Модуль «Процессы и аппараты»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61" t="n"/>
      <c r="T33" s="387" t="n"/>
      <c r="U33" s="161" t="n"/>
      <c r="V33" s="388" t="n"/>
      <c r="W33" s="161" t="n"/>
      <c r="X33" s="387" t="n">
        <v>972</v>
      </c>
      <c r="Y33" s="123" t="n"/>
      <c r="Z33" s="161" t="n"/>
      <c r="AA33" s="387" t="n">
        <v>316</v>
      </c>
      <c r="AB33" s="161" t="n"/>
      <c r="AC33" s="387">
        <f>AC34+AC35+AC36</f>
        <v/>
      </c>
      <c r="AD33" s="161" t="n"/>
      <c r="AE33" s="169">
        <f>AE34+AE35+AE36</f>
        <v/>
      </c>
      <c r="AF33" s="124" t="n"/>
      <c r="AG33" s="170">
        <f>AG34+AG35+AG36</f>
        <v/>
      </c>
      <c r="AH33" s="124" t="n"/>
      <c r="AI33" s="170">
        <f>AI34+AI35+AI36</f>
        <v/>
      </c>
      <c r="AJ33" s="124" t="n"/>
      <c r="AK33" s="170">
        <f>AK34+AK35+AK36</f>
        <v/>
      </c>
      <c r="AL33" s="124" t="n"/>
      <c r="AM33" s="387">
        <f>AM34+AM35+AM36</f>
        <v/>
      </c>
      <c r="AN33" s="161" t="n"/>
      <c r="AO33" s="169">
        <f>AO34+AO35+AO36</f>
        <v/>
      </c>
      <c r="AP33" s="124" t="n"/>
      <c r="AQ33" s="170">
        <f>AQ34+AQ35+AQ36</f>
        <v/>
      </c>
      <c r="AR33" s="124" t="n"/>
      <c r="AS33" s="170">
        <f>AS34+AS35+AS36</f>
        <v/>
      </c>
      <c r="AT33" s="124" t="n"/>
      <c r="AU33" s="170">
        <f>AU34+AU35+AU36</f>
        <v/>
      </c>
      <c r="AV33" s="124" t="n"/>
      <c r="AW33" s="170">
        <f>AW34+AW35+AW36</f>
        <v/>
      </c>
      <c r="AX33" s="124" t="n"/>
      <c r="AY33" s="170">
        <f>AY34+AY35+AY36</f>
        <v/>
      </c>
      <c r="AZ33" s="124" t="n"/>
      <c r="BA33" s="169">
        <f>BA34+BA35+BA36</f>
        <v/>
      </c>
      <c r="BB33" s="124" t="n"/>
      <c r="BC33" s="170">
        <f>BC34+BC35+BC36</f>
        <v/>
      </c>
      <c r="BD33" s="124" t="n"/>
      <c r="BE33" s="170">
        <f>BE34+BE35+BE36</f>
        <v/>
      </c>
      <c r="BF33" s="124" t="n"/>
      <c r="BG33" s="981">
        <f>BG34+BG35+BG36</f>
        <v/>
      </c>
      <c r="BH33" s="124" t="n"/>
      <c r="BI33" s="170">
        <f>BI34+BI35+BI36</f>
        <v/>
      </c>
      <c r="BJ33" s="124" t="n"/>
      <c r="BK33" s="170">
        <f>BK34+BK35+BK36</f>
        <v/>
      </c>
      <c r="BL33" s="124" t="n"/>
      <c r="BM33" s="169" t="n"/>
      <c r="BN33" s="124" t="n"/>
      <c r="BO33" s="170" t="n"/>
      <c r="BP33" s="124" t="n"/>
      <c r="BQ33" s="170" t="n"/>
      <c r="BR33" s="124" t="n"/>
      <c r="BS33" s="3443" t="inlineStr">
        <is>
          <t>УК-1,4,5, УПК-1-4</t>
        </is>
      </c>
      <c r="BT33" s="206" t="n"/>
      <c r="BU33" s="206" t="n"/>
      <c r="BV33" s="139" t="n"/>
      <c r="BW33" s="355" t="n"/>
      <c r="BX33" s="1" t="n"/>
      <c r="BY33" s="1" t="n"/>
      <c r="BZ33" s="1" t="n"/>
    </row>
    <row r="34">
      <c r="A34" s="3369" t="inlineStr">
        <is>
          <t>1.1.1</t>
        </is>
      </c>
      <c r="B34" s="126" t="n"/>
      <c r="C34" s="175" t="n"/>
      <c r="D34" s="960" t="inlineStr">
        <is>
          <t>Инженерия гидромеханических процессов и аппаратов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75" t="n"/>
      <c r="T34" s="3367" t="n">
        <v>1</v>
      </c>
      <c r="U34" s="175" t="n"/>
      <c r="V34" s="189" t="n"/>
      <c r="W34" s="175" t="n"/>
      <c r="X34" s="3367" t="n">
        <v>288</v>
      </c>
      <c r="Y34" s="126" t="n"/>
      <c r="Z34" s="175" t="n"/>
      <c r="AA34" s="3367" t="n">
        <v>90</v>
      </c>
      <c r="AB34" s="175" t="n"/>
      <c r="AC34" s="3367">
        <f>AE34+AG34+AI34+AK34</f>
        <v/>
      </c>
      <c r="AD34" s="175" t="n"/>
      <c r="AE34" s="3339" t="n">
        <v>10</v>
      </c>
      <c r="AF34" s="128" t="n"/>
      <c r="AG34" s="93" t="n">
        <v>4</v>
      </c>
      <c r="AH34" s="128" t="n"/>
      <c r="AI34" s="93" t="n">
        <v>10</v>
      </c>
      <c r="AJ34" s="128" t="n"/>
      <c r="AK34" s="93" t="n"/>
      <c r="AL34" s="128" t="n"/>
      <c r="AM34" s="3367" t="n"/>
      <c r="AN34" s="175" t="n"/>
      <c r="AO34" s="3339">
        <f>X34</f>
        <v/>
      </c>
      <c r="AP34" s="128" t="n"/>
      <c r="AQ34" s="93">
        <f>AC34</f>
        <v/>
      </c>
      <c r="AR34" s="128" t="n"/>
      <c r="AS34" s="93" t="n">
        <v>8</v>
      </c>
      <c r="AT34" s="128" t="n"/>
      <c r="AU34" s="93" t="n"/>
      <c r="AV34" s="128" t="n"/>
      <c r="AW34" s="93" t="n"/>
      <c r="AX34" s="128" t="n"/>
      <c r="AY34" s="93" t="n"/>
      <c r="AZ34" s="128" t="n"/>
      <c r="BA34" s="3339" t="n"/>
      <c r="BB34" s="128" t="n"/>
      <c r="BC34" s="93" t="n"/>
      <c r="BD34" s="128" t="n"/>
      <c r="BE34" s="93" t="n"/>
      <c r="BF34" s="128" t="n"/>
      <c r="BG34" s="961" t="n"/>
      <c r="BH34" s="128" t="n"/>
      <c r="BI34" s="93" t="n"/>
      <c r="BJ34" s="128" t="n"/>
      <c r="BK34" s="93" t="n"/>
      <c r="BL34" s="128" t="n"/>
      <c r="BM34" s="3339" t="n"/>
      <c r="BN34" s="128" t="n"/>
      <c r="BO34" s="93" t="n"/>
      <c r="BP34" s="128" t="n"/>
      <c r="BQ34" s="93" t="n"/>
      <c r="BR34" s="128" t="n"/>
      <c r="BS34" s="3444" t="n"/>
      <c r="BT34" s="126" t="n"/>
      <c r="BU34" s="126" t="n"/>
      <c r="BV34" s="128" t="n"/>
      <c r="BW34" s="355" t="n"/>
      <c r="BX34" s="1" t="n"/>
      <c r="BY34" s="1" t="n"/>
      <c r="BZ34" s="1" t="n"/>
    </row>
    <row r="35">
      <c r="A35" s="3369" t="inlineStr">
        <is>
          <t>1.1.2</t>
        </is>
      </c>
      <c r="B35" s="126" t="n"/>
      <c r="C35" s="175" t="n"/>
      <c r="D35" s="960" t="inlineStr">
        <is>
          <t>Инженерия тепловых процессов и аппаратов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75" t="n"/>
      <c r="T35" s="3367" t="n">
        <v>2</v>
      </c>
      <c r="U35" s="175" t="n"/>
      <c r="V35" s="189" t="n"/>
      <c r="W35" s="175" t="n"/>
      <c r="X35" s="3367" t="n">
        <v>288</v>
      </c>
      <c r="Y35" s="126" t="n"/>
      <c r="Z35" s="175" t="n"/>
      <c r="AA35" s="3367" t="n">
        <v>90</v>
      </c>
      <c r="AB35" s="175" t="n"/>
      <c r="AC35" s="3367">
        <f>AE35+AG35+AI35+AK35</f>
        <v/>
      </c>
      <c r="AD35" s="175" t="n"/>
      <c r="AE35" s="3339" t="n">
        <v>10</v>
      </c>
      <c r="AF35" s="128" t="n"/>
      <c r="AG35" s="93" t="n">
        <v>4</v>
      </c>
      <c r="AH35" s="128" t="n"/>
      <c r="AI35" s="93" t="n">
        <v>10</v>
      </c>
      <c r="AJ35" s="128" t="n"/>
      <c r="AK35" s="93" t="n"/>
      <c r="AL35" s="128" t="n"/>
      <c r="AM35" s="3367" t="n"/>
      <c r="AN35" s="175" t="n"/>
      <c r="AO35" s="3339" t="n"/>
      <c r="AP35" s="128" t="n"/>
      <c r="AQ35" s="93" t="n"/>
      <c r="AR35" s="128" t="n"/>
      <c r="AS35" s="93" t="n"/>
      <c r="AT35" s="128" t="n"/>
      <c r="AU35" s="93">
        <f>X35</f>
        <v/>
      </c>
      <c r="AV35" s="128" t="n"/>
      <c r="AW35" s="93">
        <f>AC35</f>
        <v/>
      </c>
      <c r="AX35" s="128" t="n"/>
      <c r="AY35" s="93" t="n">
        <v>8</v>
      </c>
      <c r="AZ35" s="128" t="n"/>
      <c r="BA35" s="3339" t="n"/>
      <c r="BB35" s="128" t="n"/>
      <c r="BC35" s="93" t="n"/>
      <c r="BD35" s="128" t="n"/>
      <c r="BE35" s="93" t="n"/>
      <c r="BF35" s="128" t="n"/>
      <c r="BG35" s="961" t="n"/>
      <c r="BH35" s="128" t="n"/>
      <c r="BI35" s="93" t="n"/>
      <c r="BJ35" s="128" t="n"/>
      <c r="BK35" s="93" t="n"/>
      <c r="BL35" s="128" t="n"/>
      <c r="BM35" s="3339" t="n"/>
      <c r="BN35" s="128" t="n"/>
      <c r="BO35" s="93" t="n"/>
      <c r="BP35" s="128" t="n"/>
      <c r="BQ35" s="93" t="n"/>
      <c r="BR35" s="128" t="n"/>
      <c r="BS35" s="3444" t="n"/>
      <c r="BT35" s="126" t="n"/>
      <c r="BU35" s="126" t="n"/>
      <c r="BV35" s="128" t="n"/>
      <c r="BW35" s="355" t="n"/>
      <c r="BX35" s="1" t="n"/>
      <c r="BY35" s="1" t="n"/>
      <c r="BZ35" s="1" t="n"/>
    </row>
    <row r="36">
      <c r="A36" s="3369" t="inlineStr">
        <is>
          <t>1.1.3</t>
        </is>
      </c>
      <c r="B36" s="126" t="n"/>
      <c r="C36" s="175" t="n"/>
      <c r="D36" s="960" t="inlineStr">
        <is>
          <t>Инженерия массобменных процессов и аппаратов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75" t="n"/>
      <c r="T36" s="3367" t="n">
        <v>2.3</v>
      </c>
      <c r="U36" s="175" t="n"/>
      <c r="V36" s="406" t="n"/>
      <c r="W36" s="175" t="n"/>
      <c r="X36" s="3367" t="n">
        <v>396</v>
      </c>
      <c r="Y36" s="126" t="n"/>
      <c r="Z36" s="175" t="n"/>
      <c r="AA36" s="3367" t="n">
        <v>136</v>
      </c>
      <c r="AB36" s="175" t="n"/>
      <c r="AC36" s="3367">
        <f>AE36+AG36+AI36+AK36</f>
        <v/>
      </c>
      <c r="AD36" s="175" t="n"/>
      <c r="AE36" s="3339" t="n">
        <v>16</v>
      </c>
      <c r="AF36" s="128" t="n"/>
      <c r="AG36" s="93" t="n">
        <v>8</v>
      </c>
      <c r="AH36" s="128" t="n"/>
      <c r="AI36" s="93" t="n">
        <v>10</v>
      </c>
      <c r="AJ36" s="128" t="n"/>
      <c r="AK36" s="95" t="n"/>
      <c r="AL36" s="128" t="n"/>
      <c r="AM36" s="3445" t="n"/>
      <c r="AN36" s="175" t="n"/>
      <c r="AO36" s="3366" t="n"/>
      <c r="AP36" s="128" t="n"/>
      <c r="AQ36" s="95" t="n"/>
      <c r="AR36" s="128" t="n"/>
      <c r="AS36" s="95" t="n"/>
      <c r="AT36" s="128" t="n"/>
      <c r="AU36" s="93" t="n">
        <v>100</v>
      </c>
      <c r="AV36" s="128" t="n"/>
      <c r="AW36" s="93" t="n">
        <v>10</v>
      </c>
      <c r="AX36" s="128" t="n"/>
      <c r="AY36" s="93" t="n">
        <v>3</v>
      </c>
      <c r="AZ36" s="128" t="n"/>
      <c r="BA36" s="3339" t="n">
        <v>296</v>
      </c>
      <c r="BB36" s="128" t="n"/>
      <c r="BC36" s="93" t="n">
        <v>24</v>
      </c>
      <c r="BD36" s="128" t="n"/>
      <c r="BE36" s="93" t="n">
        <v>8</v>
      </c>
      <c r="BF36" s="128" t="n"/>
      <c r="BG36" s="984" t="n"/>
      <c r="BH36" s="128" t="n"/>
      <c r="BI36" s="95" t="n"/>
      <c r="BJ36" s="128" t="n"/>
      <c r="BK36" s="95" t="n"/>
      <c r="BL36" s="128" t="n"/>
      <c r="BM36" s="3366" t="n"/>
      <c r="BN36" s="128" t="n"/>
      <c r="BO36" s="95" t="n"/>
      <c r="BP36" s="128" t="n"/>
      <c r="BQ36" s="95" t="n"/>
      <c r="BR36" s="128" t="n"/>
      <c r="BS36" s="3444" t="n"/>
      <c r="BT36" s="126" t="n"/>
      <c r="BU36" s="126" t="n"/>
      <c r="BV36" s="128" t="n"/>
      <c r="BW36" s="355" t="n"/>
      <c r="BX36" s="1" t="n"/>
      <c r="BY36" s="1" t="n"/>
      <c r="BZ36" s="1" t="n"/>
    </row>
    <row r="37">
      <c r="A37" s="3446" t="inlineStr">
        <is>
          <t>1.2</t>
        </is>
      </c>
      <c r="B37" s="191" t="n"/>
      <c r="C37" s="192" t="n"/>
      <c r="D37" s="3447" t="inlineStr">
        <is>
          <t>Научно-исследовательский семинар</t>
        </is>
      </c>
      <c r="E37" s="191" t="n"/>
      <c r="F37" s="191" t="n"/>
      <c r="G37" s="191" t="n"/>
      <c r="H37" s="191" t="n"/>
      <c r="I37" s="191" t="n"/>
      <c r="J37" s="191" t="n"/>
      <c r="K37" s="191" t="n"/>
      <c r="L37" s="191" t="n"/>
      <c r="M37" s="191" t="n"/>
      <c r="N37" s="191" t="n"/>
      <c r="O37" s="191" t="n"/>
      <c r="P37" s="191" t="n"/>
      <c r="Q37" s="191" t="n"/>
      <c r="R37" s="191" t="n"/>
      <c r="S37" s="192" t="n"/>
      <c r="T37" s="3448" t="n"/>
      <c r="U37" s="192" t="n"/>
      <c r="V37" s="3449" t="inlineStr">
        <is>
          <t>1,2,3,4,5</t>
        </is>
      </c>
      <c r="W37" s="192" t="n"/>
      <c r="X37" s="3450" t="n">
        <v>612</v>
      </c>
      <c r="Y37" s="191" t="n"/>
      <c r="Z37" s="192" t="n"/>
      <c r="AA37" s="3450" t="n"/>
      <c r="AB37" s="192" t="n"/>
      <c r="AC37" s="3450" t="n"/>
      <c r="AD37" s="192" t="n"/>
      <c r="AE37" s="625" t="n"/>
      <c r="AF37" s="197" t="n"/>
      <c r="AG37" s="626" t="n"/>
      <c r="AH37" s="197" t="n"/>
      <c r="AI37" s="626" t="n"/>
      <c r="AJ37" s="197" t="n"/>
      <c r="AK37" s="626" t="n"/>
      <c r="AL37" s="197" t="n"/>
      <c r="AM37" s="3450" t="n"/>
      <c r="AN37" s="192" t="n"/>
      <c r="AO37" s="3451" t="n">
        <v>108</v>
      </c>
      <c r="AP37" s="2475" t="n"/>
      <c r="AQ37" s="499" t="n"/>
      <c r="AR37" s="144" t="n"/>
      <c r="AS37" s="499" t="n">
        <v>3</v>
      </c>
      <c r="AT37" s="144" t="n"/>
      <c r="AU37" s="499" t="n">
        <v>108</v>
      </c>
      <c r="AV37" s="144" t="n"/>
      <c r="AW37" s="499" t="n"/>
      <c r="AX37" s="144" t="n"/>
      <c r="AY37" s="499" t="n">
        <v>3</v>
      </c>
      <c r="AZ37" s="144" t="n"/>
      <c r="BA37" s="625" t="n">
        <v>108</v>
      </c>
      <c r="BB37" s="197" t="n"/>
      <c r="BC37" s="626" t="n"/>
      <c r="BD37" s="197" t="n"/>
      <c r="BE37" s="626" t="n">
        <v>3</v>
      </c>
      <c r="BF37" s="197" t="n"/>
      <c r="BG37" s="2073" t="n">
        <v>144</v>
      </c>
      <c r="BH37" s="197" t="n"/>
      <c r="BI37" s="626" t="n"/>
      <c r="BJ37" s="197" t="n"/>
      <c r="BK37" s="626" t="n">
        <v>4</v>
      </c>
      <c r="BL37" s="197" t="n"/>
      <c r="BM37" s="625" t="n">
        <v>144</v>
      </c>
      <c r="BN37" s="197" t="n"/>
      <c r="BO37" s="626" t="n"/>
      <c r="BP37" s="197" t="n"/>
      <c r="BQ37" s="626" t="n">
        <v>4</v>
      </c>
      <c r="BR37" s="197" t="n"/>
      <c r="BS37" s="3452" t="inlineStr">
        <is>
          <t>УК-1,4-7, УПК-4</t>
        </is>
      </c>
      <c r="BT37" s="191" t="n"/>
      <c r="BU37" s="191" t="n"/>
      <c r="BV37" s="197" t="n"/>
      <c r="BW37" s="355" t="n"/>
      <c r="BX37" s="1" t="n"/>
      <c r="BY37" s="1" t="n"/>
      <c r="BZ37" s="1" t="n"/>
    </row>
    <row r="38">
      <c r="A38" s="1378" t="inlineStr">
        <is>
          <t>2</t>
        </is>
      </c>
      <c r="B38" s="108" t="n"/>
      <c r="C38" s="148" t="n"/>
      <c r="D38" s="3453" t="inlineStr">
        <is>
          <t>Компонент учреждения образования</t>
        </is>
      </c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48" t="n"/>
      <c r="T38" s="950" t="n"/>
      <c r="U38" s="148" t="n"/>
      <c r="V38" s="977" t="n"/>
      <c r="W38" s="148" t="n"/>
      <c r="X38" s="376">
        <f>X39+X40+X41+X44+X48</f>
        <v/>
      </c>
      <c r="Y38" s="108" t="n"/>
      <c r="Z38" s="148" t="n"/>
      <c r="AA38" s="376" t="n">
        <v>736</v>
      </c>
      <c r="AB38" s="148" t="n"/>
      <c r="AC38" s="376">
        <f>AC39+AC40+AC41+AC44+AC48</f>
        <v/>
      </c>
      <c r="AD38" s="148" t="n"/>
      <c r="AE38" s="380">
        <f>AE39+AE40+AE41+AE44+AE48</f>
        <v/>
      </c>
      <c r="AF38" s="109" t="n"/>
      <c r="AG38" s="617">
        <f>AG39+AG40+AG41+AG44+AG48</f>
        <v/>
      </c>
      <c r="AH38" s="613" t="n"/>
      <c r="AI38" s="617">
        <f>AI39+AI40+AI41+AI44+AI48</f>
        <v/>
      </c>
      <c r="AJ38" s="613" t="n"/>
      <c r="AK38" s="617" t="n"/>
      <c r="AL38" s="613" t="n"/>
      <c r="AM38" s="376" t="n"/>
      <c r="AN38" s="148" t="n"/>
      <c r="AO38" s="380">
        <f>AO39+AO40+AO41+AO44+AO48</f>
        <v/>
      </c>
      <c r="AP38" s="109" t="n"/>
      <c r="AQ38" s="617">
        <f>AQ39+AQ40+AQ41+AQ44+AQ48</f>
        <v/>
      </c>
      <c r="AR38" s="613" t="n"/>
      <c r="AS38" s="617">
        <f>AS39+AS40+AS41+AS44+AS48</f>
        <v/>
      </c>
      <c r="AT38" s="613" t="n"/>
      <c r="AU38" s="617">
        <f>AU39+AU40+AU41+AU44+AU48</f>
        <v/>
      </c>
      <c r="AV38" s="613" t="n"/>
      <c r="AW38" s="617">
        <f>AW39+AW40+AW41+AW44+AW48</f>
        <v/>
      </c>
      <c r="AX38" s="613" t="n"/>
      <c r="AY38" s="617">
        <f>AY39+AY40+AY41+AY44+AY48</f>
        <v/>
      </c>
      <c r="AZ38" s="613" t="n"/>
      <c r="BA38" s="380">
        <f>BA39+BA40+BA41+BA44+BA48</f>
        <v/>
      </c>
      <c r="BB38" s="109" t="n"/>
      <c r="BC38" s="617">
        <f>BC39+BC40+BC41+BC44+BC48</f>
        <v/>
      </c>
      <c r="BD38" s="613" t="n"/>
      <c r="BE38" s="617">
        <f>BE39+BE40+BE41+BE44+BE48</f>
        <v/>
      </c>
      <c r="BF38" s="613" t="n"/>
      <c r="BG38" s="2048">
        <f>BG39+BG40+BG41+BG44+BG48</f>
        <v/>
      </c>
      <c r="BH38" s="613" t="n"/>
      <c r="BI38" s="617">
        <f>BI39+BI40+BI41+BI44+BI48</f>
        <v/>
      </c>
      <c r="BJ38" s="613" t="n"/>
      <c r="BK38" s="617">
        <f>BK39+BK40+BK41+BK44+BK48</f>
        <v/>
      </c>
      <c r="BL38" s="613" t="n"/>
      <c r="BM38" s="380">
        <f>BM39+BM40+BM41+BM44+BM48</f>
        <v/>
      </c>
      <c r="BN38" s="109" t="n"/>
      <c r="BO38" s="617">
        <f>BO39+BO40+BO41+BO44+BO48</f>
        <v/>
      </c>
      <c r="BP38" s="613" t="n"/>
      <c r="BQ38" s="617">
        <f>BQ39+BQ40+BQ41+BQ44+BQ48</f>
        <v/>
      </c>
      <c r="BR38" s="613" t="n"/>
      <c r="BS38" s="3441" t="n"/>
      <c r="BT38" s="108" t="n"/>
      <c r="BU38" s="108" t="n"/>
      <c r="BV38" s="109" t="n"/>
      <c r="BW38" s="355" t="n"/>
      <c r="BX38" s="1" t="n"/>
      <c r="BY38" s="1" t="n"/>
      <c r="BZ38" s="1" t="n"/>
    </row>
    <row r="39">
      <c r="A39" s="1364" t="inlineStr">
        <is>
          <t>2.1</t>
        </is>
      </c>
      <c r="B39" s="206" t="n"/>
      <c r="C39" s="207" t="n"/>
      <c r="D39" s="955" t="inlineStr">
        <is>
          <t>Иностранный язык для делового и профессионального общения</t>
        </is>
      </c>
      <c r="E39" s="206" t="n"/>
      <c r="F39" s="206" t="n"/>
      <c r="G39" s="206" t="n"/>
      <c r="H39" s="206" t="n"/>
      <c r="I39" s="206" t="n"/>
      <c r="J39" s="206" t="n"/>
      <c r="K39" s="206" t="n"/>
      <c r="L39" s="206" t="n"/>
      <c r="M39" s="206" t="n"/>
      <c r="N39" s="206" t="n"/>
      <c r="O39" s="206" t="n"/>
      <c r="P39" s="206" t="n"/>
      <c r="Q39" s="206" t="n"/>
      <c r="R39" s="206" t="n"/>
      <c r="S39" s="207" t="n"/>
      <c r="T39" s="513" t="n"/>
      <c r="U39" s="207" t="n"/>
      <c r="V39" s="1485" t="n">
        <v>1</v>
      </c>
      <c r="W39" s="207" t="n"/>
      <c r="X39" s="821" t="n">
        <v>108</v>
      </c>
      <c r="Y39" s="206" t="n"/>
      <c r="Z39" s="207" t="n"/>
      <c r="AA39" s="821" t="n">
        <v>52</v>
      </c>
      <c r="AB39" s="207" t="n"/>
      <c r="AC39" s="821" t="n">
        <v>16</v>
      </c>
      <c r="AD39" s="207" t="n"/>
      <c r="AE39" s="169" t="n"/>
      <c r="AF39" s="124" t="n"/>
      <c r="AG39" s="170" t="n"/>
      <c r="AH39" s="124" t="n"/>
      <c r="AI39" s="170" t="n">
        <v>16</v>
      </c>
      <c r="AJ39" s="124" t="n"/>
      <c r="AK39" s="170" t="n"/>
      <c r="AL39" s="124" t="n"/>
      <c r="AM39" s="821" t="n"/>
      <c r="AN39" s="207" t="n"/>
      <c r="AO39" s="3454">
        <f>X39</f>
        <v/>
      </c>
      <c r="AP39" s="139" t="n"/>
      <c r="AQ39" s="212">
        <f>AC39</f>
        <v/>
      </c>
      <c r="AR39" s="139" t="n"/>
      <c r="AS39" s="212" t="n">
        <v>3</v>
      </c>
      <c r="AT39" s="139" t="n"/>
      <c r="AU39" s="212" t="n"/>
      <c r="AV39" s="139" t="n"/>
      <c r="AW39" s="212" t="n"/>
      <c r="AX39" s="139" t="n"/>
      <c r="AY39" s="212" t="n"/>
      <c r="AZ39" s="139" t="n"/>
      <c r="BA39" s="3454" t="n"/>
      <c r="BB39" s="139" t="n"/>
      <c r="BC39" s="212" t="n"/>
      <c r="BD39" s="139" t="n"/>
      <c r="BE39" s="212" t="n"/>
      <c r="BF39" s="139" t="n"/>
      <c r="BG39" s="1287" t="n"/>
      <c r="BH39" s="139" t="n"/>
      <c r="BI39" s="212" t="n"/>
      <c r="BJ39" s="139" t="n"/>
      <c r="BK39" s="212" t="n"/>
      <c r="BL39" s="139" t="n"/>
      <c r="BM39" s="3454" t="n"/>
      <c r="BN39" s="139" t="n"/>
      <c r="BO39" s="212" t="n"/>
      <c r="BP39" s="139" t="n"/>
      <c r="BQ39" s="212" t="n"/>
      <c r="BR39" s="139" t="n"/>
      <c r="BS39" s="3443" t="inlineStr">
        <is>
          <t>УК-3</t>
        </is>
      </c>
      <c r="BT39" s="206" t="n"/>
      <c r="BU39" s="206" t="n"/>
      <c r="BV39" s="139" t="n"/>
      <c r="BW39" s="355" t="n"/>
      <c r="BX39" s="1" t="n"/>
      <c r="BY39" s="1" t="n"/>
      <c r="BZ39" s="1" t="n"/>
    </row>
    <row r="40">
      <c r="A40" s="3357" t="inlineStr">
        <is>
          <t>2.2</t>
        </is>
      </c>
      <c r="B40" s="126" t="n"/>
      <c r="C40" s="175" t="n"/>
      <c r="D40" s="963" t="inlineStr">
        <is>
          <t>Методология научного и инженерного эксперимента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75" t="n"/>
      <c r="T40" s="513" t="n"/>
      <c r="U40" s="207" t="n"/>
      <c r="V40" s="513" t="n">
        <v>5</v>
      </c>
      <c r="W40" s="207" t="n"/>
      <c r="X40" s="3445" t="n">
        <v>108</v>
      </c>
      <c r="Y40" s="126" t="n"/>
      <c r="Z40" s="175" t="n"/>
      <c r="AA40" s="821" t="n">
        <v>36</v>
      </c>
      <c r="AB40" s="207" t="n"/>
      <c r="AC40" s="821">
        <f>AE40+AG40+AI40+AK40</f>
        <v/>
      </c>
      <c r="AD40" s="207" t="n"/>
      <c r="AE40" s="3454" t="n">
        <v>4</v>
      </c>
      <c r="AF40" s="139" t="n"/>
      <c r="AG40" s="212" t="n"/>
      <c r="AH40" s="139" t="n"/>
      <c r="AI40" s="212" t="n">
        <v>6</v>
      </c>
      <c r="AJ40" s="139" t="n"/>
      <c r="AK40" s="212" t="n"/>
      <c r="AL40" s="139" t="n"/>
      <c r="AM40" s="821" t="n"/>
      <c r="AN40" s="207" t="n"/>
      <c r="AO40" s="3454" t="n"/>
      <c r="AP40" s="139" t="n"/>
      <c r="AQ40" s="212" t="n"/>
      <c r="AR40" s="139" t="n"/>
      <c r="AS40" s="212" t="n"/>
      <c r="AT40" s="139" t="n"/>
      <c r="AU40" s="212" t="n"/>
      <c r="AV40" s="139" t="n"/>
      <c r="AW40" s="212" t="n"/>
      <c r="AX40" s="139" t="n"/>
      <c r="AY40" s="212" t="n"/>
      <c r="AZ40" s="139" t="n"/>
      <c r="BA40" s="3454" t="n"/>
      <c r="BB40" s="139" t="n"/>
      <c r="BC40" s="212" t="n"/>
      <c r="BD40" s="139" t="n"/>
      <c r="BE40" s="212" t="n"/>
      <c r="BF40" s="139" t="n"/>
      <c r="BG40" s="1287" t="n"/>
      <c r="BH40" s="139" t="n"/>
      <c r="BI40" s="212" t="n"/>
      <c r="BJ40" s="139" t="n"/>
      <c r="BK40" s="212" t="n"/>
      <c r="BL40" s="139" t="n"/>
      <c r="BM40" s="3454">
        <f>X40</f>
        <v/>
      </c>
      <c r="BN40" s="139" t="n"/>
      <c r="BO40" s="212">
        <f>AC40</f>
        <v/>
      </c>
      <c r="BP40" s="139" t="n"/>
      <c r="BQ40" s="212" t="n">
        <v>3</v>
      </c>
      <c r="BR40" s="139" t="n"/>
      <c r="BS40" s="3444" t="inlineStr">
        <is>
          <t>УК-1,5,     СК-4</t>
        </is>
      </c>
      <c r="BT40" s="126" t="n"/>
      <c r="BU40" s="126" t="n"/>
      <c r="BV40" s="128" t="n"/>
      <c r="BW40" s="355" t="n"/>
      <c r="BX40" s="1" t="n"/>
      <c r="BY40" s="1" t="n"/>
      <c r="BZ40" s="1" t="n"/>
    </row>
    <row r="41">
      <c r="A41" s="3357" t="inlineStr">
        <is>
          <t>2.3</t>
        </is>
      </c>
      <c r="B41" s="126" t="n"/>
      <c r="C41" s="175" t="n"/>
      <c r="D41" s="963" t="inlineStr">
        <is>
          <t>Модуль «Инновационные технологии и аппараты»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75" t="n"/>
      <c r="T41" s="3445" t="n"/>
      <c r="U41" s="175" t="n"/>
      <c r="V41" s="868" t="n"/>
      <c r="W41" s="175" t="n"/>
      <c r="X41" s="3445">
        <f>X42+X43</f>
        <v/>
      </c>
      <c r="Y41" s="126" t="n"/>
      <c r="Z41" s="175" t="n"/>
      <c r="AA41" s="3445" t="n">
        <v>116</v>
      </c>
      <c r="AB41" s="175" t="n"/>
      <c r="AC41" s="821">
        <f>AC42+AC43</f>
        <v/>
      </c>
      <c r="AD41" s="207" t="n"/>
      <c r="AE41" s="3454">
        <f>AE42+AE43</f>
        <v/>
      </c>
      <c r="AF41" s="139" t="n"/>
      <c r="AG41" s="212">
        <f>AG42+AG43</f>
        <v/>
      </c>
      <c r="AH41" s="139" t="n"/>
      <c r="AI41" s="212">
        <f>AI42+AI43</f>
        <v/>
      </c>
      <c r="AJ41" s="139" t="n"/>
      <c r="AK41" s="212">
        <f>AK42+AK43</f>
        <v/>
      </c>
      <c r="AL41" s="139" t="n"/>
      <c r="AM41" s="821">
        <f>AM42+AM43</f>
        <v/>
      </c>
      <c r="AN41" s="207" t="n"/>
      <c r="AO41" s="3454">
        <f>AO42+AO43</f>
        <v/>
      </c>
      <c r="AP41" s="139" t="n"/>
      <c r="AQ41" s="212">
        <f>AQ42+AQ43</f>
        <v/>
      </c>
      <c r="AR41" s="139" t="n"/>
      <c r="AS41" s="212">
        <f>AS42+AS43</f>
        <v/>
      </c>
      <c r="AT41" s="139" t="n"/>
      <c r="AU41" s="212">
        <f>AU42+AU43</f>
        <v/>
      </c>
      <c r="AV41" s="139" t="n"/>
      <c r="AW41" s="212">
        <f>AW42+AW43</f>
        <v/>
      </c>
      <c r="AX41" s="139" t="n"/>
      <c r="AY41" s="212">
        <f>AY42+AY43</f>
        <v/>
      </c>
      <c r="AZ41" s="139" t="n"/>
      <c r="BA41" s="3454">
        <f>BA42+BA43</f>
        <v/>
      </c>
      <c r="BB41" s="139" t="n"/>
      <c r="BC41" s="212">
        <f>BC42+BC43</f>
        <v/>
      </c>
      <c r="BD41" s="139" t="n"/>
      <c r="BE41" s="212">
        <f>BE42+BE43</f>
        <v/>
      </c>
      <c r="BF41" s="139" t="n"/>
      <c r="BG41" s="1287">
        <f>BG42+BG43</f>
        <v/>
      </c>
      <c r="BH41" s="139" t="n"/>
      <c r="BI41" s="212">
        <f>BI42+BI43</f>
        <v/>
      </c>
      <c r="BJ41" s="139" t="n"/>
      <c r="BK41" s="212">
        <f>BK42+BK43</f>
        <v/>
      </c>
      <c r="BL41" s="139" t="n"/>
      <c r="BM41" s="3454">
        <f>BM42+BM43</f>
        <v/>
      </c>
      <c r="BN41" s="139" t="n"/>
      <c r="BO41" s="212">
        <f>BO42+BO43</f>
        <v/>
      </c>
      <c r="BP41" s="139" t="n"/>
      <c r="BQ41" s="212">
        <f>BQ42+BQ43</f>
        <v/>
      </c>
      <c r="BR41" s="139" t="n"/>
      <c r="BS41" s="3444" t="inlineStr">
        <is>
          <t xml:space="preserve">УК-2 </t>
        </is>
      </c>
      <c r="BT41" s="126" t="n"/>
      <c r="BU41" s="126" t="n"/>
      <c r="BV41" s="128" t="n"/>
      <c r="BW41" s="355" t="n"/>
      <c r="BX41" s="1" t="n"/>
      <c r="BY41" s="1" t="n"/>
      <c r="BZ41" s="1" t="n"/>
    </row>
    <row r="42">
      <c r="A42" s="3369" t="inlineStr">
        <is>
          <t>2.3.1</t>
        </is>
      </c>
      <c r="B42" s="126" t="n"/>
      <c r="C42" s="175" t="n"/>
      <c r="D42" s="960" t="inlineStr">
        <is>
          <t>Моделирование химико-технологических процессов и аппаратов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75" t="n"/>
      <c r="T42" s="3367" t="n">
        <v>3</v>
      </c>
      <c r="U42" s="175" t="n"/>
      <c r="V42" s="189" t="n"/>
      <c r="W42" s="175" t="n"/>
      <c r="X42" s="3367" t="n">
        <v>180</v>
      </c>
      <c r="Y42" s="126" t="n"/>
      <c r="Z42" s="175" t="n"/>
      <c r="AA42" s="3367" t="n">
        <v>72</v>
      </c>
      <c r="AB42" s="175" t="n"/>
      <c r="AC42" s="513">
        <f>AE42+AG42+AI42+AK42</f>
        <v/>
      </c>
      <c r="AD42" s="207" t="n"/>
      <c r="AE42" s="3339" t="n">
        <v>10</v>
      </c>
      <c r="AF42" s="128" t="n"/>
      <c r="AG42" s="93" t="n">
        <v>10</v>
      </c>
      <c r="AH42" s="128" t="n"/>
      <c r="AI42" s="93" t="n"/>
      <c r="AJ42" s="128" t="n"/>
      <c r="AK42" s="93" t="n"/>
      <c r="AL42" s="128" t="n"/>
      <c r="AM42" s="3367" t="n"/>
      <c r="AN42" s="175" t="n"/>
      <c r="AO42" s="3339" t="n"/>
      <c r="AP42" s="128" t="n"/>
      <c r="AQ42" s="93" t="n"/>
      <c r="AR42" s="128" t="n"/>
      <c r="AS42" s="93" t="n"/>
      <c r="AT42" s="128" t="n"/>
      <c r="AU42" s="93" t="n"/>
      <c r="AV42" s="128" t="n"/>
      <c r="AW42" s="93" t="n"/>
      <c r="AX42" s="128" t="n"/>
      <c r="AY42" s="93" t="n"/>
      <c r="AZ42" s="128" t="n"/>
      <c r="BA42" s="3339">
        <f>X42</f>
        <v/>
      </c>
      <c r="BB42" s="128" t="n"/>
      <c r="BC42" s="93">
        <f>AC42</f>
        <v/>
      </c>
      <c r="BD42" s="128" t="n"/>
      <c r="BE42" s="93" t="n">
        <v>5</v>
      </c>
      <c r="BF42" s="128" t="n"/>
      <c r="BG42" s="961" t="n"/>
      <c r="BH42" s="128" t="n"/>
      <c r="BI42" s="93" t="n"/>
      <c r="BJ42" s="128" t="n"/>
      <c r="BK42" s="93" t="n"/>
      <c r="BL42" s="128" t="n"/>
      <c r="BM42" s="3339" t="n"/>
      <c r="BN42" s="128" t="n"/>
      <c r="BO42" s="93" t="n"/>
      <c r="BP42" s="128" t="n"/>
      <c r="BQ42" s="93" t="n"/>
      <c r="BR42" s="128" t="n"/>
      <c r="BS42" s="746" t="inlineStr">
        <is>
          <t>УК-1,6,          СК-2</t>
        </is>
      </c>
      <c r="BT42" s="131" t="n"/>
      <c r="BU42" s="131" t="n"/>
      <c r="BV42" s="132" t="n"/>
      <c r="BW42" s="355" t="n"/>
      <c r="BX42" s="1" t="n"/>
      <c r="BY42" s="1" t="n"/>
      <c r="BZ42" s="1" t="n"/>
    </row>
    <row r="43">
      <c r="A43" s="3369" t="inlineStr">
        <is>
          <t>2.3.2</t>
        </is>
      </c>
      <c r="B43" s="126" t="n"/>
      <c r="C43" s="175" t="n"/>
      <c r="D43" s="3455" t="inlineStr">
        <is>
          <t>Современные методы управления предприятием на основе систем искусственного интеллекта</t>
        </is>
      </c>
      <c r="E43" s="191" t="n"/>
      <c r="F43" s="191" t="n"/>
      <c r="G43" s="191" t="n"/>
      <c r="H43" s="191" t="n"/>
      <c r="I43" s="191" t="n"/>
      <c r="J43" s="191" t="n"/>
      <c r="K43" s="191" t="n"/>
      <c r="L43" s="191" t="n"/>
      <c r="M43" s="191" t="n"/>
      <c r="N43" s="191" t="n"/>
      <c r="O43" s="191" t="n"/>
      <c r="P43" s="191" t="n"/>
      <c r="Q43" s="191" t="n"/>
      <c r="R43" s="191" t="n"/>
      <c r="S43" s="192" t="n"/>
      <c r="T43" s="3448" t="n"/>
      <c r="U43" s="192" t="n"/>
      <c r="V43" s="1629" t="n">
        <v>3</v>
      </c>
      <c r="W43" s="192" t="n"/>
      <c r="X43" s="3448" t="n">
        <v>98</v>
      </c>
      <c r="Y43" s="191" t="n"/>
      <c r="Z43" s="192" t="n"/>
      <c r="AA43" s="3448" t="n">
        <v>44</v>
      </c>
      <c r="AB43" s="192" t="n"/>
      <c r="AC43" s="513">
        <f>AE43+AG43+AI43+AK43</f>
        <v/>
      </c>
      <c r="AD43" s="207" t="n"/>
      <c r="AE43" s="3339" t="n">
        <v>6</v>
      </c>
      <c r="AF43" s="128" t="n"/>
      <c r="AG43" s="93" t="n">
        <v>6</v>
      </c>
      <c r="AH43" s="128" t="n"/>
      <c r="AI43" s="93" t="n"/>
      <c r="AJ43" s="128" t="n"/>
      <c r="AK43" s="93" t="n"/>
      <c r="AL43" s="128" t="n"/>
      <c r="AM43" s="3367" t="n"/>
      <c r="AN43" s="175" t="n"/>
      <c r="AO43" s="3339" t="n"/>
      <c r="AP43" s="128" t="n"/>
      <c r="AQ43" s="93" t="n"/>
      <c r="AR43" s="128" t="n"/>
      <c r="AS43" s="93" t="n"/>
      <c r="AT43" s="128" t="n"/>
      <c r="AU43" s="93" t="n"/>
      <c r="AV43" s="128" t="n"/>
      <c r="AW43" s="93" t="n"/>
      <c r="AX43" s="128" t="n"/>
      <c r="AY43" s="93" t="n"/>
      <c r="AZ43" s="128" t="n"/>
      <c r="BA43" s="3339">
        <f>X43</f>
        <v/>
      </c>
      <c r="BB43" s="128" t="n"/>
      <c r="BC43" s="93">
        <f>AC43</f>
        <v/>
      </c>
      <c r="BD43" s="128" t="n"/>
      <c r="BE43" s="93" t="n">
        <v>3</v>
      </c>
      <c r="BF43" s="128" t="n"/>
      <c r="BG43" s="961" t="n"/>
      <c r="BH43" s="128" t="n"/>
      <c r="BI43" s="93" t="n"/>
      <c r="BJ43" s="128" t="n"/>
      <c r="BK43" s="93" t="n"/>
      <c r="BL43" s="128" t="n"/>
      <c r="BM43" s="3339" t="n"/>
      <c r="BN43" s="128" t="n"/>
      <c r="BO43" s="93" t="n"/>
      <c r="BP43" s="128" t="n"/>
      <c r="BQ43" s="93" t="n"/>
      <c r="BR43" s="128" t="n"/>
      <c r="BS43" s="3444" t="inlineStr">
        <is>
          <t>УК-4,7,        СК-1</t>
        </is>
      </c>
      <c r="BT43" s="126" t="n"/>
      <c r="BU43" s="126" t="n"/>
      <c r="BV43" s="128" t="n"/>
      <c r="BW43" s="355" t="n"/>
      <c r="BX43" s="1" t="n"/>
      <c r="BY43" s="1" t="n"/>
      <c r="BZ43" s="1" t="n"/>
    </row>
    <row r="44">
      <c r="A44" s="3456" t="inlineStr">
        <is>
          <t>2.4</t>
        </is>
      </c>
      <c r="B44" s="126" t="n"/>
      <c r="C44" s="128" t="n"/>
      <c r="D44" s="2097" t="inlineStr">
        <is>
          <t>Модуль  «Проектирование»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8" t="n"/>
      <c r="T44" s="182" t="n"/>
      <c r="U44" s="175" t="n"/>
      <c r="V44" s="182" t="n"/>
      <c r="W44" s="175" t="n"/>
      <c r="X44" s="218" t="n">
        <v>720</v>
      </c>
      <c r="Y44" s="126" t="n"/>
      <c r="Z44" s="175" t="n"/>
      <c r="AA44" s="218" t="n">
        <v>304</v>
      </c>
      <c r="AB44" s="175" t="n"/>
      <c r="AC44" s="821">
        <f>AC45+AC46+AC47</f>
        <v/>
      </c>
      <c r="AD44" s="207" t="n"/>
      <c r="AE44" s="3454">
        <f>AE45+AE46+AE47</f>
        <v/>
      </c>
      <c r="AF44" s="139" t="n"/>
      <c r="AG44" s="212">
        <f>AG45+AG46+AG47</f>
        <v/>
      </c>
      <c r="AH44" s="139" t="n"/>
      <c r="AI44" s="212">
        <f>AI45+AI46+AI47</f>
        <v/>
      </c>
      <c r="AJ44" s="139" t="n"/>
      <c r="AK44" s="212">
        <f>AK45+AK46+AK47</f>
        <v/>
      </c>
      <c r="AL44" s="139" t="n"/>
      <c r="AM44" s="821">
        <f>AM45+AM46+AM47</f>
        <v/>
      </c>
      <c r="AN44" s="207" t="n"/>
      <c r="AO44" s="3454">
        <f>AO45+AO46+AO47</f>
        <v/>
      </c>
      <c r="AP44" s="139" t="n"/>
      <c r="AQ44" s="212">
        <f>AQ45+AQ46+AQ47</f>
        <v/>
      </c>
      <c r="AR44" s="139" t="n"/>
      <c r="AS44" s="212">
        <f>AS45+AS46+AS47</f>
        <v/>
      </c>
      <c r="AT44" s="139" t="n"/>
      <c r="AU44" s="212">
        <f>AU45+AU46+AU47</f>
        <v/>
      </c>
      <c r="AV44" s="139" t="n"/>
      <c r="AW44" s="212">
        <f>AW45+AW46+AW47</f>
        <v/>
      </c>
      <c r="AX44" s="139" t="n"/>
      <c r="AY44" s="212">
        <f>AY45+AY46+AY47</f>
        <v/>
      </c>
      <c r="AZ44" s="139" t="n"/>
      <c r="BA44" s="3454">
        <f>BA45+BA46+BA47</f>
        <v/>
      </c>
      <c r="BB44" s="139" t="n"/>
      <c r="BC44" s="212">
        <f>BC45+BC46+BC47</f>
        <v/>
      </c>
      <c r="BD44" s="139" t="n"/>
      <c r="BE44" s="212">
        <f>BE45+BE46+BE47</f>
        <v/>
      </c>
      <c r="BF44" s="139" t="n"/>
      <c r="BG44" s="1287">
        <f>BG45+BG46+BG47</f>
        <v/>
      </c>
      <c r="BH44" s="139" t="n"/>
      <c r="BI44" s="212">
        <f>BI45+BI46+BI47</f>
        <v/>
      </c>
      <c r="BJ44" s="139" t="n"/>
      <c r="BK44" s="212">
        <f>BK45+BK46+BK47</f>
        <v/>
      </c>
      <c r="BL44" s="139" t="n"/>
      <c r="BM44" s="3454">
        <f>BM45+BM46+BM47</f>
        <v/>
      </c>
      <c r="BN44" s="139" t="n"/>
      <c r="BO44" s="212">
        <f>BO45+BO46+BO47</f>
        <v/>
      </c>
      <c r="BP44" s="139" t="n"/>
      <c r="BQ44" s="212">
        <f>BQ45+BQ46+BQ47</f>
        <v/>
      </c>
      <c r="BR44" s="139" t="n"/>
      <c r="BS44" s="3444" t="inlineStr">
        <is>
          <t xml:space="preserve">УК-2 </t>
        </is>
      </c>
      <c r="BT44" s="126" t="n"/>
      <c r="BU44" s="126" t="n"/>
      <c r="BV44" s="128" t="n"/>
      <c r="BW44" s="355" t="n"/>
      <c r="BX44" s="1" t="n"/>
      <c r="BY44" s="1" t="n"/>
      <c r="BZ44" s="1" t="n"/>
    </row>
    <row r="45">
      <c r="A45" s="782" t="inlineStr">
        <is>
          <t>2.4.1</t>
        </is>
      </c>
      <c r="B45" s="206" t="n"/>
      <c r="C45" s="207" t="n"/>
      <c r="D45" s="960" t="inlineStr">
        <is>
          <t>Проектирование химических производств и предприятий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75" t="n"/>
      <c r="T45" s="513" t="n">
        <v>4</v>
      </c>
      <c r="U45" s="207" t="n"/>
      <c r="V45" s="1485" t="n">
        <v>3</v>
      </c>
      <c r="W45" s="207" t="n"/>
      <c r="X45" s="513" t="n">
        <v>324</v>
      </c>
      <c r="Y45" s="206" t="n"/>
      <c r="Z45" s="207" t="n"/>
      <c r="AA45" s="513" t="n">
        <v>134</v>
      </c>
      <c r="AB45" s="207" t="n"/>
      <c r="AC45" s="513">
        <f>AE45+AG45+AI45+AK45</f>
        <v/>
      </c>
      <c r="AD45" s="207" t="n"/>
      <c r="AE45" s="3457" t="n">
        <v>16</v>
      </c>
      <c r="AF45" s="139" t="n"/>
      <c r="AG45" s="214" t="n">
        <v>4</v>
      </c>
      <c r="AH45" s="139" t="n"/>
      <c r="AI45" s="214" t="n">
        <v>14</v>
      </c>
      <c r="AJ45" s="139" t="n"/>
      <c r="AK45" s="214" t="n"/>
      <c r="AL45" s="139" t="n"/>
      <c r="AM45" s="513" t="n"/>
      <c r="AN45" s="207" t="n"/>
      <c r="AO45" s="3457" t="n"/>
      <c r="AP45" s="139" t="n"/>
      <c r="AQ45" s="214" t="n"/>
      <c r="AR45" s="139" t="n"/>
      <c r="AS45" s="214" t="n"/>
      <c r="AT45" s="139" t="n"/>
      <c r="AU45" s="214" t="n"/>
      <c r="AV45" s="139" t="n"/>
      <c r="AW45" s="214" t="n"/>
      <c r="AX45" s="139" t="n"/>
      <c r="AY45" s="214" t="n"/>
      <c r="AZ45" s="139" t="n"/>
      <c r="BA45" s="3457" t="n">
        <v>144</v>
      </c>
      <c r="BB45" s="139" t="n"/>
      <c r="BC45" s="214" t="n">
        <v>14</v>
      </c>
      <c r="BD45" s="139" t="n"/>
      <c r="BE45" s="214" t="n">
        <v>4</v>
      </c>
      <c r="BF45" s="139" t="n"/>
      <c r="BG45" s="1368" t="n">
        <v>180</v>
      </c>
      <c r="BH45" s="139" t="n"/>
      <c r="BI45" s="214" t="n">
        <v>20</v>
      </c>
      <c r="BJ45" s="139" t="n"/>
      <c r="BK45" s="214" t="n">
        <v>5</v>
      </c>
      <c r="BL45" s="139" t="n"/>
      <c r="BM45" s="3457" t="n"/>
      <c r="BN45" s="139" t="n"/>
      <c r="BO45" s="214" t="n"/>
      <c r="BP45" s="139" t="n"/>
      <c r="BQ45" s="214" t="n"/>
      <c r="BR45" s="139" t="n"/>
      <c r="BS45" s="3444" t="inlineStr">
        <is>
          <t>УК-6;СК-1, УПК-1,2</t>
        </is>
      </c>
      <c r="BT45" s="126" t="n"/>
      <c r="BU45" s="126" t="n"/>
      <c r="BV45" s="128" t="n"/>
      <c r="BW45" s="355" t="n"/>
      <c r="BX45" s="1" t="n"/>
      <c r="BY45" s="1" t="n"/>
      <c r="BZ45" s="1" t="n"/>
    </row>
    <row r="46">
      <c r="A46" s="782" t="inlineStr">
        <is>
          <t>2.4.2</t>
        </is>
      </c>
      <c r="B46" s="206" t="n"/>
      <c r="C46" s="207" t="n"/>
      <c r="D46" s="960" t="inlineStr">
        <is>
          <t>Расчет и конструирование химического оборудования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75" t="n"/>
      <c r="T46" s="3367" t="n">
        <v>3</v>
      </c>
      <c r="U46" s="175" t="n"/>
      <c r="V46" s="406" t="n"/>
      <c r="W46" s="175" t="n"/>
      <c r="X46" s="3367" t="n">
        <v>216</v>
      </c>
      <c r="Y46" s="126" t="n"/>
      <c r="Z46" s="175" t="n"/>
      <c r="AA46" s="3367" t="n">
        <v>90</v>
      </c>
      <c r="AB46" s="175" t="n"/>
      <c r="AC46" s="513">
        <f>AE46+AG46+AI46+AK46</f>
        <v/>
      </c>
      <c r="AD46" s="207" t="n"/>
      <c r="AE46" s="3339" t="n">
        <v>10</v>
      </c>
      <c r="AF46" s="128" t="n"/>
      <c r="AG46" s="93" t="n"/>
      <c r="AH46" s="128" t="n"/>
      <c r="AI46" s="93" t="n">
        <v>14</v>
      </c>
      <c r="AJ46" s="128" t="n"/>
      <c r="AK46" s="93" t="n"/>
      <c r="AL46" s="128" t="n"/>
      <c r="AM46" s="3367" t="n"/>
      <c r="AN46" s="175" t="n"/>
      <c r="AO46" s="3339" t="n"/>
      <c r="AP46" s="128" t="n"/>
      <c r="AQ46" s="93" t="n"/>
      <c r="AR46" s="128" t="n"/>
      <c r="AS46" s="93" t="n"/>
      <c r="AT46" s="128" t="n"/>
      <c r="AU46" s="93" t="n"/>
      <c r="AV46" s="128" t="n"/>
      <c r="AW46" s="93" t="n"/>
      <c r="AX46" s="128" t="n"/>
      <c r="AY46" s="93" t="n"/>
      <c r="AZ46" s="128" t="n"/>
      <c r="BA46" s="3339">
        <f>X46</f>
        <v/>
      </c>
      <c r="BB46" s="128" t="n"/>
      <c r="BC46" s="93">
        <f>AC46</f>
        <v/>
      </c>
      <c r="BD46" s="128" t="n"/>
      <c r="BE46" s="93" t="n">
        <v>6</v>
      </c>
      <c r="BF46" s="128" t="n"/>
      <c r="BG46" s="961" t="n"/>
      <c r="BH46" s="128" t="n"/>
      <c r="BI46" s="93" t="n"/>
      <c r="BJ46" s="128" t="n"/>
      <c r="BK46" s="93" t="n"/>
      <c r="BL46" s="128" t="n"/>
      <c r="BM46" s="3339" t="n"/>
      <c r="BN46" s="128" t="n"/>
      <c r="BO46" s="93" t="n"/>
      <c r="BP46" s="128" t="n"/>
      <c r="BQ46" s="93" t="n"/>
      <c r="BR46" s="128" t="n"/>
      <c r="BS46" s="3444" t="inlineStr">
        <is>
          <t>СК-3,         УПК-1,3</t>
        </is>
      </c>
      <c r="BT46" s="126" t="n"/>
      <c r="BU46" s="126" t="n"/>
      <c r="BV46" s="128" t="n"/>
      <c r="BW46" s="355" t="n"/>
      <c r="BX46" s="1" t="n"/>
      <c r="BY46" s="1" t="n"/>
      <c r="BZ46" s="1" t="n"/>
    </row>
    <row r="47">
      <c r="A47" s="782" t="inlineStr">
        <is>
          <t>2.4.3</t>
        </is>
      </c>
      <c r="B47" s="206" t="n"/>
      <c r="C47" s="207" t="n"/>
      <c r="D47" s="960" t="inlineStr">
        <is>
          <t>САПР химического оборудования и производств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75" t="n"/>
      <c r="T47" s="3367" t="n">
        <v>5</v>
      </c>
      <c r="U47" s="175" t="n"/>
      <c r="V47" s="189" t="n"/>
      <c r="W47" s="175" t="n"/>
      <c r="X47" s="3367" t="n">
        <v>180</v>
      </c>
      <c r="Y47" s="126" t="n"/>
      <c r="Z47" s="175" t="n"/>
      <c r="AA47" s="3367" t="n">
        <v>80</v>
      </c>
      <c r="AB47" s="175" t="n"/>
      <c r="AC47" s="513">
        <f>AE47+AG47+AI47+AK47</f>
        <v/>
      </c>
      <c r="AD47" s="207" t="n"/>
      <c r="AE47" s="3339" t="n">
        <v>10</v>
      </c>
      <c r="AF47" s="128" t="n"/>
      <c r="AG47" s="93" t="n">
        <v>12</v>
      </c>
      <c r="AH47" s="128" t="n"/>
      <c r="AI47" s="93" t="n"/>
      <c r="AJ47" s="128" t="n"/>
      <c r="AK47" s="93" t="n"/>
      <c r="AL47" s="128" t="n"/>
      <c r="AM47" s="3367" t="n"/>
      <c r="AN47" s="175" t="n"/>
      <c r="AO47" s="3339" t="n"/>
      <c r="AP47" s="128" t="n"/>
      <c r="AQ47" s="93" t="n"/>
      <c r="AR47" s="128" t="n"/>
      <c r="AS47" s="93" t="n"/>
      <c r="AT47" s="128" t="n"/>
      <c r="AU47" s="93" t="n"/>
      <c r="AV47" s="128" t="n"/>
      <c r="AW47" s="93" t="n"/>
      <c r="AX47" s="128" t="n"/>
      <c r="AY47" s="93" t="n"/>
      <c r="AZ47" s="128" t="n"/>
      <c r="BA47" s="3339" t="n"/>
      <c r="BB47" s="128" t="n"/>
      <c r="BC47" s="93" t="n"/>
      <c r="BD47" s="128" t="n"/>
      <c r="BE47" s="93" t="n"/>
      <c r="BF47" s="128" t="n"/>
      <c r="BG47" s="961" t="n"/>
      <c r="BH47" s="128" t="n"/>
      <c r="BI47" s="93" t="n"/>
      <c r="BJ47" s="128" t="n"/>
      <c r="BK47" s="93" t="n"/>
      <c r="BL47" s="128" t="n"/>
      <c r="BM47" s="3339">
        <f>X47</f>
        <v/>
      </c>
      <c r="BN47" s="128" t="n"/>
      <c r="BO47" s="93">
        <f>AC47</f>
        <v/>
      </c>
      <c r="BP47" s="128" t="n"/>
      <c r="BQ47" s="93" t="n">
        <v>5</v>
      </c>
      <c r="BR47" s="128" t="n"/>
      <c r="BS47" s="3444" t="inlineStr">
        <is>
          <t>УК-6,СК-3,                    УПК-2,3</t>
        </is>
      </c>
      <c r="BT47" s="126" t="n"/>
      <c r="BU47" s="126" t="n"/>
      <c r="BV47" s="128" t="n"/>
      <c r="BW47" s="355" t="n"/>
      <c r="BX47" s="1" t="n"/>
      <c r="BY47" s="1" t="n"/>
      <c r="BZ47" s="1" t="n"/>
    </row>
    <row r="48">
      <c r="A48" s="3357" t="inlineStr">
        <is>
          <t>2.5</t>
        </is>
      </c>
      <c r="B48" s="126" t="n"/>
      <c r="C48" s="175" t="n"/>
      <c r="D48" s="963" t="inlineStr">
        <is>
          <t>Модуль специальных дисциплин по выбору магистранта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75" t="n"/>
      <c r="T48" s="3367" t="n"/>
      <c r="U48" s="175" t="n"/>
      <c r="V48" s="189" t="n"/>
      <c r="W48" s="175" t="n"/>
      <c r="X48" s="3445" t="n">
        <v>648</v>
      </c>
      <c r="Y48" s="126" t="n"/>
      <c r="Z48" s="175" t="n"/>
      <c r="AA48" s="3445" t="n">
        <v>228</v>
      </c>
      <c r="AB48" s="175" t="n"/>
      <c r="AC48" s="821">
        <f>AC49+AC50+AC51</f>
        <v/>
      </c>
      <c r="AD48" s="207" t="n"/>
      <c r="AE48" s="3454">
        <f>AE49+AE50+AE51</f>
        <v/>
      </c>
      <c r="AF48" s="139" t="n"/>
      <c r="AG48" s="212">
        <f>AG49+AG50+AG51</f>
        <v/>
      </c>
      <c r="AH48" s="139" t="n"/>
      <c r="AI48" s="212">
        <f>AI49+AI50+AI51</f>
        <v/>
      </c>
      <c r="AJ48" s="139" t="n"/>
      <c r="AK48" s="212">
        <f>AK49+AK50+AK51</f>
        <v/>
      </c>
      <c r="AL48" s="139" t="n"/>
      <c r="AM48" s="821">
        <f>AM49+AM50+AM51</f>
        <v/>
      </c>
      <c r="AN48" s="207" t="n"/>
      <c r="AO48" s="3454">
        <f>AO49+AO50+AO51</f>
        <v/>
      </c>
      <c r="AP48" s="139" t="n"/>
      <c r="AQ48" s="212">
        <f>AQ49+AQ50+AQ51</f>
        <v/>
      </c>
      <c r="AR48" s="139" t="n"/>
      <c r="AS48" s="212">
        <f>AS49+AS50+AS51</f>
        <v/>
      </c>
      <c r="AT48" s="139" t="n"/>
      <c r="AU48" s="212">
        <f>AU49+AU50+AU51</f>
        <v/>
      </c>
      <c r="AV48" s="139" t="n"/>
      <c r="AW48" s="212">
        <f>AW49+AW50+AW51</f>
        <v/>
      </c>
      <c r="AX48" s="139" t="n"/>
      <c r="AY48" s="212">
        <f>AY49+AY50+AY51</f>
        <v/>
      </c>
      <c r="AZ48" s="139" t="n"/>
      <c r="BA48" s="3454">
        <f>BA49+BA50+BA51</f>
        <v/>
      </c>
      <c r="BB48" s="139" t="n"/>
      <c r="BC48" s="212">
        <f>BC49+BC50+BC51</f>
        <v/>
      </c>
      <c r="BD48" s="139" t="n"/>
      <c r="BE48" s="212">
        <f>BE49+BE50+BE51</f>
        <v/>
      </c>
      <c r="BF48" s="139" t="n"/>
      <c r="BG48" s="1287">
        <f>BG49+BG50+BG51</f>
        <v/>
      </c>
      <c r="BH48" s="139" t="n"/>
      <c r="BI48" s="212">
        <f>BI49+BI50+BI51</f>
        <v/>
      </c>
      <c r="BJ48" s="139" t="n"/>
      <c r="BK48" s="212">
        <f>BK49+BK50+BK51</f>
        <v/>
      </c>
      <c r="BL48" s="139" t="n"/>
      <c r="BM48" s="3454">
        <f>BM49+BM50+BM51</f>
        <v/>
      </c>
      <c r="BN48" s="139" t="n"/>
      <c r="BO48" s="212">
        <f>BO49+BO50+BO51</f>
        <v/>
      </c>
      <c r="BP48" s="139" t="n"/>
      <c r="BQ48" s="212">
        <f>BQ49+BQ50+BQ51</f>
        <v/>
      </c>
      <c r="BR48" s="139" t="n"/>
      <c r="BS48" s="3444" t="inlineStr">
        <is>
          <t>УК-1,5</t>
        </is>
      </c>
      <c r="BT48" s="126" t="n"/>
      <c r="BU48" s="126" t="n"/>
      <c r="BV48" s="128" t="n"/>
      <c r="BW48" s="355" t="n"/>
      <c r="BX48" s="1" t="n"/>
      <c r="BY48" s="1" t="n"/>
      <c r="BZ48" s="1" t="n"/>
    </row>
    <row r="49">
      <c r="A49" s="3369" t="inlineStr">
        <is>
          <t>2.5.1</t>
        </is>
      </c>
      <c r="B49" s="126" t="n"/>
      <c r="C49" s="175" t="n"/>
      <c r="D49" s="983" t="inlineStr">
        <is>
          <t>Инженерия трубопроводного транспорта материалов/ Инженерия измельчения,  сортировки и транспортировки твердых материалов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75" t="n"/>
      <c r="T49" s="3367" t="n">
        <v>1</v>
      </c>
      <c r="U49" s="175" t="n"/>
      <c r="V49" s="3367" t="n"/>
      <c r="W49" s="175" t="n"/>
      <c r="X49" s="3367" t="n">
        <v>216</v>
      </c>
      <c r="Y49" s="126" t="n"/>
      <c r="Z49" s="175" t="n"/>
      <c r="AA49" s="3367" t="n">
        <v>72</v>
      </c>
      <c r="AB49" s="175" t="n"/>
      <c r="AC49" s="513">
        <f>AE49+AG49+AI49+AK49</f>
        <v/>
      </c>
      <c r="AD49" s="207" t="n"/>
      <c r="AE49" s="3339" t="n">
        <v>10</v>
      </c>
      <c r="AF49" s="128" t="n"/>
      <c r="AG49" s="93" t="n">
        <v>10</v>
      </c>
      <c r="AH49" s="128" t="n"/>
      <c r="AI49" s="93" t="n"/>
      <c r="AJ49" s="128" t="n"/>
      <c r="AK49" s="93" t="n"/>
      <c r="AL49" s="128" t="n"/>
      <c r="AM49" s="3367" t="n"/>
      <c r="AN49" s="175" t="n"/>
      <c r="AO49" s="3339">
        <f>X49</f>
        <v/>
      </c>
      <c r="AP49" s="128" t="n"/>
      <c r="AQ49" s="93">
        <f>AC49</f>
        <v/>
      </c>
      <c r="AR49" s="128" t="n"/>
      <c r="AS49" s="93" t="n">
        <v>6</v>
      </c>
      <c r="AT49" s="128" t="n"/>
      <c r="AU49" s="93" t="n"/>
      <c r="AV49" s="128" t="n"/>
      <c r="AW49" s="93" t="n"/>
      <c r="AX49" s="128" t="n"/>
      <c r="AY49" s="93" t="n"/>
      <c r="AZ49" s="128" t="n"/>
      <c r="BA49" s="3339" t="n"/>
      <c r="BB49" s="128" t="n"/>
      <c r="BC49" s="93" t="n"/>
      <c r="BD49" s="128" t="n"/>
      <c r="BE49" s="93" t="n"/>
      <c r="BF49" s="128" t="n"/>
      <c r="BG49" s="961" t="n"/>
      <c r="BH49" s="128" t="n"/>
      <c r="BI49" s="93" t="n"/>
      <c r="BJ49" s="128" t="n"/>
      <c r="BK49" s="93" t="n"/>
      <c r="BL49" s="128" t="n"/>
      <c r="BM49" s="3339" t="n"/>
      <c r="BN49" s="128" t="n"/>
      <c r="BO49" s="93" t="n"/>
      <c r="BP49" s="128" t="n"/>
      <c r="BQ49" s="93" t="n"/>
      <c r="BR49" s="128" t="n"/>
      <c r="BS49" s="3444" t="inlineStr">
        <is>
          <t xml:space="preserve"> УПК-1,4,             СК-3</t>
        </is>
      </c>
      <c r="BT49" s="126" t="n"/>
      <c r="BU49" s="126" t="n"/>
      <c r="BV49" s="128" t="n"/>
      <c r="BW49" s="355" t="n"/>
      <c r="BX49" s="1" t="n"/>
      <c r="BY49" s="1" t="n"/>
      <c r="BZ49" s="1" t="n"/>
    </row>
    <row r="50">
      <c r="A50" s="3369" t="inlineStr">
        <is>
          <t>2.5.2</t>
        </is>
      </c>
      <c r="B50" s="126" t="n"/>
      <c r="C50" s="175" t="n"/>
      <c r="D50" s="983" t="inlineStr">
        <is>
          <t>Инженерия процессов и аппаратов разделения многофазных систем/ Производство изделий из полимеров и композиционных материалов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75" t="n"/>
      <c r="T50" s="3367" t="n">
        <v>5</v>
      </c>
      <c r="U50" s="175" t="n"/>
      <c r="V50" s="189" t="n">
        <v>4</v>
      </c>
      <c r="W50" s="175" t="n"/>
      <c r="X50" s="3367" t="n">
        <v>216</v>
      </c>
      <c r="Y50" s="126" t="n"/>
      <c r="Z50" s="175" t="n"/>
      <c r="AA50" s="3367" t="n">
        <v>76</v>
      </c>
      <c r="AB50" s="175" t="n"/>
      <c r="AC50" s="513">
        <f>AE50+AG50+AI50+AK50</f>
        <v/>
      </c>
      <c r="AD50" s="207" t="n"/>
      <c r="AE50" s="3339" t="n">
        <v>10</v>
      </c>
      <c r="AF50" s="128" t="n"/>
      <c r="AG50" s="93" t="n">
        <v>12</v>
      </c>
      <c r="AH50" s="128" t="n"/>
      <c r="AI50" s="93" t="n"/>
      <c r="AJ50" s="128" t="n"/>
      <c r="AK50" s="93" t="n"/>
      <c r="AL50" s="128" t="n"/>
      <c r="AM50" s="3367" t="n"/>
      <c r="AN50" s="175" t="n"/>
      <c r="AO50" s="3339" t="n"/>
      <c r="AP50" s="128" t="n"/>
      <c r="AQ50" s="93" t="n"/>
      <c r="AR50" s="128" t="n"/>
      <c r="AS50" s="93" t="n"/>
      <c r="AT50" s="128" t="n"/>
      <c r="AU50" s="93" t="n"/>
      <c r="AV50" s="128" t="n"/>
      <c r="AW50" s="93" t="n"/>
      <c r="AX50" s="128" t="n"/>
      <c r="AY50" s="93" t="n"/>
      <c r="AZ50" s="128" t="n"/>
      <c r="BA50" s="3339" t="n"/>
      <c r="BB50" s="128" t="n"/>
      <c r="BC50" s="93" t="n"/>
      <c r="BD50" s="128" t="n"/>
      <c r="BE50" s="93" t="n"/>
      <c r="BF50" s="128" t="n"/>
      <c r="BG50" s="961" t="n">
        <v>108</v>
      </c>
      <c r="BH50" s="128" t="n"/>
      <c r="BI50" s="93" t="n">
        <v>10</v>
      </c>
      <c r="BJ50" s="128" t="n"/>
      <c r="BK50" s="93" t="n">
        <v>3</v>
      </c>
      <c r="BL50" s="128" t="n"/>
      <c r="BM50" s="3339" t="n">
        <v>108</v>
      </c>
      <c r="BN50" s="128" t="n"/>
      <c r="BO50" s="93" t="n">
        <v>12</v>
      </c>
      <c r="BP50" s="128" t="n"/>
      <c r="BQ50" s="93" t="n">
        <v>3</v>
      </c>
      <c r="BR50" s="128" t="n"/>
      <c r="BS50" s="3444" t="inlineStr">
        <is>
          <t>УПК-1,4,       СК-1,2</t>
        </is>
      </c>
      <c r="BT50" s="126" t="n"/>
      <c r="BU50" s="126" t="n"/>
      <c r="BV50" s="128" t="n"/>
      <c r="BW50" s="355" t="n"/>
      <c r="BX50" s="1" t="n"/>
      <c r="BY50" s="1" t="n"/>
      <c r="BZ50" s="1" t="n"/>
    </row>
    <row r="51">
      <c r="A51" s="3369" t="inlineStr">
        <is>
          <t>2.5.3</t>
        </is>
      </c>
      <c r="B51" s="126" t="n"/>
      <c r="C51" s="175" t="n"/>
      <c r="D51" s="983" t="inlineStr">
        <is>
          <t>Информационные технологии в научной деятельности и химических производствах/ Расчет и проектирование химических реакторов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75" t="n"/>
      <c r="T51" s="3367" t="n">
        <v>4</v>
      </c>
      <c r="U51" s="175" t="n"/>
      <c r="V51" s="189" t="n"/>
      <c r="W51" s="175" t="n"/>
      <c r="X51" s="3367" t="n">
        <v>216</v>
      </c>
      <c r="Y51" s="126" t="n"/>
      <c r="Z51" s="175" t="n"/>
      <c r="AA51" s="3367" t="n">
        <v>80</v>
      </c>
      <c r="AB51" s="175" t="n"/>
      <c r="AC51" s="513">
        <f>AE51+AG51+AI51+AK51</f>
        <v/>
      </c>
      <c r="AD51" s="207" t="n"/>
      <c r="AE51" s="3339" t="n">
        <v>10</v>
      </c>
      <c r="AF51" s="128" t="n"/>
      <c r="AG51" s="93" t="n">
        <v>12</v>
      </c>
      <c r="AH51" s="128" t="n"/>
      <c r="AI51" s="93" t="n"/>
      <c r="AJ51" s="128" t="n"/>
      <c r="AK51" s="93" t="n"/>
      <c r="AL51" s="128" t="n"/>
      <c r="AM51" s="3367" t="n"/>
      <c r="AN51" s="175" t="n"/>
      <c r="AO51" s="3339" t="n"/>
      <c r="AP51" s="128" t="n"/>
      <c r="AQ51" s="93" t="n"/>
      <c r="AR51" s="128" t="n"/>
      <c r="AS51" s="93" t="n"/>
      <c r="AT51" s="128" t="n"/>
      <c r="AU51" s="93" t="n"/>
      <c r="AV51" s="128" t="n"/>
      <c r="AW51" s="93" t="n"/>
      <c r="AX51" s="128" t="n"/>
      <c r="AY51" s="93" t="n"/>
      <c r="AZ51" s="128" t="n"/>
      <c r="BA51" s="3339" t="n"/>
      <c r="BB51" s="128" t="n"/>
      <c r="BC51" s="93" t="n"/>
      <c r="BD51" s="128" t="n"/>
      <c r="BE51" s="93" t="n"/>
      <c r="BF51" s="128" t="n"/>
      <c r="BG51" s="961">
        <f>X51</f>
        <v/>
      </c>
      <c r="BH51" s="128" t="n"/>
      <c r="BI51" s="93">
        <f>AC51</f>
        <v/>
      </c>
      <c r="BJ51" s="128" t="n"/>
      <c r="BK51" s="93" t="n">
        <v>6</v>
      </c>
      <c r="BL51" s="128" t="n"/>
      <c r="BM51" s="3339" t="n"/>
      <c r="BN51" s="128" t="n"/>
      <c r="BO51" s="93" t="n"/>
      <c r="BP51" s="128" t="n"/>
      <c r="BQ51" s="93" t="n"/>
      <c r="BR51" s="128" t="n"/>
      <c r="BS51" s="3444" t="inlineStr">
        <is>
          <t>УК-2,СК-1/  УПК-1,2;             СК-1,3,4</t>
        </is>
      </c>
      <c r="BT51" s="126" t="n"/>
      <c r="BU51" s="126" t="n"/>
      <c r="BV51" s="128" t="n"/>
      <c r="BW51" s="355" t="n"/>
      <c r="BX51" s="1" t="n"/>
      <c r="BY51" s="1" t="n"/>
      <c r="BZ51" s="1" t="n"/>
    </row>
    <row r="52">
      <c r="A52" s="3369" t="inlineStr">
        <is>
          <t>2.6</t>
        </is>
      </c>
      <c r="B52" s="126" t="n"/>
      <c r="C52" s="175" t="n"/>
      <c r="D52" s="3458" t="inlineStr">
        <is>
          <t>Дополнительные виды обучения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3425" t="n"/>
      <c r="U52" s="175" t="n"/>
      <c r="V52" s="3425" t="n"/>
      <c r="W52" s="175" t="n"/>
      <c r="X52" s="3459" t="inlineStr">
        <is>
          <t>/</t>
        </is>
      </c>
      <c r="Y52" s="990" t="n">
        <v>338</v>
      </c>
      <c r="Z52" s="175" t="n"/>
      <c r="AA52" s="3460" t="inlineStr">
        <is>
          <t>/</t>
        </is>
      </c>
      <c r="AB52" s="1387" t="n">
        <v>218</v>
      </c>
      <c r="AC52" s="3461" t="inlineStr">
        <is>
          <t>/</t>
        </is>
      </c>
      <c r="AD52" s="1387">
        <f>AD53+AD54+AD55</f>
        <v/>
      </c>
      <c r="AE52" s="3462" t="inlineStr">
        <is>
          <t>/</t>
        </is>
      </c>
      <c r="AF52" s="995">
        <f>AF53+AF54+AF55</f>
        <v/>
      </c>
      <c r="AG52" s="3463" t="inlineStr">
        <is>
          <t>/</t>
        </is>
      </c>
      <c r="AH52" s="997">
        <f>AH53+AH54+AH55</f>
        <v/>
      </c>
      <c r="AI52" s="3463" t="inlineStr">
        <is>
          <t>/</t>
        </is>
      </c>
      <c r="AJ52" s="995">
        <f>AJ53+AJ54+AJ55</f>
        <v/>
      </c>
      <c r="AK52" s="3464" t="inlineStr">
        <is>
          <t>/</t>
        </is>
      </c>
      <c r="AL52" s="990" t="n">
        <v>10</v>
      </c>
      <c r="AM52" s="3465" t="n"/>
      <c r="AN52" s="1002" t="n"/>
      <c r="AO52" s="3461" t="inlineStr">
        <is>
          <t>/</t>
        </is>
      </c>
      <c r="AP52" s="998">
        <f>AP53+AP54</f>
        <v/>
      </c>
      <c r="AQ52" s="3466" t="inlineStr">
        <is>
          <t>/</t>
        </is>
      </c>
      <c r="AR52" s="1005">
        <f>AR53+AR54</f>
        <v/>
      </c>
      <c r="AS52" s="3434" t="n"/>
      <c r="AT52" s="128" t="n"/>
      <c r="AU52" s="3466" t="inlineStr">
        <is>
          <t>/</t>
        </is>
      </c>
      <c r="AV52" s="998">
        <f>AV53+AV54</f>
        <v/>
      </c>
      <c r="AW52" s="3466" t="inlineStr">
        <is>
          <t>/</t>
        </is>
      </c>
      <c r="AX52" s="995">
        <f>AX53+AX54</f>
        <v/>
      </c>
      <c r="AY52" s="3466" t="inlineStr">
        <is>
          <t>/</t>
        </is>
      </c>
      <c r="AZ52" s="1006" t="n">
        <v>7</v>
      </c>
      <c r="BA52" s="3467" t="inlineStr">
        <is>
          <t>/</t>
        </is>
      </c>
      <c r="BB52" s="995" t="n">
        <v>72</v>
      </c>
      <c r="BC52" s="3466" t="inlineStr">
        <is>
          <t>/</t>
        </is>
      </c>
      <c r="BD52" s="995" t="n">
        <v>14</v>
      </c>
      <c r="BE52" s="3466" t="inlineStr">
        <is>
          <t>/</t>
        </is>
      </c>
      <c r="BF52" s="995" t="n">
        <v>2</v>
      </c>
      <c r="BG52" s="1008" t="n"/>
      <c r="BH52" s="128" t="n"/>
      <c r="BI52" s="843" t="n"/>
      <c r="BJ52" s="128" t="n"/>
      <c r="BK52" s="843" t="n"/>
      <c r="BL52" s="128" t="n"/>
      <c r="BM52" s="3468" t="n"/>
      <c r="BN52" s="128" t="n"/>
      <c r="BO52" s="843" t="n"/>
      <c r="BP52" s="128" t="n"/>
      <c r="BQ52" s="843" t="n"/>
      <c r="BR52" s="128" t="n"/>
      <c r="BS52" s="3469" t="n"/>
      <c r="BT52" s="126" t="n"/>
      <c r="BU52" s="126" t="n"/>
      <c r="BV52" s="175" t="n"/>
      <c r="BW52" s="355" t="n"/>
      <c r="BX52" s="1" t="n"/>
      <c r="BY52" s="1" t="n"/>
      <c r="BZ52" s="1" t="n"/>
    </row>
    <row r="53">
      <c r="A53" s="3369" t="inlineStr">
        <is>
          <t>2.6.1</t>
        </is>
      </c>
      <c r="B53" s="126" t="n"/>
      <c r="C53" s="175" t="n"/>
      <c r="D53" s="3470" t="inlineStr">
        <is>
          <t>Философия и методология науки *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3471" t="inlineStr">
        <is>
          <t>/</t>
        </is>
      </c>
      <c r="U53" s="1010" t="n">
        <v>2</v>
      </c>
      <c r="V53" s="1011" t="n"/>
      <c r="W53" s="1010" t="n"/>
      <c r="X53" s="3472" t="inlineStr">
        <is>
          <t>/</t>
        </is>
      </c>
      <c r="Y53" s="1023" t="n">
        <v>124</v>
      </c>
      <c r="Z53" s="175" t="n"/>
      <c r="AA53" s="3471" t="inlineStr">
        <is>
          <t>/</t>
        </is>
      </c>
      <c r="AB53" s="1020" t="n">
        <v>72</v>
      </c>
      <c r="AC53" s="3462" t="inlineStr">
        <is>
          <t>/</t>
        </is>
      </c>
      <c r="AD53" s="1389" t="n">
        <v>20</v>
      </c>
      <c r="AE53" s="3462" t="inlineStr">
        <is>
          <t>/</t>
        </is>
      </c>
      <c r="AF53" s="1015" t="n">
        <v>10</v>
      </c>
      <c r="AG53" s="3463" t="n"/>
      <c r="AH53" s="1016" t="n"/>
      <c r="AI53" s="3463" t="n"/>
      <c r="AJ53" s="1015" t="n"/>
      <c r="AK53" s="3464" t="inlineStr">
        <is>
          <t>/</t>
        </is>
      </c>
      <c r="AL53" s="1023" t="n">
        <v>10</v>
      </c>
      <c r="AM53" s="3473" t="n"/>
      <c r="AN53" s="1020" t="n"/>
      <c r="AO53" s="3461" t="inlineStr">
        <is>
          <t>/</t>
        </is>
      </c>
      <c r="AP53" s="1015" t="n">
        <v>62</v>
      </c>
      <c r="AQ53" s="3464" t="inlineStr">
        <is>
          <t>/</t>
        </is>
      </c>
      <c r="AR53" s="1021" t="n">
        <v>10</v>
      </c>
      <c r="AS53" s="3474" t="n"/>
      <c r="AT53" s="128" t="n"/>
      <c r="AU53" s="3464" t="inlineStr">
        <is>
          <t>/</t>
        </is>
      </c>
      <c r="AV53" s="1015" t="n">
        <v>62</v>
      </c>
      <c r="AW53" s="3464" t="inlineStr">
        <is>
          <t>/</t>
        </is>
      </c>
      <c r="AX53" s="1015" t="n">
        <v>10</v>
      </c>
      <c r="AY53" s="3464" t="inlineStr">
        <is>
          <t>/</t>
        </is>
      </c>
      <c r="AZ53" s="1022" t="n">
        <v>3</v>
      </c>
      <c r="BA53" s="3467" t="n"/>
      <c r="BB53" s="1015" t="n"/>
      <c r="BC53" s="3464" t="n"/>
      <c r="BD53" s="1015" t="n"/>
      <c r="BE53" s="3464" t="n"/>
      <c r="BF53" s="1015" t="n"/>
      <c r="BG53" s="1008" t="n"/>
      <c r="BH53" s="128" t="n"/>
      <c r="BI53" s="843" t="n"/>
      <c r="BJ53" s="128" t="n"/>
      <c r="BK53" s="843" t="n"/>
      <c r="BL53" s="128" t="n"/>
      <c r="BM53" s="3468" t="n"/>
      <c r="BN53" s="128" t="n"/>
      <c r="BO53" s="843" t="n"/>
      <c r="BP53" s="128" t="n"/>
      <c r="BQ53" s="843" t="n"/>
      <c r="BR53" s="128" t="n"/>
      <c r="BS53" s="3425" t="inlineStr">
        <is>
          <t>УК-1</t>
        </is>
      </c>
      <c r="BT53" s="126" t="n"/>
      <c r="BU53" s="126" t="n"/>
      <c r="BV53" s="175" t="n"/>
      <c r="BW53" s="355" t="n"/>
      <c r="BX53" s="1" t="n"/>
      <c r="BY53" s="1" t="n"/>
      <c r="BZ53" s="1" t="n"/>
    </row>
    <row r="54">
      <c r="A54" s="3369" t="inlineStr">
        <is>
          <t>2.6.2</t>
        </is>
      </c>
      <c r="B54" s="126" t="n"/>
      <c r="C54" s="175" t="n"/>
      <c r="D54" s="3470" t="inlineStr">
        <is>
          <t>Иностранный язык *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3471" t="inlineStr">
        <is>
          <t>/</t>
        </is>
      </c>
      <c r="U54" s="1010" t="n">
        <v>2</v>
      </c>
      <c r="V54" s="1011" t="n"/>
      <c r="W54" s="1010" t="n"/>
      <c r="X54" s="3472" t="inlineStr">
        <is>
          <t>/</t>
        </is>
      </c>
      <c r="Y54" s="1023" t="n">
        <v>142</v>
      </c>
      <c r="Z54" s="175" t="n"/>
      <c r="AA54" s="3471" t="inlineStr">
        <is>
          <t>/</t>
        </is>
      </c>
      <c r="AB54" s="1020" t="n">
        <v>96</v>
      </c>
      <c r="AC54" s="3462" t="inlineStr">
        <is>
          <t>/</t>
        </is>
      </c>
      <c r="AD54" s="1389" t="n">
        <v>26</v>
      </c>
      <c r="AE54" s="3462" t="n"/>
      <c r="AF54" s="1016" t="n"/>
      <c r="AG54" s="3463" t="n"/>
      <c r="AH54" s="1016" t="n"/>
      <c r="AI54" s="3463" t="inlineStr">
        <is>
          <t>/</t>
        </is>
      </c>
      <c r="AJ54" s="1015" t="n">
        <v>26</v>
      </c>
      <c r="AK54" s="3464" t="n"/>
      <c r="AL54" s="1023" t="n"/>
      <c r="AM54" s="3473" t="n"/>
      <c r="AN54" s="1020" t="n"/>
      <c r="AO54" s="3461" t="inlineStr">
        <is>
          <t>/</t>
        </is>
      </c>
      <c r="AP54" s="1015" t="n">
        <v>70</v>
      </c>
      <c r="AQ54" s="3464" t="inlineStr">
        <is>
          <t>/</t>
        </is>
      </c>
      <c r="AR54" s="1021" t="n">
        <v>10</v>
      </c>
      <c r="AS54" s="3474" t="n"/>
      <c r="AT54" s="128" t="n"/>
      <c r="AU54" s="3464" t="inlineStr">
        <is>
          <t>/</t>
        </is>
      </c>
      <c r="AV54" s="1015" t="n">
        <v>72</v>
      </c>
      <c r="AW54" s="3464" t="inlineStr">
        <is>
          <t>/</t>
        </is>
      </c>
      <c r="AX54" s="1015" t="n">
        <v>16</v>
      </c>
      <c r="AY54" s="3464" t="inlineStr">
        <is>
          <t>/</t>
        </is>
      </c>
      <c r="AZ54" s="1022" t="n">
        <v>4</v>
      </c>
      <c r="BA54" s="3467" t="n"/>
      <c r="BB54" s="1015" t="n"/>
      <c r="BC54" s="3464" t="n"/>
      <c r="BD54" s="1015" t="n"/>
      <c r="BE54" s="3464" t="n"/>
      <c r="BF54" s="1015" t="n"/>
      <c r="BG54" s="1008" t="n"/>
      <c r="BH54" s="128" t="n"/>
      <c r="BI54" s="843" t="n"/>
      <c r="BJ54" s="128" t="n"/>
      <c r="BK54" s="843" t="n"/>
      <c r="BL54" s="128" t="n"/>
      <c r="BM54" s="3468" t="n"/>
      <c r="BN54" s="128" t="n"/>
      <c r="BO54" s="843" t="n"/>
      <c r="BP54" s="128" t="n"/>
      <c r="BQ54" s="843" t="n"/>
      <c r="BR54" s="128" t="n"/>
      <c r="BS54" s="3425" t="inlineStr">
        <is>
          <t>УК-3</t>
        </is>
      </c>
      <c r="BT54" s="126" t="n"/>
      <c r="BU54" s="126" t="n"/>
      <c r="BV54" s="175" t="n"/>
      <c r="BW54" s="355" t="n"/>
      <c r="BX54" s="1" t="n"/>
      <c r="BY54" s="1" t="n"/>
      <c r="BZ54" s="1" t="n"/>
    </row>
    <row r="55">
      <c r="A55" s="3475" t="inlineStr">
        <is>
          <t>2.6.3</t>
        </is>
      </c>
      <c r="B55" s="194" t="n"/>
      <c r="C55" s="1971" t="n"/>
      <c r="D55" s="3476" t="inlineStr">
        <is>
          <t>Основы информационных технологий  *</t>
        </is>
      </c>
      <c r="E55" s="202" t="n"/>
      <c r="F55" s="202" t="n"/>
      <c r="G55" s="202" t="n"/>
      <c r="H55" s="202" t="n"/>
      <c r="I55" s="202" t="n"/>
      <c r="J55" s="202" t="n"/>
      <c r="K55" s="202" t="n"/>
      <c r="L55" s="202" t="n"/>
      <c r="M55" s="202" t="n"/>
      <c r="N55" s="202" t="n"/>
      <c r="O55" s="202" t="n"/>
      <c r="P55" s="202" t="n"/>
      <c r="Q55" s="202" t="n"/>
      <c r="R55" s="202" t="n"/>
      <c r="S55" s="202" t="n"/>
      <c r="T55" s="3477" t="n"/>
      <c r="U55" s="1026" t="n"/>
      <c r="V55" s="1027" t="inlineStr">
        <is>
          <t>/</t>
        </is>
      </c>
      <c r="W55" s="1026" t="inlineStr">
        <is>
          <t>3д</t>
        </is>
      </c>
      <c r="X55" s="3478" t="inlineStr">
        <is>
          <t>/</t>
        </is>
      </c>
      <c r="Y55" s="3479" t="n">
        <v>72</v>
      </c>
      <c r="Z55" s="203" t="n"/>
      <c r="AA55" s="3477" t="inlineStr">
        <is>
          <t>/</t>
        </is>
      </c>
      <c r="AB55" s="1037" t="n">
        <v>50</v>
      </c>
      <c r="AC55" s="3480" t="inlineStr">
        <is>
          <t>/</t>
        </is>
      </c>
      <c r="AD55" s="1391" t="n">
        <v>14</v>
      </c>
      <c r="AE55" s="3480" t="inlineStr">
        <is>
          <t>/</t>
        </is>
      </c>
      <c r="AF55" s="1033" t="n">
        <v>8</v>
      </c>
      <c r="AG55" s="3481" t="inlineStr">
        <is>
          <t>/</t>
        </is>
      </c>
      <c r="AH55" s="1033" t="n">
        <v>6</v>
      </c>
      <c r="AI55" s="3481" t="n"/>
      <c r="AJ55" s="1033" t="n"/>
      <c r="AK55" s="3481" t="n"/>
      <c r="AL55" s="1035" t="n"/>
      <c r="AM55" s="2219" t="n"/>
      <c r="AN55" s="1037" t="n"/>
      <c r="AO55" s="3480" t="n"/>
      <c r="AP55" s="1038" t="n"/>
      <c r="AQ55" s="3482" t="n"/>
      <c r="AR55" s="1038" t="n"/>
      <c r="AS55" s="3483" t="n"/>
      <c r="AT55" s="144" t="n"/>
      <c r="AU55" s="3484" t="n"/>
      <c r="AV55" s="1038" t="n"/>
      <c r="AW55" s="3484" t="n"/>
      <c r="AX55" s="1038" t="n"/>
      <c r="AY55" s="3484" t="n"/>
      <c r="AZ55" s="1042" t="n"/>
      <c r="BA55" s="2225" t="inlineStr">
        <is>
          <t>/</t>
        </is>
      </c>
      <c r="BB55" s="1044" t="n">
        <v>72</v>
      </c>
      <c r="BC55" s="3482" t="inlineStr">
        <is>
          <t>/</t>
        </is>
      </c>
      <c r="BD55" s="1044" t="n">
        <v>14</v>
      </c>
      <c r="BE55" s="3482" t="inlineStr">
        <is>
          <t>/</t>
        </is>
      </c>
      <c r="BF55" s="1044" t="n">
        <v>2</v>
      </c>
      <c r="BG55" s="1040" t="n"/>
      <c r="BH55" s="144" t="n"/>
      <c r="BI55" s="1045" t="n"/>
      <c r="BJ55" s="144" t="n"/>
      <c r="BK55" s="1045" t="n"/>
      <c r="BL55" s="144" t="n"/>
      <c r="BM55" s="3485" t="n"/>
      <c r="BN55" s="2475" t="n"/>
      <c r="BO55" s="1045" t="n"/>
      <c r="BP55" s="144" t="n"/>
      <c r="BQ55" s="1045" t="n"/>
      <c r="BR55" s="144" t="n"/>
      <c r="BS55" s="3486" t="inlineStr">
        <is>
          <t>УК-2</t>
        </is>
      </c>
      <c r="BT55" s="194" t="n"/>
      <c r="BU55" s="194" t="n"/>
      <c r="BV55" s="1971" t="n"/>
      <c r="BW55" s="355" t="n"/>
      <c r="BX55" s="1" t="n"/>
      <c r="BY55" s="1" t="n"/>
      <c r="BZ55" s="1" t="n"/>
    </row>
    <row r="56">
      <c r="A56" s="516" t="n"/>
      <c r="B56" s="356" t="n"/>
      <c r="C56" s="356" t="n"/>
      <c r="D56" s="356" t="n"/>
      <c r="E56" s="356" t="n"/>
      <c r="F56" s="356" t="n"/>
      <c r="G56" s="356" t="n"/>
      <c r="H56" s="356" t="n"/>
      <c r="I56" s="356" t="n"/>
      <c r="J56" s="356" t="n"/>
      <c r="K56" s="356" t="n"/>
      <c r="L56" s="356" t="n"/>
      <c r="M56" s="356" t="n"/>
      <c r="N56" s="356" t="n"/>
      <c r="O56" s="356" t="n"/>
      <c r="P56" s="356" t="n"/>
      <c r="Q56" s="356" t="n"/>
      <c r="R56" s="516" t="n"/>
      <c r="S56" s="516" t="n"/>
      <c r="T56" s="516" t="n"/>
      <c r="U56" s="516" t="n"/>
      <c r="V56" s="356" t="n"/>
      <c r="W56" s="356" t="n"/>
      <c r="X56" s="356" t="n"/>
      <c r="Y56" s="356" t="n"/>
      <c r="Z56" s="356" t="n"/>
      <c r="AA56" s="356" t="n"/>
      <c r="AB56" s="356" t="n"/>
      <c r="AC56" s="356" t="n"/>
      <c r="AD56" s="356" t="n"/>
      <c r="AE56" s="356" t="n"/>
      <c r="AF56" s="356" t="n"/>
      <c r="AG56" s="356" t="n"/>
      <c r="AH56" s="356" t="n"/>
      <c r="AI56" s="356" t="n"/>
      <c r="AJ56" s="356" t="n"/>
      <c r="AK56" s="356" t="n"/>
      <c r="AL56" s="356" t="n"/>
      <c r="AM56" s="356" t="n"/>
      <c r="AN56" s="356" t="n"/>
      <c r="AO56" s="356" t="n"/>
      <c r="AP56" s="356" t="n"/>
      <c r="AQ56" s="356" t="n"/>
      <c r="AR56" s="356" t="n"/>
      <c r="AS56" s="356" t="n"/>
      <c r="AT56" s="356" t="n"/>
      <c r="AU56" s="356" t="n"/>
      <c r="AV56" s="356" t="n"/>
      <c r="AW56" s="356" t="n"/>
      <c r="AX56" s="356" t="n"/>
      <c r="AY56" s="356" t="n"/>
      <c r="AZ56" s="356" t="n"/>
      <c r="BA56" s="356" t="n"/>
      <c r="BB56" s="356" t="n"/>
      <c r="BC56" s="356" t="n"/>
      <c r="BD56" s="356" t="n"/>
      <c r="BE56" s="356" t="n"/>
      <c r="BF56" s="356" t="n"/>
      <c r="BG56" s="356" t="n"/>
      <c r="BH56" s="356" t="n"/>
      <c r="BI56" s="356" t="n"/>
      <c r="BJ56" s="356" t="n"/>
      <c r="BK56" s="356" t="n"/>
      <c r="BL56" s="356" t="n"/>
      <c r="BM56" s="356" t="n"/>
      <c r="BN56" s="1992" t="n"/>
      <c r="BO56" s="3487" t="n"/>
      <c r="BP56" s="355" t="n"/>
      <c r="BQ56" s="355" t="n"/>
      <c r="BR56" s="355" t="n"/>
      <c r="BS56" s="355" t="n"/>
      <c r="BT56" s="355" t="n"/>
      <c r="BU56" s="355" t="n"/>
      <c r="BV56" s="355" t="n"/>
      <c r="BW56" s="1" t="n"/>
      <c r="BX56" s="1" t="n"/>
      <c r="BY56" s="1" t="n"/>
      <c r="BZ56" s="1" t="n"/>
    </row>
    <row r="57">
      <c r="A57" s="658" t="inlineStr">
        <is>
          <t>Количество часов учебных занятий</t>
        </is>
      </c>
      <c r="B57" s="490" t="n"/>
      <c r="C57" s="490" t="n"/>
      <c r="D57" s="490" t="n"/>
      <c r="E57" s="490" t="n"/>
      <c r="F57" s="490" t="n"/>
      <c r="G57" s="490" t="n"/>
      <c r="H57" s="490" t="n"/>
      <c r="I57" s="490" t="n"/>
      <c r="J57" s="490" t="n"/>
      <c r="K57" s="490" t="n"/>
      <c r="L57" s="490" t="n"/>
      <c r="M57" s="490" t="n"/>
      <c r="N57" s="490" t="n"/>
      <c r="O57" s="490" t="n"/>
      <c r="P57" s="490" t="n"/>
      <c r="Q57" s="490" t="n"/>
      <c r="R57" s="490" t="n"/>
      <c r="S57" s="490" t="n"/>
      <c r="T57" s="490" t="n"/>
      <c r="U57" s="490" t="n"/>
      <c r="V57" s="490" t="n"/>
      <c r="W57" s="659" t="n"/>
      <c r="X57" s="170">
        <f>X32+X38</f>
        <v/>
      </c>
      <c r="Y57" s="123" t="n"/>
      <c r="Z57" s="124" t="n"/>
      <c r="AA57" s="981">
        <f>AA32+AA38</f>
        <v/>
      </c>
      <c r="AB57" s="124" t="n"/>
      <c r="AC57" s="981">
        <f>AC32+AC38</f>
        <v/>
      </c>
      <c r="AD57" s="124" t="n"/>
      <c r="AE57" s="981">
        <f>AE32+AE38</f>
        <v/>
      </c>
      <c r="AF57" s="124" t="n"/>
      <c r="AG57" s="981">
        <f>AG32+AG38</f>
        <v/>
      </c>
      <c r="AH57" s="124" t="n"/>
      <c r="AI57" s="981">
        <f>AI32+AI38</f>
        <v/>
      </c>
      <c r="AJ57" s="124" t="n"/>
      <c r="AK57" s="170">
        <f>AK32+AK39</f>
        <v/>
      </c>
      <c r="AL57" s="124" t="n"/>
      <c r="AM57" s="170">
        <f>AM32+AM39</f>
        <v/>
      </c>
      <c r="AN57" s="124" t="n"/>
      <c r="AO57" s="170">
        <f>AO32+AO38</f>
        <v/>
      </c>
      <c r="AP57" s="124" t="n"/>
      <c r="AQ57" s="170">
        <f>AQ32+AQ38</f>
        <v/>
      </c>
      <c r="AR57" s="124" t="n"/>
      <c r="AS57" s="170">
        <f>AS32+AS38</f>
        <v/>
      </c>
      <c r="AT57" s="124" t="n"/>
      <c r="AU57" s="170">
        <f>AU32+AU38</f>
        <v/>
      </c>
      <c r="AV57" s="124" t="n"/>
      <c r="AW57" s="170">
        <f>AW32+AW38</f>
        <v/>
      </c>
      <c r="AX57" s="124" t="n"/>
      <c r="AY57" s="170">
        <f>AY32+AY38</f>
        <v/>
      </c>
      <c r="AZ57" s="124" t="n"/>
      <c r="BA57" s="170">
        <f>BA32+BA38</f>
        <v/>
      </c>
      <c r="BB57" s="124" t="n"/>
      <c r="BC57" s="170">
        <f>BC32+BC38</f>
        <v/>
      </c>
      <c r="BD57" s="124" t="n"/>
      <c r="BE57" s="170">
        <f>BE32+BE38</f>
        <v/>
      </c>
      <c r="BF57" s="124" t="n"/>
      <c r="BG57" s="170">
        <f>BG32+BG38</f>
        <v/>
      </c>
      <c r="BH57" s="124" t="n"/>
      <c r="BI57" s="170">
        <f>BI32+BI38</f>
        <v/>
      </c>
      <c r="BJ57" s="124" t="n"/>
      <c r="BK57" s="170">
        <f>BK32+BK38</f>
        <v/>
      </c>
      <c r="BL57" s="124" t="n"/>
      <c r="BM57" s="170">
        <f>BM32+BM38</f>
        <v/>
      </c>
      <c r="BN57" s="124" t="n"/>
      <c r="BO57" s="170">
        <f>BO32+BO38</f>
        <v/>
      </c>
      <c r="BP57" s="124" t="n"/>
      <c r="BQ57" s="170">
        <f>BQ32+BQ38</f>
        <v/>
      </c>
      <c r="BR57" s="124" t="n"/>
      <c r="BS57" s="3488" t="n"/>
      <c r="BT57" s="101" t="n"/>
      <c r="BU57" s="101" t="n"/>
      <c r="BV57" s="104" t="n"/>
      <c r="BW57" s="355" t="n"/>
      <c r="BX57" s="1" t="n"/>
      <c r="BY57" s="1" t="n"/>
      <c r="BZ57" s="1" t="n"/>
    </row>
    <row r="58">
      <c r="A58" s="3489" t="inlineStr">
        <is>
          <t>Количество часов учебных занятий в неделю</t>
        </is>
      </c>
      <c r="B58" s="887" t="n"/>
      <c r="C58" s="887" t="n"/>
      <c r="D58" s="887" t="n"/>
      <c r="E58" s="887" t="n"/>
      <c r="F58" s="887" t="n"/>
      <c r="G58" s="887" t="n"/>
      <c r="H58" s="887" t="n"/>
      <c r="I58" s="887" t="n"/>
      <c r="J58" s="887" t="n"/>
      <c r="K58" s="887" t="n"/>
      <c r="L58" s="887" t="n"/>
      <c r="M58" s="887" t="n"/>
      <c r="N58" s="887" t="n"/>
      <c r="O58" s="887" t="n"/>
      <c r="P58" s="887" t="n"/>
      <c r="Q58" s="887" t="n"/>
      <c r="R58" s="887" t="n"/>
      <c r="S58" s="887" t="n"/>
      <c r="T58" s="887" t="n"/>
      <c r="U58" s="887" t="n"/>
      <c r="V58" s="887" t="n"/>
      <c r="W58" s="888" t="n"/>
      <c r="X58" s="3490">
        <f>AI57+AO57+BA57</f>
        <v/>
      </c>
      <c r="Y58" s="126" t="n"/>
      <c r="Z58" s="128" t="n"/>
      <c r="AA58" s="93" t="n"/>
      <c r="AB58" s="128" t="n"/>
      <c r="AC58" s="93" t="n"/>
      <c r="AD58" s="128" t="n"/>
      <c r="AE58" s="93" t="n"/>
      <c r="AF58" s="128" t="n"/>
      <c r="AG58" s="93" t="n"/>
      <c r="AH58" s="128" t="n"/>
      <c r="AI58" s="664">
        <f>AI57/(AO30+2)</f>
        <v/>
      </c>
      <c r="AJ58" s="128" t="n"/>
      <c r="AK58" s="95" t="n"/>
      <c r="AL58" s="128" t="n"/>
      <c r="AM58" s="93" t="n"/>
      <c r="AN58" s="128" t="n"/>
      <c r="AO58" s="3491">
        <f>AQ57/AO30</f>
        <v/>
      </c>
      <c r="AP58" s="126" t="n"/>
      <c r="AQ58" s="126" t="n"/>
      <c r="AR58" s="126" t="n"/>
      <c r="AS58" s="126" t="n"/>
      <c r="AT58" s="128" t="n"/>
      <c r="AU58" s="3491">
        <f>AW57/AU30</f>
        <v/>
      </c>
      <c r="AV58" s="126" t="n"/>
      <c r="AW58" s="126" t="n"/>
      <c r="AX58" s="126" t="n"/>
      <c r="AY58" s="126" t="n"/>
      <c r="AZ58" s="128" t="n"/>
      <c r="BA58" s="3491">
        <f>BC57/BA30</f>
        <v/>
      </c>
      <c r="BB58" s="126" t="n"/>
      <c r="BC58" s="126" t="n"/>
      <c r="BD58" s="126" t="n"/>
      <c r="BE58" s="126" t="n"/>
      <c r="BF58" s="128" t="n"/>
      <c r="BG58" s="3491">
        <f>BI57/BG30</f>
        <v/>
      </c>
      <c r="BH58" s="126" t="n"/>
      <c r="BI58" s="126" t="n"/>
      <c r="BJ58" s="126" t="n"/>
      <c r="BK58" s="126" t="n"/>
      <c r="BL58" s="128" t="n"/>
      <c r="BM58" s="3361">
        <f>BO57/BM30</f>
        <v/>
      </c>
      <c r="BN58" s="126" t="n"/>
      <c r="BO58" s="126" t="n"/>
      <c r="BP58" s="126" t="n"/>
      <c r="BQ58" s="126" t="n"/>
      <c r="BR58" s="175" t="n"/>
      <c r="BS58" s="112" t="n"/>
      <c r="BT58" s="1" t="n"/>
      <c r="BU58" s="1" t="n"/>
      <c r="BV58" s="114" t="n"/>
      <c r="BW58" s="1" t="n"/>
      <c r="BX58" s="1" t="n"/>
      <c r="BY58" s="1" t="n"/>
      <c r="BZ58" s="1" t="n"/>
    </row>
    <row r="59">
      <c r="A59" s="3489" t="inlineStr">
        <is>
          <t>Количество курсовых проектов</t>
        </is>
      </c>
      <c r="B59" s="887" t="n"/>
      <c r="C59" s="887" t="n"/>
      <c r="D59" s="887" t="n"/>
      <c r="E59" s="887" t="n"/>
      <c r="F59" s="887" t="n"/>
      <c r="G59" s="887" t="n"/>
      <c r="H59" s="887" t="n"/>
      <c r="I59" s="887" t="n"/>
      <c r="J59" s="887" t="n"/>
      <c r="K59" s="887" t="n"/>
      <c r="L59" s="887" t="n"/>
      <c r="M59" s="887" t="n"/>
      <c r="N59" s="887" t="n"/>
      <c r="O59" s="887" t="n"/>
      <c r="P59" s="887" t="n"/>
      <c r="Q59" s="887" t="n"/>
      <c r="R59" s="887" t="n"/>
      <c r="S59" s="887" t="n"/>
      <c r="T59" s="887" t="n"/>
      <c r="U59" s="887" t="n"/>
      <c r="V59" s="887" t="n"/>
      <c r="W59" s="888" t="n"/>
      <c r="X59" s="3491" t="n"/>
      <c r="Y59" s="126" t="n"/>
      <c r="Z59" s="128" t="n"/>
      <c r="AA59" s="93" t="n"/>
      <c r="AB59" s="128" t="n"/>
      <c r="AC59" s="93" t="n"/>
      <c r="AD59" s="128" t="n"/>
      <c r="AE59" s="93" t="n"/>
      <c r="AF59" s="128" t="n"/>
      <c r="AG59" s="93" t="n"/>
      <c r="AH59" s="128" t="n"/>
      <c r="AI59" s="93" t="n"/>
      <c r="AJ59" s="128" t="n"/>
      <c r="AK59" s="93" t="n"/>
      <c r="AL59" s="128" t="n"/>
      <c r="AM59" s="93" t="n"/>
      <c r="AN59" s="128" t="n"/>
      <c r="AO59" s="95" t="n"/>
      <c r="AP59" s="128" t="n"/>
      <c r="AQ59" s="95" t="n"/>
      <c r="AR59" s="128" t="n"/>
      <c r="AS59" s="95" t="n"/>
      <c r="AT59" s="128" t="n"/>
      <c r="AU59" s="95" t="n"/>
      <c r="AV59" s="128" t="n"/>
      <c r="AW59" s="95" t="n"/>
      <c r="AX59" s="128" t="n"/>
      <c r="AY59" s="95" t="n"/>
      <c r="AZ59" s="128" t="n"/>
      <c r="BA59" s="95" t="n"/>
      <c r="BB59" s="128" t="n"/>
      <c r="BC59" s="95" t="n"/>
      <c r="BD59" s="128" t="n"/>
      <c r="BE59" s="95" t="n"/>
      <c r="BF59" s="128" t="n"/>
      <c r="BG59" s="95" t="n"/>
      <c r="BH59" s="128" t="n"/>
      <c r="BI59" s="95" t="n"/>
      <c r="BJ59" s="128" t="n"/>
      <c r="BK59" s="95" t="n"/>
      <c r="BL59" s="128" t="n"/>
      <c r="BM59" s="1048" t="n"/>
      <c r="BN59" s="128" t="n"/>
      <c r="BO59" s="95" t="n"/>
      <c r="BP59" s="128" t="n"/>
      <c r="BQ59" s="1049" t="n"/>
      <c r="BR59" s="126" t="n"/>
      <c r="BS59" s="112" t="n"/>
      <c r="BT59" s="1" t="n"/>
      <c r="BU59" s="1" t="n"/>
      <c r="BV59" s="114" t="n"/>
      <c r="BW59" s="1" t="n"/>
      <c r="BX59" s="1" t="n"/>
      <c r="BY59" s="1" t="n"/>
      <c r="BZ59" s="1" t="n"/>
    </row>
    <row r="60">
      <c r="A60" s="3489" t="inlineStr">
        <is>
          <t>Количество курсовых работ</t>
        </is>
      </c>
      <c r="B60" s="887" t="n"/>
      <c r="C60" s="887" t="n"/>
      <c r="D60" s="887" t="n"/>
      <c r="E60" s="887" t="n"/>
      <c r="F60" s="887" t="n"/>
      <c r="G60" s="887" t="n"/>
      <c r="H60" s="887" t="n"/>
      <c r="I60" s="887" t="n"/>
      <c r="J60" s="887" t="n"/>
      <c r="K60" s="887" t="n"/>
      <c r="L60" s="887" t="n"/>
      <c r="M60" s="887" t="n"/>
      <c r="N60" s="887" t="n"/>
      <c r="O60" s="887" t="n"/>
      <c r="P60" s="887" t="n"/>
      <c r="Q60" s="887" t="n"/>
      <c r="R60" s="887" t="n"/>
      <c r="S60" s="887" t="n"/>
      <c r="T60" s="887" t="n"/>
      <c r="U60" s="887" t="n"/>
      <c r="V60" s="887" t="n"/>
      <c r="W60" s="888" t="n"/>
      <c r="X60" s="3491" t="n"/>
      <c r="Y60" s="126" t="n"/>
      <c r="Z60" s="128" t="n"/>
      <c r="AA60" s="93" t="n"/>
      <c r="AB60" s="128" t="n"/>
      <c r="AC60" s="93" t="n"/>
      <c r="AD60" s="128" t="n"/>
      <c r="AE60" s="93" t="n"/>
      <c r="AF60" s="128" t="n"/>
      <c r="AG60" s="93" t="n"/>
      <c r="AH60" s="128" t="n"/>
      <c r="AI60" s="93" t="n"/>
      <c r="AJ60" s="128" t="n"/>
      <c r="AK60" s="93" t="n"/>
      <c r="AL60" s="128" t="n"/>
      <c r="AM60" s="93" t="n"/>
      <c r="AN60" s="128" t="n"/>
      <c r="AO60" s="95" t="n"/>
      <c r="AP60" s="128" t="n"/>
      <c r="AQ60" s="95" t="n"/>
      <c r="AR60" s="128" t="n"/>
      <c r="AS60" s="95" t="n"/>
      <c r="AT60" s="128" t="n"/>
      <c r="AU60" s="95" t="n"/>
      <c r="AV60" s="128" t="n"/>
      <c r="AW60" s="95" t="n"/>
      <c r="AX60" s="128" t="n"/>
      <c r="AY60" s="95" t="n"/>
      <c r="AZ60" s="128" t="n"/>
      <c r="BA60" s="95" t="n"/>
      <c r="BB60" s="128" t="n"/>
      <c r="BC60" s="95" t="n"/>
      <c r="BD60" s="128" t="n"/>
      <c r="BE60" s="95" t="n"/>
      <c r="BF60" s="128" t="n"/>
      <c r="BG60" s="95" t="n"/>
      <c r="BH60" s="128" t="n"/>
      <c r="BI60" s="95" t="n"/>
      <c r="BJ60" s="128" t="n"/>
      <c r="BK60" s="95" t="n"/>
      <c r="BL60" s="128" t="n"/>
      <c r="BM60" s="1048" t="n"/>
      <c r="BN60" s="128" t="n"/>
      <c r="BO60" s="95" t="n"/>
      <c r="BP60" s="128" t="n"/>
      <c r="BQ60" s="1049" t="n"/>
      <c r="BR60" s="126" t="n"/>
      <c r="BS60" s="112" t="n"/>
      <c r="BT60" s="1" t="n"/>
      <c r="BU60" s="1" t="n"/>
      <c r="BV60" s="114" t="n"/>
      <c r="BW60" s="1" t="n"/>
      <c r="BX60" s="1" t="n"/>
      <c r="BY60" s="1" t="n"/>
      <c r="BZ60" s="1" t="n"/>
    </row>
    <row r="61">
      <c r="A61" s="3489" t="inlineStr">
        <is>
          <t>Количество экзаменов</t>
        </is>
      </c>
      <c r="B61" s="887" t="n"/>
      <c r="C61" s="887" t="n"/>
      <c r="D61" s="887" t="n"/>
      <c r="E61" s="887" t="n"/>
      <c r="F61" s="887" t="n"/>
      <c r="G61" s="887" t="n"/>
      <c r="H61" s="887" t="n"/>
      <c r="I61" s="887" t="n"/>
      <c r="J61" s="887" t="n"/>
      <c r="K61" s="887" t="n"/>
      <c r="L61" s="887" t="n"/>
      <c r="M61" s="887" t="n"/>
      <c r="N61" s="887" t="n"/>
      <c r="O61" s="887" t="n"/>
      <c r="P61" s="887" t="n"/>
      <c r="Q61" s="887" t="n"/>
      <c r="R61" s="887" t="n"/>
      <c r="S61" s="887" t="n"/>
      <c r="T61" s="887" t="n"/>
      <c r="U61" s="887" t="n"/>
      <c r="V61" s="887" t="n"/>
      <c r="W61" s="888" t="n"/>
      <c r="X61" s="3491">
        <f>AO61+AU61+BA61+BG61+BM61</f>
        <v/>
      </c>
      <c r="Y61" s="126" t="n"/>
      <c r="Z61" s="128" t="n"/>
      <c r="AA61" s="93" t="n"/>
      <c r="AB61" s="128" t="n"/>
      <c r="AC61" s="93" t="n"/>
      <c r="AD61" s="128" t="n"/>
      <c r="AE61" s="93" t="n"/>
      <c r="AF61" s="128" t="n"/>
      <c r="AG61" s="93" t="n"/>
      <c r="AH61" s="128" t="n"/>
      <c r="AI61" s="93" t="n"/>
      <c r="AJ61" s="128" t="n"/>
      <c r="AK61" s="93" t="n"/>
      <c r="AL61" s="128" t="n"/>
      <c r="AM61" s="93" t="n"/>
      <c r="AN61" s="128" t="n"/>
      <c r="AO61" s="3491">
        <f>COUNTIF(T33:U51,1)</f>
        <v/>
      </c>
      <c r="AP61" s="126" t="n"/>
      <c r="AQ61" s="126" t="n"/>
      <c r="AR61" s="126" t="n"/>
      <c r="AS61" s="126" t="n"/>
      <c r="AT61" s="128" t="n"/>
      <c r="AU61" s="3491" t="n">
        <v>2</v>
      </c>
      <c r="AV61" s="126" t="n"/>
      <c r="AW61" s="126" t="n"/>
      <c r="AX61" s="126" t="n"/>
      <c r="AY61" s="126" t="n"/>
      <c r="AZ61" s="128" t="n"/>
      <c r="BA61" s="3491" t="n">
        <v>3</v>
      </c>
      <c r="BB61" s="126" t="n"/>
      <c r="BC61" s="126" t="n"/>
      <c r="BD61" s="126" t="n"/>
      <c r="BE61" s="126" t="n"/>
      <c r="BF61" s="128" t="n"/>
      <c r="BG61" s="3491">
        <f>COUNTIF(T33:U51,4)</f>
        <v/>
      </c>
      <c r="BH61" s="126" t="n"/>
      <c r="BI61" s="126" t="n"/>
      <c r="BJ61" s="126" t="n"/>
      <c r="BK61" s="126" t="n"/>
      <c r="BL61" s="128" t="n"/>
      <c r="BM61" s="3361">
        <f>COUNTIF(T33:U51,5)</f>
        <v/>
      </c>
      <c r="BN61" s="126" t="n"/>
      <c r="BO61" s="126" t="n"/>
      <c r="BP61" s="126" t="n"/>
      <c r="BQ61" s="126" t="n"/>
      <c r="BR61" s="175" t="n"/>
      <c r="BS61" s="112" t="n"/>
      <c r="BT61" s="1" t="n"/>
      <c r="BU61" s="1" t="n"/>
      <c r="BV61" s="114" t="n"/>
      <c r="BW61" s="1" t="n"/>
      <c r="BX61" s="1" t="n"/>
      <c r="BY61" s="1" t="n"/>
      <c r="BZ61" s="1" t="n"/>
    </row>
    <row r="62">
      <c r="A62" s="497" t="inlineStr">
        <is>
          <t>Количество зачетов</t>
        </is>
      </c>
      <c r="B62" s="890" t="n"/>
      <c r="C62" s="890" t="n"/>
      <c r="D62" s="890" t="n"/>
      <c r="E62" s="890" t="n"/>
      <c r="F62" s="890" t="n"/>
      <c r="G62" s="890" t="n"/>
      <c r="H62" s="890" t="n"/>
      <c r="I62" s="890" t="n"/>
      <c r="J62" s="890" t="n"/>
      <c r="K62" s="890" t="n"/>
      <c r="L62" s="890" t="n"/>
      <c r="M62" s="890" t="n"/>
      <c r="N62" s="890" t="n"/>
      <c r="O62" s="890" t="n"/>
      <c r="P62" s="890" t="n"/>
      <c r="Q62" s="890" t="n"/>
      <c r="R62" s="890" t="n"/>
      <c r="S62" s="890" t="n"/>
      <c r="T62" s="890" t="n"/>
      <c r="U62" s="890" t="n"/>
      <c r="V62" s="890" t="n"/>
      <c r="W62" s="666" t="n"/>
      <c r="X62" s="3492">
        <f>AO62+AU62+BA62+BG62+BM62</f>
        <v/>
      </c>
      <c r="Y62" s="202" t="n"/>
      <c r="Z62" s="144" t="n"/>
      <c r="AA62" s="228" t="n"/>
      <c r="AB62" s="144" t="n"/>
      <c r="AC62" s="228" t="n"/>
      <c r="AD62" s="144" t="n"/>
      <c r="AE62" s="228" t="n"/>
      <c r="AF62" s="144" t="n"/>
      <c r="AG62" s="228" t="n"/>
      <c r="AH62" s="144" t="n"/>
      <c r="AI62" s="228" t="n"/>
      <c r="AJ62" s="144" t="n"/>
      <c r="AK62" s="228" t="n"/>
      <c r="AL62" s="144" t="n"/>
      <c r="AM62" s="228" t="n"/>
      <c r="AN62" s="144" t="n"/>
      <c r="AO62" s="3492" t="n">
        <v>2</v>
      </c>
      <c r="AP62" s="202" t="n"/>
      <c r="AQ62" s="202" t="n"/>
      <c r="AR62" s="202" t="n"/>
      <c r="AS62" s="202" t="n"/>
      <c r="AT62" s="144" t="n"/>
      <c r="AU62" s="3492" t="n">
        <v>1</v>
      </c>
      <c r="AV62" s="202" t="n"/>
      <c r="AW62" s="202" t="n"/>
      <c r="AX62" s="202" t="n"/>
      <c r="AY62" s="202" t="n"/>
      <c r="AZ62" s="144" t="n"/>
      <c r="BA62" s="3492" t="n">
        <v>3</v>
      </c>
      <c r="BB62" s="202" t="n"/>
      <c r="BC62" s="202" t="n"/>
      <c r="BD62" s="202" t="n"/>
      <c r="BE62" s="202" t="n"/>
      <c r="BF62" s="144" t="n"/>
      <c r="BG62" s="3492" t="n">
        <v>2</v>
      </c>
      <c r="BH62" s="202" t="n"/>
      <c r="BI62" s="202" t="n"/>
      <c r="BJ62" s="202" t="n"/>
      <c r="BK62" s="202" t="n"/>
      <c r="BL62" s="144" t="n"/>
      <c r="BM62" s="3492" t="n">
        <v>2</v>
      </c>
      <c r="BN62" s="202" t="n"/>
      <c r="BO62" s="202" t="n"/>
      <c r="BP62" s="202" t="n"/>
      <c r="BQ62" s="202" t="n"/>
      <c r="BR62" s="144" t="n"/>
      <c r="BS62" s="606" t="n"/>
      <c r="BT62" s="544" t="n"/>
      <c r="BU62" s="544" t="n"/>
      <c r="BV62" s="607" t="n"/>
      <c r="BW62" s="1" t="n"/>
      <c r="BX62" s="1" t="n"/>
      <c r="BY62" s="1" t="n"/>
      <c r="BZ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/>
      <c r="AM63" s="1" t="n"/>
      <c r="AN63" s="1" t="n"/>
      <c r="AO63" s="1" t="n"/>
      <c r="AP63" s="1" t="n"/>
      <c r="AQ63" s="1" t="n"/>
      <c r="AR63" s="1" t="n"/>
      <c r="AS63" s="1" t="n"/>
      <c r="AT63" s="1" t="n"/>
      <c r="AU63" s="1" t="n"/>
      <c r="AV63" s="1" t="n"/>
      <c r="AW63" s="1" t="n"/>
      <c r="AX63" s="1" t="n"/>
      <c r="AY63" s="1" t="n"/>
      <c r="AZ63" s="1" t="n"/>
      <c r="BA63" s="1" t="n"/>
      <c r="BB63" s="1" t="n"/>
      <c r="BC63" s="1" t="n"/>
      <c r="BD63" s="1" t="n"/>
      <c r="BE63" s="1" t="n"/>
      <c r="BF63" s="1" t="n"/>
      <c r="BG63" s="1" t="n"/>
      <c r="BH63" s="1" t="n"/>
      <c r="BI63" s="1" t="n"/>
      <c r="BJ63" s="1" t="n"/>
      <c r="BK63" s="1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</row>
    <row r="64">
      <c r="A64" s="1834" t="inlineStr">
        <is>
          <t>IV. Производственная практика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108" t="n"/>
      <c r="AF64" s="148" t="n"/>
      <c r="AG64" s="1834" t="inlineStr">
        <is>
          <t>V. Магистерская диссертация</t>
        </is>
      </c>
      <c r="AH64" s="108" t="n"/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108" t="n"/>
      <c r="AV64" s="108" t="n"/>
      <c r="AW64" s="108" t="n"/>
      <c r="AX64" s="108" t="n"/>
      <c r="AY64" s="108" t="n"/>
      <c r="AZ64" s="108" t="n"/>
      <c r="BA64" s="108" t="n"/>
      <c r="BB64" s="108" t="n"/>
      <c r="BC64" s="148" t="n"/>
      <c r="BD64" s="1834" t="inlineStr">
        <is>
          <t xml:space="preserve">VI.Итоговая аттестация </t>
        </is>
      </c>
      <c r="BE64" s="108" t="n"/>
      <c r="BF64" s="108" t="n"/>
      <c r="BG64" s="108" t="n"/>
      <c r="BH64" s="108" t="n"/>
      <c r="BI64" s="108" t="n"/>
      <c r="BJ64" s="108" t="n"/>
      <c r="BK64" s="108" t="n"/>
      <c r="BL64" s="108" t="n"/>
      <c r="BM64" s="108" t="n"/>
      <c r="BN64" s="108" t="n"/>
      <c r="BO64" s="108" t="n"/>
      <c r="BP64" s="108" t="n"/>
      <c r="BQ64" s="108" t="n"/>
      <c r="BR64" s="108" t="n"/>
      <c r="BS64" s="108" t="n"/>
      <c r="BT64" s="108" t="n"/>
      <c r="BU64" s="108" t="n"/>
      <c r="BV64" s="148" t="n"/>
      <c r="BW64" s="1822" t="n"/>
      <c r="BX64" s="1" t="n"/>
      <c r="BY64" s="1" t="n"/>
      <c r="BZ64" s="1" t="n"/>
    </row>
    <row r="65">
      <c r="A65" s="3411" t="inlineStr">
        <is>
          <t>Название практики</t>
        </is>
      </c>
      <c r="B65" s="123" t="n"/>
      <c r="C65" s="123" t="n"/>
      <c r="D65" s="123" t="n"/>
      <c r="E65" s="123" t="n"/>
      <c r="F65" s="123" t="n"/>
      <c r="G65" s="123" t="n"/>
      <c r="H65" s="123" t="n"/>
      <c r="I65" s="123" t="n"/>
      <c r="J65" s="123" t="n"/>
      <c r="K65" s="123" t="n"/>
      <c r="L65" s="123" t="n"/>
      <c r="M65" s="123" t="n"/>
      <c r="N65" s="124" t="n"/>
      <c r="O65" s="3412" t="inlineStr">
        <is>
          <t>Семестр</t>
        </is>
      </c>
      <c r="P65" s="123" t="n"/>
      <c r="Q65" s="123" t="n"/>
      <c r="R65" s="123" t="n"/>
      <c r="S65" s="123" t="n"/>
      <c r="T65" s="124" t="n"/>
      <c r="U65" s="3413" t="inlineStr">
        <is>
          <t>Недель</t>
        </is>
      </c>
      <c r="V65" s="123" t="n"/>
      <c r="W65" s="123" t="n"/>
      <c r="X65" s="123" t="n"/>
      <c r="Y65" s="124" t="n"/>
      <c r="Z65" s="3414" t="inlineStr">
        <is>
          <t>Зачетных единиц</t>
        </is>
      </c>
      <c r="AA65" s="123" t="n"/>
      <c r="AB65" s="123" t="n"/>
      <c r="AC65" s="123" t="n"/>
      <c r="AD65" s="123" t="n"/>
      <c r="AE65" s="123" t="n"/>
      <c r="AF65" s="161" t="n"/>
      <c r="AG65" s="3415" t="inlineStr">
        <is>
          <t>Семестр</t>
        </is>
      </c>
      <c r="AH65" s="123" t="n"/>
      <c r="AI65" s="123" t="n"/>
      <c r="AJ65" s="123" t="n"/>
      <c r="AK65" s="123" t="n"/>
      <c r="AL65" s="123" t="n"/>
      <c r="AM65" s="123" t="n"/>
      <c r="AN65" s="124" t="n"/>
      <c r="AO65" s="3413" t="inlineStr">
        <is>
          <t>Недель</t>
        </is>
      </c>
      <c r="AP65" s="123" t="n"/>
      <c r="AQ65" s="123" t="n"/>
      <c r="AR65" s="123" t="n"/>
      <c r="AS65" s="124" t="n"/>
      <c r="AT65" s="3414" t="inlineStr">
        <is>
          <t>Зачетных единиц</t>
        </is>
      </c>
      <c r="AU65" s="123" t="n"/>
      <c r="AV65" s="123" t="n"/>
      <c r="AW65" s="123" t="n"/>
      <c r="AX65" s="123" t="n"/>
      <c r="AY65" s="123" t="n"/>
      <c r="AZ65" s="123" t="n"/>
      <c r="BA65" s="123" t="n"/>
      <c r="BB65" s="123" t="n"/>
      <c r="BC65" s="161" t="n"/>
      <c r="BD65" s="1841" t="inlineStr">
        <is>
          <t>Защита магистерской диссертации</t>
        </is>
      </c>
      <c r="BE65" s="101" t="n"/>
      <c r="BF65" s="101" t="n"/>
      <c r="BG65" s="101" t="n"/>
      <c r="BH65" s="101" t="n"/>
      <c r="BI65" s="101" t="n"/>
      <c r="BJ65" s="101" t="n"/>
      <c r="BK65" s="101" t="n"/>
      <c r="BL65" s="101" t="n"/>
      <c r="BM65" s="101" t="n"/>
      <c r="BN65" s="101" t="n"/>
      <c r="BO65" s="101" t="n"/>
      <c r="BP65" s="101" t="n"/>
      <c r="BQ65" s="101" t="n"/>
      <c r="BR65" s="101" t="n"/>
      <c r="BS65" s="101" t="n"/>
      <c r="BT65" s="101" t="n"/>
      <c r="BU65" s="101" t="n"/>
      <c r="BV65" s="104" t="n"/>
      <c r="BW65" s="1822" t="n"/>
      <c r="BX65" s="1" t="n"/>
      <c r="BY65" s="1" t="n"/>
      <c r="BZ65" s="1" t="n"/>
    </row>
    <row r="66">
      <c r="A66" s="3416" t="inlineStr">
        <is>
          <t>Научно-исследовательская</t>
        </is>
      </c>
      <c r="B66" s="191" t="n"/>
      <c r="C66" s="191" t="n"/>
      <c r="D66" s="191" t="n"/>
      <c r="E66" s="191" t="n"/>
      <c r="F66" s="191" t="n"/>
      <c r="G66" s="191" t="n"/>
      <c r="H66" s="191" t="n"/>
      <c r="I66" s="191" t="n"/>
      <c r="J66" s="191" t="n"/>
      <c r="K66" s="191" t="n"/>
      <c r="L66" s="191" t="n"/>
      <c r="M66" s="191" t="n"/>
      <c r="N66" s="197" t="n"/>
      <c r="O66" s="3417" t="inlineStr">
        <is>
          <t>3</t>
        </is>
      </c>
      <c r="P66" s="191" t="n"/>
      <c r="Q66" s="191" t="n"/>
      <c r="R66" s="191" t="n"/>
      <c r="S66" s="191" t="n"/>
      <c r="T66" s="197" t="n"/>
      <c r="U66" s="1045" t="n">
        <v>8</v>
      </c>
      <c r="V66" s="191" t="n"/>
      <c r="W66" s="191" t="n"/>
      <c r="X66" s="191" t="n"/>
      <c r="Y66" s="197" t="n"/>
      <c r="Z66" s="3418" t="n">
        <v>12</v>
      </c>
      <c r="AA66" s="191" t="n"/>
      <c r="AB66" s="191" t="n"/>
      <c r="AC66" s="191" t="n"/>
      <c r="AD66" s="191" t="n"/>
      <c r="AE66" s="191" t="n"/>
      <c r="AF66" s="192" t="n"/>
      <c r="AG66" s="3419" t="n">
        <v>5</v>
      </c>
      <c r="AH66" s="191" t="n"/>
      <c r="AI66" s="191" t="n"/>
      <c r="AJ66" s="191" t="n"/>
      <c r="AK66" s="191" t="n"/>
      <c r="AL66" s="191" t="n"/>
      <c r="AM66" s="191" t="n"/>
      <c r="AN66" s="197" t="n"/>
      <c r="AO66" s="843" t="n">
        <v>8</v>
      </c>
      <c r="AP66" s="191" t="n"/>
      <c r="AQ66" s="191" t="n"/>
      <c r="AR66" s="191" t="n"/>
      <c r="AS66" s="197" t="n"/>
      <c r="AT66" s="3418" t="n">
        <v>12</v>
      </c>
      <c r="AU66" s="191" t="n"/>
      <c r="AV66" s="191" t="n"/>
      <c r="AW66" s="191" t="n"/>
      <c r="AX66" s="191" t="n"/>
      <c r="AY66" s="191" t="n"/>
      <c r="AZ66" s="191" t="n"/>
      <c r="BA66" s="191" t="n"/>
      <c r="BB66" s="191" t="n"/>
      <c r="BC66" s="192" t="n"/>
      <c r="BD66" s="112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14" t="n"/>
      <c r="BW66" s="1822" t="n"/>
      <c r="BX66" s="1" t="n"/>
      <c r="BY66" s="1" t="n"/>
      <c r="BZ66" s="1" t="n"/>
    </row>
    <row r="67">
      <c r="A67" s="3420" t="n"/>
      <c r="B67" s="44" t="n"/>
      <c r="C67" s="44" t="n"/>
      <c r="D67" s="44" t="n"/>
      <c r="E67" s="44" t="n"/>
      <c r="F67" s="44" t="n"/>
      <c r="G67" s="44" t="n"/>
      <c r="H67" s="44" t="n"/>
      <c r="I67" s="44" t="n"/>
      <c r="J67" s="44" t="n"/>
      <c r="K67" s="44" t="n"/>
      <c r="L67" s="44" t="n"/>
      <c r="M67" s="44" t="n"/>
      <c r="N67" s="249" t="n"/>
      <c r="O67" s="325" t="n"/>
      <c r="P67" s="44" t="n"/>
      <c r="Q67" s="44" t="n"/>
      <c r="R67" s="44" t="n"/>
      <c r="S67" s="44" t="n"/>
      <c r="T67" s="249" t="n"/>
      <c r="U67" s="325" t="n"/>
      <c r="V67" s="44" t="n"/>
      <c r="W67" s="44" t="n"/>
      <c r="X67" s="44" t="n"/>
      <c r="Y67" s="249" t="n"/>
      <c r="Z67" s="1848" t="n"/>
      <c r="AA67" s="544" t="n"/>
      <c r="AB67" s="544" t="n"/>
      <c r="AC67" s="544" t="n"/>
      <c r="AD67" s="544" t="n"/>
      <c r="AE67" s="544" t="n"/>
      <c r="AF67" s="607" t="n"/>
      <c r="AG67" s="3420" t="n"/>
      <c r="AH67" s="44" t="n"/>
      <c r="AI67" s="44" t="n"/>
      <c r="AJ67" s="44" t="n"/>
      <c r="AK67" s="44" t="n"/>
      <c r="AL67" s="44" t="n"/>
      <c r="AM67" s="44" t="n"/>
      <c r="AN67" s="249" t="n"/>
      <c r="AO67" s="140" t="n"/>
      <c r="AP67" s="206" t="n"/>
      <c r="AQ67" s="206" t="n"/>
      <c r="AR67" s="206" t="n"/>
      <c r="AS67" s="139" t="n"/>
      <c r="AT67" s="1848" t="n"/>
      <c r="AU67" s="544" t="n"/>
      <c r="AV67" s="544" t="n"/>
      <c r="AW67" s="544" t="n"/>
      <c r="AX67" s="544" t="n"/>
      <c r="AY67" s="544" t="n"/>
      <c r="AZ67" s="544" t="n"/>
      <c r="BA67" s="544" t="n"/>
      <c r="BB67" s="544" t="n"/>
      <c r="BC67" s="607" t="n"/>
      <c r="BD67" s="606" t="n"/>
      <c r="BE67" s="544" t="n"/>
      <c r="BF67" s="544" t="n"/>
      <c r="BG67" s="544" t="n"/>
      <c r="BH67" s="544" t="n"/>
      <c r="BI67" s="544" t="n"/>
      <c r="BJ67" s="544" t="n"/>
      <c r="BK67" s="544" t="n"/>
      <c r="BL67" s="544" t="n"/>
      <c r="BM67" s="544" t="n"/>
      <c r="BN67" s="544" t="n"/>
      <c r="BO67" s="544" t="n"/>
      <c r="BP67" s="544" t="n"/>
      <c r="BQ67" s="544" t="n"/>
      <c r="BR67" s="544" t="n"/>
      <c r="BS67" s="544" t="n"/>
      <c r="BT67" s="544" t="n"/>
      <c r="BU67" s="544" t="n"/>
      <c r="BV67" s="607" t="n"/>
      <c r="BW67" s="1822" t="n"/>
      <c r="BX67" s="1" t="n"/>
      <c r="BY67" s="1" t="n"/>
      <c r="BZ67" s="1" t="n"/>
    </row>
    <row r="68">
      <c r="A68" s="3421" t="n"/>
      <c r="B68" s="3421" t="n"/>
      <c r="C68" s="3421" t="n"/>
      <c r="D68" s="3421" t="n"/>
      <c r="E68" s="3421" t="n"/>
      <c r="F68" s="3421" t="n"/>
      <c r="G68" s="3421" t="n"/>
      <c r="H68" s="3421" t="n"/>
      <c r="I68" s="3421" t="n"/>
      <c r="J68" s="3421" t="n"/>
      <c r="K68" s="3421" t="n"/>
      <c r="L68" s="3421" t="n"/>
      <c r="M68" s="3421" t="n"/>
      <c r="N68" s="3421" t="n"/>
      <c r="O68" s="3421" t="n"/>
      <c r="P68" s="3421" t="n"/>
      <c r="Q68" s="3421" t="n"/>
      <c r="R68" s="3421" t="n"/>
      <c r="S68" s="533" t="n"/>
      <c r="T68" s="533" t="n"/>
      <c r="U68" s="533" t="n"/>
      <c r="V68" s="533" t="n"/>
      <c r="W68" s="533" t="n"/>
      <c r="X68" s="533" t="n"/>
      <c r="Y68" s="3422" t="n"/>
      <c r="Z68" s="3422" t="n"/>
      <c r="AA68" s="3422" t="n"/>
      <c r="AB68" s="3422" t="n"/>
      <c r="AC68" s="533" t="n"/>
      <c r="AD68" s="533" t="n"/>
      <c r="AE68" s="533" t="n"/>
      <c r="AF68" s="533" t="n"/>
      <c r="AG68" s="533" t="n"/>
      <c r="AH68" s="533" t="n"/>
      <c r="AI68" s="533" t="n"/>
      <c r="AJ68" s="533" t="n"/>
      <c r="AK68" s="533" t="n"/>
      <c r="AL68" s="533" t="n"/>
      <c r="AM68" s="533" t="n"/>
      <c r="AN68" s="533" t="n"/>
      <c r="AO68" s="533" t="n"/>
      <c r="AP68" s="533" t="n"/>
      <c r="AQ68" s="533" t="n"/>
      <c r="AR68" s="3422" t="n"/>
      <c r="AS68" s="3422" t="n"/>
      <c r="AT68" s="3422" t="n"/>
      <c r="AU68" s="3422" t="n"/>
      <c r="AV68" s="3422" t="n"/>
      <c r="AW68" s="3422" t="n"/>
      <c r="AX68" s="3422" t="n"/>
      <c r="AY68" s="3422" t="n"/>
      <c r="AZ68" s="3421" t="n"/>
      <c r="BA68" s="3421" t="n"/>
      <c r="BB68" s="3421" t="n"/>
      <c r="BC68" s="3421" t="n"/>
      <c r="BD68" s="3421" t="n"/>
      <c r="BE68" s="3421" t="n"/>
      <c r="BF68" s="3421" t="n"/>
      <c r="BG68" s="3421" t="n"/>
      <c r="BH68" s="3421" t="n"/>
      <c r="BI68" s="3421" t="n"/>
      <c r="BJ68" s="3421" t="n"/>
      <c r="BK68" s="3421" t="n"/>
      <c r="BL68" s="3421" t="n"/>
      <c r="BM68" s="3421" t="n"/>
      <c r="BN68" s="3423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</row>
    <row r="69">
      <c r="A69" s="543" t="inlineStr">
        <is>
          <t>VII. Матрица компетенций</t>
        </is>
      </c>
      <c r="B69" s="544" t="n"/>
      <c r="C69" s="544" t="n"/>
      <c r="D69" s="544" t="n"/>
      <c r="E69" s="544" t="n"/>
      <c r="F69" s="544" t="n"/>
      <c r="G69" s="544" t="n"/>
      <c r="H69" s="544" t="n"/>
      <c r="I69" s="544" t="n"/>
      <c r="J69" s="544" t="n"/>
      <c r="K69" s="544" t="n"/>
      <c r="L69" s="544" t="n"/>
      <c r="M69" s="544" t="n"/>
      <c r="N69" s="544" t="n"/>
      <c r="O69" s="544" t="n"/>
      <c r="P69" s="544" t="n"/>
      <c r="Q69" s="544" t="n"/>
      <c r="R69" s="544" t="n"/>
      <c r="S69" s="544" t="n"/>
      <c r="T69" s="544" t="n"/>
      <c r="U69" s="544" t="n"/>
      <c r="V69" s="544" t="n"/>
      <c r="W69" s="544" t="n"/>
      <c r="X69" s="544" t="n"/>
      <c r="Y69" s="544" t="n"/>
      <c r="Z69" s="544" t="n"/>
      <c r="AA69" s="544" t="n"/>
      <c r="AB69" s="544" t="n"/>
      <c r="AC69" s="544" t="n"/>
      <c r="AD69" s="544" t="n"/>
      <c r="AE69" s="544" t="n"/>
      <c r="AF69" s="544" t="n"/>
      <c r="AG69" s="544" t="n"/>
      <c r="AH69" s="544" t="n"/>
      <c r="AI69" s="544" t="n"/>
      <c r="AJ69" s="544" t="n"/>
      <c r="AK69" s="544" t="n"/>
      <c r="AL69" s="544" t="n"/>
      <c r="AM69" s="544" t="n"/>
      <c r="AN69" s="544" t="n"/>
      <c r="AO69" s="544" t="n"/>
      <c r="AP69" s="544" t="n"/>
      <c r="AQ69" s="544" t="n"/>
      <c r="AR69" s="544" t="n"/>
      <c r="AS69" s="544" t="n"/>
      <c r="AT69" s="544" t="n"/>
      <c r="AU69" s="544" t="n"/>
      <c r="AV69" s="544" t="n"/>
      <c r="AW69" s="544" t="n"/>
      <c r="AX69" s="544" t="n"/>
      <c r="AY69" s="544" t="n"/>
      <c r="AZ69" s="544" t="n"/>
      <c r="BA69" s="544" t="n"/>
      <c r="BB69" s="544" t="n"/>
      <c r="BC69" s="544" t="n"/>
      <c r="BD69" s="544" t="n"/>
      <c r="BE69" s="544" t="n"/>
      <c r="BF69" s="544" t="n"/>
      <c r="BG69" s="544" t="n"/>
      <c r="BH69" s="544" t="n"/>
      <c r="BI69" s="544" t="n"/>
      <c r="BJ69" s="544" t="n"/>
      <c r="BK69" s="544" t="n"/>
      <c r="BL69" s="544" t="n"/>
      <c r="BM69" s="544" t="n"/>
      <c r="BN69" s="544" t="n"/>
      <c r="BO69" s="544" t="n"/>
      <c r="BP69" s="544" t="n"/>
      <c r="BQ69" s="544" t="n"/>
      <c r="BR69" s="544" t="n"/>
      <c r="BS69" s="544" t="n"/>
      <c r="BT69" s="544" t="n"/>
      <c r="BU69" s="544" t="n"/>
      <c r="BV69" s="1" t="n"/>
      <c r="BW69" s="1" t="n"/>
      <c r="BX69" s="1" t="n"/>
      <c r="BY69" s="1" t="n"/>
      <c r="BZ69" s="1" t="n"/>
    </row>
    <row r="70">
      <c r="A70" s="512" t="inlineStr">
        <is>
          <t>Код компетенции</t>
        </is>
      </c>
      <c r="B70" s="108" t="n"/>
      <c r="C70" s="108" t="n"/>
      <c r="D70" s="108" t="n"/>
      <c r="E70" s="108" t="n"/>
      <c r="F70" s="108" t="n"/>
      <c r="G70" s="148" t="n"/>
      <c r="H70" s="1446" t="inlineStr">
        <is>
          <t>Наименование компетенции</t>
        </is>
      </c>
      <c r="I70" s="108" t="n"/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108" t="n"/>
      <c r="BD70" s="108" t="n"/>
      <c r="BE70" s="108" t="n"/>
      <c r="BF70" s="108" t="n"/>
      <c r="BG70" s="108" t="n"/>
      <c r="BH70" s="108" t="n"/>
      <c r="BI70" s="108" t="n"/>
      <c r="BJ70" s="108" t="n"/>
      <c r="BK70" s="108" t="n"/>
      <c r="BL70" s="108" t="n"/>
      <c r="BM70" s="148" t="n"/>
      <c r="BN70" s="512" t="inlineStr">
        <is>
          <t>Код модуля, учебной дисциплины</t>
        </is>
      </c>
      <c r="BO70" s="108" t="n"/>
      <c r="BP70" s="108" t="n"/>
      <c r="BQ70" s="108" t="n"/>
      <c r="BR70" s="108" t="n"/>
      <c r="BS70" s="108" t="n"/>
      <c r="BT70" s="108" t="n"/>
      <c r="BU70" s="108" t="n"/>
      <c r="BV70" s="148" t="n"/>
      <c r="BW70" s="1" t="n"/>
      <c r="BX70" s="1" t="n"/>
      <c r="BY70" s="1" t="n"/>
      <c r="BZ70" s="1" t="n"/>
    </row>
    <row r="71">
      <c r="A71" s="3493" t="inlineStr">
        <is>
          <t>УК-1</t>
        </is>
      </c>
      <c r="B71" s="206" t="n"/>
      <c r="C71" s="206" t="n"/>
      <c r="D71" s="206" t="n"/>
      <c r="E71" s="206" t="n"/>
      <c r="F71" s="206" t="n"/>
      <c r="G71" s="139" t="n"/>
      <c r="H71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/>
      <c r="BF71" s="123" t="n"/>
      <c r="BG71" s="123" t="n"/>
      <c r="BH71" s="123" t="n"/>
      <c r="BI71" s="123" t="n"/>
      <c r="BJ71" s="123" t="n"/>
      <c r="BK71" s="123" t="n"/>
      <c r="BL71" s="123" t="n"/>
      <c r="BM71" s="161" t="n"/>
      <c r="BN71" s="3457" t="inlineStr">
        <is>
          <t>1.1, 1.2, 2.2, 2.3.1, 2.5, 2.6.1</t>
        </is>
      </c>
      <c r="BO71" s="206" t="n"/>
      <c r="BP71" s="206" t="n"/>
      <c r="BQ71" s="206" t="n"/>
      <c r="BR71" s="206" t="n"/>
      <c r="BS71" s="206" t="n"/>
      <c r="BT71" s="206" t="n"/>
      <c r="BU71" s="206" t="n"/>
      <c r="BV71" s="139" t="n"/>
      <c r="BW71" s="1" t="n"/>
      <c r="BX71" s="1" t="n"/>
      <c r="BY71" s="1" t="n"/>
      <c r="BZ71" s="1" t="n"/>
    </row>
    <row r="72">
      <c r="A72" s="3494" t="inlineStr">
        <is>
          <t>УК-2</t>
        </is>
      </c>
      <c r="B72" s="126" t="n"/>
      <c r="C72" s="126" t="n"/>
      <c r="D72" s="126" t="n"/>
      <c r="E72" s="126" t="n"/>
      <c r="F72" s="126" t="n"/>
      <c r="G72" s="128" t="n"/>
      <c r="H72" s="3090" t="inlineStr">
        <is>
          <t>Решать научно-исследовательские и инновационные задачи на основе информационно-коммуникационных технологий</t>
        </is>
      </c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131" t="n"/>
      <c r="X72" s="131" t="n"/>
      <c r="Y72" s="131" t="n"/>
      <c r="Z72" s="131" t="n"/>
      <c r="AA72" s="131" t="n"/>
      <c r="AB72" s="131" t="n"/>
      <c r="AC72" s="131" t="n"/>
      <c r="AD72" s="131" t="n"/>
      <c r="AE72" s="131" t="n"/>
      <c r="AF72" s="131" t="n"/>
      <c r="AG72" s="131" t="n"/>
      <c r="AH72" s="131" t="n"/>
      <c r="AI72" s="131" t="n"/>
      <c r="AJ72" s="131" t="n"/>
      <c r="AK72" s="131" t="n"/>
      <c r="AL72" s="131" t="n"/>
      <c r="AM72" s="131" t="n"/>
      <c r="AN72" s="131" t="n"/>
      <c r="AO72" s="131" t="n"/>
      <c r="AP72" s="131" t="n"/>
      <c r="AQ72" s="131" t="n"/>
      <c r="AR72" s="131" t="n"/>
      <c r="AS72" s="131" t="n"/>
      <c r="AT72" s="131" t="n"/>
      <c r="AU72" s="131" t="n"/>
      <c r="AV72" s="131" t="n"/>
      <c r="AW72" s="131" t="n"/>
      <c r="AX72" s="131" t="n"/>
      <c r="AY72" s="131" t="n"/>
      <c r="AZ72" s="131" t="n"/>
      <c r="BA72" s="131" t="n"/>
      <c r="BB72" s="131" t="n"/>
      <c r="BC72" s="131" t="n"/>
      <c r="BD72" s="131" t="n"/>
      <c r="BE72" s="131" t="n"/>
      <c r="BF72" s="131" t="n"/>
      <c r="BG72" s="131" t="n"/>
      <c r="BH72" s="131" t="n"/>
      <c r="BI72" s="131" t="n"/>
      <c r="BJ72" s="131" t="n"/>
      <c r="BK72" s="131" t="n"/>
      <c r="BL72" s="131" t="n"/>
      <c r="BM72" s="132" t="n"/>
      <c r="BN72" s="3468" t="inlineStr">
        <is>
          <t>2.3, 2.4, 2.5.3,2.6.3</t>
        </is>
      </c>
      <c r="BO72" s="126" t="n"/>
      <c r="BP72" s="126" t="n"/>
      <c r="BQ72" s="126" t="n"/>
      <c r="BR72" s="126" t="n"/>
      <c r="BS72" s="126" t="n"/>
      <c r="BT72" s="126" t="n"/>
      <c r="BU72" s="126" t="n"/>
      <c r="BV72" s="128" t="n"/>
      <c r="BW72" s="1" t="n"/>
      <c r="BX72" s="1" t="n"/>
      <c r="BY72" s="1" t="n"/>
      <c r="BZ72" s="1" t="n"/>
    </row>
    <row r="73">
      <c r="A73" s="3494" t="inlineStr">
        <is>
          <t>УК-3</t>
        </is>
      </c>
      <c r="B73" s="126" t="n"/>
      <c r="C73" s="126" t="n"/>
      <c r="D73" s="126" t="n"/>
      <c r="E73" s="126" t="n"/>
      <c r="F73" s="126" t="n"/>
      <c r="G73" s="128" t="n"/>
      <c r="H73" s="3090" t="inlineStr">
        <is>
          <t>Осуществлять коммуникации на иностранном языке в академической, научной  и профессиональной среде для реализации научно-исследовательской и инновационной деятельности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31" t="n"/>
      <c r="BF73" s="131" t="n"/>
      <c r="BG73" s="131" t="n"/>
      <c r="BH73" s="131" t="n"/>
      <c r="BI73" s="131" t="n"/>
      <c r="BJ73" s="131" t="n"/>
      <c r="BK73" s="131" t="n"/>
      <c r="BL73" s="131" t="n"/>
      <c r="BM73" s="132" t="n"/>
      <c r="BN73" s="3495" t="inlineStr">
        <is>
          <t>2.1,  2.6.2</t>
        </is>
      </c>
      <c r="BO73" s="126" t="n"/>
      <c r="BP73" s="126" t="n"/>
      <c r="BQ73" s="126" t="n"/>
      <c r="BR73" s="126" t="n"/>
      <c r="BS73" s="126" t="n"/>
      <c r="BT73" s="126" t="n"/>
      <c r="BU73" s="126" t="n"/>
      <c r="BV73" s="128" t="n"/>
      <c r="BW73" s="1" t="n"/>
      <c r="BX73" s="1" t="n"/>
      <c r="BY73" s="1" t="n"/>
      <c r="BZ73" s="1" t="n"/>
    </row>
    <row r="74">
      <c r="A74" s="3494" t="inlineStr">
        <is>
          <t>УК-4</t>
        </is>
      </c>
      <c r="B74" s="126" t="n"/>
      <c r="C74" s="126" t="n"/>
      <c r="D74" s="126" t="n"/>
      <c r="E74" s="126" t="n"/>
      <c r="F74" s="126" t="n"/>
      <c r="G74" s="128" t="n"/>
      <c r="H74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31" t="n"/>
      <c r="BF74" s="131" t="n"/>
      <c r="BG74" s="131" t="n"/>
      <c r="BH74" s="131" t="n"/>
      <c r="BI74" s="131" t="n"/>
      <c r="BJ74" s="131" t="n"/>
      <c r="BK74" s="131" t="n"/>
      <c r="BL74" s="131" t="n"/>
      <c r="BM74" s="132" t="n"/>
      <c r="BN74" s="3496" t="inlineStr">
        <is>
          <t>1.1,1.2, 2.3.2</t>
        </is>
      </c>
      <c r="BO74" s="126" t="n"/>
      <c r="BP74" s="126" t="n"/>
      <c r="BQ74" s="126" t="n"/>
      <c r="BR74" s="126" t="n"/>
      <c r="BS74" s="126" t="n"/>
      <c r="BT74" s="126" t="n"/>
      <c r="BU74" s="126" t="n"/>
      <c r="BV74" s="128" t="n"/>
      <c r="BW74" s="1" t="n"/>
      <c r="BX74" s="1" t="n"/>
      <c r="BY74" s="1" t="n"/>
      <c r="BZ74" s="1" t="n"/>
    </row>
    <row r="75">
      <c r="A75" s="3494" t="inlineStr">
        <is>
          <t>УК-5</t>
        </is>
      </c>
      <c r="B75" s="126" t="n"/>
      <c r="C75" s="126" t="n"/>
      <c r="D75" s="126" t="n"/>
      <c r="E75" s="126" t="n"/>
      <c r="F75" s="126" t="n"/>
      <c r="G75" s="128" t="n"/>
      <c r="H75" s="3090" t="inlineStr">
        <is>
          <t>Развивать инновационную восприимчивость и способность к инновационной деятельности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31" t="n"/>
      <c r="BF75" s="131" t="n"/>
      <c r="BG75" s="131" t="n"/>
      <c r="BH75" s="131" t="n"/>
      <c r="BI75" s="131" t="n"/>
      <c r="BJ75" s="131" t="n"/>
      <c r="BK75" s="131" t="n"/>
      <c r="BL75" s="131" t="n"/>
      <c r="BM75" s="132" t="n"/>
      <c r="BN75" s="3468" t="inlineStr">
        <is>
          <t>1.1,1.2, 2.2, 2.5</t>
        </is>
      </c>
      <c r="BO75" s="126" t="n"/>
      <c r="BP75" s="126" t="n"/>
      <c r="BQ75" s="126" t="n"/>
      <c r="BR75" s="126" t="n"/>
      <c r="BS75" s="126" t="n"/>
      <c r="BT75" s="126" t="n"/>
      <c r="BU75" s="126" t="n"/>
      <c r="BV75" s="128" t="n"/>
      <c r="BW75" s="1" t="n"/>
      <c r="BX75" s="1" t="n"/>
      <c r="BY75" s="1" t="n"/>
      <c r="BZ75" s="1" t="n"/>
    </row>
    <row r="76">
      <c r="A76" s="3494" t="inlineStr">
        <is>
          <t>УК-6</t>
        </is>
      </c>
      <c r="B76" s="126" t="n"/>
      <c r="C76" s="126" t="n"/>
      <c r="D76" s="126" t="n"/>
      <c r="E76" s="126" t="n"/>
      <c r="F76" s="126" t="n"/>
      <c r="G76" s="128" t="n"/>
      <c r="H76" s="309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31" t="n"/>
      <c r="BF76" s="131" t="n"/>
      <c r="BG76" s="131" t="n"/>
      <c r="BH76" s="131" t="n"/>
      <c r="BI76" s="131" t="n"/>
      <c r="BJ76" s="131" t="n"/>
      <c r="BK76" s="131" t="n"/>
      <c r="BL76" s="131" t="n"/>
      <c r="BM76" s="132" t="n"/>
      <c r="BN76" s="3339" t="inlineStr">
        <is>
          <t>1.2, 2.3.1, 2.4.1, 2.4.3</t>
        </is>
      </c>
      <c r="BO76" s="126" t="n"/>
      <c r="BP76" s="126" t="n"/>
      <c r="BQ76" s="126" t="n"/>
      <c r="BR76" s="126" t="n"/>
      <c r="BS76" s="126" t="n"/>
      <c r="BT76" s="126" t="n"/>
      <c r="BU76" s="126" t="n"/>
      <c r="BV76" s="128" t="n"/>
      <c r="BW76" s="1" t="n"/>
      <c r="BX76" s="1" t="n"/>
      <c r="BY76" s="1" t="n"/>
      <c r="BZ76" s="1" t="n"/>
    </row>
    <row r="77">
      <c r="A77" s="3494" t="inlineStr">
        <is>
          <t>УК-7</t>
        </is>
      </c>
      <c r="B77" s="126" t="n"/>
      <c r="C77" s="126" t="n"/>
      <c r="D77" s="126" t="n"/>
      <c r="E77" s="126" t="n"/>
      <c r="F77" s="126" t="n"/>
      <c r="G77" s="128" t="n"/>
      <c r="H77" s="3090" t="inlineStr">
        <is>
          <t>Применять психолого-педагогические методы информационно-коммуникационные технологии в образовании и управлении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31" t="n"/>
      <c r="BF77" s="131" t="n"/>
      <c r="BG77" s="131" t="n"/>
      <c r="BH77" s="131" t="n"/>
      <c r="BI77" s="131" t="n"/>
      <c r="BJ77" s="131" t="n"/>
      <c r="BK77" s="131" t="n"/>
      <c r="BL77" s="131" t="n"/>
      <c r="BM77" s="132" t="n"/>
      <c r="BN77" s="3496" t="inlineStr">
        <is>
          <t>1.2, 2.3.2</t>
        </is>
      </c>
      <c r="BO77" s="126" t="n"/>
      <c r="BP77" s="126" t="n"/>
      <c r="BQ77" s="126" t="n"/>
      <c r="BR77" s="126" t="n"/>
      <c r="BS77" s="126" t="n"/>
      <c r="BT77" s="126" t="n"/>
      <c r="BU77" s="126" t="n"/>
      <c r="BV77" s="128" t="n"/>
      <c r="BW77" s="1" t="n"/>
      <c r="BX77" s="1" t="n"/>
      <c r="BY77" s="1" t="n"/>
      <c r="BZ77" s="1" t="n"/>
    </row>
    <row r="78">
      <c r="A78" s="3494" t="inlineStr">
        <is>
          <t>УПК-1</t>
        </is>
      </c>
      <c r="B78" s="126" t="n"/>
      <c r="C78" s="126" t="n"/>
      <c r="D78" s="126" t="n"/>
      <c r="E78" s="126" t="n"/>
      <c r="F78" s="126" t="n"/>
      <c r="G78" s="128" t="n"/>
      <c r="H78" s="3090" t="inlineStr">
        <is>
          <t>Владеть теорией других химико-технологических процессов и аппаратов на уровне, позволяющем профессионально проводить их расчеты, исследования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1" t="n"/>
      <c r="BF78" s="131" t="n"/>
      <c r="BG78" s="131" t="n"/>
      <c r="BH78" s="131" t="n"/>
      <c r="BI78" s="131" t="n"/>
      <c r="BJ78" s="131" t="n"/>
      <c r="BK78" s="131" t="n"/>
      <c r="BL78" s="131" t="n"/>
      <c r="BM78" s="132" t="n"/>
      <c r="BN78" s="3339" t="inlineStr">
        <is>
          <t>1.1, 2.4.1, 2.4.2, 2.5.1, 2.5.2, 2.5.3</t>
        </is>
      </c>
      <c r="BO78" s="126" t="n"/>
      <c r="BP78" s="126" t="n"/>
      <c r="BQ78" s="126" t="n"/>
      <c r="BR78" s="126" t="n"/>
      <c r="BS78" s="126" t="n"/>
      <c r="BT78" s="126" t="n"/>
      <c r="BU78" s="126" t="n"/>
      <c r="BV78" s="128" t="n"/>
      <c r="BW78" s="1" t="n"/>
      <c r="BX78" s="1" t="n"/>
      <c r="BY78" s="1" t="n"/>
      <c r="BZ78" s="1" t="n"/>
    </row>
    <row r="79">
      <c r="A79" s="3494" t="inlineStr">
        <is>
          <t>УПК-2</t>
        </is>
      </c>
      <c r="B79" s="126" t="n"/>
      <c r="C79" s="126" t="n"/>
      <c r="D79" s="126" t="n"/>
      <c r="E79" s="126" t="n"/>
      <c r="F79" s="126" t="n"/>
      <c r="G79" s="128" t="n"/>
      <c r="H79" s="3090" t="inlineStr">
        <is>
          <t>Осуществлять технологическое проектирование химических производств с применением современных средств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1" t="n"/>
      <c r="BF79" s="131" t="n"/>
      <c r="BG79" s="131" t="n"/>
      <c r="BH79" s="131" t="n"/>
      <c r="BI79" s="131" t="n"/>
      <c r="BJ79" s="131" t="n"/>
      <c r="BK79" s="131" t="n"/>
      <c r="BL79" s="131" t="n"/>
      <c r="BM79" s="132" t="n"/>
      <c r="BN79" s="3496" t="inlineStr">
        <is>
          <t>1.1, 2.4.1, 2.4.3, 2.5.3</t>
        </is>
      </c>
      <c r="BO79" s="126" t="n"/>
      <c r="BP79" s="126" t="n"/>
      <c r="BQ79" s="126" t="n"/>
      <c r="BR79" s="126" t="n"/>
      <c r="BS79" s="126" t="n"/>
      <c r="BT79" s="126" t="n"/>
      <c r="BU79" s="126" t="n"/>
      <c r="BV79" s="128" t="n"/>
      <c r="BW79" s="1" t="n"/>
      <c r="BX79" s="1" t="n"/>
      <c r="BY79" s="1" t="n"/>
      <c r="BZ79" s="1" t="n"/>
    </row>
    <row r="80">
      <c r="A80" s="3494" t="inlineStr">
        <is>
          <t>УПК-3</t>
        </is>
      </c>
      <c r="B80" s="126" t="n"/>
      <c r="C80" s="126" t="n"/>
      <c r="D80" s="126" t="n"/>
      <c r="E80" s="126" t="n"/>
      <c r="F80" s="126" t="n"/>
      <c r="G80" s="128" t="n"/>
      <c r="H80" s="3090" t="inlineStr">
        <is>
          <t>Применять методы и методики расчетов и конструирования химического оборудования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1" t="n"/>
      <c r="BL80" s="131" t="n"/>
      <c r="BM80" s="132" t="n"/>
      <c r="BN80" s="3339" t="inlineStr">
        <is>
          <t>1.1, 2.4.2, 2.4.3</t>
        </is>
      </c>
      <c r="BO80" s="126" t="n"/>
      <c r="BP80" s="126" t="n"/>
      <c r="BQ80" s="126" t="n"/>
      <c r="BR80" s="126" t="n"/>
      <c r="BS80" s="126" t="n"/>
      <c r="BT80" s="126" t="n"/>
      <c r="BU80" s="126" t="n"/>
      <c r="BV80" s="128" t="n"/>
      <c r="BW80" s="1" t="n"/>
      <c r="BX80" s="1" t="n"/>
      <c r="BY80" s="1" t="n"/>
      <c r="BZ80" s="1" t="n"/>
    </row>
    <row r="81">
      <c r="A81" s="3494" t="inlineStr">
        <is>
          <t>УПК-4</t>
        </is>
      </c>
      <c r="B81" s="126" t="n"/>
      <c r="C81" s="126" t="n"/>
      <c r="D81" s="126" t="n"/>
      <c r="E81" s="126" t="n"/>
      <c r="F81" s="126" t="n"/>
      <c r="G81" s="128" t="n"/>
      <c r="H81" s="3090" t="inlineStr">
        <is>
          <t>Самостоятельно проводить экспериментальные исследования химико-технологических процессов и аппаратов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1" t="n"/>
      <c r="BL81" s="131" t="n"/>
      <c r="BM81" s="132" t="n"/>
      <c r="BN81" s="3339" t="inlineStr">
        <is>
          <t>1.1, 1.2, 2.5.1, 2.5.2</t>
        </is>
      </c>
      <c r="BO81" s="126" t="n"/>
      <c r="BP81" s="126" t="n"/>
      <c r="BQ81" s="126" t="n"/>
      <c r="BR81" s="126" t="n"/>
      <c r="BS81" s="126" t="n"/>
      <c r="BT81" s="126" t="n"/>
      <c r="BU81" s="126" t="n"/>
      <c r="BV81" s="128" t="n"/>
      <c r="BW81" s="1" t="n"/>
      <c r="BX81" s="1" t="n"/>
      <c r="BY81" s="1" t="n"/>
      <c r="BZ81" s="1" t="n"/>
    </row>
    <row r="82">
      <c r="A82" s="3494" t="inlineStr">
        <is>
          <t>СК-1</t>
        </is>
      </c>
      <c r="B82" s="126" t="n"/>
      <c r="C82" s="126" t="n"/>
      <c r="D82" s="126" t="n"/>
      <c r="E82" s="126" t="n"/>
      <c r="F82" s="126" t="n"/>
      <c r="G82" s="128" t="n"/>
      <c r="H82" s="3090" t="inlineStr">
        <is>
          <t>Быть способным осуществлять анализ химико-технологических процессов и аппаратов с целью их усовершенствования и оптимизации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1" t="n"/>
      <c r="BL82" s="131" t="n"/>
      <c r="BM82" s="132" t="n"/>
      <c r="BN82" s="3496" t="inlineStr">
        <is>
          <t>2.3.2, 2.4.1, 2.5.2, 2.5.3</t>
        </is>
      </c>
      <c r="BO82" s="126" t="n"/>
      <c r="BP82" s="126" t="n"/>
      <c r="BQ82" s="126" t="n"/>
      <c r="BR82" s="126" t="n"/>
      <c r="BS82" s="126" t="n"/>
      <c r="BT82" s="126" t="n"/>
      <c r="BU82" s="126" t="n"/>
      <c r="BV82" s="128" t="n"/>
      <c r="BW82" s="1" t="n"/>
      <c r="BX82" s="1" t="n"/>
      <c r="BY82" s="1" t="n"/>
      <c r="BZ82" s="1" t="n"/>
    </row>
    <row r="83">
      <c r="A83" s="3494" t="inlineStr">
        <is>
          <t>СК-2</t>
        </is>
      </c>
      <c r="B83" s="126" t="n"/>
      <c r="C83" s="126" t="n"/>
      <c r="D83" s="126" t="n"/>
      <c r="E83" s="126" t="n"/>
      <c r="F83" s="126" t="n"/>
      <c r="G83" s="128" t="n"/>
      <c r="H83" s="3090" t="inlineStr">
        <is>
          <t>Уметь проводить теоретические исследования химико-технологических процессов и аппаратов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2" t="n"/>
      <c r="BN83" s="3496" t="inlineStr">
        <is>
          <t xml:space="preserve"> 2.3.1, 2.5.2 </t>
        </is>
      </c>
      <c r="BO83" s="126" t="n"/>
      <c r="BP83" s="126" t="n"/>
      <c r="BQ83" s="126" t="n"/>
      <c r="BR83" s="126" t="n"/>
      <c r="BS83" s="126" t="n"/>
      <c r="BT83" s="126" t="n"/>
      <c r="BU83" s="126" t="n"/>
      <c r="BV83" s="128" t="n"/>
      <c r="BW83" s="1" t="n"/>
      <c r="BX83" s="1" t="n"/>
      <c r="BY83" s="1" t="n"/>
      <c r="BZ83" s="1" t="n"/>
    </row>
    <row r="84">
      <c r="A84" s="3494" t="inlineStr">
        <is>
          <t>СК-3</t>
        </is>
      </c>
      <c r="B84" s="126" t="n"/>
      <c r="C84" s="126" t="n"/>
      <c r="D84" s="126" t="n"/>
      <c r="E84" s="126" t="n"/>
      <c r="F84" s="126" t="n"/>
      <c r="G84" s="128" t="n"/>
      <c r="H84" s="3090" t="inlineStr">
        <is>
          <t>Уметь применять современные средства при расчетах, проектировании и исследованиях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2" t="n"/>
      <c r="BN84" s="3339" t="inlineStr">
        <is>
          <t>2.4.2, 2.4.3, 2.5.1, 2.5.3</t>
        </is>
      </c>
      <c r="BO84" s="126" t="n"/>
      <c r="BP84" s="126" t="n"/>
      <c r="BQ84" s="126" t="n"/>
      <c r="BR84" s="126" t="n"/>
      <c r="BS84" s="126" t="n"/>
      <c r="BT84" s="126" t="n"/>
      <c r="BU84" s="126" t="n"/>
      <c r="BV84" s="128" t="n"/>
      <c r="BW84" s="1" t="n"/>
      <c r="BX84" s="1" t="n"/>
      <c r="BY84" s="1" t="n"/>
      <c r="BZ84" s="1" t="n"/>
    </row>
    <row r="85">
      <c r="A85" s="3497" t="inlineStr">
        <is>
          <t>СК-4</t>
        </is>
      </c>
      <c r="B85" s="1832" t="n"/>
      <c r="C85" s="1832" t="n"/>
      <c r="D85" s="1832" t="n"/>
      <c r="E85" s="1832" t="n"/>
      <c r="F85" s="1832" t="n"/>
      <c r="G85" s="2475" t="n"/>
      <c r="H85" s="3429" t="inlineStr">
        <is>
          <t>Уметь разрабатывать методику эксперимента для получения результатов пригодных к масштабированию</t>
        </is>
      </c>
      <c r="I85" s="194" t="n"/>
      <c r="J85" s="194" t="n"/>
      <c r="K85" s="194" t="n"/>
      <c r="L85" s="194" t="n"/>
      <c r="M85" s="194" t="n"/>
      <c r="N85" s="194" t="n"/>
      <c r="O85" s="194" t="n"/>
      <c r="P85" s="194" t="n"/>
      <c r="Q85" s="194" t="n"/>
      <c r="R85" s="194" t="n"/>
      <c r="S85" s="194" t="n"/>
      <c r="T85" s="194" t="n"/>
      <c r="U85" s="194" t="n"/>
      <c r="V85" s="194" t="n"/>
      <c r="W85" s="194" t="n"/>
      <c r="X85" s="194" t="n"/>
      <c r="Y85" s="194" t="n"/>
      <c r="Z85" s="194" t="n"/>
      <c r="AA85" s="194" t="n"/>
      <c r="AB85" s="194" t="n"/>
      <c r="AC85" s="194" t="n"/>
      <c r="AD85" s="194" t="n"/>
      <c r="AE85" s="194" t="n"/>
      <c r="AF85" s="194" t="n"/>
      <c r="AG85" s="194" t="n"/>
      <c r="AH85" s="194" t="n"/>
      <c r="AI85" s="194" t="n"/>
      <c r="AJ85" s="194" t="n"/>
      <c r="AK85" s="194" t="n"/>
      <c r="AL85" s="194" t="n"/>
      <c r="AM85" s="194" t="n"/>
      <c r="AN85" s="194" t="n"/>
      <c r="AO85" s="194" t="n"/>
      <c r="AP85" s="194" t="n"/>
      <c r="AQ85" s="194" t="n"/>
      <c r="AR85" s="194" t="n"/>
      <c r="AS85" s="194" t="n"/>
      <c r="AT85" s="194" t="n"/>
      <c r="AU85" s="194" t="n"/>
      <c r="AV85" s="194" t="n"/>
      <c r="AW85" s="194" t="n"/>
      <c r="AX85" s="194" t="n"/>
      <c r="AY85" s="194" t="n"/>
      <c r="AZ85" s="194" t="n"/>
      <c r="BA85" s="194" t="n"/>
      <c r="BB85" s="194" t="n"/>
      <c r="BC85" s="194" t="n"/>
      <c r="BD85" s="194" t="n"/>
      <c r="BE85" s="194" t="n"/>
      <c r="BF85" s="194" t="n"/>
      <c r="BG85" s="194" t="n"/>
      <c r="BH85" s="194" t="n"/>
      <c r="BI85" s="194" t="n"/>
      <c r="BJ85" s="194" t="n"/>
      <c r="BK85" s="194" t="n"/>
      <c r="BL85" s="194" t="n"/>
      <c r="BM85" s="1971" t="n"/>
      <c r="BN85" s="3498" t="inlineStr">
        <is>
          <t>2.2, 2.5.3</t>
        </is>
      </c>
      <c r="BO85" s="1832" t="n"/>
      <c r="BP85" s="1832" t="n"/>
      <c r="BQ85" s="1832" t="n"/>
      <c r="BR85" s="1832" t="n"/>
      <c r="BS85" s="1832" t="n"/>
      <c r="BT85" s="1832" t="n"/>
      <c r="BU85" s="1832" t="n"/>
      <c r="BV85" s="2475" t="n"/>
      <c r="BW85" s="1" t="n"/>
      <c r="BX85" s="1" t="n"/>
      <c r="BY85" s="1" t="n"/>
      <c r="BZ85" s="1" t="n"/>
    </row>
    <row r="86">
      <c r="A86" s="3430" t="n"/>
      <c r="B86" s="3430" t="n"/>
      <c r="C86" s="3430" t="n"/>
      <c r="D86" s="3430" t="n"/>
      <c r="E86" s="3430" t="n"/>
      <c r="F86" s="3430" t="n"/>
      <c r="G86" s="265" t="n"/>
      <c r="H86" s="265" t="n"/>
      <c r="I86" s="265" t="n"/>
      <c r="J86" s="265" t="n"/>
      <c r="K86" s="265" t="n"/>
      <c r="L86" s="265" t="n"/>
      <c r="M86" s="265" t="n"/>
      <c r="N86" s="265" t="n"/>
      <c r="O86" s="265" t="n"/>
      <c r="P86" s="265" t="n"/>
      <c r="Q86" s="265" t="n"/>
      <c r="R86" s="265" t="n"/>
      <c r="S86" s="265" t="n"/>
      <c r="T86" s="265" t="n"/>
      <c r="U86" s="265" t="n"/>
      <c r="V86" s="265" t="n"/>
      <c r="W86" s="265" t="n"/>
      <c r="X86" s="265" t="n"/>
      <c r="Y86" s="265" t="n"/>
      <c r="Z86" s="265" t="n"/>
      <c r="AA86" s="265" t="n"/>
      <c r="AB86" s="265" t="n"/>
      <c r="AC86" s="265" t="n"/>
      <c r="AD86" s="265" t="n"/>
      <c r="AE86" s="265" t="n"/>
      <c r="AF86" s="265" t="n"/>
      <c r="AG86" s="265" t="n"/>
      <c r="AH86" s="265" t="n"/>
      <c r="AI86" s="265" t="n"/>
      <c r="AJ86" s="265" t="n"/>
      <c r="AK86" s="265" t="n"/>
      <c r="AL86" s="265" t="n"/>
      <c r="AM86" s="265" t="n"/>
      <c r="AN86" s="265" t="n"/>
      <c r="AO86" s="265" t="n"/>
      <c r="AP86" s="265" t="n"/>
      <c r="AQ86" s="265" t="n"/>
      <c r="AR86" s="265" t="n"/>
      <c r="AS86" s="265" t="n"/>
      <c r="AT86" s="265" t="n"/>
      <c r="AU86" s="265" t="n"/>
      <c r="AV86" s="265" t="n"/>
      <c r="AW86" s="265" t="n"/>
      <c r="AX86" s="265" t="n"/>
      <c r="AY86" s="265" t="n"/>
      <c r="AZ86" s="265" t="n"/>
      <c r="BA86" s="265" t="n"/>
      <c r="BB86" s="265" t="n"/>
      <c r="BC86" s="265" t="n"/>
      <c r="BD86" s="265" t="n"/>
      <c r="BE86" s="265" t="n"/>
      <c r="BF86" s="265" t="n"/>
      <c r="BG86" s="265" t="n"/>
      <c r="BH86" s="265" t="n"/>
      <c r="BI86" s="1" t="n"/>
      <c r="BJ86" s="899" t="n"/>
      <c r="BK86" s="899" t="n"/>
      <c r="BL86" s="899" t="n"/>
      <c r="BM86" s="899" t="n"/>
      <c r="BN86" s="899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</row>
    <row r="87">
      <c r="A87" s="90" t="n"/>
      <c r="B87" s="1" t="n"/>
      <c r="C87" s="23" t="n"/>
      <c r="D87" s="24" t="inlineStr">
        <is>
          <t xml:space="preserve">Учебный план углубленного высшего образования по специальности 7-06-0711-09 "Инженерия химико-технологических процессов"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7-06-07-018/пр. </t>
        </is>
      </c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/>
      <c r="AM87" s="1" t="n"/>
      <c r="AN87" s="1" t="n"/>
      <c r="AO87" s="1" t="n"/>
      <c r="AP87" s="1" t="n"/>
      <c r="AQ87" s="1" t="n"/>
      <c r="AR87" s="1" t="n"/>
      <c r="AS87" s="1" t="n"/>
      <c r="AT87" s="1" t="n"/>
      <c r="AU87" s="1" t="n"/>
      <c r="AV87" s="1" t="n"/>
      <c r="AW87" s="1" t="n"/>
      <c r="AX87" s="1" t="n"/>
      <c r="AY87" s="1" t="n"/>
      <c r="AZ87" s="1" t="n"/>
      <c r="BA87" s="1" t="n"/>
      <c r="BB87" s="1" t="n"/>
      <c r="BC87" s="1" t="n"/>
      <c r="BD87" s="1" t="n"/>
      <c r="BE87" s="1" t="n"/>
      <c r="BF87" s="1" t="n"/>
      <c r="BG87" s="1" t="n"/>
      <c r="BH87" s="1" t="n"/>
      <c r="BI87" s="1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</row>
    <row r="88">
      <c r="A88" s="90" t="n"/>
      <c r="B88" s="23" t="n"/>
      <c r="C88" s="23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</row>
    <row r="89">
      <c r="A89" s="1" t="n"/>
      <c r="B89" s="90" t="n"/>
      <c r="C89" s="3431" t="inlineStr">
        <is>
          <t>*</t>
        </is>
      </c>
      <c r="D89" s="1172" t="inlineStr">
        <is>
          <t>Изучение общеобразовательных дисциплин «Философия и методология науки», «Иностранный язык», «Основы информационных технологий» является обязательным для магистрантов – граждан Республики Беларусь.</t>
        </is>
      </c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</row>
    <row r="90">
      <c r="A90" s="1" t="n"/>
      <c r="B90" s="2885" t="n"/>
      <c r="C90" s="3431" t="inlineStr">
        <is>
          <t>д</t>
        </is>
      </c>
      <c r="D90" s="1172" t="inlineStr">
        <is>
          <t>Дифференцированный зачет.</t>
        </is>
      </c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23" t="n"/>
      <c r="R90" s="23" t="n"/>
      <c r="S90" s="23" t="n"/>
      <c r="T90" s="23" t="n"/>
      <c r="U90" s="23" t="n"/>
      <c r="V90" s="23" t="n"/>
      <c r="W90" s="23" t="n"/>
      <c r="X90" s="23" t="n"/>
      <c r="Y90" s="23" t="n"/>
      <c r="Z90" s="23" t="n"/>
      <c r="AA90" s="23" t="n"/>
      <c r="AB90" s="23" t="n"/>
      <c r="AC90" s="23" t="n"/>
      <c r="AD90" s="23" t="n"/>
      <c r="AE90" s="23" t="n"/>
      <c r="AF90" s="23" t="n"/>
      <c r="AG90" s="23" t="n"/>
      <c r="AH90" s="23" t="n"/>
      <c r="AI90" s="23" t="n"/>
      <c r="AJ90" s="23" t="n"/>
      <c r="AK90" s="23" t="n"/>
      <c r="AL90" s="23" t="n"/>
      <c r="AM90" s="23" t="n"/>
      <c r="AN90" s="23" t="n"/>
      <c r="AO90" s="23" t="n"/>
      <c r="AP90" s="23" t="n"/>
      <c r="AQ90" s="23" t="n"/>
      <c r="AR90" s="23" t="n"/>
      <c r="AS90" s="23" t="n"/>
      <c r="AT90" s="23" t="n"/>
      <c r="AU90" s="23" t="n"/>
      <c r="AV90" s="23" t="n"/>
      <c r="AW90" s="23" t="n"/>
      <c r="AX90" s="23" t="n"/>
      <c r="AY90" s="23" t="n"/>
      <c r="AZ90" s="23" t="n"/>
      <c r="BA90" s="23" t="n"/>
      <c r="BB90" s="23" t="n"/>
      <c r="BC90" s="23" t="n"/>
      <c r="BD90" s="23" t="n"/>
      <c r="BE90" s="23" t="n"/>
      <c r="BF90" s="23" t="n"/>
      <c r="BG90" s="23" t="n"/>
      <c r="BH90" s="23" t="n"/>
      <c r="BI90" s="23" t="n"/>
      <c r="BJ90" s="23" t="n"/>
      <c r="BK90" s="30" t="n"/>
      <c r="BL90" s="23" t="n"/>
      <c r="BM90" s="23" t="n"/>
      <c r="BN90" s="23" t="n"/>
      <c r="BO90" s="244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</row>
    <row r="91">
      <c r="A91" s="1" t="n"/>
      <c r="B91" s="689" t="n"/>
      <c r="C91" s="253" t="n"/>
      <c r="D91" s="253" t="n"/>
      <c r="E91" s="253" t="n"/>
      <c r="F91" s="253" t="n"/>
      <c r="G91" s="253" t="n"/>
      <c r="H91" s="253" t="n"/>
      <c r="I91" s="253" t="n"/>
      <c r="J91" s="253" t="n"/>
      <c r="K91" s="253" t="n"/>
      <c r="L91" s="253" t="n"/>
      <c r="M91" s="253" t="n"/>
      <c r="N91" s="253" t="n"/>
      <c r="O91" s="253" t="n"/>
      <c r="P91" s="253" t="n"/>
      <c r="Q91" s="253" t="n"/>
      <c r="R91" s="253" t="n"/>
      <c r="S91" s="253" t="n"/>
      <c r="T91" s="253" t="n"/>
      <c r="U91" s="253" t="n"/>
      <c r="V91" s="253" t="n"/>
      <c r="W91" s="253" t="n"/>
      <c r="X91" s="253" t="n"/>
      <c r="Y91" s="253" t="n"/>
      <c r="Z91" s="253" t="n"/>
      <c r="AA91" s="253" t="n"/>
      <c r="AB91" s="253" t="n"/>
      <c r="AC91" s="253" t="n"/>
      <c r="AD91" s="253" t="n"/>
      <c r="AE91" s="253" t="n"/>
      <c r="AF91" s="253" t="n"/>
      <c r="AG91" s="253" t="n"/>
      <c r="AH91" s="253" t="n"/>
      <c r="AI91" s="253" t="n"/>
      <c r="AJ91" s="253" t="n"/>
      <c r="AK91" s="253" t="n"/>
      <c r="AL91" s="253" t="n"/>
      <c r="AM91" s="253" t="n"/>
      <c r="AN91" s="253" t="n"/>
      <c r="AO91" s="253" t="n"/>
      <c r="AP91" s="253" t="n"/>
      <c r="AQ91" s="253" t="n"/>
      <c r="AR91" s="253" t="n"/>
      <c r="AS91" s="253" t="n"/>
      <c r="AT91" s="253" t="n"/>
      <c r="AU91" s="253" t="n"/>
      <c r="AV91" s="253" t="n"/>
      <c r="AW91" s="253" t="n"/>
      <c r="AX91" s="253" t="n"/>
      <c r="AY91" s="253" t="n"/>
      <c r="AZ91" s="253" t="n"/>
      <c r="BA91" s="253" t="n"/>
      <c r="BB91" s="253" t="n"/>
      <c r="BC91" s="253" t="n"/>
      <c r="BD91" s="253" t="n"/>
      <c r="BE91" s="253" t="n"/>
      <c r="BF91" s="253" t="n"/>
      <c r="BG91" s="253" t="n"/>
      <c r="BH91" s="253" t="n"/>
      <c r="BI91" s="253" t="n"/>
      <c r="BJ91" s="253" t="n"/>
      <c r="BK91" s="247" t="n"/>
      <c r="BL91" s="247" t="n"/>
      <c r="BM91" s="247" t="n"/>
      <c r="BN91" s="247" t="n"/>
      <c r="BO91" s="247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</row>
    <row r="92">
      <c r="A92" s="1" t="n"/>
      <c r="B92" s="243" t="n"/>
      <c r="C92" s="243" t="n"/>
      <c r="D92" s="243" t="n"/>
      <c r="E92" s="243" t="n"/>
      <c r="F92" s="243" t="n"/>
      <c r="G92" s="243" t="n"/>
      <c r="H92" s="243" t="n"/>
      <c r="I92" s="243" t="n"/>
      <c r="J92" s="243" t="n"/>
      <c r="K92" s="243" t="n"/>
      <c r="L92" s="243" t="n"/>
      <c r="M92" s="243" t="n"/>
      <c r="N92" s="243" t="n"/>
      <c r="O92" s="243" t="n"/>
      <c r="P92" s="243" t="n"/>
      <c r="Q92" s="243" t="n"/>
      <c r="R92" s="243" t="n"/>
      <c r="S92" s="243" t="n"/>
      <c r="T92" s="243" t="n"/>
      <c r="U92" s="243" t="n"/>
      <c r="V92" s="243" t="n"/>
      <c r="W92" s="243" t="n"/>
      <c r="X92" s="243" t="n"/>
      <c r="Y92" s="243" t="n"/>
      <c r="Z92" s="243" t="n"/>
      <c r="AA92" s="243" t="n"/>
      <c r="AB92" s="243" t="n"/>
      <c r="AC92" s="243" t="n"/>
      <c r="AD92" s="243" t="n"/>
      <c r="AE92" s="243" t="n"/>
      <c r="AF92" s="243" t="n"/>
      <c r="AG92" s="243" t="n"/>
      <c r="AH92" s="243" t="n"/>
      <c r="AI92" s="243" t="n"/>
      <c r="AJ92" s="243" t="n"/>
      <c r="AK92" s="243" t="n"/>
      <c r="AL92" s="243" t="n"/>
      <c r="AM92" s="243" t="n"/>
      <c r="AN92" s="243" t="n"/>
      <c r="AO92" s="243" t="n"/>
      <c r="AP92" s="243" t="n"/>
      <c r="AQ92" s="243" t="n"/>
      <c r="AR92" s="243" t="n"/>
      <c r="AS92" s="243" t="n"/>
      <c r="AT92" s="243" t="n"/>
      <c r="AU92" s="243" t="n"/>
      <c r="AV92" s="243" t="n"/>
      <c r="AW92" s="243" t="n"/>
      <c r="AX92" s="243" t="n"/>
      <c r="AY92" s="243" t="n"/>
      <c r="AZ92" s="243" t="n"/>
      <c r="BA92" s="243" t="n"/>
      <c r="BB92" s="243" t="n"/>
      <c r="BC92" s="243" t="n"/>
      <c r="BD92" s="243" t="n"/>
      <c r="BE92" s="243" t="n"/>
      <c r="BF92" s="243" t="n"/>
      <c r="BG92" s="243" t="n"/>
      <c r="BH92" s="243" t="n"/>
      <c r="BI92" s="243" t="n"/>
      <c r="BJ92" s="243" t="n"/>
      <c r="BK92" s="243" t="n"/>
      <c r="BL92" s="243" t="n"/>
      <c r="BM92" s="243" t="n"/>
      <c r="BN92" s="243" t="n"/>
      <c r="BO92" s="243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</row>
    <row r="93">
      <c r="A93" s="1" t="n"/>
      <c r="B93" s="90" t="n"/>
      <c r="C93" s="41" t="inlineStr">
        <is>
          <t>Проректор по учебной работе</t>
        </is>
      </c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272" t="n"/>
      <c r="AC93" s="273" t="n"/>
      <c r="AD93" s="273" t="n"/>
      <c r="AE93" s="273" t="n"/>
      <c r="AF93" s="273" t="n"/>
      <c r="AG93" s="273" t="n"/>
      <c r="AH93" s="273" t="n"/>
      <c r="AI93" s="272" t="n"/>
      <c r="AJ93" s="41" t="n"/>
      <c r="AK93" s="41" t="n"/>
      <c r="AL93" s="41" t="n"/>
      <c r="AM93" s="41" t="n"/>
      <c r="AN93" s="41" t="n"/>
      <c r="AO93" s="3" t="n"/>
      <c r="AP93" s="41" t="inlineStr">
        <is>
          <t>А.А. Сакович</t>
        </is>
      </c>
      <c r="AQ93" s="3" t="n"/>
      <c r="AR93" s="274" t="n"/>
      <c r="AS93" s="274" t="n"/>
      <c r="AT93" s="274" t="n"/>
      <c r="AU93" s="274" t="n"/>
      <c r="AV93" s="3" t="n"/>
      <c r="AW93" s="3" t="n"/>
      <c r="AX93" s="3" t="n"/>
      <c r="AY93" s="244" t="n"/>
      <c r="AZ93" s="1857" t="n"/>
      <c r="BA93" s="1857" t="n"/>
      <c r="BB93" s="1857" t="n"/>
      <c r="BC93" s="523" t="n"/>
      <c r="BD93" s="523" t="n"/>
      <c r="BE93" s="523" t="n"/>
      <c r="BF93" s="523" t="n"/>
      <c r="BG93" s="523" t="n"/>
      <c r="BH93" s="523" t="n"/>
      <c r="BI93" s="523" t="n"/>
      <c r="BJ93" s="523" t="n"/>
      <c r="BK93" s="523" t="n"/>
      <c r="BL93" s="90" t="n"/>
      <c r="BM93" s="90" t="n"/>
      <c r="BN93" s="90" t="n"/>
      <c r="BO93" s="90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</row>
    <row r="94">
      <c r="A94" s="1" t="n"/>
      <c r="B94" s="90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41" t="n"/>
      <c r="AC94" s="3" t="n"/>
      <c r="AD94" s="3" t="n"/>
      <c r="AE94" s="3" t="n"/>
      <c r="AF94" s="3" t="n"/>
      <c r="AG94" s="3" t="n"/>
      <c r="AH94" s="3" t="n"/>
      <c r="AI94" s="41" t="n"/>
      <c r="AJ94" s="41" t="n"/>
      <c r="AK94" s="41" t="n"/>
      <c r="AL94" s="41" t="n"/>
      <c r="AM94" s="41" t="n"/>
      <c r="AN94" s="41" t="n"/>
      <c r="AO94" s="3" t="n"/>
      <c r="AP94" s="41" t="n"/>
      <c r="AQ94" s="3" t="n"/>
      <c r="AR94" s="274" t="n"/>
      <c r="AS94" s="274" t="n"/>
      <c r="AT94" s="274" t="n"/>
      <c r="AU94" s="274" t="n"/>
      <c r="AV94" s="3" t="n"/>
      <c r="AW94" s="3" t="n"/>
      <c r="AX94" s="3" t="n"/>
      <c r="AY94" s="244" t="n"/>
      <c r="AZ94" s="1857" t="n"/>
      <c r="BA94" s="1857" t="n"/>
      <c r="BB94" s="1857" t="n"/>
      <c r="BC94" s="523" t="n"/>
      <c r="BD94" s="523" t="n"/>
      <c r="BE94" s="523" t="n"/>
      <c r="BF94" s="523" t="n"/>
      <c r="BG94" s="523" t="n"/>
      <c r="BH94" s="523" t="n"/>
      <c r="BI94" s="523" t="n"/>
      <c r="BJ94" s="523" t="n"/>
      <c r="BK94" s="523" t="n"/>
      <c r="BL94" s="90" t="n"/>
      <c r="BM94" s="90" t="n"/>
      <c r="BN94" s="90" t="n"/>
      <c r="BO94" s="90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</row>
    <row r="95">
      <c r="A95" s="1" t="n"/>
      <c r="B95" s="90" t="n"/>
      <c r="C95" s="273" t="n"/>
      <c r="D95" s="273" t="n"/>
      <c r="E95" s="273" t="n"/>
      <c r="F95" s="273" t="n"/>
      <c r="G95" s="277" t="inlineStr">
        <is>
          <t>20___</t>
        </is>
      </c>
      <c r="H95" s="278" t="n"/>
      <c r="I95" s="41" t="n"/>
      <c r="J95" s="41" t="n"/>
      <c r="K95" s="279" t="n"/>
      <c r="L95" s="274" t="n"/>
      <c r="M95" s="274" t="n"/>
      <c r="N95" s="274" t="n"/>
      <c r="O95" s="274" t="n"/>
      <c r="P95" s="274" t="n"/>
      <c r="Q95" s="274" t="n"/>
      <c r="R95" s="274" t="n"/>
      <c r="S95" s="274" t="n"/>
      <c r="T95" s="274" t="n"/>
      <c r="U95" s="274" t="n"/>
      <c r="V95" s="274" t="n"/>
      <c r="W95" s="274" t="n"/>
      <c r="X95" s="274" t="n"/>
      <c r="Y95" s="274" t="n"/>
      <c r="Z95" s="274" t="n"/>
      <c r="AA95" s="41" t="n"/>
      <c r="AB95" s="41" t="n"/>
      <c r="AC95" s="41" t="n"/>
      <c r="AD95" s="41" t="n"/>
      <c r="AE95" s="41" t="n"/>
      <c r="AF95" s="41" t="n"/>
      <c r="AG95" s="41" t="n"/>
      <c r="AH95" s="41" t="n"/>
      <c r="AI95" s="41" t="n"/>
      <c r="AJ95" s="41" t="n"/>
      <c r="AK95" s="41" t="n"/>
      <c r="AL95" s="41" t="n"/>
      <c r="AM95" s="41" t="n"/>
      <c r="AN95" s="41" t="n"/>
      <c r="AO95" s="41" t="n"/>
      <c r="AP95" s="41" t="n"/>
      <c r="AQ95" s="41" t="n"/>
      <c r="AR95" s="41" t="n"/>
      <c r="AS95" s="41" t="n"/>
      <c r="AT95" s="41" t="n"/>
      <c r="AU95" s="41" t="n"/>
      <c r="AV95" s="41" t="n"/>
      <c r="AW95" s="41" t="n"/>
      <c r="AX95" s="41" t="n"/>
      <c r="AY95" s="90" t="n"/>
      <c r="AZ95" s="1857" t="n"/>
      <c r="BA95" s="1857" t="n"/>
      <c r="BB95" s="1857" t="n"/>
      <c r="BC95" s="523" t="n"/>
      <c r="BD95" s="523" t="n"/>
      <c r="BE95" s="523" t="n"/>
      <c r="BF95" s="523" t="n"/>
      <c r="BG95" s="523" t="n"/>
      <c r="BH95" s="523" t="n"/>
      <c r="BI95" s="523" t="n"/>
      <c r="BJ95" s="523" t="n"/>
      <c r="BK95" s="523" t="n"/>
      <c r="BL95" s="90" t="n"/>
      <c r="BM95" s="90" t="n"/>
      <c r="BN95" s="90" t="n"/>
      <c r="BO95" s="90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</row>
    <row r="96">
      <c r="A96" s="1" t="n"/>
      <c r="B96" s="90" t="n"/>
      <c r="C96" s="41" t="n"/>
      <c r="D96" s="41" t="n"/>
      <c r="E96" s="41" t="n"/>
      <c r="F96" s="41" t="n"/>
      <c r="G96" s="41" t="n"/>
      <c r="H96" s="41" t="n"/>
      <c r="I96" s="41" t="n"/>
      <c r="J96" s="41" t="n"/>
      <c r="K96" s="41" t="n"/>
      <c r="L96" s="41" t="n"/>
      <c r="M96" s="41" t="n"/>
      <c r="N96" s="41" t="n"/>
      <c r="O96" s="41" t="n"/>
      <c r="P96" s="41" t="n"/>
      <c r="Q96" s="41" t="n"/>
      <c r="R96" s="41" t="n"/>
      <c r="S96" s="41" t="n"/>
      <c r="T96" s="41" t="n"/>
      <c r="U96" s="41" t="n"/>
      <c r="V96" s="41" t="n"/>
      <c r="W96" s="41" t="n"/>
      <c r="X96" s="41" t="n"/>
      <c r="Y96" s="41" t="n"/>
      <c r="Z96" s="41" t="n"/>
      <c r="AA96" s="41" t="n"/>
      <c r="AB96" s="41" t="n"/>
      <c r="AC96" s="41" t="n"/>
      <c r="AD96" s="41" t="n"/>
      <c r="AE96" s="41" t="n"/>
      <c r="AF96" s="41" t="n"/>
      <c r="AG96" s="41" t="n"/>
      <c r="AH96" s="41" t="n"/>
      <c r="AI96" s="41" t="n"/>
      <c r="AJ96" s="41" t="n"/>
      <c r="AK96" s="41" t="n"/>
      <c r="AL96" s="41" t="n"/>
      <c r="AM96" s="41" t="n"/>
      <c r="AN96" s="41" t="n"/>
      <c r="AO96" s="41" t="n"/>
      <c r="AP96" s="41" t="n"/>
      <c r="AQ96" s="41" t="n"/>
      <c r="AR96" s="41" t="n"/>
      <c r="AS96" s="41" t="n"/>
      <c r="AT96" s="41" t="n"/>
      <c r="AU96" s="41" t="n"/>
      <c r="AV96" s="41" t="n"/>
      <c r="AW96" s="41" t="n"/>
      <c r="AX96" s="41" t="n"/>
      <c r="AY96" s="90" t="n"/>
      <c r="AZ96" s="2543" t="n"/>
      <c r="BA96" s="1857" t="n"/>
      <c r="BB96" s="1857" t="n"/>
      <c r="BC96" s="523" t="n"/>
      <c r="BD96" s="523" t="n"/>
      <c r="BE96" s="523" t="n"/>
      <c r="BF96" s="523" t="n"/>
      <c r="BG96" s="523" t="n"/>
      <c r="BH96" s="523" t="n"/>
      <c r="BI96" s="523" t="n"/>
      <c r="BJ96" s="523" t="n"/>
      <c r="BK96" s="523" t="n"/>
      <c r="BL96" s="90" t="n"/>
      <c r="BM96" s="90" t="n"/>
      <c r="BN96" s="90" t="n"/>
      <c r="BO96" s="90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</row>
    <row r="97">
      <c r="A97" s="1" t="n"/>
      <c r="B97" s="90" t="n"/>
      <c r="C97" s="282" t="inlineStr">
        <is>
          <t>Декан факультета                                   химической технологии и техники</t>
        </is>
      </c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41" t="n"/>
      <c r="X97" s="41" t="n"/>
      <c r="Y97" s="41" t="n"/>
      <c r="Z97" s="41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3" t="n"/>
      <c r="AX97" s="3" t="n"/>
      <c r="AY97" s="244" t="n"/>
      <c r="AZ97" s="1857" t="n"/>
      <c r="BA97" s="1575" t="n"/>
      <c r="BB97" s="1575" t="n"/>
      <c r="BC97" s="1575" t="n"/>
      <c r="BD97" s="1575" t="n"/>
      <c r="BE97" s="1575" t="n"/>
      <c r="BF97" s="1575" t="n"/>
      <c r="BG97" s="1575" t="n"/>
      <c r="BH97" s="1575" t="n"/>
      <c r="BI97" s="1575" t="n"/>
      <c r="BJ97" s="270" t="n"/>
      <c r="BK97" s="270" t="n"/>
      <c r="BL97" s="270" t="n"/>
      <c r="BM97" s="270" t="n"/>
      <c r="BN97" s="270" t="n"/>
      <c r="BO97" s="270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</row>
    <row r="98">
      <c r="A98" s="1" t="n"/>
      <c r="B98" s="90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3" t="n"/>
      <c r="X98" s="3" t="n"/>
      <c r="Y98" s="3" t="n"/>
      <c r="Z98" s="3" t="n"/>
      <c r="AA98" s="3" t="n"/>
      <c r="AB98" s="273" t="n"/>
      <c r="AC98" s="273" t="n"/>
      <c r="AD98" s="273" t="n"/>
      <c r="AE98" s="273" t="n"/>
      <c r="AF98" s="273" t="n"/>
      <c r="AG98" s="273" t="n"/>
      <c r="AH98" s="272" t="n"/>
      <c r="AI98" s="272" t="n"/>
      <c r="AJ98" s="41" t="n"/>
      <c r="AK98" s="41" t="n"/>
      <c r="AL98" s="41" t="n"/>
      <c r="AM98" s="41" t="n"/>
      <c r="AN98" s="3" t="n"/>
      <c r="AO98" s="41" t="n"/>
      <c r="AP98" s="3" t="inlineStr">
        <is>
          <t>Ю.А.Климош</t>
        </is>
      </c>
      <c r="AQ98" s="274" t="n"/>
      <c r="AR98" s="274" t="n"/>
      <c r="AS98" s="274" t="n"/>
      <c r="AT98" s="274" t="n"/>
      <c r="AU98" s="3" t="n"/>
      <c r="AV98" s="3" t="n"/>
      <c r="AW98" s="3" t="n"/>
      <c r="AX98" s="3" t="n"/>
      <c r="AY98" s="94" t="n"/>
      <c r="AZ98" s="1857" t="n"/>
      <c r="BA98" s="1575" t="n"/>
      <c r="BB98" s="1575" t="n"/>
      <c r="BC98" s="1575" t="n"/>
      <c r="BD98" s="1575" t="n"/>
      <c r="BE98" s="1575" t="n"/>
      <c r="BF98" s="1575" t="n"/>
      <c r="BG98" s="1575" t="n"/>
      <c r="BH98" s="1575" t="n"/>
      <c r="BI98" s="1575" t="n"/>
      <c r="BJ98" s="270" t="n"/>
      <c r="BK98" s="270" t="n"/>
      <c r="BL98" s="270" t="n"/>
      <c r="BM98" s="270" t="n"/>
      <c r="BN98" s="270" t="n"/>
      <c r="BO98" s="270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</row>
    <row r="99">
      <c r="A99" s="1" t="n"/>
      <c r="B99" s="90" t="n"/>
      <c r="C99" s="273" t="n"/>
      <c r="D99" s="273" t="n"/>
      <c r="E99" s="273" t="n"/>
      <c r="F99" s="273" t="n"/>
      <c r="G99" s="277" t="inlineStr">
        <is>
          <t>20___</t>
        </is>
      </c>
      <c r="H99" s="278" t="n"/>
      <c r="I99" s="41" t="n"/>
      <c r="J99" s="41" t="n"/>
      <c r="K99" s="279" t="n"/>
      <c r="L99" s="274" t="n"/>
      <c r="M99" s="274" t="n"/>
      <c r="N99" s="274" t="n"/>
      <c r="O99" s="274" t="n"/>
      <c r="P99" s="274" t="n"/>
      <c r="Q99" s="274" t="n"/>
      <c r="R99" s="274" t="n"/>
      <c r="S99" s="274" t="n"/>
      <c r="T99" s="274" t="n"/>
      <c r="U99" s="274" t="n"/>
      <c r="V99" s="274" t="n"/>
      <c r="W99" s="274" t="n"/>
      <c r="X99" s="274" t="n"/>
      <c r="Y99" s="274" t="n"/>
      <c r="Z99" s="274" t="n"/>
      <c r="AA99" s="3" t="n"/>
      <c r="AB99" s="3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90" t="n"/>
      <c r="AZ99" s="1857" t="n"/>
      <c r="BA99" s="1575" t="n"/>
      <c r="BB99" s="1575" t="n"/>
      <c r="BC99" s="1575" t="n"/>
      <c r="BD99" s="1575" t="n"/>
      <c r="BE99" s="1575" t="n"/>
      <c r="BF99" s="1575" t="n"/>
      <c r="BG99" s="1575" t="n"/>
      <c r="BH99" s="1575" t="n"/>
      <c r="BI99" s="1575" t="n"/>
      <c r="BJ99" s="270" t="n"/>
      <c r="BK99" s="270" t="n"/>
      <c r="BL99" s="270" t="n"/>
      <c r="BM99" s="270" t="n"/>
      <c r="BN99" s="270" t="n"/>
      <c r="BO99" s="270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</row>
    <row r="100">
      <c r="A100" s="1" t="n"/>
      <c r="B100" s="90" t="n"/>
      <c r="C100" s="3" t="n"/>
      <c r="D100" s="3" t="n"/>
      <c r="E100" s="3" t="n"/>
      <c r="F100" s="3" t="n"/>
      <c r="G100" s="277" t="n"/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3" t="n"/>
      <c r="AB100" s="3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90" t="n"/>
      <c r="AZ100" s="1857" t="n"/>
      <c r="BA100" s="1575" t="n"/>
      <c r="BB100" s="1575" t="n"/>
      <c r="BC100" s="1575" t="n"/>
      <c r="BD100" s="1575" t="n"/>
      <c r="BE100" s="1575" t="n"/>
      <c r="BF100" s="1575" t="n"/>
      <c r="BG100" s="1575" t="n"/>
      <c r="BH100" s="1575" t="n"/>
      <c r="BI100" s="1575" t="n"/>
      <c r="BJ100" s="270" t="n"/>
      <c r="BK100" s="270" t="n"/>
      <c r="BL100" s="270" t="n"/>
      <c r="BM100" s="270" t="n"/>
      <c r="BN100" s="270" t="n"/>
      <c r="BO100" s="270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</row>
    <row r="101">
      <c r="A101" s="1" t="n"/>
      <c r="B101" s="90" t="n"/>
      <c r="C101" s="41" t="inlineStr">
        <is>
          <t>Декан факультета заочного образования</t>
        </is>
      </c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276" t="n"/>
      <c r="AC101" s="276" t="n"/>
      <c r="AD101" s="276" t="n"/>
      <c r="AE101" s="276" t="n"/>
      <c r="AF101" s="276" t="n"/>
      <c r="AG101" s="276" t="n"/>
      <c r="AH101" s="280" t="n"/>
      <c r="AI101" s="280" t="n"/>
      <c r="AJ101" s="41" t="n"/>
      <c r="AK101" s="41" t="n"/>
      <c r="AL101" s="41" t="n"/>
      <c r="AM101" s="41" t="n"/>
      <c r="AN101" s="3" t="n"/>
      <c r="AO101" s="41" t="n"/>
      <c r="AP101" s="41" t="inlineStr">
        <is>
          <t>С.А.Прохорчик</t>
        </is>
      </c>
      <c r="AQ101" s="274" t="n"/>
      <c r="AR101" s="274" t="n"/>
      <c r="AS101" s="274" t="n"/>
      <c r="AT101" s="274" t="n"/>
      <c r="AU101" s="3" t="n"/>
      <c r="AV101" s="3" t="n"/>
      <c r="AW101" s="3" t="n"/>
      <c r="AX101" s="41" t="n"/>
      <c r="AY101" s="90" t="n"/>
      <c r="AZ101" s="1857" t="n"/>
      <c r="BA101" s="1575" t="n"/>
      <c r="BB101" s="1575" t="n"/>
      <c r="BC101" s="1575" t="n"/>
      <c r="BD101" s="1575" t="n"/>
      <c r="BE101" s="1575" t="n"/>
      <c r="BF101" s="1575" t="n"/>
      <c r="BG101" s="1575" t="n"/>
      <c r="BH101" s="1575" t="n"/>
      <c r="BI101" s="1575" t="n"/>
      <c r="BJ101" s="270" t="n"/>
      <c r="BK101" s="270" t="n"/>
      <c r="BL101" s="270" t="n"/>
      <c r="BM101" s="270" t="n"/>
      <c r="BN101" s="270" t="n"/>
      <c r="BO101" s="270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</row>
    <row r="102">
      <c r="A102" s="1" t="n"/>
      <c r="B102" s="90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41" t="n"/>
      <c r="AY102" s="90" t="n"/>
      <c r="AZ102" s="1857" t="n"/>
      <c r="BA102" s="1575" t="n"/>
      <c r="BB102" s="1575" t="n"/>
      <c r="BC102" s="1575" t="n"/>
      <c r="BD102" s="1575" t="n"/>
      <c r="BE102" s="1575" t="n"/>
      <c r="BF102" s="1575" t="n"/>
      <c r="BG102" s="1575" t="n"/>
      <c r="BH102" s="1575" t="n"/>
      <c r="BI102" s="1575" t="n"/>
      <c r="BJ102" s="270" t="n"/>
      <c r="BK102" s="270" t="n"/>
      <c r="BL102" s="270" t="n"/>
      <c r="BM102" s="270" t="n"/>
      <c r="BN102" s="270" t="n"/>
      <c r="BO102" s="270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</row>
    <row r="103">
      <c r="A103" s="1" t="n"/>
      <c r="B103" s="90" t="n"/>
      <c r="C103" s="276" t="n"/>
      <c r="D103" s="276" t="n"/>
      <c r="E103" s="276" t="n"/>
      <c r="F103" s="276" t="n"/>
      <c r="G103" s="277" t="inlineStr">
        <is>
          <t>20___</t>
        </is>
      </c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3" t="n"/>
      <c r="AB103" s="3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90" t="n"/>
      <c r="AZ103" s="1857" t="n"/>
      <c r="BA103" s="1575" t="n"/>
      <c r="BB103" s="1575" t="n"/>
      <c r="BC103" s="1575" t="n"/>
      <c r="BD103" s="1575" t="n"/>
      <c r="BE103" s="1575" t="n"/>
      <c r="BF103" s="1575" t="n"/>
      <c r="BG103" s="1575" t="n"/>
      <c r="BH103" s="1575" t="n"/>
      <c r="BI103" s="1575" t="n"/>
      <c r="BJ103" s="270" t="n"/>
      <c r="BK103" s="270" t="n"/>
      <c r="BL103" s="270" t="n"/>
      <c r="BM103" s="270" t="n"/>
      <c r="BN103" s="270" t="n"/>
      <c r="BO103" s="270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</row>
    <row r="104">
      <c r="A104" s="1" t="n"/>
      <c r="B104" s="90" t="n"/>
      <c r="C104" s="41" t="n"/>
      <c r="D104" s="41" t="n"/>
      <c r="E104" s="41" t="n"/>
      <c r="F104" s="41" t="n"/>
      <c r="G104" s="41" t="n"/>
      <c r="H104" s="41" t="n"/>
      <c r="I104" s="41" t="n"/>
      <c r="J104" s="41" t="n"/>
      <c r="K104" s="41" t="n"/>
      <c r="L104" s="41" t="n"/>
      <c r="M104" s="41" t="n"/>
      <c r="N104" s="41" t="n"/>
      <c r="O104" s="41" t="n"/>
      <c r="P104" s="41" t="n"/>
      <c r="Q104" s="41" t="n"/>
      <c r="R104" s="41" t="n"/>
      <c r="S104" s="41" t="n"/>
      <c r="T104" s="41" t="n"/>
      <c r="U104" s="41" t="n"/>
      <c r="V104" s="41" t="n"/>
      <c r="W104" s="41" t="n"/>
      <c r="X104" s="41" t="n"/>
      <c r="Y104" s="41" t="n"/>
      <c r="Z104" s="41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3" t="n"/>
      <c r="AY104" s="244" t="n"/>
      <c r="AZ104" s="2543" t="n"/>
      <c r="BA104" s="1575" t="n"/>
      <c r="BB104" s="1575" t="n"/>
      <c r="BC104" s="1575" t="n"/>
      <c r="BD104" s="1575" t="n"/>
      <c r="BE104" s="1575" t="n"/>
      <c r="BF104" s="1575" t="n"/>
      <c r="BG104" s="1575" t="n"/>
      <c r="BH104" s="1575" t="n"/>
      <c r="BI104" s="1575" t="n"/>
      <c r="BJ104" s="270" t="n"/>
      <c r="BK104" s="270" t="n"/>
      <c r="BL104" s="270" t="n"/>
      <c r="BM104" s="270" t="n"/>
      <c r="BN104" s="270" t="n"/>
      <c r="BO104" s="270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</row>
    <row r="105">
      <c r="A105" s="1" t="n"/>
      <c r="B105" s="90" t="n"/>
      <c r="C105" s="274" t="inlineStr">
        <is>
          <t>Заведующий кафедрой процессов и аппаратов химических производств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3" t="n"/>
      <c r="X105" s="3" t="n"/>
      <c r="Y105" s="3" t="n"/>
      <c r="Z105" s="3" t="n"/>
      <c r="AA105" s="3" t="n"/>
      <c r="AB105" s="272" t="n"/>
      <c r="AC105" s="273" t="n"/>
      <c r="AD105" s="273" t="n"/>
      <c r="AE105" s="273" t="n"/>
      <c r="AF105" s="273" t="n"/>
      <c r="AG105" s="273" t="n"/>
      <c r="AH105" s="273" t="n"/>
      <c r="AI105" s="272" t="n"/>
      <c r="AJ105" s="41" t="n"/>
      <c r="AK105" s="41" t="n"/>
      <c r="AL105" s="41" t="n"/>
      <c r="AM105" s="41" t="n"/>
      <c r="AN105" s="41" t="n"/>
      <c r="AO105" s="3" t="n"/>
      <c r="AP105" s="41" t="inlineStr">
        <is>
          <t>А.Э.Левданский</t>
        </is>
      </c>
      <c r="AQ105" s="274" t="n"/>
      <c r="AR105" s="274" t="n"/>
      <c r="AS105" s="274" t="n"/>
      <c r="AT105" s="274" t="n"/>
      <c r="AU105" s="3" t="n"/>
      <c r="AV105" s="3" t="n"/>
      <c r="AW105" s="3" t="n"/>
      <c r="AX105" s="3" t="n"/>
      <c r="AY105" s="244" t="n"/>
      <c r="AZ105" s="2543" t="n"/>
      <c r="BA105" s="1575" t="n"/>
      <c r="BB105" s="1575" t="n"/>
      <c r="BC105" s="1575" t="n"/>
      <c r="BD105" s="1575" t="n"/>
      <c r="BE105" s="1575" t="n"/>
      <c r="BF105" s="1575" t="n"/>
      <c r="BG105" s="1575" t="n"/>
      <c r="BH105" s="1575" t="n"/>
      <c r="BI105" s="1575" t="n"/>
      <c r="BJ105" s="270" t="n"/>
      <c r="BK105" s="270" t="n"/>
      <c r="BL105" s="270" t="n"/>
      <c r="BM105" s="270" t="n"/>
      <c r="BN105" s="270" t="n"/>
      <c r="BO105" s="270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</row>
    <row r="106">
      <c r="A106" s="1" t="n"/>
      <c r="B106" s="90" t="n"/>
      <c r="C106" s="3" t="n"/>
      <c r="D106" s="2" t="n"/>
      <c r="E106" s="2" t="n"/>
      <c r="F106" s="2" t="n"/>
      <c r="G106" s="2" t="n"/>
      <c r="H106" s="2" t="n"/>
      <c r="I106" s="2" t="n"/>
      <c r="J106" s="2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41" t="n"/>
      <c r="AC106" s="3" t="n"/>
      <c r="AD106" s="3" t="n"/>
      <c r="AE106" s="3" t="n"/>
      <c r="AF106" s="3" t="n"/>
      <c r="AG106" s="3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3" t="n"/>
      <c r="AQ106" s="274" t="n"/>
      <c r="AR106" s="274" t="n"/>
      <c r="AS106" s="274" t="n"/>
      <c r="AT106" s="274" t="n"/>
      <c r="AU106" s="3" t="n"/>
      <c r="AV106" s="3" t="n"/>
      <c r="AW106" s="3" t="n"/>
      <c r="AX106" s="3" t="n"/>
      <c r="AY106" s="244" t="n"/>
      <c r="AZ106" s="2543" t="n"/>
      <c r="BA106" s="1575" t="n"/>
      <c r="BB106" s="1575" t="n"/>
      <c r="BC106" s="1575" t="n"/>
      <c r="BD106" s="1575" t="n"/>
      <c r="BE106" s="1575" t="n"/>
      <c r="BF106" s="1575" t="n"/>
      <c r="BG106" s="1575" t="n"/>
      <c r="BH106" s="1575" t="n"/>
      <c r="BI106" s="1575" t="n"/>
      <c r="BJ106" s="270" t="n"/>
      <c r="BK106" s="270" t="n"/>
      <c r="BL106" s="270" t="n"/>
      <c r="BM106" s="270" t="n"/>
      <c r="BN106" s="270" t="n"/>
      <c r="BO106" s="270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</row>
    <row r="107">
      <c r="A107" s="1" t="n"/>
      <c r="B107" s="90" t="n"/>
      <c r="C107" s="273" t="n"/>
      <c r="D107" s="273" t="n"/>
      <c r="E107" s="273" t="n"/>
      <c r="F107" s="273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3" t="n"/>
      <c r="AY107" s="244" t="n"/>
      <c r="AZ107" s="2543" t="n"/>
      <c r="BA107" s="1575" t="n"/>
      <c r="BB107" s="1575" t="n"/>
      <c r="BC107" s="1575" t="n"/>
      <c r="BD107" s="1575" t="n"/>
      <c r="BE107" s="1575" t="n"/>
      <c r="BF107" s="1575" t="n"/>
      <c r="BG107" s="1575" t="n"/>
      <c r="BH107" s="1575" t="n"/>
      <c r="BI107" s="1575" t="n"/>
      <c r="BJ107" s="270" t="n"/>
      <c r="BK107" s="270" t="n"/>
      <c r="BL107" s="270" t="n"/>
      <c r="BM107" s="270" t="n"/>
      <c r="BN107" s="270" t="n"/>
      <c r="BO107" s="270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</row>
    <row r="108">
      <c r="A108" s="1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3" t="n"/>
      <c r="AY108" s="244" t="n"/>
      <c r="AZ108" s="1575" t="n"/>
      <c r="BA108" s="1575" t="n"/>
      <c r="BB108" s="1575" t="n"/>
      <c r="BC108" s="1575" t="n"/>
      <c r="BD108" s="1575" t="n"/>
      <c r="BE108" s="1575" t="n"/>
      <c r="BF108" s="1575" t="n"/>
      <c r="BG108" s="1575" t="n"/>
      <c r="BH108" s="1575" t="n"/>
      <c r="BI108" s="1575" t="n"/>
      <c r="BJ108" s="270" t="n"/>
      <c r="BK108" s="270" t="n"/>
      <c r="BL108" s="270" t="n"/>
      <c r="BM108" s="270" t="n"/>
      <c r="BN108" s="270" t="n"/>
      <c r="BO108" s="270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</row>
    <row r="109">
      <c r="A109" s="1" t="n"/>
      <c r="B109" s="90" t="n"/>
      <c r="C109" s="281" t="inlineStr">
        <is>
          <t>Рекомендован к утверждению научно-методическим советом БГТУ</t>
        </is>
      </c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90" t="n"/>
      <c r="AZ109" s="90" t="n"/>
      <c r="BA109" s="244" t="n"/>
      <c r="BB109" s="244" t="n"/>
      <c r="BC109" s="90" t="n"/>
      <c r="BD109" s="90" t="n"/>
      <c r="BE109" s="90" t="n"/>
      <c r="BF109" s="90" t="n"/>
      <c r="BG109" s="90" t="n"/>
      <c r="BH109" s="90" t="n"/>
      <c r="BI109" s="90" t="n"/>
      <c r="BJ109" s="90" t="n"/>
      <c r="BK109" s="90" t="n"/>
      <c r="BL109" s="90" t="n"/>
      <c r="BM109" s="90" t="n"/>
      <c r="BN109" s="90" t="n"/>
      <c r="BO109" s="90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</row>
    <row r="110">
      <c r="A110" s="1" t="n"/>
      <c r="B110" s="90" t="n"/>
      <c r="C110" s="282" t="inlineStr">
        <is>
          <t>Протокол №____ от _____________</t>
        </is>
      </c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90" t="n"/>
      <c r="AZ110" s="244" t="n"/>
      <c r="BA110" s="244" t="n"/>
      <c r="BB110" s="244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</row>
    <row r="111">
      <c r="A111" s="1" t="n"/>
      <c r="B111" s="90" t="n"/>
      <c r="C111" s="283" t="n"/>
      <c r="D111" s="283" t="n"/>
      <c r="E111" s="283" t="n"/>
      <c r="F111" s="283" t="n"/>
      <c r="G111" s="283" t="n"/>
      <c r="H111" s="283" t="n"/>
      <c r="I111" s="283" t="n"/>
      <c r="J111" s="283" t="n"/>
      <c r="K111" s="283" t="n"/>
      <c r="L111" s="283" t="n"/>
      <c r="M111" s="283" t="n"/>
      <c r="N111" s="283" t="n"/>
      <c r="O111" s="283" t="n"/>
      <c r="P111" s="283" t="n"/>
      <c r="Q111" s="283" t="n"/>
      <c r="R111" s="283" t="n"/>
      <c r="S111" s="283" t="n"/>
      <c r="T111" s="283" t="n"/>
      <c r="U111" s="283" t="n"/>
      <c r="V111" s="283" t="n"/>
      <c r="W111" s="283" t="n"/>
      <c r="X111" s="283" t="n"/>
      <c r="Y111" s="283" t="n"/>
      <c r="Z111" s="283" t="n"/>
      <c r="AA111" s="283" t="n"/>
      <c r="AB111" s="283" t="n"/>
      <c r="AC111" s="283" t="n"/>
      <c r="AD111" s="283" t="n"/>
      <c r="AE111" s="283" t="n"/>
      <c r="AF111" s="283" t="n"/>
      <c r="AG111" s="283" t="n"/>
      <c r="AH111" s="283" t="n"/>
      <c r="AI111" s="283" t="n"/>
      <c r="AJ111" s="283" t="n"/>
      <c r="AK111" s="283" t="n"/>
      <c r="AL111" s="283" t="n"/>
      <c r="AM111" s="283" t="n"/>
      <c r="AN111" s="283" t="n"/>
      <c r="AO111" s="283" t="n"/>
      <c r="AP111" s="283" t="n"/>
      <c r="AQ111" s="283" t="n"/>
      <c r="AR111" s="283" t="n"/>
      <c r="AS111" s="283" t="n"/>
      <c r="AT111" s="283" t="n"/>
      <c r="AU111" s="283" t="n"/>
      <c r="AV111" s="283" t="n"/>
      <c r="AW111" s="283" t="n"/>
      <c r="AX111" s="283" t="n"/>
      <c r="AY111" s="283" t="n"/>
      <c r="AZ111" s="90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90" t="n"/>
      <c r="BO111" s="90" t="n"/>
      <c r="BP111" s="90" t="n"/>
      <c r="BQ111" s="90" t="n"/>
      <c r="BR111" s="90" t="n"/>
      <c r="BS111" s="1" t="n"/>
      <c r="BT111" s="1" t="n"/>
      <c r="BU111" s="1" t="n"/>
      <c r="BV111" s="1" t="n"/>
      <c r="BW111" s="1" t="n"/>
      <c r="BX111" s="1" t="n"/>
      <c r="BY111" s="1" t="n"/>
      <c r="BZ111" s="1" t="n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I137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2" t="n"/>
      <c r="BL2" s="3" t="n"/>
      <c r="BM2" s="3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0" t="n"/>
      <c r="BX2" s="10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2" t="n"/>
      <c r="BL3" s="3" t="n"/>
      <c r="BM3" s="3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0" t="n"/>
      <c r="BX3" s="10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10" t="n"/>
      <c r="B4" s="1" t="n"/>
      <c r="C4" s="1" t="n"/>
      <c r="D4" s="1" t="n"/>
      <c r="E4" s="41" t="inlineStr">
        <is>
          <t>УТВЕРЖДЕНО</t>
        </is>
      </c>
      <c r="F4" s="284" t="n"/>
      <c r="G4" s="284" t="n"/>
      <c r="H4" s="284" t="n"/>
      <c r="I4" s="284" t="n"/>
      <c r="J4" s="284" t="n"/>
      <c r="K4" s="284" t="n"/>
      <c r="L4" s="284" t="n"/>
      <c r="M4" s="284" t="n"/>
      <c r="N4" s="1" t="n"/>
      <c r="O4" s="1052" t="n"/>
      <c r="P4" s="1052" t="n"/>
      <c r="Q4" s="1052" t="n"/>
      <c r="R4" s="1052" t="n"/>
      <c r="S4" s="1052" t="n"/>
      <c r="T4" s="1052" t="n"/>
      <c r="U4" s="1052" t="n"/>
      <c r="V4" s="1052" t="n"/>
      <c r="W4" s="1052" t="n"/>
      <c r="X4" s="1052" t="inlineStr">
        <is>
          <t>УЧЕБНЫЙ ПЛАН</t>
        </is>
      </c>
      <c r="Y4" s="1052" t="n"/>
      <c r="Z4" s="1052" t="n"/>
      <c r="AA4" s="1052" t="n"/>
      <c r="AB4" s="1052" t="n"/>
      <c r="AC4" s="1052" t="n"/>
      <c r="AD4" s="1052" t="n"/>
      <c r="AE4" s="1052" t="n"/>
      <c r="AF4" s="1052" t="n"/>
      <c r="AG4" s="1052" t="n"/>
      <c r="AH4" s="1052" t="n"/>
      <c r="AI4" s="1052" t="n"/>
      <c r="AJ4" s="1052" t="n"/>
      <c r="AK4" s="1052" t="n"/>
      <c r="AL4" s="1052" t="n"/>
      <c r="AM4" s="1052" t="n"/>
      <c r="AN4" s="1052" t="n"/>
      <c r="AO4" s="1052" t="n"/>
      <c r="AP4" s="1052" t="n"/>
      <c r="AQ4" s="1052" t="n"/>
      <c r="AR4" s="1052" t="n"/>
      <c r="AS4" s="1052" t="n"/>
      <c r="AT4" s="1052" t="n"/>
      <c r="AU4" s="1052" t="n"/>
      <c r="AV4" s="1052" t="n"/>
      <c r="AW4" s="1052" t="n"/>
      <c r="AX4" s="18" t="inlineStr">
        <is>
          <t>Степень: Магистр</t>
        </is>
      </c>
      <c r="AY4" s="18" t="n"/>
      <c r="AZ4" s="18" t="n"/>
      <c r="BA4" s="18" t="n"/>
      <c r="BB4" s="18" t="n"/>
      <c r="BC4" s="18" t="n"/>
      <c r="BD4" s="18" t="n"/>
      <c r="BE4" s="18" t="n"/>
      <c r="BF4" s="529" t="n"/>
      <c r="BG4" s="529" t="n"/>
      <c r="BH4" s="529" t="n"/>
      <c r="BI4" s="529" t="n"/>
      <c r="BJ4" s="1" t="n"/>
      <c r="BK4" s="1550" t="n"/>
      <c r="BL4" s="1" t="n"/>
      <c r="BM4" s="97" t="n"/>
      <c r="BN4" s="97" t="n"/>
      <c r="BO4" s="97" t="n"/>
      <c r="BP4" s="97" t="n"/>
      <c r="BQ4" s="97" t="n"/>
      <c r="BR4" s="97" t="n"/>
      <c r="BS4" s="783" t="n"/>
      <c r="BT4" s="783" t="n"/>
      <c r="BU4" s="783" t="n"/>
      <c r="BV4" s="10" t="n"/>
      <c r="BW4" s="10" t="n"/>
      <c r="BX4" s="10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10" t="n"/>
      <c r="B5" s="1" t="n"/>
      <c r="C5" s="1" t="n"/>
      <c r="D5" s="1" t="n"/>
      <c r="E5" s="284" t="inlineStr">
        <is>
          <t>Ректором БГТУ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31" t="n"/>
      <c r="O5" s="31" t="n"/>
      <c r="P5" s="31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31" t="n"/>
      <c r="AA5" s="15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21" t="n"/>
      <c r="AY5" s="21" t="n"/>
      <c r="AZ5" s="21" t="n"/>
      <c r="BA5" s="21" t="n"/>
      <c r="BB5" s="21" t="n"/>
      <c r="BC5" s="21" t="n"/>
      <c r="BD5" s="21" t="n"/>
      <c r="BE5" s="21" t="n"/>
      <c r="BF5" s="529" t="n"/>
      <c r="BG5" s="529" t="n"/>
      <c r="BH5" s="529" t="n"/>
      <c r="BI5" s="529" t="n"/>
      <c r="BJ5" s="1" t="n"/>
      <c r="BK5" s="1550" t="n"/>
      <c r="BL5" s="1" t="n"/>
      <c r="BM5" s="94" t="n"/>
      <c r="BN5" s="94" t="n"/>
      <c r="BO5" s="94" t="n"/>
      <c r="BP5" s="94" t="n"/>
      <c r="BQ5" s="94" t="n"/>
      <c r="BR5" s="94" t="n"/>
      <c r="BS5" s="94" t="n"/>
      <c r="BT5" s="94" t="n"/>
      <c r="BU5" s="94" t="n"/>
      <c r="BV5" s="10" t="n"/>
      <c r="BW5" s="10" t="n"/>
      <c r="BX5" s="10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10" t="n"/>
      <c r="B6" s="1" t="n"/>
      <c r="C6" s="1" t="n"/>
      <c r="D6" s="1" t="n"/>
      <c r="E6" s="284" t="inlineStr">
        <is>
          <t>И.В. Войтовым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31" t="n"/>
      <c r="O6" s="31" t="n"/>
      <c r="P6" s="31" t="n"/>
      <c r="Q6" s="31" t="n"/>
      <c r="R6" s="20" t="inlineStr">
        <is>
          <t>Специальность:</t>
        </is>
      </c>
      <c r="S6" s="1" t="n"/>
      <c r="T6" s="1" t="n"/>
      <c r="U6" s="1" t="n"/>
      <c r="V6" s="1" t="n"/>
      <c r="W6" s="1" t="n"/>
      <c r="X6" s="1" t="n"/>
      <c r="Y6" s="1" t="n"/>
      <c r="Z6" s="42" t="inlineStr">
        <is>
          <t>7-06-0713-02  Электронные системы и технологии</t>
        </is>
      </c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23" t="inlineStr">
        <is>
          <t xml:space="preserve">Срок обучения: </t>
        </is>
      </c>
      <c r="AY6" s="23" t="n"/>
      <c r="AZ6" s="23" t="n"/>
      <c r="BA6" s="23" t="n"/>
      <c r="BB6" s="23" t="n"/>
      <c r="BC6" s="23" t="n"/>
      <c r="BD6" s="24" t="inlineStr">
        <is>
          <t xml:space="preserve"> 2 года</t>
        </is>
      </c>
      <c r="BE6" s="24" t="n"/>
      <c r="BF6" s="529" t="n"/>
      <c r="BG6" s="529" t="n"/>
      <c r="BH6" s="529" t="n"/>
      <c r="BI6" s="529" t="n"/>
      <c r="BJ6" s="1" t="n"/>
      <c r="BK6" s="1550" t="n"/>
      <c r="BL6" s="1" t="n"/>
      <c r="BM6" s="91" t="n"/>
      <c r="BN6" s="91" t="n"/>
      <c r="BO6" s="91" t="n"/>
      <c r="BP6" s="91" t="n"/>
      <c r="BQ6" s="91" t="n"/>
      <c r="BR6" s="91" t="n"/>
      <c r="BS6" s="91" t="n"/>
      <c r="BT6" s="91" t="n"/>
      <c r="BU6" s="91" t="n"/>
      <c r="BV6" s="10" t="n"/>
      <c r="BW6" s="10" t="n"/>
      <c r="BX6" s="10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5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31" t="n"/>
      <c r="O7" s="31" t="n"/>
      <c r="P7" s="31" t="n"/>
      <c r="Q7" s="3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29" t="n"/>
      <c r="AY7" s="29" t="n"/>
      <c r="AZ7" s="29" t="n"/>
      <c r="BA7" s="29" t="n"/>
      <c r="BB7" s="29" t="n"/>
      <c r="BC7" s="29" t="n"/>
      <c r="BD7" s="29" t="n"/>
      <c r="BE7" s="29" t="n"/>
      <c r="BF7" s="30" t="n"/>
      <c r="BG7" s="30" t="n"/>
      <c r="BH7" s="30" t="n"/>
      <c r="BI7" s="30" t="n"/>
      <c r="BJ7" s="1" t="n"/>
      <c r="BK7" s="1723" t="n"/>
      <c r="BL7" s="1" t="n"/>
      <c r="BM7" s="90" t="n"/>
      <c r="BN7" s="91" t="n"/>
      <c r="BO7" s="351" t="n"/>
      <c r="BP7" s="90" t="n"/>
      <c r="BQ7" s="351" t="n"/>
      <c r="BR7" s="351" t="n"/>
      <c r="BS7" s="351" t="n"/>
      <c r="BT7" s="351" t="n"/>
      <c r="BU7" s="351" t="n"/>
      <c r="BV7" s="25" t="n"/>
      <c r="BW7" s="25" t="n"/>
      <c r="BX7" s="25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5" t="n"/>
      <c r="B8" s="1" t="n"/>
      <c r="C8" s="1" t="n"/>
      <c r="D8" s="1" t="n"/>
      <c r="E8" s="284" t="inlineStr">
        <is>
          <t>03.05.2023</t>
        </is>
      </c>
      <c r="F8" s="284" t="n"/>
      <c r="G8" s="284" t="n"/>
      <c r="H8" s="284" t="n"/>
      <c r="I8" s="284" t="n"/>
      <c r="J8" s="284" t="n"/>
      <c r="K8" s="284" t="n"/>
      <c r="L8" s="284" t="n"/>
      <c r="M8" s="284" t="n"/>
      <c r="N8" s="31" t="n"/>
      <c r="O8" s="31" t="n"/>
      <c r="P8" s="31" t="n"/>
      <c r="Q8" s="31" t="n"/>
      <c r="R8" s="3499" t="n"/>
      <c r="S8" s="1572" t="inlineStr">
        <is>
          <t>Профилизация:  Материалы и технологии для микро- и наноэлектроники</t>
        </is>
      </c>
      <c r="T8" s="1456" t="n"/>
      <c r="U8" s="1456" t="n"/>
      <c r="V8" s="1456" t="n"/>
      <c r="W8" s="1456" t="n"/>
      <c r="X8" s="1456" t="n"/>
      <c r="Y8" s="1456" t="n"/>
      <c r="Z8" s="1180" t="n"/>
      <c r="AA8" s="1180" t="n"/>
      <c r="AB8" s="1180" t="n"/>
      <c r="AC8" s="1180" t="n"/>
      <c r="AD8" s="1180" t="n"/>
      <c r="AE8" s="1180" t="n"/>
      <c r="AF8" s="1180" t="n"/>
      <c r="AG8" s="1180" t="n"/>
      <c r="AH8" s="1180" t="n"/>
      <c r="AI8" s="1180" t="n"/>
      <c r="AJ8" s="1180" t="n"/>
      <c r="AK8" s="1180" t="n"/>
      <c r="AL8" s="1180" t="n"/>
      <c r="AM8" s="1180" t="n"/>
      <c r="AN8" s="1180" t="n"/>
      <c r="AO8" s="1180" t="n"/>
      <c r="AP8" s="1180" t="n"/>
      <c r="AQ8" s="1180" t="n"/>
      <c r="AR8" s="1180" t="n"/>
      <c r="AS8" s="1180" t="n"/>
      <c r="AT8" s="1180" t="n"/>
      <c r="AU8" s="1180" t="n"/>
      <c r="AV8" s="1180" t="n"/>
      <c r="AW8" s="1180" t="n"/>
      <c r="AX8" s="18" t="inlineStr">
        <is>
          <t xml:space="preserve">Форма получения образования: </t>
        </is>
      </c>
      <c r="AY8" s="18" t="n"/>
      <c r="AZ8" s="18" t="n"/>
      <c r="BA8" s="18" t="n"/>
      <c r="BB8" s="18" t="n"/>
      <c r="BC8" s="18" t="n"/>
      <c r="BD8" s="18" t="n"/>
      <c r="BE8" s="18" t="n"/>
      <c r="BF8" s="30" t="n"/>
      <c r="BG8" s="30" t="n"/>
      <c r="BH8" s="30" t="n"/>
      <c r="BI8" s="30" t="n"/>
      <c r="BJ8" s="1" t="n"/>
      <c r="BK8" s="1723" t="n"/>
      <c r="BL8" s="1" t="n"/>
      <c r="BM8" s="97" t="n"/>
      <c r="BN8" s="97" t="n"/>
      <c r="BO8" s="97" t="n"/>
      <c r="BP8" s="97" t="n"/>
      <c r="BQ8" s="97" t="n"/>
      <c r="BR8" s="97" t="n"/>
      <c r="BS8" s="97" t="n"/>
      <c r="BT8" s="97" t="n"/>
      <c r="BU8" s="97" t="n"/>
      <c r="BV8" s="25" t="n"/>
      <c r="BW8" s="25" t="n"/>
      <c r="BX8" s="25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25" t="n"/>
      <c r="B9" s="1" t="n"/>
      <c r="C9" s="1" t="n"/>
      <c r="D9" s="1" t="n"/>
      <c r="E9" s="3" t="inlineStr">
        <is>
          <t>Регистрационный № 06-07-037/уч.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31" t="n"/>
      <c r="O9" s="31" t="n"/>
      <c r="P9" s="31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31" t="n"/>
      <c r="AA9" s="9" t="n"/>
      <c r="AB9" s="31" t="n"/>
      <c r="AC9" s="31" t="n"/>
      <c r="AD9" s="31" t="n"/>
      <c r="AE9" s="31" t="n"/>
      <c r="AF9" s="31" t="n"/>
      <c r="AG9" s="16" t="n"/>
      <c r="AH9" s="31" t="n"/>
      <c r="AI9" s="295" t="n"/>
      <c r="AJ9" s="295" t="n"/>
      <c r="AK9" s="295" t="n"/>
      <c r="AL9" s="295" t="n"/>
      <c r="AM9" s="295" t="n"/>
      <c r="AN9" s="295" t="n"/>
      <c r="AO9" s="295" t="n"/>
      <c r="AP9" s="295" t="n"/>
      <c r="AQ9" s="295" t="n"/>
      <c r="AR9" s="295" t="n"/>
      <c r="AS9" s="295" t="n"/>
      <c r="AT9" s="295" t="n"/>
      <c r="AU9" s="295" t="n"/>
      <c r="AV9" s="295" t="n"/>
      <c r="AW9" s="295" t="n"/>
      <c r="AX9" s="37" t="inlineStr">
        <is>
          <t>очная (дневная)</t>
        </is>
      </c>
      <c r="AY9" s="37" t="n"/>
      <c r="AZ9" s="30" t="n"/>
      <c r="BA9" s="30" t="n"/>
      <c r="BB9" s="30" t="n"/>
      <c r="BC9" s="30" t="n"/>
      <c r="BD9" s="30" t="n"/>
      <c r="BE9" s="30" t="n"/>
      <c r="BF9" s="30" t="n"/>
      <c r="BG9" s="30" t="n"/>
      <c r="BH9" s="30" t="n"/>
      <c r="BI9" s="30" t="n"/>
      <c r="BJ9" s="1" t="n"/>
      <c r="BK9" s="1723" t="n"/>
      <c r="BL9" s="1" t="n"/>
      <c r="BM9" s="90" t="n"/>
      <c r="BN9" s="296" t="n"/>
      <c r="BO9" s="296" t="n"/>
      <c r="BP9" s="296" t="n"/>
      <c r="BQ9" s="297" t="n"/>
      <c r="BR9" s="298" t="n"/>
      <c r="BS9" s="298" t="n"/>
      <c r="BT9" s="298" t="n"/>
      <c r="BU9" s="298" t="n"/>
      <c r="BV9" s="298" t="n"/>
      <c r="BW9" s="25" t="n"/>
      <c r="BX9" s="25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99" t="n"/>
      <c r="B10" s="19" t="n"/>
      <c r="C10" s="19" t="n"/>
      <c r="D10" s="19" t="n"/>
      <c r="E10" s="19" t="n"/>
      <c r="F10" s="19" t="n"/>
      <c r="G10" s="19" t="n"/>
      <c r="H10" s="19" t="n"/>
      <c r="I10" s="19" t="inlineStr">
        <is>
          <t>I. График образовательного процесса</t>
        </is>
      </c>
      <c r="J10" s="19" t="n"/>
      <c r="K10" s="19" t="n"/>
      <c r="L10" s="19" t="n"/>
      <c r="M10" s="19" t="n"/>
      <c r="N10" s="19" t="n"/>
      <c r="O10" s="19" t="n"/>
      <c r="P10" s="19" t="n"/>
      <c r="Q10" s="19" t="n"/>
      <c r="R10" s="19" t="n"/>
      <c r="S10" s="19" t="n"/>
      <c r="T10" s="19" t="n"/>
      <c r="U10" s="19" t="n"/>
      <c r="V10" s="19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545" t="inlineStr">
        <is>
          <t>II. Сводные данные по бюджету времени (в неделях)</t>
        </is>
      </c>
      <c r="AH10" s="544" t="n"/>
      <c r="AI10" s="544" t="n"/>
      <c r="AJ10" s="544" t="n"/>
      <c r="AK10" s="544" t="n"/>
      <c r="AL10" s="544" t="n"/>
      <c r="AM10" s="544" t="n"/>
      <c r="AN10" s="544" t="n"/>
      <c r="AO10" s="544" t="n"/>
      <c r="AP10" s="544" t="n"/>
      <c r="AQ10" s="544" t="n"/>
      <c r="AR10" s="544" t="n"/>
      <c r="AS10" s="544" t="n"/>
      <c r="AT10" s="544" t="n"/>
      <c r="AU10" s="544" t="n"/>
      <c r="AV10" s="544" t="n"/>
      <c r="AW10" s="544" t="n"/>
      <c r="AX10" s="544" t="n"/>
      <c r="AY10" s="544" t="n"/>
      <c r="AZ10" s="544" t="n"/>
      <c r="BA10" s="544" t="n"/>
      <c r="BB10" s="544" t="n"/>
      <c r="BC10" s="544" t="n"/>
      <c r="BD10" s="544" t="n"/>
      <c r="BE10" s="544" t="n"/>
      <c r="BF10" s="544" t="n"/>
      <c r="BG10" s="544" t="n"/>
      <c r="BH10" s="544" t="n"/>
      <c r="BI10" s="544" t="n"/>
      <c r="BJ10" s="46" t="n"/>
      <c r="BK10" s="20" t="n"/>
      <c r="BL10" s="46" t="n"/>
      <c r="BM10" s="46" t="n"/>
      <c r="BN10" s="46" t="n"/>
      <c r="BO10" s="1" t="n"/>
      <c r="BP10" s="46" t="n"/>
      <c r="BQ10" s="46" t="n"/>
      <c r="BR10" s="46" t="n"/>
      <c r="BS10" s="46" t="n"/>
      <c r="BT10" s="46" t="n"/>
      <c r="BU10" s="46" t="n"/>
      <c r="BV10" s="46" t="n"/>
      <c r="BW10" s="99" t="n"/>
      <c r="BX10" s="99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783" t="n"/>
      <c r="B11" s="3500" t="inlineStr">
        <is>
          <t>КУРСЫ</t>
        </is>
      </c>
      <c r="C11" s="1996" t="inlineStr">
        <is>
          <t>сентябрь</t>
        </is>
      </c>
      <c r="D11" s="1997" t="n"/>
      <c r="E11" s="1997" t="n"/>
      <c r="F11" s="1998" t="n"/>
      <c r="G11" s="1999" t="n"/>
      <c r="H11" s="1996" t="inlineStr">
        <is>
          <t>октябрь</t>
        </is>
      </c>
      <c r="I11" s="1997" t="n"/>
      <c r="J11" s="1998" t="n"/>
      <c r="K11" s="2000" t="n"/>
      <c r="L11" s="1996" t="inlineStr">
        <is>
          <t>ноябрь</t>
        </is>
      </c>
      <c r="M11" s="1997" t="n"/>
      <c r="N11" s="1997" t="n"/>
      <c r="O11" s="1998" t="n"/>
      <c r="P11" s="1996" t="inlineStr">
        <is>
          <t>декабрь</t>
        </is>
      </c>
      <c r="Q11" s="1997" t="n"/>
      <c r="R11" s="1997" t="n"/>
      <c r="S11" s="1998" t="n"/>
      <c r="T11" s="2000" t="n"/>
      <c r="U11" s="1996" t="inlineStr">
        <is>
          <t>январь</t>
        </is>
      </c>
      <c r="V11" s="1997" t="n"/>
      <c r="W11" s="1998" t="n"/>
      <c r="X11" s="2001" t="n"/>
      <c r="Y11" s="1996" t="inlineStr">
        <is>
          <t>февраль</t>
        </is>
      </c>
      <c r="Z11" s="1997" t="n"/>
      <c r="AA11" s="1998" t="n"/>
      <c r="AB11" s="2001" t="n"/>
      <c r="AC11" s="1996" t="inlineStr">
        <is>
          <t>март</t>
        </is>
      </c>
      <c r="AD11" s="1997" t="n"/>
      <c r="AE11" s="1997" t="n"/>
      <c r="AF11" s="1998" t="n"/>
      <c r="AG11" s="2001" t="n"/>
      <c r="AH11" s="1996" t="inlineStr">
        <is>
          <t>апрель</t>
        </is>
      </c>
      <c r="AI11" s="1997" t="n"/>
      <c r="AJ11" s="1998" t="n"/>
      <c r="AK11" s="2001" t="n"/>
      <c r="AL11" s="1996" t="inlineStr">
        <is>
          <t>май</t>
        </is>
      </c>
      <c r="AM11" s="1997" t="n"/>
      <c r="AN11" s="1997" t="n"/>
      <c r="AO11" s="1998" t="n"/>
      <c r="AP11" s="1996" t="inlineStr">
        <is>
          <t>июнь</t>
        </is>
      </c>
      <c r="AQ11" s="1997" t="n"/>
      <c r="AR11" s="1997" t="n"/>
      <c r="AS11" s="1998" t="n"/>
      <c r="AT11" s="1066" t="n"/>
      <c r="AU11" s="552" t="n"/>
      <c r="AV11" s="1996" t="inlineStr">
        <is>
          <t>июль</t>
        </is>
      </c>
      <c r="AW11" s="1997" t="n"/>
      <c r="AX11" s="1998" t="n"/>
      <c r="AY11" s="2002" t="n"/>
      <c r="AZ11" s="2003" t="inlineStr">
        <is>
          <t>август</t>
        </is>
      </c>
      <c r="BA11" s="1997" t="n"/>
      <c r="BB11" s="1997" t="n"/>
      <c r="BC11" s="2004" t="n"/>
      <c r="BD11" s="2244" t="inlineStr">
        <is>
          <t>Теоретическое обучение</t>
        </is>
      </c>
      <c r="BE11" s="2245" t="inlineStr">
        <is>
          <t>Экзаменационные сессии</t>
        </is>
      </c>
      <c r="BF11" s="554" t="inlineStr">
        <is>
          <t>Производственные практики</t>
        </is>
      </c>
      <c r="BG11" s="2245" t="inlineStr">
        <is>
          <t>Магистерская диссертация</t>
        </is>
      </c>
      <c r="BH11" s="2245" t="inlineStr">
        <is>
          <t>Итоговая аттестация</t>
        </is>
      </c>
      <c r="BI11" s="2245" t="inlineStr">
        <is>
          <t>Каникулы</t>
        </is>
      </c>
      <c r="BJ11" s="2008" t="inlineStr">
        <is>
          <t>Всего</t>
        </is>
      </c>
      <c r="BK11" s="516" t="n"/>
      <c r="BL11" s="1" t="n"/>
      <c r="BM11" s="516" t="n"/>
      <c r="BN11" s="1" t="n"/>
      <c r="BO11" s="516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32" t="n"/>
      <c r="B12" s="2009" t="n"/>
      <c r="C12" s="2010" t="n">
        <v>1</v>
      </c>
      <c r="D12" s="2010" t="n">
        <v>8</v>
      </c>
      <c r="E12" s="2010" t="n">
        <v>15</v>
      </c>
      <c r="F12" s="2010" t="n">
        <v>22</v>
      </c>
      <c r="G12" s="567" t="n">
        <v>29</v>
      </c>
      <c r="H12" s="2010" t="n">
        <v>6</v>
      </c>
      <c r="I12" s="2010" t="n">
        <v>13</v>
      </c>
      <c r="J12" s="2010" t="n">
        <v>20</v>
      </c>
      <c r="K12" s="567" t="n">
        <v>27</v>
      </c>
      <c r="L12" s="2010" t="n">
        <v>3</v>
      </c>
      <c r="M12" s="2010" t="n">
        <v>10</v>
      </c>
      <c r="N12" s="2010" t="n">
        <v>17</v>
      </c>
      <c r="O12" s="2010" t="n">
        <v>24</v>
      </c>
      <c r="P12" s="2010" t="n">
        <v>1</v>
      </c>
      <c r="Q12" s="2010" t="n">
        <v>8</v>
      </c>
      <c r="R12" s="2010" t="n">
        <v>15</v>
      </c>
      <c r="S12" s="2010" t="n">
        <v>22</v>
      </c>
      <c r="T12" s="567" t="n">
        <v>29</v>
      </c>
      <c r="U12" s="2010" t="n">
        <v>5</v>
      </c>
      <c r="V12" s="2010" t="n">
        <v>12</v>
      </c>
      <c r="W12" s="2010" t="n">
        <v>19</v>
      </c>
      <c r="X12" s="567" t="n">
        <v>26</v>
      </c>
      <c r="Y12" s="2010" t="n">
        <v>2</v>
      </c>
      <c r="Z12" s="2010" t="n">
        <v>9</v>
      </c>
      <c r="AA12" s="2010" t="n">
        <v>16</v>
      </c>
      <c r="AB12" s="567" t="n">
        <v>23</v>
      </c>
      <c r="AC12" s="2010" t="n">
        <v>2</v>
      </c>
      <c r="AD12" s="2010" t="n">
        <v>9</v>
      </c>
      <c r="AE12" s="2010" t="n">
        <v>16</v>
      </c>
      <c r="AF12" s="2010" t="n">
        <v>23</v>
      </c>
      <c r="AG12" s="567" t="n">
        <v>30</v>
      </c>
      <c r="AH12" s="2010" t="n">
        <v>6</v>
      </c>
      <c r="AI12" s="2010" t="n">
        <v>13</v>
      </c>
      <c r="AJ12" s="2010" t="n">
        <v>20</v>
      </c>
      <c r="AK12" s="567" t="n">
        <v>27</v>
      </c>
      <c r="AL12" s="2010" t="n">
        <v>4</v>
      </c>
      <c r="AM12" s="2010" t="n">
        <v>11</v>
      </c>
      <c r="AN12" s="2010" t="n">
        <v>18</v>
      </c>
      <c r="AO12" s="2010" t="n">
        <v>25</v>
      </c>
      <c r="AP12" s="2010" t="n">
        <v>1</v>
      </c>
      <c r="AQ12" s="2010" t="n">
        <v>8</v>
      </c>
      <c r="AR12" s="2010" t="n">
        <v>15</v>
      </c>
      <c r="AS12" s="2010" t="n">
        <v>22</v>
      </c>
      <c r="AT12" s="567" t="n">
        <v>29</v>
      </c>
      <c r="AU12" s="139" t="n"/>
      <c r="AV12" s="2010" t="n">
        <v>6</v>
      </c>
      <c r="AW12" s="2010" t="n">
        <v>13</v>
      </c>
      <c r="AX12" s="2010" t="n">
        <v>20</v>
      </c>
      <c r="AY12" s="1220" t="n">
        <v>27</v>
      </c>
      <c r="AZ12" s="2010" t="n">
        <v>3</v>
      </c>
      <c r="BA12" s="2010" t="n">
        <v>10</v>
      </c>
      <c r="BB12" s="2010" t="n">
        <v>17</v>
      </c>
      <c r="BC12" s="798" t="n">
        <v>24</v>
      </c>
      <c r="BD12" s="2011" t="n"/>
      <c r="BE12" s="2011" t="n"/>
      <c r="BF12" s="112" t="n"/>
      <c r="BG12" s="2011" t="n"/>
      <c r="BH12" s="2011" t="n"/>
      <c r="BI12" s="2011" t="n"/>
      <c r="BJ12" s="201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32" t="n"/>
      <c r="B13" s="2009" t="n"/>
      <c r="C13" s="2010" t="n">
        <v>7</v>
      </c>
      <c r="D13" s="2010" t="n">
        <v>14</v>
      </c>
      <c r="E13" s="2010" t="n">
        <v>21</v>
      </c>
      <c r="F13" s="2010" t="n">
        <v>28</v>
      </c>
      <c r="G13" s="2010" t="n">
        <v>5</v>
      </c>
      <c r="H13" s="2010" t="n">
        <v>12</v>
      </c>
      <c r="I13" s="2010" t="n">
        <v>19</v>
      </c>
      <c r="J13" s="2010" t="n">
        <v>26</v>
      </c>
      <c r="K13" s="2010" t="n">
        <v>2</v>
      </c>
      <c r="L13" s="2010" t="n">
        <v>9</v>
      </c>
      <c r="M13" s="2010" t="n">
        <v>16</v>
      </c>
      <c r="N13" s="2010" t="n">
        <v>23</v>
      </c>
      <c r="O13" s="2010" t="n">
        <v>30</v>
      </c>
      <c r="P13" s="2010" t="n">
        <v>7</v>
      </c>
      <c r="Q13" s="2010" t="n">
        <v>14</v>
      </c>
      <c r="R13" s="2010" t="n">
        <v>21</v>
      </c>
      <c r="S13" s="2010" t="n">
        <v>28</v>
      </c>
      <c r="T13" s="2010" t="n">
        <v>4</v>
      </c>
      <c r="U13" s="2010" t="n">
        <v>11</v>
      </c>
      <c r="V13" s="2010" t="n">
        <v>18</v>
      </c>
      <c r="W13" s="2010" t="n">
        <v>25</v>
      </c>
      <c r="X13" s="2010" t="n">
        <v>1</v>
      </c>
      <c r="Y13" s="2010" t="n">
        <v>8</v>
      </c>
      <c r="Z13" s="2010" t="n">
        <v>15</v>
      </c>
      <c r="AA13" s="2010" t="n">
        <v>22</v>
      </c>
      <c r="AB13" s="2010" t="n">
        <v>1</v>
      </c>
      <c r="AC13" s="2010" t="n">
        <v>8</v>
      </c>
      <c r="AD13" s="2010" t="n">
        <v>15</v>
      </c>
      <c r="AE13" s="2010" t="n">
        <v>22</v>
      </c>
      <c r="AF13" s="2010" t="n">
        <v>29</v>
      </c>
      <c r="AG13" s="2010" t="n">
        <v>5</v>
      </c>
      <c r="AH13" s="2010" t="n">
        <v>12</v>
      </c>
      <c r="AI13" s="2010" t="n">
        <v>19</v>
      </c>
      <c r="AJ13" s="2010" t="n">
        <v>26</v>
      </c>
      <c r="AK13" s="2010" t="n">
        <v>3</v>
      </c>
      <c r="AL13" s="2010" t="n">
        <v>10</v>
      </c>
      <c r="AM13" s="2010" t="n">
        <v>17</v>
      </c>
      <c r="AN13" s="2010" t="n">
        <v>24</v>
      </c>
      <c r="AO13" s="2010" t="n">
        <v>31</v>
      </c>
      <c r="AP13" s="2010" t="n">
        <v>7</v>
      </c>
      <c r="AQ13" s="2010" t="n">
        <v>14</v>
      </c>
      <c r="AR13" s="2010" t="n">
        <v>21</v>
      </c>
      <c r="AS13" s="2010" t="n">
        <v>28</v>
      </c>
      <c r="AT13" s="797" t="n">
        <v>5</v>
      </c>
      <c r="AU13" s="128" t="n"/>
      <c r="AV13" s="2010" t="n">
        <v>12</v>
      </c>
      <c r="AW13" s="2010" t="n">
        <v>19</v>
      </c>
      <c r="AX13" s="2010" t="n">
        <v>26</v>
      </c>
      <c r="AY13" s="798" t="n">
        <v>2</v>
      </c>
      <c r="AZ13" s="2010" t="n">
        <v>9</v>
      </c>
      <c r="BA13" s="2010" t="n">
        <v>16</v>
      </c>
      <c r="BB13" s="2010" t="n">
        <v>23</v>
      </c>
      <c r="BC13" s="798" t="n">
        <v>31</v>
      </c>
      <c r="BD13" s="2011" t="n"/>
      <c r="BE13" s="2011" t="n"/>
      <c r="BF13" s="112" t="n"/>
      <c r="BG13" s="2011" t="n"/>
      <c r="BH13" s="2011" t="n"/>
      <c r="BI13" s="2011" t="n"/>
      <c r="BJ13" s="201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32" t="n"/>
      <c r="B14" s="2012" t="n"/>
      <c r="C14" s="2010" t="n">
        <v>1</v>
      </c>
      <c r="D14" s="2010" t="n">
        <v>2</v>
      </c>
      <c r="E14" s="2010" t="n">
        <v>3</v>
      </c>
      <c r="F14" s="2010" t="n">
        <v>4</v>
      </c>
      <c r="G14" s="2010" t="n">
        <v>5</v>
      </c>
      <c r="H14" s="2010" t="n">
        <v>6</v>
      </c>
      <c r="I14" s="2010" t="n">
        <v>7</v>
      </c>
      <c r="J14" s="2010" t="n">
        <v>8</v>
      </c>
      <c r="K14" s="2010" t="n">
        <v>9</v>
      </c>
      <c r="L14" s="2010" t="n">
        <v>10</v>
      </c>
      <c r="M14" s="2010" t="n">
        <v>11</v>
      </c>
      <c r="N14" s="2010" t="n">
        <v>12</v>
      </c>
      <c r="O14" s="2010" t="n">
        <v>13</v>
      </c>
      <c r="P14" s="2010" t="n">
        <v>14</v>
      </c>
      <c r="Q14" s="2010" t="n">
        <v>15</v>
      </c>
      <c r="R14" s="2010" t="n">
        <v>16</v>
      </c>
      <c r="S14" s="2010" t="n">
        <v>17</v>
      </c>
      <c r="T14" s="2010" t="n">
        <v>18</v>
      </c>
      <c r="U14" s="2010" t="n">
        <v>19</v>
      </c>
      <c r="V14" s="2010" t="n">
        <v>20</v>
      </c>
      <c r="W14" s="2010" t="n">
        <v>21</v>
      </c>
      <c r="X14" s="2010" t="n">
        <v>22</v>
      </c>
      <c r="Y14" s="2010" t="n">
        <v>23</v>
      </c>
      <c r="Z14" s="2010" t="n">
        <v>24</v>
      </c>
      <c r="AA14" s="2010" t="n">
        <v>25</v>
      </c>
      <c r="AB14" s="2010" t="n">
        <v>26</v>
      </c>
      <c r="AC14" s="2010" t="n">
        <v>27</v>
      </c>
      <c r="AD14" s="2010" t="n">
        <v>28</v>
      </c>
      <c r="AE14" s="2010" t="n">
        <v>29</v>
      </c>
      <c r="AF14" s="2010" t="n">
        <v>30</v>
      </c>
      <c r="AG14" s="2010" t="n">
        <v>31</v>
      </c>
      <c r="AH14" s="2010" t="n">
        <v>32</v>
      </c>
      <c r="AI14" s="2010" t="n">
        <v>33</v>
      </c>
      <c r="AJ14" s="2010" t="n">
        <v>34</v>
      </c>
      <c r="AK14" s="2010" t="n">
        <v>35</v>
      </c>
      <c r="AL14" s="2010" t="n">
        <v>36</v>
      </c>
      <c r="AM14" s="2010" t="n">
        <v>37</v>
      </c>
      <c r="AN14" s="2010" t="n">
        <v>38</v>
      </c>
      <c r="AO14" s="2010" t="n">
        <v>39</v>
      </c>
      <c r="AP14" s="2010" t="n">
        <v>40</v>
      </c>
      <c r="AQ14" s="2010" t="n">
        <v>41</v>
      </c>
      <c r="AR14" s="2010" t="n">
        <v>42</v>
      </c>
      <c r="AS14" s="2010" t="n">
        <v>43</v>
      </c>
      <c r="AT14" s="797" t="n">
        <v>44</v>
      </c>
      <c r="AU14" s="128" t="n"/>
      <c r="AV14" s="2010" t="n">
        <v>45</v>
      </c>
      <c r="AW14" s="2010" t="n">
        <v>46</v>
      </c>
      <c r="AX14" s="2010" t="n">
        <v>47</v>
      </c>
      <c r="AY14" s="798" t="n">
        <v>48</v>
      </c>
      <c r="AZ14" s="2010" t="n">
        <v>49</v>
      </c>
      <c r="BA14" s="2010" t="n">
        <v>50</v>
      </c>
      <c r="BB14" s="2010" t="n">
        <v>51</v>
      </c>
      <c r="BC14" s="798" t="n">
        <v>52</v>
      </c>
      <c r="BD14" s="2014" t="n"/>
      <c r="BE14" s="2014" t="n"/>
      <c r="BF14" s="138" t="n"/>
      <c r="BG14" s="2014" t="n"/>
      <c r="BH14" s="2014" t="n"/>
      <c r="BI14" s="2014" t="n"/>
      <c r="BJ14" s="2014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75" t="n"/>
      <c r="B15" s="2015" t="inlineStr">
        <is>
          <t>I</t>
        </is>
      </c>
      <c r="C15" s="2016" t="n"/>
      <c r="D15" s="2016" t="n"/>
      <c r="E15" s="2016" t="n"/>
      <c r="F15" s="2016" t="n"/>
      <c r="G15" s="2016" t="n"/>
      <c r="H15" s="2016" t="n"/>
      <c r="I15" s="2016" t="n"/>
      <c r="J15" s="2016" t="n"/>
      <c r="K15" s="2016" t="inlineStr">
        <is>
          <t>18</t>
        </is>
      </c>
      <c r="L15" s="2016" t="n"/>
      <c r="M15" s="2016" t="n"/>
      <c r="N15" s="2016" t="n"/>
      <c r="O15" s="2016" t="n"/>
      <c r="P15" s="2016" t="n"/>
      <c r="Q15" s="2016" t="n"/>
      <c r="R15" s="2016" t="n"/>
      <c r="S15" s="2016" t="n"/>
      <c r="T15" s="2016" t="n"/>
      <c r="U15" s="703" t="inlineStr">
        <is>
          <t>:</t>
        </is>
      </c>
      <c r="V15" s="703" t="inlineStr">
        <is>
          <t>:</t>
        </is>
      </c>
      <c r="W15" s="703" t="inlineStr">
        <is>
          <t>:</t>
        </is>
      </c>
      <c r="X15" s="703" t="inlineStr">
        <is>
          <t>=</t>
        </is>
      </c>
      <c r="Y15" s="703" t="inlineStr">
        <is>
          <t>=</t>
        </is>
      </c>
      <c r="Z15" s="2017" t="n"/>
      <c r="AA15" s="2148" t="n"/>
      <c r="AB15" s="2017" t="n"/>
      <c r="AC15" s="2017" t="n"/>
      <c r="AD15" s="2017" t="n"/>
      <c r="AE15" s="2017" t="n"/>
      <c r="AF15" s="2017" t="n"/>
      <c r="AG15" s="2017" t="n"/>
      <c r="AH15" s="2017" t="n"/>
      <c r="AI15" s="2019" t="inlineStr">
        <is>
          <t>18</t>
        </is>
      </c>
      <c r="AJ15" s="2017" t="n"/>
      <c r="AK15" s="2017" t="n"/>
      <c r="AL15" s="2017" t="n"/>
      <c r="AM15" s="2017" t="n"/>
      <c r="AN15" s="2017" t="n"/>
      <c r="AO15" s="703" t="n"/>
      <c r="AP15" s="703" t="n"/>
      <c r="AQ15" s="703" t="n"/>
      <c r="AR15" s="703" t="inlineStr">
        <is>
          <t>:</t>
        </is>
      </c>
      <c r="AS15" s="703" t="inlineStr">
        <is>
          <t>:</t>
        </is>
      </c>
      <c r="AT15" s="804" t="inlineStr">
        <is>
          <t>:</t>
        </is>
      </c>
      <c r="AU15" s="128" t="n"/>
      <c r="AV15" s="703" t="inlineStr">
        <is>
          <t>=</t>
        </is>
      </c>
      <c r="AW15" s="703" t="inlineStr">
        <is>
          <t>=</t>
        </is>
      </c>
      <c r="AX15" s="703" t="inlineStr">
        <is>
          <t>=</t>
        </is>
      </c>
      <c r="AY15" s="636" t="inlineStr">
        <is>
          <t>=</t>
        </is>
      </c>
      <c r="AZ15" s="703" t="inlineStr">
        <is>
          <t>=</t>
        </is>
      </c>
      <c r="BA15" s="703" t="inlineStr">
        <is>
          <t>=</t>
        </is>
      </c>
      <c r="BB15" s="447" t="inlineStr">
        <is>
          <t>=</t>
        </is>
      </c>
      <c r="BC15" s="636" t="inlineStr">
        <is>
          <t>=</t>
        </is>
      </c>
      <c r="BD15" s="2020" t="n">
        <v>36</v>
      </c>
      <c r="BE15" s="2020" t="n">
        <v>6</v>
      </c>
      <c r="BF15" s="2020" t="n"/>
      <c r="BG15" s="2020" t="n"/>
      <c r="BH15" s="2020" t="n"/>
      <c r="BI15" s="2020" t="n">
        <v>10</v>
      </c>
      <c r="BJ15" s="2020">
        <f>BD15+BE15+BF15+BG15+BH15+BI15</f>
        <v/>
      </c>
      <c r="BK15" s="88" t="n"/>
      <c r="BL15" s="1" t="n"/>
      <c r="BM15" s="88" t="n"/>
      <c r="BN15" s="1" t="n"/>
      <c r="BO15" s="88" t="n"/>
      <c r="BP15" s="1" t="n"/>
      <c r="BQ15" s="88" t="n"/>
      <c r="BR15" s="1" t="n"/>
      <c r="BS15" s="88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75" t="n"/>
      <c r="B16" s="1649" t="inlineStr">
        <is>
          <t>II</t>
        </is>
      </c>
      <c r="C16" s="2021" t="n"/>
      <c r="D16" s="2021" t="n"/>
      <c r="E16" s="2021" t="n"/>
      <c r="F16" s="2021" t="n"/>
      <c r="G16" s="2021" t="n"/>
      <c r="H16" s="2021" t="n"/>
      <c r="I16" s="2021" t="n"/>
      <c r="J16" s="2021" t="n">
        <v>17</v>
      </c>
      <c r="K16" s="2021" t="n"/>
      <c r="L16" s="2021" t="n"/>
      <c r="M16" s="2021" t="n"/>
      <c r="N16" s="589" t="n"/>
      <c r="O16" s="589" t="n"/>
      <c r="P16" s="1875" t="n"/>
      <c r="Q16" s="589" t="n"/>
      <c r="R16" s="589" t="n"/>
      <c r="S16" s="1875" t="n"/>
      <c r="T16" s="1875" t="inlineStr">
        <is>
          <t>:</t>
        </is>
      </c>
      <c r="U16" s="1875" t="inlineStr">
        <is>
          <t>:</t>
        </is>
      </c>
      <c r="V16" s="1875" t="inlineStr">
        <is>
          <t>:</t>
        </is>
      </c>
      <c r="W16" s="1875" t="inlineStr">
        <is>
          <t>=</t>
        </is>
      </c>
      <c r="X16" s="1875" t="inlineStr">
        <is>
          <t>=</t>
        </is>
      </c>
      <c r="Y16" s="1875" t="inlineStr">
        <is>
          <t>X</t>
        </is>
      </c>
      <c r="Z16" s="1875" t="inlineStr">
        <is>
          <t>X</t>
        </is>
      </c>
      <c r="AA16" s="1875" t="inlineStr">
        <is>
          <t>X</t>
        </is>
      </c>
      <c r="AB16" s="1875" t="inlineStr">
        <is>
          <t>X</t>
        </is>
      </c>
      <c r="AC16" s="589" t="inlineStr">
        <is>
          <t>/</t>
        </is>
      </c>
      <c r="AD16" s="589" t="inlineStr">
        <is>
          <t>/</t>
        </is>
      </c>
      <c r="AE16" s="589" t="inlineStr">
        <is>
          <t>/</t>
        </is>
      </c>
      <c r="AF16" s="589" t="inlineStr">
        <is>
          <t>/</t>
        </is>
      </c>
      <c r="AG16" s="589" t="inlineStr">
        <is>
          <t>/</t>
        </is>
      </c>
      <c r="AH16" s="589" t="inlineStr">
        <is>
          <t>/</t>
        </is>
      </c>
      <c r="AI16" s="589" t="inlineStr">
        <is>
          <t>/</t>
        </is>
      </c>
      <c r="AJ16" s="589" t="inlineStr">
        <is>
          <t>/</t>
        </is>
      </c>
      <c r="AK16" s="589" t="inlineStr">
        <is>
          <t>/</t>
        </is>
      </c>
      <c r="AL16" s="589" t="inlineStr">
        <is>
          <t>/</t>
        </is>
      </c>
      <c r="AM16" s="589" t="inlineStr">
        <is>
          <t>/</t>
        </is>
      </c>
      <c r="AN16" s="589" t="inlineStr">
        <is>
          <t>/</t>
        </is>
      </c>
      <c r="AO16" s="589" t="inlineStr">
        <is>
          <t>/</t>
        </is>
      </c>
      <c r="AP16" s="589" t="inlineStr">
        <is>
          <t>/</t>
        </is>
      </c>
      <c r="AQ16" s="589" t="inlineStr">
        <is>
          <t>/</t>
        </is>
      </c>
      <c r="AR16" s="589" t="inlineStr">
        <is>
          <t>/</t>
        </is>
      </c>
      <c r="AS16" s="589" t="inlineStr">
        <is>
          <t>//</t>
        </is>
      </c>
      <c r="AT16" s="341" t="inlineStr">
        <is>
          <t>//</t>
        </is>
      </c>
      <c r="AU16" s="2022" t="n"/>
      <c r="AV16" s="588" t="n"/>
      <c r="AW16" s="343" t="n"/>
      <c r="AX16" s="343" t="n"/>
      <c r="AY16" s="343" t="n"/>
      <c r="AZ16" s="343" t="n"/>
      <c r="BA16" s="343" t="n"/>
      <c r="BB16" s="343" t="n"/>
      <c r="BC16" s="343" t="n"/>
      <c r="BD16" s="576" t="n">
        <v>17</v>
      </c>
      <c r="BE16" s="576" t="n">
        <v>3</v>
      </c>
      <c r="BF16" s="576" t="n">
        <v>4</v>
      </c>
      <c r="BG16" s="576" t="n">
        <v>16</v>
      </c>
      <c r="BH16" s="2247" t="n">
        <v>2</v>
      </c>
      <c r="BI16" s="576" t="n">
        <v>2</v>
      </c>
      <c r="BJ16" s="2020">
        <f>BD16+BE16+BF16+BG16+BH16+BI16</f>
        <v/>
      </c>
      <c r="BK16" s="88" t="n"/>
      <c r="BL16" s="1" t="n"/>
      <c r="BM16" s="88" t="n"/>
      <c r="BN16" s="1" t="n"/>
      <c r="BO16" s="88" t="n"/>
      <c r="BP16" s="1" t="n"/>
      <c r="BQ16" s="88" t="n"/>
      <c r="BR16" s="1" t="n"/>
      <c r="BS16" s="88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75" t="n"/>
      <c r="B17" s="346" t="n"/>
      <c r="C17" s="347" t="n"/>
      <c r="D17" s="347" t="n"/>
      <c r="E17" s="347" t="n"/>
      <c r="F17" s="347" t="n"/>
      <c r="G17" s="347" t="n"/>
      <c r="H17" s="347" t="n"/>
      <c r="I17" s="347" t="n"/>
      <c r="J17" s="347" t="n"/>
      <c r="K17" s="347" t="n"/>
      <c r="L17" s="347" t="n"/>
      <c r="M17" s="347" t="n"/>
      <c r="N17" s="347" t="n"/>
      <c r="O17" s="347" t="n"/>
      <c r="P17" s="347" t="n"/>
      <c r="Q17" s="347" t="n"/>
      <c r="R17" s="347" t="n"/>
      <c r="S17" s="347" t="n"/>
      <c r="T17" s="347" t="n"/>
      <c r="U17" s="347" t="n"/>
      <c r="V17" s="347" t="n"/>
      <c r="W17" s="347" t="n"/>
      <c r="X17" s="347" t="n"/>
      <c r="Y17" s="346" t="n"/>
      <c r="Z17" s="346" t="n"/>
      <c r="AA17" s="75" t="n"/>
      <c r="AB17" s="346" t="n"/>
      <c r="AC17" s="346" t="n"/>
      <c r="AD17" s="346" t="n"/>
      <c r="AE17" s="346" t="n"/>
      <c r="AF17" s="346" t="n"/>
      <c r="AG17" s="346" t="n"/>
      <c r="AH17" s="346" t="n"/>
      <c r="AI17" s="346" t="n"/>
      <c r="AJ17" s="346" t="n"/>
      <c r="AK17" s="346" t="n"/>
      <c r="AL17" s="346" t="n"/>
      <c r="AM17" s="346" t="n"/>
      <c r="AN17" s="346" t="n"/>
      <c r="AO17" s="346" t="n"/>
      <c r="AP17" s="346" t="n"/>
      <c r="AQ17" s="346" t="n"/>
      <c r="AR17" s="346" t="n"/>
      <c r="AS17" s="346" t="n"/>
      <c r="AT17" s="346" t="n"/>
      <c r="AU17" s="346" t="n"/>
      <c r="AV17" s="346" t="n"/>
      <c r="AW17" s="346" t="n"/>
      <c r="AX17" s="346" t="n"/>
      <c r="AY17" s="346" t="n"/>
      <c r="AZ17" s="346" t="n"/>
      <c r="BA17" s="346" t="n"/>
      <c r="BB17" s="346" t="n"/>
      <c r="BC17" s="89">
        <f>SUM(BB18:BC19)</f>
        <v/>
      </c>
      <c r="BD17" s="1620">
        <f>BD15+BD16</f>
        <v/>
      </c>
      <c r="BE17" s="576">
        <f>BE15+BE16</f>
        <v/>
      </c>
      <c r="BF17" s="1620">
        <f>BF15+BF16</f>
        <v/>
      </c>
      <c r="BG17" s="576">
        <f>BG15+BG16</f>
        <v/>
      </c>
      <c r="BH17" s="576">
        <f>BH15+BH16</f>
        <v/>
      </c>
      <c r="BI17" s="576">
        <f>BI15+BI16</f>
        <v/>
      </c>
      <c r="BJ17" s="576">
        <f>BJ15+BJ16</f>
        <v/>
      </c>
      <c r="BK17" s="88" t="n"/>
      <c r="BL17" s="88" t="n"/>
      <c r="BM17" s="1" t="n"/>
      <c r="BN17" s="88" t="n"/>
      <c r="BO17" s="1" t="n"/>
      <c r="BP17" s="88" t="n"/>
      <c r="BQ17" s="1" t="n"/>
      <c r="BR17" s="88" t="n"/>
      <c r="BS17" s="1" t="n"/>
      <c r="BT17" s="75" t="n"/>
      <c r="BU17" s="75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92" t="n"/>
      <c r="B18" s="91" t="inlineStr">
        <is>
          <t>Обозначения:</t>
        </is>
      </c>
      <c r="C18" s="92" t="n"/>
      <c r="D18" s="91" t="n"/>
      <c r="E18" s="91" t="n"/>
      <c r="F18" s="91" t="n"/>
      <c r="G18" s="92" t="n"/>
      <c r="H18" s="93" t="n"/>
      <c r="I18" s="94" t="inlineStr">
        <is>
          <t>−</t>
        </is>
      </c>
      <c r="J18" s="91" t="inlineStr">
        <is>
          <t>теоретическое обучение</t>
        </is>
      </c>
      <c r="K18" s="91" t="n"/>
      <c r="L18" s="91" t="n"/>
      <c r="M18" s="91" t="n"/>
      <c r="N18" s="91" t="n"/>
      <c r="O18" s="91" t="n"/>
      <c r="P18" s="91" t="n"/>
      <c r="Q18" s="91" t="n"/>
      <c r="R18" s="94" t="n"/>
      <c r="S18" s="94" t="n"/>
      <c r="T18" s="92" t="n"/>
      <c r="U18" s="92" t="n"/>
      <c r="V18" s="95" t="inlineStr">
        <is>
          <t>Х</t>
        </is>
      </c>
      <c r="W18" s="94" t="inlineStr">
        <is>
          <t>−</t>
        </is>
      </c>
      <c r="X18" s="91" t="inlineStr">
        <is>
          <t>производственная практика</t>
        </is>
      </c>
      <c r="Y18" s="90" t="n"/>
      <c r="Z18" s="90" t="n"/>
      <c r="AA18" s="90" t="n"/>
      <c r="AB18" s="90" t="n"/>
      <c r="AC18" s="90" t="n"/>
      <c r="AD18" s="92" t="n"/>
      <c r="AE18" s="92" t="n"/>
      <c r="AF18" s="92" t="n"/>
      <c r="AG18" s="92" t="n"/>
      <c r="AH18" s="92" t="n"/>
      <c r="AI18" s="1" t="n"/>
      <c r="AJ18" s="1" t="n"/>
      <c r="AK18" s="1" t="n"/>
      <c r="AL18" s="96" t="inlineStr">
        <is>
          <t>//</t>
        </is>
      </c>
      <c r="AM18" s="94" t="inlineStr">
        <is>
          <t>−</t>
        </is>
      </c>
      <c r="AN18" s="91" t="inlineStr">
        <is>
          <t>итоговая аттестация</t>
        </is>
      </c>
      <c r="AO18" s="91" t="n"/>
      <c r="AP18" s="91" t="n"/>
      <c r="AQ18" s="91" t="n"/>
      <c r="AR18" s="92" t="n"/>
      <c r="AS18" s="92" t="n"/>
      <c r="AT18" s="92" t="n"/>
      <c r="AU18" s="91" t="n"/>
      <c r="AV18" s="91" t="n"/>
      <c r="AW18" s="91" t="n"/>
      <c r="AX18" s="91" t="n"/>
      <c r="AY18" s="97" t="n"/>
      <c r="AZ18" s="97" t="n"/>
      <c r="BA18" s="97" t="n"/>
      <c r="BB18" s="97" t="n"/>
      <c r="BC18" s="97" t="n"/>
      <c r="BD18" s="97" t="n"/>
      <c r="BE18" s="97" t="n"/>
      <c r="BF18" s="97" t="n"/>
      <c r="BG18" s="97" t="n"/>
      <c r="BH18" s="97" t="n"/>
      <c r="BI18" s="97" t="n"/>
      <c r="BJ18" s="97" t="n"/>
      <c r="BK18" s="1450" t="n"/>
      <c r="BL18" s="97" t="n"/>
      <c r="BM18" s="97" t="n"/>
      <c r="BN18" s="97" t="n"/>
      <c r="BO18" s="97" t="n"/>
      <c r="BP18" s="97" t="n"/>
      <c r="BQ18" s="97" t="n"/>
      <c r="BR18" s="97" t="n"/>
      <c r="BS18" s="97" t="n"/>
      <c r="BT18" s="97" t="n"/>
      <c r="BU18" s="97" t="n"/>
      <c r="BV18" s="97" t="n"/>
      <c r="BW18" s="92" t="n"/>
      <c r="BX18" s="92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92" t="n"/>
      <c r="B19" s="91" t="n"/>
      <c r="C19" s="92" t="n"/>
      <c r="D19" s="91" t="n"/>
      <c r="E19" s="91" t="n"/>
      <c r="F19" s="91" t="n"/>
      <c r="G19" s="91" t="n"/>
      <c r="H19" s="91" t="n"/>
      <c r="I19" s="91" t="n"/>
      <c r="J19" s="91" t="n"/>
      <c r="K19" s="91" t="n"/>
      <c r="L19" s="91" t="n"/>
      <c r="M19" s="91" t="n"/>
      <c r="N19" s="91" t="n"/>
      <c r="O19" s="91" t="n"/>
      <c r="P19" s="91" t="n"/>
      <c r="Q19" s="91" t="n"/>
      <c r="R19" s="91" t="n"/>
      <c r="S19" s="91" t="n"/>
      <c r="T19" s="92" t="n"/>
      <c r="U19" s="92" t="n"/>
      <c r="V19" s="91" t="n"/>
      <c r="W19" s="91" t="n"/>
      <c r="X19" s="91" t="n"/>
      <c r="Y19" s="90" t="n"/>
      <c r="Z19" s="90" t="n"/>
      <c r="AA19" s="90" t="n"/>
      <c r="AB19" s="90" t="n"/>
      <c r="AC19" s="90" t="n"/>
      <c r="AD19" s="91" t="n"/>
      <c r="AE19" s="91" t="n"/>
      <c r="AF19" s="92" t="n"/>
      <c r="AG19" s="92" t="n"/>
      <c r="AH19" s="92" t="n"/>
      <c r="AI19" s="1" t="n"/>
      <c r="AJ19" s="1" t="n"/>
      <c r="AK19" s="1" t="n"/>
      <c r="AL19" s="91" t="n"/>
      <c r="AM19" s="91" t="n"/>
      <c r="AN19" s="91" t="n"/>
      <c r="AO19" s="91" t="n"/>
      <c r="AP19" s="91" t="n"/>
      <c r="AQ19" s="91" t="n"/>
      <c r="AR19" s="91" t="n"/>
      <c r="AS19" s="91" t="n"/>
      <c r="AT19" s="92" t="n"/>
      <c r="AU19" s="91" t="n"/>
      <c r="AV19" s="91" t="n"/>
      <c r="AW19" s="91" t="n"/>
      <c r="AX19" s="91" t="n"/>
      <c r="AY19" s="91" t="n"/>
      <c r="AZ19" s="91" t="n"/>
      <c r="BA19" s="91" t="n"/>
      <c r="BB19" s="91" t="n"/>
      <c r="BC19" s="91" t="n"/>
      <c r="BD19" s="91" t="n"/>
      <c r="BE19" s="91" t="n"/>
      <c r="BF19" s="91" t="n"/>
      <c r="BG19" s="91" t="n"/>
      <c r="BH19" s="91" t="n"/>
      <c r="BI19" s="91" t="n"/>
      <c r="BJ19" s="91" t="n"/>
      <c r="BK19" s="94" t="n"/>
      <c r="BL19" s="91" t="n"/>
      <c r="BM19" s="91" t="n"/>
      <c r="BN19" s="91" t="n"/>
      <c r="BO19" s="91" t="n"/>
      <c r="BP19" s="91" t="n"/>
      <c r="BQ19" s="91" t="n"/>
      <c r="BR19" s="91" t="n"/>
      <c r="BS19" s="91" t="n"/>
      <c r="BT19" s="91" t="n"/>
      <c r="BU19" s="91" t="n"/>
      <c r="BV19" s="91" t="n"/>
      <c r="BW19" s="92" t="n"/>
      <c r="BX19" s="92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92" t="n"/>
      <c r="B20" s="91" t="n"/>
      <c r="C20" s="91" t="n"/>
      <c r="D20" s="91" t="n"/>
      <c r="E20" s="91" t="n"/>
      <c r="F20" s="91" t="n"/>
      <c r="G20" s="92" t="n"/>
      <c r="H20" s="95" t="inlineStr">
        <is>
          <t>:</t>
        </is>
      </c>
      <c r="I20" s="94" t="inlineStr">
        <is>
          <t>−</t>
        </is>
      </c>
      <c r="J20" s="91" t="inlineStr">
        <is>
          <t>экзаменационная сессия</t>
        </is>
      </c>
      <c r="K20" s="91" t="n"/>
      <c r="L20" s="91" t="n"/>
      <c r="M20" s="91" t="n"/>
      <c r="N20" s="91" t="n"/>
      <c r="O20" s="91" t="n"/>
      <c r="P20" s="91" t="n"/>
      <c r="Q20" s="91" t="n"/>
      <c r="R20" s="94" t="n"/>
      <c r="S20" s="94" t="n"/>
      <c r="T20" s="92" t="n"/>
      <c r="U20" s="92" t="n"/>
      <c r="V20" s="96" t="inlineStr">
        <is>
          <t>/</t>
        </is>
      </c>
      <c r="W20" s="94" t="inlineStr">
        <is>
          <t>−</t>
        </is>
      </c>
      <c r="X20" s="91" t="inlineStr">
        <is>
          <t>магистерская диссертация</t>
        </is>
      </c>
      <c r="Y20" s="90" t="n"/>
      <c r="Z20" s="90" t="n"/>
      <c r="AA20" s="90" t="n"/>
      <c r="AB20" s="90" t="n"/>
      <c r="AC20" s="90" t="n"/>
      <c r="AD20" s="92" t="n"/>
      <c r="AE20" s="92" t="n"/>
      <c r="AF20" s="92" t="n"/>
      <c r="AG20" s="92" t="n"/>
      <c r="AH20" s="92" t="n"/>
      <c r="AI20" s="1" t="n"/>
      <c r="AJ20" s="1" t="n"/>
      <c r="AK20" s="1" t="n"/>
      <c r="AL20" s="95" t="inlineStr">
        <is>
          <t>=</t>
        </is>
      </c>
      <c r="AM20" s="94" t="inlineStr">
        <is>
          <t>−</t>
        </is>
      </c>
      <c r="AN20" s="91" t="inlineStr">
        <is>
          <t>каникулы</t>
        </is>
      </c>
      <c r="AO20" s="97" t="n"/>
      <c r="AP20" s="97" t="n"/>
      <c r="AQ20" s="90" t="n"/>
      <c r="AR20" s="90" t="n"/>
      <c r="AS20" s="92" t="n"/>
      <c r="AT20" s="92" t="n"/>
      <c r="AU20" s="91" t="n"/>
      <c r="AV20" s="91" t="n"/>
      <c r="AW20" s="91" t="n"/>
      <c r="AX20" s="91" t="n"/>
      <c r="AY20" s="90" t="n"/>
      <c r="AZ20" s="90" t="n"/>
      <c r="BA20" s="90" t="n"/>
      <c r="BB20" s="90" t="n"/>
      <c r="BC20" s="90" t="n"/>
      <c r="BD20" s="90" t="n"/>
      <c r="BE20" s="90" t="n"/>
      <c r="BF20" s="90" t="n"/>
      <c r="BG20" s="90" t="n"/>
      <c r="BH20" s="90" t="n"/>
      <c r="BI20" s="90" t="n"/>
      <c r="BJ20" s="90" t="n"/>
      <c r="BK20" s="98" t="n"/>
      <c r="BL20" s="90" t="n"/>
      <c r="BM20" s="90" t="n"/>
      <c r="BN20" s="90" t="n"/>
      <c r="BO20" s="90" t="n"/>
      <c r="BP20" s="90" t="n"/>
      <c r="BQ20" s="90" t="n"/>
      <c r="BR20" s="90" t="n"/>
      <c r="BS20" s="90" t="n"/>
      <c r="BT20" s="90" t="n"/>
      <c r="BU20" s="90" t="n"/>
      <c r="BV20" s="90" t="n"/>
      <c r="BW20" s="92" t="n"/>
      <c r="BX20" s="92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6" t="n"/>
      <c r="AD21" s="356" t="n"/>
      <c r="AE21" s="356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6" t="n"/>
      <c r="AV21" s="356" t="n"/>
      <c r="AW21" s="356" t="n"/>
      <c r="AX21" s="356" t="n"/>
      <c r="AY21" s="356" t="n"/>
      <c r="AZ21" s="356" t="n"/>
      <c r="BA21" s="356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516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355" t="n"/>
      <c r="BX21" s="355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6" t="n"/>
      <c r="AD22" s="356" t="n"/>
      <c r="AE22" s="356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6" t="n"/>
      <c r="AV22" s="356" t="n"/>
      <c r="AW22" s="356" t="n"/>
      <c r="AX22" s="356" t="n"/>
      <c r="AY22" s="356" t="n"/>
      <c r="AZ22" s="356" t="n"/>
      <c r="BA22" s="356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51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6" t="n"/>
      <c r="BW22" s="355" t="n"/>
      <c r="BX22" s="355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5" t="n"/>
      <c r="AD23" s="355" t="n"/>
      <c r="AE23" s="355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5" t="n"/>
      <c r="AV23" s="356" t="n"/>
      <c r="AW23" s="356" t="n"/>
      <c r="AX23" s="356" t="n"/>
      <c r="AY23" s="356" t="n"/>
      <c r="AZ23" s="356" t="n"/>
      <c r="BA23" s="355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51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356" t="n"/>
      <c r="BU23" s="356" t="n"/>
      <c r="BV23" s="356" t="n"/>
      <c r="BW23" s="355" t="n"/>
      <c r="BX23" s="355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282" t="n"/>
      <c r="B24" s="543" t="inlineStr">
        <is>
          <t>III. План образовательного процесса</t>
        </is>
      </c>
      <c r="C24" s="544" t="n"/>
      <c r="D24" s="544" t="n"/>
      <c r="E24" s="544" t="n"/>
      <c r="F24" s="544" t="n"/>
      <c r="G24" s="544" t="n"/>
      <c r="H24" s="544" t="n"/>
      <c r="I24" s="544" t="n"/>
      <c r="J24" s="544" t="n"/>
      <c r="K24" s="544" t="n"/>
      <c r="L24" s="544" t="n"/>
      <c r="M24" s="544" t="n"/>
      <c r="N24" s="544" t="n"/>
      <c r="O24" s="544" t="n"/>
      <c r="P24" s="544" t="n"/>
      <c r="Q24" s="544" t="n"/>
      <c r="R24" s="544" t="n"/>
      <c r="S24" s="544" t="n"/>
      <c r="T24" s="544" t="n"/>
      <c r="U24" s="544" t="n"/>
      <c r="V24" s="544" t="n"/>
      <c r="W24" s="544" t="n"/>
      <c r="X24" s="544" t="n"/>
      <c r="Y24" s="544" t="n"/>
      <c r="Z24" s="544" t="n"/>
      <c r="AA24" s="544" t="n"/>
      <c r="AB24" s="544" t="n"/>
      <c r="AC24" s="544" t="n"/>
      <c r="AD24" s="544" t="n"/>
      <c r="AE24" s="544" t="n"/>
      <c r="AF24" s="544" t="n"/>
      <c r="AG24" s="544" t="n"/>
      <c r="AH24" s="544" t="n"/>
      <c r="AI24" s="544" t="n"/>
      <c r="AJ24" s="544" t="n"/>
      <c r="AK24" s="544" t="n"/>
      <c r="AL24" s="544" t="n"/>
      <c r="AM24" s="544" t="n"/>
      <c r="AN24" s="544" t="n"/>
      <c r="AO24" s="544" t="n"/>
      <c r="AP24" s="544" t="n"/>
      <c r="AQ24" s="544" t="n"/>
      <c r="AR24" s="544" t="n"/>
      <c r="AS24" s="544" t="n"/>
      <c r="AT24" s="544" t="n"/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544" t="n"/>
      <c r="BH24" s="544" t="n"/>
      <c r="BI24" s="544" t="n"/>
      <c r="BJ24" s="19" t="n"/>
      <c r="BK24" s="20" t="n"/>
      <c r="BL24" s="19" t="n"/>
      <c r="BM24" s="19" t="n"/>
      <c r="BN24" s="19" t="n"/>
      <c r="BO24" s="19" t="n"/>
      <c r="BP24" s="19" t="n"/>
      <c r="BQ24" s="19" t="n"/>
      <c r="BR24" s="19" t="n"/>
      <c r="BS24" s="19" t="n"/>
      <c r="BT24" s="19" t="n"/>
      <c r="BU24" s="19" t="n"/>
      <c r="BV24" s="19" t="n"/>
      <c r="BW24" s="282" t="n"/>
      <c r="BX24" s="282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355" t="n"/>
      <c r="B25" s="594" t="inlineStr">
        <is>
          <t>№ п/п</t>
        </is>
      </c>
      <c r="C25" s="104" t="n"/>
      <c r="D25" s="595" t="inlineStr">
        <is>
          <t>Название модуля, учебной дисциплины, курсового проекта (курсовой работы)</t>
        </is>
      </c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4" t="n"/>
      <c r="V25" s="596" t="inlineStr">
        <is>
          <t>Экзамены</t>
        </is>
      </c>
      <c r="W25" s="104" t="n"/>
      <c r="X25" s="596" t="inlineStr">
        <is>
          <t>Зачеты</t>
        </is>
      </c>
      <c r="Y25" s="104" t="n"/>
      <c r="Z25" s="1621" t="inlineStr">
        <is>
          <t>Количество академических часов</t>
        </is>
      </c>
      <c r="AA25" s="585" t="n"/>
      <c r="AB25" s="585" t="n"/>
      <c r="AC25" s="585" t="n"/>
      <c r="AD25" s="585" t="n"/>
      <c r="AE25" s="585" t="n"/>
      <c r="AF25" s="585" t="n"/>
      <c r="AG25" s="585" t="n"/>
      <c r="AH25" s="585" t="n"/>
      <c r="AI25" s="585" t="n"/>
      <c r="AJ25" s="585" t="n"/>
      <c r="AK25" s="613" t="n"/>
      <c r="AL25" s="671" t="inlineStr">
        <is>
          <t>Распределение по курсам и семестрам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5" t="n"/>
      <c r="BF25" s="586" t="n"/>
      <c r="BG25" s="1065" t="inlineStr">
        <is>
          <t>Код компетенции</t>
        </is>
      </c>
      <c r="BH25" s="101" t="n"/>
      <c r="BI25" s="101" t="n"/>
      <c r="BJ25" s="104" t="n"/>
      <c r="BK25" s="3501" t="inlineStr">
        <is>
          <t>Учебная дисциплина закреплена за кафедрой</t>
        </is>
      </c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355" t="n"/>
      <c r="B26" s="112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600" t="inlineStr">
        <is>
          <t>Всего</t>
        </is>
      </c>
      <c r="AA26" s="115" t="n"/>
      <c r="AB26" s="214" t="inlineStr">
        <is>
          <t>Аудиторных</t>
        </is>
      </c>
      <c r="AC26" s="115" t="n"/>
      <c r="AD26" s="711" t="inlineStr">
        <is>
          <t>Из них</t>
        </is>
      </c>
      <c r="AE26" s="544" t="n"/>
      <c r="AF26" s="544" t="n"/>
      <c r="AG26" s="544" t="n"/>
      <c r="AH26" s="544" t="n"/>
      <c r="AI26" s="544" t="n"/>
      <c r="AJ26" s="544" t="n"/>
      <c r="AK26" s="603" t="n"/>
      <c r="AL26" s="601" t="inlineStr">
        <is>
          <t>I курс</t>
        </is>
      </c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585" t="n"/>
      <c r="AV26" s="585" t="n"/>
      <c r="AW26" s="586" t="n"/>
      <c r="AX26" s="2248" t="inlineStr">
        <is>
          <t>II курс</t>
        </is>
      </c>
      <c r="AY26" s="585" t="n"/>
      <c r="AZ26" s="585" t="n"/>
      <c r="BA26" s="585" t="n"/>
      <c r="BB26" s="585" t="n"/>
      <c r="BC26" s="585" t="n"/>
      <c r="BD26" s="585" t="n"/>
      <c r="BE26" s="585" t="n"/>
      <c r="BF26" s="586" t="n"/>
      <c r="BG26" s="112" t="n"/>
      <c r="BH26" s="1" t="n"/>
      <c r="BI26" s="1" t="n"/>
      <c r="BJ26" s="114" t="n"/>
      <c r="BK26" s="112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355" t="n"/>
      <c r="B27" s="112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" t="n"/>
      <c r="AA27" s="115" t="n"/>
      <c r="AB27" s="116" t="n"/>
      <c r="AC27" s="115" t="n"/>
      <c r="AD27" s="214" t="inlineStr">
        <is>
          <t>Лекции</t>
        </is>
      </c>
      <c r="AE27" s="115" t="n"/>
      <c r="AF27" s="214" t="inlineStr">
        <is>
          <t>Лабораторные</t>
        </is>
      </c>
      <c r="AG27" s="115" t="n"/>
      <c r="AH27" s="214" t="inlineStr">
        <is>
          <t>Практические</t>
        </is>
      </c>
      <c r="AI27" s="115" t="n"/>
      <c r="AJ27" s="214" t="inlineStr">
        <is>
          <t>Семинарские</t>
        </is>
      </c>
      <c r="AK27" s="115" t="n"/>
      <c r="AL27" s="2165" t="inlineStr">
        <is>
          <t>1 семестр,</t>
        </is>
      </c>
      <c r="AM27" s="123" t="n"/>
      <c r="AN27" s="123" t="n"/>
      <c r="AO27" s="123" t="n"/>
      <c r="AP27" s="123" t="n"/>
      <c r="AQ27" s="2035" t="n"/>
      <c r="AR27" s="2003" t="inlineStr">
        <is>
          <t>2 семестр,</t>
        </is>
      </c>
      <c r="AS27" s="1997" t="n"/>
      <c r="AT27" s="1997" t="n"/>
      <c r="AU27" s="1997" t="n"/>
      <c r="AV27" s="1997" t="n"/>
      <c r="AW27" s="2004" t="n"/>
      <c r="AX27" s="2164" t="inlineStr">
        <is>
          <t>3 семестр,</t>
        </is>
      </c>
      <c r="AY27" s="123" t="n"/>
      <c r="AZ27" s="123" t="n"/>
      <c r="BA27" s="123" t="n"/>
      <c r="BB27" s="123" t="n"/>
      <c r="BC27" s="2035" t="n"/>
      <c r="BD27" s="2167" t="inlineStr">
        <is>
          <t>4 семестр,</t>
        </is>
      </c>
      <c r="BE27" s="123" t="n"/>
      <c r="BF27" s="161" t="n"/>
      <c r="BG27" s="112" t="n"/>
      <c r="BH27" s="1" t="n"/>
      <c r="BI27" s="1" t="n"/>
      <c r="BJ27" s="114" t="n"/>
      <c r="BK27" s="112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355" t="n"/>
      <c r="B28" s="112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14" t="n"/>
      <c r="V28" s="112" t="n"/>
      <c r="W28" s="114" t="n"/>
      <c r="X28" s="112" t="n"/>
      <c r="Y28" s="114" t="n"/>
      <c r="Z28" s="1" t="n"/>
      <c r="AA28" s="115" t="n"/>
      <c r="AB28" s="116" t="n"/>
      <c r="AC28" s="115" t="n"/>
      <c r="AD28" s="116" t="n"/>
      <c r="AE28" s="115" t="n"/>
      <c r="AF28" s="116" t="n"/>
      <c r="AG28" s="115" t="n"/>
      <c r="AH28" s="116" t="n"/>
      <c r="AI28" s="115" t="n"/>
      <c r="AJ28" s="116" t="n"/>
      <c r="AK28" s="115" t="n"/>
      <c r="AL28" s="125" t="n">
        <v>18</v>
      </c>
      <c r="AM28" s="126" t="n"/>
      <c r="AN28" s="1633" t="inlineStr">
        <is>
          <t>недель</t>
        </is>
      </c>
      <c r="AO28" s="131" t="n"/>
      <c r="AP28" s="131" t="n"/>
      <c r="AQ28" s="429" t="n"/>
      <c r="AR28" s="129" t="n">
        <v>18</v>
      </c>
      <c r="AS28" s="126" t="n"/>
      <c r="AT28" s="130" t="inlineStr">
        <is>
          <t>недель</t>
        </is>
      </c>
      <c r="AU28" s="131" t="n"/>
      <c r="AV28" s="131" t="n"/>
      <c r="AW28" s="132" t="n"/>
      <c r="AX28" s="367" t="n">
        <v>17</v>
      </c>
      <c r="AY28" s="131" t="n"/>
      <c r="AZ28" s="1633" t="inlineStr">
        <is>
          <t>недель</t>
        </is>
      </c>
      <c r="BA28" s="131" t="n"/>
      <c r="BB28" s="131" t="n"/>
      <c r="BC28" s="429" t="n"/>
      <c r="BD28" s="367" t="inlineStr">
        <is>
          <t>-</t>
        </is>
      </c>
      <c r="BE28" s="2060" t="inlineStr">
        <is>
          <t>недель</t>
        </is>
      </c>
      <c r="BF28" s="2249" t="n"/>
      <c r="BG28" s="112" t="n"/>
      <c r="BH28" s="1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355" t="n"/>
      <c r="B29" s="606" t="n"/>
      <c r="C29" s="607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607" t="n"/>
      <c r="V29" s="606" t="n"/>
      <c r="W29" s="607" t="n"/>
      <c r="X29" s="606" t="n"/>
      <c r="Y29" s="607" t="n"/>
      <c r="Z29" s="206" t="n"/>
      <c r="AA29" s="139" t="n"/>
      <c r="AB29" s="140" t="n"/>
      <c r="AC29" s="139" t="n"/>
      <c r="AD29" s="140" t="n"/>
      <c r="AE29" s="139" t="n"/>
      <c r="AF29" s="140" t="n"/>
      <c r="AG29" s="139" t="n"/>
      <c r="AH29" s="140" t="n"/>
      <c r="AI29" s="139" t="n"/>
      <c r="AJ29" s="140" t="n"/>
      <c r="AK29" s="139" t="n"/>
      <c r="AL29" s="610" t="inlineStr">
        <is>
          <t>Всего часов</t>
        </is>
      </c>
      <c r="AM29" s="197" t="n"/>
      <c r="AN29" s="611" t="inlineStr">
        <is>
          <t>Ауд. часов</t>
        </is>
      </c>
      <c r="AO29" s="197" t="n"/>
      <c r="AP29" s="611" t="inlineStr">
        <is>
          <t>Зач. единиц</t>
        </is>
      </c>
      <c r="AQ29" s="197" t="n"/>
      <c r="AR29" s="611" t="inlineStr">
        <is>
          <t>Всего часов</t>
        </is>
      </c>
      <c r="AS29" s="197" t="n"/>
      <c r="AT29" s="611" t="inlineStr">
        <is>
          <t>Ауд. часов</t>
        </is>
      </c>
      <c r="AU29" s="197" t="n"/>
      <c r="AV29" s="611" t="inlineStr">
        <is>
          <t>Зач. единиц</t>
        </is>
      </c>
      <c r="AW29" s="197" t="n"/>
      <c r="AX29" s="2250" t="inlineStr">
        <is>
          <t>Всего часов</t>
        </is>
      </c>
      <c r="AY29" s="197" t="n"/>
      <c r="AZ29" s="611" t="inlineStr">
        <is>
          <t>Ауд. часов</t>
        </is>
      </c>
      <c r="BA29" s="197" t="n"/>
      <c r="BB29" s="611" t="inlineStr">
        <is>
          <t>Зач. единиц</t>
        </is>
      </c>
      <c r="BC29" s="197" t="n"/>
      <c r="BD29" s="2251" t="inlineStr">
        <is>
          <t>Всего часов</t>
        </is>
      </c>
      <c r="BE29" s="2252" t="inlineStr">
        <is>
          <t>Ауд. часов</t>
        </is>
      </c>
      <c r="BF29" s="1201" t="inlineStr">
        <is>
          <t>Зач. единиц</t>
        </is>
      </c>
      <c r="BG29" s="112" t="n"/>
      <c r="BH29" s="1" t="n"/>
      <c r="BI29" s="1" t="n"/>
      <c r="BJ29" s="114" t="n"/>
      <c r="BK29" s="112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355" t="n"/>
      <c r="B30" s="615" t="n">
        <v>1</v>
      </c>
      <c r="C30" s="586" t="n"/>
      <c r="D30" s="717" t="inlineStr">
        <is>
          <t>Государственный компонент</t>
        </is>
      </c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5" t="n"/>
      <c r="T30" s="585" t="n"/>
      <c r="U30" s="586" t="n"/>
      <c r="V30" s="615" t="n"/>
      <c r="W30" s="586" t="n"/>
      <c r="X30" s="615" t="n"/>
      <c r="Y30" s="586" t="n"/>
      <c r="Z30" s="616">
        <f>Z31+Z34+Z38+Z41</f>
        <v/>
      </c>
      <c r="AA30" s="613" t="n"/>
      <c r="AB30" s="616">
        <f>AB31+AB34+AB38+AB41</f>
        <v/>
      </c>
      <c r="AC30" s="613" t="n"/>
      <c r="AD30" s="616">
        <f>AD31+AD34+AD38+AD41</f>
        <v/>
      </c>
      <c r="AE30" s="613" t="n"/>
      <c r="AF30" s="616">
        <f>AF31+AF34+AF38+AF41</f>
        <v/>
      </c>
      <c r="AG30" s="613" t="n"/>
      <c r="AH30" s="616">
        <f>AH31+AH34+AH38+AH41</f>
        <v/>
      </c>
      <c r="AI30" s="613" t="n"/>
      <c r="AJ30" s="616">
        <f>AJ31+AJ34+AJ38+AJ41</f>
        <v/>
      </c>
      <c r="AK30" s="613" t="n"/>
      <c r="AL30" s="612">
        <f>AL31+AL34+AL38+AL41</f>
        <v/>
      </c>
      <c r="AM30" s="613" t="n"/>
      <c r="AN30" s="616">
        <f>AN31+AN34+AN38+AN41</f>
        <v/>
      </c>
      <c r="AO30" s="613" t="n"/>
      <c r="AP30" s="616">
        <f>AP31+AP34+AP38+AP41</f>
        <v/>
      </c>
      <c r="AQ30" s="613" t="n"/>
      <c r="AR30" s="616">
        <f>AR31+AR34+AR38+AR41</f>
        <v/>
      </c>
      <c r="AS30" s="613" t="n"/>
      <c r="AT30" s="616">
        <f>AT31+AT34+AT38+AT41</f>
        <v/>
      </c>
      <c r="AU30" s="613" t="n"/>
      <c r="AV30" s="616">
        <f>AV31+AV34+AV38+AV41</f>
        <v/>
      </c>
      <c r="AW30" s="613" t="n"/>
      <c r="AX30" s="616">
        <f>AX31+AX34+AX38+AX41</f>
        <v/>
      </c>
      <c r="AY30" s="613" t="n"/>
      <c r="AZ30" s="616">
        <f>AZ31+AZ34+AZ38+AZ41</f>
        <v/>
      </c>
      <c r="BA30" s="613" t="n"/>
      <c r="BB30" s="616">
        <f>BB31+BB34+BB38+BB41</f>
        <v/>
      </c>
      <c r="BC30" s="613" t="n"/>
      <c r="BD30" s="2253">
        <f>BD31+BD34+BD41</f>
        <v/>
      </c>
      <c r="BE30" s="2254">
        <f>BE31+BE34+BE41</f>
        <v/>
      </c>
      <c r="BF30" s="2254">
        <f>BF31+BF34+BF41</f>
        <v/>
      </c>
      <c r="BG30" s="615" t="n"/>
      <c r="BH30" s="585" t="n"/>
      <c r="BI30" s="585" t="n"/>
      <c r="BJ30" s="586" t="n"/>
      <c r="BK30" s="3502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355" t="n"/>
      <c r="B31" s="720" t="inlineStr">
        <is>
          <t>1.1</t>
        </is>
      </c>
      <c r="C31" s="161" t="n"/>
      <c r="D31" s="620" t="inlineStr">
        <is>
          <t>Модуль "Моделирования и оптимизация электронных систем и технологий"</t>
        </is>
      </c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61" t="n"/>
      <c r="V31" s="387" t="n"/>
      <c r="W31" s="161" t="n"/>
      <c r="X31" s="387" t="n"/>
      <c r="Y31" s="161" t="n"/>
      <c r="Z31" s="211">
        <f>SUM(Z32:AA33)</f>
        <v/>
      </c>
      <c r="AA31" s="139" t="n"/>
      <c r="AB31" s="212">
        <f>SUM(AB32:AC33)</f>
        <v/>
      </c>
      <c r="AC31" s="139" t="n"/>
      <c r="AD31" s="212">
        <f>SUM(AD32:AE33)</f>
        <v/>
      </c>
      <c r="AE31" s="139" t="n"/>
      <c r="AF31" s="212">
        <f>SUM(AF32:AG33)</f>
        <v/>
      </c>
      <c r="AG31" s="139" t="n"/>
      <c r="AH31" s="212">
        <f>SUM(AH32:AI33)</f>
        <v/>
      </c>
      <c r="AI31" s="139" t="n"/>
      <c r="AJ31" s="212">
        <f>SUM(AJ32:AK33)</f>
        <v/>
      </c>
      <c r="AK31" s="139" t="n"/>
      <c r="AL31" s="213">
        <f>SUM(AL32:AM33)</f>
        <v/>
      </c>
      <c r="AM31" s="139" t="n"/>
      <c r="AN31" s="212">
        <f>SUM(AN32:AO33)</f>
        <v/>
      </c>
      <c r="AO31" s="139" t="n"/>
      <c r="AP31" s="212">
        <f>SUM(AP32:AQ33)</f>
        <v/>
      </c>
      <c r="AQ31" s="139" t="n"/>
      <c r="AR31" s="212">
        <f>SUM(AR32:AS33)</f>
        <v/>
      </c>
      <c r="AS31" s="139" t="n"/>
      <c r="AT31" s="212">
        <f>SUM(AT32:AU33)</f>
        <v/>
      </c>
      <c r="AU31" s="139" t="n"/>
      <c r="AV31" s="212">
        <f>SUM(AV32:AW33)</f>
        <v/>
      </c>
      <c r="AW31" s="139" t="n"/>
      <c r="AX31" s="211">
        <f>SUM(AX32:AY33)</f>
        <v/>
      </c>
      <c r="AY31" s="139" t="n"/>
      <c r="AZ31" s="212">
        <f>SUM(AZ32:BA33)</f>
        <v/>
      </c>
      <c r="BA31" s="139" t="n"/>
      <c r="BB31" s="212">
        <f>SUM(BB32:BC33)</f>
        <v/>
      </c>
      <c r="BC31" s="139" t="n"/>
      <c r="BD31" s="490">
        <f>SUM(BD32:BD33)</f>
        <v/>
      </c>
      <c r="BE31" s="2255">
        <f>SUM(BE32:BE33)</f>
        <v/>
      </c>
      <c r="BF31" s="2255">
        <f>SUM(BF32:BF33)</f>
        <v/>
      </c>
      <c r="BG31" s="171" t="inlineStr">
        <is>
          <t>УК-5</t>
        </is>
      </c>
      <c r="BH31" s="123" t="n"/>
      <c r="BI31" s="123" t="n"/>
      <c r="BJ31" s="161" t="n"/>
      <c r="BK31" s="3502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355" t="n"/>
      <c r="B32" s="217" t="inlineStr">
        <is>
          <t>1.1.1</t>
        </is>
      </c>
      <c r="C32" s="175" t="n"/>
      <c r="D32" s="1351" t="inlineStr">
        <is>
          <t xml:space="preserve">Математическое моделирование и оптимизация технологических процессов </t>
        </is>
      </c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75" t="n"/>
      <c r="V32" s="261" t="n"/>
      <c r="W32" s="132" t="n"/>
      <c r="X32" s="261" t="n">
        <v>1</v>
      </c>
      <c r="Y32" s="132" t="n"/>
      <c r="Z32" s="181" t="n">
        <v>100</v>
      </c>
      <c r="AA32" s="128" t="n"/>
      <c r="AB32" s="93">
        <f>SUM(AD32:AK32)</f>
        <v/>
      </c>
      <c r="AC32" s="128" t="n"/>
      <c r="AD32" s="93" t="n">
        <v>16</v>
      </c>
      <c r="AE32" s="128" t="n"/>
      <c r="AF32" s="93" t="n">
        <v>8</v>
      </c>
      <c r="AG32" s="128" t="n"/>
      <c r="AH32" s="93" t="n">
        <v>16</v>
      </c>
      <c r="AI32" s="128" t="n"/>
      <c r="AJ32" s="93" t="n"/>
      <c r="AK32" s="128" t="n"/>
      <c r="AL32" s="177">
        <f>Z32</f>
        <v/>
      </c>
      <c r="AM32" s="128" t="n"/>
      <c r="AN32" s="93">
        <f>AB32</f>
        <v/>
      </c>
      <c r="AO32" s="128" t="n"/>
      <c r="AP32" s="93" t="n">
        <v>3</v>
      </c>
      <c r="AQ32" s="128" t="n"/>
      <c r="AR32" s="93" t="n"/>
      <c r="AS32" s="128" t="n"/>
      <c r="AT32" s="93" t="n"/>
      <c r="AU32" s="128" t="n"/>
      <c r="AV32" s="93" t="n"/>
      <c r="AW32" s="128" t="n"/>
      <c r="AX32" s="181" t="n"/>
      <c r="AY32" s="128" t="n"/>
      <c r="AZ32" s="93" t="n"/>
      <c r="BA32" s="128" t="n"/>
      <c r="BB32" s="93" t="n"/>
      <c r="BC32" s="128" t="n"/>
      <c r="BD32" s="681" t="n"/>
      <c r="BE32" s="2256" t="n"/>
      <c r="BF32" s="2256" t="n"/>
      <c r="BG32" s="261" t="inlineStr">
        <is>
          <t>УК-1,УПК-1</t>
        </is>
      </c>
      <c r="BH32" s="131" t="n"/>
      <c r="BI32" s="131" t="n"/>
      <c r="BJ32" s="132" t="n"/>
      <c r="BK32" s="819" t="inlineStr">
        <is>
          <t>ХТЭПиМЭТ</t>
        </is>
      </c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355" t="n"/>
      <c r="B33" s="217" t="inlineStr">
        <is>
          <t>1.1.2</t>
        </is>
      </c>
      <c r="C33" s="175" t="n"/>
      <c r="D33" s="1489" t="inlineStr">
        <is>
          <t>Моделирование и оптимальное проектирование технических систем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75" t="n"/>
      <c r="V33" s="261" t="n">
        <v>1</v>
      </c>
      <c r="W33" s="132" t="n"/>
      <c r="X33" s="261" t="n"/>
      <c r="Y33" s="132" t="n"/>
      <c r="Z33" s="181" t="n">
        <v>100</v>
      </c>
      <c r="AA33" s="128" t="n"/>
      <c r="AB33" s="93">
        <f>SUM(AD33:AK33)</f>
        <v/>
      </c>
      <c r="AC33" s="128" t="n"/>
      <c r="AD33" s="93" t="n">
        <v>16</v>
      </c>
      <c r="AE33" s="128" t="n"/>
      <c r="AF33" s="93" t="n">
        <v>16</v>
      </c>
      <c r="AG33" s="128" t="n"/>
      <c r="AH33" s="93" t="n">
        <v>8</v>
      </c>
      <c r="AI33" s="128" t="n"/>
      <c r="AJ33" s="93" t="n"/>
      <c r="AK33" s="128" t="n"/>
      <c r="AL33" s="177">
        <f>Z33</f>
        <v/>
      </c>
      <c r="AM33" s="128" t="n"/>
      <c r="AN33" s="93">
        <f>AB33</f>
        <v/>
      </c>
      <c r="AO33" s="128" t="n"/>
      <c r="AP33" s="93" t="n">
        <v>3</v>
      </c>
      <c r="AQ33" s="128" t="n"/>
      <c r="AR33" s="93" t="n"/>
      <c r="AS33" s="128" t="n"/>
      <c r="AT33" s="93" t="n"/>
      <c r="AU33" s="128" t="n"/>
      <c r="AV33" s="93" t="n"/>
      <c r="AW33" s="128" t="n"/>
      <c r="AX33" s="181" t="n"/>
      <c r="AY33" s="128" t="n"/>
      <c r="AZ33" s="93" t="n"/>
      <c r="BA33" s="128" t="n"/>
      <c r="BB33" s="93" t="n"/>
      <c r="BC33" s="128" t="n"/>
      <c r="BD33" s="681" t="n"/>
      <c r="BE33" s="2256" t="n"/>
      <c r="BF33" s="2256" t="n"/>
      <c r="BG33" s="261" t="inlineStr">
        <is>
          <t xml:space="preserve"> УПК-2</t>
        </is>
      </c>
      <c r="BH33" s="131" t="n"/>
      <c r="BI33" s="131" t="n"/>
      <c r="BJ33" s="132" t="n"/>
      <c r="BK33" s="819" t="inlineStr">
        <is>
          <t>ХТЭПиМЭТ</t>
        </is>
      </c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355" t="n"/>
      <c r="B34" s="216" t="inlineStr">
        <is>
          <t>1.2</t>
        </is>
      </c>
      <c r="C34" s="175" t="n"/>
      <c r="D34" s="1422" t="inlineStr">
        <is>
          <t>Модуль "Проектирование и производство электронных систем"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75" t="n"/>
      <c r="V34" s="405" t="n"/>
      <c r="W34" s="132" t="n"/>
      <c r="X34" s="405" t="n"/>
      <c r="Y34" s="132" t="n"/>
      <c r="Z34" s="187">
        <f>SUM(Z35:AA37)</f>
        <v/>
      </c>
      <c r="AA34" s="128" t="n"/>
      <c r="AB34" s="187">
        <f>SUM(AB35:AC37)</f>
        <v/>
      </c>
      <c r="AC34" s="128" t="n"/>
      <c r="AD34" s="187">
        <f>SUM(AD35:AE37)</f>
        <v/>
      </c>
      <c r="AE34" s="128" t="n"/>
      <c r="AF34" s="187">
        <f>SUM(AF35:AG37)</f>
        <v/>
      </c>
      <c r="AG34" s="128" t="n"/>
      <c r="AH34" s="187">
        <f>SUM(AH35:AI37)</f>
        <v/>
      </c>
      <c r="AI34" s="128" t="n"/>
      <c r="AJ34" s="187">
        <f>SUM(AJ35:AK37)</f>
        <v/>
      </c>
      <c r="AK34" s="128" t="n"/>
      <c r="AL34" s="188">
        <f>SUM(AL35:AM37)</f>
        <v/>
      </c>
      <c r="AM34" s="128" t="n"/>
      <c r="AN34" s="95">
        <f>SUM(AN35:AO37)</f>
        <v/>
      </c>
      <c r="AO34" s="128" t="n"/>
      <c r="AP34" s="95">
        <f>SUM(AP35:AQ37)</f>
        <v/>
      </c>
      <c r="AQ34" s="128" t="n"/>
      <c r="AR34" s="95">
        <f>SUM(AR35:AS36)</f>
        <v/>
      </c>
      <c r="AS34" s="128" t="n"/>
      <c r="AT34" s="95">
        <f>SUM(AT35:AU36)</f>
        <v/>
      </c>
      <c r="AU34" s="128" t="n"/>
      <c r="AV34" s="95">
        <f>SUM(AV35:AW36)</f>
        <v/>
      </c>
      <c r="AW34" s="128" t="n"/>
      <c r="AX34" s="187">
        <f>SUM(AX35:AY36)</f>
        <v/>
      </c>
      <c r="AY34" s="128" t="n"/>
      <c r="AZ34" s="95">
        <f>SUM(AZ35:BA36)</f>
        <v/>
      </c>
      <c r="BA34" s="128" t="n"/>
      <c r="BB34" s="187">
        <f>SUM(BB35:BC36)</f>
        <v/>
      </c>
      <c r="BC34" s="128" t="n"/>
      <c r="BD34" s="404">
        <f>SUM(BD35:BD36)</f>
        <v/>
      </c>
      <c r="BE34" s="2258">
        <f>SUM(BE35:BE36)</f>
        <v/>
      </c>
      <c r="BF34" s="2258">
        <f>SUM(BF35:BF36)</f>
        <v/>
      </c>
      <c r="BG34" s="405" t="n"/>
      <c r="BH34" s="131" t="n"/>
      <c r="BI34" s="131" t="n"/>
      <c r="BJ34" s="132" t="n"/>
      <c r="BK34" s="3502" t="n"/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355" t="n"/>
      <c r="B35" s="217" t="inlineStr">
        <is>
          <t>1.2.1</t>
        </is>
      </c>
      <c r="C35" s="175" t="n"/>
      <c r="D35" s="1351" t="inlineStr">
        <is>
          <t>Компьютерные системы проектирования и автоматизации производства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75" t="n"/>
      <c r="V35" s="261" t="n"/>
      <c r="W35" s="132" t="n"/>
      <c r="X35" s="261" t="n">
        <v>1</v>
      </c>
      <c r="Y35" s="132" t="n"/>
      <c r="Z35" s="181" t="n">
        <v>100</v>
      </c>
      <c r="AA35" s="128" t="n"/>
      <c r="AB35" s="93">
        <f>SUM(AD35:AK35)</f>
        <v/>
      </c>
      <c r="AC35" s="128" t="n"/>
      <c r="AD35" s="93" t="n">
        <v>16</v>
      </c>
      <c r="AE35" s="128" t="n"/>
      <c r="AF35" s="93" t="n">
        <v>24</v>
      </c>
      <c r="AG35" s="128" t="n"/>
      <c r="AH35" s="93" t="n"/>
      <c r="AI35" s="128" t="n"/>
      <c r="AJ35" s="93" t="n"/>
      <c r="AK35" s="128" t="n"/>
      <c r="AL35" s="177">
        <f>Z35</f>
        <v/>
      </c>
      <c r="AM35" s="128" t="n"/>
      <c r="AN35" s="93">
        <f>AB35</f>
        <v/>
      </c>
      <c r="AO35" s="128" t="n"/>
      <c r="AP35" s="93" t="n">
        <v>3</v>
      </c>
      <c r="AQ35" s="128" t="n"/>
      <c r="AR35" s="93" t="n"/>
      <c r="AS35" s="128" t="n"/>
      <c r="AT35" s="93" t="n"/>
      <c r="AU35" s="128" t="n"/>
      <c r="AV35" s="93" t="n"/>
      <c r="AW35" s="128" t="n"/>
      <c r="AX35" s="181" t="n"/>
      <c r="AY35" s="128" t="n"/>
      <c r="AZ35" s="93" t="n"/>
      <c r="BA35" s="128" t="n"/>
      <c r="BB35" s="181" t="n"/>
      <c r="BC35" s="128" t="n"/>
      <c r="BD35" s="681">
        <f>BF35*36</f>
        <v/>
      </c>
      <c r="BE35" s="2256" t="n"/>
      <c r="BF35" s="2256" t="n"/>
      <c r="BG35" s="261" t="inlineStr">
        <is>
          <t>УПК-3</t>
        </is>
      </c>
      <c r="BH35" s="131" t="n"/>
      <c r="BI35" s="131" t="n"/>
      <c r="BJ35" s="132" t="n"/>
      <c r="BK35" s="3502" t="n"/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355" t="n"/>
      <c r="B36" s="217" t="inlineStr">
        <is>
          <t>1.2.2</t>
        </is>
      </c>
      <c r="C36" s="175" t="n"/>
      <c r="D36" s="1351" t="inlineStr">
        <is>
          <t>Инновационные технологии проектирования и производства электронных систем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75" t="n"/>
      <c r="V36" s="261" t="n">
        <v>1</v>
      </c>
      <c r="W36" s="132" t="n"/>
      <c r="X36" s="261" t="n"/>
      <c r="Y36" s="132" t="n"/>
      <c r="Z36" s="181" t="n">
        <v>90</v>
      </c>
      <c r="AA36" s="128" t="n"/>
      <c r="AB36" s="93">
        <f>SUM(AD36:AK36)</f>
        <v/>
      </c>
      <c r="AC36" s="128" t="n"/>
      <c r="AD36" s="93" t="n">
        <v>16</v>
      </c>
      <c r="AE36" s="128" t="n"/>
      <c r="AF36" s="93" t="n">
        <v>8</v>
      </c>
      <c r="AG36" s="128" t="n"/>
      <c r="AH36" s="93" t="n">
        <v>8</v>
      </c>
      <c r="AI36" s="128" t="n"/>
      <c r="AJ36" s="93" t="n"/>
      <c r="AK36" s="128" t="n"/>
      <c r="AL36" s="177">
        <f>Z36</f>
        <v/>
      </c>
      <c r="AM36" s="128" t="n"/>
      <c r="AN36" s="93">
        <f>AB36</f>
        <v/>
      </c>
      <c r="AO36" s="128" t="n"/>
      <c r="AP36" s="93" t="n">
        <v>3</v>
      </c>
      <c r="AQ36" s="128" t="n"/>
      <c r="AR36" s="93">
        <f>AV36*36</f>
        <v/>
      </c>
      <c r="AS36" s="128" t="n"/>
      <c r="AT36" s="93" t="n"/>
      <c r="AU36" s="128" t="n"/>
      <c r="AV36" s="93" t="n"/>
      <c r="AW36" s="128" t="n"/>
      <c r="AX36" s="181" t="n"/>
      <c r="AY36" s="128" t="n"/>
      <c r="AZ36" s="93" t="n"/>
      <c r="BA36" s="128" t="n"/>
      <c r="BB36" s="181" t="n"/>
      <c r="BC36" s="128" t="n"/>
      <c r="BD36" s="681">
        <f>BF36*36</f>
        <v/>
      </c>
      <c r="BE36" s="2256" t="n"/>
      <c r="BF36" s="2256" t="n"/>
      <c r="BG36" s="261" t="inlineStr">
        <is>
          <t>УПК-4</t>
        </is>
      </c>
      <c r="BH36" s="131" t="n"/>
      <c r="BI36" s="131" t="n"/>
      <c r="BJ36" s="132" t="n"/>
      <c r="BK36" s="819" t="inlineStr">
        <is>
          <t>ХТЭПиМЭТ</t>
        </is>
      </c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355" t="n"/>
      <c r="B37" s="217" t="inlineStr">
        <is>
          <t>1.2.3</t>
        </is>
      </c>
      <c r="C37" s="175" t="n"/>
      <c r="D37" s="1351" t="inlineStr">
        <is>
          <t>Аддитивные технологии в производстве электронных систем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75" t="n"/>
      <c r="V37" s="182" t="n">
        <v>1</v>
      </c>
      <c r="W37" s="175" t="n"/>
      <c r="X37" s="3503" t="n"/>
      <c r="Y37" s="1629" t="n"/>
      <c r="Z37" s="177" t="n">
        <v>100</v>
      </c>
      <c r="AA37" s="128" t="n"/>
      <c r="AB37" s="93">
        <f>SUM(AD37:AK37)</f>
        <v/>
      </c>
      <c r="AC37" s="128" t="n"/>
      <c r="AD37" s="93" t="n">
        <v>16</v>
      </c>
      <c r="AE37" s="128" t="n"/>
      <c r="AF37" s="93" t="n">
        <v>24</v>
      </c>
      <c r="AG37" s="128" t="n"/>
      <c r="AH37" s="129" t="n"/>
      <c r="AI37" s="181" t="n"/>
      <c r="AJ37" s="129" t="n"/>
      <c r="AK37" s="367" t="n"/>
      <c r="AL37" s="177">
        <f>Z37</f>
        <v/>
      </c>
      <c r="AM37" s="128" t="n"/>
      <c r="AN37" s="93">
        <f>AB37</f>
        <v/>
      </c>
      <c r="AO37" s="128" t="n"/>
      <c r="AP37" s="93" t="n">
        <v>3</v>
      </c>
      <c r="AQ37" s="128" t="n"/>
      <c r="AR37" s="93" t="n"/>
      <c r="AS37" s="128" t="n"/>
      <c r="AT37" s="93" t="n"/>
      <c r="AU37" s="128" t="n"/>
      <c r="AV37" s="93" t="n"/>
      <c r="AW37" s="128" t="n"/>
      <c r="AX37" s="1633" t="n"/>
      <c r="AY37" s="429" t="n"/>
      <c r="AZ37" s="93" t="n"/>
      <c r="BA37" s="128" t="n"/>
      <c r="BB37" s="93" t="n"/>
      <c r="BC37" s="128" t="n"/>
      <c r="BD37" s="3504" t="n"/>
      <c r="BE37" s="3505" t="n"/>
      <c r="BF37" s="3505" t="n"/>
      <c r="BG37" s="261" t="inlineStr">
        <is>
          <t>УПК-5</t>
        </is>
      </c>
      <c r="BH37" s="131" t="n"/>
      <c r="BI37" s="131" t="n"/>
      <c r="BJ37" s="132" t="n"/>
      <c r="BK37" s="819" t="inlineStr">
        <is>
          <t>ХТЭПиМЭТ</t>
        </is>
      </c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355" t="n"/>
      <c r="B38" s="216" t="inlineStr">
        <is>
          <t>1.3</t>
        </is>
      </c>
      <c r="C38" s="175" t="n"/>
      <c r="D38" s="1422" t="inlineStr">
        <is>
          <t>Модуль "Научно-исследовательская работа"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75" t="n"/>
      <c r="V38" s="3503" t="n"/>
      <c r="W38" s="1629" t="n"/>
      <c r="X38" s="3503" t="n"/>
      <c r="Y38" s="1629" t="n"/>
      <c r="Z38" s="188">
        <f>SUM(Z39:AA40)</f>
        <v/>
      </c>
      <c r="AA38" s="128" t="n"/>
      <c r="AB38" s="95">
        <f>SUM(AB39:AC40)</f>
        <v/>
      </c>
      <c r="AC38" s="128" t="n"/>
      <c r="AD38" s="95">
        <f>SUM(AD39:AE40)</f>
        <v/>
      </c>
      <c r="AE38" s="128" t="n"/>
      <c r="AF38" s="95">
        <f>SUM(AF39:AG40)</f>
        <v/>
      </c>
      <c r="AG38" s="128" t="n"/>
      <c r="AH38" s="95">
        <f>SUM(AH39:AI40)</f>
        <v/>
      </c>
      <c r="AI38" s="128" t="n"/>
      <c r="AJ38" s="95">
        <f>SUM(AJ39:AK40)</f>
        <v/>
      </c>
      <c r="AK38" s="128" t="n"/>
      <c r="AL38" s="188">
        <f>SUM(AL39:AM40)</f>
        <v/>
      </c>
      <c r="AM38" s="128" t="n"/>
      <c r="AN38" s="95">
        <f>SUM(AN39:AO40)</f>
        <v/>
      </c>
      <c r="AO38" s="128" t="n"/>
      <c r="AP38" s="95">
        <f>SUM(AP39:AQ40)</f>
        <v/>
      </c>
      <c r="AQ38" s="128" t="n"/>
      <c r="AR38" s="95">
        <f>SUM(AR39:AS40)</f>
        <v/>
      </c>
      <c r="AS38" s="128" t="n"/>
      <c r="AT38" s="95">
        <f>SUM(AT39:AU40)</f>
        <v/>
      </c>
      <c r="AU38" s="128" t="n"/>
      <c r="AV38" s="95">
        <f>SUM(AV39:AW40)</f>
        <v/>
      </c>
      <c r="AW38" s="128" t="n"/>
      <c r="AX38" s="187">
        <f>SUM(AX39:AY40)</f>
        <v/>
      </c>
      <c r="AY38" s="128" t="n"/>
      <c r="AZ38" s="95">
        <f>SUM(AZ39:BA40)</f>
        <v/>
      </c>
      <c r="BA38" s="128" t="n"/>
      <c r="BB38" s="95">
        <f>SUM(BB39:BC40)</f>
        <v/>
      </c>
      <c r="BC38" s="128" t="n"/>
      <c r="BD38" s="3506" t="n"/>
      <c r="BE38" s="3507" t="n"/>
      <c r="BF38" s="3507" t="n"/>
      <c r="BG38" s="261" t="inlineStr">
        <is>
          <t>УК-1,6</t>
        </is>
      </c>
      <c r="BH38" s="131" t="n"/>
      <c r="BI38" s="131" t="n"/>
      <c r="BJ38" s="132" t="n"/>
      <c r="BK38" s="3502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355" t="n"/>
      <c r="B39" s="217" t="inlineStr">
        <is>
          <t>1.3.1</t>
        </is>
      </c>
      <c r="C39" s="175" t="n"/>
      <c r="D39" s="1351" t="inlineStr">
        <is>
          <t>Научно-исследовательская работа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75" t="n"/>
      <c r="V39" s="3503" t="n"/>
      <c r="W39" s="1629" t="n"/>
      <c r="X39" s="182" t="n">
        <v>2.3</v>
      </c>
      <c r="Y39" s="175" t="n"/>
      <c r="Z39" s="177" t="n">
        <v>396</v>
      </c>
      <c r="AA39" s="128" t="n"/>
      <c r="AB39" s="1478" t="n"/>
      <c r="AC39" s="200" t="n"/>
      <c r="AD39" s="1478" t="n"/>
      <c r="AE39" s="200" t="n"/>
      <c r="AF39" s="1478" t="n"/>
      <c r="AG39" s="200" t="n"/>
      <c r="AH39" s="1478" t="n"/>
      <c r="AI39" s="200" t="n"/>
      <c r="AJ39" s="1478" t="n"/>
      <c r="AK39" s="1783" t="n"/>
      <c r="AL39" s="177" t="n"/>
      <c r="AM39" s="128" t="n"/>
      <c r="AN39" s="93" t="n"/>
      <c r="AO39" s="128" t="n"/>
      <c r="AP39" s="93" t="n"/>
      <c r="AQ39" s="128" t="n"/>
      <c r="AR39" s="93" t="n">
        <v>198</v>
      </c>
      <c r="AS39" s="128" t="n"/>
      <c r="AT39" s="93" t="n"/>
      <c r="AU39" s="128" t="n"/>
      <c r="AV39" s="93" t="n">
        <v>6</v>
      </c>
      <c r="AW39" s="128" t="n"/>
      <c r="AX39" s="1633" t="n">
        <v>198</v>
      </c>
      <c r="AY39" s="429" t="n"/>
      <c r="AZ39" s="93" t="n"/>
      <c r="BA39" s="128" t="n"/>
      <c r="BB39" s="93" t="n">
        <v>6</v>
      </c>
      <c r="BC39" s="128" t="n"/>
      <c r="BD39" s="3504" t="n"/>
      <c r="BE39" s="3505" t="n"/>
      <c r="BF39" s="3505" t="n"/>
      <c r="BG39" s="261" t="inlineStr">
        <is>
          <t>УК-4,5</t>
        </is>
      </c>
      <c r="BH39" s="131" t="n"/>
      <c r="BI39" s="131" t="n"/>
      <c r="BJ39" s="132" t="n"/>
      <c r="BK39" s="819" t="inlineStr">
        <is>
          <t>ХТЭПиМЭТ</t>
        </is>
      </c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355" t="n"/>
      <c r="B40" s="217" t="inlineStr">
        <is>
          <t>1.3.2</t>
        </is>
      </c>
      <c r="C40" s="175" t="n"/>
      <c r="D40" s="1351" t="inlineStr">
        <is>
          <t>Теория решения изобретательских задач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75" t="n"/>
      <c r="V40" s="182" t="n">
        <v>3</v>
      </c>
      <c r="W40" s="175" t="n"/>
      <c r="X40" s="3503" t="n"/>
      <c r="Y40" s="1629" t="n"/>
      <c r="Z40" s="177" t="n">
        <v>100</v>
      </c>
      <c r="AA40" s="128" t="n"/>
      <c r="AB40" s="93">
        <f>AD40+AH40</f>
        <v/>
      </c>
      <c r="AC40" s="128" t="n"/>
      <c r="AD40" s="93" t="n">
        <v>18</v>
      </c>
      <c r="AE40" s="128" t="n"/>
      <c r="AF40" s="1478" t="n"/>
      <c r="AG40" s="200" t="n"/>
      <c r="AH40" s="93" t="n">
        <v>24</v>
      </c>
      <c r="AI40" s="128" t="n"/>
      <c r="AJ40" s="1478" t="n"/>
      <c r="AK40" s="1783" t="n"/>
      <c r="AL40" s="177" t="n"/>
      <c r="AM40" s="128" t="n"/>
      <c r="AN40" s="93" t="n"/>
      <c r="AO40" s="128" t="n"/>
      <c r="AP40" s="93" t="n"/>
      <c r="AQ40" s="128" t="n"/>
      <c r="AR40" s="93" t="n"/>
      <c r="AS40" s="128" t="n"/>
      <c r="AT40" s="93" t="n"/>
      <c r="AU40" s="128" t="n"/>
      <c r="AV40" s="93" t="n"/>
      <c r="AW40" s="128" t="n"/>
      <c r="AX40" s="1633">
        <f>Z40</f>
        <v/>
      </c>
      <c r="AY40" s="429" t="n"/>
      <c r="AZ40" s="93">
        <f>AB40</f>
        <v/>
      </c>
      <c r="BA40" s="128" t="n"/>
      <c r="BB40" s="93" t="n">
        <v>3</v>
      </c>
      <c r="BC40" s="128" t="n"/>
      <c r="BD40" s="3504" t="n"/>
      <c r="BE40" s="3505" t="n"/>
      <c r="BF40" s="3505" t="n"/>
      <c r="BG40" s="261" t="n"/>
      <c r="BH40" s="131" t="n"/>
      <c r="BI40" s="131" t="n"/>
      <c r="BJ40" s="132" t="n"/>
      <c r="BK40" s="3502" t="inlineStr">
        <is>
          <t>ФХМиОК</t>
        </is>
      </c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355" t="n"/>
      <c r="B41" s="2259" t="inlineStr">
        <is>
          <t>1.4</t>
        </is>
      </c>
      <c r="C41" s="195" t="n"/>
      <c r="D41" s="629" t="inlineStr">
        <is>
          <t>Педагогика и психология высшего образования</t>
        </is>
      </c>
      <c r="E41" s="194" t="n"/>
      <c r="F41" s="194" t="n"/>
      <c r="G41" s="194" t="n"/>
      <c r="H41" s="194" t="n"/>
      <c r="I41" s="194" t="n"/>
      <c r="J41" s="194" t="n"/>
      <c r="K41" s="194" t="n"/>
      <c r="L41" s="194" t="n"/>
      <c r="M41" s="194" t="n"/>
      <c r="N41" s="194" t="n"/>
      <c r="O41" s="194" t="n"/>
      <c r="P41" s="194" t="n"/>
      <c r="Q41" s="194" t="n"/>
      <c r="R41" s="194" t="n"/>
      <c r="S41" s="194" t="n"/>
      <c r="T41" s="194" t="n"/>
      <c r="U41" s="195" t="n"/>
      <c r="V41" s="263" t="n"/>
      <c r="W41" s="195" t="n"/>
      <c r="X41" s="263" t="n">
        <v>2</v>
      </c>
      <c r="Y41" s="195" t="n"/>
      <c r="Z41" s="630" t="n">
        <v>108</v>
      </c>
      <c r="AA41" s="197" t="n"/>
      <c r="AB41" s="626">
        <f>SUM(AD41:AK41)</f>
        <v/>
      </c>
      <c r="AC41" s="197" t="n"/>
      <c r="AD41" s="626" t="n">
        <v>30</v>
      </c>
      <c r="AE41" s="197" t="n"/>
      <c r="AF41" s="626" t="n"/>
      <c r="AG41" s="197" t="n"/>
      <c r="AH41" s="626" t="n">
        <v>26</v>
      </c>
      <c r="AI41" s="197" t="n"/>
      <c r="AJ41" s="626" t="n"/>
      <c r="AK41" s="197" t="n"/>
      <c r="AL41" s="3451">
        <f>AP41*36</f>
        <v/>
      </c>
      <c r="AM41" s="2475" t="n"/>
      <c r="AN41" s="1988" t="n"/>
      <c r="AO41" s="1059" t="n"/>
      <c r="AP41" s="1988" t="n"/>
      <c r="AQ41" s="1059" t="n"/>
      <c r="AR41" s="1988">
        <f>Z41</f>
        <v/>
      </c>
      <c r="AS41" s="1059" t="n"/>
      <c r="AT41" s="1988">
        <f>AB41</f>
        <v/>
      </c>
      <c r="AU41" s="1059" t="n"/>
      <c r="AV41" s="1988" t="n">
        <v>3</v>
      </c>
      <c r="AW41" s="1059" t="n"/>
      <c r="AX41" s="630" t="n"/>
      <c r="AY41" s="197" t="n"/>
      <c r="AZ41" s="626" t="n"/>
      <c r="BA41" s="197" t="n"/>
      <c r="BB41" s="630" t="n"/>
      <c r="BC41" s="197" t="n"/>
      <c r="BD41" s="2260">
        <f>BF41*36</f>
        <v/>
      </c>
      <c r="BE41" s="2261" t="n"/>
      <c r="BF41" s="2261" t="n"/>
      <c r="BG41" s="263" t="inlineStr">
        <is>
          <t>УК-7</t>
        </is>
      </c>
      <c r="BH41" s="194" t="n"/>
      <c r="BI41" s="194" t="n"/>
      <c r="BJ41" s="195" t="n"/>
      <c r="BK41" s="3502" t="inlineStr">
        <is>
          <t>ИБиП</t>
        </is>
      </c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355" t="n"/>
      <c r="B42" s="615" t="n">
        <v>2</v>
      </c>
      <c r="C42" s="586" t="n"/>
      <c r="D42" s="717" t="inlineStr">
        <is>
          <t>Компонент учреждения образования</t>
        </is>
      </c>
      <c r="E42" s="585" t="n"/>
      <c r="F42" s="585" t="n"/>
      <c r="G42" s="585" t="n"/>
      <c r="H42" s="585" t="n"/>
      <c r="I42" s="585" t="n"/>
      <c r="J42" s="585" t="n"/>
      <c r="K42" s="585" t="n"/>
      <c r="L42" s="585" t="n"/>
      <c r="M42" s="585" t="n"/>
      <c r="N42" s="585" t="n"/>
      <c r="O42" s="585" t="n"/>
      <c r="P42" s="585" t="n"/>
      <c r="Q42" s="585" t="n"/>
      <c r="R42" s="585" t="n"/>
      <c r="S42" s="585" t="n"/>
      <c r="T42" s="585" t="n"/>
      <c r="U42" s="586" t="n"/>
      <c r="V42" s="615" t="n"/>
      <c r="W42" s="586" t="n"/>
      <c r="X42" s="615" t="n"/>
      <c r="Y42" s="586" t="n"/>
      <c r="Z42" s="616">
        <f>Z43+Z44+Z47+Z50+Z51+Z54+Z58</f>
        <v/>
      </c>
      <c r="AA42" s="613" t="n"/>
      <c r="AB42" s="616">
        <f>AB43+AB44+AB47+AB50+AB51+AB54+AB58</f>
        <v/>
      </c>
      <c r="AC42" s="613" t="n"/>
      <c r="AD42" s="616">
        <f>AD43+AD44+AD47+AD50+AD51+AD54+AD58</f>
        <v/>
      </c>
      <c r="AE42" s="613" t="n"/>
      <c r="AF42" s="616">
        <f>AF43+AF44+AF47+AF50+AF51+AF54+AF58</f>
        <v/>
      </c>
      <c r="AG42" s="613" t="n"/>
      <c r="AH42" s="616">
        <f>AH43+AH44+AH47+AH50+AH51+AH54+AH58</f>
        <v/>
      </c>
      <c r="AI42" s="613" t="n"/>
      <c r="AJ42" s="616">
        <f>AJ43+AJ44+AJ47+AJ50+AJ51+AJ54+AJ58</f>
        <v/>
      </c>
      <c r="AK42" s="613" t="n"/>
      <c r="AL42" s="612">
        <f>AL43+AL44+AL47+AL50+AL51+AL54+AL58</f>
        <v/>
      </c>
      <c r="AM42" s="613" t="n"/>
      <c r="AN42" s="617">
        <f>AN43+AN44+AN47+AN50+AN51+AN54+AN58</f>
        <v/>
      </c>
      <c r="AO42" s="613" t="n"/>
      <c r="AP42" s="617">
        <f>AP43+AP44+AP47+AP50+AP51+AP54+AP58</f>
        <v/>
      </c>
      <c r="AQ42" s="613" t="n"/>
      <c r="AR42" s="617">
        <f>AR43+AR44+AR47+AR50+AR51+AR54+AR58</f>
        <v/>
      </c>
      <c r="AS42" s="613" t="n"/>
      <c r="AT42" s="617">
        <f>AT43+AT44+AT47+AT50+AT51+AT54+AT58</f>
        <v/>
      </c>
      <c r="AU42" s="613" t="n"/>
      <c r="AV42" s="617">
        <f>AV43+AV44+AV47+AV50+AV51+AV54+AV58</f>
        <v/>
      </c>
      <c r="AW42" s="613" t="n"/>
      <c r="AX42" s="616">
        <f>AX43+AX44+AX47+AX50+AX51+AX54+AX58</f>
        <v/>
      </c>
      <c r="AY42" s="613" t="n"/>
      <c r="AZ42" s="616">
        <f>AZ43+AZ44+AZ47+AZ50+AZ51+AZ54+AZ58</f>
        <v/>
      </c>
      <c r="BA42" s="613" t="n"/>
      <c r="BB42" s="616">
        <f>BB43+BB44+BB47+BB50+BB51+BB54+BB58</f>
        <v/>
      </c>
      <c r="BC42" s="613" t="n"/>
      <c r="BD42" s="2253">
        <f>SUM(BD43:BD68)</f>
        <v/>
      </c>
      <c r="BE42" s="2254" t="n"/>
      <c r="BF42" s="2254">
        <f>SUM(BF43:BF68)</f>
        <v/>
      </c>
      <c r="BG42" s="615" t="n"/>
      <c r="BH42" s="585" t="n"/>
      <c r="BI42" s="585" t="n"/>
      <c r="BJ42" s="586" t="n"/>
      <c r="BK42" s="3502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720" t="inlineStr">
        <is>
          <t>2.1</t>
        </is>
      </c>
      <c r="C43" s="161" t="n"/>
      <c r="D43" s="620" t="inlineStr">
        <is>
          <t>Иностранный язык для делового и профессионального общения</t>
        </is>
      </c>
      <c r="E43" s="123" t="n"/>
      <c r="F43" s="123" t="n"/>
      <c r="G43" s="123" t="n"/>
      <c r="H43" s="123" t="n"/>
      <c r="I43" s="123" t="n"/>
      <c r="J43" s="123" t="n"/>
      <c r="K43" s="123" t="n"/>
      <c r="L43" s="123" t="n"/>
      <c r="M43" s="123" t="n"/>
      <c r="N43" s="123" t="n"/>
      <c r="O43" s="123" t="n"/>
      <c r="P43" s="123" t="n"/>
      <c r="Q43" s="123" t="n"/>
      <c r="R43" s="123" t="n"/>
      <c r="S43" s="123" t="n"/>
      <c r="T43" s="123" t="n"/>
      <c r="U43" s="161" t="n"/>
      <c r="V43" s="171" t="n"/>
      <c r="W43" s="161" t="n"/>
      <c r="X43" s="171" t="n">
        <v>1</v>
      </c>
      <c r="Y43" s="161" t="n"/>
      <c r="Z43" s="211">
        <f>AL43+AR43+BD43</f>
        <v/>
      </c>
      <c r="AA43" s="139" t="n"/>
      <c r="AB43" s="212">
        <f>AD43+AF43+AH43+AJ43</f>
        <v/>
      </c>
      <c r="AC43" s="139" t="n"/>
      <c r="AD43" s="212" t="n"/>
      <c r="AE43" s="139" t="n"/>
      <c r="AF43" s="212" t="n"/>
      <c r="AG43" s="139" t="n"/>
      <c r="AH43" s="212" t="n">
        <v>52</v>
      </c>
      <c r="AI43" s="139" t="n"/>
      <c r="AJ43" s="212" t="n"/>
      <c r="AK43" s="139" t="n"/>
      <c r="AL43" s="213">
        <f>AP43*36</f>
        <v/>
      </c>
      <c r="AM43" s="139" t="n"/>
      <c r="AN43" s="212">
        <f>AH43</f>
        <v/>
      </c>
      <c r="AO43" s="139" t="n"/>
      <c r="AP43" s="212" t="n">
        <v>3</v>
      </c>
      <c r="AQ43" s="139" t="n"/>
      <c r="AR43" s="212" t="n"/>
      <c r="AS43" s="139" t="n"/>
      <c r="AT43" s="212" t="n"/>
      <c r="AU43" s="139" t="n"/>
      <c r="AV43" s="212" t="n"/>
      <c r="AW43" s="139" t="n"/>
      <c r="AX43" s="1631">
        <f>BB43*36</f>
        <v/>
      </c>
      <c r="AY43" s="139" t="n"/>
      <c r="AZ43" s="1118" t="n"/>
      <c r="BA43" s="139" t="n"/>
      <c r="BB43" s="1631" t="n"/>
      <c r="BC43" s="139" t="n"/>
      <c r="BD43" s="2262">
        <f>BF43*36</f>
        <v/>
      </c>
      <c r="BE43" s="2263" t="n"/>
      <c r="BF43" s="2263" t="n"/>
      <c r="BG43" s="171" t="inlineStr">
        <is>
          <t>УК-3</t>
        </is>
      </c>
      <c r="BH43" s="123" t="n"/>
      <c r="BI43" s="123" t="n"/>
      <c r="BJ43" s="161" t="n"/>
      <c r="BK43" s="3502" t="inlineStr">
        <is>
          <t>МКиТП</t>
        </is>
      </c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216" t="inlineStr">
        <is>
          <t>2.2</t>
        </is>
      </c>
      <c r="C44" s="175" t="n"/>
      <c r="D44" s="1422" t="inlineStr">
        <is>
          <t>Модуль "Теория и практика научных исследований"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75" t="n"/>
      <c r="V44" s="405" t="n"/>
      <c r="W44" s="132" t="n"/>
      <c r="X44" s="405" t="n"/>
      <c r="Y44" s="132" t="n"/>
      <c r="Z44" s="187">
        <f>SUM(Z45:AA46)</f>
        <v/>
      </c>
      <c r="AA44" s="128" t="n"/>
      <c r="AB44" s="187">
        <f>SUM(AB45:AC46)</f>
        <v/>
      </c>
      <c r="AC44" s="128" t="n"/>
      <c r="AD44" s="187">
        <f>SUM(AD45:AE46)</f>
        <v/>
      </c>
      <c r="AE44" s="128" t="n"/>
      <c r="AF44" s="187">
        <f>SUM(AF45:AG46)</f>
        <v/>
      </c>
      <c r="AG44" s="128" t="n"/>
      <c r="AH44" s="187">
        <f>SUM(AH45:AI46)</f>
        <v/>
      </c>
      <c r="AI44" s="128" t="n"/>
      <c r="AJ44" s="187">
        <f>SUM(AJ45:AK46)</f>
        <v/>
      </c>
      <c r="AK44" s="128" t="n"/>
      <c r="AL44" s="188">
        <f>SUM(AL45:AM46)</f>
        <v/>
      </c>
      <c r="AM44" s="128" t="n"/>
      <c r="AN44" s="95">
        <f>SUM(AN45:AO46)</f>
        <v/>
      </c>
      <c r="AO44" s="128" t="n"/>
      <c r="AP44" s="95">
        <f>SUM(AP45:AQ46)</f>
        <v/>
      </c>
      <c r="AQ44" s="128" t="n"/>
      <c r="AR44" s="95">
        <f>SUM(AR45:AS46)</f>
        <v/>
      </c>
      <c r="AS44" s="128" t="n"/>
      <c r="AT44" s="95">
        <f>SUM(AT45:AU46)</f>
        <v/>
      </c>
      <c r="AU44" s="128" t="n"/>
      <c r="AV44" s="95">
        <f>SUM(AV45:AW46)</f>
        <v/>
      </c>
      <c r="AW44" s="128" t="n"/>
      <c r="AX44" s="187">
        <f>SUM(AX45:AY46)</f>
        <v/>
      </c>
      <c r="AY44" s="128" t="n"/>
      <c r="AZ44" s="187">
        <f>SUM(AZ45:BA46)</f>
        <v/>
      </c>
      <c r="BA44" s="128" t="n"/>
      <c r="BB44" s="187">
        <f>SUM(BB45:BC46)</f>
        <v/>
      </c>
      <c r="BC44" s="128" t="n"/>
      <c r="BD44" s="404">
        <f>SUM(BD45:BD46)</f>
        <v/>
      </c>
      <c r="BE44" s="2258">
        <f>SUM(BE45:BE46)</f>
        <v/>
      </c>
      <c r="BF44" s="2258" t="n"/>
      <c r="BG44" s="405" t="n"/>
      <c r="BH44" s="131" t="n"/>
      <c r="BI44" s="131" t="n"/>
      <c r="BJ44" s="132" t="n"/>
      <c r="BK44" s="3502" t="n"/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17" t="inlineStr">
        <is>
          <t>2.2.1</t>
        </is>
      </c>
      <c r="C45" s="175" t="n"/>
      <c r="D45" s="1351" t="inlineStr">
        <is>
          <t>Организация и планирование научных исследований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75" t="n"/>
      <c r="V45" s="261" t="n">
        <v>1</v>
      </c>
      <c r="W45" s="132" t="n"/>
      <c r="X45" s="261" t="n"/>
      <c r="Y45" s="132" t="n"/>
      <c r="Z45" s="181" t="n">
        <v>136</v>
      </c>
      <c r="AA45" s="128" t="n"/>
      <c r="AB45" s="214">
        <f>AD45+AF45+AH45+AJ45</f>
        <v/>
      </c>
      <c r="AC45" s="139" t="n"/>
      <c r="AD45" s="93" t="n">
        <v>28</v>
      </c>
      <c r="AE45" s="128" t="n"/>
      <c r="AF45" s="93" t="n"/>
      <c r="AG45" s="128" t="n"/>
      <c r="AH45" s="93" t="n">
        <v>14</v>
      </c>
      <c r="AI45" s="128" t="n"/>
      <c r="AJ45" s="93" t="n"/>
      <c r="AK45" s="128" t="n"/>
      <c r="AL45" s="177">
        <f>Z45</f>
        <v/>
      </c>
      <c r="AM45" s="128" t="n"/>
      <c r="AN45" s="93">
        <f>AB45</f>
        <v/>
      </c>
      <c r="AO45" s="128" t="n"/>
      <c r="AP45" s="93" t="n">
        <v>4</v>
      </c>
      <c r="AQ45" s="128" t="n"/>
      <c r="AR45" s="93">
        <f>AV45*36</f>
        <v/>
      </c>
      <c r="AS45" s="128" t="n"/>
      <c r="AT45" s="93" t="n"/>
      <c r="AU45" s="128" t="n"/>
      <c r="AV45" s="93" t="n"/>
      <c r="AW45" s="128" t="n"/>
      <c r="AX45" s="181">
        <f>BB45*36</f>
        <v/>
      </c>
      <c r="AY45" s="128" t="n"/>
      <c r="AZ45" s="93" t="n"/>
      <c r="BA45" s="128" t="n"/>
      <c r="BB45" s="181" t="n"/>
      <c r="BC45" s="128" t="n"/>
      <c r="BD45" s="681">
        <f>BF45*36</f>
        <v/>
      </c>
      <c r="BE45" s="2256" t="n"/>
      <c r="BF45" s="2256" t="n"/>
      <c r="BG45" s="261" t="inlineStr">
        <is>
          <t>СК-1</t>
        </is>
      </c>
      <c r="BH45" s="131" t="n"/>
      <c r="BI45" s="131" t="n"/>
      <c r="BJ45" s="132" t="n"/>
      <c r="BK45" s="819" t="inlineStr">
        <is>
          <t>ХТЭПиМЭТ</t>
        </is>
      </c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17" t="inlineStr">
        <is>
          <t>2.2.2</t>
        </is>
      </c>
      <c r="C46" s="175" t="n"/>
      <c r="D46" s="3508" t="inlineStr">
        <is>
          <t xml:space="preserve">Современные системы контроля и анализа электронных материалов и изделий 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75" t="n"/>
      <c r="V46" s="261" t="n"/>
      <c r="W46" s="132" t="n"/>
      <c r="X46" s="261" t="n">
        <v>3</v>
      </c>
      <c r="Y46" s="132" t="n"/>
      <c r="Z46" s="181" t="n">
        <v>106</v>
      </c>
      <c r="AA46" s="128" t="n"/>
      <c r="AB46" s="214">
        <f>AD46+AF46+AH46+AJ46</f>
        <v/>
      </c>
      <c r="AC46" s="139" t="n"/>
      <c r="AD46" s="93" t="n">
        <v>36</v>
      </c>
      <c r="AE46" s="128" t="n"/>
      <c r="AF46" s="93" t="n">
        <v>8</v>
      </c>
      <c r="AG46" s="128" t="n"/>
      <c r="AH46" s="93" t="n"/>
      <c r="AI46" s="128" t="n"/>
      <c r="AJ46" s="93" t="n"/>
      <c r="AK46" s="128" t="n"/>
      <c r="AL46" s="177">
        <f>AP46*36</f>
        <v/>
      </c>
      <c r="AM46" s="128" t="n"/>
      <c r="AN46" s="93" t="n"/>
      <c r="AO46" s="128" t="n"/>
      <c r="AP46" s="93" t="n"/>
      <c r="AQ46" s="128" t="n"/>
      <c r="AR46" s="93">
        <f>AV46*36</f>
        <v/>
      </c>
      <c r="AS46" s="128" t="n"/>
      <c r="AT46" s="93" t="n"/>
      <c r="AU46" s="128" t="n"/>
      <c r="AV46" s="93" t="n"/>
      <c r="AW46" s="128" t="n"/>
      <c r="AX46" s="181">
        <f>Z46</f>
        <v/>
      </c>
      <c r="AY46" s="128" t="n"/>
      <c r="AZ46" s="93">
        <f>AB46</f>
        <v/>
      </c>
      <c r="BA46" s="128" t="n"/>
      <c r="BB46" s="181" t="n">
        <v>3</v>
      </c>
      <c r="BC46" s="128" t="n"/>
      <c r="BD46" s="681">
        <f>BF46*36</f>
        <v/>
      </c>
      <c r="BE46" s="2256" t="n"/>
      <c r="BF46" s="2256" t="n"/>
      <c r="BG46" s="261" t="inlineStr">
        <is>
          <t>СК-2</t>
        </is>
      </c>
      <c r="BH46" s="131" t="n"/>
      <c r="BI46" s="131" t="n"/>
      <c r="BJ46" s="132" t="n"/>
      <c r="BK46" s="819" t="inlineStr">
        <is>
          <t>ХТЭПиМЭТ</t>
        </is>
      </c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216" t="inlineStr">
        <is>
          <t>2.3</t>
        </is>
      </c>
      <c r="C47" s="175" t="n"/>
      <c r="D47" s="1422" t="inlineStr">
        <is>
          <t>Модуль "Материаловедение в электронике"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75" t="n"/>
      <c r="V47" s="405" t="n"/>
      <c r="W47" s="132" t="n"/>
      <c r="X47" s="405" t="n"/>
      <c r="Y47" s="132" t="n"/>
      <c r="Z47" s="187">
        <f>SUM(Z48:AA49)</f>
        <v/>
      </c>
      <c r="AA47" s="128" t="n"/>
      <c r="AB47" s="187">
        <f>SUM(AB48:AC49)</f>
        <v/>
      </c>
      <c r="AC47" s="128" t="n"/>
      <c r="AD47" s="187">
        <f>SUM(AD48:AE49)</f>
        <v/>
      </c>
      <c r="AE47" s="128" t="n"/>
      <c r="AF47" s="187">
        <f>SUM(AF48:AG49)</f>
        <v/>
      </c>
      <c r="AG47" s="128" t="n"/>
      <c r="AH47" s="187">
        <f>SUM(AH48:AI49)</f>
        <v/>
      </c>
      <c r="AI47" s="128" t="n"/>
      <c r="AJ47" s="187">
        <f>SUM(AJ48:AK49)</f>
        <v/>
      </c>
      <c r="AK47" s="128" t="n"/>
      <c r="AL47" s="188">
        <f>SUM(AL48:AM49)</f>
        <v/>
      </c>
      <c r="AM47" s="128" t="n"/>
      <c r="AN47" s="95">
        <f>SUM(AN48:AO49)</f>
        <v/>
      </c>
      <c r="AO47" s="128" t="n"/>
      <c r="AP47" s="95">
        <f>SUM(AP48:AQ49)</f>
        <v/>
      </c>
      <c r="AQ47" s="128" t="n"/>
      <c r="AR47" s="95">
        <f>SUM(AR48:AS49)</f>
        <v/>
      </c>
      <c r="AS47" s="128" t="n"/>
      <c r="AT47" s="95">
        <f>SUM(AT48:AU49)</f>
        <v/>
      </c>
      <c r="AU47" s="128" t="n"/>
      <c r="AV47" s="95">
        <f>SUM(AV48:AW49)</f>
        <v/>
      </c>
      <c r="AW47" s="128" t="n"/>
      <c r="AX47" s="187">
        <f>SUM(AX48:AY49)</f>
        <v/>
      </c>
      <c r="AY47" s="128" t="n"/>
      <c r="AZ47" s="187">
        <f>SUM(AZ48:BA49)</f>
        <v/>
      </c>
      <c r="BA47" s="128" t="n"/>
      <c r="BB47" s="187">
        <f>SUM(BB48:BC49)</f>
        <v/>
      </c>
      <c r="BC47" s="128" t="n"/>
      <c r="BD47" s="404">
        <f>SUM(BD48:BD51)</f>
        <v/>
      </c>
      <c r="BE47" s="2258">
        <f>SUM(BE48:BE51)</f>
        <v/>
      </c>
      <c r="BF47" s="2258" t="n"/>
      <c r="BG47" s="405" t="n"/>
      <c r="BH47" s="131" t="n"/>
      <c r="BI47" s="131" t="n"/>
      <c r="BJ47" s="132" t="n"/>
      <c r="BK47" s="3502" t="n"/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17" t="inlineStr">
        <is>
          <t>2.3.1</t>
        </is>
      </c>
      <c r="C48" s="175" t="n"/>
      <c r="D48" s="1351" t="inlineStr">
        <is>
          <t>Физико-химия проводников и полупроводников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75" t="n"/>
      <c r="V48" s="261" t="n">
        <v>2</v>
      </c>
      <c r="W48" s="132" t="n"/>
      <c r="X48" s="261" t="n">
        <v>1</v>
      </c>
      <c r="Y48" s="132" t="n"/>
      <c r="Z48" s="181" t="n">
        <v>206</v>
      </c>
      <c r="AA48" s="128" t="n"/>
      <c r="AB48" s="212">
        <f>AD48+AF48+AH48+AJ48</f>
        <v/>
      </c>
      <c r="AC48" s="139" t="n"/>
      <c r="AD48" s="93" t="n">
        <v>36</v>
      </c>
      <c r="AE48" s="128" t="n"/>
      <c r="AF48" s="93" t="n">
        <v>18</v>
      </c>
      <c r="AG48" s="128" t="n"/>
      <c r="AH48" s="93" t="n">
        <v>18</v>
      </c>
      <c r="AI48" s="128" t="n"/>
      <c r="AJ48" s="93" t="n"/>
      <c r="AK48" s="128" t="n"/>
      <c r="AL48" s="177" t="n">
        <v>96</v>
      </c>
      <c r="AM48" s="128" t="n"/>
      <c r="AN48" s="93" t="n">
        <v>32</v>
      </c>
      <c r="AO48" s="128" t="n"/>
      <c r="AP48" s="93" t="n">
        <v>3</v>
      </c>
      <c r="AQ48" s="128" t="n"/>
      <c r="AR48" s="93" t="n">
        <v>110</v>
      </c>
      <c r="AS48" s="128" t="n"/>
      <c r="AT48" s="93" t="n">
        <v>40</v>
      </c>
      <c r="AU48" s="128" t="n"/>
      <c r="AV48" s="93" t="n">
        <v>3</v>
      </c>
      <c r="AW48" s="128" t="n"/>
      <c r="AX48" s="181">
        <f>BB48*36</f>
        <v/>
      </c>
      <c r="AY48" s="128" t="n"/>
      <c r="AZ48" s="93" t="n"/>
      <c r="BA48" s="128" t="n"/>
      <c r="BB48" s="181" t="n"/>
      <c r="BC48" s="128" t="n"/>
      <c r="BD48" s="681">
        <f>BF48*36</f>
        <v/>
      </c>
      <c r="BE48" s="2256" t="n"/>
      <c r="BF48" s="2256" t="n"/>
      <c r="BG48" s="261" t="inlineStr">
        <is>
          <t>СК-3</t>
        </is>
      </c>
      <c r="BH48" s="131" t="n"/>
      <c r="BI48" s="131" t="n"/>
      <c r="BJ48" s="132" t="n"/>
      <c r="BK48" s="819" t="inlineStr">
        <is>
          <t>ХТЭПиМЭТ</t>
        </is>
      </c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17" t="inlineStr">
        <is>
          <t>2.3.2</t>
        </is>
      </c>
      <c r="C49" s="175" t="n"/>
      <c r="D49" s="1351" t="inlineStr">
        <is>
          <t>Диэлектрики: эффекты и материалы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75" t="n"/>
      <c r="V49" s="261" t="n">
        <v>3</v>
      </c>
      <c r="W49" s="132" t="n"/>
      <c r="X49" s="261" t="n">
        <v>2</v>
      </c>
      <c r="Y49" s="132" t="n"/>
      <c r="Z49" s="181" t="n">
        <v>216</v>
      </c>
      <c r="AA49" s="128" t="n"/>
      <c r="AB49" s="212">
        <f>AD49+AF49+AH49+AJ49</f>
        <v/>
      </c>
      <c r="AC49" s="139" t="n"/>
      <c r="AD49" s="93" t="n">
        <v>34</v>
      </c>
      <c r="AE49" s="128" t="n"/>
      <c r="AF49" s="93" t="n">
        <v>18</v>
      </c>
      <c r="AG49" s="128" t="n"/>
      <c r="AH49" s="93" t="n">
        <v>32</v>
      </c>
      <c r="AI49" s="128" t="n"/>
      <c r="AJ49" s="93" t="n"/>
      <c r="AK49" s="128" t="n"/>
      <c r="AL49" s="177" t="n"/>
      <c r="AM49" s="128" t="n"/>
      <c r="AN49" s="93" t="n"/>
      <c r="AO49" s="128" t="n"/>
      <c r="AP49" s="93" t="n"/>
      <c r="AQ49" s="128" t="n"/>
      <c r="AR49" s="93" t="n">
        <v>110</v>
      </c>
      <c r="AS49" s="128" t="n"/>
      <c r="AT49" s="93" t="n">
        <v>40</v>
      </c>
      <c r="AU49" s="128" t="n"/>
      <c r="AV49" s="93" t="n">
        <v>3</v>
      </c>
      <c r="AW49" s="128" t="n"/>
      <c r="AX49" s="181" t="n">
        <v>106</v>
      </c>
      <c r="AY49" s="128" t="n"/>
      <c r="AZ49" s="93" t="n">
        <v>44</v>
      </c>
      <c r="BA49" s="128" t="n"/>
      <c r="BB49" s="181" t="n">
        <v>3</v>
      </c>
      <c r="BC49" s="128" t="n"/>
      <c r="BD49" s="681" t="n"/>
      <c r="BE49" s="2256" t="n"/>
      <c r="BF49" s="2256" t="n"/>
      <c r="BG49" s="261" t="inlineStr">
        <is>
          <t>СК-4</t>
        </is>
      </c>
      <c r="BH49" s="131" t="n"/>
      <c r="BI49" s="131" t="n"/>
      <c r="BJ49" s="132" t="n"/>
      <c r="BK49" s="819" t="inlineStr">
        <is>
          <t>ХТЭПиМЭТ</t>
        </is>
      </c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16" t="inlineStr">
        <is>
          <t>2.4</t>
        </is>
      </c>
      <c r="C50" s="175" t="n"/>
      <c r="D50" s="1422" t="inlineStr">
        <is>
          <t>Элементы кристаллооптики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75" t="n"/>
      <c r="V50" s="261" t="n">
        <v>3</v>
      </c>
      <c r="W50" s="132" t="n"/>
      <c r="X50" s="261" t="n">
        <v>2</v>
      </c>
      <c r="Y50" s="132" t="n"/>
      <c r="Z50" s="187" t="n">
        <v>218</v>
      </c>
      <c r="AA50" s="128" t="n"/>
      <c r="AB50" s="212">
        <f>AD50+AF50+AH50+AJ50</f>
        <v/>
      </c>
      <c r="AC50" s="139" t="n"/>
      <c r="AD50" s="95" t="n">
        <v>38</v>
      </c>
      <c r="AE50" s="128" t="n"/>
      <c r="AF50" s="95" t="n">
        <v>16</v>
      </c>
      <c r="AG50" s="128" t="n"/>
      <c r="AH50" s="95" t="n">
        <v>36</v>
      </c>
      <c r="AI50" s="128" t="n"/>
      <c r="AJ50" s="95" t="n"/>
      <c r="AK50" s="128" t="n"/>
      <c r="AL50" s="188">
        <f>AP50*36</f>
        <v/>
      </c>
      <c r="AM50" s="128" t="n"/>
      <c r="AN50" s="95" t="n"/>
      <c r="AO50" s="128" t="n"/>
      <c r="AP50" s="95" t="n"/>
      <c r="AQ50" s="128" t="n"/>
      <c r="AR50" s="95" t="n">
        <v>110</v>
      </c>
      <c r="AS50" s="128" t="n"/>
      <c r="AT50" s="95" t="n">
        <v>44</v>
      </c>
      <c r="AU50" s="128" t="n"/>
      <c r="AV50" s="95" t="n">
        <v>3</v>
      </c>
      <c r="AW50" s="128" t="n"/>
      <c r="AX50" s="187" t="n">
        <v>108</v>
      </c>
      <c r="AY50" s="128" t="n"/>
      <c r="AZ50" s="95" t="n">
        <v>46</v>
      </c>
      <c r="BA50" s="128" t="n"/>
      <c r="BB50" s="187" t="n">
        <v>3</v>
      </c>
      <c r="BC50" s="128" t="n"/>
      <c r="BD50" s="681" t="n"/>
      <c r="BE50" s="2256" t="n"/>
      <c r="BF50" s="2256" t="n"/>
      <c r="BG50" s="261" t="inlineStr">
        <is>
          <t>СК-5</t>
        </is>
      </c>
      <c r="BH50" s="131" t="n"/>
      <c r="BI50" s="131" t="n"/>
      <c r="BJ50" s="132" t="n"/>
      <c r="BK50" s="819" t="inlineStr">
        <is>
          <t>ХТЭПиМЭТ</t>
        </is>
      </c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16" t="inlineStr">
        <is>
          <t>2.5</t>
        </is>
      </c>
      <c r="C51" s="175" t="n"/>
      <c r="D51" s="1422" t="inlineStr">
        <is>
          <t>Модуль "Физико-химия магнитных явлений"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75" t="n"/>
      <c r="V51" s="261" t="n"/>
      <c r="W51" s="132" t="n"/>
      <c r="X51" s="261" t="n"/>
      <c r="Y51" s="132" t="n"/>
      <c r="Z51" s="187">
        <f>Z52+Z53</f>
        <v/>
      </c>
      <c r="AA51" s="128" t="n"/>
      <c r="AB51" s="187">
        <f>AB52+AB53</f>
        <v/>
      </c>
      <c r="AC51" s="128" t="n"/>
      <c r="AD51" s="187">
        <f>AD52+AD53</f>
        <v/>
      </c>
      <c r="AE51" s="128" t="n"/>
      <c r="AF51" s="187">
        <f>AF52+AF53</f>
        <v/>
      </c>
      <c r="AG51" s="128" t="n"/>
      <c r="AH51" s="187">
        <f>AH52+AH53</f>
        <v/>
      </c>
      <c r="AI51" s="128" t="n"/>
      <c r="AJ51" s="187">
        <f>AJ52+AJ53</f>
        <v/>
      </c>
      <c r="AK51" s="128" t="n"/>
      <c r="AL51" s="188">
        <f>AL52+AL53</f>
        <v/>
      </c>
      <c r="AM51" s="128" t="n"/>
      <c r="AN51" s="95">
        <f>AN52+AN53</f>
        <v/>
      </c>
      <c r="AO51" s="128" t="n"/>
      <c r="AP51" s="95">
        <f>AP52+AP53</f>
        <v/>
      </c>
      <c r="AQ51" s="128" t="n"/>
      <c r="AR51" s="95">
        <f>AR52+AR53</f>
        <v/>
      </c>
      <c r="AS51" s="128" t="n"/>
      <c r="AT51" s="95">
        <f>AT52+AT53</f>
        <v/>
      </c>
      <c r="AU51" s="128" t="n"/>
      <c r="AV51" s="95">
        <f>AV52+AV53</f>
        <v/>
      </c>
      <c r="AW51" s="128" t="n"/>
      <c r="AX51" s="187">
        <f>AX52+AX53</f>
        <v/>
      </c>
      <c r="AY51" s="128" t="n"/>
      <c r="AZ51" s="187">
        <f>AZ52+AZ53</f>
        <v/>
      </c>
      <c r="BA51" s="128" t="n"/>
      <c r="BB51" s="187">
        <f>BB52+BB53</f>
        <v/>
      </c>
      <c r="BC51" s="128" t="n"/>
      <c r="BD51" s="681">
        <f>BF51*36</f>
        <v/>
      </c>
      <c r="BE51" s="2256" t="n"/>
      <c r="BF51" s="2256" t="n"/>
      <c r="BG51" s="261" t="n"/>
      <c r="BH51" s="131" t="n"/>
      <c r="BI51" s="131" t="n"/>
      <c r="BJ51" s="132" t="n"/>
      <c r="BK51" s="3502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217" t="inlineStr">
        <is>
          <t>2.5.1</t>
        </is>
      </c>
      <c r="C52" s="175" t="n"/>
      <c r="D52" s="1351" t="inlineStr">
        <is>
          <t>Упорядоченные магнитные материалы и их свойства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75" t="n"/>
      <c r="V52" s="182" t="n"/>
      <c r="W52" s="175" t="n"/>
      <c r="X52" s="182" t="n">
        <v>1</v>
      </c>
      <c r="Y52" s="175" t="n"/>
      <c r="Z52" s="177" t="n">
        <v>170</v>
      </c>
      <c r="AA52" s="128" t="n"/>
      <c r="AB52" s="93">
        <f>AD52+AF52+AH52+AJ52</f>
        <v/>
      </c>
      <c r="AC52" s="128" t="n"/>
      <c r="AD52" s="93" t="n">
        <v>20</v>
      </c>
      <c r="AE52" s="128" t="n"/>
      <c r="AF52" s="93" t="n">
        <v>16</v>
      </c>
      <c r="AG52" s="128" t="n"/>
      <c r="AH52" s="93" t="n">
        <v>16</v>
      </c>
      <c r="AI52" s="128" t="n"/>
      <c r="AJ52" s="129" t="n"/>
      <c r="AK52" s="126" t="n"/>
      <c r="AL52" s="177">
        <f>Z52</f>
        <v/>
      </c>
      <c r="AM52" s="128" t="n"/>
      <c r="AN52" s="93">
        <f>AB52</f>
        <v/>
      </c>
      <c r="AO52" s="128" t="n"/>
      <c r="AP52" s="93" t="n">
        <v>5</v>
      </c>
      <c r="AQ52" s="128" t="n"/>
      <c r="AR52" s="93" t="n"/>
      <c r="AS52" s="128" t="n"/>
      <c r="AT52" s="93" t="n"/>
      <c r="AU52" s="128" t="n"/>
      <c r="AV52" s="93" t="n"/>
      <c r="AW52" s="128" t="n"/>
      <c r="AX52" s="1633" t="n"/>
      <c r="AY52" s="429" t="n"/>
      <c r="AZ52" s="93" t="n"/>
      <c r="BA52" s="128" t="n"/>
      <c r="BB52" s="93" t="n"/>
      <c r="BC52" s="128" t="n"/>
      <c r="BD52" s="681" t="n"/>
      <c r="BE52" s="2256" t="n"/>
      <c r="BF52" s="2256" t="n"/>
      <c r="BG52" s="261" t="inlineStr">
        <is>
          <t>СК-6</t>
        </is>
      </c>
      <c r="BH52" s="131" t="n"/>
      <c r="BI52" s="131" t="n"/>
      <c r="BJ52" s="132" t="n"/>
      <c r="BK52" s="819" t="inlineStr">
        <is>
          <t>ХТЭПиМЭТ</t>
        </is>
      </c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17" t="inlineStr">
        <is>
          <t>2.5.2</t>
        </is>
      </c>
      <c r="C53" s="175" t="n"/>
      <c r="D53" s="1351" t="inlineStr">
        <is>
          <t>Низкоразмерный магнетизм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75" t="n"/>
      <c r="V53" s="182" t="n">
        <v>3</v>
      </c>
      <c r="W53" s="175" t="n"/>
      <c r="X53" s="182" t="n">
        <v>2</v>
      </c>
      <c r="Y53" s="175" t="n"/>
      <c r="Z53" s="177" t="n">
        <v>216</v>
      </c>
      <c r="AA53" s="128" t="n"/>
      <c r="AB53" s="95">
        <f>AD53+AF53+AH53+AJ53</f>
        <v/>
      </c>
      <c r="AC53" s="128" t="n"/>
      <c r="AD53" s="93" t="n">
        <v>36</v>
      </c>
      <c r="AE53" s="128" t="n"/>
      <c r="AF53" s="93" t="n">
        <v>16</v>
      </c>
      <c r="AG53" s="128" t="n"/>
      <c r="AH53" s="93" t="n">
        <v>34</v>
      </c>
      <c r="AI53" s="128" t="n"/>
      <c r="AJ53" s="129" t="n"/>
      <c r="AK53" s="126" t="n"/>
      <c r="AL53" s="177" t="n"/>
      <c r="AM53" s="128" t="n"/>
      <c r="AN53" s="93" t="n"/>
      <c r="AO53" s="128" t="n"/>
      <c r="AP53" s="214" t="n"/>
      <c r="AQ53" s="139" t="n"/>
      <c r="AR53" s="93" t="n">
        <v>110</v>
      </c>
      <c r="AS53" s="128" t="n"/>
      <c r="AT53" s="93" t="n">
        <v>42</v>
      </c>
      <c r="AU53" s="128" t="n"/>
      <c r="AV53" s="93" t="n">
        <v>3</v>
      </c>
      <c r="AW53" s="128" t="n"/>
      <c r="AX53" s="1633" t="n">
        <v>106</v>
      </c>
      <c r="AY53" s="429" t="n"/>
      <c r="AZ53" s="93" t="n">
        <v>44</v>
      </c>
      <c r="BA53" s="128" t="n"/>
      <c r="BB53" s="93" t="n">
        <v>3</v>
      </c>
      <c r="BC53" s="128" t="n"/>
      <c r="BD53" s="681" t="n"/>
      <c r="BE53" s="2256" t="n"/>
      <c r="BF53" s="2256" t="n"/>
      <c r="BG53" s="261" t="inlineStr">
        <is>
          <t>УК-6</t>
        </is>
      </c>
      <c r="BH53" s="131" t="n"/>
      <c r="BI53" s="131" t="n"/>
      <c r="BJ53" s="132" t="n"/>
      <c r="BK53" s="819" t="inlineStr">
        <is>
          <t>ХТЭПиМЭТ</t>
        </is>
      </c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16" t="inlineStr">
        <is>
          <t>2.6</t>
        </is>
      </c>
      <c r="C54" s="175" t="n"/>
      <c r="D54" s="1422" t="inlineStr">
        <is>
          <t>Модуль "Наноматериалы и нанотехнологии"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75" t="n"/>
      <c r="V54" s="405" t="n"/>
      <c r="W54" s="132" t="n"/>
      <c r="X54" s="405" t="n"/>
      <c r="Y54" s="132" t="n"/>
      <c r="Z54" s="187">
        <f>SUM(Z55:AA57)</f>
        <v/>
      </c>
      <c r="AA54" s="128" t="n"/>
      <c r="AB54" s="187">
        <f>SUM(AB55:AC57)</f>
        <v/>
      </c>
      <c r="AC54" s="128" t="n"/>
      <c r="AD54" s="187">
        <f>SUM(AD55:AE57)</f>
        <v/>
      </c>
      <c r="AE54" s="128" t="n"/>
      <c r="AF54" s="187">
        <f>SUM(AF55:AG57)</f>
        <v/>
      </c>
      <c r="AG54" s="128" t="n"/>
      <c r="AH54" s="187">
        <f>SUM(AH55:AI57)</f>
        <v/>
      </c>
      <c r="AI54" s="128" t="n"/>
      <c r="AJ54" s="187">
        <f>SUM(AJ55:AK57)</f>
        <v/>
      </c>
      <c r="AK54" s="128" t="n"/>
      <c r="AL54" s="188">
        <f>SUM(AL55:AM57)</f>
        <v/>
      </c>
      <c r="AM54" s="128" t="n"/>
      <c r="AN54" s="95">
        <f>SUM(AN55:AO57)</f>
        <v/>
      </c>
      <c r="AO54" s="128" t="n"/>
      <c r="AP54" s="95">
        <f>SUM(AP55:AQ57)</f>
        <v/>
      </c>
      <c r="AQ54" s="128" t="n"/>
      <c r="AR54" s="95">
        <f>SUM(AR55:AS57)</f>
        <v/>
      </c>
      <c r="AS54" s="128" t="n"/>
      <c r="AT54" s="95">
        <f>SUM(AT55:AU57)</f>
        <v/>
      </c>
      <c r="AU54" s="128" t="n"/>
      <c r="AV54" s="95">
        <f>SUM(AV55:AW57)</f>
        <v/>
      </c>
      <c r="AW54" s="128" t="n"/>
      <c r="AX54" s="187">
        <f>SUM(AX55:AY57)</f>
        <v/>
      </c>
      <c r="AY54" s="128" t="n"/>
      <c r="AZ54" s="187">
        <f>SUM(AZ55:BA57)</f>
        <v/>
      </c>
      <c r="BA54" s="128" t="n"/>
      <c r="BB54" s="187">
        <f>SUM(BB55:BC57)</f>
        <v/>
      </c>
      <c r="BC54" s="128" t="n"/>
      <c r="BD54" s="404">
        <f>SUM(BD55:BD56)</f>
        <v/>
      </c>
      <c r="BE54" s="2258">
        <f>SUM(BE55:BE56)</f>
        <v/>
      </c>
      <c r="BF54" s="2258">
        <f>SUM(BF55:BF56)</f>
        <v/>
      </c>
      <c r="BG54" s="405" t="n"/>
      <c r="BH54" s="131" t="n"/>
      <c r="BI54" s="131" t="n"/>
      <c r="BJ54" s="132" t="n"/>
      <c r="BK54" s="3502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217" t="inlineStr">
        <is>
          <t>2.6.1</t>
        </is>
      </c>
      <c r="C55" s="175" t="n"/>
      <c r="D55" s="3508" t="inlineStr">
        <is>
          <t>Физико-химия наноматериалов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75" t="n"/>
      <c r="V55" s="261" t="n">
        <v>2</v>
      </c>
      <c r="W55" s="132" t="n"/>
      <c r="X55" s="261" t="n"/>
      <c r="Y55" s="132" t="n"/>
      <c r="Z55" s="177" t="n">
        <v>220</v>
      </c>
      <c r="AA55" s="128" t="n"/>
      <c r="AB55" s="212">
        <f>AD55+AF55+AH55+AJ55</f>
        <v/>
      </c>
      <c r="AC55" s="139" t="n"/>
      <c r="AD55" s="93" t="n">
        <v>34</v>
      </c>
      <c r="AE55" s="128" t="n"/>
      <c r="AF55" s="93" t="n">
        <v>18</v>
      </c>
      <c r="AG55" s="128" t="n"/>
      <c r="AH55" s="93" t="n">
        <v>32</v>
      </c>
      <c r="AI55" s="128" t="n"/>
      <c r="AJ55" s="129" t="n"/>
      <c r="AK55" s="126" t="n"/>
      <c r="AL55" s="177">
        <f>AP55*36</f>
        <v/>
      </c>
      <c r="AM55" s="128" t="n"/>
      <c r="AN55" s="93" t="n"/>
      <c r="AO55" s="128" t="n"/>
      <c r="AP55" s="93" t="n"/>
      <c r="AQ55" s="128" t="n"/>
      <c r="AR55" s="93">
        <f>Z55</f>
        <v/>
      </c>
      <c r="AS55" s="128" t="n"/>
      <c r="AT55" s="93">
        <f>AB55</f>
        <v/>
      </c>
      <c r="AU55" s="128" t="n"/>
      <c r="AV55" s="93" t="n">
        <v>6</v>
      </c>
      <c r="AW55" s="128" t="n"/>
      <c r="AX55" s="1633">
        <f>BB55*36</f>
        <v/>
      </c>
      <c r="AY55" s="429" t="n"/>
      <c r="AZ55" s="93" t="n"/>
      <c r="BA55" s="128" t="n"/>
      <c r="BB55" s="93" t="n"/>
      <c r="BC55" s="128" t="n"/>
      <c r="BD55" s="681">
        <f>BF55*36</f>
        <v/>
      </c>
      <c r="BE55" s="2256" t="n"/>
      <c r="BF55" s="2256" t="n"/>
      <c r="BG55" s="261" t="inlineStr">
        <is>
          <t>СК-7</t>
        </is>
      </c>
      <c r="BH55" s="131" t="n"/>
      <c r="BI55" s="131" t="n"/>
      <c r="BJ55" s="132" t="n"/>
      <c r="BK55" s="819" t="inlineStr">
        <is>
          <t>ХТЭПиМЭТ</t>
        </is>
      </c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17" t="inlineStr">
        <is>
          <t>2.6.2</t>
        </is>
      </c>
      <c r="C56" s="175" t="n"/>
      <c r="D56" s="1351" t="inlineStr">
        <is>
          <t>Современные нанотехнологические процессы для микро-, нано- и оптоэлектроники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75" t="n"/>
      <c r="V56" s="261" t="n">
        <v>3</v>
      </c>
      <c r="W56" s="132" t="n"/>
      <c r="X56" s="261" t="n"/>
      <c r="Y56" s="132" t="n"/>
      <c r="Z56" s="181" t="n">
        <v>110</v>
      </c>
      <c r="AA56" s="128" t="n"/>
      <c r="AB56" s="212">
        <f>AD56+AF56+AH56+AJ56</f>
        <v/>
      </c>
      <c r="AC56" s="139" t="n"/>
      <c r="AD56" s="93" t="n">
        <v>28</v>
      </c>
      <c r="AE56" s="128" t="n"/>
      <c r="AF56" s="93" t="n"/>
      <c r="AG56" s="128" t="n"/>
      <c r="AH56" s="93" t="n">
        <v>16</v>
      </c>
      <c r="AI56" s="128" t="n"/>
      <c r="AJ56" s="93" t="n"/>
      <c r="AK56" s="128" t="n"/>
      <c r="AL56" s="177">
        <f>AP56*36</f>
        <v/>
      </c>
      <c r="AM56" s="128" t="n"/>
      <c r="AN56" s="93" t="n"/>
      <c r="AO56" s="128" t="n"/>
      <c r="AP56" s="93" t="n"/>
      <c r="AQ56" s="128" t="n"/>
      <c r="AR56" s="93" t="n"/>
      <c r="AS56" s="128" t="n"/>
      <c r="AT56" s="93" t="n"/>
      <c r="AU56" s="128" t="n"/>
      <c r="AV56" s="93" t="n"/>
      <c r="AW56" s="128" t="n"/>
      <c r="AX56" s="1633">
        <f>Z56</f>
        <v/>
      </c>
      <c r="AY56" s="429" t="n"/>
      <c r="AZ56" s="93">
        <f>AB56</f>
        <v/>
      </c>
      <c r="BA56" s="128" t="n"/>
      <c r="BB56" s="93" t="n">
        <v>3</v>
      </c>
      <c r="BC56" s="128" t="n"/>
      <c r="BD56" s="681">
        <f>BF56*36</f>
        <v/>
      </c>
      <c r="BE56" s="2256" t="n"/>
      <c r="BF56" s="2256" t="n"/>
      <c r="BG56" s="261" t="inlineStr">
        <is>
          <t>СК-8</t>
        </is>
      </c>
      <c r="BH56" s="131" t="n"/>
      <c r="BI56" s="131" t="n"/>
      <c r="BJ56" s="132" t="n"/>
      <c r="BK56" s="819" t="inlineStr">
        <is>
          <t>ХТЭПиМЭТ</t>
        </is>
      </c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17" t="inlineStr">
        <is>
          <t>2.6.3</t>
        </is>
      </c>
      <c r="C57" s="175" t="n"/>
      <c r="D57" s="1351" t="inlineStr">
        <is>
          <t>Вакуумные технологии создания функциональных наноразмерных материалов и структур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75" t="n"/>
      <c r="V57" s="261" t="n"/>
      <c r="W57" s="132" t="n"/>
      <c r="X57" s="261" t="n">
        <v>3</v>
      </c>
      <c r="Y57" s="132" t="n"/>
      <c r="Z57" s="177" t="n">
        <v>110</v>
      </c>
      <c r="AA57" s="128" t="n"/>
      <c r="AB57" s="95">
        <f>AD57+AF57+AH57+AJ57</f>
        <v/>
      </c>
      <c r="AC57" s="128" t="n"/>
      <c r="AD57" s="93" t="n">
        <v>28</v>
      </c>
      <c r="AE57" s="128" t="n"/>
      <c r="AF57" s="93" t="n"/>
      <c r="AG57" s="128" t="n"/>
      <c r="AH57" s="93" t="n">
        <v>16</v>
      </c>
      <c r="AI57" s="128" t="n"/>
      <c r="AJ57" s="93" t="n"/>
      <c r="AK57" s="128" t="n"/>
      <c r="AL57" s="177">
        <f>AP57*36</f>
        <v/>
      </c>
      <c r="AM57" s="128" t="n"/>
      <c r="AN57" s="93" t="n"/>
      <c r="AO57" s="128" t="n"/>
      <c r="AP57" s="93" t="n"/>
      <c r="AQ57" s="128" t="n"/>
      <c r="AR57" s="93">
        <f>AV57*36</f>
        <v/>
      </c>
      <c r="AS57" s="128" t="n"/>
      <c r="AT57" s="93" t="n"/>
      <c r="AU57" s="128" t="n"/>
      <c r="AV57" s="93" t="n"/>
      <c r="AW57" s="128" t="n"/>
      <c r="AX57" s="181">
        <f>Z57</f>
        <v/>
      </c>
      <c r="AY57" s="128" t="n"/>
      <c r="AZ57" s="93">
        <f>AB57</f>
        <v/>
      </c>
      <c r="BA57" s="128" t="n"/>
      <c r="BB57" s="93" t="n">
        <v>3</v>
      </c>
      <c r="BC57" s="128" t="n"/>
      <c r="BD57" s="1439">
        <f>BF57*36</f>
        <v/>
      </c>
      <c r="BE57" s="1439" t="n"/>
      <c r="BF57" s="823" t="n"/>
      <c r="BG57" s="261" t="inlineStr">
        <is>
          <t>СК-9</t>
        </is>
      </c>
      <c r="BH57" s="131" t="n"/>
      <c r="BI57" s="131" t="n"/>
      <c r="BJ57" s="132" t="n"/>
      <c r="BK57" s="819" t="inlineStr">
        <is>
          <t>ХТЭПиМЭТ</t>
        </is>
      </c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216" t="inlineStr">
        <is>
          <t>2.7</t>
        </is>
      </c>
      <c r="C58" s="175" t="n"/>
      <c r="D58" s="1422" t="inlineStr">
        <is>
          <t>Модуль по выбору магистранта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75" t="n"/>
      <c r="V58" s="182" t="n"/>
      <c r="W58" s="175" t="n"/>
      <c r="X58" s="125" t="n"/>
      <c r="Y58" s="1199" t="n"/>
      <c r="Z58" s="188" t="n">
        <v>218</v>
      </c>
      <c r="AA58" s="128" t="n"/>
      <c r="AB58" s="95" t="n">
        <v>84</v>
      </c>
      <c r="AC58" s="128" t="n"/>
      <c r="AD58" s="95" t="n">
        <v>50</v>
      </c>
      <c r="AE58" s="128" t="n"/>
      <c r="AF58" s="95" t="n">
        <v>0</v>
      </c>
      <c r="AG58" s="128" t="n"/>
      <c r="AH58" s="95" t="n">
        <v>34</v>
      </c>
      <c r="AI58" s="128" t="n"/>
      <c r="AJ58" s="95" t="n">
        <v>0</v>
      </c>
      <c r="AK58" s="128" t="n"/>
      <c r="AL58" s="188" t="n">
        <v>0</v>
      </c>
      <c r="AM58" s="128" t="n"/>
      <c r="AN58" s="95" t="n">
        <v>0</v>
      </c>
      <c r="AO58" s="128" t="n"/>
      <c r="AP58" s="95" t="n">
        <v>0</v>
      </c>
      <c r="AQ58" s="128" t="n"/>
      <c r="AR58" s="95" t="n">
        <v>110</v>
      </c>
      <c r="AS58" s="128" t="n"/>
      <c r="AT58" s="95" t="n">
        <v>40</v>
      </c>
      <c r="AU58" s="128" t="n"/>
      <c r="AV58" s="95" t="n">
        <v>3</v>
      </c>
      <c r="AW58" s="128" t="n"/>
      <c r="AX58" s="187" t="n">
        <v>108</v>
      </c>
      <c r="AY58" s="128" t="n"/>
      <c r="AZ58" s="95" t="n">
        <v>44</v>
      </c>
      <c r="BA58" s="128" t="n"/>
      <c r="BB58" s="95" t="n">
        <v>3</v>
      </c>
      <c r="BC58" s="128" t="n"/>
      <c r="BD58" s="1439" t="n"/>
      <c r="BE58" s="1439" t="n"/>
      <c r="BF58" s="823" t="n"/>
      <c r="BG58" s="261" t="n"/>
      <c r="BH58" s="131" t="n"/>
      <c r="BI58" s="131" t="n"/>
      <c r="BJ58" s="132" t="n"/>
      <c r="BK58" s="3502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216" t="inlineStr">
        <is>
          <t>2.7.1</t>
        </is>
      </c>
      <c r="C59" s="175" t="n"/>
      <c r="D59" s="1422" t="inlineStr">
        <is>
          <t>Модуль "Технологии сенсорных устройств"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75" t="n"/>
      <c r="V59" s="182" t="n"/>
      <c r="W59" s="175" t="n"/>
      <c r="X59" s="182" t="n"/>
      <c r="Y59" s="175" t="n"/>
      <c r="Z59" s="188">
        <f>Z60+Z61</f>
        <v/>
      </c>
      <c r="AA59" s="128" t="n"/>
      <c r="AB59" s="95">
        <f>AB60+AB61</f>
        <v/>
      </c>
      <c r="AC59" s="128" t="n"/>
      <c r="AD59" s="95">
        <f>AD60+AD61</f>
        <v/>
      </c>
      <c r="AE59" s="128" t="n"/>
      <c r="AF59" s="95">
        <f>AF60+AF61</f>
        <v/>
      </c>
      <c r="AG59" s="128" t="n"/>
      <c r="AH59" s="95">
        <f>AH60+AH61</f>
        <v/>
      </c>
      <c r="AI59" s="128" t="n"/>
      <c r="AJ59" s="95">
        <f>AJ60+AJ61</f>
        <v/>
      </c>
      <c r="AK59" s="128" t="n"/>
      <c r="AL59" s="188">
        <f>AL60+AL61</f>
        <v/>
      </c>
      <c r="AM59" s="128" t="n"/>
      <c r="AN59" s="95">
        <f>AN60+AN61</f>
        <v/>
      </c>
      <c r="AO59" s="128" t="n"/>
      <c r="AP59" s="95">
        <f>AP60+AP61</f>
        <v/>
      </c>
      <c r="AQ59" s="128" t="n"/>
      <c r="AR59" s="95">
        <f>AR60+AR61</f>
        <v/>
      </c>
      <c r="AS59" s="128" t="n"/>
      <c r="AT59" s="95">
        <f>AT60+AT61</f>
        <v/>
      </c>
      <c r="AU59" s="128" t="n"/>
      <c r="AV59" s="95">
        <f>AV60+AV61</f>
        <v/>
      </c>
      <c r="AW59" s="128" t="n"/>
      <c r="AX59" s="187">
        <f>AX60+AX61</f>
        <v/>
      </c>
      <c r="AY59" s="128" t="n"/>
      <c r="AZ59" s="95">
        <f>AZ60+AZ61</f>
        <v/>
      </c>
      <c r="BA59" s="128" t="n"/>
      <c r="BB59" s="95">
        <f>BB60+BB61</f>
        <v/>
      </c>
      <c r="BC59" s="128" t="n"/>
      <c r="BD59" s="1439" t="n"/>
      <c r="BE59" s="1439" t="n"/>
      <c r="BF59" s="823" t="n"/>
      <c r="BG59" s="261" t="n"/>
      <c r="BH59" s="131" t="n"/>
      <c r="BI59" s="131" t="n"/>
      <c r="BJ59" s="132" t="n"/>
      <c r="BK59" s="3502" t="n"/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355" t="n"/>
      <c r="B60" s="217" t="inlineStr">
        <is>
          <t>2.7.1.1</t>
        </is>
      </c>
      <c r="C60" s="175" t="n"/>
      <c r="D60" s="1351" t="inlineStr">
        <is>
          <t>Материалы для сенсоров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75" t="n"/>
      <c r="V60" s="182" t="n"/>
      <c r="W60" s="175" t="n"/>
      <c r="X60" s="182" t="n">
        <v>2</v>
      </c>
      <c r="Y60" s="175" t="n"/>
      <c r="Z60" s="177" t="n">
        <v>110</v>
      </c>
      <c r="AA60" s="128" t="n"/>
      <c r="AB60" s="93">
        <f>AD60+AF60+AH60+AJ60</f>
        <v/>
      </c>
      <c r="AC60" s="128" t="n"/>
      <c r="AD60" s="93" t="n">
        <v>22</v>
      </c>
      <c r="AE60" s="128" t="n"/>
      <c r="AF60" s="93" t="n"/>
      <c r="AG60" s="128" t="n"/>
      <c r="AH60" s="93" t="n">
        <v>18</v>
      </c>
      <c r="AI60" s="128" t="n"/>
      <c r="AJ60" s="93" t="n"/>
      <c r="AK60" s="128" t="n"/>
      <c r="AL60" s="188" t="n"/>
      <c r="AM60" s="128" t="n"/>
      <c r="AN60" s="95" t="n"/>
      <c r="AO60" s="128" t="n"/>
      <c r="AP60" s="95" t="n"/>
      <c r="AQ60" s="128" t="n"/>
      <c r="AR60" s="93">
        <f>Z60</f>
        <v/>
      </c>
      <c r="AS60" s="128" t="n"/>
      <c r="AT60" s="93">
        <f>AB60</f>
        <v/>
      </c>
      <c r="AU60" s="128" t="n"/>
      <c r="AV60" s="93" t="n">
        <v>3</v>
      </c>
      <c r="AW60" s="128" t="n"/>
      <c r="AX60" s="187">
        <f>AZ60+BB60+BD60+BF60</f>
        <v/>
      </c>
      <c r="AY60" s="128" t="n"/>
      <c r="AZ60" s="95">
        <f>BB60+BD60+BF60+BH60</f>
        <v/>
      </c>
      <c r="BA60" s="128" t="n"/>
      <c r="BB60" s="95">
        <f>BD60+BF60+BH60+BJ60</f>
        <v/>
      </c>
      <c r="BC60" s="128" t="n"/>
      <c r="BD60" s="1439" t="n"/>
      <c r="BE60" s="1439" t="n"/>
      <c r="BF60" s="823" t="n"/>
      <c r="BG60" s="261" t="inlineStr">
        <is>
          <t>СК-10</t>
        </is>
      </c>
      <c r="BH60" s="131" t="n"/>
      <c r="BI60" s="131" t="n"/>
      <c r="BJ60" s="132" t="n"/>
      <c r="BK60" s="819" t="inlineStr">
        <is>
          <t>ХТЭПиМЭТ</t>
        </is>
      </c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355" t="n"/>
      <c r="B61" s="217" t="inlineStr">
        <is>
          <t>2.7.1.2</t>
        </is>
      </c>
      <c r="C61" s="175" t="n"/>
      <c r="D61" s="1351" t="inlineStr">
        <is>
          <t>Технологические процессы в производстве современных сенсорных устройств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75" t="n"/>
      <c r="V61" s="182" t="n"/>
      <c r="W61" s="175" t="n"/>
      <c r="X61" s="182" t="n">
        <v>3</v>
      </c>
      <c r="Y61" s="175" t="n"/>
      <c r="Z61" s="177" t="n">
        <v>108</v>
      </c>
      <c r="AA61" s="128" t="n"/>
      <c r="AB61" s="93">
        <f>AD61+AF61+AH61+AJ61</f>
        <v/>
      </c>
      <c r="AC61" s="128" t="n"/>
      <c r="AD61" s="93" t="n">
        <v>28</v>
      </c>
      <c r="AE61" s="128" t="n"/>
      <c r="AF61" s="93" t="n"/>
      <c r="AG61" s="128" t="n"/>
      <c r="AH61" s="93" t="n">
        <v>16</v>
      </c>
      <c r="AI61" s="128" t="n"/>
      <c r="AJ61" s="93" t="n"/>
      <c r="AK61" s="128" t="n"/>
      <c r="AL61" s="177" t="n"/>
      <c r="AM61" s="128" t="n"/>
      <c r="AN61" s="93" t="n"/>
      <c r="AO61" s="128" t="n"/>
      <c r="AP61" s="93" t="n"/>
      <c r="AQ61" s="128" t="n"/>
      <c r="AR61" s="93" t="n"/>
      <c r="AS61" s="128" t="n"/>
      <c r="AT61" s="93" t="n"/>
      <c r="AU61" s="128" t="n"/>
      <c r="AV61" s="93" t="n"/>
      <c r="AW61" s="128" t="n"/>
      <c r="AX61" s="181">
        <f>Z61</f>
        <v/>
      </c>
      <c r="AY61" s="128" t="n"/>
      <c r="AZ61" s="93">
        <f>AB61</f>
        <v/>
      </c>
      <c r="BA61" s="128" t="n"/>
      <c r="BB61" s="93" t="n">
        <v>3</v>
      </c>
      <c r="BC61" s="128" t="n"/>
      <c r="BD61" s="1439" t="n"/>
      <c r="BE61" s="1439" t="n"/>
      <c r="BF61" s="823" t="n"/>
      <c r="BG61" s="261" t="inlineStr">
        <is>
          <t>СК-11</t>
        </is>
      </c>
      <c r="BH61" s="131" t="n"/>
      <c r="BI61" s="131" t="n"/>
      <c r="BJ61" s="132" t="n"/>
      <c r="BK61" s="819" t="inlineStr">
        <is>
          <t>ХТЭПиМЭТ</t>
        </is>
      </c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355" t="n"/>
      <c r="B62" s="216" t="inlineStr">
        <is>
          <t>2.7.2</t>
        </is>
      </c>
      <c r="C62" s="175" t="n"/>
      <c r="D62" s="1422" t="inlineStr">
        <is>
          <t>Модуль "Современные технологии создания средств отображения информации"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75" t="n"/>
      <c r="V62" s="182" t="n"/>
      <c r="W62" s="175" t="n"/>
      <c r="X62" s="182" t="n"/>
      <c r="Y62" s="175" t="n"/>
      <c r="Z62" s="188">
        <f>Z63+Z64</f>
        <v/>
      </c>
      <c r="AA62" s="128" t="n"/>
      <c r="AB62" s="95">
        <f>AB63+AB64</f>
        <v/>
      </c>
      <c r="AC62" s="128" t="n"/>
      <c r="AD62" s="95">
        <f>AD63+AD64</f>
        <v/>
      </c>
      <c r="AE62" s="128" t="n"/>
      <c r="AF62" s="95">
        <f>AF63+AF64</f>
        <v/>
      </c>
      <c r="AG62" s="128" t="n"/>
      <c r="AH62" s="95">
        <f>AH63+AH64</f>
        <v/>
      </c>
      <c r="AI62" s="128" t="n"/>
      <c r="AJ62" s="95">
        <f>AJ63+AJ64</f>
        <v/>
      </c>
      <c r="AK62" s="128" t="n"/>
      <c r="AL62" s="188">
        <f>AL63+AL64</f>
        <v/>
      </c>
      <c r="AM62" s="128" t="n"/>
      <c r="AN62" s="95">
        <f>AN63+AN64</f>
        <v/>
      </c>
      <c r="AO62" s="128" t="n"/>
      <c r="AP62" s="95">
        <f>AP63+AP64</f>
        <v/>
      </c>
      <c r="AQ62" s="128" t="n"/>
      <c r="AR62" s="95">
        <f>AR63+AR64</f>
        <v/>
      </c>
      <c r="AS62" s="128" t="n"/>
      <c r="AT62" s="95">
        <f>AT63+AT64</f>
        <v/>
      </c>
      <c r="AU62" s="128" t="n"/>
      <c r="AV62" s="95">
        <f>AV63+AV64</f>
        <v/>
      </c>
      <c r="AW62" s="128" t="n"/>
      <c r="AX62" s="187">
        <f>AX63+AX64</f>
        <v/>
      </c>
      <c r="AY62" s="128" t="n"/>
      <c r="AZ62" s="95">
        <f>AZ63+AZ64</f>
        <v/>
      </c>
      <c r="BA62" s="128" t="n"/>
      <c r="BB62" s="95">
        <f>BB63+BB64</f>
        <v/>
      </c>
      <c r="BC62" s="128" t="n"/>
      <c r="BD62" s="1439" t="n"/>
      <c r="BE62" s="1439" t="n"/>
      <c r="BF62" s="823" t="n"/>
      <c r="BG62" s="261" t="n"/>
      <c r="BH62" s="131" t="n"/>
      <c r="BI62" s="131" t="n"/>
      <c r="BJ62" s="132" t="n"/>
      <c r="BK62" s="3502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355" t="n"/>
      <c r="B63" s="217" t="inlineStr">
        <is>
          <t>2.7.2.1</t>
        </is>
      </c>
      <c r="C63" s="175" t="n"/>
      <c r="D63" s="1351" t="inlineStr">
        <is>
          <t>Физико-химия и технология производства жидкокристаллических элементов и дисплеев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75" t="n"/>
      <c r="V63" s="182" t="n"/>
      <c r="W63" s="175" t="n"/>
      <c r="X63" s="182" t="n">
        <v>2</v>
      </c>
      <c r="Y63" s="175" t="n"/>
      <c r="Z63" s="177" t="n">
        <v>110</v>
      </c>
      <c r="AA63" s="128" t="n"/>
      <c r="AB63" s="93" t="n">
        <v>40</v>
      </c>
      <c r="AC63" s="128" t="n"/>
      <c r="AD63" s="93" t="n">
        <v>22</v>
      </c>
      <c r="AE63" s="128" t="n"/>
      <c r="AF63" s="93" t="n"/>
      <c r="AG63" s="128" t="n"/>
      <c r="AH63" s="93" t="n">
        <v>18</v>
      </c>
      <c r="AI63" s="128" t="n"/>
      <c r="AJ63" s="93" t="n"/>
      <c r="AK63" s="128" t="n"/>
      <c r="AL63" s="177" t="n"/>
      <c r="AM63" s="128" t="n"/>
      <c r="AN63" s="93" t="n"/>
      <c r="AO63" s="128" t="n"/>
      <c r="AP63" s="93" t="n"/>
      <c r="AQ63" s="128" t="n"/>
      <c r="AR63" s="93" t="n">
        <v>110</v>
      </c>
      <c r="AS63" s="128" t="n"/>
      <c r="AT63" s="93" t="n">
        <v>40</v>
      </c>
      <c r="AU63" s="128" t="n"/>
      <c r="AV63" s="93" t="n">
        <v>3</v>
      </c>
      <c r="AW63" s="128" t="n"/>
      <c r="AX63" s="177" t="n">
        <v>0</v>
      </c>
      <c r="AY63" s="128" t="n"/>
      <c r="AZ63" s="93" t="n">
        <v>0</v>
      </c>
      <c r="BA63" s="128" t="n"/>
      <c r="BB63" s="93" t="n">
        <v>0</v>
      </c>
      <c r="BC63" s="128" t="n"/>
      <c r="BD63" s="1439" t="n"/>
      <c r="BE63" s="1439" t="n"/>
      <c r="BF63" s="823" t="n"/>
      <c r="BG63" s="261" t="inlineStr">
        <is>
          <t>СК-12</t>
        </is>
      </c>
      <c r="BH63" s="131" t="n"/>
      <c r="BI63" s="131" t="n"/>
      <c r="BJ63" s="132" t="n"/>
      <c r="BK63" s="819" t="inlineStr">
        <is>
          <t>ХТЭПиМЭТ</t>
        </is>
      </c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</row>
    <row r="64">
      <c r="A64" s="355" t="n"/>
      <c r="B64" s="217" t="inlineStr">
        <is>
          <t>2.7.2.2</t>
        </is>
      </c>
      <c r="C64" s="175" t="n"/>
      <c r="D64" s="1351" t="inlineStr">
        <is>
          <t>Технология люминофоров и систем визуализации на их основе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75" t="n"/>
      <c r="V64" s="182" t="n"/>
      <c r="W64" s="175" t="n"/>
      <c r="X64" s="261" t="n">
        <v>3</v>
      </c>
      <c r="Y64" s="132" t="n"/>
      <c r="Z64" s="177" t="n">
        <v>108</v>
      </c>
      <c r="AA64" s="128" t="n"/>
      <c r="AB64" s="214" t="n">
        <v>44</v>
      </c>
      <c r="AC64" s="139" t="n"/>
      <c r="AD64" s="93" t="n">
        <v>28</v>
      </c>
      <c r="AE64" s="128" t="n"/>
      <c r="AF64" s="93" t="n"/>
      <c r="AG64" s="128" t="n"/>
      <c r="AH64" s="93" t="n">
        <v>16</v>
      </c>
      <c r="AI64" s="128" t="n"/>
      <c r="AJ64" s="93" t="n"/>
      <c r="AK64" s="128" t="n"/>
      <c r="AL64" s="177" t="n"/>
      <c r="AM64" s="128" t="n"/>
      <c r="AN64" s="93" t="n"/>
      <c r="AO64" s="128" t="n"/>
      <c r="AP64" s="93" t="n"/>
      <c r="AQ64" s="128" t="n"/>
      <c r="AR64" s="93" t="n"/>
      <c r="AS64" s="128" t="n"/>
      <c r="AT64" s="93" t="n"/>
      <c r="AU64" s="128" t="n"/>
      <c r="AV64" s="93" t="n"/>
      <c r="AW64" s="128" t="n"/>
      <c r="AX64" s="177" t="n">
        <v>108</v>
      </c>
      <c r="AY64" s="128" t="n"/>
      <c r="AZ64" s="93" t="n">
        <v>44</v>
      </c>
      <c r="BA64" s="128" t="n"/>
      <c r="BB64" s="93" t="n">
        <v>3</v>
      </c>
      <c r="BC64" s="128" t="n"/>
      <c r="BD64" s="1439" t="n"/>
      <c r="BE64" s="1439" t="n"/>
      <c r="BF64" s="823" t="n"/>
      <c r="BG64" s="261" t="inlineStr">
        <is>
          <t>СК-13</t>
        </is>
      </c>
      <c r="BH64" s="131" t="n"/>
      <c r="BI64" s="131" t="n"/>
      <c r="BJ64" s="132" t="n"/>
      <c r="BK64" s="819" t="inlineStr">
        <is>
          <t>ХТЭПиМЭТ</t>
        </is>
      </c>
      <c r="BL64" s="1" t="n"/>
      <c r="BM64" s="1" t="n"/>
      <c r="BN64" s="1" t="n"/>
      <c r="BO64" s="1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</row>
    <row r="65">
      <c r="A65" s="355" t="n"/>
      <c r="B65" s="216" t="inlineStr">
        <is>
          <t>2.8</t>
        </is>
      </c>
      <c r="C65" s="175" t="n"/>
      <c r="D65" s="403" t="inlineStr">
        <is>
          <t>Дополнительные виды обучения</t>
        </is>
      </c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2" t="n"/>
      <c r="V65" s="261" t="n"/>
      <c r="W65" s="132" t="n"/>
      <c r="X65" s="261" t="n"/>
      <c r="Y65" s="132" t="n"/>
      <c r="Z65" s="637" t="inlineStr">
        <is>
          <t>/</t>
        </is>
      </c>
      <c r="AA65" s="440">
        <f>SUM(AA66:AA68)</f>
        <v/>
      </c>
      <c r="AB65" s="636" t="inlineStr">
        <is>
          <t>/</t>
        </is>
      </c>
      <c r="AC65" s="440">
        <f>SUM(AC66:AC68)</f>
        <v/>
      </c>
      <c r="AD65" s="636" t="inlineStr">
        <is>
          <t>/</t>
        </is>
      </c>
      <c r="AE65" s="440">
        <f>SUM(AE66:AE68)</f>
        <v/>
      </c>
      <c r="AF65" s="636" t="inlineStr">
        <is>
          <t>/</t>
        </is>
      </c>
      <c r="AG65" s="440">
        <f>SUM(AG66:AG68)</f>
        <v/>
      </c>
      <c r="AH65" s="636" t="inlineStr">
        <is>
          <t>/</t>
        </is>
      </c>
      <c r="AI65" s="440">
        <f>SUM(AI66:AI68)</f>
        <v/>
      </c>
      <c r="AJ65" s="636" t="inlineStr">
        <is>
          <t>/</t>
        </is>
      </c>
      <c r="AK65" s="637">
        <f>SUM(AK66:AK68)</f>
        <v/>
      </c>
      <c r="AL65" s="638" t="inlineStr">
        <is>
          <t>/</t>
        </is>
      </c>
      <c r="AM65" s="440">
        <f>SUM(AM66:AM68)</f>
        <v/>
      </c>
      <c r="AN65" s="636" t="inlineStr">
        <is>
          <t>/</t>
        </is>
      </c>
      <c r="AO65" s="440">
        <f>SUM(AO66:AO68)</f>
        <v/>
      </c>
      <c r="AP65" s="636" t="inlineStr">
        <is>
          <t>/</t>
        </is>
      </c>
      <c r="AQ65" s="440">
        <f>SUM(AQ66:AQ68)</f>
        <v/>
      </c>
      <c r="AR65" s="636" t="inlineStr">
        <is>
          <t>/</t>
        </is>
      </c>
      <c r="AS65" s="440">
        <f>SUM(AS66:AS68)</f>
        <v/>
      </c>
      <c r="AT65" s="636" t="inlineStr">
        <is>
          <t>/</t>
        </is>
      </c>
      <c r="AU65" s="440">
        <f>SUM(AU66:AU68)</f>
        <v/>
      </c>
      <c r="AV65" s="636" t="inlineStr">
        <is>
          <t>/</t>
        </is>
      </c>
      <c r="AW65" s="855">
        <f>SUM(AW66:AW68)</f>
        <v/>
      </c>
      <c r="AX65" s="177" t="n"/>
      <c r="AY65" s="128" t="n"/>
      <c r="AZ65" s="93" t="n"/>
      <c r="BA65" s="128" t="n"/>
      <c r="BB65" s="93" t="n"/>
      <c r="BC65" s="128" t="n"/>
      <c r="BD65" s="681" t="n"/>
      <c r="BE65" s="2256" t="n"/>
      <c r="BF65" s="2256" t="n"/>
      <c r="BG65" s="261" t="n"/>
      <c r="BH65" s="131" t="n"/>
      <c r="BI65" s="131" t="n"/>
      <c r="BJ65" s="132" t="n"/>
      <c r="BK65" s="3502" t="n"/>
      <c r="BL65" s="1" t="n"/>
      <c r="BM65" s="1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355" t="n"/>
      <c r="B66" s="217" t="inlineStr">
        <is>
          <t>2.8.1</t>
        </is>
      </c>
      <c r="C66" s="175" t="n"/>
      <c r="D66" s="639" t="inlineStr">
        <is>
          <t>Философия и методология науки *</t>
        </is>
      </c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2" t="n"/>
      <c r="V66" s="859" t="inlineStr">
        <is>
          <t>/</t>
        </is>
      </c>
      <c r="W66" s="860" t="n">
        <v>2</v>
      </c>
      <c r="X66" s="261" t="n"/>
      <c r="Y66" s="132" t="n"/>
      <c r="Z66" s="644" t="inlineStr">
        <is>
          <t>/</t>
        </is>
      </c>
      <c r="AA66" s="642">
        <f>AM66+AS66</f>
        <v/>
      </c>
      <c r="AB66" s="643" t="inlineStr">
        <is>
          <t>/</t>
        </is>
      </c>
      <c r="AC66" s="642">
        <f>AE66+AG66+AI66+AK66</f>
        <v/>
      </c>
      <c r="AD66" s="643" t="inlineStr">
        <is>
          <t>/</t>
        </is>
      </c>
      <c r="AE66" s="642" t="n">
        <v>40</v>
      </c>
      <c r="AF66" s="643" t="n"/>
      <c r="AG66" s="642" t="n"/>
      <c r="AH66" s="643" t="n"/>
      <c r="AI66" s="642" t="n"/>
      <c r="AJ66" s="643" t="inlineStr">
        <is>
          <t>/</t>
        </is>
      </c>
      <c r="AK66" s="644" t="n">
        <v>32</v>
      </c>
      <c r="AL66" s="645" t="inlineStr">
        <is>
          <t>/</t>
        </is>
      </c>
      <c r="AM66" s="642" t="n">
        <v>48</v>
      </c>
      <c r="AN66" s="643" t="inlineStr">
        <is>
          <t>/</t>
        </is>
      </c>
      <c r="AO66" s="642" t="n">
        <v>32</v>
      </c>
      <c r="AP66" s="643" t="n"/>
      <c r="AQ66" s="642" t="n"/>
      <c r="AR66" s="643" t="inlineStr">
        <is>
          <t>/</t>
        </is>
      </c>
      <c r="AS66" s="642" t="n">
        <v>76</v>
      </c>
      <c r="AT66" s="643" t="inlineStr">
        <is>
          <t>/</t>
        </is>
      </c>
      <c r="AU66" s="642" t="n">
        <v>40</v>
      </c>
      <c r="AV66" s="643" t="inlineStr">
        <is>
          <t>/</t>
        </is>
      </c>
      <c r="AW66" s="868" t="n">
        <v>3</v>
      </c>
      <c r="AX66" s="177" t="n"/>
      <c r="AY66" s="128" t="n"/>
      <c r="AZ66" s="93" t="n"/>
      <c r="BA66" s="128" t="n"/>
      <c r="BB66" s="93" t="n"/>
      <c r="BC66" s="128" t="n"/>
      <c r="BD66" s="681" t="n"/>
      <c r="BE66" s="2256" t="n"/>
      <c r="BF66" s="2256" t="n"/>
      <c r="BG66" s="261" t="inlineStr">
        <is>
          <t>УК-1</t>
        </is>
      </c>
      <c r="BH66" s="131" t="n"/>
      <c r="BI66" s="131" t="n"/>
      <c r="BJ66" s="132" t="n"/>
      <c r="BK66" s="3502" t="inlineStr">
        <is>
          <t>ФиП</t>
        </is>
      </c>
      <c r="BL66" s="1" t="n"/>
      <c r="BM66" s="1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355" t="n"/>
      <c r="B67" s="217" t="inlineStr">
        <is>
          <t>2.8.2</t>
        </is>
      </c>
      <c r="C67" s="175" t="n"/>
      <c r="D67" s="639" t="inlineStr">
        <is>
          <t>Иностранный язык *</t>
        </is>
      </c>
      <c r="E67" s="131" t="n"/>
      <c r="F67" s="131" t="n"/>
      <c r="G67" s="131" t="n"/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131" t="n"/>
      <c r="U67" s="132" t="n"/>
      <c r="V67" s="859" t="inlineStr">
        <is>
          <t>/</t>
        </is>
      </c>
      <c r="W67" s="860" t="n">
        <v>2</v>
      </c>
      <c r="X67" s="261" t="n"/>
      <c r="Y67" s="132" t="n"/>
      <c r="Z67" s="644" t="inlineStr">
        <is>
          <t>/</t>
        </is>
      </c>
      <c r="AA67" s="642">
        <f>AM67+AS67</f>
        <v/>
      </c>
      <c r="AB67" s="643" t="inlineStr">
        <is>
          <t>/</t>
        </is>
      </c>
      <c r="AC67" s="642">
        <f>AE67+AG67+AI67+AK67</f>
        <v/>
      </c>
      <c r="AD67" s="643" t="n"/>
      <c r="AE67" s="642" t="n"/>
      <c r="AF67" s="643" t="n"/>
      <c r="AG67" s="642" t="n"/>
      <c r="AH67" s="643" t="inlineStr">
        <is>
          <t>/</t>
        </is>
      </c>
      <c r="AI67" s="642" t="n">
        <v>96</v>
      </c>
      <c r="AJ67" s="643" t="n"/>
      <c r="AK67" s="644" t="n"/>
      <c r="AL67" s="645" t="inlineStr">
        <is>
          <t>/</t>
        </is>
      </c>
      <c r="AM67" s="642" t="n">
        <v>70</v>
      </c>
      <c r="AN67" s="643" t="inlineStr">
        <is>
          <t>/</t>
        </is>
      </c>
      <c r="AO67" s="642" t="n">
        <v>48</v>
      </c>
      <c r="AP67" s="643" t="n"/>
      <c r="AQ67" s="642" t="n"/>
      <c r="AR67" s="643" t="inlineStr">
        <is>
          <t>/</t>
        </is>
      </c>
      <c r="AS67" s="642" t="n">
        <v>72</v>
      </c>
      <c r="AT67" s="643" t="inlineStr">
        <is>
          <t>/</t>
        </is>
      </c>
      <c r="AU67" s="642" t="n">
        <v>48</v>
      </c>
      <c r="AV67" s="643" t="inlineStr">
        <is>
          <t>/</t>
        </is>
      </c>
      <c r="AW67" s="868" t="n">
        <v>4</v>
      </c>
      <c r="AX67" s="177" t="n"/>
      <c r="AY67" s="128" t="n"/>
      <c r="AZ67" s="93" t="n"/>
      <c r="BA67" s="128" t="n"/>
      <c r="BB67" s="93" t="n"/>
      <c r="BC67" s="128" t="n"/>
      <c r="BD67" s="681" t="n"/>
      <c r="BE67" s="2256" t="n"/>
      <c r="BF67" s="2256" t="n"/>
      <c r="BG67" s="261" t="inlineStr">
        <is>
          <t>УК-3</t>
        </is>
      </c>
      <c r="BH67" s="131" t="n"/>
      <c r="BI67" s="131" t="n"/>
      <c r="BJ67" s="132" t="n"/>
      <c r="BK67" s="3502" t="inlineStr">
        <is>
          <t>МКиТП</t>
        </is>
      </c>
      <c r="BL67" s="1" t="n"/>
      <c r="BM67" s="1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355" t="n"/>
      <c r="B68" s="217" t="inlineStr">
        <is>
          <t>2.8.3</t>
        </is>
      </c>
      <c r="C68" s="175" t="n"/>
      <c r="D68" s="648" t="inlineStr">
        <is>
          <t>Основы информационных технологий  *</t>
        </is>
      </c>
      <c r="E68" s="194" t="n"/>
      <c r="F68" s="194" t="n"/>
      <c r="G68" s="194" t="n"/>
      <c r="H68" s="194" t="n"/>
      <c r="I68" s="194" t="n"/>
      <c r="J68" s="194" t="n"/>
      <c r="K68" s="194" t="n"/>
      <c r="L68" s="194" t="n"/>
      <c r="M68" s="194" t="n"/>
      <c r="N68" s="194" t="n"/>
      <c r="O68" s="194" t="n"/>
      <c r="P68" s="194" t="n"/>
      <c r="Q68" s="194" t="n"/>
      <c r="R68" s="194" t="n"/>
      <c r="S68" s="194" t="n"/>
      <c r="T68" s="194" t="n"/>
      <c r="U68" s="195" t="n"/>
      <c r="V68" s="871" t="n"/>
      <c r="W68" s="872" t="n"/>
      <c r="X68" s="871" t="inlineStr">
        <is>
          <t>/</t>
        </is>
      </c>
      <c r="Y68" s="3509" t="inlineStr">
        <is>
          <t>1д</t>
        </is>
      </c>
      <c r="Z68" s="655" t="inlineStr">
        <is>
          <t>/</t>
        </is>
      </c>
      <c r="AA68" s="652">
        <f>AM68</f>
        <v/>
      </c>
      <c r="AB68" s="654" t="inlineStr">
        <is>
          <t>/</t>
        </is>
      </c>
      <c r="AC68" s="652">
        <f>AE68+AG68+AI68+AK68</f>
        <v/>
      </c>
      <c r="AD68" s="654" t="inlineStr">
        <is>
          <t>/</t>
        </is>
      </c>
      <c r="AE68" s="652" t="n">
        <v>26</v>
      </c>
      <c r="AF68" s="654" t="inlineStr">
        <is>
          <t>/</t>
        </is>
      </c>
      <c r="AG68" s="652" t="n">
        <v>24</v>
      </c>
      <c r="AH68" s="654" t="n"/>
      <c r="AI68" s="652" t="n"/>
      <c r="AJ68" s="654" t="n"/>
      <c r="AK68" s="655" t="n"/>
      <c r="AL68" s="656" t="inlineStr">
        <is>
          <t>/</t>
        </is>
      </c>
      <c r="AM68" s="652">
        <f>AQ68*36</f>
        <v/>
      </c>
      <c r="AN68" s="654" t="inlineStr">
        <is>
          <t>/</t>
        </is>
      </c>
      <c r="AO68" s="652">
        <f>AC68</f>
        <v/>
      </c>
      <c r="AP68" s="654" t="inlineStr">
        <is>
          <t>/</t>
        </is>
      </c>
      <c r="AQ68" s="652" t="n">
        <v>2</v>
      </c>
      <c r="AR68" s="654" t="n"/>
      <c r="AS68" s="652" t="n"/>
      <c r="AT68" s="654" t="n"/>
      <c r="AU68" s="652" t="n"/>
      <c r="AV68" s="654" t="n"/>
      <c r="AW68" s="880" t="n"/>
      <c r="AX68" s="1537" t="n"/>
      <c r="AY68" s="240" t="n"/>
      <c r="AZ68" s="667" t="n"/>
      <c r="BA68" s="240" t="n"/>
      <c r="BB68" s="667" t="n"/>
      <c r="BC68" s="240" t="n"/>
      <c r="BD68" s="2260" t="n"/>
      <c r="BE68" s="2261" t="n"/>
      <c r="BF68" s="2261" t="n"/>
      <c r="BG68" s="263" t="inlineStr">
        <is>
          <t>УК-2</t>
        </is>
      </c>
      <c r="BH68" s="194" t="n"/>
      <c r="BI68" s="194" t="n"/>
      <c r="BJ68" s="195" t="n"/>
      <c r="BK68" s="3502" t="inlineStr">
        <is>
          <t>ИСиТ</t>
        </is>
      </c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355" t="n"/>
      <c r="B69" s="1986" t="n"/>
      <c r="C69" s="356" t="n"/>
      <c r="D69" s="356" t="n"/>
      <c r="E69" s="356" t="n"/>
      <c r="F69" s="356" t="n"/>
      <c r="G69" s="356" t="n"/>
      <c r="H69" s="356" t="n"/>
      <c r="I69" s="356" t="n"/>
      <c r="J69" s="356" t="n"/>
      <c r="K69" s="356" t="n"/>
      <c r="L69" s="356" t="n"/>
      <c r="M69" s="356" t="n"/>
      <c r="N69" s="356" t="n"/>
      <c r="O69" s="356" t="n"/>
      <c r="P69" s="356" t="n"/>
      <c r="Q69" s="356" t="n"/>
      <c r="R69" s="356" t="n"/>
      <c r="S69" s="356" t="n"/>
      <c r="T69" s="356" t="n"/>
      <c r="U69" s="356" t="n"/>
      <c r="V69" s="356" t="n"/>
      <c r="W69" s="356" t="n"/>
      <c r="X69" s="356" t="n"/>
      <c r="Y69" s="356" t="n"/>
      <c r="Z69" s="356" t="n"/>
      <c r="AA69" s="356" t="n"/>
      <c r="AB69" s="356" t="n"/>
      <c r="AC69" s="356" t="n"/>
      <c r="AD69" s="356" t="n"/>
      <c r="AE69" s="356" t="n"/>
      <c r="AF69" s="356" t="n"/>
      <c r="AG69" s="356" t="n"/>
      <c r="AH69" s="356" t="n"/>
      <c r="AI69" s="356" t="n"/>
      <c r="AJ69" s="356" t="n"/>
      <c r="AK69" s="356" t="n"/>
      <c r="AL69" s="356" t="n"/>
      <c r="AM69" s="356" t="n"/>
      <c r="AN69" s="356" t="n"/>
      <c r="AO69" s="356" t="n"/>
      <c r="AP69" s="356" t="n"/>
      <c r="AQ69" s="356" t="n"/>
      <c r="AR69" s="356" t="n"/>
      <c r="AS69" s="356" t="n"/>
      <c r="AT69" s="356" t="n"/>
      <c r="AU69" s="356" t="n"/>
      <c r="AV69" s="356" t="n"/>
      <c r="AW69" s="356" t="n"/>
      <c r="AX69" s="356" t="n"/>
      <c r="AY69" s="356" t="n"/>
      <c r="AZ69" s="356" t="n"/>
      <c r="BA69" s="356" t="n"/>
      <c r="BB69" s="356" t="n"/>
      <c r="BC69" s="356" t="n"/>
      <c r="BD69" s="356" t="n"/>
      <c r="BE69" s="356" t="n"/>
      <c r="BF69" s="356" t="n"/>
      <c r="BG69" s="356" t="n"/>
      <c r="BH69" s="356" t="n"/>
      <c r="BI69" s="356" t="n"/>
      <c r="BJ69" s="356" t="n"/>
      <c r="BK69" s="516" t="n"/>
      <c r="BL69" s="356" t="n"/>
      <c r="BM69" s="356" t="n"/>
      <c r="BN69" s="356" t="n"/>
      <c r="BO69" s="356" t="n"/>
      <c r="BP69" s="3510" t="n"/>
      <c r="BQ69" s="355" t="n"/>
      <c r="BR69" s="355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92" t="n"/>
      <c r="B70" s="658" t="inlineStr">
        <is>
          <t>Количество часов учебных занятий</t>
        </is>
      </c>
      <c r="C70" s="490" t="n"/>
      <c r="D70" s="490" t="n"/>
      <c r="E70" s="490" t="n"/>
      <c r="F70" s="490" t="n"/>
      <c r="G70" s="490" t="n"/>
      <c r="H70" s="490" t="n"/>
      <c r="I70" s="490" t="n"/>
      <c r="J70" s="490" t="n"/>
      <c r="K70" s="490" t="n"/>
      <c r="L70" s="490" t="n"/>
      <c r="M70" s="490" t="n"/>
      <c r="N70" s="490" t="n"/>
      <c r="O70" s="490" t="n"/>
      <c r="P70" s="490" t="n"/>
      <c r="Q70" s="490" t="n"/>
      <c r="R70" s="490" t="n"/>
      <c r="S70" s="490" t="n"/>
      <c r="T70" s="490" t="n"/>
      <c r="U70" s="490" t="n"/>
      <c r="V70" s="490" t="n"/>
      <c r="W70" s="490" t="n"/>
      <c r="X70" s="490" t="n"/>
      <c r="Y70" s="2228" t="n"/>
      <c r="Z70" s="170">
        <f>Z30+Z42</f>
        <v/>
      </c>
      <c r="AA70" s="124" t="n"/>
      <c r="AB70" s="170">
        <f>AB30+AB42</f>
        <v/>
      </c>
      <c r="AC70" s="124" t="n"/>
      <c r="AD70" s="170">
        <f>AD30+AD42</f>
        <v/>
      </c>
      <c r="AE70" s="124" t="n"/>
      <c r="AF70" s="170">
        <f>AF30+AF42</f>
        <v/>
      </c>
      <c r="AG70" s="124" t="n"/>
      <c r="AH70" s="170">
        <f>AH30+AH42</f>
        <v/>
      </c>
      <c r="AI70" s="124" t="n"/>
      <c r="AJ70" s="170">
        <f>AJ30+AJ42</f>
        <v/>
      </c>
      <c r="AK70" s="124" t="n"/>
      <c r="AL70" s="170">
        <f>AL30+AL42</f>
        <v/>
      </c>
      <c r="AM70" s="124" t="n"/>
      <c r="AN70" s="170">
        <f>AN30+AN42</f>
        <v/>
      </c>
      <c r="AO70" s="124" t="n"/>
      <c r="AP70" s="170">
        <f>AP30+AP42</f>
        <v/>
      </c>
      <c r="AQ70" s="124" t="n"/>
      <c r="AR70" s="170">
        <f>AR30+AR42</f>
        <v/>
      </c>
      <c r="AS70" s="124" t="n"/>
      <c r="AT70" s="170">
        <f>AT30+AT42</f>
        <v/>
      </c>
      <c r="AU70" s="124" t="n"/>
      <c r="AV70" s="170">
        <f>AV30+AV42</f>
        <v/>
      </c>
      <c r="AW70" s="124" t="n"/>
      <c r="AX70" s="170">
        <f>AX30+AX42</f>
        <v/>
      </c>
      <c r="AY70" s="124" t="n"/>
      <c r="AZ70" s="170">
        <f>AZ30+AZ42</f>
        <v/>
      </c>
      <c r="BA70" s="124" t="n"/>
      <c r="BB70" s="170">
        <f>BB30+BB42</f>
        <v/>
      </c>
      <c r="BC70" s="124" t="n"/>
      <c r="BD70" s="2273">
        <f>BD30+BD42</f>
        <v/>
      </c>
      <c r="BE70" s="2228" t="n"/>
      <c r="BF70" s="2273">
        <f>BE30+BE42</f>
        <v/>
      </c>
      <c r="BG70" s="743" t="n"/>
      <c r="BH70" s="123" t="n"/>
      <c r="BI70" s="123" t="n"/>
      <c r="BJ70" s="161" t="n"/>
      <c r="BK70" s="98" t="n"/>
      <c r="BL70" s="92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92" t="n"/>
      <c r="B71" s="493" t="inlineStr">
        <is>
          <t>Количество часов учебных занятий в неделю</t>
        </is>
      </c>
      <c r="C71" s="404" t="n"/>
      <c r="D71" s="404" t="n"/>
      <c r="E71" s="404" t="n"/>
      <c r="F71" s="404" t="n"/>
      <c r="G71" s="404" t="n"/>
      <c r="H71" s="404" t="n"/>
      <c r="I71" s="404" t="n"/>
      <c r="J71" s="404" t="n"/>
      <c r="K71" s="404" t="n"/>
      <c r="L71" s="404" t="n"/>
      <c r="M71" s="404" t="n"/>
      <c r="N71" s="404" t="n"/>
      <c r="O71" s="404" t="n"/>
      <c r="P71" s="404" t="n"/>
      <c r="Q71" s="404" t="n"/>
      <c r="R71" s="404" t="n"/>
      <c r="S71" s="404" t="n"/>
      <c r="T71" s="404" t="n"/>
      <c r="U71" s="404" t="n"/>
      <c r="V71" s="404" t="n"/>
      <c r="W71" s="404" t="n"/>
      <c r="X71" s="404" t="n"/>
      <c r="Y71" s="888" t="n"/>
      <c r="Z71" s="664">
        <f>AL70+AR70+BD70</f>
        <v/>
      </c>
      <c r="AA71" s="128" t="n"/>
      <c r="AB71" s="664">
        <f>AN70+AT70+BF70</f>
        <v/>
      </c>
      <c r="AC71" s="128" t="n"/>
      <c r="AD71" s="93" t="n"/>
      <c r="AE71" s="128" t="n"/>
      <c r="AF71" s="93" t="n"/>
      <c r="AG71" s="128" t="n"/>
      <c r="AH71" s="93" t="n"/>
      <c r="AI71" s="128" t="n"/>
      <c r="AJ71" s="93" t="n"/>
      <c r="AK71" s="128" t="n"/>
      <c r="AL71" s="236">
        <f>AN70/AL28</f>
        <v/>
      </c>
      <c r="AM71" s="131" t="n"/>
      <c r="AN71" s="131" t="n"/>
      <c r="AO71" s="131" t="n"/>
      <c r="AP71" s="131" t="n"/>
      <c r="AQ71" s="179" t="n"/>
      <c r="AR71" s="236">
        <f>AT70/AR28</f>
        <v/>
      </c>
      <c r="AS71" s="131" t="n"/>
      <c r="AT71" s="131" t="n"/>
      <c r="AU71" s="131" t="n"/>
      <c r="AV71" s="131" t="n"/>
      <c r="AW71" s="179" t="n"/>
      <c r="AX71" s="236">
        <f>AZ70/AX28</f>
        <v/>
      </c>
      <c r="AY71" s="131" t="n"/>
      <c r="AZ71" s="131" t="n"/>
      <c r="BA71" s="131" t="n"/>
      <c r="BB71" s="131" t="n"/>
      <c r="BC71" s="179" t="n"/>
      <c r="BD71" s="3511">
        <f>BD70/(BD28+2)</f>
        <v/>
      </c>
      <c r="BE71" s="3512" t="n"/>
      <c r="BF71" s="1048" t="n"/>
      <c r="BG71" s="2232">
        <f>AV71+#REF!</f>
        <v/>
      </c>
      <c r="BH71" s="131" t="n"/>
      <c r="BI71" s="131" t="n"/>
      <c r="BJ71" s="132" t="n"/>
      <c r="BK71" s="98" t="n"/>
      <c r="BL71" s="92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</row>
    <row r="72">
      <c r="A72" s="92" t="n"/>
      <c r="B72" s="493" t="inlineStr">
        <is>
          <t>Количество курсовых проектов</t>
        </is>
      </c>
      <c r="C72" s="404" t="n"/>
      <c r="D72" s="404" t="n"/>
      <c r="E72" s="404" t="n"/>
      <c r="F72" s="404" t="n"/>
      <c r="G72" s="404" t="n"/>
      <c r="H72" s="404" t="n"/>
      <c r="I72" s="404" t="n"/>
      <c r="J72" s="404" t="n"/>
      <c r="K72" s="404" t="n"/>
      <c r="L72" s="404" t="n"/>
      <c r="M72" s="404" t="n"/>
      <c r="N72" s="404" t="n"/>
      <c r="O72" s="404" t="n"/>
      <c r="P72" s="404" t="n"/>
      <c r="Q72" s="404" t="n"/>
      <c r="R72" s="404" t="n"/>
      <c r="S72" s="404" t="n"/>
      <c r="T72" s="404" t="n"/>
      <c r="U72" s="404" t="n"/>
      <c r="V72" s="404" t="n"/>
      <c r="W72" s="404" t="n"/>
      <c r="X72" s="404" t="n"/>
      <c r="Y72" s="888" t="n"/>
      <c r="Z72" s="95" t="n"/>
      <c r="AA72" s="128" t="n"/>
      <c r="AB72" s="93" t="n"/>
      <c r="AC72" s="128" t="n"/>
      <c r="AD72" s="93" t="n"/>
      <c r="AE72" s="128" t="n"/>
      <c r="AF72" s="93" t="n"/>
      <c r="AG72" s="128" t="n"/>
      <c r="AH72" s="93" t="n"/>
      <c r="AI72" s="128" t="n"/>
      <c r="AJ72" s="93" t="n"/>
      <c r="AK72" s="128" t="n"/>
      <c r="AL72" s="350" t="n"/>
      <c r="AM72" s="131" t="n"/>
      <c r="AN72" s="131" t="n"/>
      <c r="AO72" s="131" t="n"/>
      <c r="AP72" s="131" t="n"/>
      <c r="AQ72" s="179" t="n"/>
      <c r="AR72" s="350" t="n"/>
      <c r="AS72" s="131" t="n"/>
      <c r="AT72" s="131" t="n"/>
      <c r="AU72" s="131" t="n"/>
      <c r="AV72" s="131" t="n"/>
      <c r="AW72" s="179" t="n"/>
      <c r="AX72" s="350" t="n"/>
      <c r="AY72" s="131" t="n"/>
      <c r="AZ72" s="131" t="n"/>
      <c r="BA72" s="131" t="n"/>
      <c r="BB72" s="131" t="n"/>
      <c r="BC72" s="179" t="n"/>
      <c r="BD72" s="1439" t="n"/>
      <c r="BE72" s="3513" t="n"/>
      <c r="BF72" s="1439" t="n"/>
      <c r="BG72" s="639" t="n"/>
      <c r="BH72" s="131" t="n"/>
      <c r="BI72" s="131" t="n"/>
      <c r="BJ72" s="132" t="n"/>
      <c r="BK72" s="98" t="n"/>
      <c r="BL72" s="92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2" t="n"/>
      <c r="B73" s="493" t="inlineStr">
        <is>
          <t>Количество курсовых работ</t>
        </is>
      </c>
      <c r="C73" s="404" t="n"/>
      <c r="D73" s="404" t="n"/>
      <c r="E73" s="404" t="n"/>
      <c r="F73" s="404" t="n"/>
      <c r="G73" s="404" t="n"/>
      <c r="H73" s="404" t="n"/>
      <c r="I73" s="404" t="n"/>
      <c r="J73" s="404" t="n"/>
      <c r="K73" s="404" t="n"/>
      <c r="L73" s="404" t="n"/>
      <c r="M73" s="404" t="n"/>
      <c r="N73" s="404" t="n"/>
      <c r="O73" s="404" t="n"/>
      <c r="P73" s="404" t="n"/>
      <c r="Q73" s="404" t="n"/>
      <c r="R73" s="404" t="n"/>
      <c r="S73" s="404" t="n"/>
      <c r="T73" s="404" t="n"/>
      <c r="U73" s="404" t="n"/>
      <c r="V73" s="404" t="n"/>
      <c r="W73" s="404" t="n"/>
      <c r="X73" s="404" t="n"/>
      <c r="Y73" s="888" t="n"/>
      <c r="Z73" s="95" t="n"/>
      <c r="AA73" s="128" t="n"/>
      <c r="AB73" s="93" t="n"/>
      <c r="AC73" s="128" t="n"/>
      <c r="AD73" s="93" t="n"/>
      <c r="AE73" s="128" t="n"/>
      <c r="AF73" s="93" t="n"/>
      <c r="AG73" s="128" t="n"/>
      <c r="AH73" s="93" t="n"/>
      <c r="AI73" s="128" t="n"/>
      <c r="AJ73" s="93" t="n"/>
      <c r="AK73" s="128" t="n"/>
      <c r="AL73" s="350" t="n"/>
      <c r="AM73" s="131" t="n"/>
      <c r="AN73" s="131" t="n"/>
      <c r="AO73" s="131" t="n"/>
      <c r="AP73" s="131" t="n"/>
      <c r="AQ73" s="179" t="n"/>
      <c r="AR73" s="350" t="n"/>
      <c r="AS73" s="131" t="n"/>
      <c r="AT73" s="131" t="n"/>
      <c r="AU73" s="131" t="n"/>
      <c r="AV73" s="131" t="n"/>
      <c r="AW73" s="179" t="n"/>
      <c r="AX73" s="350" t="n"/>
      <c r="AY73" s="131" t="n"/>
      <c r="AZ73" s="131" t="n"/>
      <c r="BA73" s="131" t="n"/>
      <c r="BB73" s="131" t="n"/>
      <c r="BC73" s="179" t="n"/>
      <c r="BD73" s="1439" t="n"/>
      <c r="BE73" s="3513" t="n"/>
      <c r="BF73" s="1439" t="n"/>
      <c r="BG73" s="639" t="n"/>
      <c r="BH73" s="131" t="n"/>
      <c r="BI73" s="131" t="n"/>
      <c r="BJ73" s="132" t="n"/>
      <c r="BK73" s="98" t="n"/>
      <c r="BL73" s="92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92" t="n"/>
      <c r="B74" s="493" t="inlineStr">
        <is>
          <t>Количество экзаменов</t>
        </is>
      </c>
      <c r="C74" s="404" t="n"/>
      <c r="D74" s="404" t="n"/>
      <c r="E74" s="404" t="n"/>
      <c r="F74" s="404" t="n"/>
      <c r="G74" s="404" t="n"/>
      <c r="H74" s="404" t="n"/>
      <c r="I74" s="404" t="n"/>
      <c r="J74" s="404" t="n"/>
      <c r="K74" s="404" t="n"/>
      <c r="L74" s="404" t="n"/>
      <c r="M74" s="404" t="n"/>
      <c r="N74" s="404" t="n"/>
      <c r="O74" s="404" t="n"/>
      <c r="P74" s="404" t="n"/>
      <c r="Q74" s="404" t="n"/>
      <c r="R74" s="404" t="n"/>
      <c r="S74" s="404" t="n"/>
      <c r="T74" s="404" t="n"/>
      <c r="U74" s="404" t="n"/>
      <c r="V74" s="404" t="n"/>
      <c r="W74" s="404" t="n"/>
      <c r="X74" s="404" t="n"/>
      <c r="Y74" s="888" t="n"/>
      <c r="Z74" s="95">
        <f>AL74+AR74+AX74</f>
        <v/>
      </c>
      <c r="AA74" s="128" t="n"/>
      <c r="AB74" s="93" t="n"/>
      <c r="AC74" s="128" t="n"/>
      <c r="AD74" s="93" t="n"/>
      <c r="AE74" s="128" t="n"/>
      <c r="AF74" s="93" t="n"/>
      <c r="AG74" s="128" t="n"/>
      <c r="AH74" s="93" t="n"/>
      <c r="AI74" s="128" t="n"/>
      <c r="AJ74" s="93" t="n"/>
      <c r="AK74" s="128" t="n"/>
      <c r="AL74" s="352">
        <f>COUNTIF($V$31:$W$65,1)</f>
        <v/>
      </c>
      <c r="AM74" s="131" t="n"/>
      <c r="AN74" s="131" t="n"/>
      <c r="AO74" s="131" t="n"/>
      <c r="AP74" s="131" t="n"/>
      <c r="AQ74" s="179" t="n"/>
      <c r="AR74" s="352">
        <f>COUNTIF($V$31:$W$65,2)</f>
        <v/>
      </c>
      <c r="AS74" s="131" t="n"/>
      <c r="AT74" s="131" t="n"/>
      <c r="AU74" s="131" t="n"/>
      <c r="AV74" s="131" t="n"/>
      <c r="AW74" s="179" t="n"/>
      <c r="AX74" s="352">
        <f>COUNTIF($V$31:$W$65,3)</f>
        <v/>
      </c>
      <c r="AY74" s="131" t="n"/>
      <c r="AZ74" s="131" t="n"/>
      <c r="BA74" s="131" t="n"/>
      <c r="BB74" s="131" t="n"/>
      <c r="BC74" s="179" t="n"/>
      <c r="BD74" s="1439" t="n"/>
      <c r="BE74" s="3513" t="n"/>
      <c r="BF74" s="1439" t="n"/>
      <c r="BG74" s="639" t="n"/>
      <c r="BH74" s="131" t="n"/>
      <c r="BI74" s="131" t="n"/>
      <c r="BJ74" s="132" t="n"/>
      <c r="BK74" s="98" t="n"/>
      <c r="BL74" s="92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92" t="n"/>
      <c r="B75" s="497" t="inlineStr">
        <is>
          <t>Количество зачетов</t>
        </is>
      </c>
      <c r="C75" s="498" t="n"/>
      <c r="D75" s="498" t="n"/>
      <c r="E75" s="498" t="n"/>
      <c r="F75" s="498" t="n"/>
      <c r="G75" s="498" t="n"/>
      <c r="H75" s="498" t="n"/>
      <c r="I75" s="498" t="n"/>
      <c r="J75" s="498" t="n"/>
      <c r="K75" s="498" t="n"/>
      <c r="L75" s="498" t="n"/>
      <c r="M75" s="498" t="n"/>
      <c r="N75" s="498" t="n"/>
      <c r="O75" s="498" t="n"/>
      <c r="P75" s="498" t="n"/>
      <c r="Q75" s="498" t="n"/>
      <c r="R75" s="498" t="n"/>
      <c r="S75" s="498" t="n"/>
      <c r="T75" s="498" t="n"/>
      <c r="U75" s="498" t="n"/>
      <c r="V75" s="498" t="n"/>
      <c r="W75" s="498" t="n"/>
      <c r="X75" s="498" t="n"/>
      <c r="Y75" s="666" t="n"/>
      <c r="Z75" s="1988">
        <f>AL75+AR75+AX75</f>
        <v/>
      </c>
      <c r="AA75" s="1059" t="n"/>
      <c r="AB75" s="228" t="n"/>
      <c r="AC75" s="144" t="n"/>
      <c r="AD75" s="228" t="n"/>
      <c r="AE75" s="144" t="n"/>
      <c r="AF75" s="228" t="n"/>
      <c r="AG75" s="144" t="n"/>
      <c r="AH75" s="228" t="n"/>
      <c r="AI75" s="144" t="n"/>
      <c r="AJ75" s="228" t="n"/>
      <c r="AK75" s="144" t="n"/>
      <c r="AL75" s="631">
        <f>COUNTIF($X$31:$Y$65,1)</f>
        <v/>
      </c>
      <c r="AM75" s="194" t="n"/>
      <c r="AN75" s="194" t="n"/>
      <c r="AO75" s="194" t="n"/>
      <c r="AP75" s="194" t="n"/>
      <c r="AQ75" s="240" t="n"/>
      <c r="AR75" s="631" t="n">
        <v>6</v>
      </c>
      <c r="AS75" s="194" t="n"/>
      <c r="AT75" s="194" t="n"/>
      <c r="AU75" s="194" t="n"/>
      <c r="AV75" s="194" t="n"/>
      <c r="AW75" s="240" t="n"/>
      <c r="AX75" s="631">
        <f>COUNTIF($X$31:$Y$65,3)</f>
        <v/>
      </c>
      <c r="AY75" s="194" t="n"/>
      <c r="AZ75" s="194" t="n"/>
      <c r="BA75" s="194" t="n"/>
      <c r="BB75" s="194" t="n"/>
      <c r="BC75" s="240" t="n"/>
      <c r="BD75" s="1990" t="n"/>
      <c r="BE75" s="3514" t="n"/>
      <c r="BF75" s="1990" t="n"/>
      <c r="BG75" s="648" t="n"/>
      <c r="BH75" s="194" t="n"/>
      <c r="BI75" s="194" t="n"/>
      <c r="BJ75" s="195" t="n"/>
      <c r="BK75" s="98" t="n"/>
      <c r="BL75" s="92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</row>
    <row r="76">
      <c r="A76" s="355" t="n"/>
      <c r="B76" s="356" t="n"/>
      <c r="C76" s="356" t="n"/>
      <c r="D76" s="356" t="n"/>
      <c r="E76" s="356" t="n"/>
      <c r="F76" s="356" t="n"/>
      <c r="G76" s="356" t="n"/>
      <c r="H76" s="356" t="n"/>
      <c r="I76" s="356" t="n"/>
      <c r="J76" s="356" t="n"/>
      <c r="K76" s="356" t="n"/>
      <c r="L76" s="356" t="n"/>
      <c r="M76" s="356" t="n"/>
      <c r="N76" s="356" t="n"/>
      <c r="O76" s="356" t="n"/>
      <c r="P76" s="356" t="n"/>
      <c r="Q76" s="356" t="n"/>
      <c r="R76" s="356" t="n"/>
      <c r="S76" s="356" t="n"/>
      <c r="T76" s="356" t="n"/>
      <c r="U76" s="356" t="n"/>
      <c r="V76" s="356" t="n"/>
      <c r="W76" s="356" t="n"/>
      <c r="X76" s="356" t="n"/>
      <c r="Y76" s="356" t="n"/>
      <c r="Z76" s="356" t="n"/>
      <c r="AA76" s="356" t="n"/>
      <c r="AB76" s="356" t="n"/>
      <c r="AC76" s="356" t="n"/>
      <c r="AD76" s="356" t="n"/>
      <c r="AE76" s="356" t="n"/>
      <c r="AF76" s="356" t="n"/>
      <c r="AG76" s="356" t="n"/>
      <c r="AH76" s="356" t="n"/>
      <c r="AI76" s="356" t="n"/>
      <c r="AJ76" s="2114" t="n"/>
      <c r="AK76" s="2114" t="n"/>
      <c r="AL76" s="2114" t="n"/>
      <c r="AM76" s="2114" t="n"/>
      <c r="AN76" s="2114" t="n"/>
      <c r="AO76" s="2114" t="n"/>
      <c r="AP76" s="2114" t="n"/>
      <c r="AQ76" s="2114" t="n"/>
      <c r="AR76" s="2114" t="n"/>
      <c r="AS76" s="2114" t="n"/>
      <c r="AT76" s="2114" t="n"/>
      <c r="AU76" s="2114" t="n"/>
      <c r="AV76" s="2114" t="n"/>
      <c r="AW76" s="2114" t="n"/>
      <c r="AX76" s="356" t="n"/>
      <c r="AY76" s="356" t="n"/>
      <c r="AZ76" s="356" t="n"/>
      <c r="BA76" s="356" t="n"/>
      <c r="BB76" s="356" t="n"/>
      <c r="BC76" s="356" t="n"/>
      <c r="BD76" s="356" t="n"/>
      <c r="BE76" s="356" t="n"/>
      <c r="BF76" s="356" t="n"/>
      <c r="BG76" s="356" t="n"/>
      <c r="BH76" s="356" t="n"/>
      <c r="BI76" s="356" t="n"/>
      <c r="BJ76" s="356" t="n"/>
      <c r="BK76" s="516" t="n"/>
      <c r="BL76" s="356" t="n"/>
      <c r="BM76" s="356" t="n"/>
      <c r="BN76" s="356" t="n"/>
      <c r="BO76" s="356" t="n"/>
      <c r="BP76" s="356" t="n"/>
      <c r="BQ76" s="356" t="n"/>
      <c r="BR76" s="356" t="n"/>
      <c r="BS76" s="356" t="n"/>
      <c r="BT76" s="356" t="n"/>
      <c r="BU76" s="356" t="n"/>
      <c r="BV76" s="355" t="n"/>
      <c r="BW76" s="355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2" t="n"/>
      <c r="B77" s="669" t="inlineStr">
        <is>
          <t>IV. Производственная практика</t>
        </is>
      </c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585" t="n"/>
      <c r="N77" s="585" t="n"/>
      <c r="O77" s="585" t="n"/>
      <c r="P77" s="585" t="n"/>
      <c r="Q77" s="585" t="n"/>
      <c r="R77" s="585" t="n"/>
      <c r="S77" s="585" t="n"/>
      <c r="T77" s="585" t="n"/>
      <c r="U77" s="585" t="n"/>
      <c r="V77" s="585" t="n"/>
      <c r="W77" s="585" t="n"/>
      <c r="X77" s="585" t="n"/>
      <c r="Y77" s="585" t="n"/>
      <c r="Z77" s="585" t="n"/>
      <c r="AA77" s="585" t="n"/>
      <c r="AB77" s="613" t="n"/>
      <c r="AC77" s="670" t="inlineStr">
        <is>
          <t>V. Магистерская диссертация</t>
        </is>
      </c>
      <c r="AD77" s="585" t="n"/>
      <c r="AE77" s="585" t="n"/>
      <c r="AF77" s="585" t="n"/>
      <c r="AG77" s="585" t="n"/>
      <c r="AH77" s="585" t="n"/>
      <c r="AI77" s="585" t="n"/>
      <c r="AJ77" s="585" t="n"/>
      <c r="AK77" s="585" t="n"/>
      <c r="AL77" s="585" t="n"/>
      <c r="AM77" s="585" t="n"/>
      <c r="AN77" s="585" t="n"/>
      <c r="AO77" s="585" t="n"/>
      <c r="AP77" s="585" t="n"/>
      <c r="AQ77" s="585" t="n"/>
      <c r="AR77" s="585" t="n"/>
      <c r="AS77" s="585" t="n"/>
      <c r="AT77" s="613" t="n"/>
      <c r="AU77" s="671" t="inlineStr">
        <is>
          <t xml:space="preserve">VI. Итоговая аттестация </t>
        </is>
      </c>
      <c r="AV77" s="585" t="n"/>
      <c r="AW77" s="585" t="n"/>
      <c r="AX77" s="585" t="n"/>
      <c r="AY77" s="585" t="n"/>
      <c r="AZ77" s="585" t="n"/>
      <c r="BA77" s="585" t="n"/>
      <c r="BB77" s="585" t="n"/>
      <c r="BC77" s="585" t="n"/>
      <c r="BD77" s="585" t="n"/>
      <c r="BE77" s="585" t="n"/>
      <c r="BF77" s="585" t="n"/>
      <c r="BG77" s="585" t="n"/>
      <c r="BH77" s="585" t="n"/>
      <c r="BI77" s="585" t="n"/>
      <c r="BJ77" s="586" t="n"/>
      <c r="BK77" s="98" t="n"/>
      <c r="BL77" s="92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92" t="n"/>
      <c r="B78" s="672" t="inlineStr">
        <is>
          <t>Название практики</t>
        </is>
      </c>
      <c r="C78" s="585" t="n"/>
      <c r="D78" s="585" t="n"/>
      <c r="E78" s="585" t="n"/>
      <c r="F78" s="585" t="n"/>
      <c r="G78" s="585" t="n"/>
      <c r="H78" s="585" t="n"/>
      <c r="I78" s="585" t="n"/>
      <c r="J78" s="585" t="n"/>
      <c r="K78" s="585" t="n"/>
      <c r="L78" s="585" t="n"/>
      <c r="M78" s="585" t="n"/>
      <c r="N78" s="613" t="n"/>
      <c r="O78" s="673" t="inlineStr">
        <is>
          <t>Семестр</t>
        </is>
      </c>
      <c r="P78" s="585" t="n"/>
      <c r="Q78" s="585" t="n"/>
      <c r="R78" s="613" t="n"/>
      <c r="S78" s="673" t="inlineStr">
        <is>
          <t>Недель</t>
        </is>
      </c>
      <c r="T78" s="585" t="n"/>
      <c r="U78" s="613" t="n"/>
      <c r="V78" s="673" t="inlineStr">
        <is>
          <t>Зачетных единиц</t>
        </is>
      </c>
      <c r="W78" s="585" t="n"/>
      <c r="X78" s="585" t="n"/>
      <c r="Y78" s="585" t="n"/>
      <c r="Z78" s="585" t="n"/>
      <c r="AA78" s="585" t="n"/>
      <c r="AB78" s="613" t="n"/>
      <c r="AC78" s="673" t="inlineStr">
        <is>
          <t>Семестр</t>
        </is>
      </c>
      <c r="AD78" s="585" t="n"/>
      <c r="AE78" s="585" t="n"/>
      <c r="AF78" s="585" t="n"/>
      <c r="AG78" s="613" t="n"/>
      <c r="AH78" s="673" t="inlineStr">
        <is>
          <t>Недель</t>
        </is>
      </c>
      <c r="AI78" s="585" t="n"/>
      <c r="AJ78" s="585" t="n"/>
      <c r="AK78" s="585" t="n"/>
      <c r="AL78" s="585" t="n"/>
      <c r="AM78" s="613" t="n"/>
      <c r="AN78" s="673" t="inlineStr">
        <is>
          <t>Зачетных единиц</t>
        </is>
      </c>
      <c r="AO78" s="585" t="n"/>
      <c r="AP78" s="585" t="n"/>
      <c r="AQ78" s="585" t="n"/>
      <c r="AR78" s="585" t="n"/>
      <c r="AS78" s="585" t="n"/>
      <c r="AT78" s="613" t="n"/>
      <c r="AU78" s="675" t="inlineStr">
        <is>
          <t>Защита магистерской диссертации</t>
        </is>
      </c>
      <c r="AV78" s="661" t="n"/>
      <c r="AW78" s="661" t="n"/>
      <c r="AX78" s="661" t="n"/>
      <c r="AY78" s="661" t="n"/>
      <c r="AZ78" s="661" t="n"/>
      <c r="BA78" s="661" t="n"/>
      <c r="BB78" s="661" t="n"/>
      <c r="BC78" s="661" t="n"/>
      <c r="BD78" s="661" t="n"/>
      <c r="BE78" s="661" t="n"/>
      <c r="BF78" s="661" t="n"/>
      <c r="BG78" s="661" t="n"/>
      <c r="BH78" s="661" t="n"/>
      <c r="BI78" s="661" t="n"/>
      <c r="BJ78" s="662" t="n"/>
      <c r="BK78" s="98" t="n"/>
      <c r="BL78" s="92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92" t="n"/>
      <c r="B79" s="672" t="inlineStr">
        <is>
          <t xml:space="preserve">Научно-исследовательская </t>
        </is>
      </c>
      <c r="C79" s="585" t="n"/>
      <c r="D79" s="585" t="n"/>
      <c r="E79" s="585" t="n"/>
      <c r="F79" s="585" t="n"/>
      <c r="G79" s="585" t="n"/>
      <c r="H79" s="585" t="n"/>
      <c r="I79" s="585" t="n"/>
      <c r="J79" s="585" t="n"/>
      <c r="K79" s="585" t="n"/>
      <c r="L79" s="585" t="n"/>
      <c r="M79" s="585" t="n"/>
      <c r="N79" s="613" t="n"/>
      <c r="O79" s="673" t="n">
        <v>4</v>
      </c>
      <c r="P79" s="585" t="n"/>
      <c r="Q79" s="585" t="n"/>
      <c r="R79" s="613" t="n"/>
      <c r="S79" s="673" t="n">
        <v>4</v>
      </c>
      <c r="T79" s="585" t="n"/>
      <c r="U79" s="613" t="n"/>
      <c r="V79" s="673">
        <f>S79*54/36</f>
        <v/>
      </c>
      <c r="W79" s="585" t="n"/>
      <c r="X79" s="585" t="n"/>
      <c r="Y79" s="585" t="n"/>
      <c r="Z79" s="585" t="n"/>
      <c r="AA79" s="585" t="n"/>
      <c r="AB79" s="613" t="n"/>
      <c r="AC79" s="673" t="n">
        <v>4</v>
      </c>
      <c r="AD79" s="585" t="n"/>
      <c r="AE79" s="585" t="n"/>
      <c r="AF79" s="585" t="n"/>
      <c r="AG79" s="613" t="n"/>
      <c r="AH79" s="673" t="n">
        <v>16</v>
      </c>
      <c r="AI79" s="585" t="n"/>
      <c r="AJ79" s="585" t="n"/>
      <c r="AK79" s="585" t="n"/>
      <c r="AL79" s="585" t="n"/>
      <c r="AM79" s="613" t="n"/>
      <c r="AN79" s="673" t="n">
        <v>24</v>
      </c>
      <c r="AO79" s="585" t="n"/>
      <c r="AP79" s="585" t="n"/>
      <c r="AQ79" s="585" t="n"/>
      <c r="AR79" s="585" t="n"/>
      <c r="AS79" s="585" t="n"/>
      <c r="AT79" s="613" t="n"/>
      <c r="AU79" s="608" t="n"/>
      <c r="AV79" s="544" t="n"/>
      <c r="AW79" s="544" t="n"/>
      <c r="AX79" s="544" t="n"/>
      <c r="AY79" s="544" t="n"/>
      <c r="AZ79" s="544" t="n"/>
      <c r="BA79" s="544" t="n"/>
      <c r="BB79" s="544" t="n"/>
      <c r="BC79" s="544" t="n"/>
      <c r="BD79" s="544" t="n"/>
      <c r="BE79" s="544" t="n"/>
      <c r="BF79" s="544" t="n"/>
      <c r="BG79" s="544" t="n"/>
      <c r="BH79" s="544" t="n"/>
      <c r="BI79" s="544" t="n"/>
      <c r="BJ79" s="607" t="n"/>
      <c r="BK79" s="98" t="n"/>
      <c r="BL79" s="92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  <c r="AL80" s="10" t="n"/>
      <c r="AM80" s="10" t="n"/>
      <c r="AN80" s="10" t="n"/>
      <c r="AO80" s="10" t="n"/>
      <c r="AP80" s="10" t="n"/>
      <c r="AQ80" s="10" t="n"/>
      <c r="AR80" s="10" t="n"/>
      <c r="AS80" s="10" t="n"/>
      <c r="AT80" s="10" t="n"/>
      <c r="AU80" s="10" t="n"/>
      <c r="AV80" s="10" t="n"/>
      <c r="AW80" s="10" t="n"/>
      <c r="AX80" s="10" t="n"/>
      <c r="AY80" s="10" t="n"/>
      <c r="AZ80" s="10" t="n"/>
      <c r="BA80" s="10" t="n"/>
      <c r="BB80" s="10" t="n"/>
      <c r="BC80" s="10" t="n"/>
      <c r="BD80" s="10" t="n"/>
      <c r="BE80" s="10" t="n"/>
      <c r="BF80" s="10" t="n"/>
      <c r="BG80" s="10" t="n"/>
      <c r="BH80" s="10" t="n"/>
      <c r="BI80" s="10" t="n"/>
      <c r="BJ80" s="10" t="n"/>
      <c r="BK80" s="1550" t="n"/>
      <c r="BL80" s="10" t="n"/>
      <c r="BM80" s="10" t="n"/>
      <c r="BN80" s="509" t="n"/>
      <c r="BO80" s="509" t="n"/>
      <c r="BP80" s="509" t="n"/>
      <c r="BQ80" s="10" t="n"/>
      <c r="BR80" s="10" t="n"/>
      <c r="BS80" s="10" t="n"/>
      <c r="BT80" s="10" t="n"/>
      <c r="BU80" s="10" t="n"/>
      <c r="BV80" s="10" t="n"/>
      <c r="BW80" s="10" t="n"/>
      <c r="BX80" s="10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41" t="n"/>
      <c r="B81" s="20" t="inlineStr">
        <is>
          <t>VII. Матрица компетенций</t>
        </is>
      </c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/>
      <c r="AM81" s="1" t="n"/>
      <c r="AN81" s="1" t="n"/>
      <c r="AO81" s="1" t="n"/>
      <c r="AP81" s="1" t="n"/>
      <c r="AQ81" s="1" t="n"/>
      <c r="AR81" s="1" t="n"/>
      <c r="AS81" s="1" t="n"/>
      <c r="AT81" s="1" t="n"/>
      <c r="AU81" s="1" t="n"/>
      <c r="AV81" s="1" t="n"/>
      <c r="AW81" s="1" t="n"/>
      <c r="AX81" s="1" t="n"/>
      <c r="AY81" s="1" t="n"/>
      <c r="AZ81" s="1" t="n"/>
      <c r="BA81" s="1" t="n"/>
      <c r="BB81" s="1" t="n"/>
      <c r="BC81" s="1" t="n"/>
      <c r="BD81" s="1" t="n"/>
      <c r="BE81" s="1" t="n"/>
      <c r="BF81" s="1" t="n"/>
      <c r="BG81" s="1" t="n"/>
      <c r="BH81" s="1" t="n"/>
      <c r="BI81" s="1" t="n"/>
      <c r="BJ81" s="1" t="n"/>
      <c r="BK81" s="1" t="n"/>
      <c r="BL81" s="1" t="n"/>
      <c r="BM81" s="1" t="n"/>
      <c r="BN81" s="1" t="n"/>
      <c r="BO81" s="1" t="n"/>
      <c r="BP81" s="1" t="n"/>
      <c r="BQ81" s="41" t="n"/>
      <c r="BR81" s="41" t="n"/>
      <c r="BS81" s="41" t="n"/>
      <c r="BT81" s="41" t="n"/>
      <c r="BU81" s="41" t="n"/>
      <c r="BV81" s="41" t="n"/>
      <c r="BW81" s="41" t="n"/>
      <c r="BX81" s="4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90" t="n"/>
      <c r="B82" s="677" t="inlineStr">
        <is>
          <t>Код компетенции</t>
        </is>
      </c>
      <c r="C82" s="585" t="n"/>
      <c r="D82" s="585" t="n"/>
      <c r="E82" s="585" t="n"/>
      <c r="F82" s="586" t="n"/>
      <c r="G82" s="1552" t="inlineStr">
        <is>
          <t>Наименование компетенции</t>
        </is>
      </c>
      <c r="H82" s="585" t="n"/>
      <c r="I82" s="585" t="n"/>
      <c r="J82" s="585" t="n"/>
      <c r="K82" s="585" t="n"/>
      <c r="L82" s="585" t="n"/>
      <c r="M82" s="585" t="n"/>
      <c r="N82" s="585" t="n"/>
      <c r="O82" s="585" t="n"/>
      <c r="P82" s="585" t="n"/>
      <c r="Q82" s="585" t="n"/>
      <c r="R82" s="585" t="n"/>
      <c r="S82" s="585" t="n"/>
      <c r="T82" s="585" t="n"/>
      <c r="U82" s="585" t="n"/>
      <c r="V82" s="585" t="n"/>
      <c r="W82" s="585" t="n"/>
      <c r="X82" s="585" t="n"/>
      <c r="Y82" s="585" t="n"/>
      <c r="Z82" s="585" t="n"/>
      <c r="AA82" s="585" t="n"/>
      <c r="AB82" s="585" t="n"/>
      <c r="AC82" s="585" t="n"/>
      <c r="AD82" s="585" t="n"/>
      <c r="AE82" s="585" t="n"/>
      <c r="AF82" s="585" t="n"/>
      <c r="AG82" s="585" t="n"/>
      <c r="AH82" s="585" t="n"/>
      <c r="AI82" s="585" t="n"/>
      <c r="AJ82" s="585" t="n"/>
      <c r="AK82" s="585" t="n"/>
      <c r="AL82" s="585" t="n"/>
      <c r="AM82" s="585" t="n"/>
      <c r="AN82" s="585" t="n"/>
      <c r="AO82" s="585" t="n"/>
      <c r="AP82" s="585" t="n"/>
      <c r="AQ82" s="585" t="n"/>
      <c r="AR82" s="585" t="n"/>
      <c r="AS82" s="585" t="n"/>
      <c r="AT82" s="585" t="n"/>
      <c r="AU82" s="585" t="n"/>
      <c r="AV82" s="585" t="n"/>
      <c r="AW82" s="585" t="n"/>
      <c r="AX82" s="585" t="n"/>
      <c r="AY82" s="585" t="n"/>
      <c r="AZ82" s="585" t="n"/>
      <c r="BA82" s="585" t="n"/>
      <c r="BB82" s="585" t="n"/>
      <c r="BC82" s="585" t="n"/>
      <c r="BD82" s="585" t="n"/>
      <c r="BE82" s="512" t="inlineStr">
        <is>
          <t>Код модуля, учебной дисциплины</t>
        </is>
      </c>
      <c r="BF82" s="108" t="n"/>
      <c r="BG82" s="108" t="n"/>
      <c r="BH82" s="108" t="n"/>
      <c r="BI82" s="108" t="n"/>
      <c r="BJ82" s="148" t="n"/>
      <c r="BK82" s="98" t="n"/>
      <c r="BL82" s="90" t="n"/>
      <c r="BM82" s="90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90" t="n"/>
      <c r="B83" s="171" t="inlineStr">
        <is>
          <t>УК-1</t>
        </is>
      </c>
      <c r="C83" s="123" t="n"/>
      <c r="D83" s="123" t="n"/>
      <c r="E83" s="123" t="n"/>
      <c r="F83" s="161" t="n"/>
      <c r="G83" s="1763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3" s="123" t="n"/>
      <c r="I83" s="123" t="n"/>
      <c r="J83" s="123" t="n"/>
      <c r="K83" s="123" t="n"/>
      <c r="L83" s="123" t="n"/>
      <c r="M83" s="123" t="n"/>
      <c r="N83" s="123" t="n"/>
      <c r="O83" s="123" t="n"/>
      <c r="P83" s="123" t="n"/>
      <c r="Q83" s="123" t="n"/>
      <c r="R83" s="123" t="n"/>
      <c r="S83" s="123" t="n"/>
      <c r="T83" s="123" t="n"/>
      <c r="U83" s="123" t="n"/>
      <c r="V83" s="123" t="n"/>
      <c r="W83" s="123" t="n"/>
      <c r="X83" s="123" t="n"/>
      <c r="Y83" s="123" t="n"/>
      <c r="Z83" s="123" t="n"/>
      <c r="AA83" s="123" t="n"/>
      <c r="AB83" s="123" t="n"/>
      <c r="AC83" s="123" t="n"/>
      <c r="AD83" s="123" t="n"/>
      <c r="AE83" s="123" t="n"/>
      <c r="AF83" s="123" t="n"/>
      <c r="AG83" s="123" t="n"/>
      <c r="AH83" s="123" t="n"/>
      <c r="AI83" s="123" t="n"/>
      <c r="AJ83" s="123" t="n"/>
      <c r="AK83" s="123" t="n"/>
      <c r="AL83" s="123" t="n"/>
      <c r="AM83" s="123" t="n"/>
      <c r="AN83" s="123" t="n"/>
      <c r="AO83" s="123" t="n"/>
      <c r="AP83" s="123" t="n"/>
      <c r="AQ83" s="123" t="n"/>
      <c r="AR83" s="123" t="n"/>
      <c r="AS83" s="123" t="n"/>
      <c r="AT83" s="123" t="n"/>
      <c r="AU83" s="123" t="n"/>
      <c r="AV83" s="123" t="n"/>
      <c r="AW83" s="123" t="n"/>
      <c r="AX83" s="123" t="n"/>
      <c r="AY83" s="123" t="n"/>
      <c r="AZ83" s="123" t="n"/>
      <c r="BA83" s="123" t="n"/>
      <c r="BB83" s="123" t="n"/>
      <c r="BC83" s="123" t="n"/>
      <c r="BD83" s="123" t="n"/>
      <c r="BE83" s="782" t="inlineStr">
        <is>
          <t>1.1.1,2.8.1</t>
        </is>
      </c>
      <c r="BF83" s="206" t="n"/>
      <c r="BG83" s="206" t="n"/>
      <c r="BH83" s="206" t="n"/>
      <c r="BI83" s="206" t="n"/>
      <c r="BJ83" s="207" t="n"/>
      <c r="BK83" s="98" t="n"/>
      <c r="BL83" s="90" t="n"/>
      <c r="BM83" s="90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90" t="n"/>
      <c r="B84" s="261" t="inlineStr">
        <is>
          <t>УК-2</t>
        </is>
      </c>
      <c r="C84" s="131" t="n"/>
      <c r="D84" s="131" t="n"/>
      <c r="E84" s="131" t="n"/>
      <c r="F84" s="132" t="n"/>
      <c r="G84" s="72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62" t="inlineStr">
        <is>
          <t>2.8.3</t>
        </is>
      </c>
      <c r="BF84" s="131" t="n"/>
      <c r="BG84" s="131" t="n"/>
      <c r="BH84" s="131" t="n"/>
      <c r="BI84" s="131" t="n"/>
      <c r="BJ84" s="132" t="n"/>
      <c r="BK84" s="98" t="n"/>
      <c r="BL84" s="90" t="n"/>
      <c r="BM84" s="90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90" t="n"/>
      <c r="B85" s="261" t="inlineStr">
        <is>
          <t>УК-3</t>
        </is>
      </c>
      <c r="C85" s="131" t="n"/>
      <c r="D85" s="131" t="n"/>
      <c r="E85" s="131" t="n"/>
      <c r="F85" s="132" t="n"/>
      <c r="G85" s="72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62" t="inlineStr">
        <is>
          <t>2.1, 2.8.2</t>
        </is>
      </c>
      <c r="BF85" s="131" t="n"/>
      <c r="BG85" s="131" t="n"/>
      <c r="BH85" s="131" t="n"/>
      <c r="BI85" s="131" t="n"/>
      <c r="BJ85" s="132" t="n"/>
      <c r="BK85" s="98" t="n"/>
      <c r="BL85" s="90" t="n"/>
      <c r="BM85" s="90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90" t="n"/>
      <c r="B86" s="261" t="inlineStr">
        <is>
          <t>УК-4</t>
        </is>
      </c>
      <c r="C86" s="131" t="n"/>
      <c r="D86" s="131" t="n"/>
      <c r="E86" s="131" t="n"/>
      <c r="F86" s="132" t="n"/>
      <c r="G86" s="72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262" t="inlineStr">
        <is>
          <t>1.3.1</t>
        </is>
      </c>
      <c r="BF86" s="131" t="n"/>
      <c r="BG86" s="131" t="n"/>
      <c r="BH86" s="131" t="n"/>
      <c r="BI86" s="131" t="n"/>
      <c r="BJ86" s="132" t="n"/>
      <c r="BK86" s="98" t="n"/>
      <c r="BL86" s="90" t="n"/>
      <c r="BM86" s="90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90" t="n"/>
      <c r="B87" s="261" t="inlineStr">
        <is>
          <t>УК-5</t>
        </is>
      </c>
      <c r="C87" s="131" t="n"/>
      <c r="D87" s="131" t="n"/>
      <c r="E87" s="131" t="n"/>
      <c r="F87" s="132" t="n"/>
      <c r="G87" s="726" t="inlineStr">
        <is>
          <t>Развивать инновационную восприимчивость и способность к инновационной деятельности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262" t="inlineStr">
        <is>
          <t>1.1, 1.3.1</t>
        </is>
      </c>
      <c r="BF87" s="131" t="n"/>
      <c r="BG87" s="131" t="n"/>
      <c r="BH87" s="131" t="n"/>
      <c r="BI87" s="131" t="n"/>
      <c r="BJ87" s="132" t="n"/>
      <c r="BK87" s="98" t="n"/>
      <c r="BL87" s="90" t="n"/>
      <c r="BM87" s="90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90" t="n"/>
      <c r="B88" s="261" t="inlineStr">
        <is>
          <t>УК-6</t>
        </is>
      </c>
      <c r="C88" s="131" t="n"/>
      <c r="D88" s="131" t="n"/>
      <c r="E88" s="131" t="n"/>
      <c r="F88" s="132" t="n"/>
      <c r="G88" s="72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262" t="inlineStr">
        <is>
          <t>1.3, 2.5.2</t>
        </is>
      </c>
      <c r="BF88" s="131" t="n"/>
      <c r="BG88" s="131" t="n"/>
      <c r="BH88" s="131" t="n"/>
      <c r="BI88" s="131" t="n"/>
      <c r="BJ88" s="132" t="n"/>
      <c r="BK88" s="98" t="n"/>
      <c r="BL88" s="90" t="n"/>
      <c r="BM88" s="90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90" t="n"/>
      <c r="B89" s="261" t="inlineStr">
        <is>
          <t>УК-7</t>
        </is>
      </c>
      <c r="C89" s="131" t="n"/>
      <c r="D89" s="131" t="n"/>
      <c r="E89" s="131" t="n"/>
      <c r="F89" s="132" t="n"/>
      <c r="G89" s="72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262" t="inlineStr">
        <is>
          <t>1.4</t>
        </is>
      </c>
      <c r="BF89" s="131" t="n"/>
      <c r="BG89" s="131" t="n"/>
      <c r="BH89" s="131" t="n"/>
      <c r="BI89" s="131" t="n"/>
      <c r="BJ89" s="132" t="n"/>
      <c r="BK89" s="98" t="n"/>
      <c r="BL89" s="90" t="n"/>
      <c r="BM89" s="90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4" t="n"/>
      <c r="B90" s="261" t="inlineStr">
        <is>
          <t>УПК-1</t>
        </is>
      </c>
      <c r="C90" s="131" t="n"/>
      <c r="D90" s="131" t="n"/>
      <c r="E90" s="131" t="n"/>
      <c r="F90" s="132" t="n"/>
      <c r="G90" s="726" t="inlineStr">
        <is>
          <t xml:space="preserve">Разрабатывать и применять методы моделирования для решения задач оптимизации технологических процессов 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262" t="inlineStr">
        <is>
          <t>1.1.1</t>
        </is>
      </c>
      <c r="BF90" s="131" t="n"/>
      <c r="BG90" s="131" t="n"/>
      <c r="BH90" s="131" t="n"/>
      <c r="BI90" s="131" t="n"/>
      <c r="BJ90" s="132" t="n"/>
      <c r="BK90" s="1852" t="n"/>
      <c r="BL90" s="514" t="n"/>
      <c r="BM90" s="514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5" t="n"/>
      <c r="B91" s="261" t="inlineStr">
        <is>
          <t>УПК-2</t>
        </is>
      </c>
      <c r="C91" s="131" t="n"/>
      <c r="D91" s="131" t="n"/>
      <c r="E91" s="131" t="n"/>
      <c r="F91" s="132" t="n"/>
      <c r="G91" s="726" t="inlineStr">
        <is>
          <t xml:space="preserve">Разрабатывать и применять методы, алгоритмы и средства для решения задач проектирования технических систем 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262" t="inlineStr">
        <is>
          <t>1.1.2</t>
        </is>
      </c>
      <c r="BF91" s="131" t="n"/>
      <c r="BG91" s="131" t="n"/>
      <c r="BH91" s="131" t="n"/>
      <c r="BI91" s="131" t="n"/>
      <c r="BJ91" s="132" t="n"/>
      <c r="BK91" s="1854" t="n"/>
      <c r="BL91" s="515" t="n"/>
      <c r="BM91" s="515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515" t="n"/>
      <c r="B92" s="261" t="inlineStr">
        <is>
          <t>УПК-3</t>
        </is>
      </c>
      <c r="C92" s="131" t="n"/>
      <c r="D92" s="131" t="n"/>
      <c r="E92" s="131" t="n"/>
      <c r="F92" s="132" t="n"/>
      <c r="G92" s="726" t="inlineStr">
        <is>
          <t xml:space="preserve">Применять современные компьютерные системы для проектирования и автоматизации цифрового производства 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262" t="inlineStr">
        <is>
          <t>1.2.1</t>
        </is>
      </c>
      <c r="BF92" s="131" t="n"/>
      <c r="BG92" s="131" t="n"/>
      <c r="BH92" s="131" t="n"/>
      <c r="BI92" s="131" t="n"/>
      <c r="BJ92" s="132" t="n"/>
      <c r="BK92" s="1854" t="n"/>
      <c r="BL92" s="515" t="n"/>
      <c r="BM92" s="515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514" t="n"/>
      <c r="B93" s="261" t="inlineStr">
        <is>
          <t>УПК-4</t>
        </is>
      </c>
      <c r="C93" s="131" t="n"/>
      <c r="D93" s="131" t="n"/>
      <c r="E93" s="131" t="n"/>
      <c r="F93" s="132" t="n"/>
      <c r="G93" s="726" t="inlineStr">
        <is>
          <t xml:space="preserve">Проектировать производство электронных систем с применением наукоемких технологий </t>
        </is>
      </c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262" t="inlineStr">
        <is>
          <t>1.2.2</t>
        </is>
      </c>
      <c r="BF93" s="131" t="n"/>
      <c r="BG93" s="131" t="n"/>
      <c r="BH93" s="131" t="n"/>
      <c r="BI93" s="131" t="n"/>
      <c r="BJ93" s="132" t="n"/>
      <c r="BK93" s="1852" t="n"/>
      <c r="BL93" s="514" t="n"/>
      <c r="BM93" s="514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514" t="n"/>
      <c r="B94" s="261" t="inlineStr">
        <is>
          <t>УПК-5</t>
        </is>
      </c>
      <c r="C94" s="131" t="n"/>
      <c r="D94" s="131" t="n"/>
      <c r="E94" s="131" t="n"/>
      <c r="F94" s="132" t="n"/>
      <c r="G94" s="726" t="inlineStr">
        <is>
          <t xml:space="preserve">Проектировать технологии производства электронных систем с применением аддитивных технологий 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262" t="inlineStr">
        <is>
          <t>1.2.3</t>
        </is>
      </c>
      <c r="BF94" s="131" t="n"/>
      <c r="BG94" s="131" t="n"/>
      <c r="BH94" s="131" t="n"/>
      <c r="BI94" s="131" t="n"/>
      <c r="BJ94" s="132" t="n"/>
      <c r="BK94" s="1852" t="n"/>
      <c r="BL94" s="514" t="n"/>
      <c r="BM94" s="514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514" t="n"/>
      <c r="B95" s="261" t="inlineStr">
        <is>
          <t>СК-1</t>
        </is>
      </c>
      <c r="C95" s="131" t="n"/>
      <c r="D95" s="131" t="n"/>
      <c r="E95" s="131" t="n"/>
      <c r="F95" s="132" t="n"/>
      <c r="G95" s="726" t="inlineStr">
        <is>
          <t>Владеть навыками математического планирования проведения научных исследований и обработки полученных результатов</t>
        </is>
      </c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262" t="inlineStr">
        <is>
          <t>2.2.1</t>
        </is>
      </c>
      <c r="BF95" s="131" t="n"/>
      <c r="BG95" s="131" t="n"/>
      <c r="BH95" s="131" t="n"/>
      <c r="BI95" s="131" t="n"/>
      <c r="BJ95" s="132" t="n"/>
      <c r="BK95" s="1852" t="n"/>
      <c r="BL95" s="514" t="n"/>
      <c r="BM95" s="514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515" t="n"/>
      <c r="B96" s="261" t="inlineStr">
        <is>
          <t>СК-2</t>
        </is>
      </c>
      <c r="C96" s="131" t="n"/>
      <c r="D96" s="131" t="n"/>
      <c r="E96" s="131" t="n"/>
      <c r="F96" s="132" t="n"/>
      <c r="G96" s="726" t="inlineStr">
        <is>
          <t>Владеть информацией о возможностях современных приборов с применением высоковакуумных технологий для изучения и контроля материалов и изделий электронной техники</t>
        </is>
      </c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262" t="inlineStr">
        <is>
          <t>2.2.2</t>
        </is>
      </c>
      <c r="BF96" s="131" t="n"/>
      <c r="BG96" s="131" t="n"/>
      <c r="BH96" s="131" t="n"/>
      <c r="BI96" s="131" t="n"/>
      <c r="BJ96" s="132" t="n"/>
      <c r="BK96" s="1854" t="n"/>
      <c r="BL96" s="515" t="n"/>
      <c r="BM96" s="515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515" t="n"/>
      <c r="B97" s="261" t="inlineStr">
        <is>
          <t>СК-3</t>
        </is>
      </c>
      <c r="C97" s="131" t="n"/>
      <c r="D97" s="131" t="n"/>
      <c r="E97" s="131" t="n"/>
      <c r="F97" s="132" t="n"/>
      <c r="G97" s="726" t="inlineStr">
        <is>
          <t>Владеть информацией и уметь рационально использовать ее при разработке технологий, связанных с применением проводниковых и полупроводниковых материалов</t>
        </is>
      </c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262" t="inlineStr">
        <is>
          <t>2.3.1</t>
        </is>
      </c>
      <c r="BF97" s="131" t="n"/>
      <c r="BG97" s="131" t="n"/>
      <c r="BH97" s="131" t="n"/>
      <c r="BI97" s="131" t="n"/>
      <c r="BJ97" s="132" t="n"/>
      <c r="BK97" s="1854" t="n"/>
      <c r="BL97" s="515" t="n"/>
      <c r="BM97" s="515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515" t="n"/>
      <c r="B98" s="261" t="inlineStr">
        <is>
          <t>СК-4</t>
        </is>
      </c>
      <c r="C98" s="131" t="n"/>
      <c r="D98" s="131" t="n"/>
      <c r="E98" s="131" t="n"/>
      <c r="F98" s="132" t="n"/>
      <c r="G98" s="726" t="inlineStr">
        <is>
          <t>Владеть современными тенденциями в области наиболее актуальных для практики диэлектрических материалов и технологий их производства</t>
        </is>
      </c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262" t="inlineStr">
        <is>
          <t>2.3.2</t>
        </is>
      </c>
      <c r="BF98" s="131" t="n"/>
      <c r="BG98" s="131" t="n"/>
      <c r="BH98" s="131" t="n"/>
      <c r="BI98" s="131" t="n"/>
      <c r="BJ98" s="132" t="n"/>
      <c r="BK98" s="1854" t="n"/>
      <c r="BL98" s="515" t="n"/>
      <c r="BM98" s="515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</row>
    <row r="99">
      <c r="A99" s="514" t="n"/>
      <c r="B99" s="261" t="inlineStr">
        <is>
          <t>СК-5</t>
        </is>
      </c>
      <c r="C99" s="131" t="n"/>
      <c r="D99" s="131" t="n"/>
      <c r="E99" s="131" t="n"/>
      <c r="F99" s="132" t="n"/>
      <c r="G99" s="726" t="inlineStr">
        <is>
          <t>Владеть знаниями в области получения и исследования оптических свойств кристаллов, быть способным применять их при разработке функциональных устройств</t>
        </is>
      </c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262" t="inlineStr">
        <is>
          <t>2.4</t>
        </is>
      </c>
      <c r="BF99" s="131" t="n"/>
      <c r="BG99" s="131" t="n"/>
      <c r="BH99" s="131" t="n"/>
      <c r="BI99" s="131" t="n"/>
      <c r="BJ99" s="132" t="n"/>
      <c r="BK99" s="1852" t="n"/>
      <c r="BL99" s="514" t="n"/>
      <c r="BM99" s="514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</row>
    <row r="100">
      <c r="A100" s="514" t="n"/>
      <c r="B100" s="261" t="inlineStr">
        <is>
          <t>СК-6</t>
        </is>
      </c>
      <c r="C100" s="131" t="n"/>
      <c r="D100" s="131" t="n"/>
      <c r="E100" s="131" t="n"/>
      <c r="F100" s="132" t="n"/>
      <c r="G100" s="726" t="inlineStr">
        <is>
          <t>Обладать навыками получения, исследования и применения магнитоупорядоченных материалов при разработке функциональных устройств</t>
        </is>
      </c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262" t="inlineStr">
        <is>
          <t>2.5</t>
        </is>
      </c>
      <c r="BF100" s="131" t="n"/>
      <c r="BG100" s="131" t="n"/>
      <c r="BH100" s="131" t="n"/>
      <c r="BI100" s="131" t="n"/>
      <c r="BJ100" s="132" t="n"/>
      <c r="BK100" s="1852" t="n"/>
      <c r="BL100" s="514" t="n"/>
      <c r="BM100" s="514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</row>
    <row r="101">
      <c r="A101" s="514" t="n"/>
      <c r="B101" s="261" t="inlineStr">
        <is>
          <t>СК-7</t>
        </is>
      </c>
      <c r="C101" s="131" t="n"/>
      <c r="D101" s="131" t="n"/>
      <c r="E101" s="131" t="n"/>
      <c r="F101" s="132" t="n"/>
      <c r="G101" s="726" t="inlineStr">
        <is>
          <t>Владеть современными тенденциями в области разработки , исследования и применения наноматериалов для микро-, нано- и оптоэлектронных устройств</t>
        </is>
      </c>
      <c r="H101" s="131" t="n"/>
      <c r="I101" s="131" t="n"/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262" t="inlineStr">
        <is>
          <t>2.6.1</t>
        </is>
      </c>
      <c r="BF101" s="131" t="n"/>
      <c r="BG101" s="131" t="n"/>
      <c r="BH101" s="131" t="n"/>
      <c r="BI101" s="131" t="n"/>
      <c r="BJ101" s="132" t="n"/>
      <c r="BK101" s="1852" t="n"/>
      <c r="BL101" s="514" t="n"/>
      <c r="BM101" s="514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</row>
    <row r="102">
      <c r="A102" s="514" t="n"/>
      <c r="B102" s="261" t="inlineStr">
        <is>
          <t>СК-8</t>
        </is>
      </c>
      <c r="C102" s="131" t="n"/>
      <c r="D102" s="131" t="n"/>
      <c r="E102" s="131" t="n"/>
      <c r="F102" s="132" t="n"/>
      <c r="G102" s="726" t="inlineStr">
        <is>
          <t>Знать возможности инструментальных методов и приборов для исследования наноматериалов</t>
        </is>
      </c>
      <c r="H102" s="131" t="n"/>
      <c r="I102" s="131" t="n"/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262" t="inlineStr">
        <is>
          <t>2.6.2</t>
        </is>
      </c>
      <c r="BF102" s="131" t="n"/>
      <c r="BG102" s="131" t="n"/>
      <c r="BH102" s="131" t="n"/>
      <c r="BI102" s="131" t="n"/>
      <c r="BJ102" s="132" t="n"/>
      <c r="BK102" s="1852" t="n"/>
      <c r="BL102" s="514" t="n"/>
      <c r="BM102" s="514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</row>
    <row r="103">
      <c r="A103" s="514" t="n"/>
      <c r="B103" s="261" t="inlineStr">
        <is>
          <t>СК-9</t>
        </is>
      </c>
      <c r="C103" s="131" t="n"/>
      <c r="D103" s="131" t="n"/>
      <c r="E103" s="131" t="n"/>
      <c r="F103" s="132" t="n"/>
      <c r="G103" s="726" t="inlineStr">
        <is>
          <t>Владеть современными технологиями создания наноразмерных материалов и структур  в условиях среднего и высокого вакуума</t>
        </is>
      </c>
      <c r="H103" s="131" t="n"/>
      <c r="I103" s="131" t="n"/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1" t="n"/>
      <c r="BE103" s="262" t="inlineStr">
        <is>
          <t>2.6.3</t>
        </is>
      </c>
      <c r="BF103" s="131" t="n"/>
      <c r="BG103" s="131" t="n"/>
      <c r="BH103" s="131" t="n"/>
      <c r="BI103" s="131" t="n"/>
      <c r="BJ103" s="132" t="n"/>
      <c r="BK103" s="1852" t="n"/>
      <c r="BL103" s="514" t="n"/>
      <c r="BM103" s="514" t="n"/>
      <c r="BN103" s="1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</row>
    <row r="104">
      <c r="A104" s="514" t="n"/>
      <c r="B104" s="724" t="inlineStr">
        <is>
          <t>СК-10</t>
        </is>
      </c>
      <c r="C104" s="131" t="n"/>
      <c r="D104" s="131" t="n"/>
      <c r="E104" s="131" t="n"/>
      <c r="F104" s="179" t="n"/>
      <c r="G104" s="2832" t="inlineStr">
        <is>
          <t>Иметь навыки отбора, анализа и систематизации информации о современных сенсорных материалах для выбора наиболее эффективных при разработке сенсорных устройств</t>
        </is>
      </c>
      <c r="H104" s="131" t="n"/>
      <c r="I104" s="131" t="n"/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1" t="n"/>
      <c r="BE104" s="623" t="inlineStr">
        <is>
          <t>2.7.1.1</t>
        </is>
      </c>
      <c r="BF104" s="131" t="n"/>
      <c r="BG104" s="131" t="n"/>
      <c r="BH104" s="131" t="n"/>
      <c r="BI104" s="131" t="n"/>
      <c r="BJ104" s="179" t="n"/>
      <c r="BK104" s="1852" t="n"/>
      <c r="BL104" s="514" t="n"/>
      <c r="BM104" s="514" t="n"/>
      <c r="BN104" s="1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</row>
    <row r="105">
      <c r="A105" s="514" t="n"/>
      <c r="B105" s="724" t="inlineStr">
        <is>
          <t>СК-11</t>
        </is>
      </c>
      <c r="C105" s="131" t="n"/>
      <c r="D105" s="131" t="n"/>
      <c r="E105" s="131" t="n"/>
      <c r="F105" s="179" t="n"/>
      <c r="G105" s="2832" t="inlineStr">
        <is>
          <t>Владеть навыками современных пленочных технологий и их возможностями для разработки элементов сенсорных устройств</t>
        </is>
      </c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1" t="n"/>
      <c r="BE105" s="623" t="inlineStr">
        <is>
          <t>2.7.1.2</t>
        </is>
      </c>
      <c r="BF105" s="131" t="n"/>
      <c r="BG105" s="131" t="n"/>
      <c r="BH105" s="131" t="n"/>
      <c r="BI105" s="131" t="n"/>
      <c r="BJ105" s="179" t="n"/>
      <c r="BK105" s="1852" t="n"/>
      <c r="BL105" s="514" t="n"/>
      <c r="BM105" s="514" t="n"/>
      <c r="BN105" s="1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</row>
    <row r="106">
      <c r="A106" s="514" t="n"/>
      <c r="B106" s="724" t="inlineStr">
        <is>
          <t>СК-12</t>
        </is>
      </c>
      <c r="C106" s="131" t="n"/>
      <c r="D106" s="131" t="n"/>
      <c r="E106" s="131" t="n"/>
      <c r="F106" s="179" t="n"/>
      <c r="G106" s="2832" t="inlineStr">
        <is>
          <t>Владеть информацией о достижениях в области химии и технологии жидкокристаллических индикаторов и дисплеев и уметь использовать ее в целях совершенствования действующих производств элементов отображения информации</t>
        </is>
      </c>
      <c r="H106" s="131" t="n"/>
      <c r="I106" s="131" t="n"/>
      <c r="J106" s="131" t="n"/>
      <c r="K106" s="131" t="n"/>
      <c r="L106" s="131" t="n"/>
      <c r="M106" s="131" t="n"/>
      <c r="N106" s="131" t="n"/>
      <c r="O106" s="131" t="n"/>
      <c r="P106" s="131" t="n"/>
      <c r="Q106" s="131" t="n"/>
      <c r="R106" s="131" t="n"/>
      <c r="S106" s="131" t="n"/>
      <c r="T106" s="131" t="n"/>
      <c r="U106" s="131" t="n"/>
      <c r="V106" s="131" t="n"/>
      <c r="W106" s="131" t="n"/>
      <c r="X106" s="131" t="n"/>
      <c r="Y106" s="131" t="n"/>
      <c r="Z106" s="131" t="n"/>
      <c r="AA106" s="131" t="n"/>
      <c r="AB106" s="131" t="n"/>
      <c r="AC106" s="131" t="n"/>
      <c r="AD106" s="131" t="n"/>
      <c r="AE106" s="131" t="n"/>
      <c r="AF106" s="131" t="n"/>
      <c r="AG106" s="131" t="n"/>
      <c r="AH106" s="131" t="n"/>
      <c r="AI106" s="131" t="n"/>
      <c r="AJ106" s="131" t="n"/>
      <c r="AK106" s="131" t="n"/>
      <c r="AL106" s="131" t="n"/>
      <c r="AM106" s="131" t="n"/>
      <c r="AN106" s="131" t="n"/>
      <c r="AO106" s="131" t="n"/>
      <c r="AP106" s="131" t="n"/>
      <c r="AQ106" s="131" t="n"/>
      <c r="AR106" s="131" t="n"/>
      <c r="AS106" s="131" t="n"/>
      <c r="AT106" s="131" t="n"/>
      <c r="AU106" s="131" t="n"/>
      <c r="AV106" s="131" t="n"/>
      <c r="AW106" s="131" t="n"/>
      <c r="AX106" s="131" t="n"/>
      <c r="AY106" s="131" t="n"/>
      <c r="AZ106" s="131" t="n"/>
      <c r="BA106" s="131" t="n"/>
      <c r="BB106" s="131" t="n"/>
      <c r="BC106" s="131" t="n"/>
      <c r="BD106" s="131" t="n"/>
      <c r="BE106" s="623" t="inlineStr">
        <is>
          <t>2.7.2.1</t>
        </is>
      </c>
      <c r="BF106" s="131" t="n"/>
      <c r="BG106" s="131" t="n"/>
      <c r="BH106" s="131" t="n"/>
      <c r="BI106" s="131" t="n"/>
      <c r="BJ106" s="179" t="n"/>
      <c r="BK106" s="1852" t="n"/>
      <c r="BL106" s="514" t="n"/>
      <c r="BM106" s="514" t="n"/>
      <c r="BN106" s="1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</row>
    <row r="107">
      <c r="A107" s="514" t="n"/>
      <c r="B107" s="1537" t="inlineStr">
        <is>
          <t>СК-13</t>
        </is>
      </c>
      <c r="C107" s="194" t="n"/>
      <c r="D107" s="194" t="n"/>
      <c r="E107" s="194" t="n"/>
      <c r="F107" s="240" t="n"/>
      <c r="G107" s="2261" t="inlineStr">
        <is>
          <t>Обладать знаниями в области  химии и технологии кристаллофосфоров для применения при разработке новых оптоэлектронных устройств</t>
        </is>
      </c>
      <c r="H107" s="194" t="n"/>
      <c r="I107" s="194" t="n"/>
      <c r="J107" s="194" t="n"/>
      <c r="K107" s="194" t="n"/>
      <c r="L107" s="194" t="n"/>
      <c r="M107" s="194" t="n"/>
      <c r="N107" s="194" t="n"/>
      <c r="O107" s="194" t="n"/>
      <c r="P107" s="194" t="n"/>
      <c r="Q107" s="194" t="n"/>
      <c r="R107" s="194" t="n"/>
      <c r="S107" s="194" t="n"/>
      <c r="T107" s="194" t="n"/>
      <c r="U107" s="194" t="n"/>
      <c r="V107" s="194" t="n"/>
      <c r="W107" s="194" t="n"/>
      <c r="X107" s="194" t="n"/>
      <c r="Y107" s="194" t="n"/>
      <c r="Z107" s="194" t="n"/>
      <c r="AA107" s="194" t="n"/>
      <c r="AB107" s="194" t="n"/>
      <c r="AC107" s="194" t="n"/>
      <c r="AD107" s="194" t="n"/>
      <c r="AE107" s="194" t="n"/>
      <c r="AF107" s="194" t="n"/>
      <c r="AG107" s="194" t="n"/>
      <c r="AH107" s="194" t="n"/>
      <c r="AI107" s="194" t="n"/>
      <c r="AJ107" s="194" t="n"/>
      <c r="AK107" s="194" t="n"/>
      <c r="AL107" s="194" t="n"/>
      <c r="AM107" s="194" t="n"/>
      <c r="AN107" s="194" t="n"/>
      <c r="AO107" s="194" t="n"/>
      <c r="AP107" s="194" t="n"/>
      <c r="AQ107" s="194" t="n"/>
      <c r="AR107" s="194" t="n"/>
      <c r="AS107" s="194" t="n"/>
      <c r="AT107" s="194" t="n"/>
      <c r="AU107" s="194" t="n"/>
      <c r="AV107" s="194" t="n"/>
      <c r="AW107" s="194" t="n"/>
      <c r="AX107" s="194" t="n"/>
      <c r="AY107" s="194" t="n"/>
      <c r="AZ107" s="194" t="n"/>
      <c r="BA107" s="194" t="n"/>
      <c r="BB107" s="194" t="n"/>
      <c r="BC107" s="194" t="n"/>
      <c r="BD107" s="194" t="n"/>
      <c r="BE107" s="3498" t="inlineStr">
        <is>
          <t>2.7.2.2</t>
        </is>
      </c>
      <c r="BF107" s="1832" t="n"/>
      <c r="BG107" s="1832" t="n"/>
      <c r="BH107" s="1832" t="n"/>
      <c r="BI107" s="1832" t="n"/>
      <c r="BJ107" s="2475" t="n"/>
      <c r="BK107" s="1852" t="n"/>
      <c r="BL107" s="514" t="n"/>
      <c r="BM107" s="514" t="n"/>
      <c r="BN107" s="1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</row>
    <row r="108">
      <c r="A108" s="243" t="n"/>
      <c r="B108" s="516" t="n"/>
      <c r="C108" s="516" t="n"/>
      <c r="D108" s="516" t="n"/>
      <c r="E108" s="517" t="n"/>
      <c r="F108" s="517" t="n"/>
      <c r="G108" s="517" t="n"/>
      <c r="H108" s="517" t="n"/>
      <c r="I108" s="517" t="n"/>
      <c r="J108" s="517" t="n"/>
      <c r="K108" s="517" t="n"/>
      <c r="L108" s="517" t="n"/>
      <c r="M108" s="517" t="n"/>
      <c r="N108" s="517" t="n"/>
      <c r="O108" s="517" t="n"/>
      <c r="P108" s="517" t="n"/>
      <c r="Q108" s="517" t="n"/>
      <c r="R108" s="517" t="n"/>
      <c r="S108" s="517" t="n"/>
      <c r="T108" s="517" t="n"/>
      <c r="U108" s="517" t="n"/>
      <c r="V108" s="517" t="n"/>
      <c r="W108" s="517" t="n"/>
      <c r="X108" s="517" t="n"/>
      <c r="Y108" s="517" t="n"/>
      <c r="Z108" s="517" t="n"/>
      <c r="AA108" s="517" t="n"/>
      <c r="AB108" s="517" t="n"/>
      <c r="AC108" s="517" t="n"/>
      <c r="AD108" s="517" t="n"/>
      <c r="AE108" s="517" t="n"/>
      <c r="AF108" s="517" t="n"/>
      <c r="AG108" s="517" t="n"/>
      <c r="AH108" s="517" t="n"/>
      <c r="AI108" s="517" t="n"/>
      <c r="AJ108" s="517" t="n"/>
      <c r="AK108" s="517" t="n"/>
      <c r="AL108" s="517" t="n"/>
      <c r="AM108" s="517" t="n"/>
      <c r="AN108" s="517" t="n"/>
      <c r="AO108" s="517" t="n"/>
      <c r="AP108" s="517" t="n"/>
      <c r="AQ108" s="517" t="n"/>
      <c r="AR108" s="517" t="n"/>
      <c r="AS108" s="517" t="n"/>
      <c r="AT108" s="517" t="n"/>
      <c r="AU108" s="517" t="n"/>
      <c r="AV108" s="517" t="n"/>
      <c r="AW108" s="517" t="n"/>
      <c r="AX108" s="517" t="n"/>
      <c r="AY108" s="517" t="n"/>
      <c r="AZ108" s="517" t="n"/>
      <c r="BA108" s="517" t="n"/>
      <c r="BB108" s="517" t="n"/>
      <c r="BC108" s="517" t="n"/>
      <c r="BD108" s="517" t="n"/>
      <c r="BE108" s="517" t="n"/>
      <c r="BF108" s="1" t="n"/>
      <c r="BG108" s="1" t="n"/>
      <c r="BH108" s="1" t="n"/>
      <c r="BI108" s="1" t="n"/>
      <c r="BJ108" s="1" t="n"/>
      <c r="BK108" s="260" t="n"/>
      <c r="BL108" s="260" t="n"/>
      <c r="BM108" s="260" t="n"/>
      <c r="BN108" s="260" t="n"/>
      <c r="BO108" s="243" t="n"/>
      <c r="BP108" s="243" t="n"/>
      <c r="BQ108" s="243" t="n"/>
      <c r="BR108" s="243" t="n"/>
      <c r="BS108" s="243" t="n"/>
      <c r="BT108" s="243" t="n"/>
      <c r="BU108" s="243" t="n"/>
      <c r="BV108" s="243" t="n"/>
      <c r="BW108" s="243" t="n"/>
      <c r="BX108" s="243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</row>
    <row r="109">
      <c r="A109" s="90" t="n"/>
      <c r="B109" s="90" t="n"/>
      <c r="C109" s="1" t="n"/>
      <c r="D109" s="24" t="inlineStr">
        <is>
          <t>Учебный план углубленного высшего образования по специальности 7-06-0713-02  "Электронные системы и технологии" Профилизация: "Материалы и технологии для микро- и наноэлектроники"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7-06-07-002/пр.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23" t="n"/>
      <c r="BH109" s="23" t="n"/>
      <c r="BI109" s="23" t="n"/>
      <c r="BJ109" s="3" t="n"/>
      <c r="BK109" s="2" t="n"/>
      <c r="BL109" s="3" t="n"/>
      <c r="BM109" s="3" t="n"/>
      <c r="BN109" s="3" t="n"/>
      <c r="BO109" s="3" t="n"/>
      <c r="BP109" s="3" t="n"/>
      <c r="BQ109" s="244" t="n"/>
      <c r="BR109" s="244" t="n"/>
      <c r="BS109" s="244" t="n"/>
      <c r="BT109" s="1452" t="n"/>
      <c r="BU109" s="1452" t="n"/>
      <c r="BV109" s="90" t="n"/>
      <c r="BW109" s="90" t="n"/>
      <c r="BX109" s="90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</row>
    <row r="110">
      <c r="A110" s="90" t="n"/>
      <c r="B110" s="90" t="n"/>
      <c r="C110" s="518" t="n"/>
      <c r="D110" s="90" t="n"/>
      <c r="E110" s="90" t="n"/>
      <c r="F110" s="90" t="n"/>
      <c r="G110" s="90" t="n"/>
      <c r="H110" s="90" t="n"/>
      <c r="I110" s="90" t="n"/>
      <c r="J110" s="90" t="n"/>
      <c r="K110" s="90" t="n"/>
      <c r="L110" s="90" t="n"/>
      <c r="M110" s="90" t="n"/>
      <c r="N110" s="90" t="n"/>
      <c r="O110" s="90" t="n"/>
      <c r="P110" s="90" t="n"/>
      <c r="Q110" s="90" t="n"/>
      <c r="R110" s="90" t="n"/>
      <c r="S110" s="90" t="n"/>
      <c r="T110" s="90" t="n"/>
      <c r="U110" s="90" t="n"/>
      <c r="V110" s="90" t="n"/>
      <c r="W110" s="90" t="n"/>
      <c r="X110" s="90" t="n"/>
      <c r="Y110" s="90" t="n"/>
      <c r="Z110" s="90" t="n"/>
      <c r="AA110" s="90" t="n"/>
      <c r="AB110" s="90" t="n"/>
      <c r="AC110" s="90" t="n"/>
      <c r="AD110" s="90" t="n"/>
      <c r="AE110" s="90" t="n"/>
      <c r="AF110" s="90" t="n"/>
      <c r="AG110" s="90" t="n"/>
      <c r="AH110" s="90" t="n"/>
      <c r="AI110" s="90" t="n"/>
      <c r="AJ110" s="90" t="n"/>
      <c r="AK110" s="90" t="n"/>
      <c r="AL110" s="90" t="n"/>
      <c r="AM110" s="90" t="n"/>
      <c r="AN110" s="90" t="n"/>
      <c r="AO110" s="90" t="n"/>
      <c r="AP110" s="90" t="n"/>
      <c r="AQ110" s="90" t="n"/>
      <c r="AR110" s="90" t="n"/>
      <c r="AS110" s="90" t="n"/>
      <c r="AT110" s="90" t="n"/>
      <c r="AU110" s="90" t="n"/>
      <c r="AV110" s="90" t="n"/>
      <c r="AW110" s="90" t="n"/>
      <c r="AX110" s="90" t="n"/>
      <c r="AY110" s="90" t="n"/>
      <c r="AZ110" s="90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8" t="n"/>
      <c r="BL110" s="90" t="n"/>
      <c r="BM110" s="90" t="n"/>
      <c r="BN110" s="90" t="n"/>
      <c r="BO110" s="90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</row>
    <row r="111">
      <c r="A111" s="90" t="n"/>
      <c r="B111" s="688" t="n"/>
      <c r="C111" s="278" t="inlineStr">
        <is>
          <t>*</t>
        </is>
      </c>
      <c r="D111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1" t="n"/>
      <c r="AM111" s="1" t="n"/>
      <c r="AN111" s="1" t="n"/>
      <c r="AO111" s="1" t="n"/>
      <c r="AP111" s="1" t="n"/>
      <c r="AQ111" s="1" t="n"/>
      <c r="AR111" s="1" t="n"/>
      <c r="AS111" s="1" t="n"/>
      <c r="AT111" s="1" t="n"/>
      <c r="AU111" s="1" t="n"/>
      <c r="AV111" s="1" t="n"/>
      <c r="AW111" s="1" t="n"/>
      <c r="AX111" s="1" t="n"/>
      <c r="AY111" s="1" t="n"/>
      <c r="AZ111" s="1" t="n"/>
      <c r="BA111" s="1" t="n"/>
      <c r="BB111" s="1" t="n"/>
      <c r="BC111" s="1" t="n"/>
      <c r="BD111" s="1" t="n"/>
      <c r="BE111" s="1" t="n"/>
      <c r="BF111" s="1" t="n"/>
      <c r="BG111" s="23" t="n"/>
      <c r="BH111" s="23" t="n"/>
      <c r="BI111" s="23" t="n"/>
      <c r="BJ111" s="23" t="n"/>
      <c r="BK111" s="21" t="n"/>
      <c r="BL111" s="23" t="n"/>
      <c r="BM111" s="23" t="n"/>
      <c r="BN111" s="23" t="n"/>
      <c r="BO111" s="23" t="n"/>
      <c r="BP111" s="23" t="n"/>
      <c r="BQ111" s="90" t="n"/>
      <c r="BR111" s="90" t="n"/>
      <c r="BS111" s="90" t="n"/>
      <c r="BT111" s="90" t="n"/>
      <c r="BU111" s="90" t="n"/>
      <c r="BV111" s="90" t="n"/>
      <c r="BW111" s="90" t="n"/>
      <c r="BX111" s="90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</row>
    <row r="112">
      <c r="A112" s="247" t="n"/>
      <c r="B112" s="689" t="n"/>
      <c r="C112" s="278" t="n"/>
      <c r="D112" s="29" t="n"/>
      <c r="E112" s="29" t="n"/>
      <c r="F112" s="29" t="n"/>
      <c r="G112" s="29" t="n"/>
      <c r="H112" s="29" t="n"/>
      <c r="I112" s="29" t="n"/>
      <c r="J112" s="29" t="n"/>
      <c r="K112" s="29" t="n"/>
      <c r="L112" s="29" t="n"/>
      <c r="M112" s="29" t="n"/>
      <c r="N112" s="29" t="n"/>
      <c r="O112" s="29" t="n"/>
      <c r="P112" s="29" t="n"/>
      <c r="Q112" s="29" t="n"/>
      <c r="R112" s="29" t="n"/>
      <c r="S112" s="29" t="n"/>
      <c r="T112" s="29" t="n"/>
      <c r="U112" s="29" t="n"/>
      <c r="V112" s="29" t="n"/>
      <c r="W112" s="29" t="n"/>
      <c r="X112" s="29" t="n"/>
      <c r="Y112" s="29" t="n"/>
      <c r="Z112" s="29" t="n"/>
      <c r="AA112" s="29" t="n"/>
      <c r="AB112" s="29" t="n"/>
      <c r="AC112" s="29" t="n"/>
      <c r="AD112" s="29" t="n"/>
      <c r="AE112" s="29" t="n"/>
      <c r="AF112" s="29" t="n"/>
      <c r="AG112" s="29" t="n"/>
      <c r="AH112" s="29" t="n"/>
      <c r="AI112" s="29" t="n"/>
      <c r="AJ112" s="29" t="n"/>
      <c r="AK112" s="29" t="n"/>
      <c r="AL112" s="29" t="n"/>
      <c r="AM112" s="29" t="n"/>
      <c r="AN112" s="29" t="n"/>
      <c r="AO112" s="29" t="n"/>
      <c r="AP112" s="29" t="n"/>
      <c r="AQ112" s="29" t="n"/>
      <c r="AR112" s="29" t="n"/>
      <c r="AS112" s="29" t="n"/>
      <c r="AT112" s="29" t="n"/>
      <c r="AU112" s="29" t="n"/>
      <c r="AV112" s="29" t="n"/>
      <c r="AW112" s="29" t="n"/>
      <c r="AX112" s="29" t="n"/>
      <c r="AY112" s="29" t="n"/>
      <c r="AZ112" s="29" t="n"/>
      <c r="BA112" s="29" t="n"/>
      <c r="BB112" s="29" t="n"/>
      <c r="BC112" s="29" t="n"/>
      <c r="BD112" s="29" t="n"/>
      <c r="BE112" s="29" t="n"/>
      <c r="BF112" s="29" t="n"/>
      <c r="BG112" s="29" t="n"/>
      <c r="BH112" s="29" t="n"/>
      <c r="BI112" s="29" t="n"/>
      <c r="BJ112" s="29" t="n"/>
      <c r="BK112" s="1564" t="n"/>
      <c r="BL112" s="29" t="n"/>
      <c r="BM112" s="29" t="n"/>
      <c r="BN112" s="29" t="n"/>
      <c r="BO112" s="29" t="n"/>
      <c r="BP112" s="29" t="n"/>
      <c r="BQ112" s="247" t="n"/>
      <c r="BR112" s="247" t="n"/>
      <c r="BS112" s="247" t="n"/>
      <c r="BT112" s="247" t="n"/>
      <c r="BU112" s="247" t="n"/>
      <c r="BV112" s="247" t="n"/>
      <c r="BW112" s="247" t="n"/>
      <c r="BX112" s="247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</row>
    <row r="113">
      <c r="A113" s="90" t="n"/>
      <c r="B113" s="688" t="n"/>
      <c r="C113" s="278" t="inlineStr">
        <is>
          <t>д</t>
        </is>
      </c>
      <c r="D113" s="1172" t="inlineStr">
        <is>
          <t>Дифференцированный зачет.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690" t="n"/>
      <c r="AB113" s="690" t="n"/>
      <c r="AC113" s="690" t="n"/>
      <c r="AD113" s="690" t="n"/>
      <c r="AE113" s="690" t="n"/>
      <c r="AF113" s="690" t="n"/>
      <c r="AG113" s="690" t="n"/>
      <c r="AH113" s="690" t="n"/>
      <c r="AI113" s="690" t="n"/>
      <c r="AJ113" s="690" t="n"/>
      <c r="AK113" s="690" t="n"/>
      <c r="AL113" s="690" t="n"/>
      <c r="AM113" s="690" t="n"/>
      <c r="AN113" s="690" t="n"/>
      <c r="AO113" s="690" t="n"/>
      <c r="AP113" s="690" t="n"/>
      <c r="AQ113" s="690" t="n"/>
      <c r="AR113" s="690" t="n"/>
      <c r="AS113" s="690" t="n"/>
      <c r="AT113" s="690" t="n"/>
      <c r="AU113" s="690" t="n"/>
      <c r="AV113" s="690" t="n"/>
      <c r="AW113" s="690" t="n"/>
      <c r="AX113" s="690" t="n"/>
      <c r="AY113" s="690" t="n"/>
      <c r="AZ113" s="690" t="n"/>
      <c r="BA113" s="690" t="n"/>
      <c r="BB113" s="690" t="n"/>
      <c r="BC113" s="690" t="n"/>
      <c r="BD113" s="690" t="n"/>
      <c r="BE113" s="690" t="n"/>
      <c r="BF113" s="690" t="n"/>
      <c r="BG113" s="690" t="n"/>
      <c r="BH113" s="690" t="n"/>
      <c r="BI113" s="690" t="n"/>
      <c r="BJ113" s="690" t="n"/>
      <c r="BK113" s="1564" t="n"/>
      <c r="BL113" s="690" t="n"/>
      <c r="BM113" s="690" t="n"/>
      <c r="BN113" s="690" t="n"/>
      <c r="BO113" s="690" t="n"/>
      <c r="BP113" s="6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</row>
    <row r="114">
      <c r="A114" s="243" t="n"/>
      <c r="B114" s="243" t="n"/>
      <c r="C114" s="243" t="n"/>
      <c r="D114" s="243" t="n"/>
      <c r="E114" s="243" t="n"/>
      <c r="F114" s="243" t="n"/>
      <c r="G114" s="243" t="n"/>
      <c r="H114" s="243" t="n"/>
      <c r="I114" s="243" t="n"/>
      <c r="J114" s="243" t="n"/>
      <c r="K114" s="243" t="n"/>
      <c r="L114" s="243" t="n"/>
      <c r="M114" s="243" t="n"/>
      <c r="N114" s="243" t="n"/>
      <c r="O114" s="243" t="n"/>
      <c r="P114" s="243" t="n"/>
      <c r="Q114" s="243" t="n"/>
      <c r="R114" s="243" t="n"/>
      <c r="S114" s="243" t="n"/>
      <c r="T114" s="243" t="n"/>
      <c r="U114" s="243" t="n"/>
      <c r="V114" s="243" t="n"/>
      <c r="W114" s="243" t="n"/>
      <c r="X114" s="243" t="n"/>
      <c r="Y114" s="243" t="n"/>
      <c r="Z114" s="243" t="n"/>
      <c r="AA114" s="243" t="n"/>
      <c r="AB114" s="243" t="n"/>
      <c r="AC114" s="243" t="n"/>
      <c r="AD114" s="243" t="n"/>
      <c r="AE114" s="243" t="n"/>
      <c r="AF114" s="243" t="n"/>
      <c r="AG114" s="243" t="n"/>
      <c r="AH114" s="243" t="n"/>
      <c r="AI114" s="243" t="n"/>
      <c r="AJ114" s="243" t="n"/>
      <c r="AK114" s="243" t="n"/>
      <c r="AL114" s="243" t="n"/>
      <c r="AM114" s="243" t="n"/>
      <c r="AN114" s="243" t="n"/>
      <c r="AO114" s="243" t="n"/>
      <c r="AP114" s="243" t="n"/>
      <c r="AQ114" s="243" t="n"/>
      <c r="AR114" s="243" t="n"/>
      <c r="AS114" s="243" t="n"/>
      <c r="AT114" s="243" t="n"/>
      <c r="AU114" s="243" t="n"/>
      <c r="AV114" s="243" t="n"/>
      <c r="AW114" s="243" t="n"/>
      <c r="AX114" s="243" t="n"/>
      <c r="AY114" s="243" t="n"/>
      <c r="AZ114" s="243" t="n"/>
      <c r="BA114" s="243" t="n"/>
      <c r="BB114" s="243" t="n"/>
      <c r="BC114" s="243" t="n"/>
      <c r="BD114" s="243" t="n"/>
      <c r="BE114" s="243" t="n"/>
      <c r="BF114" s="243" t="n"/>
      <c r="BG114" s="243" t="n"/>
      <c r="BH114" s="243" t="n"/>
      <c r="BI114" s="243" t="n"/>
      <c r="BJ114" s="243" t="n"/>
      <c r="BK114" s="1524" t="n"/>
      <c r="BL114" s="243" t="n"/>
      <c r="BM114" s="243" t="n"/>
      <c r="BN114" s="243" t="n"/>
      <c r="BO114" s="243" t="n"/>
      <c r="BP114" s="243" t="n"/>
      <c r="BQ114" s="243" t="n"/>
      <c r="BR114" s="243" t="n"/>
      <c r="BS114" s="243" t="n"/>
      <c r="BT114" s="243" t="n"/>
      <c r="BU114" s="243" t="n"/>
      <c r="BV114" s="243" t="n"/>
      <c r="BW114" s="243" t="n"/>
      <c r="BX114" s="243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</row>
    <row r="115">
      <c r="A115" s="3" t="n"/>
      <c r="B115" s="19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19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  <c r="BA115" s="3" t="n"/>
      <c r="BB115" s="3" t="n"/>
      <c r="BC115" s="3" t="n"/>
      <c r="BD115" s="3" t="n"/>
      <c r="BE115" s="3" t="n"/>
      <c r="BF115" s="3" t="n"/>
      <c r="BG115" s="3" t="n"/>
      <c r="BH115" s="3" t="n"/>
      <c r="BI115" s="3" t="n"/>
      <c r="BJ115" s="3" t="n"/>
      <c r="BK115" s="2" t="n"/>
      <c r="BL115" s="3" t="n"/>
      <c r="BM115" s="3" t="n"/>
      <c r="BN115" s="3" t="n"/>
      <c r="BO115" s="3" t="n"/>
      <c r="BP115" s="3" t="n"/>
      <c r="BQ115" s="3" t="n"/>
      <c r="BR115" s="3" t="n"/>
      <c r="BS115" s="3" t="n"/>
      <c r="BT115" s="3" t="n"/>
      <c r="BU115" s="3" t="n"/>
      <c r="BV115" s="3" t="n"/>
      <c r="BW115" s="3" t="n"/>
      <c r="BX115" s="3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</row>
    <row r="116">
      <c r="A116" s="244" t="n"/>
      <c r="B116" s="244" t="n"/>
      <c r="C116" s="244" t="n"/>
      <c r="D116" s="3" t="inlineStr">
        <is>
          <t>Проректор по учебной работе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272" t="n"/>
      <c r="AB116" s="273" t="n"/>
      <c r="AC116" s="273" t="n"/>
      <c r="AD116" s="273" t="n"/>
      <c r="AE116" s="273" t="n"/>
      <c r="AF116" s="273" t="n"/>
      <c r="AG116" s="273" t="n"/>
      <c r="AH116" s="272" t="n"/>
      <c r="AI116" s="41" t="n"/>
      <c r="AJ116" s="41" t="n"/>
      <c r="AK116" s="41" t="n"/>
      <c r="AL116" s="41" t="n"/>
      <c r="AM116" s="41" t="n"/>
      <c r="AN116" s="3" t="n"/>
      <c r="AO116" s="41" t="inlineStr">
        <is>
          <t>А.А.Сакович</t>
        </is>
      </c>
      <c r="AP116" s="3" t="n"/>
      <c r="AQ116" s="274" t="n"/>
      <c r="AR116" s="274" t="n"/>
      <c r="AS116" s="274" t="n"/>
      <c r="AT116" s="274" t="n"/>
      <c r="AU116" s="3" t="n"/>
      <c r="AV116" s="3" t="n"/>
      <c r="AW116" s="3" t="n"/>
      <c r="AX116" s="244" t="n"/>
      <c r="AY116" s="244" t="n"/>
      <c r="AZ116" s="244" t="n"/>
      <c r="BA116" s="244" t="n"/>
      <c r="BB116" s="244" t="n"/>
      <c r="BC116" s="244" t="n"/>
      <c r="BD116" s="244" t="n"/>
      <c r="BE116" s="244" t="n"/>
      <c r="BF116" s="244" t="n"/>
      <c r="BG116" s="244" t="n"/>
      <c r="BH116" s="244" t="n"/>
      <c r="BI116" s="244" t="n"/>
      <c r="BJ116" s="244" t="n"/>
      <c r="BK116" s="94" t="n"/>
      <c r="BL116" s="244" t="n"/>
      <c r="BM116" s="244" t="n"/>
      <c r="BN116" s="244" t="n"/>
      <c r="BO116" s="244" t="n"/>
      <c r="BP116" s="244" t="n"/>
      <c r="BQ116" s="244" t="n"/>
      <c r="BR116" s="244" t="n"/>
      <c r="BS116" s="244" t="n"/>
      <c r="BT116" s="244" t="n"/>
      <c r="BU116" s="244" t="n"/>
      <c r="BV116" s="244" t="n"/>
      <c r="BW116" s="244" t="n"/>
      <c r="BX116" s="244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</row>
    <row r="117">
      <c r="A117" s="244" t="n"/>
      <c r="B117" s="244" t="n"/>
      <c r="C117" s="244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41" t="n"/>
      <c r="AB117" s="3" t="n"/>
      <c r="AC117" s="3" t="n"/>
      <c r="AD117" s="3" t="n"/>
      <c r="AE117" s="3" t="n"/>
      <c r="AF117" s="3" t="n"/>
      <c r="AG117" s="3" t="n"/>
      <c r="AH117" s="41" t="n"/>
      <c r="AI117" s="41" t="n"/>
      <c r="AJ117" s="41" t="n"/>
      <c r="AK117" s="41" t="n"/>
      <c r="AL117" s="41" t="n"/>
      <c r="AM117" s="41" t="n"/>
      <c r="AN117" s="3" t="n"/>
      <c r="AO117" s="41" t="n"/>
      <c r="AP117" s="3" t="n"/>
      <c r="AQ117" s="274" t="n"/>
      <c r="AR117" s="274" t="n"/>
      <c r="AS117" s="274" t="n"/>
      <c r="AT117" s="274" t="n"/>
      <c r="AU117" s="3" t="n"/>
      <c r="AV117" s="3" t="n"/>
      <c r="AW117" s="3" t="n"/>
      <c r="AX117" s="244" t="n"/>
      <c r="AY117" s="244" t="n"/>
      <c r="AZ117" s="244" t="n"/>
      <c r="BA117" s="244" t="n"/>
      <c r="BB117" s="244" t="n"/>
      <c r="BC117" s="244" t="n"/>
      <c r="BD117" s="244" t="n"/>
      <c r="BE117" s="244" t="n"/>
      <c r="BF117" s="244" t="n"/>
      <c r="BG117" s="244" t="n"/>
      <c r="BH117" s="244" t="n"/>
      <c r="BI117" s="244" t="n"/>
      <c r="BJ117" s="244" t="n"/>
      <c r="BK117" s="94" t="n"/>
      <c r="BL117" s="244" t="n"/>
      <c r="BM117" s="244" t="n"/>
      <c r="BN117" s="244" t="n"/>
      <c r="BO117" s="244" t="n"/>
      <c r="BP117" s="244" t="n"/>
      <c r="BQ117" s="244" t="n"/>
      <c r="BR117" s="244" t="n"/>
      <c r="BS117" s="244" t="n"/>
      <c r="BT117" s="244" t="n"/>
      <c r="BU117" s="244" t="n"/>
      <c r="BV117" s="244" t="n"/>
      <c r="BW117" s="244" t="n"/>
      <c r="BX117" s="244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</row>
    <row r="118">
      <c r="A118" s="90" t="n"/>
      <c r="B118" s="90" t="n"/>
      <c r="C118" s="90" t="n"/>
      <c r="D118" s="276" t="n"/>
      <c r="E118" s="276" t="n"/>
      <c r="F118" s="276" t="n"/>
      <c r="G118" s="2126" t="n"/>
      <c r="H118" s="282" t="inlineStr">
        <is>
          <t>20 ____</t>
        </is>
      </c>
      <c r="I118" s="41" t="n"/>
      <c r="J118" s="279" t="n"/>
      <c r="K118" s="274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90" t="n"/>
      <c r="AY118" s="90" t="n"/>
      <c r="AZ118" s="90" t="n"/>
      <c r="BA118" s="90" t="n"/>
      <c r="BB118" s="90" t="n"/>
      <c r="BC118" s="90" t="n"/>
      <c r="BD118" s="90" t="n"/>
      <c r="BE118" s="90" t="n"/>
      <c r="BF118" s="90" t="n"/>
      <c r="BG118" s="90" t="n"/>
      <c r="BH118" s="90" t="n"/>
      <c r="BI118" s="90" t="n"/>
      <c r="BJ118" s="90" t="n"/>
      <c r="BK118" s="98" t="n"/>
      <c r="BL118" s="90" t="n"/>
      <c r="BM118" s="90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  <c r="CB118" s="90" t="n"/>
      <c r="CC118" s="90" t="n"/>
      <c r="CD118" s="1" t="n"/>
      <c r="CE118" s="1" t="n"/>
      <c r="CF118" s="1" t="n"/>
      <c r="CG118" s="1" t="n"/>
      <c r="CH118" s="1" t="n"/>
      <c r="CI118" s="1" t="n"/>
    </row>
    <row r="119">
      <c r="A119" s="90" t="n"/>
      <c r="B119" s="90" t="n"/>
      <c r="C119" s="90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90" t="n"/>
      <c r="AY119" s="90" t="n"/>
      <c r="AZ119" s="90" t="n"/>
      <c r="BA119" s="90" t="n"/>
      <c r="BB119" s="90" t="n"/>
      <c r="BC119" s="90" t="n"/>
      <c r="BD119" s="90" t="n"/>
      <c r="BE119" s="90" t="n"/>
      <c r="BF119" s="90" t="n"/>
      <c r="BG119" s="90" t="n"/>
      <c r="BH119" s="90" t="n"/>
      <c r="BI119" s="90" t="n"/>
      <c r="BJ119" s="90" t="n"/>
      <c r="BK119" s="98" t="n"/>
      <c r="BL119" s="244" t="n"/>
      <c r="BM119" s="91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90" t="n"/>
      <c r="CB119" s="90" t="n"/>
      <c r="CC119" s="90" t="n"/>
      <c r="CD119" s="1" t="n"/>
      <c r="CE119" s="1" t="n"/>
      <c r="CF119" s="1" t="n"/>
      <c r="CG119" s="1" t="n"/>
      <c r="CH119" s="1" t="n"/>
      <c r="CI119" s="1" t="n"/>
    </row>
    <row r="120">
      <c r="A120" s="244" t="n"/>
      <c r="B120" s="244" t="n"/>
      <c r="C120" s="244" t="n"/>
      <c r="D120" s="274" t="inlineStr">
        <is>
          <t xml:space="preserve">Декан факультета                                                         химической технологии и техники
доцент
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3" t="n"/>
      <c r="U120" s="3" t="n"/>
      <c r="V120" s="3" t="n"/>
      <c r="W120" s="3" t="n"/>
      <c r="X120" s="3" t="n"/>
      <c r="Y120" s="3" t="n"/>
      <c r="Z120" s="3" t="n"/>
      <c r="AA120" s="276" t="n"/>
      <c r="AB120" s="276" t="n"/>
      <c r="AC120" s="276" t="n"/>
      <c r="AD120" s="276" t="n"/>
      <c r="AE120" s="276" t="n"/>
      <c r="AF120" s="276" t="n"/>
      <c r="AG120" s="280" t="n"/>
      <c r="AH120" s="280" t="n"/>
      <c r="AI120" s="41" t="n"/>
      <c r="AJ120" s="41" t="n"/>
      <c r="AK120" s="41" t="n"/>
      <c r="AL120" s="41" t="n"/>
      <c r="AM120" s="3" t="n"/>
      <c r="AN120" s="41" t="n"/>
      <c r="AO120" s="41" t="inlineStr">
        <is>
          <t>Ю.А.Климош</t>
        </is>
      </c>
      <c r="AP120" s="274" t="n"/>
      <c r="AQ120" s="274" t="n"/>
      <c r="AR120" s="274" t="n"/>
      <c r="AS120" s="274" t="n"/>
      <c r="AT120" s="3" t="n"/>
      <c r="AU120" s="3" t="n"/>
      <c r="AV120" s="3" t="n"/>
      <c r="AW120" s="3" t="n"/>
      <c r="AX120" s="244" t="n"/>
      <c r="AY120" s="244" t="n"/>
      <c r="AZ120" s="244" t="n"/>
      <c r="BA120" s="244" t="n"/>
      <c r="BB120" s="244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94" t="n"/>
      <c r="BL120" s="244" t="n"/>
      <c r="BM120" s="244" t="n"/>
      <c r="BN120" s="244" t="n"/>
      <c r="BO120" s="244" t="n"/>
      <c r="BP120" s="244" t="n"/>
      <c r="BQ120" s="244" t="n"/>
      <c r="BR120" s="244" t="n"/>
      <c r="BS120" s="244" t="n"/>
      <c r="BT120" s="244" t="n"/>
      <c r="BU120" s="244" t="n"/>
      <c r="BV120" s="244" t="n"/>
      <c r="BW120" s="244" t="n"/>
      <c r="BX120" s="244" t="n"/>
      <c r="BY120" s="244" t="n"/>
      <c r="BZ120" s="244" t="n"/>
      <c r="CA120" s="244" t="n"/>
      <c r="CB120" s="244" t="n"/>
      <c r="CC120" s="244" t="n"/>
      <c r="CD120" s="1" t="n"/>
      <c r="CE120" s="1" t="n"/>
      <c r="CF120" s="1" t="n"/>
      <c r="CG120" s="1" t="n"/>
      <c r="CH120" s="1" t="n"/>
      <c r="CI120" s="1" t="n"/>
    </row>
    <row r="121">
      <c r="A121" s="244" t="n"/>
      <c r="B121" s="244" t="n"/>
      <c r="C121" s="244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94" t="n"/>
      <c r="AY121" s="94" t="n"/>
      <c r="AZ121" s="94" t="n"/>
      <c r="BA121" s="94" t="n"/>
      <c r="BB121" s="94" t="n"/>
      <c r="BC121" s="94" t="n"/>
      <c r="BD121" s="94" t="n"/>
      <c r="BE121" s="244" t="n"/>
      <c r="BF121" s="244" t="n"/>
      <c r="BG121" s="244" t="n"/>
      <c r="BH121" s="244" t="n"/>
      <c r="BI121" s="244" t="n"/>
      <c r="BJ121" s="244" t="n"/>
      <c r="BK121" s="94" t="n"/>
      <c r="BL121" s="244" t="n"/>
      <c r="BM121" s="244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1" t="n"/>
      <c r="CE121" s="1" t="n"/>
      <c r="CF121" s="1" t="n"/>
      <c r="CG121" s="1" t="n"/>
      <c r="CH121" s="1" t="n"/>
      <c r="CI121" s="1" t="n"/>
    </row>
    <row r="122">
      <c r="A122" s="90" t="n"/>
      <c r="B122" s="90" t="n"/>
      <c r="C122" s="90" t="n"/>
      <c r="D122" s="276" t="n"/>
      <c r="E122" s="276" t="n"/>
      <c r="F122" s="276" t="n"/>
      <c r="G122" s="2126" t="n"/>
      <c r="H122" s="282" t="inlineStr">
        <is>
          <t>20 ____</t>
        </is>
      </c>
      <c r="I122" s="41" t="n"/>
      <c r="J122" s="279" t="n"/>
      <c r="K122" s="274" t="n"/>
      <c r="L122" s="274" t="n"/>
      <c r="M122" s="274" t="n"/>
      <c r="N122" s="274" t="n"/>
      <c r="O122" s="274" t="n"/>
      <c r="P122" s="274" t="n"/>
      <c r="Q122" s="274" t="n"/>
      <c r="R122" s="274" t="n"/>
      <c r="S122" s="274" t="n"/>
      <c r="T122" s="274" t="n"/>
      <c r="U122" s="274" t="n"/>
      <c r="V122" s="274" t="n"/>
      <c r="W122" s="274" t="n"/>
      <c r="X122" s="274" t="n"/>
      <c r="Y122" s="274" t="n"/>
      <c r="Z122" s="3" t="n"/>
      <c r="AA122" s="3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90" t="n"/>
      <c r="AY122" s="90" t="n"/>
      <c r="AZ122" s="90" t="n"/>
      <c r="BA122" s="90" t="n"/>
      <c r="BB122" s="90" t="n"/>
      <c r="BC122" s="90" t="n"/>
      <c r="BD122" s="90" t="n"/>
      <c r="BE122" s="691" t="n"/>
      <c r="BF122" s="91" t="n"/>
      <c r="BG122" s="91" t="n"/>
      <c r="BH122" s="91" t="n"/>
      <c r="BI122" s="91" t="n"/>
      <c r="BJ122" s="91" t="n"/>
      <c r="BK122" s="94" t="n"/>
      <c r="BL122" s="244" t="n"/>
      <c r="BM122" s="91" t="n"/>
      <c r="BN122" s="244" t="n"/>
      <c r="BO122" s="244" t="n"/>
      <c r="BP122" s="90" t="n"/>
      <c r="BQ122" s="90" t="n"/>
      <c r="BR122" s="90" t="n"/>
      <c r="BS122" s="90" t="n"/>
      <c r="BT122" s="90" t="n"/>
      <c r="BU122" s="90" t="n"/>
      <c r="BV122" s="90" t="n"/>
      <c r="BW122" s="90" t="n"/>
      <c r="BX122" s="90" t="n"/>
      <c r="BY122" s="90" t="n"/>
      <c r="BZ122" s="90" t="n"/>
      <c r="CA122" s="90" t="n"/>
      <c r="CB122" s="90" t="n"/>
      <c r="CC122" s="90" t="n"/>
      <c r="CD122" s="1" t="n"/>
      <c r="CE122" s="1" t="n"/>
      <c r="CF122" s="1" t="n"/>
      <c r="CG122" s="1" t="n"/>
      <c r="CH122" s="1" t="n"/>
      <c r="CI122" s="1" t="n"/>
    </row>
    <row r="123">
      <c r="A123" s="90" t="n"/>
      <c r="B123" s="90" t="n"/>
      <c r="C123" s="90" t="n"/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3" t="n"/>
      <c r="AX123" s="244" t="n"/>
      <c r="AY123" s="244" t="n"/>
      <c r="AZ123" s="244" t="n"/>
      <c r="BA123" s="97" t="n"/>
      <c r="BB123" s="519" t="n"/>
      <c r="BC123" s="90" t="n"/>
      <c r="BD123" s="90" t="n"/>
      <c r="BE123" s="691" t="n"/>
      <c r="BF123" s="91" t="n"/>
      <c r="BG123" s="91" t="n"/>
      <c r="BH123" s="91" t="n"/>
      <c r="BI123" s="91" t="n"/>
      <c r="BJ123" s="91" t="n"/>
      <c r="BK123" s="94" t="n"/>
      <c r="BL123" s="244" t="n"/>
      <c r="BM123" s="91" t="n"/>
      <c r="BN123" s="244" t="n"/>
      <c r="BO123" s="244" t="n"/>
      <c r="BP123" s="90" t="n"/>
      <c r="BQ123" s="90" t="n"/>
      <c r="BR123" s="90" t="n"/>
      <c r="BS123" s="90" t="n"/>
      <c r="BT123" s="90" t="n"/>
      <c r="BU123" s="90" t="n"/>
      <c r="BV123" s="90" t="n"/>
      <c r="BW123" s="90" t="n"/>
      <c r="BX123" s="90" t="n"/>
      <c r="BY123" s="90" t="n"/>
      <c r="BZ123" s="90" t="n"/>
      <c r="CA123" s="90" t="n"/>
      <c r="CB123" s="90" t="n"/>
      <c r="CC123" s="90" t="n"/>
      <c r="CD123" s="1" t="n"/>
      <c r="CE123" s="1" t="n"/>
      <c r="CF123" s="1" t="n"/>
      <c r="CG123" s="1" t="n"/>
      <c r="CH123" s="1" t="n"/>
      <c r="CI123" s="1" t="n"/>
    </row>
    <row r="124">
      <c r="A124" s="244" t="n"/>
      <c r="B124" s="244" t="n"/>
      <c r="C124" s="244" t="n"/>
      <c r="D124" s="274" t="inlineStr">
        <is>
          <t xml:space="preserve">Заведующий кафедрой химии, технологии электрохимических производств и материалов электронной техники
</t>
        </is>
      </c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3" t="n"/>
      <c r="U124" s="3" t="n"/>
      <c r="V124" s="3" t="n"/>
      <c r="W124" s="3" t="n"/>
      <c r="X124" s="3" t="n"/>
      <c r="Y124" s="3" t="n"/>
      <c r="Z124" s="3" t="n"/>
      <c r="AA124" s="272" t="n"/>
      <c r="AB124" s="273" t="n"/>
      <c r="AC124" s="273" t="n"/>
      <c r="AD124" s="273" t="n"/>
      <c r="AE124" s="273" t="n"/>
      <c r="AF124" s="273" t="n"/>
      <c r="AG124" s="273" t="n"/>
      <c r="AH124" s="272" t="n"/>
      <c r="AI124" s="41" t="n"/>
      <c r="AJ124" s="41" t="n"/>
      <c r="AK124" s="41" t="n"/>
      <c r="AL124" s="41" t="n"/>
      <c r="AM124" s="41" t="n"/>
      <c r="AN124" s="3" t="n"/>
      <c r="AO124" s="41" t="inlineStr">
        <is>
          <t xml:space="preserve">А.А.Черник </t>
        </is>
      </c>
      <c r="AP124" s="274" t="n"/>
      <c r="AQ124" s="274" t="n"/>
      <c r="AR124" s="274" t="n"/>
      <c r="AS124" s="274" t="n"/>
      <c r="AT124" s="3" t="n"/>
      <c r="AU124" s="3" t="n"/>
      <c r="AV124" s="3" t="n"/>
      <c r="AW124" s="3" t="n"/>
      <c r="AX124" s="244" t="n"/>
      <c r="AY124" s="244" t="n"/>
      <c r="AZ124" s="244" t="n"/>
      <c r="BA124" s="244" t="n"/>
      <c r="BB124" s="97" t="n"/>
      <c r="BC124" s="244" t="n"/>
      <c r="BD124" s="244" t="n"/>
      <c r="BE124" s="244" t="n"/>
      <c r="BF124" s="91" t="n"/>
      <c r="BG124" s="91" t="n"/>
      <c r="BH124" s="91" t="n"/>
      <c r="BI124" s="91" t="n"/>
      <c r="BJ124" s="91" t="n"/>
      <c r="BK124" s="94" t="n"/>
      <c r="BL124" s="244" t="n"/>
      <c r="BM124" s="91" t="n"/>
      <c r="BN124" s="244" t="n"/>
      <c r="BO124" s="244" t="n"/>
      <c r="BP124" s="244" t="n"/>
      <c r="BQ124" s="244" t="n"/>
      <c r="BR124" s="244" t="n"/>
      <c r="BS124" s="244" t="n"/>
      <c r="BT124" s="244" t="n"/>
      <c r="BU124" s="244" t="n"/>
      <c r="BV124" s="244" t="n"/>
      <c r="BW124" s="244" t="n"/>
      <c r="BX124" s="244" t="n"/>
      <c r="BY124" s="244" t="n"/>
      <c r="BZ124" s="244" t="n"/>
      <c r="CA124" s="244" t="n"/>
      <c r="CB124" s="244" t="n"/>
      <c r="CC124" s="244" t="n"/>
      <c r="CD124" s="1" t="n"/>
      <c r="CE124" s="1" t="n"/>
      <c r="CF124" s="1" t="n"/>
      <c r="CG124" s="1" t="n"/>
      <c r="CH124" s="1" t="n"/>
      <c r="CI124" s="1" t="n"/>
    </row>
    <row r="125">
      <c r="A125" s="244" t="n"/>
      <c r="B125" s="244" t="n"/>
      <c r="C125" s="244" t="n"/>
      <c r="D125" s="3" t="n"/>
      <c r="E125" s="2" t="n"/>
      <c r="F125" s="2" t="n"/>
      <c r="G125" s="2" t="n"/>
      <c r="H125" s="2" t="n"/>
      <c r="I125" s="2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41" t="n"/>
      <c r="AB125" s="3" t="n"/>
      <c r="AC125" s="3" t="n"/>
      <c r="AD125" s="3" t="n"/>
      <c r="AE125" s="3" t="n"/>
      <c r="AF125" s="3" t="n"/>
      <c r="AG125" s="3" t="n"/>
      <c r="AH125" s="41" t="n"/>
      <c r="AI125" s="41" t="n"/>
      <c r="AJ125" s="41" t="n"/>
      <c r="AK125" s="41" t="n"/>
      <c r="AL125" s="41" t="n"/>
      <c r="AM125" s="41" t="n"/>
      <c r="AN125" s="3" t="n"/>
      <c r="AO125" s="3" t="n"/>
      <c r="AP125" s="274" t="n"/>
      <c r="AQ125" s="274" t="n"/>
      <c r="AR125" s="274" t="n"/>
      <c r="AS125" s="274" t="n"/>
      <c r="AT125" s="3" t="n"/>
      <c r="AU125" s="3" t="n"/>
      <c r="AV125" s="3" t="n"/>
      <c r="AW125" s="3" t="n"/>
      <c r="AX125" s="244" t="n"/>
      <c r="AY125" s="244" t="n"/>
      <c r="AZ125" s="244" t="n"/>
      <c r="BA125" s="244" t="n"/>
      <c r="BB125" s="97" t="n"/>
      <c r="BC125" s="244" t="n"/>
      <c r="BD125" s="244" t="n"/>
      <c r="BE125" s="244" t="n"/>
      <c r="BF125" s="91" t="n"/>
      <c r="BG125" s="91" t="n"/>
      <c r="BH125" s="91" t="n"/>
      <c r="BI125" s="91" t="n"/>
      <c r="BJ125" s="91" t="n"/>
      <c r="BK125" s="94" t="n"/>
      <c r="BL125" s="244" t="n"/>
      <c r="BM125" s="91" t="n"/>
      <c r="BN125" s="244" t="n"/>
      <c r="BO125" s="244" t="n"/>
      <c r="BP125" s="244" t="n"/>
      <c r="BQ125" s="244" t="n"/>
      <c r="BR125" s="244" t="n"/>
      <c r="BS125" s="244" t="n"/>
      <c r="BT125" s="244" t="n"/>
      <c r="BU125" s="244" t="n"/>
      <c r="BV125" s="244" t="n"/>
      <c r="BW125" s="244" t="n"/>
      <c r="BX125" s="244" t="n"/>
      <c r="BY125" s="244" t="n"/>
      <c r="BZ125" s="244" t="n"/>
      <c r="CA125" s="244" t="n"/>
      <c r="CB125" s="244" t="n"/>
      <c r="CC125" s="244" t="n"/>
      <c r="CD125" s="1" t="n"/>
      <c r="CE125" s="1" t="n"/>
      <c r="CF125" s="1" t="n"/>
      <c r="CG125" s="1" t="n"/>
      <c r="CH125" s="1" t="n"/>
      <c r="CI125" s="1" t="n"/>
    </row>
    <row r="126">
      <c r="A126" s="90" t="n"/>
      <c r="B126" s="90" t="n"/>
      <c r="C126" s="90" t="n"/>
      <c r="D126" s="276" t="n"/>
      <c r="E126" s="276" t="n"/>
      <c r="F126" s="276" t="n"/>
      <c r="G126" s="2126" t="n"/>
      <c r="H126" s="282" t="inlineStr">
        <is>
          <t>20 ____</t>
        </is>
      </c>
      <c r="I126" s="41" t="n"/>
      <c r="J126" s="279" t="n"/>
      <c r="K126" s="274" t="n"/>
      <c r="L126" s="274" t="n"/>
      <c r="M126" s="274" t="n"/>
      <c r="N126" s="274" t="n"/>
      <c r="O126" s="274" t="n"/>
      <c r="P126" s="274" t="n"/>
      <c r="Q126" s="274" t="n"/>
      <c r="R126" s="274" t="n"/>
      <c r="S126" s="274" t="n"/>
      <c r="T126" s="274" t="n"/>
      <c r="U126" s="274" t="n"/>
      <c r="V126" s="274" t="n"/>
      <c r="W126" s="274" t="n"/>
      <c r="X126" s="274" t="n"/>
      <c r="Y126" s="274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3" t="n"/>
      <c r="AX126" s="244" t="n"/>
      <c r="AY126" s="244" t="n"/>
      <c r="AZ126" s="244" t="n"/>
      <c r="BA126" s="97" t="n"/>
      <c r="BB126" s="519" t="n"/>
      <c r="BC126" s="90" t="n"/>
      <c r="BD126" s="90" t="n"/>
      <c r="BE126" s="691" t="n"/>
      <c r="BF126" s="91" t="n"/>
      <c r="BG126" s="91" t="n"/>
      <c r="BH126" s="91" t="n"/>
      <c r="BI126" s="91" t="n"/>
      <c r="BJ126" s="91" t="n"/>
      <c r="BK126" s="94" t="n"/>
      <c r="BL126" s="244" t="n"/>
      <c r="BM126" s="91" t="n"/>
      <c r="BN126" s="244" t="n"/>
      <c r="BO126" s="244" t="n"/>
      <c r="BP126" s="90" t="n"/>
      <c r="BQ126" s="90" t="n"/>
      <c r="BR126" s="90" t="n"/>
      <c r="BS126" s="90" t="n"/>
      <c r="BT126" s="90" t="n"/>
      <c r="BU126" s="90" t="n"/>
      <c r="BV126" s="90" t="n"/>
      <c r="BW126" s="90" t="n"/>
      <c r="BX126" s="90" t="n"/>
      <c r="BY126" s="90" t="n"/>
      <c r="BZ126" s="90" t="n"/>
      <c r="CA126" s="90" t="n"/>
      <c r="CB126" s="90" t="n"/>
      <c r="CC126" s="90" t="n"/>
      <c r="CD126" s="1" t="n"/>
      <c r="CE126" s="1" t="n"/>
      <c r="CF126" s="1" t="n"/>
      <c r="CG126" s="1" t="n"/>
      <c r="CH126" s="1" t="n"/>
      <c r="CI126" s="1" t="n"/>
    </row>
    <row r="127">
      <c r="A127" s="90" t="n"/>
      <c r="B127" s="90" t="n"/>
      <c r="C127" s="90" t="n"/>
      <c r="D127" s="41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3" t="n"/>
      <c r="AX127" s="244" t="n"/>
      <c r="AY127" s="244" t="n"/>
      <c r="AZ127" s="244" t="n"/>
      <c r="BA127" s="97" t="n"/>
      <c r="BB127" s="519" t="n"/>
      <c r="BC127" s="90" t="n"/>
      <c r="BD127" s="90" t="n"/>
      <c r="BE127" s="691" t="n"/>
      <c r="BF127" s="91" t="n"/>
      <c r="BG127" s="91" t="n"/>
      <c r="BH127" s="91" t="n"/>
      <c r="BI127" s="91" t="n"/>
      <c r="BJ127" s="91" t="n"/>
      <c r="BK127" s="94" t="n"/>
      <c r="BL127" s="244" t="n"/>
      <c r="BM127" s="91" t="n"/>
      <c r="BN127" s="244" t="n"/>
      <c r="BO127" s="244" t="n"/>
      <c r="BP127" s="90" t="n"/>
      <c r="BQ127" s="90" t="n"/>
      <c r="BR127" s="90" t="n"/>
      <c r="BS127" s="90" t="n"/>
      <c r="BT127" s="90" t="n"/>
      <c r="BU127" s="90" t="n"/>
      <c r="BV127" s="90" t="n"/>
      <c r="BW127" s="90" t="n"/>
      <c r="BX127" s="90" t="n"/>
      <c r="BY127" s="90" t="n"/>
      <c r="BZ127" s="90" t="n"/>
      <c r="CA127" s="90" t="n"/>
      <c r="CB127" s="90" t="n"/>
      <c r="CC127" s="90" t="n"/>
      <c r="CD127" s="1" t="n"/>
      <c r="CE127" s="1" t="n"/>
      <c r="CF127" s="1" t="n"/>
      <c r="CG127" s="1" t="n"/>
      <c r="CH127" s="1" t="n"/>
      <c r="CI127" s="1" t="n"/>
    </row>
    <row r="128">
      <c r="A128" s="90" t="n"/>
      <c r="B128" s="90" t="n"/>
      <c r="C128" s="90" t="n"/>
      <c r="D128" s="281" t="inlineStr">
        <is>
          <t>Рекомендован к утверждению научно-методическим советом БГТУ</t>
        </is>
      </c>
      <c r="E128" s="41" t="n"/>
      <c r="F128" s="41" t="n"/>
      <c r="G128" s="41" t="n"/>
      <c r="H128" s="41" t="n"/>
      <c r="I128" s="41" t="n"/>
      <c r="J128" s="41" t="n"/>
      <c r="K128" s="41" t="n"/>
      <c r="L128" s="41" t="n"/>
      <c r="M128" s="41" t="n"/>
      <c r="N128" s="41" t="n"/>
      <c r="O128" s="41" t="n"/>
      <c r="P128" s="41" t="n"/>
      <c r="Q128" s="41" t="n"/>
      <c r="R128" s="41" t="n"/>
      <c r="S128" s="41" t="n"/>
      <c r="T128" s="41" t="n"/>
      <c r="U128" s="41" t="n"/>
      <c r="V128" s="41" t="n"/>
      <c r="W128" s="41" t="n"/>
      <c r="X128" s="41" t="n"/>
      <c r="Y128" s="41" t="n"/>
      <c r="Z128" s="41" t="n"/>
      <c r="AA128" s="41" t="n"/>
      <c r="AB128" s="41" t="n"/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90" t="n"/>
      <c r="AY128" s="90" t="n"/>
      <c r="AZ128" s="90" t="n"/>
      <c r="BA128" s="90" t="n"/>
      <c r="BB128" s="90" t="n"/>
      <c r="BC128" s="90" t="n"/>
      <c r="BD128" s="90" t="n"/>
      <c r="BE128" s="90" t="n"/>
      <c r="BF128" s="90" t="n"/>
      <c r="BG128" s="90" t="n"/>
      <c r="BH128" s="90" t="n"/>
      <c r="BI128" s="90" t="n"/>
      <c r="BJ128" s="90" t="n"/>
      <c r="BK128" s="98" t="n"/>
      <c r="BL128" s="90" t="n"/>
      <c r="BM128" s="90" t="n"/>
      <c r="BN128" s="244" t="n"/>
      <c r="BO128" s="244" t="n"/>
      <c r="BP128" s="90" t="n"/>
      <c r="BQ128" s="90" t="n"/>
      <c r="BR128" s="90" t="n"/>
      <c r="BS128" s="90" t="n"/>
      <c r="BT128" s="90" t="n"/>
      <c r="BU128" s="90" t="n"/>
      <c r="BV128" s="90" t="n"/>
      <c r="BW128" s="90" t="n"/>
      <c r="BX128" s="90" t="n"/>
      <c r="BY128" s="90" t="n"/>
      <c r="BZ128" s="90" t="n"/>
      <c r="CA128" s="90" t="n"/>
      <c r="CB128" s="90" t="n"/>
      <c r="CC128" s="90" t="n"/>
      <c r="CD128" s="1" t="n"/>
      <c r="CE128" s="1" t="n"/>
      <c r="CF128" s="1" t="n"/>
      <c r="CG128" s="1" t="n"/>
      <c r="CH128" s="1" t="n"/>
      <c r="CI128" s="1" t="n"/>
    </row>
    <row r="129">
      <c r="A129" s="90" t="n"/>
      <c r="B129" s="90" t="n"/>
      <c r="C129" s="90" t="n"/>
      <c r="D129" s="282" t="inlineStr">
        <is>
          <t>Протокол № 6 от 28.04.2023</t>
        </is>
      </c>
      <c r="E129" s="41" t="n"/>
      <c r="F129" s="41" t="n"/>
      <c r="G129" s="41" t="n"/>
      <c r="H129" s="41" t="n"/>
      <c r="I129" s="41" t="n"/>
      <c r="J129" s="41" t="n"/>
      <c r="K129" s="41" t="n"/>
      <c r="L129" s="41" t="n"/>
      <c r="M129" s="41" t="n"/>
      <c r="N129" s="41" t="n"/>
      <c r="O129" s="41" t="n"/>
      <c r="P129" s="41" t="n"/>
      <c r="Q129" s="41" t="n"/>
      <c r="R129" s="41" t="n"/>
      <c r="S129" s="41" t="n"/>
      <c r="T129" s="41" t="n"/>
      <c r="U129" s="41" t="n"/>
      <c r="V129" s="41" t="n"/>
      <c r="W129" s="41" t="n"/>
      <c r="X129" s="41" t="n"/>
      <c r="Y129" s="41" t="n"/>
      <c r="Z129" s="41" t="n"/>
      <c r="AA129" s="41" t="n"/>
      <c r="AB129" s="41" t="n"/>
      <c r="AC129" s="41" t="n"/>
      <c r="AD129" s="41" t="n"/>
      <c r="AE129" s="41" t="n"/>
      <c r="AF129" s="41" t="n"/>
      <c r="AG129" s="41" t="n"/>
      <c r="AH129" s="41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41" t="n"/>
      <c r="AX129" s="90" t="n"/>
      <c r="AY129" s="90" t="n"/>
      <c r="AZ129" s="90" t="n"/>
      <c r="BA129" s="90" t="n"/>
      <c r="BB129" s="97" t="n"/>
      <c r="BC129" s="244" t="n"/>
      <c r="BD129" s="244" t="n"/>
      <c r="BE129" s="244" t="n"/>
      <c r="BF129" s="244" t="n"/>
      <c r="BG129" s="244" t="n"/>
      <c r="BH129" s="244" t="n"/>
      <c r="BI129" s="244" t="n"/>
      <c r="BJ129" s="244" t="n"/>
      <c r="BK129" s="94" t="n"/>
      <c r="BL129" s="244" t="n"/>
      <c r="BM129" s="244" t="n"/>
      <c r="BN129" s="244" t="n"/>
      <c r="BO129" s="244" t="n"/>
      <c r="BP129" s="90" t="n"/>
      <c r="BQ129" s="90" t="n"/>
      <c r="BR129" s="90" t="n"/>
      <c r="BS129" s="90" t="n"/>
      <c r="BT129" s="90" t="n"/>
      <c r="BU129" s="90" t="n"/>
      <c r="BV129" s="90" t="n"/>
      <c r="BW129" s="90" t="n"/>
      <c r="BX129" s="90" t="n"/>
      <c r="BY129" s="90" t="n"/>
      <c r="BZ129" s="90" t="n"/>
      <c r="CA129" s="90" t="n"/>
      <c r="CB129" s="90" t="n"/>
      <c r="CC129" s="90" t="n"/>
      <c r="CD129" s="1" t="n"/>
      <c r="CE129" s="1" t="n"/>
      <c r="CF129" s="1" t="n"/>
      <c r="CG129" s="1" t="n"/>
      <c r="CH129" s="1" t="n"/>
      <c r="CI129" s="1" t="n"/>
    </row>
    <row r="130">
      <c r="A130" s="283" t="n"/>
      <c r="B130" s="283" t="n"/>
      <c r="C130" s="283" t="n"/>
      <c r="D130" s="283" t="n"/>
      <c r="E130" s="283" t="n"/>
      <c r="F130" s="283" t="n"/>
      <c r="G130" s="283" t="n"/>
      <c r="H130" s="283" t="n"/>
      <c r="I130" s="283" t="n"/>
      <c r="J130" s="283" t="n"/>
      <c r="K130" s="283" t="n"/>
      <c r="L130" s="283" t="n"/>
      <c r="M130" s="283" t="n"/>
      <c r="N130" s="283" t="n"/>
      <c r="O130" s="283" t="n"/>
      <c r="P130" s="283" t="n"/>
      <c r="Q130" s="283" t="n"/>
      <c r="R130" s="283" t="n"/>
      <c r="S130" s="283" t="n"/>
      <c r="T130" s="283" t="n"/>
      <c r="U130" s="283" t="n"/>
      <c r="V130" s="283" t="n"/>
      <c r="W130" s="283" t="n"/>
      <c r="X130" s="283" t="n"/>
      <c r="Y130" s="283" t="n"/>
      <c r="Z130" s="283" t="n"/>
      <c r="AA130" s="283" t="n"/>
      <c r="AB130" s="283" t="n"/>
      <c r="AC130" s="283" t="n"/>
      <c r="AD130" s="283" t="n"/>
      <c r="AE130" s="283" t="n"/>
      <c r="AF130" s="283" t="n"/>
      <c r="AG130" s="283" t="n"/>
      <c r="AH130" s="283" t="n"/>
      <c r="AI130" s="283" t="n"/>
      <c r="AJ130" s="283" t="n"/>
      <c r="AK130" s="283" t="n"/>
      <c r="AL130" s="283" t="n"/>
      <c r="AM130" s="283" t="n"/>
      <c r="AN130" s="283" t="n"/>
      <c r="AO130" s="283" t="n"/>
      <c r="AP130" s="283" t="n"/>
      <c r="AQ130" s="283" t="n"/>
      <c r="AR130" s="283" t="n"/>
      <c r="AS130" s="283" t="n"/>
      <c r="AT130" s="283" t="n"/>
      <c r="AU130" s="283" t="n"/>
      <c r="AV130" s="283" t="n"/>
      <c r="AW130" s="283" t="n"/>
      <c r="AX130" s="283" t="n"/>
      <c r="AY130" s="283" t="n"/>
      <c r="AZ130" s="283" t="n"/>
      <c r="BA130" s="283" t="n"/>
      <c r="BB130" s="283" t="n"/>
      <c r="BC130" s="283" t="n"/>
      <c r="BD130" s="283" t="n"/>
      <c r="BE130" s="283" t="n"/>
      <c r="BF130" s="283" t="n"/>
      <c r="BG130" s="283" t="n"/>
      <c r="BH130" s="283" t="n"/>
      <c r="BI130" s="283" t="n"/>
      <c r="BJ130" s="283" t="n"/>
      <c r="BK130" s="1566" t="n"/>
      <c r="BL130" s="283" t="n"/>
      <c r="BM130" s="283" t="n"/>
      <c r="BN130" s="283" t="n"/>
      <c r="BO130" s="283" t="n"/>
      <c r="BP130" s="283" t="n"/>
      <c r="BQ130" s="283" t="n"/>
      <c r="BR130" s="283" t="n"/>
      <c r="BS130" s="283" t="n"/>
      <c r="BT130" s="283" t="n"/>
      <c r="BU130" s="283" t="n"/>
      <c r="BV130" s="283" t="n"/>
      <c r="BW130" s="283" t="n"/>
      <c r="BX130" s="283" t="n"/>
      <c r="BY130" s="283" t="n"/>
      <c r="BZ130" s="283" t="n"/>
      <c r="CA130" s="283" t="n"/>
      <c r="CB130" s="283" t="n"/>
      <c r="CC130" s="283" t="n"/>
      <c r="CD130" s="283" t="n"/>
      <c r="CE130" s="283" t="n"/>
      <c r="CF130" s="283" t="n"/>
      <c r="CG130" s="283" t="n"/>
      <c r="CH130" s="283" t="n"/>
      <c r="CI130" s="283" t="n"/>
    </row>
    <row r="131">
      <c r="A131" s="355" t="n"/>
      <c r="B131" s="356" t="n"/>
      <c r="C131" s="356" t="n"/>
      <c r="D131" s="356" t="n"/>
      <c r="E131" s="356" t="n"/>
      <c r="F131" s="356" t="n"/>
      <c r="G131" s="356" t="n"/>
      <c r="H131" s="356" t="n"/>
      <c r="I131" s="356" t="n"/>
      <c r="J131" s="356" t="n"/>
      <c r="K131" s="356" t="n"/>
      <c r="L131" s="356" t="n"/>
      <c r="M131" s="356" t="n"/>
      <c r="N131" s="356" t="n"/>
      <c r="O131" s="356" t="n"/>
      <c r="P131" s="356" t="n"/>
      <c r="Q131" s="356" t="n"/>
      <c r="R131" s="356" t="n"/>
      <c r="S131" s="356" t="n"/>
      <c r="T131" s="356" t="n"/>
      <c r="U131" s="356" t="n"/>
      <c r="V131" s="356" t="n"/>
      <c r="W131" s="356" t="n"/>
      <c r="X131" s="356" t="n"/>
      <c r="Y131" s="356" t="n"/>
      <c r="Z131" s="356" t="n"/>
      <c r="AA131" s="356" t="n"/>
      <c r="AB131" s="356" t="n"/>
      <c r="AC131" s="356" t="n"/>
      <c r="AD131" s="356" t="n"/>
      <c r="AE131" s="356" t="n"/>
      <c r="AF131" s="356" t="n"/>
      <c r="AG131" s="356" t="n"/>
      <c r="AH131" s="356" t="n"/>
      <c r="AI131" s="356" t="n"/>
      <c r="AJ131" s="356" t="n"/>
      <c r="AK131" s="356" t="n"/>
      <c r="AL131" s="356" t="n"/>
      <c r="AM131" s="356" t="n"/>
      <c r="AN131" s="356" t="n"/>
      <c r="AO131" s="356" t="n"/>
      <c r="AP131" s="356" t="n"/>
      <c r="AQ131" s="356" t="n"/>
      <c r="AR131" s="356" t="n"/>
      <c r="AS131" s="356" t="n"/>
      <c r="AT131" s="356" t="n"/>
      <c r="AU131" s="356" t="n"/>
      <c r="AV131" s="356" t="n"/>
      <c r="AW131" s="356" t="n"/>
      <c r="AX131" s="356" t="n"/>
      <c r="AY131" s="356" t="n"/>
      <c r="AZ131" s="356" t="n"/>
      <c r="BA131" s="356" t="n"/>
      <c r="BB131" s="356" t="n"/>
      <c r="BC131" s="356" t="n"/>
      <c r="BD131" s="356" t="n"/>
      <c r="BE131" s="356" t="n"/>
      <c r="BF131" s="356" t="n"/>
      <c r="BG131" s="356" t="n"/>
      <c r="BH131" s="356" t="n"/>
      <c r="BI131" s="356" t="n"/>
      <c r="BJ131" s="356" t="n"/>
      <c r="BK131" s="516" t="n"/>
      <c r="BL131" s="356" t="n"/>
      <c r="BM131" s="356" t="n"/>
      <c r="BN131" s="356" t="n"/>
      <c r="BO131" s="356" t="n"/>
      <c r="BP131" s="356" t="n"/>
      <c r="BQ131" s="356" t="n"/>
      <c r="BR131" s="356" t="n"/>
      <c r="BS131" s="356" t="n"/>
      <c r="BT131" s="356" t="n"/>
      <c r="BU131" s="356" t="n"/>
      <c r="BV131" s="356" t="n"/>
      <c r="BW131" s="356" t="n"/>
      <c r="BX131" s="356" t="n"/>
      <c r="BY131" s="356" t="n"/>
      <c r="BZ131" s="356" t="n"/>
      <c r="CA131" s="356" t="n"/>
      <c r="CB131" s="356" t="n"/>
      <c r="CC131" s="356" t="n"/>
      <c r="CD131" s="1" t="n"/>
      <c r="CE131" s="1" t="n"/>
      <c r="CF131" s="1" t="n"/>
      <c r="CG131" s="1" t="n"/>
      <c r="CH131" s="1" t="n"/>
      <c r="CI131" s="1" t="n"/>
    </row>
    <row r="132">
      <c r="A132" s="524" t="n"/>
      <c r="B132" s="1174" t="n"/>
      <c r="C132" s="1174" t="n"/>
      <c r="D132" s="1174" t="n"/>
      <c r="E132" s="1174" t="n"/>
      <c r="F132" s="1174" t="n"/>
      <c r="G132" s="1175" t="n"/>
      <c r="H132" s="1176" t="n"/>
      <c r="I132" s="1176" t="n"/>
      <c r="J132" s="1176" t="n"/>
      <c r="K132" s="1176" t="n"/>
      <c r="L132" s="1176" t="n"/>
      <c r="M132" s="1176" t="n"/>
      <c r="N132" s="1176" t="n"/>
      <c r="O132" s="1176" t="n"/>
      <c r="P132" s="1176" t="n"/>
      <c r="Q132" s="1176" t="n"/>
      <c r="R132" s="1176" t="n"/>
      <c r="S132" s="1176" t="n"/>
      <c r="T132" s="1174" t="n"/>
      <c r="U132" s="1174" t="n"/>
      <c r="V132" s="1174" t="n"/>
      <c r="W132" s="1174" t="n"/>
      <c r="X132" s="1174" t="n"/>
      <c r="Y132" s="1174" t="n"/>
      <c r="Z132" s="1174" t="n"/>
      <c r="AA132" s="1174" t="n"/>
      <c r="AB132" s="1175" t="n"/>
      <c r="AC132" s="1175" t="n"/>
      <c r="AD132" s="1176" t="n"/>
      <c r="AE132" s="1176" t="n"/>
      <c r="AF132" s="1174" t="n"/>
      <c r="AG132" s="1174" t="n"/>
      <c r="AH132" s="1174" t="n"/>
      <c r="AI132" s="1174" t="n"/>
      <c r="AJ132" s="1174" t="n"/>
      <c r="AK132" s="1174" t="n"/>
      <c r="AL132" s="1174" t="n"/>
      <c r="AM132" s="1174" t="n"/>
      <c r="AN132" s="1174" t="n"/>
      <c r="AO132" s="1175" t="n"/>
      <c r="AP132" s="504" t="n"/>
      <c r="AQ132" s="899" t="n"/>
      <c r="AR132" s="271" t="n"/>
      <c r="AS132" s="265" t="n"/>
      <c r="AT132" s="265" t="n"/>
      <c r="AU132" s="265" t="n"/>
      <c r="AV132" s="265" t="n"/>
      <c r="AW132" s="265" t="n"/>
      <c r="AX132" s="356" t="n"/>
      <c r="AY132" s="522" t="n"/>
      <c r="AZ132" s="522" t="n"/>
      <c r="BA132" s="522" t="n"/>
      <c r="BB132" s="522" t="n"/>
      <c r="BC132" s="522" t="n"/>
      <c r="BD132" s="522" t="n"/>
      <c r="BE132" s="522" t="n"/>
      <c r="BF132" s="522" t="n"/>
      <c r="BG132" s="522" t="n"/>
      <c r="BH132" s="522" t="n"/>
      <c r="BI132" s="522" t="n"/>
      <c r="BJ132" s="522" t="n"/>
      <c r="BK132" s="260" t="n"/>
      <c r="BL132" s="522" t="n"/>
      <c r="BM132" s="522" t="n"/>
      <c r="BN132" s="522" t="n"/>
      <c r="BO132" s="522" t="n"/>
      <c r="BP132" s="522" t="n"/>
      <c r="BQ132" s="522" t="n"/>
      <c r="BR132" s="522" t="n"/>
      <c r="BS132" s="522" t="n"/>
      <c r="BT132" s="522" t="n"/>
      <c r="BU132" s="522" t="n"/>
      <c r="BV132" s="522" t="n"/>
      <c r="BW132" s="524" t="n"/>
      <c r="BX132" s="524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</row>
    <row r="133">
      <c r="A133" s="146" t="n"/>
      <c r="B133" s="692" t="n"/>
      <c r="C133" s="692" t="n"/>
      <c r="D133" s="692" t="n"/>
      <c r="E133" s="692" t="n"/>
      <c r="F133" s="692" t="n"/>
      <c r="G133" s="692" t="n"/>
      <c r="H133" s="692" t="n"/>
      <c r="I133" s="692" t="n"/>
      <c r="J133" s="692" t="n"/>
      <c r="K133" s="692" t="n"/>
      <c r="L133" s="692" t="n"/>
      <c r="M133" s="692" t="n"/>
      <c r="N133" s="692" t="n"/>
      <c r="O133" s="692" t="n"/>
      <c r="P133" s="692" t="n"/>
      <c r="Q133" s="692" t="n"/>
      <c r="R133" s="692" t="n"/>
      <c r="S133" s="692" t="n"/>
      <c r="T133" s="692" t="n"/>
      <c r="U133" s="692" t="n"/>
      <c r="V133" s="692" t="n"/>
      <c r="W133" s="692" t="n"/>
      <c r="X133" s="692" t="n"/>
      <c r="Y133" s="692" t="n"/>
      <c r="Z133" s="692" t="n"/>
      <c r="AA133" s="692" t="n"/>
      <c r="AB133" s="692" t="n"/>
      <c r="AC133" s="692" t="n"/>
      <c r="AD133" s="692" t="n"/>
      <c r="AE133" s="692" t="n"/>
      <c r="AF133" s="692" t="n"/>
      <c r="AG133" s="692" t="n"/>
      <c r="AH133" s="692" t="n"/>
      <c r="AI133" s="692" t="n"/>
      <c r="AJ133" s="692" t="n"/>
      <c r="AK133" s="692" t="n"/>
      <c r="AL133" s="692" t="n"/>
      <c r="AM133" s="692" t="n"/>
      <c r="AN133" s="692" t="n"/>
      <c r="AO133" s="692" t="n"/>
      <c r="AP133" s="283" t="n"/>
      <c r="AQ133" s="283" t="n"/>
      <c r="AR133" s="283" t="n"/>
      <c r="AS133" s="283" t="n"/>
      <c r="AT133" s="283" t="n"/>
      <c r="AU133" s="283" t="n"/>
      <c r="AV133" s="283" t="n"/>
      <c r="AW133" s="283" t="n"/>
      <c r="AX133" s="243" t="n"/>
      <c r="AY133" s="243" t="n"/>
      <c r="AZ133" s="243" t="n"/>
      <c r="BA133" s="243" t="n"/>
      <c r="BB133" s="243" t="n"/>
      <c r="BC133" s="243" t="n"/>
      <c r="BD133" s="243" t="n"/>
      <c r="BE133" s="243" t="n"/>
      <c r="BF133" s="243" t="n"/>
      <c r="BG133" s="243" t="n"/>
      <c r="BH133" s="243" t="n"/>
      <c r="BI133" s="243" t="n"/>
      <c r="BJ133" s="243" t="n"/>
      <c r="BK133" s="1524" t="n"/>
      <c r="BL133" s="243" t="n"/>
      <c r="BM133" s="243" t="n"/>
      <c r="BN133" s="243" t="n"/>
      <c r="BO133" s="243" t="n"/>
      <c r="BP133" s="243" t="n"/>
      <c r="BQ133" s="243" t="n"/>
      <c r="BR133" s="243" t="n"/>
      <c r="BS133" s="243" t="n"/>
      <c r="BT133" s="243" t="n"/>
      <c r="BU133" s="243" t="n"/>
      <c r="BV133" s="243" t="n"/>
      <c r="BW133" s="146" t="n"/>
      <c r="BX133" s="146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</row>
    <row r="134">
      <c r="A134" s="242" t="n"/>
      <c r="B134" s="1174" t="n"/>
      <c r="C134" s="692" t="n"/>
      <c r="D134" s="692" t="n"/>
      <c r="E134" s="692" t="n"/>
      <c r="F134" s="692" t="n"/>
      <c r="G134" s="692" t="n"/>
      <c r="H134" s="692" t="n"/>
      <c r="I134" s="692" t="n"/>
      <c r="J134" s="692" t="n"/>
      <c r="K134" s="692" t="n"/>
      <c r="L134" s="692" t="n"/>
      <c r="M134" s="692" t="n"/>
      <c r="N134" s="692" t="n"/>
      <c r="O134" s="692" t="n"/>
      <c r="P134" s="692" t="n"/>
      <c r="Q134" s="692" t="n"/>
      <c r="R134" s="692" t="n"/>
      <c r="S134" s="692" t="n"/>
      <c r="T134" s="692" t="n"/>
      <c r="U134" s="692" t="n"/>
      <c r="V134" s="692" t="n"/>
      <c r="W134" s="692" t="n"/>
      <c r="X134" s="692" t="n"/>
      <c r="Y134" s="692" t="n"/>
      <c r="Z134" s="692" t="n"/>
      <c r="AA134" s="692" t="n"/>
      <c r="AB134" s="692" t="n"/>
      <c r="AC134" s="692" t="n"/>
      <c r="AD134" s="692" t="n"/>
      <c r="AE134" s="692" t="n"/>
      <c r="AF134" s="692" t="n"/>
      <c r="AG134" s="692" t="n"/>
      <c r="AH134" s="692" t="n"/>
      <c r="AI134" s="692" t="n"/>
      <c r="AJ134" s="692" t="n"/>
      <c r="AK134" s="692" t="n"/>
      <c r="AL134" s="692" t="n"/>
      <c r="AM134" s="692" t="n"/>
      <c r="AN134" s="692" t="n"/>
      <c r="AO134" s="692" t="n"/>
      <c r="AP134" s="693" t="n"/>
      <c r="AQ134" s="693" t="n"/>
      <c r="AR134" s="693" t="n"/>
      <c r="AS134" s="693" t="n"/>
      <c r="AT134" s="693" t="n"/>
      <c r="AU134" s="693" t="n"/>
      <c r="AV134" s="693" t="n"/>
      <c r="AW134" s="693" t="n"/>
      <c r="AX134" s="242" t="n"/>
      <c r="AY134" s="242" t="n"/>
      <c r="AZ134" s="242" t="n"/>
      <c r="BA134" s="242" t="n"/>
      <c r="BB134" s="242" t="n"/>
      <c r="BC134" s="242" t="n"/>
      <c r="BD134" s="242" t="n"/>
      <c r="BE134" s="242" t="n"/>
      <c r="BF134" s="242" t="n"/>
      <c r="BG134" s="242" t="n"/>
      <c r="BH134" s="242" t="n"/>
      <c r="BI134" s="242" t="n"/>
      <c r="BJ134" s="242" t="n"/>
      <c r="BK134" s="1835" t="n"/>
      <c r="BL134" s="242" t="n"/>
      <c r="BM134" s="242" t="n"/>
      <c r="BN134" s="242" t="n"/>
      <c r="BO134" s="242" t="n"/>
      <c r="BP134" s="242" t="n"/>
      <c r="BQ134" s="242" t="n"/>
      <c r="BR134" s="242" t="n"/>
      <c r="BS134" s="242" t="n"/>
      <c r="BT134" s="242" t="n"/>
      <c r="BU134" s="242" t="n"/>
      <c r="BV134" s="242" t="n"/>
      <c r="BW134" s="242" t="n"/>
      <c r="BX134" s="242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</row>
    <row r="135">
      <c r="A135" s="243" t="n"/>
      <c r="B135" s="692" t="n"/>
      <c r="C135" s="692" t="n"/>
      <c r="D135" s="692" t="n"/>
      <c r="E135" s="692" t="n"/>
      <c r="F135" s="692" t="n"/>
      <c r="G135" s="692" t="n"/>
      <c r="H135" s="692" t="n"/>
      <c r="I135" s="692" t="n"/>
      <c r="J135" s="692" t="n"/>
      <c r="K135" s="692" t="n"/>
      <c r="L135" s="692" t="n"/>
      <c r="M135" s="692" t="n"/>
      <c r="N135" s="692" t="n"/>
      <c r="O135" s="692" t="n"/>
      <c r="P135" s="692" t="n"/>
      <c r="Q135" s="692" t="n"/>
      <c r="R135" s="692" t="n"/>
      <c r="S135" s="692" t="n"/>
      <c r="T135" s="692" t="n"/>
      <c r="U135" s="692" t="n"/>
      <c r="V135" s="692" t="n"/>
      <c r="W135" s="692" t="n"/>
      <c r="X135" s="692" t="n"/>
      <c r="Y135" s="692" t="n"/>
      <c r="Z135" s="692" t="n"/>
      <c r="AA135" s="692" t="n"/>
      <c r="AB135" s="692" t="n"/>
      <c r="AC135" s="692" t="n"/>
      <c r="AD135" s="692" t="n"/>
      <c r="AE135" s="692" t="n"/>
      <c r="AF135" s="692" t="n"/>
      <c r="AG135" s="692" t="n"/>
      <c r="AH135" s="692" t="n"/>
      <c r="AI135" s="692" t="n"/>
      <c r="AJ135" s="692" t="n"/>
      <c r="AK135" s="692" t="n"/>
      <c r="AL135" s="692" t="n"/>
      <c r="AM135" s="692" t="n"/>
      <c r="AN135" s="692" t="n"/>
      <c r="AO135" s="692" t="n"/>
      <c r="AP135" s="283" t="n"/>
      <c r="AQ135" s="283" t="n"/>
      <c r="AR135" s="283" t="n"/>
      <c r="AS135" s="283" t="n"/>
      <c r="AT135" s="283" t="n"/>
      <c r="AU135" s="283" t="n"/>
      <c r="AV135" s="283" t="n"/>
      <c r="AW135" s="283" t="n"/>
      <c r="AX135" s="243" t="n"/>
      <c r="AY135" s="243" t="n"/>
      <c r="AZ135" s="243" t="n"/>
      <c r="BA135" s="243" t="n"/>
      <c r="BB135" s="243" t="n"/>
      <c r="BC135" s="243" t="n"/>
      <c r="BD135" s="243" t="n"/>
      <c r="BE135" s="243" t="n"/>
      <c r="BF135" s="243" t="n"/>
      <c r="BG135" s="243" t="n"/>
      <c r="BH135" s="243" t="n"/>
      <c r="BI135" s="243" t="n"/>
      <c r="BJ135" s="243" t="n"/>
      <c r="BK135" s="1524" t="n"/>
      <c r="BL135" s="243" t="n"/>
      <c r="BM135" s="243" t="n"/>
      <c r="BN135" s="243" t="n"/>
      <c r="BO135" s="243" t="n"/>
      <c r="BP135" s="243" t="n"/>
      <c r="BQ135" s="243" t="n"/>
      <c r="BR135" s="243" t="n"/>
      <c r="BS135" s="243" t="n"/>
      <c r="BT135" s="243" t="n"/>
      <c r="BU135" s="243" t="n"/>
      <c r="BV135" s="243" t="n"/>
      <c r="BW135" s="243" t="n"/>
      <c r="BX135" s="243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</row>
    <row r="136">
      <c r="A136" s="1" t="n"/>
      <c r="B136" s="692" t="n"/>
      <c r="C136" s="692" t="n"/>
      <c r="D136" s="692" t="n"/>
      <c r="E136" s="692" t="n"/>
      <c r="F136" s="692" t="n"/>
      <c r="G136" s="692" t="n"/>
      <c r="H136" s="692" t="n"/>
      <c r="I136" s="692" t="n"/>
      <c r="J136" s="692" t="n"/>
      <c r="K136" s="692" t="n"/>
      <c r="L136" s="692" t="n"/>
      <c r="M136" s="692" t="n"/>
      <c r="N136" s="692" t="n"/>
      <c r="O136" s="692" t="n"/>
      <c r="P136" s="692" t="n"/>
      <c r="Q136" s="692" t="n"/>
      <c r="R136" s="692" t="n"/>
      <c r="S136" s="692" t="n"/>
      <c r="T136" s="692" t="n"/>
      <c r="U136" s="692" t="n"/>
      <c r="V136" s="692" t="n"/>
      <c r="W136" s="692" t="n"/>
      <c r="X136" s="692" t="n"/>
      <c r="Y136" s="692" t="n"/>
      <c r="Z136" s="692" t="n"/>
      <c r="AA136" s="692" t="n"/>
      <c r="AB136" s="692" t="n"/>
      <c r="AC136" s="692" t="n"/>
      <c r="AD136" s="692" t="n"/>
      <c r="AE136" s="692" t="n"/>
      <c r="AF136" s="692" t="n"/>
      <c r="AG136" s="692" t="n"/>
      <c r="AH136" s="692" t="n"/>
      <c r="AI136" s="692" t="n"/>
      <c r="AJ136" s="692" t="n"/>
      <c r="AK136" s="692" t="n"/>
      <c r="AL136" s="692" t="n"/>
      <c r="AM136" s="692" t="n"/>
      <c r="AN136" s="692" t="n"/>
      <c r="AO136" s="692" t="n"/>
      <c r="AP136" s="693" t="n"/>
      <c r="AQ136" s="693" t="n"/>
      <c r="AR136" s="693" t="n"/>
      <c r="AS136" s="693" t="n"/>
      <c r="AT136" s="693" t="n"/>
      <c r="AU136" s="693" t="n"/>
      <c r="AV136" s="693" t="n"/>
      <c r="AW136" s="693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</row>
    <row r="137">
      <c r="A137" s="1" t="n"/>
      <c r="B137" s="692" t="n"/>
      <c r="C137" s="692" t="n"/>
      <c r="D137" s="692" t="n"/>
      <c r="E137" s="692" t="n"/>
      <c r="F137" s="692" t="n"/>
      <c r="G137" s="692" t="n"/>
      <c r="H137" s="692" t="n"/>
      <c r="I137" s="692" t="n"/>
      <c r="J137" s="692" t="n"/>
      <c r="K137" s="692" t="n"/>
      <c r="L137" s="692" t="n"/>
      <c r="M137" s="692" t="n"/>
      <c r="N137" s="692" t="n"/>
      <c r="O137" s="692" t="n"/>
      <c r="P137" s="692" t="n"/>
      <c r="Q137" s="692" t="n"/>
      <c r="R137" s="692" t="n"/>
      <c r="S137" s="692" t="n"/>
      <c r="T137" s="692" t="n"/>
      <c r="U137" s="692" t="n"/>
      <c r="V137" s="692" t="n"/>
      <c r="W137" s="692" t="n"/>
      <c r="X137" s="692" t="n"/>
      <c r="Y137" s="692" t="n"/>
      <c r="Z137" s="692" t="n"/>
      <c r="AA137" s="692" t="n"/>
      <c r="AB137" s="692" t="n"/>
      <c r="AC137" s="692" t="n"/>
      <c r="AD137" s="692" t="n"/>
      <c r="AE137" s="692" t="n"/>
      <c r="AF137" s="692" t="n"/>
      <c r="AG137" s="692" t="n"/>
      <c r="AH137" s="692" t="n"/>
      <c r="AI137" s="692" t="n"/>
      <c r="AJ137" s="692" t="n"/>
      <c r="AK137" s="692" t="n"/>
      <c r="AL137" s="692" t="n"/>
      <c r="AM137" s="692" t="n"/>
      <c r="AN137" s="692" t="n"/>
      <c r="AO137" s="692" t="n"/>
      <c r="AP137" s="693" t="n"/>
      <c r="AQ137" s="693" t="n"/>
      <c r="AR137" s="693" t="n"/>
      <c r="AS137" s="693" t="n"/>
      <c r="AT137" s="693" t="n"/>
      <c r="AU137" s="693" t="n"/>
      <c r="AV137" s="693" t="n"/>
      <c r="AW137" s="693" t="n"/>
      <c r="AX137" s="1" t="n"/>
      <c r="AY137" s="1" t="n"/>
      <c r="AZ137" s="1" t="n"/>
      <c r="BA137" s="1" t="n"/>
      <c r="BB137" s="1" t="n"/>
      <c r="BC137" s="1" t="n"/>
      <c r="BD137" s="1" t="n"/>
      <c r="BE137" s="1" t="n"/>
      <c r="BF137" s="1" t="n"/>
      <c r="BG137" s="1" t="n"/>
      <c r="BH137" s="1" t="n"/>
      <c r="BI137" s="1" t="n"/>
      <c r="BJ137" s="1" t="n"/>
      <c r="BK137" s="1" t="n"/>
      <c r="BL137" s="1" t="n"/>
      <c r="BM137" s="1" t="n"/>
      <c r="BN137" s="1" t="n"/>
      <c r="BO137" s="1" t="n"/>
      <c r="BP137" s="1" t="n"/>
      <c r="BQ137" s="1" t="n"/>
      <c r="BR137" s="1" t="n"/>
      <c r="BS137" s="1" t="n"/>
      <c r="BT137" s="1" t="n"/>
      <c r="BU137" s="1" t="n"/>
      <c r="BV137" s="1" t="n"/>
      <c r="BW137" s="1" t="n"/>
      <c r="BX137" s="1" t="n"/>
      <c r="BY137" s="1" t="n"/>
      <c r="BZ137" s="1" t="n"/>
      <c r="CA137" s="1" t="n"/>
      <c r="CB137" s="1" t="n"/>
      <c r="CC137" s="1" t="n"/>
      <c r="CD137" s="1" t="n"/>
      <c r="CE137" s="1" t="n"/>
      <c r="CF137" s="1" t="n"/>
      <c r="CG137" s="1" t="n"/>
      <c r="CH137" s="1" t="n"/>
      <c r="CI137" s="1" t="n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C13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</row>
    <row r="3">
      <c r="A3" s="3515" t="inlineStr">
        <is>
          <t>МИНИСТЕРСТВО ОБРАЗОВАНИЯ РЕСПУБЛИКИ БЕЛАРУСЬ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4" t="n"/>
      <c r="BX3" s="1" t="n"/>
      <c r="BY3" s="1" t="n"/>
      <c r="BZ3" s="1" t="n"/>
      <c r="CA3" s="1" t="n"/>
      <c r="CB3" s="1" t="n"/>
      <c r="CC3" s="1" t="n"/>
    </row>
    <row r="4">
      <c r="A4" s="3515" t="inlineStr">
        <is>
          <t>Учреждение образования "Белорусский государственный технологический университет"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4" t="n"/>
      <c r="BX4" s="1" t="n"/>
      <c r="BY4" s="1" t="n"/>
      <c r="BZ4" s="1" t="n"/>
      <c r="CA4" s="1" t="n"/>
      <c r="CB4" s="1" t="n"/>
      <c r="CC4" s="1" t="n"/>
    </row>
    <row r="5">
      <c r="A5" s="10" t="n"/>
      <c r="B5" s="1" t="n"/>
      <c r="C5" s="1" t="n"/>
      <c r="D5" s="1" t="n"/>
      <c r="E5" s="1" t="n"/>
      <c r="F5" s="41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1618" t="n"/>
      <c r="P5" s="1052" t="n"/>
      <c r="Q5" s="1052" t="n"/>
      <c r="R5" s="1052" t="n"/>
      <c r="S5" s="1052" t="n"/>
      <c r="T5" s="1052" t="n"/>
      <c r="U5" s="1052" t="n"/>
      <c r="V5" s="1052" t="n"/>
      <c r="W5" s="1052" t="n"/>
      <c r="X5" s="1" t="n"/>
      <c r="Y5" s="1052" t="n"/>
      <c r="Z5" s="1052" t="n"/>
      <c r="AA5" s="1052" t="n"/>
      <c r="AB5" s="1052" t="n"/>
      <c r="AC5" s="1052" t="n"/>
      <c r="AD5" s="1052" t="n"/>
      <c r="AE5" s="1052" t="n"/>
      <c r="AF5" s="1052" t="inlineStr">
        <is>
          <t>УЧЕБНЫЙ ПЛАН</t>
        </is>
      </c>
      <c r="AG5" s="1052" t="n"/>
      <c r="AH5" s="1052" t="n"/>
      <c r="AI5" s="1052" t="n"/>
      <c r="AJ5" s="1052" t="n"/>
      <c r="AK5" s="1052" t="n"/>
      <c r="AL5" s="1052" t="n"/>
      <c r="AM5" s="1052" t="n"/>
      <c r="AN5" s="1052" t="n"/>
      <c r="AO5" s="1052" t="n"/>
      <c r="AP5" s="1052" t="n"/>
      <c r="AQ5" s="1052" t="n"/>
      <c r="AR5" s="1052" t="n"/>
      <c r="AS5" s="1052" t="n"/>
      <c r="AT5" s="1052" t="n"/>
      <c r="AU5" s="1052" t="n"/>
      <c r="AV5" s="1052" t="n"/>
      <c r="AW5" s="1052" t="n"/>
      <c r="AX5" s="1052" t="n"/>
      <c r="AY5" s="1052" t="n"/>
      <c r="AZ5" s="1052" t="n"/>
      <c r="BA5" s="1052" t="n"/>
      <c r="BB5" s="1052" t="n"/>
      <c r="BC5" s="1" t="n"/>
      <c r="BD5" s="1" t="n"/>
      <c r="BE5" s="1" t="n"/>
      <c r="BF5" s="1" t="n"/>
      <c r="BG5" s="18" t="n"/>
      <c r="BH5" s="18" t="n"/>
      <c r="BI5" s="18" t="n"/>
      <c r="BJ5" s="18" t="n"/>
      <c r="BK5" s="18" t="n"/>
      <c r="BL5" s="18" t="n"/>
      <c r="BM5" s="18" t="n"/>
      <c r="BN5" s="18" t="n"/>
      <c r="BO5" s="18" t="n"/>
      <c r="BP5" s="18" t="n"/>
      <c r="BQ5" s="18" t="n"/>
      <c r="BR5" s="289" t="n"/>
      <c r="BS5" s="289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15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8" t="n"/>
      <c r="BC6" s="1" t="n"/>
      <c r="BD6" s="1" t="n"/>
      <c r="BE6" s="1" t="n"/>
      <c r="BF6" s="3516" t="inlineStr">
        <is>
          <t>Степень: Магистр</t>
        </is>
      </c>
      <c r="BG6" s="12" t="n"/>
      <c r="BH6" s="12" t="n"/>
      <c r="BI6" s="12" t="n"/>
      <c r="BJ6" s="12" t="n"/>
      <c r="BK6" s="12" t="n"/>
      <c r="BL6" s="12" t="n"/>
      <c r="BM6" s="12" t="n"/>
      <c r="BN6" s="12" t="n"/>
      <c r="BO6" s="12" t="n"/>
      <c r="BP6" s="12" t="n"/>
      <c r="BQ6" s="12" t="n"/>
      <c r="BR6" s="12" t="n"/>
      <c r="BS6" s="12" t="n"/>
      <c r="BT6" s="3517" t="n"/>
      <c r="BU6" s="3517" t="n"/>
      <c r="BV6" s="1" t="n"/>
      <c r="BW6" s="1" t="n"/>
      <c r="BX6" s="1" t="n"/>
      <c r="BY6" s="1" t="n"/>
      <c r="BZ6" s="1" t="n"/>
      <c r="CA6" s="1" t="n"/>
      <c r="CB6" s="1" t="n"/>
      <c r="CC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31" t="n"/>
      <c r="Q7" s="31" t="n"/>
      <c r="R7" s="1" t="n"/>
      <c r="S7" s="19" t="n"/>
      <c r="T7" s="19" t="n"/>
      <c r="U7" s="19" t="n"/>
      <c r="V7" s="3518" t="inlineStr">
        <is>
          <t>Специальность:</t>
        </is>
      </c>
      <c r="W7" s="3518" t="n"/>
      <c r="X7" s="3518" t="n"/>
      <c r="Y7" s="3518" t="n"/>
      <c r="Z7" s="3519" t="n"/>
      <c r="AA7" s="3518" t="n"/>
      <c r="AB7" s="3518" t="n"/>
      <c r="AC7" s="3518" t="n"/>
      <c r="AD7" s="3518" t="n"/>
      <c r="AE7" s="3520" t="inlineStr">
        <is>
          <t>7-06-0713-02  Электронные системы и технологии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1" t="n"/>
      <c r="BE7" s="1" t="n"/>
      <c r="BF7" s="3521" t="inlineStr">
        <is>
          <t xml:space="preserve">Срок обучения: </t>
        </is>
      </c>
      <c r="BG7" s="3521" t="n"/>
      <c r="BH7" s="3521" t="n"/>
      <c r="BI7" s="3521" t="n"/>
      <c r="BJ7" s="3521" t="n"/>
      <c r="BK7" s="1" t="n"/>
      <c r="BL7" s="3522" t="n"/>
      <c r="BM7" s="3522" t="inlineStr">
        <is>
          <t>2,5 года</t>
        </is>
      </c>
      <c r="BN7" s="3522" t="n"/>
      <c r="BO7" s="3522" t="n"/>
      <c r="BP7" s="3522" t="n"/>
      <c r="BQ7" s="3522" t="n"/>
      <c r="BR7" s="3522" t="n"/>
      <c r="BS7" s="3522" t="n"/>
      <c r="BT7" s="3517" t="n"/>
      <c r="BU7" s="3517" t="n"/>
      <c r="BV7" s="1" t="n"/>
      <c r="BW7" s="1" t="n"/>
      <c r="BX7" s="1" t="n"/>
      <c r="BY7" s="1" t="n"/>
      <c r="BZ7" s="1" t="n"/>
      <c r="CA7" s="1" t="n"/>
      <c r="CB7" s="1" t="n"/>
      <c r="CC7" s="1" t="n"/>
    </row>
    <row r="8">
      <c r="A8" s="25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31" t="n"/>
      <c r="Q8" s="31" t="n"/>
      <c r="R8" s="19" t="n"/>
      <c r="S8" s="19" t="n"/>
      <c r="T8" s="19" t="n"/>
      <c r="U8" s="19" t="n"/>
      <c r="V8" s="19" t="n"/>
      <c r="W8" s="19" t="n"/>
      <c r="X8" s="19" t="n"/>
      <c r="Y8" s="19" t="n"/>
      <c r="Z8" s="19" t="n"/>
      <c r="AA8" s="19" t="n"/>
      <c r="AB8" s="19" t="n"/>
      <c r="AC8" s="19" t="n"/>
      <c r="AD8" s="19" t="n"/>
      <c r="AE8" s="19" t="n"/>
      <c r="AF8" s="19" t="n"/>
      <c r="AG8" s="19" t="n"/>
      <c r="AH8" s="19" t="n"/>
      <c r="AI8" s="19" t="n"/>
      <c r="AJ8" s="19" t="n"/>
      <c r="AK8" s="19" t="n"/>
      <c r="AL8" s="19" t="n"/>
      <c r="AM8" s="19" t="n"/>
      <c r="AN8" s="19" t="n"/>
      <c r="AO8" s="19" t="n"/>
      <c r="AP8" s="19" t="n"/>
      <c r="AQ8" s="19" t="n"/>
      <c r="AR8" s="19" t="n"/>
      <c r="AS8" s="19" t="n"/>
      <c r="AT8" s="19" t="n"/>
      <c r="AU8" s="19" t="n"/>
      <c r="AV8" s="19" t="n"/>
      <c r="AW8" s="19" t="n"/>
      <c r="AX8" s="3523" t="n"/>
      <c r="AY8" s="2130" t="n"/>
      <c r="AZ8" s="2130" t="n"/>
      <c r="BA8" s="2130" t="n"/>
      <c r="BB8" s="2130" t="n"/>
      <c r="BC8" s="1" t="n"/>
      <c r="BD8" s="1" t="n"/>
      <c r="BE8" s="1" t="n"/>
      <c r="BF8" s="3524" t="n"/>
      <c r="BG8" s="3524" t="n"/>
      <c r="BH8" s="3524" t="n"/>
      <c r="BI8" s="3524" t="n"/>
      <c r="BJ8" s="3524" t="n"/>
      <c r="BK8" s="3524" t="n"/>
      <c r="BL8" s="3524" t="n"/>
      <c r="BM8" s="3525" t="n"/>
      <c r="BN8" s="1353" t="n"/>
      <c r="BO8" s="3524" t="n"/>
      <c r="BP8" s="3525" t="n"/>
      <c r="BQ8" s="3524" t="n"/>
      <c r="BR8" s="3524" t="n"/>
      <c r="BS8" s="3524" t="n"/>
      <c r="BT8" s="3525" t="n"/>
      <c r="BU8" s="3525" t="n"/>
      <c r="BV8" s="1" t="n"/>
      <c r="BW8" s="1" t="n"/>
      <c r="BX8" s="1" t="n"/>
      <c r="BY8" s="1" t="n"/>
      <c r="BZ8" s="1" t="n"/>
      <c r="CA8" s="1" t="n"/>
      <c r="CB8" s="1" t="n"/>
      <c r="CC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3499" t="n"/>
      <c r="S9" s="1" t="n"/>
      <c r="T9" s="1456" t="n"/>
      <c r="U9" s="1456" t="n"/>
      <c r="V9" s="1456" t="n"/>
      <c r="W9" s="3276" t="inlineStr">
        <is>
          <t>Профилизация:  Материалы и технологии для микро- и наноэлектроники</t>
        </is>
      </c>
      <c r="X9" s="3276" t="n"/>
      <c r="Y9" s="3276" t="n"/>
      <c r="Z9" s="3526" t="n"/>
      <c r="AA9" s="3526" t="n"/>
      <c r="AB9" s="3526" t="n"/>
      <c r="AC9" s="3526" t="n"/>
      <c r="AD9" s="3526" t="n"/>
      <c r="AE9" s="3526" t="n"/>
      <c r="AF9" s="3526" t="n"/>
      <c r="AG9" s="3526" t="n"/>
      <c r="AH9" s="3526" t="n"/>
      <c r="AI9" s="3526" t="n"/>
      <c r="AJ9" s="3526" t="n"/>
      <c r="AK9" s="3526" t="n"/>
      <c r="AL9" s="3526" t="n"/>
      <c r="AM9" s="3526" t="n"/>
      <c r="AN9" s="3526" t="n"/>
      <c r="AO9" s="3526" t="n"/>
      <c r="AP9" s="3526" t="n"/>
      <c r="AQ9" s="3526" t="n"/>
      <c r="AR9" s="3526" t="n"/>
      <c r="AS9" s="3526" t="n"/>
      <c r="AT9" s="3526" t="n"/>
      <c r="AU9" s="3526" t="n"/>
      <c r="AV9" s="3526" t="n"/>
      <c r="AW9" s="3526" t="n"/>
      <c r="AX9" s="690" t="n"/>
      <c r="AY9" s="690" t="n"/>
      <c r="AZ9" s="279" t="n"/>
      <c r="BA9" s="279" t="n"/>
      <c r="BB9" s="279" t="n"/>
      <c r="BC9" s="1" t="n"/>
      <c r="BD9" s="1" t="n"/>
      <c r="BE9" s="1" t="n"/>
      <c r="BF9" s="3516" t="inlineStr">
        <is>
          <t xml:space="preserve">Форма получения образования: заочная </t>
        </is>
      </c>
      <c r="BG9" s="3516" t="n"/>
      <c r="BH9" s="3516" t="n"/>
      <c r="BI9" s="3516" t="n"/>
      <c r="BJ9" s="3516" t="n"/>
      <c r="BK9" s="3516" t="n"/>
      <c r="BL9" s="3516" t="n"/>
      <c r="BM9" s="3516" t="n"/>
      <c r="BN9" s="3516" t="n"/>
      <c r="BO9" s="3516" t="n"/>
      <c r="BP9" s="3516" t="n"/>
      <c r="BQ9" s="3516" t="n"/>
      <c r="BR9" s="3516" t="n"/>
      <c r="BS9" s="3516" t="n"/>
      <c r="BT9" s="3525" t="n"/>
      <c r="BU9" s="3525" t="n"/>
      <c r="BV9" s="1" t="n"/>
      <c r="BW9" s="1" t="n"/>
      <c r="BX9" s="1" t="n"/>
      <c r="BY9" s="1" t="n"/>
      <c r="BZ9" s="1" t="n"/>
      <c r="CA9" s="1" t="n"/>
      <c r="CB9" s="1" t="n"/>
      <c r="CC9" s="1" t="n"/>
    </row>
    <row r="10">
      <c r="A10" s="25" t="n"/>
      <c r="B10" s="1" t="n"/>
      <c r="C10" s="1" t="n"/>
      <c r="D10" s="1" t="n"/>
      <c r="E10" s="1" t="n"/>
      <c r="F10" s="3" t="inlineStr">
        <is>
          <t>Регистрационный № 06-07-038/уч.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95" t="n"/>
      <c r="BC10" s="1" t="n"/>
      <c r="BD10" s="1" t="n"/>
      <c r="BE10" s="295" t="n"/>
      <c r="BF10" s="37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30" t="n"/>
      <c r="BQ10" s="2131" t="n"/>
      <c r="BR10" s="2132" t="n"/>
      <c r="BS10" s="2132" t="n"/>
      <c r="BT10" s="2132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</row>
    <row r="11">
      <c r="A11" s="953" t="n"/>
      <c r="B11" s="953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1511" t="n"/>
      <c r="U11" s="1511" t="n"/>
      <c r="V11" s="1511" t="n"/>
      <c r="W11" s="1511" t="n"/>
      <c r="X11" s="299" t="n"/>
      <c r="Y11" s="299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224" t="n"/>
      <c r="BX11" s="1" t="n"/>
      <c r="BY11" s="1" t="n"/>
      <c r="BZ11" s="1" t="n"/>
      <c r="CA11" s="1" t="n"/>
      <c r="CB11" s="1" t="n"/>
      <c r="CC11" s="1" t="n"/>
    </row>
    <row r="12">
      <c r="A12" s="99" t="n"/>
      <c r="B12" s="20" t="n"/>
      <c r="C12" s="20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20" t="n"/>
      <c r="U12" s="20" t="n"/>
      <c r="V12" s="20" t="n"/>
      <c r="W12" s="20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46" t="n"/>
      <c r="BU12" s="46" t="n"/>
      <c r="BV12" s="46" t="n"/>
      <c r="BW12" s="1" t="n"/>
      <c r="BX12" s="1" t="n"/>
      <c r="BY12" s="1" t="n"/>
      <c r="BZ12" s="1" t="n"/>
      <c r="CA12" s="1" t="n"/>
      <c r="CB12" s="1" t="n"/>
      <c r="CC12" s="1" t="n"/>
    </row>
    <row r="13">
      <c r="A13" s="1" t="n"/>
      <c r="B13" s="1" t="n"/>
      <c r="C13" s="1" t="n"/>
      <c r="D13" s="2133" t="inlineStr">
        <is>
          <t>КУРСЫ</t>
        </is>
      </c>
      <c r="E13" s="2134" t="n"/>
      <c r="F13" s="912" t="inlineStr">
        <is>
          <t>сентябрь</t>
        </is>
      </c>
      <c r="G13" s="50" t="n"/>
      <c r="H13" s="50" t="n"/>
      <c r="I13" s="51" t="n"/>
      <c r="J13" s="547" t="n"/>
      <c r="K13" s="49" t="inlineStr">
        <is>
          <t>октябрь</t>
        </is>
      </c>
      <c r="L13" s="50" t="n"/>
      <c r="M13" s="51" t="n"/>
      <c r="N13" s="549" t="n"/>
      <c r="O13" s="49" t="inlineStr">
        <is>
          <t>ноябрь</t>
        </is>
      </c>
      <c r="P13" s="50" t="n"/>
      <c r="Q13" s="50" t="n"/>
      <c r="R13" s="51" t="n"/>
      <c r="S13" s="49" t="inlineStr">
        <is>
          <t>декабрь</t>
        </is>
      </c>
      <c r="T13" s="50" t="n"/>
      <c r="U13" s="50" t="n"/>
      <c r="V13" s="51" t="n"/>
      <c r="W13" s="547" t="n"/>
      <c r="X13" s="49" t="inlineStr">
        <is>
          <t>январь</t>
        </is>
      </c>
      <c r="Y13" s="50" t="n"/>
      <c r="Z13" s="51" t="n"/>
      <c r="AA13" s="547" t="n"/>
      <c r="AB13" s="695" t="n"/>
      <c r="AC13" s="49" t="inlineStr">
        <is>
          <t>февраль</t>
        </is>
      </c>
      <c r="AD13" s="50" t="n"/>
      <c r="AE13" s="51" t="n"/>
      <c r="AF13" s="550" t="n"/>
      <c r="AG13" s="49" t="inlineStr">
        <is>
          <t>март</t>
        </is>
      </c>
      <c r="AH13" s="50" t="n"/>
      <c r="AI13" s="50" t="n"/>
      <c r="AJ13" s="51" t="n"/>
      <c r="AK13" s="550" t="n"/>
      <c r="AL13" s="49" t="inlineStr">
        <is>
          <t>апрель</t>
        </is>
      </c>
      <c r="AM13" s="50" t="n"/>
      <c r="AN13" s="51" t="n"/>
      <c r="AO13" s="550" t="n"/>
      <c r="AP13" s="49" t="inlineStr">
        <is>
          <t>май</t>
        </is>
      </c>
      <c r="AQ13" s="50" t="n"/>
      <c r="AR13" s="50" t="n"/>
      <c r="AS13" s="51" t="n"/>
      <c r="AT13" s="49" t="inlineStr">
        <is>
          <t>июнь</t>
        </is>
      </c>
      <c r="AU13" s="50" t="n"/>
      <c r="AV13" s="50" t="n"/>
      <c r="AW13" s="51" t="n"/>
      <c r="AX13" s="547" t="n"/>
      <c r="AY13" s="695" t="n"/>
      <c r="AZ13" s="49" t="inlineStr">
        <is>
          <t>июль</t>
        </is>
      </c>
      <c r="BA13" s="50" t="n"/>
      <c r="BB13" s="51" t="n"/>
      <c r="BC13" s="549" t="n"/>
      <c r="BD13" s="49" t="inlineStr">
        <is>
          <t>август</t>
        </is>
      </c>
      <c r="BE13" s="50" t="n"/>
      <c r="BF13" s="50" t="n"/>
      <c r="BG13" s="51" t="n"/>
      <c r="BH13" s="696" t="inlineStr">
        <is>
          <t>Самостоятельная работа по изучению дисциплин учебного плана</t>
        </is>
      </c>
      <c r="BI13" s="53" t="n"/>
      <c r="BJ13" s="697" t="inlineStr">
        <is>
          <t>Установочная сессия</t>
        </is>
      </c>
      <c r="BK13" s="552" t="n"/>
      <c r="BL13" s="699" t="inlineStr">
        <is>
          <t>Лабораторно-экзаменационная сессия</t>
        </is>
      </c>
      <c r="BM13" s="695" t="n"/>
      <c r="BN13" s="2136" t="inlineStr">
        <is>
          <t>Производственные практики</t>
        </is>
      </c>
      <c r="BO13" s="661" t="n"/>
      <c r="BP13" s="699" t="inlineStr">
        <is>
          <t>Магистерская диссертация</t>
        </is>
      </c>
      <c r="BQ13" s="695" t="n"/>
      <c r="BR13" s="699" t="inlineStr">
        <is>
          <t>Итоговая аттестация</t>
        </is>
      </c>
      <c r="BS13" s="695" t="n"/>
      <c r="BT13" s="700" t="inlineStr">
        <is>
          <t>Всего</t>
        </is>
      </c>
      <c r="BU13" s="695" t="n"/>
      <c r="BV13" s="32" t="n"/>
      <c r="BW13" s="32" t="n"/>
      <c r="BX13" s="32" t="n"/>
      <c r="BY13" s="32" t="n"/>
      <c r="BZ13" s="32" t="n"/>
      <c r="CA13" s="32" t="n"/>
      <c r="CB13" s="1" t="n"/>
      <c r="CC13" s="1" t="n"/>
    </row>
    <row r="14">
      <c r="A14" s="1" t="n"/>
      <c r="B14" s="1" t="n"/>
      <c r="C14" s="1" t="n"/>
      <c r="D14" s="2138" t="n"/>
      <c r="E14" s="1148" t="n"/>
      <c r="F14" s="916" t="n">
        <v>1</v>
      </c>
      <c r="G14" s="309" t="n">
        <v>8</v>
      </c>
      <c r="H14" s="309" t="n">
        <v>15</v>
      </c>
      <c r="I14" s="309" t="n">
        <v>22</v>
      </c>
      <c r="J14" s="310" t="n">
        <v>29</v>
      </c>
      <c r="K14" s="309" t="n">
        <v>6</v>
      </c>
      <c r="L14" s="309" t="n">
        <v>13</v>
      </c>
      <c r="M14" s="309" t="n">
        <v>20</v>
      </c>
      <c r="N14" s="311" t="n">
        <v>27</v>
      </c>
      <c r="O14" s="309" t="n">
        <v>3</v>
      </c>
      <c r="P14" s="309" t="n">
        <v>10</v>
      </c>
      <c r="Q14" s="309" t="n">
        <v>17</v>
      </c>
      <c r="R14" s="309" t="n">
        <v>24</v>
      </c>
      <c r="S14" s="309" t="n">
        <v>1</v>
      </c>
      <c r="T14" s="309" t="n">
        <v>8</v>
      </c>
      <c r="U14" s="309" t="n">
        <v>15</v>
      </c>
      <c r="V14" s="309" t="n">
        <v>22</v>
      </c>
      <c r="W14" s="311" t="n">
        <v>29</v>
      </c>
      <c r="X14" s="309" t="n">
        <v>5</v>
      </c>
      <c r="Y14" s="309" t="n">
        <v>12</v>
      </c>
      <c r="Z14" s="309" t="n">
        <v>19</v>
      </c>
      <c r="AA14" s="311" t="n">
        <v>26</v>
      </c>
      <c r="AB14" s="141" t="n"/>
      <c r="AC14" s="309" t="n">
        <v>2</v>
      </c>
      <c r="AD14" s="309" t="n">
        <v>9</v>
      </c>
      <c r="AE14" s="309" t="n">
        <v>16</v>
      </c>
      <c r="AF14" s="310" t="n">
        <v>23</v>
      </c>
      <c r="AG14" s="309" t="n">
        <v>2</v>
      </c>
      <c r="AH14" s="309" t="n">
        <v>9</v>
      </c>
      <c r="AI14" s="309" t="n">
        <v>16</v>
      </c>
      <c r="AJ14" s="309" t="n">
        <v>23</v>
      </c>
      <c r="AK14" s="310" t="n">
        <v>30</v>
      </c>
      <c r="AL14" s="309" t="n">
        <v>6</v>
      </c>
      <c r="AM14" s="309" t="n">
        <v>13</v>
      </c>
      <c r="AN14" s="309" t="n">
        <v>20</v>
      </c>
      <c r="AO14" s="310" t="n">
        <v>27</v>
      </c>
      <c r="AP14" s="309" t="n">
        <v>4</v>
      </c>
      <c r="AQ14" s="309" t="n">
        <v>11</v>
      </c>
      <c r="AR14" s="309" t="n">
        <v>18</v>
      </c>
      <c r="AS14" s="309" t="n">
        <v>25</v>
      </c>
      <c r="AT14" s="309" t="n">
        <v>1</v>
      </c>
      <c r="AU14" s="309" t="n">
        <v>8</v>
      </c>
      <c r="AV14" s="309" t="n">
        <v>15</v>
      </c>
      <c r="AW14" s="309" t="n">
        <v>22</v>
      </c>
      <c r="AX14" s="311" t="n">
        <v>29</v>
      </c>
      <c r="AY14" s="141" t="n"/>
      <c r="AZ14" s="309" t="n">
        <v>6</v>
      </c>
      <c r="BA14" s="309" t="n">
        <v>13</v>
      </c>
      <c r="BB14" s="309" t="n">
        <v>20</v>
      </c>
      <c r="BC14" s="311" t="n">
        <v>27</v>
      </c>
      <c r="BD14" s="313" t="n">
        <v>3</v>
      </c>
      <c r="BE14" s="313" t="n">
        <v>10</v>
      </c>
      <c r="BF14" s="313" t="n">
        <v>17</v>
      </c>
      <c r="BG14" s="314" t="n">
        <v>24</v>
      </c>
      <c r="BH14" s="112" t="n"/>
      <c r="BI14" s="115" t="n"/>
      <c r="BJ14" s="561" t="n"/>
      <c r="BK14" s="115" t="n"/>
      <c r="BL14" s="561" t="n"/>
      <c r="BM14" s="701" t="n"/>
      <c r="BN14" s="561" t="n"/>
      <c r="BO14" s="1" t="n"/>
      <c r="BP14" s="561" t="n"/>
      <c r="BQ14" s="701" t="n"/>
      <c r="BR14" s="561" t="n"/>
      <c r="BS14" s="701" t="n"/>
      <c r="BT14" s="561" t="n"/>
      <c r="BU14" s="701" t="n"/>
      <c r="BV14" s="32" t="n"/>
      <c r="BW14" s="32" t="n"/>
      <c r="BX14" s="32" t="n"/>
      <c r="BY14" s="32" t="n"/>
      <c r="BZ14" s="32" t="n"/>
      <c r="CA14" s="32" t="n"/>
      <c r="CB14" s="1" t="n"/>
      <c r="CC14" s="1" t="n"/>
    </row>
    <row r="15">
      <c r="A15" s="1" t="n"/>
      <c r="B15" s="1" t="n"/>
      <c r="C15" s="1" t="n"/>
      <c r="D15" s="2138" t="n"/>
      <c r="E15" s="1148" t="n"/>
      <c r="F15" s="918" t="n">
        <v>7</v>
      </c>
      <c r="G15" s="316" t="n">
        <v>14</v>
      </c>
      <c r="H15" s="316" t="n">
        <v>21</v>
      </c>
      <c r="I15" s="316" t="n">
        <v>28</v>
      </c>
      <c r="J15" s="316" t="n">
        <v>5</v>
      </c>
      <c r="K15" s="316" t="n">
        <v>12</v>
      </c>
      <c r="L15" s="316" t="n">
        <v>19</v>
      </c>
      <c r="M15" s="316" t="n">
        <v>26</v>
      </c>
      <c r="N15" s="316" t="n">
        <v>2</v>
      </c>
      <c r="O15" s="316" t="n">
        <v>9</v>
      </c>
      <c r="P15" s="316" t="n">
        <v>16</v>
      </c>
      <c r="Q15" s="316" t="n">
        <v>23</v>
      </c>
      <c r="R15" s="316" t="n">
        <v>30</v>
      </c>
      <c r="S15" s="316" t="n">
        <v>7</v>
      </c>
      <c r="T15" s="316" t="n">
        <v>14</v>
      </c>
      <c r="U15" s="316" t="n">
        <v>21</v>
      </c>
      <c r="V15" s="316" t="n">
        <v>28</v>
      </c>
      <c r="W15" s="316" t="n">
        <v>4</v>
      </c>
      <c r="X15" s="316" t="n">
        <v>11</v>
      </c>
      <c r="Y15" s="316" t="n">
        <v>18</v>
      </c>
      <c r="Z15" s="316" t="n">
        <v>25</v>
      </c>
      <c r="AA15" s="316" t="n">
        <v>1</v>
      </c>
      <c r="AB15" s="317" t="n"/>
      <c r="AC15" s="316" t="n">
        <v>8</v>
      </c>
      <c r="AD15" s="316" t="n">
        <v>15</v>
      </c>
      <c r="AE15" s="316" t="n">
        <v>22</v>
      </c>
      <c r="AF15" s="316" t="n">
        <v>1</v>
      </c>
      <c r="AG15" s="316" t="n">
        <v>8</v>
      </c>
      <c r="AH15" s="316" t="n">
        <v>15</v>
      </c>
      <c r="AI15" s="316" t="n">
        <v>22</v>
      </c>
      <c r="AJ15" s="316" t="n">
        <v>29</v>
      </c>
      <c r="AK15" s="316" t="n">
        <v>5</v>
      </c>
      <c r="AL15" s="316" t="n">
        <v>12</v>
      </c>
      <c r="AM15" s="316" t="n">
        <v>19</v>
      </c>
      <c r="AN15" s="316" t="n">
        <v>26</v>
      </c>
      <c r="AO15" s="316" t="n">
        <v>3</v>
      </c>
      <c r="AP15" s="316" t="n">
        <v>10</v>
      </c>
      <c r="AQ15" s="316" t="n">
        <v>17</v>
      </c>
      <c r="AR15" s="316" t="n">
        <v>24</v>
      </c>
      <c r="AS15" s="316" t="n">
        <v>31</v>
      </c>
      <c r="AT15" s="316" t="n">
        <v>7</v>
      </c>
      <c r="AU15" s="316" t="n">
        <v>14</v>
      </c>
      <c r="AV15" s="316" t="n">
        <v>21</v>
      </c>
      <c r="AW15" s="316" t="n">
        <v>28</v>
      </c>
      <c r="AX15" s="316" t="n">
        <v>5</v>
      </c>
      <c r="AY15" s="317" t="n"/>
      <c r="AZ15" s="316" t="n">
        <v>12</v>
      </c>
      <c r="BA15" s="316" t="n">
        <v>19</v>
      </c>
      <c r="BB15" s="316" t="n">
        <v>26</v>
      </c>
      <c r="BC15" s="316" t="n">
        <v>2</v>
      </c>
      <c r="BD15" s="310" t="n">
        <v>9</v>
      </c>
      <c r="BE15" s="310" t="n">
        <v>16</v>
      </c>
      <c r="BF15" s="310" t="n">
        <v>23</v>
      </c>
      <c r="BG15" s="319" t="n">
        <v>31</v>
      </c>
      <c r="BH15" s="112" t="n"/>
      <c r="BI15" s="115" t="n"/>
      <c r="BJ15" s="561" t="n"/>
      <c r="BK15" s="115" t="n"/>
      <c r="BL15" s="561" t="n"/>
      <c r="BM15" s="701" t="n"/>
      <c r="BN15" s="561" t="n"/>
      <c r="BO15" s="1" t="n"/>
      <c r="BP15" s="561" t="n"/>
      <c r="BQ15" s="701" t="n"/>
      <c r="BR15" s="561" t="n"/>
      <c r="BS15" s="701" t="n"/>
      <c r="BT15" s="561" t="n"/>
      <c r="BU15" s="701" t="n"/>
      <c r="BV15" s="32" t="n"/>
      <c r="BW15" s="32" t="n"/>
      <c r="BX15" s="32" t="n"/>
      <c r="BY15" s="32" t="n"/>
      <c r="BZ15" s="32" t="n"/>
      <c r="CA15" s="32" t="n"/>
      <c r="CB15" s="1" t="n"/>
      <c r="CC15" s="1" t="n"/>
    </row>
    <row r="16">
      <c r="A16" s="1" t="n"/>
      <c r="B16" s="1" t="n"/>
      <c r="C16" s="1" t="n"/>
      <c r="D16" s="2139" t="n"/>
      <c r="E16" s="2140" t="n"/>
      <c r="F16" s="2141" t="n">
        <v>1</v>
      </c>
      <c r="G16" s="322" t="n">
        <v>2</v>
      </c>
      <c r="H16" s="322" t="n">
        <v>3</v>
      </c>
      <c r="I16" s="322" t="n">
        <v>4</v>
      </c>
      <c r="J16" s="322" t="n">
        <v>5</v>
      </c>
      <c r="K16" s="322" t="n">
        <v>6</v>
      </c>
      <c r="L16" s="322" t="n">
        <v>7</v>
      </c>
      <c r="M16" s="322" t="n">
        <v>8</v>
      </c>
      <c r="N16" s="322" t="n">
        <v>9</v>
      </c>
      <c r="O16" s="322" t="n">
        <v>10</v>
      </c>
      <c r="P16" s="322" t="n">
        <v>11</v>
      </c>
      <c r="Q16" s="322" t="n">
        <v>12</v>
      </c>
      <c r="R16" s="322" t="n">
        <v>13</v>
      </c>
      <c r="S16" s="322" t="n">
        <v>14</v>
      </c>
      <c r="T16" s="322" t="n">
        <v>15</v>
      </c>
      <c r="U16" s="322" t="n">
        <v>16</v>
      </c>
      <c r="V16" s="322" t="n">
        <v>17</v>
      </c>
      <c r="W16" s="322" t="n">
        <v>18</v>
      </c>
      <c r="X16" s="322" t="n">
        <v>19</v>
      </c>
      <c r="Y16" s="322" t="n">
        <v>20</v>
      </c>
      <c r="Z16" s="322" t="n">
        <v>21</v>
      </c>
      <c r="AA16" s="322" t="n">
        <v>22</v>
      </c>
      <c r="AB16" s="70" t="n"/>
      <c r="AC16" s="322" t="n">
        <v>23</v>
      </c>
      <c r="AD16" s="322" t="n">
        <v>24</v>
      </c>
      <c r="AE16" s="322" t="n">
        <v>25</v>
      </c>
      <c r="AF16" s="322" t="n">
        <v>26</v>
      </c>
      <c r="AG16" s="322" t="n">
        <v>27</v>
      </c>
      <c r="AH16" s="322" t="n">
        <v>28</v>
      </c>
      <c r="AI16" s="322" t="n">
        <v>29</v>
      </c>
      <c r="AJ16" s="322" t="n">
        <v>30</v>
      </c>
      <c r="AK16" s="322" t="n">
        <v>31</v>
      </c>
      <c r="AL16" s="322" t="n">
        <v>32</v>
      </c>
      <c r="AM16" s="322" t="n">
        <v>33</v>
      </c>
      <c r="AN16" s="322" t="n">
        <v>34</v>
      </c>
      <c r="AO16" s="322" t="n">
        <v>35</v>
      </c>
      <c r="AP16" s="322" t="n">
        <v>36</v>
      </c>
      <c r="AQ16" s="322" t="n">
        <v>37</v>
      </c>
      <c r="AR16" s="322" t="n">
        <v>38</v>
      </c>
      <c r="AS16" s="322" t="n">
        <v>39</v>
      </c>
      <c r="AT16" s="322" t="n">
        <v>40</v>
      </c>
      <c r="AU16" s="322" t="n">
        <v>41</v>
      </c>
      <c r="AV16" s="322" t="n">
        <v>42</v>
      </c>
      <c r="AW16" s="322" t="n">
        <v>43</v>
      </c>
      <c r="AX16" s="322" t="n">
        <v>44</v>
      </c>
      <c r="AY16" s="70" t="n"/>
      <c r="AZ16" s="322" t="n">
        <v>45</v>
      </c>
      <c r="BA16" s="322" t="n">
        <v>46</v>
      </c>
      <c r="BB16" s="322" t="n">
        <v>47</v>
      </c>
      <c r="BC16" s="322" t="n">
        <v>48</v>
      </c>
      <c r="BD16" s="322" t="n">
        <v>49</v>
      </c>
      <c r="BE16" s="322" t="n">
        <v>50</v>
      </c>
      <c r="BF16" s="322" t="n">
        <v>51</v>
      </c>
      <c r="BG16" s="324" t="n">
        <v>52</v>
      </c>
      <c r="BH16" s="606" t="n"/>
      <c r="BI16" s="609" t="n"/>
      <c r="BJ16" s="608" t="n"/>
      <c r="BK16" s="609" t="n"/>
      <c r="BL16" s="608" t="n"/>
      <c r="BM16" s="603" t="n"/>
      <c r="BN16" s="608" t="n"/>
      <c r="BO16" s="544" t="n"/>
      <c r="BP16" s="608" t="n"/>
      <c r="BQ16" s="603" t="n"/>
      <c r="BR16" s="608" t="n"/>
      <c r="BS16" s="603" t="n"/>
      <c r="BT16" s="608" t="n"/>
      <c r="BU16" s="603" t="n"/>
      <c r="BV16" s="32" t="n"/>
      <c r="BW16" s="32" t="n"/>
      <c r="BX16" s="32" t="n"/>
      <c r="BY16" s="32" t="n"/>
      <c r="BZ16" s="32" t="n"/>
      <c r="CA16" s="32" t="n"/>
      <c r="CB16" s="1" t="n"/>
      <c r="CC16" s="1" t="n"/>
    </row>
    <row r="17">
      <c r="A17" s="1" t="n"/>
      <c r="B17" s="1" t="n"/>
      <c r="C17" s="1" t="n"/>
      <c r="D17" s="924" t="inlineStr">
        <is>
          <t>I</t>
        </is>
      </c>
      <c r="E17" s="161" t="n"/>
      <c r="F17" s="925" t="n"/>
      <c r="G17" s="328" t="inlineStr">
        <is>
          <t>+</t>
        </is>
      </c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7" t="n"/>
      <c r="V17" s="327" t="n"/>
      <c r="W17" s="328" t="n"/>
      <c r="X17" s="329" t="n"/>
      <c r="Y17" s="329" t="inlineStr">
        <is>
          <t>:</t>
        </is>
      </c>
      <c r="Z17" s="329" t="inlineStr">
        <is>
          <t>:</t>
        </is>
      </c>
      <c r="AA17" s="2143" t="n"/>
      <c r="AB17" s="1998" t="n"/>
      <c r="AC17" s="329" t="n"/>
      <c r="AD17" s="332" t="n"/>
      <c r="AE17" s="333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28" t="n"/>
      <c r="AQ17" s="328" t="n"/>
      <c r="AR17" s="328" t="n"/>
      <c r="AS17" s="329" t="n"/>
      <c r="AT17" s="329" t="inlineStr">
        <is>
          <t>:</t>
        </is>
      </c>
      <c r="AU17" s="329" t="inlineStr">
        <is>
          <t>:</t>
        </is>
      </c>
      <c r="AV17" s="1" t="n"/>
      <c r="AW17" s="329" t="n"/>
      <c r="AX17" s="2143" t="n"/>
      <c r="AY17" s="1998" t="n"/>
      <c r="AZ17" s="329" t="n"/>
      <c r="BA17" s="329" t="n"/>
      <c r="BB17" s="329" t="n"/>
      <c r="BC17" s="329" t="n"/>
      <c r="BD17" s="329" t="n"/>
      <c r="BE17" s="329" t="n"/>
      <c r="BF17" s="329" t="n"/>
      <c r="BG17" s="329" t="n"/>
      <c r="BH17" s="2145" t="n">
        <v>47</v>
      </c>
      <c r="BI17" s="1998" t="n"/>
      <c r="BJ17" s="329" t="n">
        <v>1</v>
      </c>
      <c r="BK17" s="139" t="n"/>
      <c r="BL17" s="2143" t="n">
        <v>4</v>
      </c>
      <c r="BM17" s="1998" t="n"/>
      <c r="BN17" s="2143" t="n"/>
      <c r="BO17" s="1998" t="n"/>
      <c r="BP17" s="2143" t="n"/>
      <c r="BQ17" s="1998" t="n"/>
      <c r="BR17" s="2143" t="n"/>
      <c r="BS17" s="1998" t="n"/>
      <c r="BT17" s="2143">
        <f>BH17+BJ17+BL17+BN17+BP17+BR17</f>
        <v/>
      </c>
      <c r="BU17" s="1998" t="n"/>
      <c r="BV17" s="88" t="n"/>
      <c r="BW17" s="1" t="n"/>
      <c r="BX17" s="88" t="n"/>
      <c r="BY17" s="1" t="n"/>
      <c r="BZ17" s="88" t="n"/>
      <c r="CA17" s="1" t="n"/>
      <c r="CB17" s="1" t="n"/>
      <c r="CC17" s="1" t="n"/>
    </row>
    <row r="18">
      <c r="A18" s="1" t="n"/>
      <c r="B18" s="1" t="n"/>
      <c r="C18" s="1" t="n"/>
      <c r="D18" s="1685" t="inlineStr">
        <is>
          <t>II</t>
        </is>
      </c>
      <c r="E18" s="132" t="n"/>
      <c r="F18" s="2146" t="n"/>
      <c r="G18" s="803" t="n"/>
      <c r="H18" s="803" t="n"/>
      <c r="I18" s="803" t="n"/>
      <c r="J18" s="803" t="n"/>
      <c r="K18" s="803" t="n"/>
      <c r="L18" s="804" t="inlineStr">
        <is>
          <t>Х</t>
        </is>
      </c>
      <c r="M18" s="804" t="inlineStr">
        <is>
          <t>Х</t>
        </is>
      </c>
      <c r="N18" s="804" t="inlineStr">
        <is>
          <t>Х</t>
        </is>
      </c>
      <c r="O18" s="804" t="inlineStr">
        <is>
          <t>Х</t>
        </is>
      </c>
      <c r="P18" s="329" t="inlineStr">
        <is>
          <t>:</t>
        </is>
      </c>
      <c r="Q18" s="329" t="inlineStr">
        <is>
          <t>:</t>
        </is>
      </c>
      <c r="R18" s="803" t="n"/>
      <c r="S18" s="803" t="n"/>
      <c r="T18" s="803" t="n"/>
      <c r="U18" s="803" t="n"/>
      <c r="V18" s="803" t="n"/>
      <c r="W18" s="929" t="n"/>
      <c r="X18" s="804" t="n"/>
      <c r="Y18" s="804" t="n"/>
      <c r="Z18" s="930" t="n"/>
      <c r="AA18" s="930" t="n"/>
      <c r="AB18" s="128" t="n"/>
      <c r="AC18" s="804" t="n"/>
      <c r="AD18" s="931" t="n"/>
      <c r="AE18" s="932" t="n"/>
      <c r="AF18" s="931" t="n"/>
      <c r="AG18" s="931" t="n"/>
      <c r="AH18" s="931" t="n"/>
      <c r="AI18" s="931" t="n"/>
      <c r="AJ18" s="931" t="n"/>
      <c r="AK18" s="931" t="n"/>
      <c r="AL18" s="931" t="n"/>
      <c r="AM18" s="329" t="inlineStr">
        <is>
          <t>:</t>
        </is>
      </c>
      <c r="AN18" s="329" t="inlineStr">
        <is>
          <t>:</t>
        </is>
      </c>
      <c r="AO18" s="931" t="n"/>
      <c r="AP18" s="931" t="n"/>
      <c r="AQ18" s="931" t="n"/>
      <c r="AR18" s="931" t="n"/>
      <c r="AS18" s="804" t="n"/>
      <c r="AT18" s="804" t="n"/>
      <c r="AU18" s="804" t="n"/>
      <c r="AV18" s="804" t="n"/>
      <c r="AW18" s="804" t="n"/>
      <c r="AX18" s="930" t="n"/>
      <c r="AY18" s="128" t="n"/>
      <c r="AZ18" s="804" t="n"/>
      <c r="BA18" s="804" t="n"/>
      <c r="BB18" s="804" t="n"/>
      <c r="BC18" s="804" t="n"/>
      <c r="BD18" s="804" t="n"/>
      <c r="BE18" s="804" t="n"/>
      <c r="BF18" s="804" t="n"/>
      <c r="BG18" s="804" t="n"/>
      <c r="BH18" s="2283" t="n">
        <v>44</v>
      </c>
      <c r="BI18" s="429" t="n"/>
      <c r="BJ18" s="804" t="n"/>
      <c r="BK18" s="128" t="n"/>
      <c r="BL18" s="804" t="n">
        <v>4</v>
      </c>
      <c r="BM18" s="128" t="n"/>
      <c r="BN18" s="804" t="n">
        <v>4</v>
      </c>
      <c r="BO18" s="128" t="n"/>
      <c r="BP18" s="3527" t="n"/>
      <c r="BQ18" s="115" t="n"/>
      <c r="BR18" s="804" t="n"/>
      <c r="BS18" s="128" t="n"/>
      <c r="BT18" s="2143">
        <f>BH18+BJ18+BL18+BN18+BP18+BR18</f>
        <v/>
      </c>
      <c r="BU18" s="1998" t="n"/>
      <c r="BV18" s="88" t="n"/>
      <c r="BW18" s="88" t="n"/>
      <c r="BX18" s="88" t="n"/>
      <c r="BY18" s="88" t="n"/>
      <c r="BZ18" s="88" t="n"/>
      <c r="CA18" s="88" t="n"/>
      <c r="CB18" s="1" t="n"/>
      <c r="CC18" s="1" t="n"/>
    </row>
    <row r="19">
      <c r="A19" s="1" t="n"/>
      <c r="B19" s="1" t="n"/>
      <c r="C19" s="1" t="n"/>
      <c r="D19" s="2020" t="inlineStr">
        <is>
          <t>III</t>
        </is>
      </c>
      <c r="E19" s="195" t="n"/>
      <c r="F19" s="2150" t="n"/>
      <c r="G19" s="589" t="n"/>
      <c r="H19" s="589" t="inlineStr">
        <is>
          <t>:</t>
        </is>
      </c>
      <c r="I19" s="589" t="inlineStr">
        <is>
          <t>:</t>
        </is>
      </c>
      <c r="J19" s="1577" t="inlineStr">
        <is>
          <t>/</t>
        </is>
      </c>
      <c r="K19" s="1577" t="inlineStr">
        <is>
          <t>/</t>
        </is>
      </c>
      <c r="L19" s="2151" t="inlineStr">
        <is>
          <t>/</t>
        </is>
      </c>
      <c r="M19" s="2151" t="inlineStr">
        <is>
          <t>/</t>
        </is>
      </c>
      <c r="N19" s="2151" t="inlineStr">
        <is>
          <t>/</t>
        </is>
      </c>
      <c r="O19" s="2151" t="inlineStr">
        <is>
          <t>/</t>
        </is>
      </c>
      <c r="P19" s="1875" t="inlineStr">
        <is>
          <t>/</t>
        </is>
      </c>
      <c r="Q19" s="1875" t="inlineStr">
        <is>
          <t>/</t>
        </is>
      </c>
      <c r="R19" s="1875" t="inlineStr">
        <is>
          <t>/</t>
        </is>
      </c>
      <c r="S19" s="1875" t="inlineStr">
        <is>
          <t>/</t>
        </is>
      </c>
      <c r="T19" s="1875" t="inlineStr">
        <is>
          <t>/</t>
        </is>
      </c>
      <c r="U19" s="1875" t="inlineStr">
        <is>
          <t>/</t>
        </is>
      </c>
      <c r="V19" s="1875" t="inlineStr">
        <is>
          <t>/</t>
        </is>
      </c>
      <c r="W19" s="1875" t="inlineStr">
        <is>
          <t>/</t>
        </is>
      </c>
      <c r="X19" s="1875" t="inlineStr">
        <is>
          <t>/</t>
        </is>
      </c>
      <c r="Y19" s="1875" t="inlineStr">
        <is>
          <t>/</t>
        </is>
      </c>
      <c r="Z19" s="2152" t="inlineStr">
        <is>
          <t>//</t>
        </is>
      </c>
      <c r="AA19" s="2153" t="inlineStr">
        <is>
          <t>//</t>
        </is>
      </c>
      <c r="AB19" s="2154" t="n"/>
      <c r="AC19" s="2155" t="n"/>
      <c r="AD19" s="194" t="n"/>
      <c r="AE19" s="194" t="n"/>
      <c r="AF19" s="194" t="n"/>
      <c r="AG19" s="194" t="n"/>
      <c r="AH19" s="194" t="n"/>
      <c r="AI19" s="194" t="n"/>
      <c r="AJ19" s="194" t="n"/>
      <c r="AK19" s="194" t="n"/>
      <c r="AL19" s="194" t="n"/>
      <c r="AM19" s="194" t="n"/>
      <c r="AN19" s="194" t="n"/>
      <c r="AO19" s="194" t="n"/>
      <c r="AP19" s="194" t="n"/>
      <c r="AQ19" s="194" t="n"/>
      <c r="AR19" s="194" t="n"/>
      <c r="AS19" s="194" t="n"/>
      <c r="AT19" s="194" t="n"/>
      <c r="AU19" s="194" t="n"/>
      <c r="AV19" s="194" t="n"/>
      <c r="AW19" s="194" t="n"/>
      <c r="AX19" s="194" t="n"/>
      <c r="AY19" s="194" t="n"/>
      <c r="AZ19" s="194" t="n"/>
      <c r="BA19" s="194" t="n"/>
      <c r="BB19" s="194" t="n"/>
      <c r="BC19" s="194" t="n"/>
      <c r="BD19" s="194" t="n"/>
      <c r="BE19" s="194" t="n"/>
      <c r="BF19" s="194" t="n"/>
      <c r="BG19" s="240" t="n"/>
      <c r="BH19" s="2150" t="n">
        <v>2</v>
      </c>
      <c r="BI19" s="2124" t="n"/>
      <c r="BJ19" s="1577" t="n"/>
      <c r="BK19" s="603" t="n"/>
      <c r="BL19" s="589" t="n">
        <v>2</v>
      </c>
      <c r="BM19" s="1059" t="n"/>
      <c r="BN19" s="589" t="n"/>
      <c r="BO19" s="1059" t="n"/>
      <c r="BP19" s="589" t="n">
        <v>16</v>
      </c>
      <c r="BQ19" s="1059" t="n"/>
      <c r="BR19" s="589" t="n">
        <v>2</v>
      </c>
      <c r="BS19" s="1059" t="n"/>
      <c r="BT19" s="580">
        <f>BH19+BJ19+BL19+BN19+BP19+BR19</f>
        <v/>
      </c>
      <c r="BU19" s="613" t="n"/>
      <c r="BV19" s="88" t="n"/>
      <c r="BW19" s="1" t="n"/>
      <c r="BX19" s="88" t="n"/>
      <c r="BY19" s="1" t="n"/>
      <c r="BZ19" s="88" t="n"/>
      <c r="CA19" s="1" t="n"/>
      <c r="CB19" s="1" t="n"/>
      <c r="CC19" s="1" t="n"/>
    </row>
    <row r="20">
      <c r="A20" s="1" t="n"/>
      <c r="B20" s="1" t="n"/>
      <c r="C20" s="1" t="n"/>
      <c r="D20" s="75" t="n"/>
      <c r="E20" s="88" t="n"/>
      <c r="F20" s="88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88" t="n"/>
      <c r="X20" s="88" t="n"/>
      <c r="Y20" s="88" t="n"/>
      <c r="Z20" s="88" t="n"/>
      <c r="AA20" s="347" t="n"/>
      <c r="AB20" s="347" t="n"/>
      <c r="AC20" s="346" t="n"/>
      <c r="AD20" s="346" t="n"/>
      <c r="AE20" s="75" t="n"/>
      <c r="AF20" s="346" t="n"/>
      <c r="AG20" s="346" t="n"/>
      <c r="AH20" s="346" t="n"/>
      <c r="AI20" s="346" t="n"/>
      <c r="AJ20" s="346" t="n"/>
      <c r="AK20" s="346" t="n"/>
      <c r="AL20" s="346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346" t="n"/>
      <c r="BF20" s="346" t="n"/>
      <c r="BG20" s="346" t="n"/>
      <c r="BH20" s="1579">
        <f>BH17+BH18+BH19</f>
        <v/>
      </c>
      <c r="BI20" s="603" t="n"/>
      <c r="BJ20" s="1579">
        <f>BJ17+BJ18+BJ19</f>
        <v/>
      </c>
      <c r="BK20" s="603" t="n"/>
      <c r="BL20" s="1579">
        <f>BL17+BL18+BL19</f>
        <v/>
      </c>
      <c r="BM20" s="603" t="n"/>
      <c r="BN20" s="1579">
        <f>BN17+BN18+BN19</f>
        <v/>
      </c>
      <c r="BO20" s="603" t="n"/>
      <c r="BP20" s="1579">
        <f>BP17+BP18+BP19</f>
        <v/>
      </c>
      <c r="BQ20" s="603" t="n"/>
      <c r="BR20" s="1579">
        <f>BR17+BR18+BR19</f>
        <v/>
      </c>
      <c r="BS20" s="603" t="n"/>
      <c r="BT20" s="706">
        <f>BT17+BT18+BT19</f>
        <v/>
      </c>
      <c r="BU20" s="613" t="n"/>
      <c r="BV20" s="88" t="n"/>
      <c r="BW20" s="1" t="n"/>
      <c r="BX20" s="88" t="n"/>
      <c r="BY20" s="1" t="n"/>
      <c r="BZ20" s="88" t="n"/>
      <c r="CA20" s="1" t="n"/>
      <c r="CB20" s="1" t="n"/>
      <c r="CC20" s="1" t="n"/>
    </row>
    <row r="21">
      <c r="A21" s="1" t="n"/>
      <c r="B21" s="92" t="n"/>
      <c r="C21" s="94" t="inlineStr">
        <is>
          <t>Обозначения:</t>
        </is>
      </c>
      <c r="D21" s="1" t="n"/>
      <c r="E21" s="1" t="n"/>
      <c r="F21" s="1" t="n"/>
      <c r="G21" s="1" t="n"/>
      <c r="H21" s="1" t="n"/>
      <c r="I21" s="1" t="n"/>
      <c r="J21" s="1" t="n"/>
      <c r="K21" s="1" t="n"/>
      <c r="L21" s="691" t="n"/>
      <c r="M21" s="691" t="n"/>
      <c r="N21" s="93" t="n"/>
      <c r="O21" s="94" t="inlineStr">
        <is>
          <t>−</t>
        </is>
      </c>
      <c r="P21" s="351" t="inlineStr">
        <is>
          <t>самостоятельная работа по изучению дисциплин учебного плана</t>
        </is>
      </c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351" t="n"/>
      <c r="AF21" s="1" t="n"/>
      <c r="AG21" s="95" t="inlineStr">
        <is>
          <t>Х</t>
        </is>
      </c>
      <c r="AH21" s="94" t="inlineStr">
        <is>
          <t>−</t>
        </is>
      </c>
      <c r="AI21" s="91" t="inlineStr">
        <is>
          <t>производственная практика</t>
        </is>
      </c>
      <c r="AJ21" s="90" t="n"/>
      <c r="AK21" s="90" t="n"/>
      <c r="AL21" s="90" t="n"/>
      <c r="AM21" s="90" t="n"/>
      <c r="AN21" s="90" t="n"/>
      <c r="AO21" s="92" t="n"/>
      <c r="AP21" s="92" t="n"/>
      <c r="AQ21" s="1" t="n"/>
      <c r="AR21" s="1" t="n"/>
      <c r="AS21" s="1" t="n"/>
      <c r="AT21" s="1" t="n"/>
      <c r="AU21" s="96" t="inlineStr">
        <is>
          <t>//</t>
        </is>
      </c>
      <c r="AV21" s="94" t="inlineStr">
        <is>
          <t>−</t>
        </is>
      </c>
      <c r="AW21" s="91" t="inlineStr">
        <is>
          <t>итоговая аттестация</t>
        </is>
      </c>
      <c r="AX21" s="91" t="n"/>
      <c r="AY21" s="91" t="n"/>
      <c r="AZ21" s="91" t="n"/>
      <c r="BA21" s="91" t="n"/>
      <c r="BB21" s="91" t="n"/>
      <c r="BC21" s="92" t="n"/>
      <c r="BD21" s="92" t="n"/>
      <c r="BE21" s="92" t="n"/>
      <c r="BF21" s="91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  <c r="BX21" s="97" t="n"/>
      <c r="BY21" s="97" t="n"/>
      <c r="BZ21" s="97" t="n"/>
      <c r="CA21" s="1" t="n"/>
      <c r="CB21" s="1" t="n"/>
      <c r="CC21" s="1" t="n"/>
    </row>
    <row r="22">
      <c r="A22" s="1" t="n"/>
      <c r="B22" s="92" t="n"/>
      <c r="C22" s="94" t="n"/>
      <c r="D22" s="98" t="n"/>
      <c r="E22" s="91" t="n"/>
      <c r="F22" s="91" t="n"/>
      <c r="G22" s="91" t="n"/>
      <c r="H22" s="92" t="n"/>
      <c r="I22" s="1" t="n"/>
      <c r="J22" s="1" t="n"/>
      <c r="K22" s="1" t="n"/>
      <c r="L22" s="691" t="n"/>
      <c r="M22" s="691" t="n"/>
      <c r="N22" s="94" t="n"/>
      <c r="O22" s="94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4" t="n"/>
      <c r="AG22" s="94" t="n"/>
      <c r="AH22" s="91" t="n"/>
      <c r="AI22" s="90" t="n"/>
      <c r="AJ22" s="90" t="n"/>
      <c r="AK22" s="90" t="n"/>
      <c r="AL22" s="90" t="n"/>
      <c r="AM22" s="90" t="n"/>
      <c r="AN22" s="92" t="n"/>
      <c r="AO22" s="92" t="n"/>
      <c r="AP22" s="1" t="n"/>
      <c r="AQ22" s="1" t="n"/>
      <c r="AR22" s="1" t="n"/>
      <c r="AS22" s="354" t="n"/>
      <c r="AT22" s="94" t="n"/>
      <c r="AU22" s="91" t="n"/>
      <c r="AV22" s="91" t="n"/>
      <c r="AW22" s="91" t="n"/>
      <c r="AX22" s="91" t="n"/>
      <c r="AY22" s="91" t="n"/>
      <c r="AZ22" s="91" t="n"/>
      <c r="BA22" s="92" t="n"/>
      <c r="BB22" s="92" t="n"/>
      <c r="BC22" s="92" t="n"/>
      <c r="BD22" s="91" t="n"/>
      <c r="BE22" s="97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  <c r="BU22" s="97" t="n"/>
      <c r="BV22" s="97" t="n"/>
      <c r="BW22" s="97" t="n"/>
      <c r="BX22" s="97" t="n"/>
      <c r="BY22" s="1" t="n"/>
      <c r="BZ22" s="1" t="n"/>
      <c r="CA22" s="1" t="n"/>
      <c r="CB22" s="1" t="n"/>
      <c r="CC22" s="1" t="n"/>
    </row>
    <row r="23">
      <c r="A23" s="1" t="n"/>
      <c r="B23" s="92" t="n"/>
      <c r="C23" s="94" t="n"/>
      <c r="D23" s="98" t="n"/>
      <c r="E23" s="91" t="n"/>
      <c r="F23" s="91" t="n"/>
      <c r="G23" s="91" t="n"/>
      <c r="H23" s="91" t="n"/>
      <c r="I23" s="1" t="n"/>
      <c r="J23" s="1" t="n"/>
      <c r="K23" s="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1" t="n"/>
      <c r="U23" s="98" t="n"/>
      <c r="V23" s="98" t="n"/>
      <c r="W23" s="98" t="n"/>
      <c r="X23" s="98" t="n"/>
      <c r="Y23" s="1" t="n"/>
      <c r="Z23" s="1" t="n"/>
      <c r="AA23" s="1" t="n"/>
      <c r="AB23" s="1" t="n"/>
      <c r="AC23" s="1" t="n"/>
      <c r="AD23" s="1" t="n"/>
      <c r="AE23" s="1" t="n"/>
      <c r="AF23" s="91" t="n"/>
      <c r="AG23" s="91" t="n"/>
      <c r="AH23" s="91" t="n"/>
      <c r="AI23" s="90" t="n"/>
      <c r="AJ23" s="90" t="n"/>
      <c r="AK23" s="90" t="n"/>
      <c r="AL23" s="90" t="n"/>
      <c r="AM23" s="90" t="n"/>
      <c r="AN23" s="91" t="n"/>
      <c r="AO23" s="91" t="n"/>
      <c r="AP23" s="1" t="n"/>
      <c r="AQ23" s="1" t="n"/>
      <c r="AR23" s="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2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91" t="n"/>
      <c r="BX23" s="91" t="n"/>
      <c r="BY23" s="1" t="n"/>
      <c r="BZ23" s="1" t="n"/>
      <c r="CA23" s="1" t="n"/>
      <c r="CB23" s="1" t="n"/>
      <c r="CC23" s="1" t="n"/>
    </row>
    <row r="24">
      <c r="A24" s="92" t="n"/>
      <c r="B24" s="94" t="n"/>
      <c r="C24" s="94" t="n"/>
      <c r="D24" s="91" t="n"/>
      <c r="E24" s="91" t="n"/>
      <c r="F24" s="91" t="n"/>
      <c r="G24" s="351" t="n"/>
      <c r="H24" s="1" t="n"/>
      <c r="I24" s="1" t="n"/>
      <c r="J24" s="1" t="n"/>
      <c r="K24" s="1" t="n"/>
      <c r="L24" s="691" t="n"/>
      <c r="M24" s="691" t="n"/>
      <c r="N24" s="95" t="inlineStr">
        <is>
          <t>:</t>
        </is>
      </c>
      <c r="O24" s="94" t="inlineStr">
        <is>
          <t>−</t>
        </is>
      </c>
      <c r="P24" s="351" t="inlineStr">
        <is>
          <t>лабораторно-экзаменационная сессия (ЛЭС)</t>
        </is>
      </c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351" t="n"/>
      <c r="AE24" s="351" t="n"/>
      <c r="AF24" s="1" t="n"/>
      <c r="AG24" s="96" t="inlineStr">
        <is>
          <t>/</t>
        </is>
      </c>
      <c r="AH24" s="94" t="inlineStr">
        <is>
          <t>−</t>
        </is>
      </c>
      <c r="AI24" s="91" t="inlineStr">
        <is>
          <t>магистерская диссертация</t>
        </is>
      </c>
      <c r="AJ24" s="90" t="n"/>
      <c r="AK24" s="90" t="n"/>
      <c r="AL24" s="90" t="n"/>
      <c r="AM24" s="90" t="n"/>
      <c r="AN24" s="90" t="n"/>
      <c r="AO24" s="92" t="n"/>
      <c r="AP24" s="92" t="n"/>
      <c r="AQ24" s="1" t="n"/>
      <c r="AR24" s="1" t="n"/>
      <c r="AS24" s="1" t="n"/>
      <c r="AT24" s="1" t="n"/>
      <c r="AU24" s="95" t="inlineStr">
        <is>
          <t>+</t>
        </is>
      </c>
      <c r="AV24" s="94" t="inlineStr">
        <is>
          <t>−</t>
        </is>
      </c>
      <c r="AW24" s="91" t="inlineStr">
        <is>
          <t>установочная сессия (УС)</t>
        </is>
      </c>
      <c r="AX24" s="97" t="n"/>
      <c r="AY24" s="97" t="n"/>
      <c r="AZ24" s="97" t="n"/>
      <c r="BA24" s="92" t="n"/>
      <c r="BB24" s="90" t="n"/>
      <c r="BC24" s="90" t="n"/>
      <c r="BD24" s="92" t="n"/>
      <c r="BE24" s="92" t="n"/>
      <c r="BF24" s="91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90" t="n"/>
      <c r="BV24" s="90" t="n"/>
      <c r="BW24" s="90" t="n"/>
      <c r="BX24" s="90" t="n"/>
      <c r="BY24" s="90" t="n"/>
      <c r="BZ24" s="90" t="n"/>
      <c r="CA24" s="1" t="n"/>
      <c r="CB24" s="1" t="n"/>
      <c r="CC24" s="1" t="n"/>
    </row>
    <row r="25">
      <c r="A25" s="92" t="n"/>
      <c r="B25" s="94" t="n"/>
      <c r="C25" s="94" t="n"/>
      <c r="D25" s="91" t="n"/>
      <c r="E25" s="91" t="n"/>
      <c r="F25" s="91" t="n"/>
      <c r="G25" s="91" t="n"/>
      <c r="H25" s="91" t="n"/>
      <c r="I25" s="91" t="n"/>
      <c r="J25" s="691" t="n"/>
      <c r="K25" s="691" t="n"/>
      <c r="L25" s="691" t="n"/>
      <c r="M25" s="691" t="n"/>
      <c r="N25" s="691" t="n"/>
      <c r="O25" s="69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91" t="n"/>
      <c r="AE25" s="91" t="n"/>
      <c r="AF25" s="91" t="n"/>
      <c r="AG25" s="91" t="n"/>
      <c r="AH25" s="1" t="n"/>
      <c r="AI25" s="1" t="n"/>
      <c r="AJ25" s="1" t="n"/>
      <c r="AK25" s="1" t="n"/>
      <c r="AL25" s="1" t="n"/>
      <c r="AM25" s="91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91" t="n"/>
      <c r="BU25" s="91" t="n"/>
      <c r="BV25" s="91" t="n"/>
      <c r="BW25" s="91" t="n"/>
      <c r="BX25" s="1" t="n"/>
      <c r="BY25" s="1" t="n"/>
      <c r="BZ25" s="1" t="n"/>
      <c r="CA25" s="1" t="n"/>
      <c r="CB25" s="1" t="n"/>
      <c r="CC25" s="1" t="n"/>
    </row>
    <row r="26">
      <c r="A26" s="282" t="n"/>
      <c r="B26" s="20" t="inlineStr">
        <is>
          <t>III. План образовательного процесса</t>
        </is>
      </c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</row>
    <row r="27">
      <c r="A27" s="355" t="n"/>
      <c r="B27" s="594" t="inlineStr">
        <is>
          <t>№ п/п</t>
        </is>
      </c>
      <c r="C27" s="104" t="n"/>
      <c r="D27" s="3437" t="inlineStr">
        <is>
          <t>Название модуля, учебной дисциплины, курсового проекта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596" t="inlineStr">
        <is>
          <t>Экзамены</t>
        </is>
      </c>
      <c r="U27" s="104" t="n"/>
      <c r="V27" s="596" t="inlineStr">
        <is>
          <t>Зачеты</t>
        </is>
      </c>
      <c r="W27" s="104" t="n"/>
      <c r="X27" s="707" t="inlineStr">
        <is>
          <t>Количество академических часов</t>
        </is>
      </c>
      <c r="Y27" s="585" t="n"/>
      <c r="Z27" s="585" t="n"/>
      <c r="AA27" s="585" t="n"/>
      <c r="AB27" s="585" t="n"/>
      <c r="AC27" s="585" t="n"/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585" t="n"/>
      <c r="AM27" s="586" t="n"/>
      <c r="AN27" s="1580" t="inlineStr">
        <is>
          <t>Распределение по курсам и УС, ЛЭС</t>
        </is>
      </c>
      <c r="AO27" s="585" t="n"/>
      <c r="AP27" s="585" t="n"/>
      <c r="AQ27" s="585" t="n"/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5" t="n"/>
      <c r="BI27" s="585" t="n"/>
      <c r="BJ27" s="585" t="n"/>
      <c r="BK27" s="585" t="n"/>
      <c r="BL27" s="585" t="n"/>
      <c r="BM27" s="585" t="n"/>
      <c r="BN27" s="585" t="n"/>
      <c r="BO27" s="585" t="n"/>
      <c r="BP27" s="585" t="n"/>
      <c r="BQ27" s="585" t="n"/>
      <c r="BR27" s="585" t="n"/>
      <c r="BS27" s="585" t="n"/>
      <c r="BT27" s="594" t="inlineStr">
        <is>
          <t>Код компетенции</t>
        </is>
      </c>
      <c r="BU27" s="101" t="n"/>
      <c r="BV27" s="104" t="n"/>
      <c r="BW27" s="1" t="n"/>
      <c r="BX27" s="1" t="n"/>
      <c r="BY27" s="1" t="n"/>
      <c r="BZ27" s="1" t="n"/>
      <c r="CA27" s="1" t="n"/>
      <c r="CB27" s="1" t="n"/>
      <c r="CC27" s="1" t="n"/>
    </row>
    <row r="28">
      <c r="A28" s="355" t="n"/>
      <c r="B28" s="112" t="n"/>
      <c r="C28" s="114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12" t="n"/>
      <c r="U28" s="114" t="n"/>
      <c r="V28" s="112" t="n"/>
      <c r="W28" s="114" t="n"/>
      <c r="X28" s="596" t="inlineStr">
        <is>
          <t>Всего</t>
        </is>
      </c>
      <c r="Y28" s="101" t="n"/>
      <c r="Z28" s="101" t="n"/>
      <c r="AA28" s="104" t="n"/>
      <c r="AB28" s="3528" t="inlineStr">
        <is>
          <t xml:space="preserve">Аудиторных дневная форма получения образования </t>
        </is>
      </c>
      <c r="AC28" s="104" t="n"/>
      <c r="AD28" s="3528" t="inlineStr">
        <is>
          <t xml:space="preserve">Аудиторных заочная форма получения образования </t>
        </is>
      </c>
      <c r="AE28" s="104" t="n"/>
      <c r="AF28" s="3529" t="inlineStr">
        <is>
          <t>Из них</t>
        </is>
      </c>
      <c r="AG28" s="544" t="n"/>
      <c r="AH28" s="544" t="n"/>
      <c r="AI28" s="544" t="n"/>
      <c r="AJ28" s="544" t="n"/>
      <c r="AK28" s="544" t="n"/>
      <c r="AL28" s="544" t="n"/>
      <c r="AM28" s="609" t="n"/>
      <c r="AN28" s="3439" t="inlineStr">
        <is>
          <t>I курс</t>
        </is>
      </c>
      <c r="AO28" s="544" t="n"/>
      <c r="AP28" s="544" t="n"/>
      <c r="AQ28" s="544" t="n"/>
      <c r="AR28" s="544" t="n"/>
      <c r="AS28" s="544" t="n"/>
      <c r="AT28" s="544" t="n"/>
      <c r="AU28" s="544" t="n"/>
      <c r="AV28" s="544" t="n"/>
      <c r="AW28" s="544" t="n"/>
      <c r="AX28" s="544" t="n"/>
      <c r="AY28" s="544" t="n"/>
      <c r="AZ28" s="544" t="n"/>
      <c r="BA28" s="544" t="n"/>
      <c r="BB28" s="669" t="inlineStr">
        <is>
          <t>II курс</t>
        </is>
      </c>
      <c r="BC28" s="585" t="n"/>
      <c r="BD28" s="585" t="n"/>
      <c r="BE28" s="585" t="n"/>
      <c r="BF28" s="585" t="n"/>
      <c r="BG28" s="585" t="n"/>
      <c r="BH28" s="585" t="n"/>
      <c r="BI28" s="585" t="n"/>
      <c r="BJ28" s="585" t="n"/>
      <c r="BK28" s="585" t="n"/>
      <c r="BL28" s="585" t="n"/>
      <c r="BM28" s="613" t="n"/>
      <c r="BN28" s="2026" t="inlineStr">
        <is>
          <t>III курс</t>
        </is>
      </c>
      <c r="BO28" s="544" t="n"/>
      <c r="BP28" s="544" t="n"/>
      <c r="BQ28" s="544" t="n"/>
      <c r="BR28" s="544" t="n"/>
      <c r="BS28" s="544" t="n"/>
      <c r="BT28" s="112" t="n"/>
      <c r="BU28" s="1" t="n"/>
      <c r="BV28" s="114" t="n"/>
      <c r="BW28" s="355" t="n"/>
      <c r="BX28" s="355" t="n"/>
      <c r="BY28" s="1" t="n"/>
      <c r="BZ28" s="1" t="n"/>
      <c r="CA28" s="1" t="n"/>
      <c r="CB28" s="1" t="n"/>
      <c r="CC28" s="1" t="n"/>
    </row>
    <row r="29">
      <c r="A29" s="355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12" t="n"/>
      <c r="U29" s="114" t="n"/>
      <c r="V29" s="112" t="n"/>
      <c r="W29" s="114" t="n"/>
      <c r="X29" s="112" t="n"/>
      <c r="Y29" s="1" t="n"/>
      <c r="Z29" s="1" t="n"/>
      <c r="AA29" s="114" t="n"/>
      <c r="AB29" s="112" t="n"/>
      <c r="AC29" s="114" t="n"/>
      <c r="AD29" s="112" t="n"/>
      <c r="AE29" s="114" t="n"/>
      <c r="AF29" s="3530" t="inlineStr">
        <is>
          <t>Лекции</t>
        </is>
      </c>
      <c r="AG29" s="695" t="n"/>
      <c r="AH29" s="1996" t="inlineStr">
        <is>
          <t>Лабораторные</t>
        </is>
      </c>
      <c r="AI29" s="695" t="n"/>
      <c r="AJ29" s="1996" t="inlineStr">
        <is>
          <t>Практические</t>
        </is>
      </c>
      <c r="AK29" s="695" t="n"/>
      <c r="AL29" s="1996" t="inlineStr">
        <is>
          <t>Семинарские</t>
        </is>
      </c>
      <c r="AM29" s="695" t="n"/>
      <c r="AN29" s="948" t="inlineStr">
        <is>
          <t>УС 1 нед</t>
        </is>
      </c>
      <c r="AO29" s="104" t="n"/>
      <c r="AP29" s="3530" t="inlineStr">
        <is>
          <t>1 ЛЭС,</t>
        </is>
      </c>
      <c r="AQ29" s="1997" t="n"/>
      <c r="AR29" s="1997" t="n"/>
      <c r="AS29" s="1997" t="n"/>
      <c r="AT29" s="1997" t="n"/>
      <c r="AU29" s="1998" t="n"/>
      <c r="AV29" s="1996" t="inlineStr">
        <is>
          <t>2 ЛЭС,</t>
        </is>
      </c>
      <c r="AW29" s="1997" t="n"/>
      <c r="AX29" s="1997" t="n"/>
      <c r="AY29" s="1997" t="n"/>
      <c r="AZ29" s="1997" t="n"/>
      <c r="BA29" s="1998" t="n"/>
      <c r="BB29" s="3530" t="inlineStr">
        <is>
          <t>3 ЛЭС,</t>
        </is>
      </c>
      <c r="BC29" s="1997" t="n"/>
      <c r="BD29" s="1997" t="n"/>
      <c r="BE29" s="1997" t="n"/>
      <c r="BF29" s="1997" t="n"/>
      <c r="BG29" s="1998" t="n"/>
      <c r="BH29" s="214" t="inlineStr">
        <is>
          <t>4 ЛЭС,</t>
        </is>
      </c>
      <c r="BI29" s="206" t="n"/>
      <c r="BJ29" s="206" t="n"/>
      <c r="BK29" s="206" t="n"/>
      <c r="BL29" s="206" t="n"/>
      <c r="BM29" s="139" t="n"/>
      <c r="BN29" s="600" t="inlineStr">
        <is>
          <t>5 ЛЭС,</t>
        </is>
      </c>
      <c r="BO29" s="206" t="n"/>
      <c r="BP29" s="206" t="n"/>
      <c r="BQ29" s="206" t="n"/>
      <c r="BR29" s="206" t="n"/>
      <c r="BS29" s="139" t="n"/>
      <c r="BT29" s="112" t="n"/>
      <c r="BU29" s="1" t="n"/>
      <c r="BV29" s="114" t="n"/>
      <c r="BW29" s="355" t="n"/>
      <c r="BX29" s="355" t="n"/>
      <c r="BY29" s="1" t="n"/>
      <c r="BZ29" s="1" t="n"/>
      <c r="CA29" s="1" t="n"/>
      <c r="CB29" s="1" t="n"/>
      <c r="CC29" s="1" t="n"/>
    </row>
    <row r="30">
      <c r="A30" s="355" t="n"/>
      <c r="B30" s="112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12" t="n"/>
      <c r="U30" s="114" t="n"/>
      <c r="V30" s="112" t="n"/>
      <c r="W30" s="114" t="n"/>
      <c r="X30" s="112" t="n"/>
      <c r="Y30" s="1" t="n"/>
      <c r="Z30" s="1" t="n"/>
      <c r="AA30" s="114" t="n"/>
      <c r="AB30" s="112" t="n"/>
      <c r="AC30" s="114" t="n"/>
      <c r="AD30" s="112" t="n"/>
      <c r="AE30" s="114" t="n"/>
      <c r="AF30" s="2138" t="n"/>
      <c r="AG30" s="701" t="n"/>
      <c r="AH30" s="561" t="n"/>
      <c r="AI30" s="701" t="n"/>
      <c r="AJ30" s="561" t="n"/>
      <c r="AK30" s="701" t="n"/>
      <c r="AL30" s="561" t="n"/>
      <c r="AM30" s="701" t="n"/>
      <c r="AN30" s="138" t="n"/>
      <c r="AO30" s="207" t="n"/>
      <c r="AP30" s="366" t="n">
        <v>2</v>
      </c>
      <c r="AQ30" s="131" t="n"/>
      <c r="AR30" s="180" t="inlineStr">
        <is>
          <t>недели</t>
        </is>
      </c>
      <c r="AS30" s="131" t="n"/>
      <c r="AT30" s="131" t="n"/>
      <c r="AU30" s="179" t="n"/>
      <c r="AV30" s="725" t="n">
        <v>2</v>
      </c>
      <c r="AW30" s="131" t="n"/>
      <c r="AX30" s="130" t="inlineStr">
        <is>
          <t>недели</t>
        </is>
      </c>
      <c r="AY30" s="131" t="n"/>
      <c r="AZ30" s="131" t="n"/>
      <c r="BA30" s="132" t="n"/>
      <c r="BB30" s="366" t="n">
        <v>2</v>
      </c>
      <c r="BC30" s="131" t="n"/>
      <c r="BD30" s="180" t="inlineStr">
        <is>
          <t>недели</t>
        </is>
      </c>
      <c r="BE30" s="131" t="n"/>
      <c r="BF30" s="131" t="n"/>
      <c r="BG30" s="179" t="n"/>
      <c r="BH30" s="725" t="n">
        <v>2</v>
      </c>
      <c r="BI30" s="131" t="n"/>
      <c r="BJ30" s="130" t="inlineStr">
        <is>
          <t>недели</t>
        </is>
      </c>
      <c r="BK30" s="131" t="n"/>
      <c r="BL30" s="131" t="n"/>
      <c r="BM30" s="132" t="n"/>
      <c r="BN30" s="367" t="n">
        <v>2</v>
      </c>
      <c r="BO30" s="131" t="n"/>
      <c r="BP30" s="367" t="inlineStr">
        <is>
          <t>недели</t>
        </is>
      </c>
      <c r="BQ30" s="131" t="n"/>
      <c r="BR30" s="131" t="n"/>
      <c r="BS30" s="131" t="n"/>
      <c r="BT30" s="112" t="n"/>
      <c r="BU30" s="1" t="n"/>
      <c r="BV30" s="114" t="n"/>
      <c r="BW30" s="355" t="n"/>
      <c r="BX30" s="355" t="n"/>
      <c r="BY30" s="1" t="n"/>
      <c r="BZ30" s="1" t="n"/>
      <c r="CA30" s="1" t="n"/>
      <c r="CB30" s="1" t="n"/>
      <c r="CC30" s="1" t="n"/>
    </row>
    <row r="31">
      <c r="A31" s="355" t="n"/>
      <c r="B31" s="606" t="n"/>
      <c r="C31" s="607" t="n"/>
      <c r="D31" s="544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606" t="n"/>
      <c r="U31" s="607" t="n"/>
      <c r="V31" s="606" t="n"/>
      <c r="W31" s="607" t="n"/>
      <c r="X31" s="606" t="n"/>
      <c r="Y31" s="544" t="n"/>
      <c r="Z31" s="544" t="n"/>
      <c r="AA31" s="607" t="n"/>
      <c r="AB31" s="606" t="n"/>
      <c r="AC31" s="607" t="n"/>
      <c r="AD31" s="606" t="n"/>
      <c r="AE31" s="607" t="n"/>
      <c r="AF31" s="3531" t="n"/>
      <c r="AG31" s="2576" t="n"/>
      <c r="AH31" s="3532" t="n"/>
      <c r="AI31" s="2576" t="n"/>
      <c r="AJ31" s="3532" t="n"/>
      <c r="AK31" s="2576" t="n"/>
      <c r="AL31" s="3532" t="n"/>
      <c r="AM31" s="2576" t="n"/>
      <c r="AN31" s="3440" t="inlineStr">
        <is>
          <t>Ауд. часов</t>
        </is>
      </c>
      <c r="AO31" s="2475" t="n"/>
      <c r="AP31" s="3440" t="inlineStr">
        <is>
          <t>Всего часов</t>
        </is>
      </c>
      <c r="AQ31" s="2475" t="n"/>
      <c r="AR31" s="2367" t="inlineStr">
        <is>
          <t>Ауд. часов</t>
        </is>
      </c>
      <c r="AS31" s="1059" t="n"/>
      <c r="AT31" s="2367" t="inlineStr">
        <is>
          <t>Зач. единиц</t>
        </is>
      </c>
      <c r="AU31" s="1059" t="n"/>
      <c r="AV31" s="2367" t="inlineStr">
        <is>
          <t>Всего часов</t>
        </is>
      </c>
      <c r="AW31" s="1059" t="n"/>
      <c r="AX31" s="2367" t="inlineStr">
        <is>
          <t>Ауд. часов</t>
        </is>
      </c>
      <c r="AY31" s="1059" t="n"/>
      <c r="AZ31" s="2367" t="inlineStr">
        <is>
          <t>Зач. единиц</t>
        </is>
      </c>
      <c r="BA31" s="1059" t="n"/>
      <c r="BB31" s="3440" t="inlineStr">
        <is>
          <t>Всего часов</t>
        </is>
      </c>
      <c r="BC31" s="2475" t="n"/>
      <c r="BD31" s="2367" t="inlineStr">
        <is>
          <t>Ауд. часов</t>
        </is>
      </c>
      <c r="BE31" s="1059" t="n"/>
      <c r="BF31" s="2367" t="inlineStr">
        <is>
          <t>Зач. единиц</t>
        </is>
      </c>
      <c r="BG31" s="1059" t="n"/>
      <c r="BH31" s="2367" t="inlineStr">
        <is>
          <t>Всего часов</t>
        </is>
      </c>
      <c r="BI31" s="1059" t="n"/>
      <c r="BJ31" s="2367" t="inlineStr">
        <is>
          <t>Ауд. часов</t>
        </is>
      </c>
      <c r="BK31" s="1059" t="n"/>
      <c r="BL31" s="2367" t="inlineStr">
        <is>
          <t>Зач. единиц</t>
        </is>
      </c>
      <c r="BM31" s="1059" t="n"/>
      <c r="BN31" s="3440" t="inlineStr">
        <is>
          <t>Всего часов</t>
        </is>
      </c>
      <c r="BO31" s="2475" t="n"/>
      <c r="BP31" s="2367" t="inlineStr">
        <is>
          <t>Ауд. часов</t>
        </is>
      </c>
      <c r="BQ31" s="1059" t="n"/>
      <c r="BR31" s="2367" t="inlineStr">
        <is>
          <t>Зач. единиц</t>
        </is>
      </c>
      <c r="BS31" s="1059" t="n"/>
      <c r="BT31" s="606" t="n"/>
      <c r="BU31" s="544" t="n"/>
      <c r="BV31" s="607" t="n"/>
      <c r="BW31" s="355" t="n"/>
      <c r="BX31" s="355" t="n"/>
      <c r="BY31" s="1" t="n"/>
      <c r="BZ31" s="1" t="n"/>
      <c r="CA31" s="1" t="n"/>
      <c r="CB31" s="1" t="n"/>
      <c r="CC31" s="1" t="n"/>
    </row>
    <row r="32">
      <c r="A32" s="355" t="n"/>
      <c r="B32" s="615" t="n">
        <v>1</v>
      </c>
      <c r="C32" s="586" t="n"/>
      <c r="D32" s="3533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6" t="n"/>
      <c r="T32" s="615" t="n"/>
      <c r="U32" s="586" t="n"/>
      <c r="V32" s="719" t="n"/>
      <c r="W32" s="586" t="n"/>
      <c r="X32" s="615" t="n">
        <v>1094</v>
      </c>
      <c r="Y32" s="585" t="n"/>
      <c r="Z32" s="585" t="n"/>
      <c r="AA32" s="586" t="n"/>
      <c r="AB32" s="615" t="n">
        <v>290</v>
      </c>
      <c r="AC32" s="586" t="n"/>
      <c r="AD32" s="615">
        <f>AD33+AD36+AD40+AD43</f>
        <v/>
      </c>
      <c r="AE32" s="586" t="n"/>
      <c r="AF32" s="612">
        <f>AF33+AF36+AF40+AF43</f>
        <v/>
      </c>
      <c r="AG32" s="613" t="n"/>
      <c r="AH32" s="617">
        <f>AH33+AH36+AH40+AH43</f>
        <v/>
      </c>
      <c r="AI32" s="613" t="n"/>
      <c r="AJ32" s="617">
        <f>AJ33+AJ36+AJ40+AJ43</f>
        <v/>
      </c>
      <c r="AK32" s="613" t="n"/>
      <c r="AL32" s="617">
        <f>AL33+AL36+AL40+AL41+AL43</f>
        <v/>
      </c>
      <c r="AM32" s="613" t="n"/>
      <c r="AN32" s="615" t="n"/>
      <c r="AO32" s="586" t="n"/>
      <c r="AP32" s="612">
        <f>AP33+AP36+AP40+AP43</f>
        <v/>
      </c>
      <c r="AQ32" s="613" t="n"/>
      <c r="AR32" s="617">
        <f>AR33+AR36+AR40+AR43</f>
        <v/>
      </c>
      <c r="AS32" s="613" t="n"/>
      <c r="AT32" s="617">
        <f>AT33+AT36+AT40+AT43</f>
        <v/>
      </c>
      <c r="AU32" s="613" t="n"/>
      <c r="AV32" s="617">
        <f>AV33+AV36+AV40+AV43</f>
        <v/>
      </c>
      <c r="AW32" s="613" t="n"/>
      <c r="AX32" s="617">
        <f>AX33+AX36+AX40+AX43</f>
        <v/>
      </c>
      <c r="AY32" s="613" t="n"/>
      <c r="AZ32" s="617">
        <f>AZ33+AZ36+AZ40+AZ43</f>
        <v/>
      </c>
      <c r="BA32" s="613" t="n"/>
      <c r="BB32" s="612">
        <f>BB33+BB36+BB40+BB43</f>
        <v/>
      </c>
      <c r="BC32" s="613" t="n"/>
      <c r="BD32" s="617">
        <f>BD33+BD36+BD40+BD43</f>
        <v/>
      </c>
      <c r="BE32" s="613" t="n"/>
      <c r="BF32" s="617">
        <f>BF33+BF36+BF40+BF43</f>
        <v/>
      </c>
      <c r="BG32" s="613" t="n"/>
      <c r="BH32" s="617">
        <f>BH33+BH36+BH40+BH43</f>
        <v/>
      </c>
      <c r="BI32" s="613" t="n"/>
      <c r="BJ32" s="617">
        <f>BJ33+BJ36+BJ40+BJ43</f>
        <v/>
      </c>
      <c r="BK32" s="613" t="n"/>
      <c r="BL32" s="617">
        <f>BL33+BL36+BL40+BL43</f>
        <v/>
      </c>
      <c r="BM32" s="613" t="n"/>
      <c r="BN32" s="612">
        <f>BN33+BN36+BN40+BN41+BN43</f>
        <v/>
      </c>
      <c r="BO32" s="613" t="n"/>
      <c r="BP32" s="617">
        <f>BP33+BP36+BP40+BP41+BP43</f>
        <v/>
      </c>
      <c r="BQ32" s="613" t="n"/>
      <c r="BR32" s="617">
        <f>BR33+BR36+BR40+BR41+BR43</f>
        <v/>
      </c>
      <c r="BS32" s="613" t="n"/>
      <c r="BT32" s="612" t="n"/>
      <c r="BU32" s="585" t="n"/>
      <c r="BV32" s="613" t="n"/>
      <c r="BW32" s="355" t="n"/>
      <c r="BX32" s="355" t="n"/>
      <c r="BY32" s="1" t="n"/>
      <c r="BZ32" s="1" t="n"/>
      <c r="CA32" s="1" t="n"/>
      <c r="CB32" s="1" t="n"/>
      <c r="CC32" s="1" t="n"/>
    </row>
    <row r="33">
      <c r="A33" s="355" t="n"/>
      <c r="B33" s="720" t="inlineStr">
        <is>
          <t>1.1</t>
        </is>
      </c>
      <c r="C33" s="161" t="n"/>
      <c r="D33" s="3442" t="inlineStr">
        <is>
          <t>Модуль "Моделирования и оптимизация электронных систем и технологий"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61" t="n"/>
      <c r="T33" s="387" t="n"/>
      <c r="U33" s="161" t="n"/>
      <c r="V33" s="388" t="n"/>
      <c r="W33" s="161" t="n"/>
      <c r="X33" s="387" t="n">
        <v>200</v>
      </c>
      <c r="Y33" s="123" t="n"/>
      <c r="Z33" s="123" t="n"/>
      <c r="AA33" s="161" t="n"/>
      <c r="AB33" s="387" t="n">
        <v>80</v>
      </c>
      <c r="AC33" s="161" t="n"/>
      <c r="AD33" s="387">
        <f>AD34+AD35</f>
        <v/>
      </c>
      <c r="AE33" s="161" t="n"/>
      <c r="AF33" s="3500">
        <f>AF34+AF35</f>
        <v/>
      </c>
      <c r="AG33" s="1998" t="n"/>
      <c r="AH33" s="2172">
        <f>AH34+AH35</f>
        <v/>
      </c>
      <c r="AI33" s="1998" t="n"/>
      <c r="AJ33" s="2172">
        <f>AJ34+AJ35</f>
        <v/>
      </c>
      <c r="AK33" s="1998" t="n"/>
      <c r="AL33" s="2172">
        <f>AL34+AL35</f>
        <v/>
      </c>
      <c r="AM33" s="1998" t="n"/>
      <c r="AN33" s="387" t="n"/>
      <c r="AO33" s="161" t="n"/>
      <c r="AP33" s="3500">
        <f>AP34+AP35</f>
        <v/>
      </c>
      <c r="AQ33" s="1998" t="n"/>
      <c r="AR33" s="2172">
        <f>AR34+AR35</f>
        <v/>
      </c>
      <c r="AS33" s="1998" t="n"/>
      <c r="AT33" s="2172">
        <f>AT34+AT35</f>
        <v/>
      </c>
      <c r="AU33" s="1998" t="n"/>
      <c r="AV33" s="2172">
        <f>AV34+AV35</f>
        <v/>
      </c>
      <c r="AW33" s="1998" t="n"/>
      <c r="AX33" s="2172">
        <f>AX34+AX35</f>
        <v/>
      </c>
      <c r="AY33" s="1998" t="n"/>
      <c r="AZ33" s="2172">
        <f>AZ34+AZ35</f>
        <v/>
      </c>
      <c r="BA33" s="1998" t="n"/>
      <c r="BB33" s="3500">
        <f>BB34+BB35</f>
        <v/>
      </c>
      <c r="BC33" s="1998" t="n"/>
      <c r="BD33" s="2172">
        <f>BD34+BD35</f>
        <v/>
      </c>
      <c r="BE33" s="1998" t="n"/>
      <c r="BF33" s="2172">
        <f>BF34+BF35</f>
        <v/>
      </c>
      <c r="BG33" s="1998" t="n"/>
      <c r="BH33" s="2172">
        <f>BH34+BH35</f>
        <v/>
      </c>
      <c r="BI33" s="1998" t="n"/>
      <c r="BJ33" s="2172">
        <f>BJ34+BJ35</f>
        <v/>
      </c>
      <c r="BK33" s="1998" t="n"/>
      <c r="BL33" s="2172">
        <f>BL34+BL35</f>
        <v/>
      </c>
      <c r="BM33" s="1998" t="n"/>
      <c r="BN33" s="3500">
        <f>BN34+BN35</f>
        <v/>
      </c>
      <c r="BO33" s="1998" t="n"/>
      <c r="BP33" s="2172">
        <f>BP34+BP35</f>
        <v/>
      </c>
      <c r="BQ33" s="1998" t="n"/>
      <c r="BR33" s="2172">
        <f>BR34+BR35</f>
        <v/>
      </c>
      <c r="BS33" s="1998" t="n"/>
      <c r="BT33" s="171" t="inlineStr">
        <is>
          <t>УК-5</t>
        </is>
      </c>
      <c r="BU33" s="123" t="n"/>
      <c r="BV33" s="161" t="n"/>
      <c r="BW33" s="355" t="n"/>
      <c r="BX33" s="355" t="n"/>
      <c r="BY33" s="1" t="n"/>
      <c r="BZ33" s="1" t="n"/>
      <c r="CA33" s="1" t="n"/>
      <c r="CB33" s="1" t="n"/>
      <c r="CC33" s="1" t="n"/>
    </row>
    <row r="34">
      <c r="A34" s="355" t="n"/>
      <c r="B34" s="217" t="inlineStr">
        <is>
          <t>1.1.1</t>
        </is>
      </c>
      <c r="C34" s="175" t="n"/>
      <c r="D34" s="3534" t="inlineStr">
        <is>
          <t xml:space="preserve">Математическое моделирование и оптимизация технологических процессов 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2" t="n"/>
      <c r="T34" s="182" t="n"/>
      <c r="U34" s="175" t="n"/>
      <c r="V34" s="130" t="n">
        <v>1</v>
      </c>
      <c r="W34" s="132" t="n"/>
      <c r="X34" s="182" t="n">
        <v>100</v>
      </c>
      <c r="Y34" s="126" t="n"/>
      <c r="Z34" s="126" t="n"/>
      <c r="AA34" s="175" t="n"/>
      <c r="AB34" s="182" t="n">
        <v>40</v>
      </c>
      <c r="AC34" s="175" t="n"/>
      <c r="AD34" s="182">
        <f>AF34+AH34+AJ34+AL34</f>
        <v/>
      </c>
      <c r="AE34" s="175" t="n"/>
      <c r="AF34" s="225" t="n">
        <v>4</v>
      </c>
      <c r="AG34" s="179" t="n"/>
      <c r="AH34" s="350" t="n">
        <v>4</v>
      </c>
      <c r="AI34" s="179" t="n"/>
      <c r="AJ34" s="350" t="n">
        <v>2</v>
      </c>
      <c r="AK34" s="179" t="n"/>
      <c r="AL34" s="350" t="n"/>
      <c r="AM34" s="179" t="n"/>
      <c r="AN34" s="182" t="n"/>
      <c r="AO34" s="175" t="n"/>
      <c r="AP34" s="225">
        <f>X34</f>
        <v/>
      </c>
      <c r="AQ34" s="179" t="n"/>
      <c r="AR34" s="350">
        <f>AD34</f>
        <v/>
      </c>
      <c r="AS34" s="179" t="n"/>
      <c r="AT34" s="350" t="n">
        <v>3</v>
      </c>
      <c r="AU34" s="179" t="n"/>
      <c r="AV34" s="350" t="n"/>
      <c r="AW34" s="179" t="n"/>
      <c r="AX34" s="350" t="n"/>
      <c r="AY34" s="179" t="n"/>
      <c r="AZ34" s="350" t="n"/>
      <c r="BA34" s="179" t="n"/>
      <c r="BB34" s="225" t="n"/>
      <c r="BC34" s="179" t="n"/>
      <c r="BD34" s="350" t="n"/>
      <c r="BE34" s="179" t="n"/>
      <c r="BF34" s="350" t="n"/>
      <c r="BG34" s="179" t="n"/>
      <c r="BH34" s="350" t="n"/>
      <c r="BI34" s="179" t="n"/>
      <c r="BJ34" s="350" t="n"/>
      <c r="BK34" s="179" t="n"/>
      <c r="BL34" s="350" t="n"/>
      <c r="BM34" s="179" t="n"/>
      <c r="BN34" s="225" t="n"/>
      <c r="BO34" s="179" t="n"/>
      <c r="BP34" s="350" t="n"/>
      <c r="BQ34" s="179" t="n"/>
      <c r="BR34" s="350" t="n"/>
      <c r="BS34" s="179" t="n"/>
      <c r="BT34" s="1675" t="inlineStr">
        <is>
          <t>УК-1,УПК-1</t>
        </is>
      </c>
      <c r="BU34" s="131" t="n"/>
      <c r="BV34" s="132" t="n"/>
      <c r="BW34" s="355" t="n"/>
      <c r="BX34" s="355" t="n"/>
      <c r="BY34" s="1" t="n"/>
      <c r="BZ34" s="1" t="n"/>
      <c r="CA34" s="1" t="n"/>
      <c r="CB34" s="1" t="n"/>
      <c r="CC34" s="1" t="n"/>
    </row>
    <row r="35">
      <c r="A35" s="355" t="n"/>
      <c r="B35" s="217" t="inlineStr">
        <is>
          <t>1.1.2</t>
        </is>
      </c>
      <c r="C35" s="175" t="n"/>
      <c r="D35" s="3534" t="inlineStr">
        <is>
          <t>Моделирование и оптимальное проектирование технических систем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2" t="n"/>
      <c r="T35" s="182" t="n">
        <v>1</v>
      </c>
      <c r="U35" s="175" t="n"/>
      <c r="V35" s="130" t="n"/>
      <c r="W35" s="132" t="n"/>
      <c r="X35" s="182" t="n">
        <v>100</v>
      </c>
      <c r="Y35" s="126" t="n"/>
      <c r="Z35" s="126" t="n"/>
      <c r="AA35" s="175" t="n"/>
      <c r="AB35" s="182" t="n">
        <v>40</v>
      </c>
      <c r="AC35" s="175" t="n"/>
      <c r="AD35" s="182">
        <f>AF35+AH35+AJ35+AL35</f>
        <v/>
      </c>
      <c r="AE35" s="175" t="n"/>
      <c r="AF35" s="225" t="n">
        <v>4</v>
      </c>
      <c r="AG35" s="179" t="n"/>
      <c r="AH35" s="350" t="n">
        <v>4</v>
      </c>
      <c r="AI35" s="179" t="n"/>
      <c r="AJ35" s="350" t="n">
        <v>2</v>
      </c>
      <c r="AK35" s="179" t="n"/>
      <c r="AL35" s="350" t="n"/>
      <c r="AM35" s="179" t="n"/>
      <c r="AN35" s="182" t="n"/>
      <c r="AO35" s="175" t="n"/>
      <c r="AP35" s="225">
        <f>X35</f>
        <v/>
      </c>
      <c r="AQ35" s="179" t="n"/>
      <c r="AR35" s="350">
        <f>AD35</f>
        <v/>
      </c>
      <c r="AS35" s="179" t="n"/>
      <c r="AT35" s="350" t="n">
        <v>3</v>
      </c>
      <c r="AU35" s="179" t="n"/>
      <c r="AV35" s="350" t="n"/>
      <c r="AW35" s="179" t="n"/>
      <c r="AX35" s="350" t="n"/>
      <c r="AY35" s="179" t="n"/>
      <c r="AZ35" s="350" t="n"/>
      <c r="BA35" s="179" t="n"/>
      <c r="BB35" s="225" t="n"/>
      <c r="BC35" s="179" t="n"/>
      <c r="BD35" s="350" t="n"/>
      <c r="BE35" s="179" t="n"/>
      <c r="BF35" s="350" t="n"/>
      <c r="BG35" s="179" t="n"/>
      <c r="BH35" s="350" t="n"/>
      <c r="BI35" s="179" t="n"/>
      <c r="BJ35" s="350" t="n"/>
      <c r="BK35" s="179" t="n"/>
      <c r="BL35" s="350" t="n"/>
      <c r="BM35" s="179" t="n"/>
      <c r="BN35" s="225" t="n"/>
      <c r="BO35" s="179" t="n"/>
      <c r="BP35" s="350" t="n"/>
      <c r="BQ35" s="179" t="n"/>
      <c r="BR35" s="350" t="n"/>
      <c r="BS35" s="179" t="n"/>
      <c r="BT35" s="261" t="inlineStr">
        <is>
          <t xml:space="preserve"> УПК-2</t>
        </is>
      </c>
      <c r="BU35" s="131" t="n"/>
      <c r="BV35" s="132" t="n"/>
      <c r="BW35" s="355" t="n"/>
      <c r="BX35" s="355" t="n"/>
      <c r="BY35" s="1" t="n"/>
      <c r="BZ35" s="1" t="n"/>
      <c r="CA35" s="1" t="n"/>
      <c r="CB35" s="1" t="n"/>
      <c r="CC35" s="1" t="n"/>
    </row>
    <row r="36">
      <c r="A36" s="355" t="n"/>
      <c r="B36" s="216" t="inlineStr">
        <is>
          <t>1.2</t>
        </is>
      </c>
      <c r="C36" s="175" t="n"/>
      <c r="D36" s="3535" t="inlineStr">
        <is>
          <t>Модуль "Проектирование и производство электронных систем"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2" t="n"/>
      <c r="T36" s="218" t="n"/>
      <c r="U36" s="175" t="n"/>
      <c r="V36" s="734" t="n"/>
      <c r="W36" s="132" t="n"/>
      <c r="X36" s="218" t="n">
        <v>290</v>
      </c>
      <c r="Y36" s="126" t="n"/>
      <c r="Z36" s="126" t="n"/>
      <c r="AA36" s="175" t="n"/>
      <c r="AB36" s="218" t="n">
        <v>112</v>
      </c>
      <c r="AC36" s="175" t="n"/>
      <c r="AD36" s="218">
        <f>AD37+AD38+AD39</f>
        <v/>
      </c>
      <c r="AE36" s="175" t="n"/>
      <c r="AF36" s="222">
        <f>AF37+AF38+AF39</f>
        <v/>
      </c>
      <c r="AG36" s="179" t="n"/>
      <c r="AH36" s="352">
        <f>AH37+AH38+AH39</f>
        <v/>
      </c>
      <c r="AI36" s="179" t="n"/>
      <c r="AJ36" s="352">
        <f>AJ37+AJ38+AJ39</f>
        <v/>
      </c>
      <c r="AK36" s="179" t="n"/>
      <c r="AL36" s="352">
        <f>AL37+AL38</f>
        <v/>
      </c>
      <c r="AM36" s="179" t="n"/>
      <c r="AN36" s="218" t="n"/>
      <c r="AO36" s="175" t="n"/>
      <c r="AP36" s="222">
        <f>AP37+AP38+AP39</f>
        <v/>
      </c>
      <c r="AQ36" s="179" t="n"/>
      <c r="AR36" s="352">
        <f>AR37+AR38+AR39</f>
        <v/>
      </c>
      <c r="AS36" s="179" t="n"/>
      <c r="AT36" s="352">
        <f>AT37+AT38+AT39</f>
        <v/>
      </c>
      <c r="AU36" s="179" t="n"/>
      <c r="AV36" s="352">
        <f>AV37+AV38+AV39</f>
        <v/>
      </c>
      <c r="AW36" s="179" t="n"/>
      <c r="AX36" s="352">
        <f>AX37+AX38+AX39</f>
        <v/>
      </c>
      <c r="AY36" s="179" t="n"/>
      <c r="AZ36" s="352">
        <f>AZ37+AZ38+AZ39</f>
        <v/>
      </c>
      <c r="BA36" s="179" t="n"/>
      <c r="BB36" s="222">
        <f>BB37+BB38+BB39</f>
        <v/>
      </c>
      <c r="BC36" s="179" t="n"/>
      <c r="BD36" s="352">
        <f>BD37+BD38+BD39</f>
        <v/>
      </c>
      <c r="BE36" s="179" t="n"/>
      <c r="BF36" s="352">
        <f>BF37+BF38+BF39</f>
        <v/>
      </c>
      <c r="BG36" s="179" t="n"/>
      <c r="BH36" s="352">
        <f>BH37+BH38+BH39</f>
        <v/>
      </c>
      <c r="BI36" s="179" t="n"/>
      <c r="BJ36" s="352">
        <f>BJ37+BJ38+BJ39</f>
        <v/>
      </c>
      <c r="BK36" s="179" t="n"/>
      <c r="BL36" s="352">
        <f>BL37+BL38+BL39</f>
        <v/>
      </c>
      <c r="BM36" s="179" t="n"/>
      <c r="BN36" s="222">
        <f>BN37+BN38+BN39</f>
        <v/>
      </c>
      <c r="BO36" s="179" t="n"/>
      <c r="BP36" s="352">
        <f>BP37+BP38+BP39</f>
        <v/>
      </c>
      <c r="BQ36" s="179" t="n"/>
      <c r="BR36" s="352">
        <f>BR37+BR38+BR39</f>
        <v/>
      </c>
      <c r="BS36" s="179" t="n"/>
      <c r="BT36" s="405" t="n"/>
      <c r="BU36" s="131" t="n"/>
      <c r="BV36" s="132" t="n"/>
      <c r="BW36" s="355" t="n"/>
      <c r="BX36" s="355" t="n"/>
      <c r="BY36" s="1" t="n"/>
      <c r="BZ36" s="1" t="n"/>
      <c r="CA36" s="1" t="n"/>
      <c r="CB36" s="1" t="n"/>
      <c r="CC36" s="1" t="n"/>
    </row>
    <row r="37">
      <c r="A37" s="355" t="n"/>
      <c r="B37" s="217" t="inlineStr">
        <is>
          <t>1.2.1</t>
        </is>
      </c>
      <c r="C37" s="175" t="n"/>
      <c r="D37" s="3534" t="inlineStr">
        <is>
          <t>Компьютерные системы проектирования и автоматизации производства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2" t="n"/>
      <c r="T37" s="182" t="n"/>
      <c r="U37" s="175" t="n"/>
      <c r="V37" s="130" t="n">
        <v>1</v>
      </c>
      <c r="W37" s="132" t="n"/>
      <c r="X37" s="182" t="n">
        <v>100</v>
      </c>
      <c r="Y37" s="126" t="n"/>
      <c r="Z37" s="126" t="n"/>
      <c r="AA37" s="175" t="n"/>
      <c r="AB37" s="182" t="n">
        <v>40</v>
      </c>
      <c r="AC37" s="175" t="n"/>
      <c r="AD37" s="182">
        <f>AF37+AH37+AJ37+AL37</f>
        <v/>
      </c>
      <c r="AE37" s="175" t="n"/>
      <c r="AF37" s="225" t="n">
        <v>4</v>
      </c>
      <c r="AG37" s="179" t="n"/>
      <c r="AH37" s="350" t="n">
        <v>6</v>
      </c>
      <c r="AI37" s="179" t="n"/>
      <c r="AJ37" s="350" t="n"/>
      <c r="AK37" s="179" t="n"/>
      <c r="AL37" s="350" t="n"/>
      <c r="AM37" s="179" t="n"/>
      <c r="AN37" s="182" t="n"/>
      <c r="AO37" s="175" t="n"/>
      <c r="AP37" s="225">
        <f>X37</f>
        <v/>
      </c>
      <c r="AQ37" s="179" t="n"/>
      <c r="AR37" s="350">
        <f>AD37</f>
        <v/>
      </c>
      <c r="AS37" s="179" t="n"/>
      <c r="AT37" s="350" t="n">
        <v>3</v>
      </c>
      <c r="AU37" s="179" t="n"/>
      <c r="AV37" s="350" t="n"/>
      <c r="AW37" s="179" t="n"/>
      <c r="AX37" s="350" t="n"/>
      <c r="AY37" s="179" t="n"/>
      <c r="AZ37" s="350" t="n"/>
      <c r="BA37" s="179" t="n"/>
      <c r="BB37" s="225">
        <f>BF37*36</f>
        <v/>
      </c>
      <c r="BC37" s="179" t="n"/>
      <c r="BD37" s="350" t="n"/>
      <c r="BE37" s="179" t="n"/>
      <c r="BF37" s="350" t="n"/>
      <c r="BG37" s="179" t="n"/>
      <c r="BH37" s="350">
        <f>BL37*36</f>
        <v/>
      </c>
      <c r="BI37" s="179" t="n"/>
      <c r="BJ37" s="350" t="n"/>
      <c r="BK37" s="179" t="n"/>
      <c r="BL37" s="350" t="n"/>
      <c r="BM37" s="179" t="n"/>
      <c r="BN37" s="225">
        <f>BR37*36</f>
        <v/>
      </c>
      <c r="BO37" s="179" t="n"/>
      <c r="BP37" s="350" t="n"/>
      <c r="BQ37" s="179" t="n"/>
      <c r="BR37" s="350" t="n"/>
      <c r="BS37" s="179" t="n"/>
      <c r="BT37" s="261" t="inlineStr">
        <is>
          <t>УПК-3</t>
        </is>
      </c>
      <c r="BU37" s="131" t="n"/>
      <c r="BV37" s="132" t="n"/>
      <c r="BW37" s="355" t="n"/>
      <c r="BX37" s="355" t="n"/>
      <c r="BY37" s="1" t="n"/>
      <c r="BZ37" s="1" t="n"/>
      <c r="CA37" s="1" t="n"/>
      <c r="CB37" s="1" t="n"/>
      <c r="CC37" s="1" t="n"/>
    </row>
    <row r="38">
      <c r="A38" s="355" t="n"/>
      <c r="B38" s="217" t="inlineStr">
        <is>
          <t>1.2.2</t>
        </is>
      </c>
      <c r="C38" s="175" t="n"/>
      <c r="D38" s="3534" t="inlineStr">
        <is>
          <t>Инновационные технологии проектирования и производства электронных систем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2" t="n"/>
      <c r="T38" s="831" t="n">
        <v>2</v>
      </c>
      <c r="U38" s="192" t="n"/>
      <c r="V38" s="1629" t="n"/>
      <c r="W38" s="192" t="n"/>
      <c r="X38" s="182" t="n">
        <v>90</v>
      </c>
      <c r="Y38" s="126" t="n"/>
      <c r="Z38" s="126" t="n"/>
      <c r="AA38" s="175" t="n"/>
      <c r="AB38" s="831" t="n">
        <v>32</v>
      </c>
      <c r="AC38" s="192" t="n"/>
      <c r="AD38" s="182">
        <f>AF38+AH38+AJ38+AL38</f>
        <v/>
      </c>
      <c r="AE38" s="175" t="n"/>
      <c r="AF38" s="196" t="n">
        <v>4</v>
      </c>
      <c r="AG38" s="197" t="n"/>
      <c r="AH38" s="198" t="n">
        <v>2</v>
      </c>
      <c r="AI38" s="197" t="n"/>
      <c r="AJ38" s="198" t="n">
        <v>2</v>
      </c>
      <c r="AK38" s="197" t="n"/>
      <c r="AL38" s="198" t="n"/>
      <c r="AM38" s="197" t="n"/>
      <c r="AN38" s="831" t="n"/>
      <c r="AO38" s="192" t="n"/>
      <c r="AP38" s="196" t="n"/>
      <c r="AQ38" s="197" t="n"/>
      <c r="AR38" s="198" t="n"/>
      <c r="AS38" s="197" t="n"/>
      <c r="AT38" s="198" t="n"/>
      <c r="AU38" s="197" t="n"/>
      <c r="AV38" s="198">
        <f>X38</f>
        <v/>
      </c>
      <c r="AW38" s="197" t="n"/>
      <c r="AX38" s="198">
        <f>AD38</f>
        <v/>
      </c>
      <c r="AY38" s="197" t="n"/>
      <c r="AZ38" s="198" t="n">
        <v>3</v>
      </c>
      <c r="BA38" s="197" t="n"/>
      <c r="BB38" s="196">
        <f>BF38*36</f>
        <v/>
      </c>
      <c r="BC38" s="197" t="n"/>
      <c r="BD38" s="198" t="n"/>
      <c r="BE38" s="197" t="n"/>
      <c r="BF38" s="198" t="n"/>
      <c r="BG38" s="197" t="n"/>
      <c r="BH38" s="198">
        <f>BL38*36</f>
        <v/>
      </c>
      <c r="BI38" s="197" t="n"/>
      <c r="BJ38" s="198" t="n"/>
      <c r="BK38" s="197" t="n"/>
      <c r="BL38" s="198" t="n"/>
      <c r="BM38" s="197" t="n"/>
      <c r="BN38" s="196">
        <f>BR38*36</f>
        <v/>
      </c>
      <c r="BO38" s="197" t="n"/>
      <c r="BP38" s="198" t="n"/>
      <c r="BQ38" s="197" t="n"/>
      <c r="BR38" s="198" t="n"/>
      <c r="BS38" s="197" t="n"/>
      <c r="BT38" s="261" t="inlineStr">
        <is>
          <t>УПК-4</t>
        </is>
      </c>
      <c r="BU38" s="131" t="n"/>
      <c r="BV38" s="132" t="n"/>
      <c r="BW38" s="355" t="n"/>
      <c r="BX38" s="355" t="n"/>
      <c r="BY38" s="1" t="n"/>
      <c r="BZ38" s="1" t="n"/>
      <c r="CA38" s="1" t="n"/>
      <c r="CB38" s="1" t="n"/>
      <c r="CC38" s="1" t="n"/>
    </row>
    <row r="39">
      <c r="A39" s="355" t="n"/>
      <c r="B39" s="217" t="inlineStr">
        <is>
          <t>1.2.3</t>
        </is>
      </c>
      <c r="C39" s="175" t="n"/>
      <c r="D39" s="3534" t="inlineStr">
        <is>
          <t>Аддитивные технологии в производстве электронных систем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2" t="n"/>
      <c r="T39" s="182" t="n">
        <v>1</v>
      </c>
      <c r="U39" s="175" t="n"/>
      <c r="V39" s="734" t="n"/>
      <c r="W39" s="132" t="n"/>
      <c r="X39" s="182" t="n">
        <v>100</v>
      </c>
      <c r="Y39" s="126" t="n"/>
      <c r="Z39" s="126" t="n"/>
      <c r="AA39" s="175" t="n"/>
      <c r="AB39" s="182" t="n">
        <v>40</v>
      </c>
      <c r="AC39" s="175" t="n"/>
      <c r="AD39" s="182">
        <f>AF39+AH39+AJ39+AL39</f>
        <v/>
      </c>
      <c r="AE39" s="175" t="n"/>
      <c r="AF39" s="225" t="n">
        <v>4</v>
      </c>
      <c r="AG39" s="179" t="n"/>
      <c r="AH39" s="350" t="n">
        <v>6</v>
      </c>
      <c r="AI39" s="179" t="n"/>
      <c r="AJ39" s="352" t="n"/>
      <c r="AK39" s="179" t="n"/>
      <c r="AL39" s="352" t="n"/>
      <c r="AM39" s="179" t="n"/>
      <c r="AN39" s="218" t="n"/>
      <c r="AO39" s="175" t="n"/>
      <c r="AP39" s="225">
        <f>X39</f>
        <v/>
      </c>
      <c r="AQ39" s="179" t="n"/>
      <c r="AR39" s="350">
        <f>AD39</f>
        <v/>
      </c>
      <c r="AS39" s="179" t="n"/>
      <c r="AT39" s="350" t="n">
        <v>3</v>
      </c>
      <c r="AU39" s="179" t="n"/>
      <c r="AV39" s="352" t="n"/>
      <c r="AW39" s="179" t="n"/>
      <c r="AX39" s="352" t="n"/>
      <c r="AY39" s="179" t="n"/>
      <c r="AZ39" s="350" t="n"/>
      <c r="BA39" s="179" t="n"/>
      <c r="BB39" s="225" t="n"/>
      <c r="BC39" s="179" t="n"/>
      <c r="BD39" s="350" t="n"/>
      <c r="BE39" s="179" t="n"/>
      <c r="BF39" s="350" t="n"/>
      <c r="BG39" s="179" t="n"/>
      <c r="BH39" s="350" t="n"/>
      <c r="BI39" s="179" t="n"/>
      <c r="BJ39" s="350" t="n"/>
      <c r="BK39" s="179" t="n"/>
      <c r="BL39" s="352" t="n"/>
      <c r="BM39" s="179" t="n"/>
      <c r="BN39" s="222" t="n"/>
      <c r="BO39" s="179" t="n"/>
      <c r="BP39" s="352" t="n"/>
      <c r="BQ39" s="179" t="n"/>
      <c r="BR39" s="352" t="n"/>
      <c r="BS39" s="179" t="n"/>
      <c r="BT39" s="261" t="inlineStr">
        <is>
          <t>УПК-5</t>
        </is>
      </c>
      <c r="BU39" s="131" t="n"/>
      <c r="BV39" s="132" t="n"/>
      <c r="BW39" s="355" t="n"/>
      <c r="BX39" s="355" t="n"/>
      <c r="BY39" s="1" t="n"/>
      <c r="BZ39" s="1" t="n"/>
      <c r="CA39" s="1" t="n"/>
      <c r="CB39" s="1" t="n"/>
      <c r="CC39" s="1" t="n"/>
    </row>
    <row r="40">
      <c r="A40" s="355" t="n"/>
      <c r="B40" s="216" t="inlineStr">
        <is>
          <t>1.3</t>
        </is>
      </c>
      <c r="C40" s="175" t="n"/>
      <c r="D40" s="955" t="inlineStr">
        <is>
          <t>Модуль "Научно-исследовательская работа"</t>
        </is>
      </c>
      <c r="E40" s="206" t="n"/>
      <c r="F40" s="206" t="n"/>
      <c r="G40" s="206" t="n"/>
      <c r="H40" s="206" t="n"/>
      <c r="I40" s="206" t="n"/>
      <c r="J40" s="206" t="n"/>
      <c r="K40" s="206" t="n"/>
      <c r="L40" s="206" t="n"/>
      <c r="M40" s="206" t="n"/>
      <c r="N40" s="206" t="n"/>
      <c r="O40" s="206" t="n"/>
      <c r="P40" s="206" t="n"/>
      <c r="Q40" s="206" t="n"/>
      <c r="R40" s="206" t="n"/>
      <c r="S40" s="207" t="n"/>
      <c r="T40" s="513" t="n"/>
      <c r="U40" s="207" t="n"/>
      <c r="V40" s="513" t="n"/>
      <c r="W40" s="207" t="n"/>
      <c r="X40" s="218" t="n">
        <v>496</v>
      </c>
      <c r="Y40" s="126" t="n"/>
      <c r="Z40" s="126" t="n"/>
      <c r="AA40" s="175" t="n"/>
      <c r="AB40" s="821" t="n">
        <v>42</v>
      </c>
      <c r="AC40" s="207" t="n"/>
      <c r="AD40" s="821">
        <f>AD41+AD42</f>
        <v/>
      </c>
      <c r="AE40" s="207" t="n"/>
      <c r="AF40" s="213">
        <f>AF41+AF42</f>
        <v/>
      </c>
      <c r="AG40" s="139" t="n"/>
      <c r="AH40" s="212">
        <f>AH41+AH42</f>
        <v/>
      </c>
      <c r="AI40" s="139" t="n"/>
      <c r="AJ40" s="212">
        <f>AJ41+AJ42</f>
        <v/>
      </c>
      <c r="AK40" s="139" t="n"/>
      <c r="AL40" s="212">
        <f>AL41+AL42</f>
        <v/>
      </c>
      <c r="AM40" s="139" t="n"/>
      <c r="AN40" s="821">
        <f>AN41+AN42</f>
        <v/>
      </c>
      <c r="AO40" s="207" t="n"/>
      <c r="AP40" s="213">
        <f>AP41+AP42</f>
        <v/>
      </c>
      <c r="AQ40" s="139" t="n"/>
      <c r="AR40" s="212">
        <f>AR41+AR42</f>
        <v/>
      </c>
      <c r="AS40" s="139" t="n"/>
      <c r="AT40" s="212">
        <f>AT41+AT42</f>
        <v/>
      </c>
      <c r="AU40" s="139" t="n"/>
      <c r="AV40" s="212">
        <f>AV41+AV42</f>
        <v/>
      </c>
      <c r="AW40" s="139" t="n"/>
      <c r="AX40" s="212">
        <f>AX41+AX42</f>
        <v/>
      </c>
      <c r="AY40" s="139" t="n"/>
      <c r="AZ40" s="212">
        <f>AZ41+AZ42</f>
        <v/>
      </c>
      <c r="BA40" s="139" t="n"/>
      <c r="BB40" s="213">
        <f>BB41+BB42</f>
        <v/>
      </c>
      <c r="BC40" s="139" t="n"/>
      <c r="BD40" s="212">
        <f>BD41+BD42</f>
        <v/>
      </c>
      <c r="BE40" s="139" t="n"/>
      <c r="BF40" s="212">
        <f>BF41+BF42</f>
        <v/>
      </c>
      <c r="BG40" s="139" t="n"/>
      <c r="BH40" s="212">
        <f>BH41+BH42</f>
        <v/>
      </c>
      <c r="BI40" s="139" t="n"/>
      <c r="BJ40" s="212">
        <f>BJ41+BJ42</f>
        <v/>
      </c>
      <c r="BK40" s="139" t="n"/>
      <c r="BL40" s="212">
        <f>BL41+BL42</f>
        <v/>
      </c>
      <c r="BM40" s="139" t="n"/>
      <c r="BN40" s="213">
        <f>BN41+BN42</f>
        <v/>
      </c>
      <c r="BO40" s="139" t="n"/>
      <c r="BP40" s="212">
        <f>BP41+BP42</f>
        <v/>
      </c>
      <c r="BQ40" s="139" t="n"/>
      <c r="BR40" s="212">
        <f>BR41+BR42</f>
        <v/>
      </c>
      <c r="BS40" s="139" t="n"/>
      <c r="BT40" s="261" t="inlineStr">
        <is>
          <t>УК-1,6</t>
        </is>
      </c>
      <c r="BU40" s="131" t="n"/>
      <c r="BV40" s="132" t="n"/>
      <c r="BW40" s="355" t="n"/>
      <c r="BX40" s="355" t="n"/>
      <c r="BY40" s="1" t="n"/>
      <c r="BZ40" s="1" t="n"/>
      <c r="CA40" s="1" t="n"/>
      <c r="CB40" s="1" t="n"/>
      <c r="CC40" s="1" t="n"/>
    </row>
    <row r="41">
      <c r="A41" s="355" t="n"/>
      <c r="B41" s="217" t="inlineStr">
        <is>
          <t>1.3.1</t>
        </is>
      </c>
      <c r="C41" s="175" t="n"/>
      <c r="D41" s="1489" t="inlineStr">
        <is>
          <t>Научно-исследовательская работа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75" t="n"/>
      <c r="T41" s="218" t="n"/>
      <c r="U41" s="175" t="n"/>
      <c r="V41" s="750" t="inlineStr">
        <is>
          <t>2,3,4</t>
        </is>
      </c>
      <c r="W41" s="132" t="n"/>
      <c r="X41" s="182" t="n">
        <v>396</v>
      </c>
      <c r="Y41" s="126" t="n"/>
      <c r="Z41" s="126" t="n"/>
      <c r="AA41" s="175" t="n"/>
      <c r="AB41" s="182" t="n"/>
      <c r="AC41" s="175" t="n"/>
      <c r="AD41" s="182" t="n"/>
      <c r="AE41" s="175" t="n"/>
      <c r="AF41" s="225" t="n"/>
      <c r="AG41" s="179" t="n"/>
      <c r="AH41" s="350" t="n"/>
      <c r="AI41" s="179" t="n"/>
      <c r="AJ41" s="350" t="n"/>
      <c r="AK41" s="179" t="n"/>
      <c r="AL41" s="350">
        <f>AL42+AL43+AL44+AL45</f>
        <v/>
      </c>
      <c r="AM41" s="179" t="n"/>
      <c r="AN41" s="182">
        <f>AN42+AN43+AN44+AN45</f>
        <v/>
      </c>
      <c r="AO41" s="175" t="n"/>
      <c r="AP41" s="225" t="n"/>
      <c r="AQ41" s="179" t="n"/>
      <c r="AR41" s="350" t="n"/>
      <c r="AS41" s="179" t="n"/>
      <c r="AT41" s="350" t="n"/>
      <c r="AU41" s="179" t="n"/>
      <c r="AV41" s="350" t="n">
        <v>130</v>
      </c>
      <c r="AW41" s="179" t="n"/>
      <c r="AX41" s="350" t="n"/>
      <c r="AY41" s="179" t="n"/>
      <c r="AZ41" s="350" t="n">
        <v>4</v>
      </c>
      <c r="BA41" s="179" t="n"/>
      <c r="BB41" s="225" t="n">
        <v>130</v>
      </c>
      <c r="BC41" s="179" t="n"/>
      <c r="BD41" s="350" t="n"/>
      <c r="BE41" s="179" t="n"/>
      <c r="BF41" s="350" t="n">
        <v>4</v>
      </c>
      <c r="BG41" s="179" t="n"/>
      <c r="BH41" s="350" t="n">
        <v>136</v>
      </c>
      <c r="BI41" s="179" t="n"/>
      <c r="BJ41" s="350" t="n"/>
      <c r="BK41" s="179" t="n"/>
      <c r="BL41" s="350" t="n">
        <v>4</v>
      </c>
      <c r="BM41" s="179" t="n"/>
      <c r="BN41" s="222" t="n"/>
      <c r="BO41" s="179" t="n"/>
      <c r="BP41" s="352" t="n"/>
      <c r="BQ41" s="179" t="n"/>
      <c r="BR41" s="352" t="n"/>
      <c r="BS41" s="179" t="n"/>
      <c r="BT41" s="261" t="inlineStr">
        <is>
          <t>УК-4,5</t>
        </is>
      </c>
      <c r="BU41" s="131" t="n"/>
      <c r="BV41" s="132" t="n"/>
      <c r="BW41" s="355" t="n"/>
      <c r="BX41" s="355" t="n"/>
      <c r="BY41" s="1" t="n"/>
      <c r="BZ41" s="1" t="n"/>
      <c r="CA41" s="1" t="n"/>
      <c r="CB41" s="1" t="n"/>
      <c r="CC41" s="1" t="n"/>
    </row>
    <row r="42">
      <c r="A42" s="355" t="n"/>
      <c r="B42" s="217" t="inlineStr">
        <is>
          <t>1.3.2</t>
        </is>
      </c>
      <c r="C42" s="175" t="n"/>
      <c r="D42" s="1489" t="inlineStr">
        <is>
          <t>Теория решения изобретательских задач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75" t="n"/>
      <c r="T42" s="182" t="n">
        <v>3</v>
      </c>
      <c r="U42" s="175" t="n"/>
      <c r="V42" s="130" t="n"/>
      <c r="W42" s="132" t="n"/>
      <c r="X42" s="182" t="n">
        <v>100</v>
      </c>
      <c r="Y42" s="126" t="n"/>
      <c r="Z42" s="126" t="n"/>
      <c r="AA42" s="175" t="n"/>
      <c r="AB42" s="182" t="n">
        <v>42</v>
      </c>
      <c r="AC42" s="175" t="n"/>
      <c r="AD42" s="182">
        <f>AF42+AH42+AJ42+AL42</f>
        <v/>
      </c>
      <c r="AE42" s="175" t="n"/>
      <c r="AF42" s="225" t="n">
        <v>4</v>
      </c>
      <c r="AG42" s="179" t="n"/>
      <c r="AH42" s="350" t="n"/>
      <c r="AI42" s="179" t="n"/>
      <c r="AJ42" s="350" t="n">
        <v>6</v>
      </c>
      <c r="AK42" s="179" t="n"/>
      <c r="AL42" s="350" t="n"/>
      <c r="AM42" s="179" t="n"/>
      <c r="AN42" s="182" t="n"/>
      <c r="AO42" s="175" t="n"/>
      <c r="AP42" s="225" t="n"/>
      <c r="AQ42" s="179" t="n"/>
      <c r="AR42" s="350" t="n"/>
      <c r="AS42" s="179" t="n"/>
      <c r="AT42" s="350" t="n"/>
      <c r="AU42" s="179" t="n"/>
      <c r="AV42" s="350" t="n"/>
      <c r="AW42" s="179" t="n"/>
      <c r="AX42" s="350" t="n"/>
      <c r="AY42" s="179" t="n"/>
      <c r="AZ42" s="350" t="n"/>
      <c r="BA42" s="179" t="n"/>
      <c r="BB42" s="225">
        <f>X42</f>
        <v/>
      </c>
      <c r="BC42" s="179" t="n"/>
      <c r="BD42" s="350">
        <f>AD42</f>
        <v/>
      </c>
      <c r="BE42" s="179" t="n"/>
      <c r="BF42" s="350" t="n">
        <v>3</v>
      </c>
      <c r="BG42" s="179" t="n"/>
      <c r="BH42" s="350" t="n"/>
      <c r="BI42" s="179" t="n"/>
      <c r="BJ42" s="350" t="n"/>
      <c r="BK42" s="179" t="n"/>
      <c r="BL42" s="350" t="n"/>
      <c r="BM42" s="179" t="n"/>
      <c r="BN42" s="225">
        <f>BR42*36</f>
        <v/>
      </c>
      <c r="BO42" s="179" t="n"/>
      <c r="BP42" s="350" t="n"/>
      <c r="BQ42" s="179" t="n"/>
      <c r="BR42" s="350" t="n"/>
      <c r="BS42" s="179" t="n"/>
      <c r="BT42" s="261" t="n"/>
      <c r="BU42" s="131" t="n"/>
      <c r="BV42" s="132" t="n"/>
      <c r="BW42" s="355" t="n"/>
      <c r="BX42" s="355" t="n"/>
      <c r="BY42" s="1" t="n"/>
      <c r="BZ42" s="1" t="n"/>
      <c r="CA42" s="1" t="n"/>
      <c r="CB42" s="1" t="n"/>
      <c r="CC42" s="1" t="n"/>
    </row>
    <row r="43">
      <c r="A43" s="355" t="n"/>
      <c r="B43" s="1369" t="inlineStr">
        <is>
          <t>1.4</t>
        </is>
      </c>
      <c r="C43" s="192" t="n"/>
      <c r="D43" s="3536" t="inlineStr">
        <is>
          <t>Педагогика и психология высшего образования</t>
        </is>
      </c>
      <c r="E43" s="191" t="n"/>
      <c r="F43" s="191" t="n"/>
      <c r="G43" s="191" t="n"/>
      <c r="H43" s="191" t="n"/>
      <c r="I43" s="191" t="n"/>
      <c r="J43" s="191" t="n"/>
      <c r="K43" s="191" t="n"/>
      <c r="L43" s="191" t="n"/>
      <c r="M43" s="191" t="n"/>
      <c r="N43" s="191" t="n"/>
      <c r="O43" s="191" t="n"/>
      <c r="P43" s="191" t="n"/>
      <c r="Q43" s="191" t="n"/>
      <c r="R43" s="191" t="n"/>
      <c r="S43" s="192" t="n"/>
      <c r="T43" s="831" t="n"/>
      <c r="U43" s="192" t="n"/>
      <c r="V43" s="1629" t="n">
        <v>4</v>
      </c>
      <c r="W43" s="192" t="n"/>
      <c r="X43" s="737" t="n">
        <v>108</v>
      </c>
      <c r="Y43" s="194" t="n"/>
      <c r="Z43" s="194" t="n"/>
      <c r="AA43" s="195" t="n"/>
      <c r="AB43" s="1915" t="n">
        <v>56</v>
      </c>
      <c r="AC43" s="192" t="n"/>
      <c r="AD43" s="218">
        <f>AF43+AH43+AJ43+AL43</f>
        <v/>
      </c>
      <c r="AE43" s="175" t="n"/>
      <c r="AF43" s="625" t="n">
        <v>10</v>
      </c>
      <c r="AG43" s="197" t="n"/>
      <c r="AH43" s="626" t="n"/>
      <c r="AI43" s="197" t="n"/>
      <c r="AJ43" s="626" t="n">
        <v>4</v>
      </c>
      <c r="AK43" s="197" t="n"/>
      <c r="AL43" s="626" t="n"/>
      <c r="AM43" s="197" t="n"/>
      <c r="AN43" s="1915" t="n"/>
      <c r="AO43" s="192" t="n"/>
      <c r="AP43" s="625" t="n"/>
      <c r="AQ43" s="197" t="n"/>
      <c r="AR43" s="626" t="n"/>
      <c r="AS43" s="197" t="n"/>
      <c r="AT43" s="626" t="n"/>
      <c r="AU43" s="197" t="n"/>
      <c r="AV43" s="626" t="n"/>
      <c r="AW43" s="197" t="n"/>
      <c r="AX43" s="626" t="n"/>
      <c r="AY43" s="197" t="n"/>
      <c r="AZ43" s="626" t="n"/>
      <c r="BA43" s="197" t="n"/>
      <c r="BB43" s="625" t="n"/>
      <c r="BC43" s="197" t="n"/>
      <c r="BD43" s="626" t="n"/>
      <c r="BE43" s="197" t="n"/>
      <c r="BF43" s="626" t="n"/>
      <c r="BG43" s="197" t="n"/>
      <c r="BH43" s="626">
        <f>X43</f>
        <v/>
      </c>
      <c r="BI43" s="197" t="n"/>
      <c r="BJ43" s="626">
        <f>AD43</f>
        <v/>
      </c>
      <c r="BK43" s="197" t="n"/>
      <c r="BL43" s="626" t="n">
        <v>3</v>
      </c>
      <c r="BM43" s="197" t="n"/>
      <c r="BN43" s="625">
        <f>BR43*36</f>
        <v/>
      </c>
      <c r="BO43" s="197" t="n"/>
      <c r="BP43" s="626" t="n"/>
      <c r="BQ43" s="197" t="n"/>
      <c r="BR43" s="626" t="n"/>
      <c r="BS43" s="197" t="n"/>
      <c r="BT43" s="263" t="inlineStr">
        <is>
          <t>УК-7</t>
        </is>
      </c>
      <c r="BU43" s="194" t="n"/>
      <c r="BV43" s="195" t="n"/>
      <c r="BW43" s="355" t="n"/>
      <c r="BX43" s="355" t="n"/>
      <c r="BY43" s="1" t="n"/>
      <c r="BZ43" s="1" t="n"/>
      <c r="CA43" s="1" t="n"/>
      <c r="CB43" s="1" t="n"/>
      <c r="CC43" s="1" t="n"/>
    </row>
    <row r="44">
      <c r="A44" s="355" t="n"/>
      <c r="B44" s="615" t="n">
        <v>2</v>
      </c>
      <c r="C44" s="586" t="n"/>
      <c r="D44" s="3537" t="inlineStr">
        <is>
          <t>Компонент учреждения образования</t>
        </is>
      </c>
      <c r="E44" s="585" t="n"/>
      <c r="F44" s="585" t="n"/>
      <c r="G44" s="585" t="n"/>
      <c r="H44" s="585" t="n"/>
      <c r="I44" s="585" t="n"/>
      <c r="J44" s="585" t="n"/>
      <c r="K44" s="585" t="n"/>
      <c r="L44" s="585" t="n"/>
      <c r="M44" s="585" t="n"/>
      <c r="N44" s="585" t="n"/>
      <c r="O44" s="585" t="n"/>
      <c r="P44" s="585" t="n"/>
      <c r="Q44" s="585" t="n"/>
      <c r="R44" s="585" t="n"/>
      <c r="S44" s="586" t="n"/>
      <c r="T44" s="3538" t="n"/>
      <c r="U44" s="586" t="n"/>
      <c r="V44" s="1603" t="n"/>
      <c r="W44" s="586" t="n"/>
      <c r="X44" s="615" t="n">
        <v>2034</v>
      </c>
      <c r="Y44" s="585" t="n"/>
      <c r="Z44" s="585" t="n"/>
      <c r="AA44" s="586" t="n"/>
      <c r="AB44" s="615" t="n">
        <v>778</v>
      </c>
      <c r="AC44" s="586" t="n"/>
      <c r="AD44" s="615">
        <f>AD45+AD46+AD49+AD52+AD53+AD56+AD60</f>
        <v/>
      </c>
      <c r="AE44" s="586" t="n"/>
      <c r="AF44" s="612">
        <f>AF45+AF46+AF49+AF52+AF53+AF56+AF60</f>
        <v/>
      </c>
      <c r="AG44" s="613" t="n"/>
      <c r="AH44" s="617">
        <f>AH45+AH46+AH49+AH52+AH53+AH56+AH60</f>
        <v/>
      </c>
      <c r="AI44" s="613" t="n"/>
      <c r="AJ44" s="617">
        <f>AJ45+AJ46+AJ49+AJ52+AJ53+AJ56+AJ60</f>
        <v/>
      </c>
      <c r="AK44" s="613" t="n"/>
      <c r="AL44" s="617">
        <f>AL45+AL46+AL49+AL52+AL53+AL56+AL60</f>
        <v/>
      </c>
      <c r="AM44" s="613" t="n"/>
      <c r="AN44" s="615">
        <f>AN45+AN46+AN49+AN52+AN53+AN56+AN60</f>
        <v/>
      </c>
      <c r="AO44" s="586" t="n"/>
      <c r="AP44" s="612">
        <f>AP45+AP46+AP49+AP52+AP53+AP56+AP60</f>
        <v/>
      </c>
      <c r="AQ44" s="613" t="n"/>
      <c r="AR44" s="617">
        <f>AR45+AR46+AR49+AR52+AR53+AR56+AR60</f>
        <v/>
      </c>
      <c r="AS44" s="613" t="n"/>
      <c r="AT44" s="617">
        <f>AT45+AT46+AT49+AT52+AT53+AT56+AT60</f>
        <v/>
      </c>
      <c r="AU44" s="613" t="n"/>
      <c r="AV44" s="617">
        <f>AV45+AV46+AV49+AV52+AV53+AV56+AV60</f>
        <v/>
      </c>
      <c r="AW44" s="613" t="n"/>
      <c r="AX44" s="617">
        <f>AX45+AX46+AX49+AX52+AX53+AX56+AX60</f>
        <v/>
      </c>
      <c r="AY44" s="613" t="n"/>
      <c r="AZ44" s="617">
        <f>AZ45+AZ46+AZ49+AZ52+AZ53+AZ56+AZ60</f>
        <v/>
      </c>
      <c r="BA44" s="613" t="n"/>
      <c r="BB44" s="612">
        <f>BB45+BB46+BB49+BB52+BB53+BB56+BB60</f>
        <v/>
      </c>
      <c r="BC44" s="613" t="n"/>
      <c r="BD44" s="617">
        <f>BD45+BD46+BD49+BD52+BD53+BD56+BD60</f>
        <v/>
      </c>
      <c r="BE44" s="613" t="n"/>
      <c r="BF44" s="617">
        <f>BF45+BF46+BF49+BF52+BF53+BF56+BF60</f>
        <v/>
      </c>
      <c r="BG44" s="613" t="n"/>
      <c r="BH44" s="617">
        <f>BH45+BH46+BH49+BH52+BH53+BH56+BH60</f>
        <v/>
      </c>
      <c r="BI44" s="613" t="n"/>
      <c r="BJ44" s="617">
        <f>BJ45+BJ46+BJ49+BJ52+BJ53+BJ56+BJ60</f>
        <v/>
      </c>
      <c r="BK44" s="613" t="n"/>
      <c r="BL44" s="617">
        <f>BL45+BL46+BL49+BL52+BL53+BL56+BL60</f>
        <v/>
      </c>
      <c r="BM44" s="613" t="n"/>
      <c r="BN44" s="612">
        <f>BN45+BN46+BN49+BN52+BN53+BN56+BN60</f>
        <v/>
      </c>
      <c r="BO44" s="613" t="n"/>
      <c r="BP44" s="617">
        <f>BP45+BP46+BP49+BP52+BP53+BP56+BP60</f>
        <v/>
      </c>
      <c r="BQ44" s="613" t="n"/>
      <c r="BR44" s="617">
        <f>BR45+BR46+BR49+BR52+BR53+BR56+BR60</f>
        <v/>
      </c>
      <c r="BS44" s="613" t="n"/>
      <c r="BT44" s="615" t="n"/>
      <c r="BU44" s="585" t="n"/>
      <c r="BV44" s="586" t="n"/>
      <c r="BW44" s="355" t="n"/>
      <c r="BX44" s="355" t="n"/>
      <c r="BY44" s="1" t="n"/>
      <c r="BZ44" s="1" t="n"/>
      <c r="CA44" s="1" t="n"/>
      <c r="CB44" s="1" t="n"/>
      <c r="CC44" s="1" t="n"/>
    </row>
    <row r="45">
      <c r="A45" s="355" t="n"/>
      <c r="B45" s="1364" t="inlineStr">
        <is>
          <t>2.1</t>
        </is>
      </c>
      <c r="C45" s="207" t="n"/>
      <c r="D45" s="1423" t="inlineStr">
        <is>
          <t>Иностранный язык для делового и профессионального общения</t>
        </is>
      </c>
      <c r="E45" s="206" t="n"/>
      <c r="F45" s="206" t="n"/>
      <c r="G45" s="206" t="n"/>
      <c r="H45" s="206" t="n"/>
      <c r="I45" s="206" t="n"/>
      <c r="J45" s="206" t="n"/>
      <c r="K45" s="206" t="n"/>
      <c r="L45" s="206" t="n"/>
      <c r="M45" s="206" t="n"/>
      <c r="N45" s="206" t="n"/>
      <c r="O45" s="206" t="n"/>
      <c r="P45" s="206" t="n"/>
      <c r="Q45" s="206" t="n"/>
      <c r="R45" s="206" t="n"/>
      <c r="S45" s="207" t="n"/>
      <c r="T45" s="513" t="n"/>
      <c r="U45" s="207" t="n"/>
      <c r="V45" s="1485" t="n">
        <v>1</v>
      </c>
      <c r="W45" s="207" t="n"/>
      <c r="X45" s="387" t="n">
        <v>108</v>
      </c>
      <c r="Y45" s="123" t="n"/>
      <c r="Z45" s="123" t="n"/>
      <c r="AA45" s="161" t="n"/>
      <c r="AB45" s="821" t="n">
        <v>52</v>
      </c>
      <c r="AC45" s="207" t="n"/>
      <c r="AD45" s="821">
        <f>AF45+AH45+AJ45+AL45</f>
        <v/>
      </c>
      <c r="AE45" s="207" t="n"/>
      <c r="AF45" s="213" t="n"/>
      <c r="AG45" s="139" t="n"/>
      <c r="AH45" s="212" t="n"/>
      <c r="AI45" s="139" t="n"/>
      <c r="AJ45" s="212" t="n">
        <v>16</v>
      </c>
      <c r="AK45" s="139" t="n"/>
      <c r="AL45" s="212" t="n"/>
      <c r="AM45" s="139" t="n"/>
      <c r="AN45" s="821" t="n"/>
      <c r="AO45" s="207" t="n"/>
      <c r="AP45" s="213">
        <f>X45</f>
        <v/>
      </c>
      <c r="AQ45" s="139" t="n"/>
      <c r="AR45" s="212">
        <f>AD45</f>
        <v/>
      </c>
      <c r="AS45" s="139" t="n"/>
      <c r="AT45" s="212" t="n">
        <v>3</v>
      </c>
      <c r="AU45" s="139" t="n"/>
      <c r="AV45" s="212" t="n"/>
      <c r="AW45" s="139" t="n"/>
      <c r="AX45" s="212" t="n"/>
      <c r="AY45" s="139" t="n"/>
      <c r="AZ45" s="212" t="n"/>
      <c r="BA45" s="139" t="n"/>
      <c r="BB45" s="213" t="n"/>
      <c r="BC45" s="139" t="n"/>
      <c r="BD45" s="212" t="n"/>
      <c r="BE45" s="139" t="n"/>
      <c r="BF45" s="212" t="n"/>
      <c r="BG45" s="139" t="n"/>
      <c r="BH45" s="214" t="n"/>
      <c r="BI45" s="139" t="n"/>
      <c r="BJ45" s="214" t="n"/>
      <c r="BK45" s="139" t="n"/>
      <c r="BL45" s="214" t="n"/>
      <c r="BM45" s="139" t="n"/>
      <c r="BN45" s="365" t="n"/>
      <c r="BO45" s="139" t="n"/>
      <c r="BP45" s="214" t="n"/>
      <c r="BQ45" s="139" t="n"/>
      <c r="BR45" s="214" t="n"/>
      <c r="BS45" s="139" t="n"/>
      <c r="BT45" s="171" t="inlineStr">
        <is>
          <t>УК-3</t>
        </is>
      </c>
      <c r="BU45" s="123" t="n"/>
      <c r="BV45" s="161" t="n"/>
      <c r="BW45" s="355" t="n"/>
      <c r="BX45" s="355" t="n"/>
      <c r="BY45" s="1" t="n"/>
      <c r="BZ45" s="1" t="n"/>
      <c r="CA45" s="1" t="n"/>
      <c r="CB45" s="1" t="n"/>
      <c r="CC45" s="1" t="n"/>
    </row>
    <row r="46">
      <c r="A46" s="355" t="n"/>
      <c r="B46" s="216" t="inlineStr">
        <is>
          <t>2.2</t>
        </is>
      </c>
      <c r="C46" s="175" t="n"/>
      <c r="D46" s="2911" t="inlineStr">
        <is>
          <t>Модуль "Теория и практика научных исследований"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75" t="n"/>
      <c r="T46" s="218" t="n"/>
      <c r="U46" s="175" t="n"/>
      <c r="V46" s="734" t="n"/>
      <c r="W46" s="132" t="n"/>
      <c r="X46" s="218" t="n">
        <v>242</v>
      </c>
      <c r="Y46" s="126" t="n"/>
      <c r="Z46" s="126" t="n"/>
      <c r="AA46" s="175" t="n"/>
      <c r="AB46" s="218" t="n">
        <v>86</v>
      </c>
      <c r="AC46" s="175" t="n"/>
      <c r="AD46" s="218">
        <f>AD47+AD48</f>
        <v/>
      </c>
      <c r="AE46" s="175" t="n"/>
      <c r="AF46" s="222">
        <f>AF47+AF48</f>
        <v/>
      </c>
      <c r="AG46" s="179" t="n"/>
      <c r="AH46" s="352">
        <f>AH47+AH48</f>
        <v/>
      </c>
      <c r="AI46" s="179" t="n"/>
      <c r="AJ46" s="352">
        <f>AJ47+AJ48</f>
        <v/>
      </c>
      <c r="AK46" s="179" t="n"/>
      <c r="AL46" s="352">
        <f>AL47+AL48</f>
        <v/>
      </c>
      <c r="AM46" s="179" t="n"/>
      <c r="AN46" s="218">
        <f>AN47+AN48</f>
        <v/>
      </c>
      <c r="AO46" s="175" t="n"/>
      <c r="AP46" s="222">
        <f>AP47+AP48</f>
        <v/>
      </c>
      <c r="AQ46" s="179" t="n"/>
      <c r="AR46" s="352">
        <f>AR47+AR48</f>
        <v/>
      </c>
      <c r="AS46" s="179" t="n"/>
      <c r="AT46" s="352">
        <f>AT47+AT48</f>
        <v/>
      </c>
      <c r="AU46" s="179" t="n"/>
      <c r="AV46" s="352">
        <f>AV47+AV48</f>
        <v/>
      </c>
      <c r="AW46" s="179" t="n"/>
      <c r="AX46" s="352">
        <f>AX47+AX48</f>
        <v/>
      </c>
      <c r="AY46" s="179" t="n"/>
      <c r="AZ46" s="352">
        <f>AZ47+AZ48</f>
        <v/>
      </c>
      <c r="BA46" s="179" t="n"/>
      <c r="BB46" s="222">
        <f>BB47+BB48</f>
        <v/>
      </c>
      <c r="BC46" s="179" t="n"/>
      <c r="BD46" s="352">
        <f>BD47+BD48</f>
        <v/>
      </c>
      <c r="BE46" s="179" t="n"/>
      <c r="BF46" s="352">
        <f>BF47+BF48</f>
        <v/>
      </c>
      <c r="BG46" s="179" t="n"/>
      <c r="BH46" s="352">
        <f>BH47+BH48</f>
        <v/>
      </c>
      <c r="BI46" s="179" t="n"/>
      <c r="BJ46" s="352">
        <f>BJ47+BJ48</f>
        <v/>
      </c>
      <c r="BK46" s="179" t="n"/>
      <c r="BL46" s="352">
        <f>BL47+BL48</f>
        <v/>
      </c>
      <c r="BM46" s="179" t="n"/>
      <c r="BN46" s="222">
        <f>BN47+BN48</f>
        <v/>
      </c>
      <c r="BO46" s="179" t="n"/>
      <c r="BP46" s="352">
        <f>BP47+BP48</f>
        <v/>
      </c>
      <c r="BQ46" s="179" t="n"/>
      <c r="BR46" s="352">
        <f>BR47+BR48</f>
        <v/>
      </c>
      <c r="BS46" s="179" t="n"/>
      <c r="BT46" s="405" t="n"/>
      <c r="BU46" s="131" t="n"/>
      <c r="BV46" s="132" t="n"/>
      <c r="BW46" s="355" t="n"/>
      <c r="BX46" s="355" t="n"/>
      <c r="BY46" s="1" t="n"/>
      <c r="BZ46" s="1" t="n"/>
      <c r="CA46" s="1" t="n"/>
      <c r="CB46" s="1" t="n"/>
      <c r="CC46" s="1" t="n"/>
    </row>
    <row r="47">
      <c r="A47" s="355" t="n"/>
      <c r="B47" s="217" t="inlineStr">
        <is>
          <t>2.2.1</t>
        </is>
      </c>
      <c r="C47" s="175" t="n"/>
      <c r="D47" s="1489" t="inlineStr">
        <is>
          <t>Организация и планирование научных исследований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75" t="n"/>
      <c r="T47" s="182" t="n">
        <v>1</v>
      </c>
      <c r="U47" s="175" t="n"/>
      <c r="V47" s="130" t="n"/>
      <c r="W47" s="132" t="n"/>
      <c r="X47" s="182" t="n">
        <v>136</v>
      </c>
      <c r="Y47" s="126" t="n"/>
      <c r="Z47" s="126" t="n"/>
      <c r="AA47" s="175" t="n"/>
      <c r="AB47" s="182" t="n">
        <v>42</v>
      </c>
      <c r="AC47" s="175" t="n"/>
      <c r="AD47" s="182">
        <f>AF47+AH47+AJ47+AL47</f>
        <v/>
      </c>
      <c r="AE47" s="175" t="n"/>
      <c r="AF47" s="225" t="n">
        <v>6</v>
      </c>
      <c r="AG47" s="179" t="n"/>
      <c r="AH47" s="350" t="n"/>
      <c r="AI47" s="179" t="n"/>
      <c r="AJ47" s="350" t="n">
        <v>4</v>
      </c>
      <c r="AK47" s="179" t="n"/>
      <c r="AL47" s="350" t="n"/>
      <c r="AM47" s="179" t="n"/>
      <c r="AN47" s="182" t="n"/>
      <c r="AO47" s="175" t="n"/>
      <c r="AP47" s="225">
        <f>X47</f>
        <v/>
      </c>
      <c r="AQ47" s="179" t="n"/>
      <c r="AR47" s="350">
        <f>AD47</f>
        <v/>
      </c>
      <c r="AS47" s="179" t="n"/>
      <c r="AT47" s="350" t="n">
        <v>4</v>
      </c>
      <c r="AU47" s="179" t="n"/>
      <c r="AV47" s="350" t="n"/>
      <c r="AW47" s="179" t="n"/>
      <c r="AX47" s="350" t="n"/>
      <c r="AY47" s="179" t="n"/>
      <c r="AZ47" s="350" t="n"/>
      <c r="BA47" s="179" t="n"/>
      <c r="BB47" s="225" t="n"/>
      <c r="BC47" s="179" t="n"/>
      <c r="BD47" s="350" t="n"/>
      <c r="BE47" s="179" t="n"/>
      <c r="BF47" s="350" t="n"/>
      <c r="BG47" s="179" t="n"/>
      <c r="BH47" s="350" t="n"/>
      <c r="BI47" s="179" t="n"/>
      <c r="BJ47" s="350" t="n"/>
      <c r="BK47" s="179" t="n"/>
      <c r="BL47" s="350" t="n"/>
      <c r="BM47" s="179" t="n"/>
      <c r="BN47" s="225" t="n"/>
      <c r="BO47" s="179" t="n"/>
      <c r="BP47" s="350" t="n"/>
      <c r="BQ47" s="179" t="n"/>
      <c r="BR47" s="350" t="n"/>
      <c r="BS47" s="179" t="n"/>
      <c r="BT47" s="261" t="inlineStr">
        <is>
          <t>СК-1</t>
        </is>
      </c>
      <c r="BU47" s="131" t="n"/>
      <c r="BV47" s="132" t="n"/>
      <c r="BW47" s="355" t="n"/>
      <c r="BX47" s="355" t="n"/>
      <c r="BY47" s="1" t="n"/>
      <c r="BZ47" s="1" t="n"/>
      <c r="CA47" s="1" t="n"/>
      <c r="CB47" s="1" t="n"/>
      <c r="CC47" s="1" t="n"/>
    </row>
    <row r="48">
      <c r="A48" s="355" t="n"/>
      <c r="B48" s="217" t="inlineStr">
        <is>
          <t>2.2.2</t>
        </is>
      </c>
      <c r="C48" s="175" t="n"/>
      <c r="D48" s="3534" t="inlineStr">
        <is>
          <t xml:space="preserve">Современные системы контроля и анализа электронных материалов и изделий 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2" t="n"/>
      <c r="T48" s="182" t="n"/>
      <c r="U48" s="175" t="n"/>
      <c r="V48" s="130" t="n">
        <v>3</v>
      </c>
      <c r="W48" s="132" t="n"/>
      <c r="X48" s="182" t="n">
        <v>106</v>
      </c>
      <c r="Y48" s="126" t="n"/>
      <c r="Z48" s="126" t="n"/>
      <c r="AA48" s="175" t="n"/>
      <c r="AB48" s="182" t="n">
        <v>44</v>
      </c>
      <c r="AC48" s="175" t="n"/>
      <c r="AD48" s="182">
        <f>AF48+AH48+AJ48+AL48</f>
        <v/>
      </c>
      <c r="AE48" s="175" t="n"/>
      <c r="AF48" s="225" t="n">
        <v>6</v>
      </c>
      <c r="AG48" s="179" t="n"/>
      <c r="AH48" s="350" t="n">
        <v>6</v>
      </c>
      <c r="AI48" s="179" t="n"/>
      <c r="AJ48" s="350" t="n"/>
      <c r="AK48" s="179" t="n"/>
      <c r="AL48" s="350" t="n"/>
      <c r="AM48" s="179" t="n"/>
      <c r="AN48" s="182" t="n"/>
      <c r="AO48" s="175" t="n"/>
      <c r="AP48" s="225" t="n"/>
      <c r="AQ48" s="179" t="n"/>
      <c r="AR48" s="350" t="n"/>
      <c r="AS48" s="179" t="n"/>
      <c r="AT48" s="350" t="n"/>
      <c r="AU48" s="179" t="n"/>
      <c r="AV48" s="350" t="n"/>
      <c r="AW48" s="179" t="n"/>
      <c r="AX48" s="350" t="n"/>
      <c r="AY48" s="179" t="n"/>
      <c r="AZ48" s="350" t="n"/>
      <c r="BA48" s="179" t="n"/>
      <c r="BB48" s="225">
        <f>X48</f>
        <v/>
      </c>
      <c r="BC48" s="179" t="n"/>
      <c r="BD48" s="350">
        <f>AD48</f>
        <v/>
      </c>
      <c r="BE48" s="179" t="n"/>
      <c r="BF48" s="350" t="n">
        <v>3</v>
      </c>
      <c r="BG48" s="179" t="n"/>
      <c r="BH48" s="350" t="n"/>
      <c r="BI48" s="179" t="n"/>
      <c r="BJ48" s="350" t="n"/>
      <c r="BK48" s="179" t="n"/>
      <c r="BL48" s="350" t="n"/>
      <c r="BM48" s="179" t="n"/>
      <c r="BN48" s="225" t="n"/>
      <c r="BO48" s="179" t="n"/>
      <c r="BP48" s="350" t="n"/>
      <c r="BQ48" s="179" t="n"/>
      <c r="BR48" s="350" t="n"/>
      <c r="BS48" s="179" t="n"/>
      <c r="BT48" s="261" t="inlineStr">
        <is>
          <t>СК-2</t>
        </is>
      </c>
      <c r="BU48" s="131" t="n"/>
      <c r="BV48" s="132" t="n"/>
      <c r="BW48" s="355" t="n"/>
      <c r="BX48" s="355" t="n"/>
      <c r="BY48" s="1" t="n"/>
      <c r="BZ48" s="1" t="n"/>
      <c r="CA48" s="1" t="n"/>
      <c r="CB48" s="1" t="n"/>
      <c r="CC48" s="1" t="n"/>
    </row>
    <row r="49">
      <c r="A49" s="355" t="n"/>
      <c r="B49" s="216" t="inlineStr">
        <is>
          <t>2.3</t>
        </is>
      </c>
      <c r="C49" s="175" t="n"/>
      <c r="D49" s="3535" t="inlineStr">
        <is>
          <t>Модуль "Материаловедение в электронике"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2" t="n"/>
      <c r="T49" s="182" t="n"/>
      <c r="U49" s="175" t="n"/>
      <c r="V49" s="182" t="n"/>
      <c r="W49" s="175" t="n"/>
      <c r="X49" s="218" t="n">
        <v>422</v>
      </c>
      <c r="Y49" s="126" t="n"/>
      <c r="Z49" s="126" t="n"/>
      <c r="AA49" s="175" t="n"/>
      <c r="AB49" s="218" t="n">
        <v>156</v>
      </c>
      <c r="AC49" s="175" t="n"/>
      <c r="AD49" s="218">
        <f>AD50+AD51</f>
        <v/>
      </c>
      <c r="AE49" s="175" t="n"/>
      <c r="AF49" s="222">
        <f>AF50+AF51</f>
        <v/>
      </c>
      <c r="AG49" s="179" t="n"/>
      <c r="AH49" s="352">
        <f>AH50+AH51</f>
        <v/>
      </c>
      <c r="AI49" s="179" t="n"/>
      <c r="AJ49" s="352">
        <f>AJ50+AJ51</f>
        <v/>
      </c>
      <c r="AK49" s="179" t="n"/>
      <c r="AL49" s="352">
        <f>AL50+AL51</f>
        <v/>
      </c>
      <c r="AM49" s="179" t="n"/>
      <c r="AN49" s="218">
        <f>AN50+AN51</f>
        <v/>
      </c>
      <c r="AO49" s="175" t="n"/>
      <c r="AP49" s="222">
        <f>AP50+AP51</f>
        <v/>
      </c>
      <c r="AQ49" s="179" t="n"/>
      <c r="AR49" s="352">
        <f>AR50+AR51</f>
        <v/>
      </c>
      <c r="AS49" s="179" t="n"/>
      <c r="AT49" s="352">
        <f>AT50+AT51</f>
        <v/>
      </c>
      <c r="AU49" s="179" t="n"/>
      <c r="AV49" s="352">
        <f>AV50+AV51</f>
        <v/>
      </c>
      <c r="AW49" s="179" t="n"/>
      <c r="AX49" s="352">
        <f>AX50+AX51</f>
        <v/>
      </c>
      <c r="AY49" s="179" t="n"/>
      <c r="AZ49" s="352">
        <f>AZ50+AZ51</f>
        <v/>
      </c>
      <c r="BA49" s="179" t="n"/>
      <c r="BB49" s="222">
        <f>BB50+BB51</f>
        <v/>
      </c>
      <c r="BC49" s="179" t="n"/>
      <c r="BD49" s="352">
        <f>BD50+BD51</f>
        <v/>
      </c>
      <c r="BE49" s="179" t="n"/>
      <c r="BF49" s="352">
        <f>BF50+BF51</f>
        <v/>
      </c>
      <c r="BG49" s="179" t="n"/>
      <c r="BH49" s="352">
        <f>BH50+BH51</f>
        <v/>
      </c>
      <c r="BI49" s="179" t="n"/>
      <c r="BJ49" s="352">
        <f>BJ50+BJ51</f>
        <v/>
      </c>
      <c r="BK49" s="179" t="n"/>
      <c r="BL49" s="352">
        <f>BL50+BL51</f>
        <v/>
      </c>
      <c r="BM49" s="179" t="n"/>
      <c r="BN49" s="222">
        <f>BN50+BN51</f>
        <v/>
      </c>
      <c r="BO49" s="179" t="n"/>
      <c r="BP49" s="352">
        <f>BP50+BP51</f>
        <v/>
      </c>
      <c r="BQ49" s="179" t="n"/>
      <c r="BR49" s="352">
        <f>BR50+BR51</f>
        <v/>
      </c>
      <c r="BS49" s="179" t="n"/>
      <c r="BT49" s="405" t="n"/>
      <c r="BU49" s="131" t="n"/>
      <c r="BV49" s="132" t="n"/>
      <c r="BW49" s="355" t="n"/>
      <c r="BX49" s="355" t="n"/>
      <c r="BY49" s="1" t="n"/>
      <c r="BZ49" s="1" t="n"/>
      <c r="CA49" s="1" t="n"/>
      <c r="CB49" s="1" t="n"/>
      <c r="CC49" s="1" t="n"/>
    </row>
    <row r="50">
      <c r="A50" s="355" t="n"/>
      <c r="B50" s="217" t="inlineStr">
        <is>
          <t>2.3.1</t>
        </is>
      </c>
      <c r="C50" s="175" t="n"/>
      <c r="D50" s="3534" t="inlineStr">
        <is>
          <t>Физико-химия проводников и полупроводников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2" t="n"/>
      <c r="T50" s="182" t="n">
        <v>3</v>
      </c>
      <c r="U50" s="175" t="n"/>
      <c r="V50" s="130" t="n">
        <v>2</v>
      </c>
      <c r="W50" s="132" t="n"/>
      <c r="X50" s="182" t="n">
        <v>206</v>
      </c>
      <c r="Y50" s="126" t="n"/>
      <c r="Z50" s="126" t="n"/>
      <c r="AA50" s="175" t="n"/>
      <c r="AB50" s="182" t="n">
        <v>72</v>
      </c>
      <c r="AC50" s="175" t="n"/>
      <c r="AD50" s="182">
        <f>AF50+AH50+AJ50</f>
        <v/>
      </c>
      <c r="AE50" s="175" t="n"/>
      <c r="AF50" s="225" t="n">
        <v>8</v>
      </c>
      <c r="AG50" s="179" t="n"/>
      <c r="AH50" s="350" t="n">
        <v>4</v>
      </c>
      <c r="AI50" s="179" t="n"/>
      <c r="AJ50" s="350" t="n">
        <v>6</v>
      </c>
      <c r="AK50" s="179" t="n"/>
      <c r="AL50" s="350">
        <f>AL51+AL52+AL53</f>
        <v/>
      </c>
      <c r="AM50" s="179" t="n"/>
      <c r="AN50" s="182">
        <f>AN51+AN52+AN53</f>
        <v/>
      </c>
      <c r="AO50" s="175" t="n"/>
      <c r="AP50" s="225" t="n"/>
      <c r="AQ50" s="179" t="n"/>
      <c r="AR50" s="350" t="n"/>
      <c r="AS50" s="179" t="n"/>
      <c r="AT50" s="350" t="n"/>
      <c r="AU50" s="179" t="n"/>
      <c r="AV50" s="350" t="n">
        <v>96</v>
      </c>
      <c r="AW50" s="179" t="n"/>
      <c r="AX50" s="350" t="n">
        <v>8</v>
      </c>
      <c r="AY50" s="179" t="n"/>
      <c r="AZ50" s="350" t="n">
        <v>3</v>
      </c>
      <c r="BA50" s="179" t="n"/>
      <c r="BB50" s="225" t="n">
        <v>110</v>
      </c>
      <c r="BC50" s="179" t="n"/>
      <c r="BD50" s="350" t="n">
        <v>10</v>
      </c>
      <c r="BE50" s="179" t="n"/>
      <c r="BF50" s="350" t="n">
        <v>3</v>
      </c>
      <c r="BG50" s="179" t="n"/>
      <c r="BH50" s="350" t="n"/>
      <c r="BI50" s="179" t="n"/>
      <c r="BJ50" s="350" t="n"/>
      <c r="BK50" s="179" t="n"/>
      <c r="BL50" s="350" t="n"/>
      <c r="BM50" s="179" t="n"/>
      <c r="BN50" s="222" t="n"/>
      <c r="BO50" s="179" t="n"/>
      <c r="BP50" s="352" t="n"/>
      <c r="BQ50" s="179" t="n"/>
      <c r="BR50" s="352" t="n"/>
      <c r="BS50" s="179" t="n"/>
      <c r="BT50" s="261" t="inlineStr">
        <is>
          <t>СК-3</t>
        </is>
      </c>
      <c r="BU50" s="131" t="n"/>
      <c r="BV50" s="132" t="n"/>
      <c r="BW50" s="355" t="n"/>
      <c r="BX50" s="355" t="n"/>
      <c r="BY50" s="1" t="n"/>
      <c r="BZ50" s="1" t="n"/>
      <c r="CA50" s="1" t="n"/>
      <c r="CB50" s="1" t="n"/>
      <c r="CC50" s="1" t="n"/>
    </row>
    <row r="51">
      <c r="A51" s="355" t="n"/>
      <c r="B51" s="217" t="inlineStr">
        <is>
          <t>2.3.2</t>
        </is>
      </c>
      <c r="C51" s="175" t="n"/>
      <c r="D51" s="3534" t="inlineStr">
        <is>
          <t>Диэлектрики: эффекты и материалы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2" t="n"/>
      <c r="T51" s="182" t="n">
        <v>5</v>
      </c>
      <c r="U51" s="175" t="n"/>
      <c r="V51" s="130" t="n">
        <v>4</v>
      </c>
      <c r="W51" s="132" t="n"/>
      <c r="X51" s="182" t="n">
        <v>216</v>
      </c>
      <c r="Y51" s="126" t="n"/>
      <c r="Z51" s="126" t="n"/>
      <c r="AA51" s="175" t="n"/>
      <c r="AB51" s="182" t="n">
        <v>84</v>
      </c>
      <c r="AC51" s="175" t="n"/>
      <c r="AD51" s="182">
        <f>AF51+AH51+AJ51</f>
        <v/>
      </c>
      <c r="AE51" s="175" t="n"/>
      <c r="AF51" s="225" t="n">
        <v>10</v>
      </c>
      <c r="AG51" s="179" t="n"/>
      <c r="AH51" s="350" t="n">
        <v>4</v>
      </c>
      <c r="AI51" s="179" t="n"/>
      <c r="AJ51" s="350" t="n">
        <v>8</v>
      </c>
      <c r="AK51" s="179" t="n"/>
      <c r="AL51" s="350" t="n"/>
      <c r="AM51" s="179" t="n"/>
      <c r="AN51" s="182" t="n"/>
      <c r="AO51" s="175" t="n"/>
      <c r="AP51" s="225" t="n"/>
      <c r="AQ51" s="179" t="n"/>
      <c r="AR51" s="350" t="n"/>
      <c r="AS51" s="179" t="n"/>
      <c r="AT51" s="350" t="n"/>
      <c r="AU51" s="179" t="n"/>
      <c r="AV51" s="350" t="n"/>
      <c r="AW51" s="179" t="n"/>
      <c r="AX51" s="350" t="n"/>
      <c r="AY51" s="179" t="n"/>
      <c r="AZ51" s="350" t="n"/>
      <c r="BA51" s="179" t="n"/>
      <c r="BB51" s="225" t="n"/>
      <c r="BC51" s="179" t="n"/>
      <c r="BD51" s="350" t="n"/>
      <c r="BE51" s="179" t="n"/>
      <c r="BF51" s="350" t="n"/>
      <c r="BG51" s="179" t="n"/>
      <c r="BH51" s="350" t="n">
        <v>110</v>
      </c>
      <c r="BI51" s="179" t="n"/>
      <c r="BJ51" s="350" t="n">
        <v>10</v>
      </c>
      <c r="BK51" s="179" t="n"/>
      <c r="BL51" s="350" t="n">
        <v>3</v>
      </c>
      <c r="BM51" s="179" t="n"/>
      <c r="BN51" s="225" t="n">
        <v>106</v>
      </c>
      <c r="BO51" s="179" t="n"/>
      <c r="BP51" s="350" t="n">
        <v>12</v>
      </c>
      <c r="BQ51" s="179" t="n"/>
      <c r="BR51" s="350" t="n">
        <v>3</v>
      </c>
      <c r="BS51" s="179" t="n"/>
      <c r="BT51" s="261" t="inlineStr">
        <is>
          <t>СК-4</t>
        </is>
      </c>
      <c r="BU51" s="131" t="n"/>
      <c r="BV51" s="132" t="n"/>
      <c r="BW51" s="355" t="n"/>
      <c r="BX51" s="355" t="n"/>
      <c r="BY51" s="1" t="n"/>
      <c r="BZ51" s="1" t="n"/>
      <c r="CA51" s="1" t="n"/>
      <c r="CB51" s="1" t="n"/>
      <c r="CC51" s="1" t="n"/>
    </row>
    <row r="52">
      <c r="A52" s="355" t="n"/>
      <c r="B52" s="216" t="inlineStr">
        <is>
          <t>2.4</t>
        </is>
      </c>
      <c r="C52" s="175" t="n"/>
      <c r="D52" s="3535" t="inlineStr">
        <is>
          <t>Элементы кристаллооптики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2" t="n"/>
      <c r="T52" s="182" t="n">
        <v>5</v>
      </c>
      <c r="U52" s="175" t="n"/>
      <c r="V52" s="130" t="n">
        <v>4</v>
      </c>
      <c r="W52" s="132" t="n"/>
      <c r="X52" s="218" t="n">
        <v>218</v>
      </c>
      <c r="Y52" s="126" t="n"/>
      <c r="Z52" s="126" t="n"/>
      <c r="AA52" s="175" t="n"/>
      <c r="AB52" s="218" t="n">
        <v>90</v>
      </c>
      <c r="AC52" s="175" t="n"/>
      <c r="AD52" s="218">
        <f>AF52+AH52+AJ52</f>
        <v/>
      </c>
      <c r="AE52" s="175" t="n"/>
      <c r="AF52" s="222" t="n">
        <v>10</v>
      </c>
      <c r="AG52" s="179" t="n"/>
      <c r="AH52" s="352" t="n">
        <v>4</v>
      </c>
      <c r="AI52" s="179" t="n"/>
      <c r="AJ52" s="352" t="n">
        <v>10</v>
      </c>
      <c r="AK52" s="179" t="n"/>
      <c r="AL52" s="352" t="n"/>
      <c r="AM52" s="179" t="n"/>
      <c r="AN52" s="218" t="n"/>
      <c r="AO52" s="175" t="n"/>
      <c r="AP52" s="222" t="n"/>
      <c r="AQ52" s="179" t="n"/>
      <c r="AR52" s="352" t="n"/>
      <c r="AS52" s="179" t="n"/>
      <c r="AT52" s="352" t="n"/>
      <c r="AU52" s="179" t="n"/>
      <c r="AV52" s="352" t="n"/>
      <c r="AW52" s="179" t="n"/>
      <c r="AX52" s="352" t="n"/>
      <c r="AY52" s="179" t="n"/>
      <c r="AZ52" s="352" t="n"/>
      <c r="BA52" s="179" t="n"/>
      <c r="BB52" s="222" t="n"/>
      <c r="BC52" s="179" t="n"/>
      <c r="BD52" s="352" t="n"/>
      <c r="BE52" s="179" t="n"/>
      <c r="BF52" s="352" t="n"/>
      <c r="BG52" s="179" t="n"/>
      <c r="BH52" s="352" t="n">
        <v>110</v>
      </c>
      <c r="BI52" s="179" t="n"/>
      <c r="BJ52" s="352" t="n">
        <v>10</v>
      </c>
      <c r="BK52" s="179" t="n"/>
      <c r="BL52" s="352" t="n">
        <v>3</v>
      </c>
      <c r="BM52" s="179" t="n"/>
      <c r="BN52" s="222" t="n">
        <v>108</v>
      </c>
      <c r="BO52" s="179" t="n"/>
      <c r="BP52" s="352" t="n">
        <v>14</v>
      </c>
      <c r="BQ52" s="179" t="n"/>
      <c r="BR52" s="352" t="n">
        <v>3</v>
      </c>
      <c r="BS52" s="179" t="n"/>
      <c r="BT52" s="261" t="inlineStr">
        <is>
          <t>СК-5</t>
        </is>
      </c>
      <c r="BU52" s="131" t="n"/>
      <c r="BV52" s="132" t="n"/>
      <c r="BW52" s="355" t="n"/>
      <c r="BX52" s="355" t="n"/>
      <c r="BY52" s="1" t="n"/>
      <c r="BZ52" s="1" t="n"/>
      <c r="CA52" s="1" t="n"/>
      <c r="CB52" s="1" t="n"/>
      <c r="CC52" s="1" t="n"/>
    </row>
    <row r="53">
      <c r="A53" s="355" t="n"/>
      <c r="B53" s="216" t="inlineStr">
        <is>
          <t>2.5</t>
        </is>
      </c>
      <c r="C53" s="175" t="n"/>
      <c r="D53" s="3535" t="inlineStr">
        <is>
          <t>Модуль "Физико-химия магнитных явлений"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2" t="n"/>
      <c r="T53" s="182" t="n"/>
      <c r="U53" s="175" t="n"/>
      <c r="V53" s="130" t="n"/>
      <c r="W53" s="132" t="n"/>
      <c r="X53" s="218" t="n">
        <v>386</v>
      </c>
      <c r="Y53" s="126" t="n"/>
      <c r="Z53" s="126" t="n"/>
      <c r="AA53" s="175" t="n"/>
      <c r="AB53" s="218" t="n">
        <v>138</v>
      </c>
      <c r="AC53" s="175" t="n"/>
      <c r="AD53" s="218">
        <f>AD54+AD55</f>
        <v/>
      </c>
      <c r="AE53" s="175" t="n"/>
      <c r="AF53" s="222">
        <f>AF54+AF55</f>
        <v/>
      </c>
      <c r="AG53" s="179" t="n"/>
      <c r="AH53" s="352">
        <f>AH54+AH55</f>
        <v/>
      </c>
      <c r="AI53" s="179" t="n"/>
      <c r="AJ53" s="352">
        <f>AJ54+AJ55</f>
        <v/>
      </c>
      <c r="AK53" s="179" t="n"/>
      <c r="AL53" s="352">
        <f>AL54+AL55</f>
        <v/>
      </c>
      <c r="AM53" s="179" t="n"/>
      <c r="AN53" s="218">
        <f>AN54+AN55</f>
        <v/>
      </c>
      <c r="AO53" s="175" t="n"/>
      <c r="AP53" s="222">
        <f>AP54+AP55</f>
        <v/>
      </c>
      <c r="AQ53" s="179" t="n"/>
      <c r="AR53" s="352">
        <f>AR54+AR55</f>
        <v/>
      </c>
      <c r="AS53" s="179" t="n"/>
      <c r="AT53" s="352">
        <f>AT54+AT55</f>
        <v/>
      </c>
      <c r="AU53" s="179" t="n"/>
      <c r="AV53" s="352">
        <f>AV54+AV55</f>
        <v/>
      </c>
      <c r="AW53" s="179" t="n"/>
      <c r="AX53" s="352">
        <f>AX54+AX55</f>
        <v/>
      </c>
      <c r="AY53" s="179" t="n"/>
      <c r="AZ53" s="352">
        <f>AZ54+AZ55</f>
        <v/>
      </c>
      <c r="BA53" s="179" t="n"/>
      <c r="BB53" s="222">
        <f>BB54+BB55</f>
        <v/>
      </c>
      <c r="BC53" s="179" t="n"/>
      <c r="BD53" s="352">
        <f>BD54+BD55</f>
        <v/>
      </c>
      <c r="BE53" s="179" t="n"/>
      <c r="BF53" s="352">
        <f>BF54+BF55</f>
        <v/>
      </c>
      <c r="BG53" s="179" t="n"/>
      <c r="BH53" s="352">
        <f>BH54+BH55</f>
        <v/>
      </c>
      <c r="BI53" s="179" t="n"/>
      <c r="BJ53" s="352">
        <f>BJ54+BJ55</f>
        <v/>
      </c>
      <c r="BK53" s="179" t="n"/>
      <c r="BL53" s="352">
        <f>BL54+BL55</f>
        <v/>
      </c>
      <c r="BM53" s="179" t="n"/>
      <c r="BN53" s="222">
        <f>BN54+BN55</f>
        <v/>
      </c>
      <c r="BO53" s="179" t="n"/>
      <c r="BP53" s="352">
        <f>BP54+BP55</f>
        <v/>
      </c>
      <c r="BQ53" s="179" t="n"/>
      <c r="BR53" s="352">
        <f>BR54+BR55</f>
        <v/>
      </c>
      <c r="BS53" s="179" t="n"/>
      <c r="BT53" s="261" t="n"/>
      <c r="BU53" s="131" t="n"/>
      <c r="BV53" s="132" t="n"/>
      <c r="BW53" s="355" t="n"/>
      <c r="BX53" s="355" t="n"/>
      <c r="BY53" s="1" t="n"/>
      <c r="BZ53" s="1" t="n"/>
      <c r="CA53" s="1" t="n"/>
      <c r="CB53" s="1" t="n"/>
      <c r="CC53" s="1" t="n"/>
    </row>
    <row r="54">
      <c r="A54" s="355" t="n"/>
      <c r="B54" s="217" t="inlineStr">
        <is>
          <t>2.5.1</t>
        </is>
      </c>
      <c r="C54" s="175" t="n"/>
      <c r="D54" s="3534" t="inlineStr">
        <is>
          <t>Упорядоченные магнитные материалы и их свойства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2" t="n"/>
      <c r="T54" s="218" t="n"/>
      <c r="U54" s="175" t="n"/>
      <c r="V54" s="130" t="n">
        <v>2</v>
      </c>
      <c r="W54" s="132" t="n"/>
      <c r="X54" s="182" t="n">
        <v>170</v>
      </c>
      <c r="Y54" s="126" t="n"/>
      <c r="Z54" s="126" t="n"/>
      <c r="AA54" s="175" t="n"/>
      <c r="AB54" s="182" t="n">
        <v>52</v>
      </c>
      <c r="AC54" s="175" t="n"/>
      <c r="AD54" s="182">
        <f>AF54+AH54+AJ54+AL54</f>
        <v/>
      </c>
      <c r="AE54" s="175" t="n"/>
      <c r="AF54" s="225" t="n">
        <v>6</v>
      </c>
      <c r="AG54" s="179" t="n"/>
      <c r="AH54" s="350" t="n">
        <v>4</v>
      </c>
      <c r="AI54" s="179" t="n"/>
      <c r="AJ54" s="350" t="n">
        <v>4</v>
      </c>
      <c r="AK54" s="179" t="n"/>
      <c r="AL54" s="350">
        <f>AL55+AL66</f>
        <v/>
      </c>
      <c r="AM54" s="179" t="n"/>
      <c r="AN54" s="182">
        <f>AN55+AN66</f>
        <v/>
      </c>
      <c r="AO54" s="175" t="n"/>
      <c r="AP54" s="225" t="n"/>
      <c r="AQ54" s="179" t="n"/>
      <c r="AR54" s="350" t="n"/>
      <c r="AS54" s="179" t="n"/>
      <c r="AT54" s="350" t="n"/>
      <c r="AU54" s="179" t="n"/>
      <c r="AV54" s="350">
        <f>X54</f>
        <v/>
      </c>
      <c r="AW54" s="179" t="n"/>
      <c r="AX54" s="350">
        <f>AD54</f>
        <v/>
      </c>
      <c r="AY54" s="179" t="n"/>
      <c r="AZ54" s="350" t="n">
        <v>5</v>
      </c>
      <c r="BA54" s="179" t="n"/>
      <c r="BB54" s="225" t="n"/>
      <c r="BC54" s="179" t="n"/>
      <c r="BD54" s="350" t="n"/>
      <c r="BE54" s="179" t="n"/>
      <c r="BF54" s="350" t="n"/>
      <c r="BG54" s="179" t="n"/>
      <c r="BH54" s="350" t="n"/>
      <c r="BI54" s="179" t="n"/>
      <c r="BJ54" s="350" t="n"/>
      <c r="BK54" s="179" t="n"/>
      <c r="BL54" s="350" t="n"/>
      <c r="BM54" s="179" t="n"/>
      <c r="BN54" s="222" t="n"/>
      <c r="BO54" s="179" t="n"/>
      <c r="BP54" s="352" t="n"/>
      <c r="BQ54" s="179" t="n"/>
      <c r="BR54" s="352" t="n"/>
      <c r="BS54" s="179" t="n"/>
      <c r="BT54" s="261" t="inlineStr">
        <is>
          <t>СК-6</t>
        </is>
      </c>
      <c r="BU54" s="131" t="n"/>
      <c r="BV54" s="132" t="n"/>
      <c r="BW54" s="355" t="n"/>
      <c r="BX54" s="355" t="n"/>
      <c r="BY54" s="1" t="n"/>
      <c r="BZ54" s="1" t="n"/>
      <c r="CA54" s="1" t="n"/>
      <c r="CB54" s="1" t="n"/>
      <c r="CC54" s="1" t="n"/>
    </row>
    <row r="55">
      <c r="A55" s="355" t="n"/>
      <c r="B55" s="217" t="inlineStr">
        <is>
          <t>2.5.2</t>
        </is>
      </c>
      <c r="C55" s="175" t="n"/>
      <c r="D55" s="3534" t="inlineStr">
        <is>
          <t>Низкоразмерный магнетизм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2" t="n"/>
      <c r="T55" s="182" t="n">
        <v>4</v>
      </c>
      <c r="U55" s="175" t="n"/>
      <c r="V55" s="130" t="n">
        <v>3</v>
      </c>
      <c r="W55" s="132" t="n"/>
      <c r="X55" s="182" t="n">
        <v>216</v>
      </c>
      <c r="Y55" s="126" t="n"/>
      <c r="Z55" s="126" t="n"/>
      <c r="AA55" s="175" t="n"/>
      <c r="AB55" s="182" t="n">
        <v>86</v>
      </c>
      <c r="AC55" s="175" t="n"/>
      <c r="AD55" s="182">
        <f>AF55+AH55+AJ55+AL55</f>
        <v/>
      </c>
      <c r="AE55" s="175" t="n"/>
      <c r="AF55" s="225" t="n">
        <v>8</v>
      </c>
      <c r="AG55" s="179" t="n"/>
      <c r="AH55" s="350" t="n">
        <v>6</v>
      </c>
      <c r="AI55" s="179" t="n"/>
      <c r="AJ55" s="350" t="n">
        <v>8</v>
      </c>
      <c r="AK55" s="179" t="n"/>
      <c r="AL55" s="350" t="n"/>
      <c r="AM55" s="179" t="n"/>
      <c r="AN55" s="182" t="n"/>
      <c r="AO55" s="175" t="n"/>
      <c r="AP55" s="225" t="n"/>
      <c r="AQ55" s="179" t="n"/>
      <c r="AR55" s="350" t="n"/>
      <c r="AS55" s="179" t="n"/>
      <c r="AT55" s="350" t="n"/>
      <c r="AU55" s="179" t="n"/>
      <c r="AV55" s="350" t="n"/>
      <c r="AW55" s="179" t="n"/>
      <c r="AX55" s="350" t="n"/>
      <c r="AY55" s="179" t="n"/>
      <c r="AZ55" s="350" t="n"/>
      <c r="BA55" s="179" t="n"/>
      <c r="BB55" s="225" t="n">
        <v>110</v>
      </c>
      <c r="BC55" s="179" t="n"/>
      <c r="BD55" s="350" t="n">
        <v>12</v>
      </c>
      <c r="BE55" s="179" t="n"/>
      <c r="BF55" s="350" t="n">
        <v>3</v>
      </c>
      <c r="BG55" s="179" t="n"/>
      <c r="BH55" s="350" t="n">
        <v>106</v>
      </c>
      <c r="BI55" s="179" t="n"/>
      <c r="BJ55" s="350" t="n">
        <v>10</v>
      </c>
      <c r="BK55" s="179" t="n"/>
      <c r="BL55" s="350" t="n">
        <v>3</v>
      </c>
      <c r="BM55" s="179" t="n"/>
      <c r="BN55" s="225" t="n"/>
      <c r="BO55" s="179" t="n"/>
      <c r="BP55" s="350" t="n"/>
      <c r="BQ55" s="179" t="n"/>
      <c r="BR55" s="350" t="n"/>
      <c r="BS55" s="179" t="n"/>
      <c r="BT55" s="261" t="inlineStr">
        <is>
          <t>УК-6</t>
        </is>
      </c>
      <c r="BU55" s="131" t="n"/>
      <c r="BV55" s="132" t="n"/>
      <c r="BW55" s="355" t="n"/>
      <c r="BX55" s="355" t="n"/>
      <c r="BY55" s="1" t="n"/>
      <c r="BZ55" s="1" t="n"/>
      <c r="CA55" s="1" t="n"/>
      <c r="CB55" s="1" t="n"/>
      <c r="CC55" s="1" t="n"/>
    </row>
    <row r="56">
      <c r="A56" s="355" t="n"/>
      <c r="B56" s="216" t="inlineStr">
        <is>
          <t>2.6</t>
        </is>
      </c>
      <c r="C56" s="175" t="n"/>
      <c r="D56" s="3535" t="inlineStr">
        <is>
          <t>Модуль "Наноматериалы и нанотехнологии"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2" t="n"/>
      <c r="T56" s="182" t="n"/>
      <c r="U56" s="175" t="n"/>
      <c r="V56" s="182" t="n"/>
      <c r="W56" s="175" t="n"/>
      <c r="X56" s="218" t="n">
        <v>440</v>
      </c>
      <c r="Y56" s="126" t="n"/>
      <c r="Z56" s="126" t="n"/>
      <c r="AA56" s="175" t="n"/>
      <c r="AB56" s="218" t="n">
        <v>172</v>
      </c>
      <c r="AC56" s="175" t="n"/>
      <c r="AD56" s="405">
        <f>AD57+AD58+AD59</f>
        <v/>
      </c>
      <c r="AE56" s="132" t="n"/>
      <c r="AF56" s="222">
        <f>AF57+AF58+AF59</f>
        <v/>
      </c>
      <c r="AG56" s="179" t="n"/>
      <c r="AH56" s="352">
        <f>AH57+AH58+AH59</f>
        <v/>
      </c>
      <c r="AI56" s="179" t="n"/>
      <c r="AJ56" s="352">
        <f>AJ57+AJ58+AJ59</f>
        <v/>
      </c>
      <c r="AK56" s="179" t="n"/>
      <c r="AL56" s="352">
        <f>AL57+AL58+AL59</f>
        <v/>
      </c>
      <c r="AM56" s="179" t="n"/>
      <c r="AN56" s="405">
        <f>AN57+AN58+AN59</f>
        <v/>
      </c>
      <c r="AO56" s="132" t="n"/>
      <c r="AP56" s="222">
        <f>AP57+AP58+AP59</f>
        <v/>
      </c>
      <c r="AQ56" s="179" t="n"/>
      <c r="AR56" s="352">
        <f>AR57+AR58+AR59</f>
        <v/>
      </c>
      <c r="AS56" s="179" t="n"/>
      <c r="AT56" s="352">
        <f>AT57+AT58+AT59</f>
        <v/>
      </c>
      <c r="AU56" s="179" t="n"/>
      <c r="AV56" s="352">
        <f>AV57+AV58+AV59</f>
        <v/>
      </c>
      <c r="AW56" s="179" t="n"/>
      <c r="AX56" s="352">
        <f>AX57+AX58+AX59</f>
        <v/>
      </c>
      <c r="AY56" s="179" t="n"/>
      <c r="AZ56" s="352">
        <f>AZ57+AZ58+AZ59</f>
        <v/>
      </c>
      <c r="BA56" s="179" t="n"/>
      <c r="BB56" s="222">
        <f>BB57+BB58+BB59</f>
        <v/>
      </c>
      <c r="BC56" s="179" t="n"/>
      <c r="BD56" s="352">
        <f>BD57+BD58+BD59</f>
        <v/>
      </c>
      <c r="BE56" s="179" t="n"/>
      <c r="BF56" s="352">
        <f>BF57+BF58+BF59</f>
        <v/>
      </c>
      <c r="BG56" s="179" t="n"/>
      <c r="BH56" s="352">
        <f>BH57+BH58+BH59</f>
        <v/>
      </c>
      <c r="BI56" s="179" t="n"/>
      <c r="BJ56" s="352">
        <f>BJ57+BJ58+BJ59</f>
        <v/>
      </c>
      <c r="BK56" s="179" t="n"/>
      <c r="BL56" s="352">
        <f>BL57+BL58+BL59</f>
        <v/>
      </c>
      <c r="BM56" s="179" t="n"/>
      <c r="BN56" s="222">
        <f>BN57+BN58+BN59</f>
        <v/>
      </c>
      <c r="BO56" s="179" t="n"/>
      <c r="BP56" s="352">
        <f>BP57+BP58+BP59</f>
        <v/>
      </c>
      <c r="BQ56" s="179" t="n"/>
      <c r="BR56" s="352">
        <f>BR57+BR58+BR59</f>
        <v/>
      </c>
      <c r="BS56" s="179" t="n"/>
      <c r="BT56" s="405" t="n"/>
      <c r="BU56" s="131" t="n"/>
      <c r="BV56" s="132" t="n"/>
      <c r="BW56" s="355" t="n"/>
      <c r="BX56" s="355" t="n"/>
      <c r="BY56" s="1" t="n"/>
      <c r="BZ56" s="1" t="n"/>
      <c r="CA56" s="1" t="n"/>
      <c r="CB56" s="1" t="n"/>
      <c r="CC56" s="1" t="n"/>
    </row>
    <row r="57">
      <c r="A57" s="355" t="n"/>
      <c r="B57" s="217" t="inlineStr">
        <is>
          <t>2.6.1</t>
        </is>
      </c>
      <c r="C57" s="175" t="n"/>
      <c r="D57" s="3534" t="inlineStr">
        <is>
          <t>Физико-химия наноматериалов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2" t="n"/>
      <c r="T57" s="182" t="n">
        <v>2</v>
      </c>
      <c r="U57" s="175" t="n"/>
      <c r="V57" s="182" t="n"/>
      <c r="W57" s="175" t="n"/>
      <c r="X57" s="182" t="n">
        <v>220</v>
      </c>
      <c r="Y57" s="126" t="n"/>
      <c r="Z57" s="126" t="n"/>
      <c r="AA57" s="175" t="n"/>
      <c r="AB57" s="182" t="n">
        <v>84</v>
      </c>
      <c r="AC57" s="175" t="n"/>
      <c r="AD57" s="261">
        <f>AF57+AH57+AJ57</f>
        <v/>
      </c>
      <c r="AE57" s="132" t="n"/>
      <c r="AF57" s="225" t="n">
        <v>10</v>
      </c>
      <c r="AG57" s="179" t="n"/>
      <c r="AH57" s="350" t="n">
        <v>4</v>
      </c>
      <c r="AI57" s="179" t="n"/>
      <c r="AJ57" s="350" t="n">
        <v>8</v>
      </c>
      <c r="AK57" s="179" t="n"/>
      <c r="AL57" s="350" t="n"/>
      <c r="AM57" s="179" t="n"/>
      <c r="AN57" s="182" t="n"/>
      <c r="AO57" s="175" t="n"/>
      <c r="AP57" s="225" t="n"/>
      <c r="AQ57" s="179" t="n"/>
      <c r="AR57" s="350" t="n"/>
      <c r="AS57" s="179" t="n"/>
      <c r="AT57" s="350" t="n"/>
      <c r="AU57" s="179" t="n"/>
      <c r="AV57" s="350">
        <f>X57</f>
        <v/>
      </c>
      <c r="AW57" s="179" t="n"/>
      <c r="AX57" s="350">
        <f>AD57</f>
        <v/>
      </c>
      <c r="AY57" s="179" t="n"/>
      <c r="AZ57" s="350" t="n">
        <v>6</v>
      </c>
      <c r="BA57" s="179" t="n"/>
      <c r="BB57" s="225" t="n"/>
      <c r="BC57" s="179" t="n"/>
      <c r="BD57" s="350" t="n"/>
      <c r="BE57" s="179" t="n"/>
      <c r="BF57" s="350" t="n"/>
      <c r="BG57" s="179" t="n"/>
      <c r="BH57" s="350" t="n"/>
      <c r="BI57" s="179" t="n"/>
      <c r="BJ57" s="350" t="n"/>
      <c r="BK57" s="179" t="n"/>
      <c r="BL57" s="350" t="n"/>
      <c r="BM57" s="179" t="n"/>
      <c r="BN57" s="225" t="n"/>
      <c r="BO57" s="179" t="n"/>
      <c r="BP57" s="350" t="n"/>
      <c r="BQ57" s="179" t="n"/>
      <c r="BR57" s="350" t="n"/>
      <c r="BS57" s="179" t="n"/>
      <c r="BT57" s="261" t="inlineStr">
        <is>
          <t>СК-7</t>
        </is>
      </c>
      <c r="BU57" s="131" t="n"/>
      <c r="BV57" s="132" t="n"/>
      <c r="BW57" s="355" t="n"/>
      <c r="BX57" s="355" t="n"/>
      <c r="BY57" s="1" t="n"/>
      <c r="BZ57" s="1" t="n"/>
      <c r="CA57" s="1" t="n"/>
      <c r="CB57" s="1" t="n"/>
      <c r="CC57" s="1" t="n"/>
    </row>
    <row r="58">
      <c r="A58" s="355" t="n"/>
      <c r="B58" s="217" t="inlineStr">
        <is>
          <t>2.6.2</t>
        </is>
      </c>
      <c r="C58" s="175" t="n"/>
      <c r="D58" s="3534" t="inlineStr">
        <is>
          <t>Современные нанотехнологические процессы для микро-, нано- и оптоэлектроники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2" t="n"/>
      <c r="T58" s="182" t="n">
        <v>4</v>
      </c>
      <c r="U58" s="175" t="n"/>
      <c r="V58" s="182" t="n"/>
      <c r="W58" s="175" t="n"/>
      <c r="X58" s="182" t="n">
        <v>110</v>
      </c>
      <c r="Y58" s="126" t="n"/>
      <c r="Z58" s="126" t="n"/>
      <c r="AA58" s="175" t="n"/>
      <c r="AB58" s="182" t="n">
        <v>44</v>
      </c>
      <c r="AC58" s="175" t="n"/>
      <c r="AD58" s="261">
        <f>AF58+AH58+AJ58</f>
        <v/>
      </c>
      <c r="AE58" s="132" t="n"/>
      <c r="AF58" s="225" t="n">
        <v>8</v>
      </c>
      <c r="AG58" s="179" t="n"/>
      <c r="AH58" s="350" t="n"/>
      <c r="AI58" s="179" t="n"/>
      <c r="AJ58" s="350" t="n">
        <v>4</v>
      </c>
      <c r="AK58" s="179" t="n"/>
      <c r="AL58" s="350" t="n"/>
      <c r="AM58" s="179" t="n"/>
      <c r="AN58" s="182" t="n"/>
      <c r="AO58" s="175" t="n"/>
      <c r="AP58" s="225" t="n"/>
      <c r="AQ58" s="179" t="n"/>
      <c r="AR58" s="350" t="n"/>
      <c r="AS58" s="179" t="n"/>
      <c r="AT58" s="350" t="n"/>
      <c r="AU58" s="179" t="n"/>
      <c r="AV58" s="350" t="n"/>
      <c r="AW58" s="179" t="n"/>
      <c r="AX58" s="350" t="n"/>
      <c r="AY58" s="179" t="n"/>
      <c r="AZ58" s="350" t="n"/>
      <c r="BA58" s="179" t="n"/>
      <c r="BB58" s="225" t="n"/>
      <c r="BC58" s="179" t="n"/>
      <c r="BD58" s="350" t="n"/>
      <c r="BE58" s="179" t="n"/>
      <c r="BF58" s="350" t="n"/>
      <c r="BG58" s="179" t="n"/>
      <c r="BH58" s="350">
        <f>X58</f>
        <v/>
      </c>
      <c r="BI58" s="179" t="n"/>
      <c r="BJ58" s="350">
        <f>AD58</f>
        <v/>
      </c>
      <c r="BK58" s="179" t="n"/>
      <c r="BL58" s="350" t="n">
        <v>3</v>
      </c>
      <c r="BM58" s="179" t="n"/>
      <c r="BN58" s="225" t="n"/>
      <c r="BO58" s="179" t="n"/>
      <c r="BP58" s="350" t="n"/>
      <c r="BQ58" s="179" t="n"/>
      <c r="BR58" s="350" t="n"/>
      <c r="BS58" s="179" t="n"/>
      <c r="BT58" s="261" t="inlineStr">
        <is>
          <t>СК-8</t>
        </is>
      </c>
      <c r="BU58" s="131" t="n"/>
      <c r="BV58" s="132" t="n"/>
      <c r="BW58" s="355" t="n"/>
      <c r="BX58" s="355" t="n"/>
      <c r="BY58" s="1" t="n"/>
      <c r="BZ58" s="1" t="n"/>
      <c r="CA58" s="1" t="n"/>
      <c r="CB58" s="1" t="n"/>
      <c r="CC58" s="1" t="n"/>
    </row>
    <row r="59">
      <c r="A59" s="355" t="n"/>
      <c r="B59" s="217" t="inlineStr">
        <is>
          <t>2.6.3</t>
        </is>
      </c>
      <c r="C59" s="175" t="n"/>
      <c r="D59" s="3539" t="inlineStr">
        <is>
          <t>Вакуумные технологии создания функциональных наноразмерных материалов и структур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2" t="n"/>
      <c r="T59" s="182" t="n"/>
      <c r="U59" s="175" t="n"/>
      <c r="V59" s="182" t="n">
        <v>5</v>
      </c>
      <c r="W59" s="175" t="n"/>
      <c r="X59" s="182" t="n">
        <v>110</v>
      </c>
      <c r="Y59" s="126" t="n"/>
      <c r="Z59" s="126" t="n"/>
      <c r="AA59" s="175" t="n"/>
      <c r="AB59" s="182" t="n">
        <v>44</v>
      </c>
      <c r="AC59" s="175" t="n"/>
      <c r="AD59" s="261">
        <f>AF59+AH59+AJ59</f>
        <v/>
      </c>
      <c r="AE59" s="132" t="n"/>
      <c r="AF59" s="225" t="n">
        <v>8</v>
      </c>
      <c r="AG59" s="179" t="n"/>
      <c r="AH59" s="350" t="n"/>
      <c r="AI59" s="179" t="n"/>
      <c r="AJ59" s="350" t="n">
        <v>4</v>
      </c>
      <c r="AK59" s="179" t="n"/>
      <c r="AL59" s="350" t="n"/>
      <c r="AM59" s="179" t="n"/>
      <c r="AN59" s="182" t="n"/>
      <c r="AO59" s="175" t="n"/>
      <c r="AP59" s="225" t="n"/>
      <c r="AQ59" s="179" t="n"/>
      <c r="AR59" s="350" t="n"/>
      <c r="AS59" s="179" t="n"/>
      <c r="AT59" s="350" t="n"/>
      <c r="AU59" s="179" t="n"/>
      <c r="AV59" s="350" t="n"/>
      <c r="AW59" s="179" t="n"/>
      <c r="AX59" s="350" t="n"/>
      <c r="AY59" s="179" t="n"/>
      <c r="AZ59" s="350" t="n"/>
      <c r="BA59" s="179" t="n"/>
      <c r="BB59" s="225" t="n"/>
      <c r="BC59" s="179" t="n"/>
      <c r="BD59" s="350" t="n"/>
      <c r="BE59" s="179" t="n"/>
      <c r="BF59" s="350" t="n"/>
      <c r="BG59" s="179" t="n"/>
      <c r="BH59" s="350" t="n"/>
      <c r="BI59" s="179" t="n"/>
      <c r="BJ59" s="350" t="n"/>
      <c r="BK59" s="179" t="n"/>
      <c r="BL59" s="350" t="n"/>
      <c r="BM59" s="179" t="n"/>
      <c r="BN59" s="225">
        <f>X59</f>
        <v/>
      </c>
      <c r="BO59" s="179" t="n"/>
      <c r="BP59" s="350">
        <f>AD59</f>
        <v/>
      </c>
      <c r="BQ59" s="179" t="n"/>
      <c r="BR59" s="350" t="n">
        <v>3</v>
      </c>
      <c r="BS59" s="179" t="n"/>
      <c r="BT59" s="261" t="inlineStr">
        <is>
          <t>СК-9</t>
        </is>
      </c>
      <c r="BU59" s="131" t="n"/>
      <c r="BV59" s="132" t="n"/>
      <c r="BW59" s="355" t="n"/>
      <c r="BX59" s="355" t="n"/>
      <c r="BY59" s="1" t="n"/>
      <c r="BZ59" s="1" t="n"/>
      <c r="CA59" s="1" t="n"/>
      <c r="CB59" s="1" t="n"/>
      <c r="CC59" s="1" t="n"/>
    </row>
    <row r="60">
      <c r="A60" s="355" t="n"/>
      <c r="B60" s="1291" t="inlineStr">
        <is>
          <t>2.7</t>
        </is>
      </c>
      <c r="C60" s="175" t="n"/>
      <c r="D60" s="3535" t="inlineStr">
        <is>
          <t>Модуль по выбору магистранта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2" t="n"/>
      <c r="T60" s="182" t="n"/>
      <c r="U60" s="175" t="n"/>
      <c r="V60" s="182" t="n"/>
      <c r="W60" s="175" t="n"/>
      <c r="X60" s="218" t="n">
        <v>218</v>
      </c>
      <c r="Y60" s="126" t="n"/>
      <c r="Z60" s="126" t="n"/>
      <c r="AA60" s="175" t="n"/>
      <c r="AB60" s="218" t="n">
        <v>84</v>
      </c>
      <c r="AC60" s="175" t="n"/>
      <c r="AD60" s="405">
        <f>AD61</f>
        <v/>
      </c>
      <c r="AE60" s="132" t="n"/>
      <c r="AF60" s="222">
        <f>AF61</f>
        <v/>
      </c>
      <c r="AG60" s="179" t="n"/>
      <c r="AH60" s="352">
        <f>AH61</f>
        <v/>
      </c>
      <c r="AI60" s="179" t="n"/>
      <c r="AJ60" s="352">
        <f>AJ61</f>
        <v/>
      </c>
      <c r="AK60" s="179" t="n"/>
      <c r="AL60" s="352">
        <f>AL61</f>
        <v/>
      </c>
      <c r="AM60" s="179" t="n"/>
      <c r="AN60" s="405">
        <f>AN61</f>
        <v/>
      </c>
      <c r="AO60" s="132" t="n"/>
      <c r="AP60" s="222">
        <f>AP61</f>
        <v/>
      </c>
      <c r="AQ60" s="179" t="n"/>
      <c r="AR60" s="352">
        <f>AR61</f>
        <v/>
      </c>
      <c r="AS60" s="179" t="n"/>
      <c r="AT60" s="352">
        <f>AT61</f>
        <v/>
      </c>
      <c r="AU60" s="179" t="n"/>
      <c r="AV60" s="352">
        <f>AV61</f>
        <v/>
      </c>
      <c r="AW60" s="179" t="n"/>
      <c r="AX60" s="352">
        <f>AX61</f>
        <v/>
      </c>
      <c r="AY60" s="179" t="n"/>
      <c r="AZ60" s="352">
        <f>AZ61</f>
        <v/>
      </c>
      <c r="BA60" s="179" t="n"/>
      <c r="BB60" s="222">
        <f>BB61</f>
        <v/>
      </c>
      <c r="BC60" s="179" t="n"/>
      <c r="BD60" s="352">
        <f>BD61</f>
        <v/>
      </c>
      <c r="BE60" s="179" t="n"/>
      <c r="BF60" s="352">
        <f>BF61</f>
        <v/>
      </c>
      <c r="BG60" s="179" t="n"/>
      <c r="BH60" s="352">
        <f>BH61</f>
        <v/>
      </c>
      <c r="BI60" s="179" t="n"/>
      <c r="BJ60" s="352">
        <f>BJ61</f>
        <v/>
      </c>
      <c r="BK60" s="179" t="n"/>
      <c r="BL60" s="352">
        <f>BL61</f>
        <v/>
      </c>
      <c r="BM60" s="179" t="n"/>
      <c r="BN60" s="222">
        <f>BN61</f>
        <v/>
      </c>
      <c r="BO60" s="179" t="n"/>
      <c r="BP60" s="352">
        <f>BP61</f>
        <v/>
      </c>
      <c r="BQ60" s="179" t="n"/>
      <c r="BR60" s="352">
        <f>BR61</f>
        <v/>
      </c>
      <c r="BS60" s="179" t="n"/>
      <c r="BT60" s="261" t="n"/>
      <c r="BU60" s="131" t="n"/>
      <c r="BV60" s="132" t="n"/>
      <c r="BW60" s="355" t="n"/>
      <c r="BX60" s="355" t="n"/>
      <c r="BY60" s="1" t="n"/>
      <c r="BZ60" s="1" t="n"/>
      <c r="CA60" s="1" t="n"/>
      <c r="CB60" s="1" t="n"/>
      <c r="CC60" s="1" t="n"/>
    </row>
    <row r="61">
      <c r="A61" s="355" t="n"/>
      <c r="B61" s="1291" t="inlineStr">
        <is>
          <t>2.7.1</t>
        </is>
      </c>
      <c r="C61" s="175" t="n"/>
      <c r="D61" s="3535" t="inlineStr">
        <is>
          <t>Модуль "Технологии сенсорных устройств"</t>
        </is>
      </c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2" t="n"/>
      <c r="T61" s="182" t="n"/>
      <c r="U61" s="175" t="n"/>
      <c r="V61" s="182" t="n"/>
      <c r="W61" s="175" t="n"/>
      <c r="X61" s="218" t="n">
        <v>218</v>
      </c>
      <c r="Y61" s="126" t="n"/>
      <c r="Z61" s="126" t="n"/>
      <c r="AA61" s="175" t="n"/>
      <c r="AB61" s="218" t="n">
        <v>84</v>
      </c>
      <c r="AC61" s="175" t="n"/>
      <c r="AD61" s="405">
        <f>AD62+AD63</f>
        <v/>
      </c>
      <c r="AE61" s="132" t="n"/>
      <c r="AF61" s="222">
        <f>AF62+AF63</f>
        <v/>
      </c>
      <c r="AG61" s="179" t="n"/>
      <c r="AH61" s="352">
        <f>AH62+AH63</f>
        <v/>
      </c>
      <c r="AI61" s="179" t="n"/>
      <c r="AJ61" s="352">
        <f>AJ62+AJ63</f>
        <v/>
      </c>
      <c r="AK61" s="179" t="n"/>
      <c r="AL61" s="352">
        <f>AL62+AL63</f>
        <v/>
      </c>
      <c r="AM61" s="179" t="n"/>
      <c r="AN61" s="405">
        <f>AN62+AN63</f>
        <v/>
      </c>
      <c r="AO61" s="132" t="n"/>
      <c r="AP61" s="222">
        <f>AP62+AP63</f>
        <v/>
      </c>
      <c r="AQ61" s="179" t="n"/>
      <c r="AR61" s="352">
        <f>AR62+AR63</f>
        <v/>
      </c>
      <c r="AS61" s="179" t="n"/>
      <c r="AT61" s="352">
        <f>AT62+AT63</f>
        <v/>
      </c>
      <c r="AU61" s="179" t="n"/>
      <c r="AV61" s="352">
        <f>AV62+AV63</f>
        <v/>
      </c>
      <c r="AW61" s="179" t="n"/>
      <c r="AX61" s="352">
        <f>AX62+AX63</f>
        <v/>
      </c>
      <c r="AY61" s="179" t="n"/>
      <c r="AZ61" s="352">
        <f>AZ62+AZ63</f>
        <v/>
      </c>
      <c r="BA61" s="179" t="n"/>
      <c r="BB61" s="222">
        <f>BB62+BB63</f>
        <v/>
      </c>
      <c r="BC61" s="179" t="n"/>
      <c r="BD61" s="352">
        <f>BD62+BD63</f>
        <v/>
      </c>
      <c r="BE61" s="179" t="n"/>
      <c r="BF61" s="352">
        <f>BF62+BF63</f>
        <v/>
      </c>
      <c r="BG61" s="179" t="n"/>
      <c r="BH61" s="352">
        <f>BH62+BH63</f>
        <v/>
      </c>
      <c r="BI61" s="179" t="n"/>
      <c r="BJ61" s="352">
        <f>BJ62+BJ63</f>
        <v/>
      </c>
      <c r="BK61" s="179" t="n"/>
      <c r="BL61" s="352">
        <f>BL62+BL63</f>
        <v/>
      </c>
      <c r="BM61" s="179" t="n"/>
      <c r="BN61" s="222">
        <f>BN62+BN63</f>
        <v/>
      </c>
      <c r="BO61" s="179" t="n"/>
      <c r="BP61" s="352">
        <f>BP62+BP63</f>
        <v/>
      </c>
      <c r="BQ61" s="179" t="n"/>
      <c r="BR61" s="352">
        <f>BR62+BR63</f>
        <v/>
      </c>
      <c r="BS61" s="179" t="n"/>
      <c r="BT61" s="261" t="n"/>
      <c r="BU61" s="131" t="n"/>
      <c r="BV61" s="132" t="n"/>
      <c r="BW61" s="355" t="n"/>
      <c r="BX61" s="355" t="n"/>
      <c r="BY61" s="1" t="n"/>
      <c r="BZ61" s="1" t="n"/>
      <c r="CA61" s="1" t="n"/>
      <c r="CB61" s="1" t="n"/>
      <c r="CC61" s="1" t="n"/>
    </row>
    <row r="62">
      <c r="A62" s="355" t="n"/>
      <c r="B62" s="1296" t="inlineStr">
        <is>
          <t>2.7.1.1</t>
        </is>
      </c>
      <c r="C62" s="175" t="n"/>
      <c r="D62" s="3534" t="inlineStr">
        <is>
          <t>Материалы для сенсоров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2" t="n"/>
      <c r="T62" s="182" t="n"/>
      <c r="U62" s="175" t="n"/>
      <c r="V62" s="182" t="n">
        <v>4</v>
      </c>
      <c r="W62" s="175" t="n"/>
      <c r="X62" s="182" t="n">
        <v>110</v>
      </c>
      <c r="Y62" s="126" t="n"/>
      <c r="Z62" s="126" t="n"/>
      <c r="AA62" s="175" t="n"/>
      <c r="AB62" s="182" t="n">
        <v>40</v>
      </c>
      <c r="AC62" s="175" t="n"/>
      <c r="AD62" s="261">
        <f>AF62+AH62+AJ62</f>
        <v/>
      </c>
      <c r="AE62" s="132" t="n"/>
      <c r="AF62" s="225" t="n">
        <v>6</v>
      </c>
      <c r="AG62" s="179" t="n"/>
      <c r="AH62" s="350" t="n"/>
      <c r="AI62" s="179" t="n"/>
      <c r="AJ62" s="350" t="n">
        <v>4</v>
      </c>
      <c r="AK62" s="179" t="n"/>
      <c r="AL62" s="350" t="n"/>
      <c r="AM62" s="179" t="n"/>
      <c r="AN62" s="182" t="n"/>
      <c r="AO62" s="175" t="n"/>
      <c r="AP62" s="225" t="n"/>
      <c r="AQ62" s="179" t="n"/>
      <c r="AR62" s="350" t="n"/>
      <c r="AS62" s="179" t="n"/>
      <c r="AT62" s="350" t="n"/>
      <c r="AU62" s="179" t="n"/>
      <c r="AV62" s="350" t="n"/>
      <c r="AW62" s="179" t="n"/>
      <c r="AX62" s="350" t="n"/>
      <c r="AY62" s="179" t="n"/>
      <c r="AZ62" s="350" t="n"/>
      <c r="BA62" s="179" t="n"/>
      <c r="BB62" s="225" t="n"/>
      <c r="BC62" s="179" t="n"/>
      <c r="BD62" s="350" t="n"/>
      <c r="BE62" s="179" t="n"/>
      <c r="BF62" s="350" t="n"/>
      <c r="BG62" s="179" t="n"/>
      <c r="BH62" s="350">
        <f>X62</f>
        <v/>
      </c>
      <c r="BI62" s="179" t="n"/>
      <c r="BJ62" s="350">
        <f>AD62</f>
        <v/>
      </c>
      <c r="BK62" s="179" t="n"/>
      <c r="BL62" s="350" t="n">
        <v>3</v>
      </c>
      <c r="BM62" s="179" t="n"/>
      <c r="BN62" s="225" t="n"/>
      <c r="BO62" s="179" t="n"/>
      <c r="BP62" s="350" t="n"/>
      <c r="BQ62" s="179" t="n"/>
      <c r="BR62" s="350" t="n"/>
      <c r="BS62" s="179" t="n"/>
      <c r="BT62" s="261" t="inlineStr">
        <is>
          <t>СК-10</t>
        </is>
      </c>
      <c r="BU62" s="131" t="n"/>
      <c r="BV62" s="132" t="n"/>
      <c r="BW62" s="355" t="n"/>
      <c r="BX62" s="355" t="n"/>
      <c r="BY62" s="1" t="n"/>
      <c r="BZ62" s="1" t="n"/>
      <c r="CA62" s="1" t="n"/>
      <c r="CB62" s="1" t="n"/>
      <c r="CC62" s="1" t="n"/>
    </row>
    <row r="63">
      <c r="A63" s="355" t="n"/>
      <c r="B63" s="1296" t="inlineStr">
        <is>
          <t>2.7.1.2</t>
        </is>
      </c>
      <c r="C63" s="175" t="n"/>
      <c r="D63" s="3540" t="inlineStr">
        <is>
          <t>Технологические процессы в производстве современных сенсорных устройств</t>
        </is>
      </c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2" t="n"/>
      <c r="T63" s="182" t="n"/>
      <c r="U63" s="175" t="n"/>
      <c r="V63" s="182" t="n">
        <v>5</v>
      </c>
      <c r="W63" s="175" t="n"/>
      <c r="X63" s="182" t="n">
        <v>108</v>
      </c>
      <c r="Y63" s="126" t="n"/>
      <c r="Z63" s="126" t="n"/>
      <c r="AA63" s="175" t="n"/>
      <c r="AB63" s="182" t="n">
        <v>44</v>
      </c>
      <c r="AC63" s="175" t="n"/>
      <c r="AD63" s="261">
        <f>AF63+AH63+AJ63</f>
        <v/>
      </c>
      <c r="AE63" s="132" t="n"/>
      <c r="AF63" s="225" t="n">
        <v>8</v>
      </c>
      <c r="AG63" s="179" t="n"/>
      <c r="AH63" s="350" t="n"/>
      <c r="AI63" s="179" t="n"/>
      <c r="AJ63" s="350" t="n">
        <v>4</v>
      </c>
      <c r="AK63" s="179" t="n"/>
      <c r="AL63" s="350" t="n"/>
      <c r="AM63" s="179" t="n"/>
      <c r="AN63" s="182" t="n"/>
      <c r="AO63" s="175" t="n"/>
      <c r="AP63" s="225" t="n"/>
      <c r="AQ63" s="179" t="n"/>
      <c r="AR63" s="350" t="n"/>
      <c r="AS63" s="179" t="n"/>
      <c r="AT63" s="350" t="n"/>
      <c r="AU63" s="179" t="n"/>
      <c r="AV63" s="350" t="n"/>
      <c r="AW63" s="179" t="n"/>
      <c r="AX63" s="350" t="n"/>
      <c r="AY63" s="179" t="n"/>
      <c r="AZ63" s="350" t="n"/>
      <c r="BA63" s="179" t="n"/>
      <c r="BB63" s="225" t="n"/>
      <c r="BC63" s="179" t="n"/>
      <c r="BD63" s="350" t="n"/>
      <c r="BE63" s="179" t="n"/>
      <c r="BF63" s="350" t="n"/>
      <c r="BG63" s="179" t="n"/>
      <c r="BH63" s="350" t="n"/>
      <c r="BI63" s="179" t="n"/>
      <c r="BJ63" s="350" t="n"/>
      <c r="BK63" s="179" t="n"/>
      <c r="BL63" s="350" t="n"/>
      <c r="BM63" s="179" t="n"/>
      <c r="BN63" s="225">
        <f>X63</f>
        <v/>
      </c>
      <c r="BO63" s="179" t="n"/>
      <c r="BP63" s="350">
        <f>AD63</f>
        <v/>
      </c>
      <c r="BQ63" s="179" t="n"/>
      <c r="BR63" s="350" t="n">
        <v>3</v>
      </c>
      <c r="BS63" s="179" t="n"/>
      <c r="BT63" s="261" t="inlineStr">
        <is>
          <t>СК-11</t>
        </is>
      </c>
      <c r="BU63" s="131" t="n"/>
      <c r="BV63" s="132" t="n"/>
      <c r="BW63" s="355" t="n"/>
      <c r="BX63" s="355" t="n"/>
      <c r="BY63" s="1" t="n"/>
      <c r="BZ63" s="1" t="n"/>
      <c r="CA63" s="1" t="n"/>
      <c r="CB63" s="1" t="n"/>
      <c r="CC63" s="1" t="n"/>
    </row>
    <row r="64">
      <c r="A64" s="355" t="n"/>
      <c r="B64" s="1291" t="inlineStr">
        <is>
          <t>2.7.2</t>
        </is>
      </c>
      <c r="C64" s="175" t="n"/>
      <c r="D64" s="3535" t="inlineStr">
        <is>
          <t>Модуль "Современные технологии создания средств отображения информации"</t>
        </is>
      </c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2" t="n"/>
      <c r="T64" s="182" t="n"/>
      <c r="U64" s="175" t="n"/>
      <c r="V64" s="182" t="n"/>
      <c r="W64" s="175" t="n"/>
      <c r="X64" s="218" t="n">
        <v>218</v>
      </c>
      <c r="Y64" s="126" t="n"/>
      <c r="Z64" s="126" t="n"/>
      <c r="AA64" s="175" t="n"/>
      <c r="AB64" s="218" t="n">
        <v>84</v>
      </c>
      <c r="AC64" s="175" t="n"/>
      <c r="AD64" s="405">
        <f>AD65+AD66</f>
        <v/>
      </c>
      <c r="AE64" s="132" t="n"/>
      <c r="AF64" s="222">
        <f>AF65+AF66</f>
        <v/>
      </c>
      <c r="AG64" s="179" t="n"/>
      <c r="AH64" s="352">
        <f>AH65+AH66</f>
        <v/>
      </c>
      <c r="AI64" s="179" t="n"/>
      <c r="AJ64" s="352">
        <f>AJ65+AJ66</f>
        <v/>
      </c>
      <c r="AK64" s="179" t="n"/>
      <c r="AL64" s="352">
        <f>AL65+AL66</f>
        <v/>
      </c>
      <c r="AM64" s="179" t="n"/>
      <c r="AN64" s="405">
        <f>AN65+AN66</f>
        <v/>
      </c>
      <c r="AO64" s="132" t="n"/>
      <c r="AP64" s="222">
        <f>AP65+AP66</f>
        <v/>
      </c>
      <c r="AQ64" s="179" t="n"/>
      <c r="AR64" s="352">
        <f>AR65+AR66</f>
        <v/>
      </c>
      <c r="AS64" s="179" t="n"/>
      <c r="AT64" s="352">
        <f>AT65+AT66</f>
        <v/>
      </c>
      <c r="AU64" s="179" t="n"/>
      <c r="AV64" s="352">
        <f>AV65+AV66</f>
        <v/>
      </c>
      <c r="AW64" s="179" t="n"/>
      <c r="AX64" s="352">
        <f>AX65+AX66</f>
        <v/>
      </c>
      <c r="AY64" s="179" t="n"/>
      <c r="AZ64" s="352">
        <f>AZ65+AZ66</f>
        <v/>
      </c>
      <c r="BA64" s="179" t="n"/>
      <c r="BB64" s="222">
        <f>BB65+BB66</f>
        <v/>
      </c>
      <c r="BC64" s="179" t="n"/>
      <c r="BD64" s="352">
        <f>BD65+BD66</f>
        <v/>
      </c>
      <c r="BE64" s="179" t="n"/>
      <c r="BF64" s="352">
        <f>BF65+BF66</f>
        <v/>
      </c>
      <c r="BG64" s="179" t="n"/>
      <c r="BH64" s="352">
        <f>BH65+BH66</f>
        <v/>
      </c>
      <c r="BI64" s="179" t="n"/>
      <c r="BJ64" s="352">
        <f>BJ65+BJ66</f>
        <v/>
      </c>
      <c r="BK64" s="179" t="n"/>
      <c r="BL64" s="352">
        <f>BL65+BL66</f>
        <v/>
      </c>
      <c r="BM64" s="179" t="n"/>
      <c r="BN64" s="222">
        <f>BN65+BN66</f>
        <v/>
      </c>
      <c r="BO64" s="179" t="n"/>
      <c r="BP64" s="352">
        <f>BP65+BP66</f>
        <v/>
      </c>
      <c r="BQ64" s="179" t="n"/>
      <c r="BR64" s="352">
        <f>BR65+BR66</f>
        <v/>
      </c>
      <c r="BS64" s="179" t="n"/>
      <c r="BT64" s="261" t="n"/>
      <c r="BU64" s="131" t="n"/>
      <c r="BV64" s="132" t="n"/>
      <c r="BW64" s="355" t="n"/>
      <c r="BX64" s="355" t="n"/>
      <c r="BY64" s="1" t="n"/>
      <c r="BZ64" s="1" t="n"/>
      <c r="CA64" s="1" t="n"/>
      <c r="CB64" s="1" t="n"/>
      <c r="CC64" s="1" t="n"/>
    </row>
    <row r="65">
      <c r="A65" s="355" t="n"/>
      <c r="B65" s="1296" t="inlineStr">
        <is>
          <t>2.7.2.1</t>
        </is>
      </c>
      <c r="C65" s="175" t="n"/>
      <c r="D65" s="3534" t="inlineStr">
        <is>
          <t>Физико-химия и технология производства жидкокристаллических элементов и дисплеев</t>
        </is>
      </c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2" t="n"/>
      <c r="T65" s="182" t="n"/>
      <c r="U65" s="175" t="n"/>
      <c r="V65" s="182" t="n">
        <v>4</v>
      </c>
      <c r="W65" s="175" t="n"/>
      <c r="X65" s="182" t="n">
        <v>110</v>
      </c>
      <c r="Y65" s="126" t="n"/>
      <c r="Z65" s="126" t="n"/>
      <c r="AA65" s="175" t="n"/>
      <c r="AB65" s="182" t="n">
        <v>40</v>
      </c>
      <c r="AC65" s="175" t="n"/>
      <c r="AD65" s="261">
        <f>AF65+AH65+AJ65</f>
        <v/>
      </c>
      <c r="AE65" s="132" t="n"/>
      <c r="AF65" s="225" t="n">
        <v>6</v>
      </c>
      <c r="AG65" s="179" t="n"/>
      <c r="AH65" s="350" t="n"/>
      <c r="AI65" s="179" t="n"/>
      <c r="AJ65" s="350" t="n">
        <v>4</v>
      </c>
      <c r="AK65" s="179" t="n"/>
      <c r="AL65" s="350" t="n"/>
      <c r="AM65" s="179" t="n"/>
      <c r="AN65" s="182" t="n"/>
      <c r="AO65" s="175" t="n"/>
      <c r="AP65" s="225" t="n"/>
      <c r="AQ65" s="179" t="n"/>
      <c r="AR65" s="350" t="n"/>
      <c r="AS65" s="179" t="n"/>
      <c r="AT65" s="350" t="n"/>
      <c r="AU65" s="179" t="n"/>
      <c r="AV65" s="350" t="n"/>
      <c r="AW65" s="179" t="n"/>
      <c r="AX65" s="350" t="n"/>
      <c r="AY65" s="179" t="n"/>
      <c r="AZ65" s="350" t="n"/>
      <c r="BA65" s="179" t="n"/>
      <c r="BB65" s="225" t="n"/>
      <c r="BC65" s="179" t="n"/>
      <c r="BD65" s="350" t="n"/>
      <c r="BE65" s="179" t="n"/>
      <c r="BF65" s="350" t="n"/>
      <c r="BG65" s="179" t="n"/>
      <c r="BH65" s="350">
        <f>X65</f>
        <v/>
      </c>
      <c r="BI65" s="179" t="n"/>
      <c r="BJ65" s="350">
        <f>AD65</f>
        <v/>
      </c>
      <c r="BK65" s="179" t="n"/>
      <c r="BL65" s="350" t="n">
        <v>3</v>
      </c>
      <c r="BM65" s="179" t="n"/>
      <c r="BN65" s="225" t="n"/>
      <c r="BO65" s="179" t="n"/>
      <c r="BP65" s="350" t="n"/>
      <c r="BQ65" s="179" t="n"/>
      <c r="BR65" s="350" t="n"/>
      <c r="BS65" s="179" t="n"/>
      <c r="BT65" s="261" t="inlineStr">
        <is>
          <t>СК-12</t>
        </is>
      </c>
      <c r="BU65" s="131" t="n"/>
      <c r="BV65" s="132" t="n"/>
      <c r="BW65" s="355" t="n"/>
      <c r="BX65" s="355" t="n"/>
      <c r="BY65" s="1" t="n"/>
      <c r="BZ65" s="1" t="n"/>
      <c r="CA65" s="1" t="n"/>
      <c r="CB65" s="1" t="n"/>
      <c r="CC65" s="1" t="n"/>
    </row>
    <row r="66">
      <c r="A66" s="355" t="n"/>
      <c r="B66" s="1296" t="inlineStr">
        <is>
          <t>2.7.2.2</t>
        </is>
      </c>
      <c r="C66" s="175" t="n"/>
      <c r="D66" s="3534" t="inlineStr">
        <is>
          <t>Технология люминофоров и систем визуализации на их основе</t>
        </is>
      </c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2" t="n"/>
      <c r="T66" s="182" t="n"/>
      <c r="U66" s="175" t="n"/>
      <c r="V66" s="130" t="n">
        <v>5</v>
      </c>
      <c r="W66" s="132" t="n"/>
      <c r="X66" s="182" t="n">
        <v>108</v>
      </c>
      <c r="Y66" s="126" t="n"/>
      <c r="Z66" s="126" t="n"/>
      <c r="AA66" s="175" t="n"/>
      <c r="AB66" s="182" t="n">
        <v>44</v>
      </c>
      <c r="AC66" s="175" t="n"/>
      <c r="AD66" s="261">
        <f>AF66+AH66+AJ66</f>
        <v/>
      </c>
      <c r="AE66" s="132" t="n"/>
      <c r="AF66" s="225" t="n">
        <v>8</v>
      </c>
      <c r="AG66" s="179" t="n"/>
      <c r="AH66" s="350" t="n"/>
      <c r="AI66" s="179" t="n"/>
      <c r="AJ66" s="350" t="n">
        <v>4</v>
      </c>
      <c r="AK66" s="179" t="n"/>
      <c r="AL66" s="350" t="n"/>
      <c r="AM66" s="179" t="n"/>
      <c r="AN66" s="182" t="n"/>
      <c r="AO66" s="175" t="n"/>
      <c r="AP66" s="225" t="n"/>
      <c r="AQ66" s="179" t="n"/>
      <c r="AR66" s="350" t="n"/>
      <c r="AS66" s="179" t="n"/>
      <c r="AT66" s="350" t="n"/>
      <c r="AU66" s="179" t="n"/>
      <c r="AV66" s="350">
        <f>AZ66*36</f>
        <v/>
      </c>
      <c r="AW66" s="179" t="n"/>
      <c r="AX66" s="350" t="n"/>
      <c r="AY66" s="179" t="n"/>
      <c r="AZ66" s="350" t="n"/>
      <c r="BA66" s="179" t="n"/>
      <c r="BB66" s="225" t="n"/>
      <c r="BC66" s="179" t="n"/>
      <c r="BD66" s="350" t="n"/>
      <c r="BE66" s="179" t="n"/>
      <c r="BF66" s="350" t="n"/>
      <c r="BG66" s="179" t="n"/>
      <c r="BH66" s="350" t="n"/>
      <c r="BI66" s="179" t="n"/>
      <c r="BJ66" s="350" t="n"/>
      <c r="BK66" s="179" t="n"/>
      <c r="BL66" s="350" t="n"/>
      <c r="BM66" s="179" t="n"/>
      <c r="BN66" s="225">
        <f>X66</f>
        <v/>
      </c>
      <c r="BO66" s="179" t="n"/>
      <c r="BP66" s="350">
        <f>AD66</f>
        <v/>
      </c>
      <c r="BQ66" s="179" t="n"/>
      <c r="BR66" s="350" t="n">
        <v>3</v>
      </c>
      <c r="BS66" s="179" t="n"/>
      <c r="BT66" s="261" t="inlineStr">
        <is>
          <t>СК-13</t>
        </is>
      </c>
      <c r="BU66" s="131" t="n"/>
      <c r="BV66" s="132" t="n"/>
      <c r="BW66" s="355" t="n"/>
      <c r="BX66" s="355" t="n"/>
      <c r="BY66" s="1" t="n"/>
      <c r="BZ66" s="1" t="n"/>
      <c r="CA66" s="1" t="n"/>
      <c r="CB66" s="1" t="n"/>
      <c r="CC66" s="1" t="n"/>
    </row>
    <row r="67">
      <c r="A67" s="355" t="n"/>
      <c r="B67" s="217" t="inlineStr">
        <is>
          <t>2.8</t>
        </is>
      </c>
      <c r="C67" s="175" t="n"/>
      <c r="D67" s="3541" t="inlineStr">
        <is>
          <t>Дополнительные виды обучения</t>
        </is>
      </c>
      <c r="E67" s="131" t="n"/>
      <c r="F67" s="131" t="n"/>
      <c r="G67" s="131" t="n"/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841" t="n"/>
      <c r="U67" s="175" t="n"/>
      <c r="V67" s="841" t="n"/>
      <c r="W67" s="175" t="n"/>
      <c r="X67" s="3542" t="inlineStr">
        <is>
          <t>/</t>
        </is>
      </c>
      <c r="Y67" s="126" t="n"/>
      <c r="Z67" s="3543" t="n">
        <v>338</v>
      </c>
      <c r="AA67" s="132" t="n"/>
      <c r="AB67" s="3542" t="inlineStr">
        <is>
          <t>/</t>
        </is>
      </c>
      <c r="AC67" s="3544" t="n">
        <v>218</v>
      </c>
      <c r="AD67" s="992" t="inlineStr">
        <is>
          <t>/</t>
        </is>
      </c>
      <c r="AE67" s="3544">
        <f>AE68+AE69+AE70</f>
        <v/>
      </c>
      <c r="AF67" s="1013" t="inlineStr">
        <is>
          <t>/</t>
        </is>
      </c>
      <c r="AG67" s="995">
        <f>AG68+AG69+AG70</f>
        <v/>
      </c>
      <c r="AH67" s="996" t="inlineStr">
        <is>
          <t>/</t>
        </is>
      </c>
      <c r="AI67" s="997">
        <f>AI68+AI69+AI70</f>
        <v/>
      </c>
      <c r="AJ67" s="996" t="inlineStr">
        <is>
          <t>/</t>
        </is>
      </c>
      <c r="AK67" s="995">
        <f>AK68+AK69+AK70</f>
        <v/>
      </c>
      <c r="AL67" s="999" t="inlineStr">
        <is>
          <t>/</t>
        </is>
      </c>
      <c r="AM67" s="2199" t="n">
        <v>10</v>
      </c>
      <c r="AN67" s="1001" t="n"/>
      <c r="AO67" s="2196" t="n"/>
      <c r="AP67" s="992" t="inlineStr">
        <is>
          <t>/</t>
        </is>
      </c>
      <c r="AQ67" s="3545">
        <f>AQ68+AQ69</f>
        <v/>
      </c>
      <c r="AR67" s="1004" t="inlineStr">
        <is>
          <t>/</t>
        </is>
      </c>
      <c r="AS67" s="1005">
        <f>AS68+AS69</f>
        <v/>
      </c>
      <c r="AT67" s="930" t="n"/>
      <c r="AU67" s="128" t="n"/>
      <c r="AV67" s="1004" t="inlineStr">
        <is>
          <t>/</t>
        </is>
      </c>
      <c r="AW67" s="995">
        <f>AW68+AW69</f>
        <v/>
      </c>
      <c r="AX67" s="1004" t="inlineStr">
        <is>
          <t>/</t>
        </is>
      </c>
      <c r="AY67" s="995">
        <f>AY68+AY69</f>
        <v/>
      </c>
      <c r="AZ67" s="1004" t="inlineStr">
        <is>
          <t>/</t>
        </is>
      </c>
      <c r="BA67" s="2194" t="n">
        <v>7</v>
      </c>
      <c r="BB67" s="1007" t="inlineStr">
        <is>
          <t>/</t>
        </is>
      </c>
      <c r="BC67" s="995" t="n">
        <v>72</v>
      </c>
      <c r="BD67" s="1004" t="inlineStr">
        <is>
          <t>/</t>
        </is>
      </c>
      <c r="BE67" s="995" t="n">
        <v>14</v>
      </c>
      <c r="BF67" s="1004" t="inlineStr">
        <is>
          <t>/</t>
        </is>
      </c>
      <c r="BG67" s="995" t="n">
        <v>2</v>
      </c>
      <c r="BH67" s="1008" t="n"/>
      <c r="BI67" s="128" t="n"/>
      <c r="BJ67" s="843" t="n"/>
      <c r="BK67" s="128" t="n"/>
      <c r="BL67" s="843" t="n"/>
      <c r="BM67" s="128" t="n"/>
      <c r="BN67" s="1087" t="n"/>
      <c r="BO67" s="179" t="n"/>
      <c r="BP67" s="1086" t="n"/>
      <c r="BQ67" s="179" t="n"/>
      <c r="BR67" s="1086" t="n"/>
      <c r="BS67" s="179" t="n"/>
      <c r="BT67" s="844" t="n"/>
      <c r="BU67" s="126" t="n"/>
      <c r="BV67" s="128" t="n"/>
      <c r="BW67" s="355" t="n"/>
      <c r="BX67" s="355" t="n"/>
      <c r="BY67" s="1" t="n"/>
      <c r="BZ67" s="1" t="n"/>
      <c r="CA67" s="1" t="n"/>
      <c r="CB67" s="1" t="n"/>
      <c r="CC67" s="1" t="n"/>
    </row>
    <row r="68">
      <c r="A68" s="355" t="n"/>
      <c r="B68" s="217" t="inlineStr">
        <is>
          <t>2.8.1</t>
        </is>
      </c>
      <c r="C68" s="175" t="n"/>
      <c r="D68" s="3546" t="inlineStr">
        <is>
          <t>Философия и методология науки *</t>
        </is>
      </c>
      <c r="E68" s="131" t="n"/>
      <c r="F68" s="131" t="n"/>
      <c r="G68" s="131" t="n"/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009" t="inlineStr">
        <is>
          <t>/</t>
        </is>
      </c>
      <c r="U68" s="3547" t="n">
        <v>2</v>
      </c>
      <c r="V68" s="1135" t="n"/>
      <c r="W68" s="3547" t="n"/>
      <c r="X68" s="1009" t="inlineStr">
        <is>
          <t>/</t>
        </is>
      </c>
      <c r="Y68" s="126" t="n"/>
      <c r="Z68" s="3548" t="n">
        <v>124</v>
      </c>
      <c r="AA68" s="132" t="n"/>
      <c r="AB68" s="1009" t="inlineStr">
        <is>
          <t>/</t>
        </is>
      </c>
      <c r="AC68" s="2208" t="n">
        <v>72</v>
      </c>
      <c r="AD68" s="1013" t="inlineStr">
        <is>
          <t>/</t>
        </is>
      </c>
      <c r="AE68" s="3549" t="n">
        <v>20</v>
      </c>
      <c r="AF68" s="1013" t="inlineStr">
        <is>
          <t>/</t>
        </is>
      </c>
      <c r="AG68" s="1015" t="n">
        <v>10</v>
      </c>
      <c r="AH68" s="996" t="n"/>
      <c r="AI68" s="1016" t="n"/>
      <c r="AJ68" s="996" t="n"/>
      <c r="AK68" s="1015" t="n"/>
      <c r="AL68" s="999" t="inlineStr">
        <is>
          <t>/</t>
        </is>
      </c>
      <c r="AM68" s="2210" t="n">
        <v>10</v>
      </c>
      <c r="AN68" s="1019" t="n"/>
      <c r="AO68" s="2208" t="n"/>
      <c r="AP68" s="992" t="inlineStr">
        <is>
          <t>/</t>
        </is>
      </c>
      <c r="AQ68" s="1015" t="n">
        <v>62</v>
      </c>
      <c r="AR68" s="999" t="inlineStr">
        <is>
          <t>/</t>
        </is>
      </c>
      <c r="AS68" s="1021" t="n">
        <v>10</v>
      </c>
      <c r="AT68" s="1008" t="n"/>
      <c r="AU68" s="128" t="n"/>
      <c r="AV68" s="999" t="inlineStr">
        <is>
          <t>/</t>
        </is>
      </c>
      <c r="AW68" s="1015" t="n">
        <v>62</v>
      </c>
      <c r="AX68" s="999" t="inlineStr">
        <is>
          <t>/</t>
        </is>
      </c>
      <c r="AY68" s="1015" t="n">
        <v>10</v>
      </c>
      <c r="AZ68" s="999" t="inlineStr">
        <is>
          <t>/</t>
        </is>
      </c>
      <c r="BA68" s="2206" t="n">
        <v>3</v>
      </c>
      <c r="BB68" s="1007" t="n"/>
      <c r="BC68" s="1015" t="n"/>
      <c r="BD68" s="999" t="n"/>
      <c r="BE68" s="1015" t="n"/>
      <c r="BF68" s="999" t="n"/>
      <c r="BG68" s="1015" t="n"/>
      <c r="BH68" s="1008" t="n"/>
      <c r="BI68" s="128" t="n"/>
      <c r="BJ68" s="843" t="n"/>
      <c r="BK68" s="128" t="n"/>
      <c r="BL68" s="843" t="n"/>
      <c r="BM68" s="128" t="n"/>
      <c r="BN68" s="1087" t="n"/>
      <c r="BO68" s="179" t="n"/>
      <c r="BP68" s="1086" t="n"/>
      <c r="BQ68" s="179" t="n"/>
      <c r="BR68" s="1086" t="n"/>
      <c r="BS68" s="179" t="n"/>
      <c r="BT68" s="844" t="inlineStr">
        <is>
          <t>УК-1</t>
        </is>
      </c>
      <c r="BU68" s="126" t="n"/>
      <c r="BV68" s="128" t="n"/>
      <c r="BW68" s="355" t="n"/>
      <c r="BX68" s="355" t="n"/>
      <c r="BY68" s="1" t="n"/>
      <c r="BZ68" s="1" t="n"/>
      <c r="CA68" s="1" t="n"/>
      <c r="CB68" s="1" t="n"/>
      <c r="CC68" s="1" t="n"/>
    </row>
    <row r="69">
      <c r="A69" s="355" t="n"/>
      <c r="B69" s="217" t="inlineStr">
        <is>
          <t>2.8.2</t>
        </is>
      </c>
      <c r="C69" s="175" t="n"/>
      <c r="D69" s="3546" t="inlineStr">
        <is>
          <t>Иностранный язык *</t>
        </is>
      </c>
      <c r="E69" s="131" t="n"/>
      <c r="F69" s="131" t="n"/>
      <c r="G69" s="131" t="n"/>
      <c r="H69" s="131" t="n"/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009" t="inlineStr">
        <is>
          <t>/</t>
        </is>
      </c>
      <c r="U69" s="3547" t="n">
        <v>2</v>
      </c>
      <c r="V69" s="1135" t="n"/>
      <c r="W69" s="3547" t="n"/>
      <c r="X69" s="1009" t="inlineStr">
        <is>
          <t>/</t>
        </is>
      </c>
      <c r="Y69" s="126" t="n"/>
      <c r="Z69" s="3548" t="n">
        <v>142</v>
      </c>
      <c r="AA69" s="132" t="n"/>
      <c r="AB69" s="1009" t="inlineStr">
        <is>
          <t>/</t>
        </is>
      </c>
      <c r="AC69" s="2208" t="n">
        <v>96</v>
      </c>
      <c r="AD69" s="1013" t="inlineStr">
        <is>
          <t>/</t>
        </is>
      </c>
      <c r="AE69" s="3549" t="n">
        <v>26</v>
      </c>
      <c r="AF69" s="1013" t="n"/>
      <c r="AG69" s="1016" t="n"/>
      <c r="AH69" s="996" t="n"/>
      <c r="AI69" s="1016" t="n"/>
      <c r="AJ69" s="996" t="inlineStr">
        <is>
          <t>/</t>
        </is>
      </c>
      <c r="AK69" s="1015" t="n">
        <v>26</v>
      </c>
      <c r="AL69" s="999" t="n"/>
      <c r="AM69" s="2210" t="n"/>
      <c r="AN69" s="1019" t="n"/>
      <c r="AO69" s="2208" t="n"/>
      <c r="AP69" s="992" t="inlineStr">
        <is>
          <t>/</t>
        </is>
      </c>
      <c r="AQ69" s="1015" t="n">
        <v>70</v>
      </c>
      <c r="AR69" s="999" t="inlineStr">
        <is>
          <t>/</t>
        </is>
      </c>
      <c r="AS69" s="1021" t="n">
        <v>10</v>
      </c>
      <c r="AT69" s="1008" t="n"/>
      <c r="AU69" s="128" t="n"/>
      <c r="AV69" s="999" t="inlineStr">
        <is>
          <t>/</t>
        </is>
      </c>
      <c r="AW69" s="1015" t="n">
        <v>72</v>
      </c>
      <c r="AX69" s="999" t="inlineStr">
        <is>
          <t>/</t>
        </is>
      </c>
      <c r="AY69" s="1015" t="n">
        <v>16</v>
      </c>
      <c r="AZ69" s="999" t="inlineStr">
        <is>
          <t>/</t>
        </is>
      </c>
      <c r="BA69" s="2206" t="n">
        <v>4</v>
      </c>
      <c r="BB69" s="1007" t="n"/>
      <c r="BC69" s="1015" t="n"/>
      <c r="BD69" s="999" t="n"/>
      <c r="BE69" s="1015" t="n"/>
      <c r="BF69" s="999" t="n"/>
      <c r="BG69" s="1015" t="n"/>
      <c r="BH69" s="1008" t="n"/>
      <c r="BI69" s="128" t="n"/>
      <c r="BJ69" s="843" t="n"/>
      <c r="BK69" s="128" t="n"/>
      <c r="BL69" s="843" t="n"/>
      <c r="BM69" s="128" t="n"/>
      <c r="BN69" s="1087" t="n"/>
      <c r="BO69" s="179" t="n"/>
      <c r="BP69" s="1086" t="n"/>
      <c r="BQ69" s="179" t="n"/>
      <c r="BR69" s="1086" t="n"/>
      <c r="BS69" s="179" t="n"/>
      <c r="BT69" s="844" t="inlineStr">
        <is>
          <t>УК-3</t>
        </is>
      </c>
      <c r="BU69" s="126" t="n"/>
      <c r="BV69" s="128" t="n"/>
      <c r="BW69" s="355" t="n"/>
      <c r="BX69" s="355" t="n"/>
      <c r="BY69" s="1" t="n"/>
      <c r="BZ69" s="1" t="n"/>
      <c r="CA69" s="1" t="n"/>
      <c r="CB69" s="1" t="n"/>
      <c r="CC69" s="1" t="n"/>
    </row>
    <row r="70">
      <c r="A70" s="355" t="n"/>
      <c r="B70" s="264" t="inlineStr">
        <is>
          <t>2.8.3</t>
        </is>
      </c>
      <c r="C70" s="195" t="n"/>
      <c r="D70" s="3550" t="inlineStr">
        <is>
          <t>Основы информационных технологий  *</t>
        </is>
      </c>
      <c r="E70" s="194" t="n"/>
      <c r="F70" s="194" t="n"/>
      <c r="G70" s="194" t="n"/>
      <c r="H70" s="194" t="n"/>
      <c r="I70" s="194" t="n"/>
      <c r="J70" s="194" t="n"/>
      <c r="K70" s="194" t="n"/>
      <c r="L70" s="194" t="n"/>
      <c r="M70" s="194" t="n"/>
      <c r="N70" s="194" t="n"/>
      <c r="O70" s="194" t="n"/>
      <c r="P70" s="194" t="n"/>
      <c r="Q70" s="194" t="n"/>
      <c r="R70" s="194" t="n"/>
      <c r="S70" s="194" t="n"/>
      <c r="T70" s="3477" t="n"/>
      <c r="U70" s="3551" t="n"/>
      <c r="V70" s="2213" t="inlineStr">
        <is>
          <t>/</t>
        </is>
      </c>
      <c r="W70" s="3551" t="inlineStr">
        <is>
          <t>3д</t>
        </is>
      </c>
      <c r="X70" s="3477" t="inlineStr">
        <is>
          <t>/</t>
        </is>
      </c>
      <c r="Y70" s="194" t="n"/>
      <c r="Z70" s="3551" t="n">
        <v>72</v>
      </c>
      <c r="AA70" s="195" t="n"/>
      <c r="AB70" s="3477" t="inlineStr">
        <is>
          <t>/</t>
        </is>
      </c>
      <c r="AC70" s="2220" t="n">
        <v>50</v>
      </c>
      <c r="AD70" s="3480" t="inlineStr">
        <is>
          <t>/</t>
        </is>
      </c>
      <c r="AE70" s="2224" t="n">
        <v>14</v>
      </c>
      <c r="AF70" s="3480" t="inlineStr">
        <is>
          <t>/</t>
        </is>
      </c>
      <c r="AG70" s="2217" t="n">
        <v>8</v>
      </c>
      <c r="AH70" s="2218" t="inlineStr">
        <is>
          <t>/</t>
        </is>
      </c>
      <c r="AI70" s="2217" t="n">
        <v>6</v>
      </c>
      <c r="AJ70" s="2218" t="n"/>
      <c r="AK70" s="2217" t="n"/>
      <c r="AL70" s="2218" t="n"/>
      <c r="AM70" s="3552" t="n"/>
      <c r="AN70" s="2219" t="n"/>
      <c r="AO70" s="2220" t="n"/>
      <c r="AP70" s="3480" t="n"/>
      <c r="AQ70" s="2216" t="n"/>
      <c r="AR70" s="2221" t="n"/>
      <c r="AS70" s="2216" t="n"/>
      <c r="AT70" s="2222" t="n"/>
      <c r="AU70" s="240" t="n"/>
      <c r="AV70" s="2223" t="n"/>
      <c r="AW70" s="2216" t="n"/>
      <c r="AX70" s="2223" t="n"/>
      <c r="AY70" s="2216" t="n"/>
      <c r="AZ70" s="2223" t="n"/>
      <c r="BA70" s="2307" t="n"/>
      <c r="BB70" s="2225" t="inlineStr">
        <is>
          <t>/</t>
        </is>
      </c>
      <c r="BC70" s="2226" t="n">
        <v>72</v>
      </c>
      <c r="BD70" s="2221" t="inlineStr">
        <is>
          <t>/</t>
        </is>
      </c>
      <c r="BE70" s="2226" t="n">
        <v>14</v>
      </c>
      <c r="BF70" s="2221" t="inlineStr">
        <is>
          <t>/</t>
        </is>
      </c>
      <c r="BG70" s="2226" t="n">
        <v>2</v>
      </c>
      <c r="BH70" s="3553" t="n"/>
      <c r="BI70" s="1059" t="n"/>
      <c r="BJ70" s="3554" t="n"/>
      <c r="BK70" s="1059" t="n"/>
      <c r="BL70" s="3554" t="n"/>
      <c r="BM70" s="1059" t="n"/>
      <c r="BN70" s="3485" t="n"/>
      <c r="BO70" s="2475" t="n"/>
      <c r="BP70" s="3554" t="n"/>
      <c r="BQ70" s="1059" t="n"/>
      <c r="BR70" s="3554" t="n"/>
      <c r="BS70" s="1059" t="n"/>
      <c r="BT70" s="3485" t="inlineStr">
        <is>
          <t>УК-2</t>
        </is>
      </c>
      <c r="BU70" s="1832" t="n"/>
      <c r="BV70" s="2475" t="n"/>
      <c r="BW70" s="355" t="n"/>
      <c r="BX70" s="355" t="n"/>
      <c r="BY70" s="1" t="n"/>
      <c r="BZ70" s="1" t="n"/>
      <c r="CA70" s="1" t="n"/>
      <c r="CB70" s="1" t="n"/>
      <c r="CC70" s="1" t="n"/>
    </row>
    <row r="71">
      <c r="A71" s="355" t="n"/>
      <c r="B71" s="3555" t="n"/>
      <c r="C71" s="516" t="n"/>
      <c r="D71" s="356" t="n"/>
      <c r="E71" s="356" t="n"/>
      <c r="F71" s="356" t="n"/>
      <c r="G71" s="356" t="n"/>
      <c r="H71" s="356" t="n"/>
      <c r="I71" s="356" t="n"/>
      <c r="J71" s="356" t="n"/>
      <c r="K71" s="356" t="n"/>
      <c r="L71" s="356" t="n"/>
      <c r="M71" s="356" t="n"/>
      <c r="N71" s="356" t="n"/>
      <c r="O71" s="356" t="n"/>
      <c r="P71" s="356" t="n"/>
      <c r="Q71" s="356" t="n"/>
      <c r="R71" s="356" t="n"/>
      <c r="S71" s="356" t="n"/>
      <c r="T71" s="516" t="n"/>
      <c r="U71" s="516" t="n"/>
      <c r="V71" s="516" t="n"/>
      <c r="W71" s="516" t="n"/>
      <c r="X71" s="356" t="n"/>
      <c r="Y71" s="356" t="n"/>
      <c r="Z71" s="356" t="n"/>
      <c r="AA71" s="356" t="n"/>
      <c r="AB71" s="356" t="n"/>
      <c r="AC71" s="356" t="n"/>
      <c r="AD71" s="356" t="n"/>
      <c r="AE71" s="356" t="n"/>
      <c r="AF71" s="356" t="n"/>
      <c r="AG71" s="356" t="n"/>
      <c r="AH71" s="356" t="n"/>
      <c r="AI71" s="356" t="n"/>
      <c r="AJ71" s="356" t="n"/>
      <c r="AK71" s="356" t="n"/>
      <c r="AL71" s="356" t="n"/>
      <c r="AM71" s="356" t="n"/>
      <c r="AN71" s="356" t="n"/>
      <c r="AO71" s="356" t="n"/>
      <c r="AP71" s="356" t="n"/>
      <c r="AQ71" s="356" t="n"/>
      <c r="AR71" s="356" t="n"/>
      <c r="AS71" s="356" t="n"/>
      <c r="AT71" s="356" t="n"/>
      <c r="AU71" s="356" t="n"/>
      <c r="AV71" s="356" t="n"/>
      <c r="AW71" s="356" t="n"/>
      <c r="AX71" s="356" t="n"/>
      <c r="AY71" s="356" t="n"/>
      <c r="AZ71" s="356" t="n"/>
      <c r="BA71" s="356" t="n"/>
      <c r="BB71" s="356" t="n"/>
      <c r="BC71" s="356" t="n"/>
      <c r="BD71" s="356" t="n"/>
      <c r="BE71" s="356" t="n"/>
      <c r="BF71" s="356" t="n"/>
      <c r="BG71" s="356" t="n"/>
      <c r="BH71" s="356" t="n"/>
      <c r="BI71" s="356" t="n"/>
      <c r="BJ71" s="356" t="n"/>
      <c r="BK71" s="356" t="n"/>
      <c r="BL71" s="356" t="n"/>
      <c r="BM71" s="356" t="n"/>
      <c r="BN71" s="356" t="n"/>
      <c r="BO71" s="356" t="n"/>
      <c r="BP71" s="1992" t="n"/>
      <c r="BQ71" s="3487" t="n"/>
      <c r="BR71" s="355" t="n"/>
      <c r="BS71" s="355" t="n"/>
      <c r="BT71" s="355" t="n"/>
      <c r="BU71" s="355" t="n"/>
      <c r="BV71" s="355" t="n"/>
      <c r="BW71" s="355" t="n"/>
      <c r="BX71" s="355" t="n"/>
      <c r="BY71" s="1" t="n"/>
      <c r="BZ71" s="1" t="n"/>
      <c r="CA71" s="1" t="n"/>
      <c r="CB71" s="1" t="n"/>
      <c r="CC71" s="1" t="n"/>
    </row>
    <row r="72">
      <c r="A72" s="355" t="n"/>
      <c r="B72" s="3556" t="inlineStr">
        <is>
          <t>Количество часов учебных занятий</t>
        </is>
      </c>
      <c r="C72" s="123" t="n"/>
      <c r="D72" s="123" t="n"/>
      <c r="E72" s="123" t="n"/>
      <c r="F72" s="123" t="n"/>
      <c r="G72" s="123" t="n"/>
      <c r="H72" s="123" t="n"/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2035" t="n"/>
      <c r="X72" s="2172">
        <f>X32+X44</f>
        <v/>
      </c>
      <c r="Y72" s="1997" t="n"/>
      <c r="Z72" s="1997" t="n"/>
      <c r="AA72" s="1998" t="n"/>
      <c r="AB72" s="2229">
        <f>AB32+AB44</f>
        <v/>
      </c>
      <c r="AC72" s="1998" t="n"/>
      <c r="AD72" s="2172">
        <f>AD32+AD44</f>
        <v/>
      </c>
      <c r="AE72" s="1998" t="n"/>
      <c r="AF72" s="2172">
        <f>AF32+AF44</f>
        <v/>
      </c>
      <c r="AG72" s="1998" t="n"/>
      <c r="AH72" s="2172">
        <f>AH32+AH44</f>
        <v/>
      </c>
      <c r="AI72" s="1998" t="n"/>
      <c r="AJ72" s="2172">
        <f>AJ32+AJ44</f>
        <v/>
      </c>
      <c r="AK72" s="1998" t="n"/>
      <c r="AL72" s="2172">
        <f>AL32+AL39</f>
        <v/>
      </c>
      <c r="AM72" s="1998" t="n"/>
      <c r="AN72" s="2172">
        <f>AN32+AN39</f>
        <v/>
      </c>
      <c r="AO72" s="1998" t="n"/>
      <c r="AP72" s="2172">
        <f>AP32+AP44</f>
        <v/>
      </c>
      <c r="AQ72" s="1998" t="n"/>
      <c r="AR72" s="2172">
        <f>AR32+AR44</f>
        <v/>
      </c>
      <c r="AS72" s="1998" t="n"/>
      <c r="AT72" s="2172">
        <f>AT32+AT44</f>
        <v/>
      </c>
      <c r="AU72" s="1998" t="n"/>
      <c r="AV72" s="2172">
        <f>AV32+AV44</f>
        <v/>
      </c>
      <c r="AW72" s="1998" t="n"/>
      <c r="AX72" s="2172">
        <f>AX32+AX44</f>
        <v/>
      </c>
      <c r="AY72" s="1998" t="n"/>
      <c r="AZ72" s="2172">
        <f>AZ32+AZ44</f>
        <v/>
      </c>
      <c r="BA72" s="1998" t="n"/>
      <c r="BB72" s="2172">
        <f>BB32+BB44</f>
        <v/>
      </c>
      <c r="BC72" s="1998" t="n"/>
      <c r="BD72" s="2172">
        <f>BD32+BD44</f>
        <v/>
      </c>
      <c r="BE72" s="1998" t="n"/>
      <c r="BF72" s="2172">
        <f>BF32+BF44</f>
        <v/>
      </c>
      <c r="BG72" s="1998" t="n"/>
      <c r="BH72" s="2172">
        <f>BH32+BH44</f>
        <v/>
      </c>
      <c r="BI72" s="1998" t="n"/>
      <c r="BJ72" s="2172">
        <f>BJ32+BJ44</f>
        <v/>
      </c>
      <c r="BK72" s="1998" t="n"/>
      <c r="BL72" s="2172">
        <f>BL32+BL44</f>
        <v/>
      </c>
      <c r="BM72" s="1998" t="n"/>
      <c r="BN72" s="2172">
        <f>BN32+BN44</f>
        <v/>
      </c>
      <c r="BO72" s="1998" t="n"/>
      <c r="BP72" s="2172">
        <f>BP32+BP44</f>
        <v/>
      </c>
      <c r="BQ72" s="1998" t="n"/>
      <c r="BR72" s="2172">
        <f>BR32+BR44</f>
        <v/>
      </c>
      <c r="BS72" s="1998" t="n"/>
      <c r="BT72" s="3488" t="n"/>
      <c r="BU72" s="101" t="n"/>
      <c r="BV72" s="104" t="n"/>
      <c r="BW72" s="355" t="n"/>
      <c r="BX72" s="355" t="n"/>
      <c r="BY72" s="1" t="n"/>
      <c r="BZ72" s="1" t="n"/>
      <c r="CA72" s="1" t="n"/>
      <c r="CB72" s="1" t="n"/>
      <c r="CC72" s="1" t="n"/>
    </row>
    <row r="73">
      <c r="A73" s="355" t="n"/>
      <c r="B73" s="1437" t="inlineStr">
        <is>
          <t>Количество часов учебных занятий в неделю</t>
        </is>
      </c>
      <c r="C73" s="126" t="n"/>
      <c r="D73" s="126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8" t="n"/>
      <c r="X73" s="664">
        <f>AJ72+AP72+BB72</f>
        <v/>
      </c>
      <c r="Y73" s="126" t="n"/>
      <c r="Z73" s="126" t="n"/>
      <c r="AA73" s="128" t="n"/>
      <c r="AB73" s="93" t="n"/>
      <c r="AC73" s="128" t="n"/>
      <c r="AD73" s="93" t="n"/>
      <c r="AE73" s="128" t="n"/>
      <c r="AF73" s="93" t="n"/>
      <c r="AG73" s="128" t="n"/>
      <c r="AH73" s="93" t="n"/>
      <c r="AI73" s="128" t="n"/>
      <c r="AJ73" s="664">
        <f>AJ72/(AP30+2)</f>
        <v/>
      </c>
      <c r="AK73" s="128" t="n"/>
      <c r="AL73" s="95" t="n"/>
      <c r="AM73" s="128" t="n"/>
      <c r="AN73" s="93" t="n"/>
      <c r="AO73" s="128" t="n"/>
      <c r="AP73" s="95">
        <f>AR72/AP30</f>
        <v/>
      </c>
      <c r="AQ73" s="126" t="n"/>
      <c r="AR73" s="126" t="n"/>
      <c r="AS73" s="126" t="n"/>
      <c r="AT73" s="126" t="n"/>
      <c r="AU73" s="128" t="n"/>
      <c r="AV73" s="95">
        <f>AX72/AV30</f>
        <v/>
      </c>
      <c r="AW73" s="126" t="n"/>
      <c r="AX73" s="126" t="n"/>
      <c r="AY73" s="126" t="n"/>
      <c r="AZ73" s="126" t="n"/>
      <c r="BA73" s="128" t="n"/>
      <c r="BB73" s="95">
        <f>BD72/BB30</f>
        <v/>
      </c>
      <c r="BC73" s="126" t="n"/>
      <c r="BD73" s="126" t="n"/>
      <c r="BE73" s="126" t="n"/>
      <c r="BF73" s="126" t="n"/>
      <c r="BG73" s="128" t="n"/>
      <c r="BH73" s="95">
        <f>BJ72/BH30</f>
        <v/>
      </c>
      <c r="BI73" s="126" t="n"/>
      <c r="BJ73" s="126" t="n"/>
      <c r="BK73" s="126" t="n"/>
      <c r="BL73" s="126" t="n"/>
      <c r="BM73" s="128" t="n"/>
      <c r="BN73" s="847">
        <f>BP72/BN30</f>
        <v/>
      </c>
      <c r="BO73" s="126" t="n"/>
      <c r="BP73" s="126" t="n"/>
      <c r="BQ73" s="126" t="n"/>
      <c r="BR73" s="126" t="n"/>
      <c r="BS73" s="175" t="n"/>
      <c r="BT73" s="112" t="n"/>
      <c r="BU73" s="1" t="n"/>
      <c r="BV73" s="114" t="n"/>
      <c r="BW73" s="1" t="n"/>
      <c r="BX73" s="1" t="n"/>
      <c r="BY73" s="1" t="n"/>
      <c r="BZ73" s="1" t="n"/>
      <c r="CA73" s="1" t="n"/>
      <c r="CB73" s="1" t="n"/>
      <c r="CC73" s="1" t="n"/>
    </row>
    <row r="74">
      <c r="A74" s="355" t="n"/>
      <c r="B74" s="1437" t="inlineStr">
        <is>
          <t>Количество курсовых проектов</t>
        </is>
      </c>
      <c r="C74" s="126" t="n"/>
      <c r="D74" s="126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8" t="n"/>
      <c r="X74" s="95" t="n"/>
      <c r="Y74" s="126" t="n"/>
      <c r="Z74" s="126" t="n"/>
      <c r="AA74" s="128" t="n"/>
      <c r="AB74" s="93" t="n"/>
      <c r="AC74" s="128" t="n"/>
      <c r="AD74" s="93" t="n"/>
      <c r="AE74" s="128" t="n"/>
      <c r="AF74" s="93" t="n"/>
      <c r="AG74" s="128" t="n"/>
      <c r="AH74" s="93" t="n"/>
      <c r="AI74" s="128" t="n"/>
      <c r="AJ74" s="93" t="n"/>
      <c r="AK74" s="128" t="n"/>
      <c r="AL74" s="93" t="n"/>
      <c r="AM74" s="128" t="n"/>
      <c r="AN74" s="93" t="n"/>
      <c r="AO74" s="128" t="n"/>
      <c r="AP74" s="95" t="n"/>
      <c r="AQ74" s="128" t="n"/>
      <c r="AR74" s="95" t="n"/>
      <c r="AS74" s="128" t="n"/>
      <c r="AT74" s="95" t="n"/>
      <c r="AU74" s="128" t="n"/>
      <c r="AV74" s="95" t="n"/>
      <c r="AW74" s="128" t="n"/>
      <c r="AX74" s="95" t="n"/>
      <c r="AY74" s="128" t="n"/>
      <c r="AZ74" s="95" t="n"/>
      <c r="BA74" s="128" t="n"/>
      <c r="BB74" s="95" t="n"/>
      <c r="BC74" s="128" t="n"/>
      <c r="BD74" s="95" t="n"/>
      <c r="BE74" s="128" t="n"/>
      <c r="BF74" s="95" t="n"/>
      <c r="BG74" s="128" t="n"/>
      <c r="BH74" s="95" t="n"/>
      <c r="BI74" s="128" t="n"/>
      <c r="BJ74" s="95" t="n"/>
      <c r="BK74" s="128" t="n"/>
      <c r="BL74" s="95" t="n"/>
      <c r="BM74" s="128" t="n"/>
      <c r="BN74" s="1048" t="n"/>
      <c r="BO74" s="128" t="n"/>
      <c r="BP74" s="95" t="n"/>
      <c r="BQ74" s="128" t="n"/>
      <c r="BR74" s="3557" t="n"/>
      <c r="BS74" s="131" t="n"/>
      <c r="BT74" s="112" t="n"/>
      <c r="BU74" s="1" t="n"/>
      <c r="BV74" s="114" t="n"/>
      <c r="BW74" s="1" t="n"/>
      <c r="BX74" s="1" t="n"/>
      <c r="BY74" s="1" t="n"/>
      <c r="BZ74" s="1" t="n"/>
      <c r="CA74" s="1" t="n"/>
      <c r="CB74" s="1" t="n"/>
      <c r="CC74" s="1" t="n"/>
    </row>
    <row r="75">
      <c r="A75" s="355" t="n"/>
      <c r="B75" s="1437" t="inlineStr">
        <is>
          <t>Количество курсовых работ</t>
        </is>
      </c>
      <c r="C75" s="126" t="n"/>
      <c r="D75" s="126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8" t="n"/>
      <c r="X75" s="95" t="n"/>
      <c r="Y75" s="126" t="n"/>
      <c r="Z75" s="126" t="n"/>
      <c r="AA75" s="128" t="n"/>
      <c r="AB75" s="93" t="n"/>
      <c r="AC75" s="128" t="n"/>
      <c r="AD75" s="93" t="n"/>
      <c r="AE75" s="128" t="n"/>
      <c r="AF75" s="93" t="n"/>
      <c r="AG75" s="128" t="n"/>
      <c r="AH75" s="93" t="n"/>
      <c r="AI75" s="128" t="n"/>
      <c r="AJ75" s="93" t="n"/>
      <c r="AK75" s="128" t="n"/>
      <c r="AL75" s="93" t="n"/>
      <c r="AM75" s="128" t="n"/>
      <c r="AN75" s="93" t="n"/>
      <c r="AO75" s="128" t="n"/>
      <c r="AP75" s="95" t="n"/>
      <c r="AQ75" s="128" t="n"/>
      <c r="AR75" s="95" t="n"/>
      <c r="AS75" s="128" t="n"/>
      <c r="AT75" s="95" t="n"/>
      <c r="AU75" s="128" t="n"/>
      <c r="AV75" s="95" t="n"/>
      <c r="AW75" s="128" t="n"/>
      <c r="AX75" s="95" t="n"/>
      <c r="AY75" s="128" t="n"/>
      <c r="AZ75" s="95" t="n"/>
      <c r="BA75" s="128" t="n"/>
      <c r="BB75" s="95" t="n"/>
      <c r="BC75" s="128" t="n"/>
      <c r="BD75" s="95" t="n"/>
      <c r="BE75" s="128" t="n"/>
      <c r="BF75" s="95" t="n"/>
      <c r="BG75" s="128" t="n"/>
      <c r="BH75" s="95" t="n"/>
      <c r="BI75" s="128" t="n"/>
      <c r="BJ75" s="95" t="n"/>
      <c r="BK75" s="128" t="n"/>
      <c r="BL75" s="95" t="n"/>
      <c r="BM75" s="128" t="n"/>
      <c r="BN75" s="1048" t="n"/>
      <c r="BO75" s="128" t="n"/>
      <c r="BP75" s="95" t="n"/>
      <c r="BQ75" s="128" t="n"/>
      <c r="BR75" s="3557" t="n"/>
      <c r="BS75" s="131" t="n"/>
      <c r="BT75" s="112" t="n"/>
      <c r="BU75" s="1" t="n"/>
      <c r="BV75" s="114" t="n"/>
      <c r="BW75" s="1" t="n"/>
      <c r="BX75" s="1" t="n"/>
      <c r="BY75" s="1" t="n"/>
      <c r="BZ75" s="1" t="n"/>
      <c r="CA75" s="1" t="n"/>
      <c r="CB75" s="1" t="n"/>
      <c r="CC75" s="1" t="n"/>
    </row>
    <row r="76">
      <c r="A76" s="355" t="n"/>
      <c r="B76" s="1437" t="inlineStr">
        <is>
          <t>Количество экзаменов</t>
        </is>
      </c>
      <c r="C76" s="126" t="n"/>
      <c r="D76" s="126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8" t="n"/>
      <c r="X76" s="95">
        <f>AP76+AV76+BB76+BH76+BN76</f>
        <v/>
      </c>
      <c r="Y76" s="126" t="n"/>
      <c r="Z76" s="126" t="n"/>
      <c r="AA76" s="128" t="n"/>
      <c r="AB76" s="93" t="n"/>
      <c r="AC76" s="128" t="n"/>
      <c r="AD76" s="93" t="n"/>
      <c r="AE76" s="128" t="n"/>
      <c r="AF76" s="93" t="n"/>
      <c r="AG76" s="128" t="n"/>
      <c r="AH76" s="93" t="n"/>
      <c r="AI76" s="128" t="n"/>
      <c r="AJ76" s="93" t="n"/>
      <c r="AK76" s="128" t="n"/>
      <c r="AL76" s="93" t="n"/>
      <c r="AM76" s="128" t="n"/>
      <c r="AN76" s="93" t="n"/>
      <c r="AO76" s="128" t="n"/>
      <c r="AP76" s="95">
        <f>COUNTIF(T33:U66,1)</f>
        <v/>
      </c>
      <c r="AQ76" s="126" t="n"/>
      <c r="AR76" s="126" t="n"/>
      <c r="AS76" s="126" t="n"/>
      <c r="AT76" s="126" t="n"/>
      <c r="AU76" s="128" t="n"/>
      <c r="AV76" s="95">
        <f>COUNTIF(T33:U66,2)</f>
        <v/>
      </c>
      <c r="AW76" s="126" t="n"/>
      <c r="AX76" s="126" t="n"/>
      <c r="AY76" s="126" t="n"/>
      <c r="AZ76" s="126" t="n"/>
      <c r="BA76" s="128" t="n"/>
      <c r="BB76" s="95">
        <f>COUNTIF(T33:U66,3)</f>
        <v/>
      </c>
      <c r="BC76" s="126" t="n"/>
      <c r="BD76" s="126" t="n"/>
      <c r="BE76" s="126" t="n"/>
      <c r="BF76" s="126" t="n"/>
      <c r="BG76" s="128" t="n"/>
      <c r="BH76" s="95">
        <f>COUNTIF(T33:U66,4)</f>
        <v/>
      </c>
      <c r="BI76" s="126" t="n"/>
      <c r="BJ76" s="126" t="n"/>
      <c r="BK76" s="126" t="n"/>
      <c r="BL76" s="126" t="n"/>
      <c r="BM76" s="128" t="n"/>
      <c r="BN76" s="847">
        <f>COUNTIF(T33:U66,5)</f>
        <v/>
      </c>
      <c r="BO76" s="126" t="n"/>
      <c r="BP76" s="126" t="n"/>
      <c r="BQ76" s="126" t="n"/>
      <c r="BR76" s="126" t="n"/>
      <c r="BS76" s="175" t="n"/>
      <c r="BT76" s="112" t="n"/>
      <c r="BU76" s="1" t="n"/>
      <c r="BV76" s="114" t="n"/>
      <c r="BW76" s="1" t="n"/>
      <c r="BX76" s="1" t="n"/>
      <c r="BY76" s="1" t="n"/>
      <c r="BZ76" s="1" t="n"/>
      <c r="CA76" s="1" t="n"/>
      <c r="CB76" s="1" t="n"/>
      <c r="CC76" s="1" t="n"/>
    </row>
    <row r="77">
      <c r="A77" s="355" t="n"/>
      <c r="B77" s="239" t="inlineStr">
        <is>
          <t>Количество зачетов</t>
        </is>
      </c>
      <c r="C77" s="194" t="n"/>
      <c r="D77" s="194" t="n"/>
      <c r="E77" s="194" t="n"/>
      <c r="F77" s="194" t="n"/>
      <c r="G77" s="194" t="n"/>
      <c r="H77" s="194" t="n"/>
      <c r="I77" s="194" t="n"/>
      <c r="J77" s="194" t="n"/>
      <c r="K77" s="194" t="n"/>
      <c r="L77" s="194" t="n"/>
      <c r="M77" s="194" t="n"/>
      <c r="N77" s="194" t="n"/>
      <c r="O77" s="194" t="n"/>
      <c r="P77" s="194" t="n"/>
      <c r="Q77" s="194" t="n"/>
      <c r="R77" s="194" t="n"/>
      <c r="S77" s="194" t="n"/>
      <c r="T77" s="194" t="n"/>
      <c r="U77" s="194" t="n"/>
      <c r="V77" s="194" t="n"/>
      <c r="W77" s="240" t="n"/>
      <c r="X77" s="631">
        <f>AP77+AV77+BB77+BH77+BN77</f>
        <v/>
      </c>
      <c r="Y77" s="194" t="n"/>
      <c r="Z77" s="194" t="n"/>
      <c r="AA77" s="240" t="n"/>
      <c r="AB77" s="1538" t="n"/>
      <c r="AC77" s="1059" t="n"/>
      <c r="AD77" s="1538" t="n"/>
      <c r="AE77" s="1059" t="n"/>
      <c r="AF77" s="1538" t="n"/>
      <c r="AG77" s="1059" t="n"/>
      <c r="AH77" s="1538" t="n"/>
      <c r="AI77" s="1059" t="n"/>
      <c r="AJ77" s="1538" t="n"/>
      <c r="AK77" s="1059" t="n"/>
      <c r="AL77" s="1538" t="n"/>
      <c r="AM77" s="1059" t="n"/>
      <c r="AN77" s="1538" t="n"/>
      <c r="AO77" s="1059" t="n"/>
      <c r="AP77" s="631">
        <f>COUNTIF(V33:W63,1)</f>
        <v/>
      </c>
      <c r="AQ77" s="194" t="n"/>
      <c r="AR77" s="194" t="n"/>
      <c r="AS77" s="194" t="n"/>
      <c r="AT77" s="194" t="n"/>
      <c r="AU77" s="240" t="n"/>
      <c r="AV77" s="631" t="n">
        <v>3</v>
      </c>
      <c r="AW77" s="194" t="n"/>
      <c r="AX77" s="194" t="n"/>
      <c r="AY77" s="194" t="n"/>
      <c r="AZ77" s="194" t="n"/>
      <c r="BA77" s="240" t="n"/>
      <c r="BB77" s="631" t="n">
        <v>3</v>
      </c>
      <c r="BC77" s="194" t="n"/>
      <c r="BD77" s="194" t="n"/>
      <c r="BE77" s="194" t="n"/>
      <c r="BF77" s="194" t="n"/>
      <c r="BG77" s="240" t="n"/>
      <c r="BH77" s="631" t="n">
        <v>5</v>
      </c>
      <c r="BI77" s="194" t="n"/>
      <c r="BJ77" s="194" t="n"/>
      <c r="BK77" s="194" t="n"/>
      <c r="BL77" s="194" t="n"/>
      <c r="BM77" s="240" t="n"/>
      <c r="BN77" s="631">
        <f>COUNTIF(V34:W63,5)</f>
        <v/>
      </c>
      <c r="BO77" s="194" t="n"/>
      <c r="BP77" s="194" t="n"/>
      <c r="BQ77" s="194" t="n"/>
      <c r="BR77" s="194" t="n"/>
      <c r="BS77" s="240" t="n"/>
      <c r="BT77" s="606" t="n"/>
      <c r="BU77" s="544" t="n"/>
      <c r="BV77" s="607" t="n"/>
      <c r="BW77" s="1" t="n"/>
      <c r="BX77" s="1" t="n"/>
      <c r="BY77" s="1" t="n"/>
      <c r="BZ77" s="1" t="n"/>
      <c r="CA77" s="1" t="n"/>
      <c r="CB77" s="1" t="n"/>
      <c r="CC77" s="1" t="n"/>
    </row>
    <row r="78">
      <c r="A78" s="355" t="n"/>
      <c r="B78" s="285" t="n"/>
      <c r="C78" s="285" t="n"/>
      <c r="D78" s="3558" t="n"/>
      <c r="E78" s="3558" t="n"/>
      <c r="F78" s="3558" t="n"/>
      <c r="G78" s="3558" t="n"/>
      <c r="H78" s="3558" t="n"/>
      <c r="I78" s="3558" t="n"/>
      <c r="J78" s="3558" t="n"/>
      <c r="K78" s="3558" t="n"/>
      <c r="L78" s="3558" t="n"/>
      <c r="M78" s="3558" t="n"/>
      <c r="N78" s="3558" t="n"/>
      <c r="O78" s="3558" t="n"/>
      <c r="P78" s="3558" t="n"/>
      <c r="Q78" s="3558" t="n"/>
      <c r="R78" s="3558" t="n"/>
      <c r="S78" s="3558" t="n"/>
      <c r="T78" s="285" t="n"/>
      <c r="U78" s="285" t="n"/>
      <c r="V78" s="285" t="n"/>
      <c r="W78" s="285" t="n"/>
      <c r="X78" s="3558" t="n"/>
      <c r="Y78" s="3558" t="n"/>
      <c r="Z78" s="3558" t="n"/>
      <c r="AA78" s="3558" t="n"/>
      <c r="AB78" s="253" t="n"/>
      <c r="AC78" s="253" t="n"/>
      <c r="AD78" s="253" t="n"/>
      <c r="AE78" s="253" t="n"/>
      <c r="AF78" s="253" t="n"/>
      <c r="AG78" s="253" t="n"/>
      <c r="AH78" s="253" t="n"/>
      <c r="AI78" s="253" t="n"/>
      <c r="AJ78" s="253" t="n"/>
      <c r="AK78" s="253" t="n"/>
      <c r="AL78" s="253" t="n"/>
      <c r="AM78" s="253" t="n"/>
      <c r="AN78" s="253" t="n"/>
      <c r="AO78" s="253" t="n"/>
      <c r="AP78" s="253" t="n"/>
      <c r="AQ78" s="253" t="n"/>
      <c r="AR78" s="253" t="n"/>
      <c r="AS78" s="253" t="n"/>
      <c r="AT78" s="253" t="n"/>
      <c r="AU78" s="253" t="n"/>
      <c r="AV78" s="253" t="n"/>
      <c r="AW78" s="253" t="n"/>
      <c r="AX78" s="253" t="n"/>
      <c r="AY78" s="253" t="n"/>
      <c r="AZ78" s="253" t="n"/>
      <c r="BA78" s="253" t="n"/>
      <c r="BB78" s="253" t="n"/>
      <c r="BC78" s="253" t="n"/>
      <c r="BD78" s="253" t="n"/>
      <c r="BE78" s="253" t="n"/>
      <c r="BF78" s="253" t="n"/>
      <c r="BG78" s="253" t="n"/>
      <c r="BH78" s="253" t="n"/>
      <c r="BI78" s="253" t="n"/>
      <c r="BJ78" s="253" t="n"/>
      <c r="BK78" s="253" t="n"/>
      <c r="BL78" s="253" t="n"/>
      <c r="BM78" s="253" t="n"/>
      <c r="BN78" s="159" t="n"/>
      <c r="BO78" s="159" t="n"/>
      <c r="BP78" s="159" t="n"/>
      <c r="BQ78" s="159" t="n"/>
      <c r="BR78" s="243" t="n"/>
      <c r="BS78" s="243" t="n"/>
      <c r="BT78" s="243" t="n"/>
      <c r="BU78" s="243" t="n"/>
      <c r="BV78" s="243" t="n"/>
      <c r="BW78" s="1" t="n"/>
      <c r="BX78" s="1" t="n"/>
      <c r="BY78" s="1" t="n"/>
      <c r="BZ78" s="1" t="n"/>
      <c r="CA78" s="1" t="n"/>
      <c r="CB78" s="1" t="n"/>
      <c r="CC78" s="1" t="n"/>
    </row>
    <row r="79">
      <c r="A79" s="92" t="n"/>
      <c r="B79" s="669" t="inlineStr">
        <is>
          <t>IV. Производственная практика</t>
        </is>
      </c>
      <c r="C79" s="585" t="n"/>
      <c r="D79" s="585" t="n"/>
      <c r="E79" s="585" t="n"/>
      <c r="F79" s="585" t="n"/>
      <c r="G79" s="585" t="n"/>
      <c r="H79" s="585" t="n"/>
      <c r="I79" s="585" t="n"/>
      <c r="J79" s="585" t="n"/>
      <c r="K79" s="585" t="n"/>
      <c r="L79" s="585" t="n"/>
      <c r="M79" s="585" t="n"/>
      <c r="N79" s="585" t="n"/>
      <c r="O79" s="585" t="n"/>
      <c r="P79" s="585" t="n"/>
      <c r="Q79" s="585" t="n"/>
      <c r="R79" s="585" t="n"/>
      <c r="S79" s="585" t="n"/>
      <c r="T79" s="585" t="n"/>
      <c r="U79" s="585" t="n"/>
      <c r="V79" s="585" t="n"/>
      <c r="W79" s="585" t="n"/>
      <c r="X79" s="585" t="n"/>
      <c r="Y79" s="585" t="n"/>
      <c r="Z79" s="585" t="n"/>
      <c r="AA79" s="585" t="n"/>
      <c r="AB79" s="585" t="n"/>
      <c r="AC79" s="585" t="n"/>
      <c r="AD79" s="585" t="n"/>
      <c r="AE79" s="585" t="n"/>
      <c r="AF79" s="585" t="n"/>
      <c r="AG79" s="613" t="n"/>
      <c r="AH79" s="670" t="inlineStr">
        <is>
          <t>V. Магистерская диссертация</t>
        </is>
      </c>
      <c r="AI79" s="585" t="n"/>
      <c r="AJ79" s="585" t="n"/>
      <c r="AK79" s="585" t="n"/>
      <c r="AL79" s="585" t="n"/>
      <c r="AM79" s="585" t="n"/>
      <c r="AN79" s="585" t="n"/>
      <c r="AO79" s="585" t="n"/>
      <c r="AP79" s="585" t="n"/>
      <c r="AQ79" s="585" t="n"/>
      <c r="AR79" s="585" t="n"/>
      <c r="AS79" s="585" t="n"/>
      <c r="AT79" s="585" t="n"/>
      <c r="AU79" s="585" t="n"/>
      <c r="AV79" s="585" t="n"/>
      <c r="AW79" s="585" t="n"/>
      <c r="AX79" s="585" t="n"/>
      <c r="AY79" s="585" t="n"/>
      <c r="AZ79" s="585" t="n"/>
      <c r="BA79" s="613" t="n"/>
      <c r="BB79" s="671" t="inlineStr">
        <is>
          <t xml:space="preserve">VI. Итоговая аттестация </t>
        </is>
      </c>
      <c r="BC79" s="585" t="n"/>
      <c r="BD79" s="585" t="n"/>
      <c r="BE79" s="585" t="n"/>
      <c r="BF79" s="585" t="n"/>
      <c r="BG79" s="585" t="n"/>
      <c r="BH79" s="585" t="n"/>
      <c r="BI79" s="585" t="n"/>
      <c r="BJ79" s="585" t="n"/>
      <c r="BK79" s="585" t="n"/>
      <c r="BL79" s="585" t="n"/>
      <c r="BM79" s="585" t="n"/>
      <c r="BN79" s="585" t="n"/>
      <c r="BO79" s="585" t="n"/>
      <c r="BP79" s="585" t="n"/>
      <c r="BQ79" s="585" t="n"/>
      <c r="BR79" s="585" t="n"/>
      <c r="BS79" s="585" t="n"/>
      <c r="BT79" s="585" t="n"/>
      <c r="BU79" s="585" t="n"/>
      <c r="BV79" s="586" t="n"/>
      <c r="BW79" s="92" t="n"/>
      <c r="BX79" s="92" t="n"/>
      <c r="BY79" s="1" t="n"/>
      <c r="BZ79" s="1" t="n"/>
      <c r="CA79" s="1" t="n"/>
      <c r="CB79" s="1" t="n"/>
      <c r="CC79" s="1" t="n"/>
    </row>
    <row r="80">
      <c r="A80" s="92" t="n"/>
      <c r="B80" s="672" t="inlineStr">
        <is>
          <t>Название практики</t>
        </is>
      </c>
      <c r="C80" s="585" t="n"/>
      <c r="D80" s="585" t="n"/>
      <c r="E80" s="585" t="n"/>
      <c r="F80" s="585" t="n"/>
      <c r="G80" s="585" t="n"/>
      <c r="H80" s="585" t="n"/>
      <c r="I80" s="585" t="n"/>
      <c r="J80" s="585" t="n"/>
      <c r="K80" s="585" t="n"/>
      <c r="L80" s="585" t="n"/>
      <c r="M80" s="585" t="n"/>
      <c r="N80" s="613" t="n"/>
      <c r="O80" s="673" t="inlineStr">
        <is>
          <t>Семестр</t>
        </is>
      </c>
      <c r="P80" s="585" t="n"/>
      <c r="Q80" s="585" t="n"/>
      <c r="R80" s="585" t="n"/>
      <c r="S80" s="585" t="n"/>
      <c r="T80" s="613" t="n"/>
      <c r="U80" s="673" t="inlineStr">
        <is>
          <t>Недель</t>
        </is>
      </c>
      <c r="V80" s="585" t="n"/>
      <c r="W80" s="585" t="n"/>
      <c r="X80" s="585" t="n"/>
      <c r="Y80" s="585" t="n"/>
      <c r="Z80" s="613" t="n"/>
      <c r="AA80" s="673" t="inlineStr">
        <is>
          <t>Зачетных единиц</t>
        </is>
      </c>
      <c r="AB80" s="585" t="n"/>
      <c r="AC80" s="585" t="n"/>
      <c r="AD80" s="585" t="n"/>
      <c r="AE80" s="585" t="n"/>
      <c r="AF80" s="585" t="n"/>
      <c r="AG80" s="613" t="n"/>
      <c r="AH80" s="673" t="inlineStr">
        <is>
          <t>Семестр</t>
        </is>
      </c>
      <c r="AI80" s="585" t="n"/>
      <c r="AJ80" s="585" t="n"/>
      <c r="AK80" s="585" t="n"/>
      <c r="AL80" s="585" t="n"/>
      <c r="AM80" s="585" t="n"/>
      <c r="AN80" s="613" t="n"/>
      <c r="AO80" s="673" t="inlineStr">
        <is>
          <t>Недель</t>
        </is>
      </c>
      <c r="AP80" s="585" t="n"/>
      <c r="AQ80" s="585" t="n"/>
      <c r="AR80" s="585" t="n"/>
      <c r="AS80" s="585" t="n"/>
      <c r="AT80" s="613" t="n"/>
      <c r="AU80" s="673" t="inlineStr">
        <is>
          <t>Зачетных единиц</t>
        </is>
      </c>
      <c r="AV80" s="585" t="n"/>
      <c r="AW80" s="585" t="n"/>
      <c r="AX80" s="585" t="n"/>
      <c r="AY80" s="585" t="n"/>
      <c r="AZ80" s="585" t="n"/>
      <c r="BA80" s="613" t="n"/>
      <c r="BB80" s="675" t="inlineStr">
        <is>
          <t>Защита магистерской диссертации</t>
        </is>
      </c>
      <c r="BC80" s="661" t="n"/>
      <c r="BD80" s="661" t="n"/>
      <c r="BE80" s="661" t="n"/>
      <c r="BF80" s="661" t="n"/>
      <c r="BG80" s="661" t="n"/>
      <c r="BH80" s="661" t="n"/>
      <c r="BI80" s="661" t="n"/>
      <c r="BJ80" s="661" t="n"/>
      <c r="BK80" s="661" t="n"/>
      <c r="BL80" s="661" t="n"/>
      <c r="BM80" s="661" t="n"/>
      <c r="BN80" s="661" t="n"/>
      <c r="BO80" s="661" t="n"/>
      <c r="BP80" s="661" t="n"/>
      <c r="BQ80" s="661" t="n"/>
      <c r="BR80" s="661" t="n"/>
      <c r="BS80" s="661" t="n"/>
      <c r="BT80" s="661" t="n"/>
      <c r="BU80" s="661" t="n"/>
      <c r="BV80" s="662" t="n"/>
      <c r="BW80" s="92" t="n"/>
      <c r="BX80" s="92" t="n"/>
      <c r="BY80" s="1" t="n"/>
      <c r="BZ80" s="1" t="n"/>
      <c r="CA80" s="1" t="n"/>
      <c r="CB80" s="1" t="n"/>
      <c r="CC80" s="1" t="n"/>
    </row>
    <row r="81">
      <c r="A81" s="92" t="n"/>
      <c r="B81" s="672" t="inlineStr">
        <is>
          <t xml:space="preserve">Научно-исследовательская </t>
        </is>
      </c>
      <c r="C81" s="585" t="n"/>
      <c r="D81" s="585" t="n"/>
      <c r="E81" s="585" t="n"/>
      <c r="F81" s="585" t="n"/>
      <c r="G81" s="585" t="n"/>
      <c r="H81" s="585" t="n"/>
      <c r="I81" s="585" t="n"/>
      <c r="J81" s="585" t="n"/>
      <c r="K81" s="585" t="n"/>
      <c r="L81" s="585" t="n"/>
      <c r="M81" s="585" t="n"/>
      <c r="N81" s="613" t="n"/>
      <c r="O81" s="673" t="n">
        <v>3</v>
      </c>
      <c r="P81" s="585" t="n"/>
      <c r="Q81" s="585" t="n"/>
      <c r="R81" s="585" t="n"/>
      <c r="S81" s="585" t="n"/>
      <c r="T81" s="613" t="n"/>
      <c r="U81" s="673" t="n">
        <v>4</v>
      </c>
      <c r="V81" s="585" t="n"/>
      <c r="W81" s="585" t="n"/>
      <c r="X81" s="585" t="n"/>
      <c r="Y81" s="585" t="n"/>
      <c r="Z81" s="613" t="n"/>
      <c r="AA81" s="673">
        <f>U81*54/36</f>
        <v/>
      </c>
      <c r="AB81" s="585" t="n"/>
      <c r="AC81" s="585" t="n"/>
      <c r="AD81" s="585" t="n"/>
      <c r="AE81" s="585" t="n"/>
      <c r="AF81" s="585" t="n"/>
      <c r="AG81" s="613" t="n"/>
      <c r="AH81" s="673" t="n">
        <v>5</v>
      </c>
      <c r="AI81" s="585" t="n"/>
      <c r="AJ81" s="585" t="n"/>
      <c r="AK81" s="585" t="n"/>
      <c r="AL81" s="585" t="n"/>
      <c r="AM81" s="585" t="n"/>
      <c r="AN81" s="613" t="n"/>
      <c r="AO81" s="673" t="n">
        <v>16</v>
      </c>
      <c r="AP81" s="585" t="n"/>
      <c r="AQ81" s="585" t="n"/>
      <c r="AR81" s="585" t="n"/>
      <c r="AS81" s="585" t="n"/>
      <c r="AT81" s="613" t="n"/>
      <c r="AU81" s="673" t="n">
        <v>24</v>
      </c>
      <c r="AV81" s="585" t="n"/>
      <c r="AW81" s="585" t="n"/>
      <c r="AX81" s="585" t="n"/>
      <c r="AY81" s="585" t="n"/>
      <c r="AZ81" s="585" t="n"/>
      <c r="BA81" s="613" t="n"/>
      <c r="BB81" s="608" t="n"/>
      <c r="BC81" s="544" t="n"/>
      <c r="BD81" s="544" t="n"/>
      <c r="BE81" s="544" t="n"/>
      <c r="BF81" s="544" t="n"/>
      <c r="BG81" s="544" t="n"/>
      <c r="BH81" s="544" t="n"/>
      <c r="BI81" s="544" t="n"/>
      <c r="BJ81" s="544" t="n"/>
      <c r="BK81" s="544" t="n"/>
      <c r="BL81" s="544" t="n"/>
      <c r="BM81" s="544" t="n"/>
      <c r="BN81" s="544" t="n"/>
      <c r="BO81" s="544" t="n"/>
      <c r="BP81" s="544" t="n"/>
      <c r="BQ81" s="544" t="n"/>
      <c r="BR81" s="544" t="n"/>
      <c r="BS81" s="544" t="n"/>
      <c r="BT81" s="544" t="n"/>
      <c r="BU81" s="544" t="n"/>
      <c r="BV81" s="607" t="n"/>
      <c r="BW81" s="92" t="n"/>
      <c r="BX81" s="92" t="n"/>
      <c r="BY81" s="1" t="n"/>
      <c r="BZ81" s="1" t="n"/>
      <c r="CA81" s="1" t="n"/>
      <c r="CB81" s="1" t="n"/>
      <c r="CC81" s="1" t="n"/>
    </row>
    <row r="82">
      <c r="A82" s="10" t="n"/>
      <c r="B82" s="1550" t="n"/>
      <c r="C82" s="155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550" t="n"/>
      <c r="U82" s="1550" t="n"/>
      <c r="V82" s="1550" t="n"/>
      <c r="W82" s="155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  <c r="AJ82" s="10" t="n"/>
      <c r="AK82" s="10" t="n"/>
      <c r="AL82" s="10" t="n"/>
      <c r="AM82" s="10" t="n"/>
      <c r="AN82" s="10" t="n"/>
      <c r="AO82" s="10" t="n"/>
      <c r="AP82" s="10" t="n"/>
      <c r="AQ82" s="10" t="n"/>
      <c r="AR82" s="10" t="n"/>
      <c r="AS82" s="10" t="n"/>
      <c r="AT82" s="10" t="n"/>
      <c r="AU82" s="10" t="n"/>
      <c r="AV82" s="10" t="n"/>
      <c r="AW82" s="10" t="n"/>
      <c r="AX82" s="10" t="n"/>
      <c r="AY82" s="10" t="n"/>
      <c r="AZ82" s="10" t="n"/>
      <c r="BA82" s="10" t="n"/>
      <c r="BB82" s="10" t="n"/>
      <c r="BC82" s="10" t="n"/>
      <c r="BD82" s="10" t="n"/>
      <c r="BE82" s="10" t="n"/>
      <c r="BF82" s="10" t="n"/>
      <c r="BG82" s="10" t="n"/>
      <c r="BH82" s="10" t="n"/>
      <c r="BI82" s="10" t="n"/>
      <c r="BJ82" s="10" t="n"/>
      <c r="BK82" s="10" t="n"/>
      <c r="BL82" s="10" t="n"/>
      <c r="BM82" s="10" t="n"/>
      <c r="BN82" s="509" t="n"/>
      <c r="BO82" s="509" t="n"/>
      <c r="BP82" s="509" t="n"/>
      <c r="BQ82" s="10" t="n"/>
      <c r="BR82" s="10" t="n"/>
      <c r="BS82" s="10" t="n"/>
      <c r="BT82" s="10" t="n"/>
      <c r="BU82" s="10" t="n"/>
      <c r="BV82" s="10" t="n"/>
      <c r="BW82" s="10" t="n"/>
      <c r="BX82" s="10" t="n"/>
      <c r="BY82" s="1" t="n"/>
      <c r="BZ82" s="1" t="n"/>
      <c r="CA82" s="1" t="n"/>
      <c r="CB82" s="1" t="n"/>
      <c r="CC82" s="1" t="n"/>
    </row>
    <row r="83">
      <c r="A83" s="41" t="n"/>
      <c r="B83" s="543" t="inlineStr">
        <is>
          <t>VII. Матрица компетенций</t>
        </is>
      </c>
      <c r="C83" s="544" t="n"/>
      <c r="D83" s="544" t="n"/>
      <c r="E83" s="544" t="n"/>
      <c r="F83" s="544" t="n"/>
      <c r="G83" s="544" t="n"/>
      <c r="H83" s="544" t="n"/>
      <c r="I83" s="544" t="n"/>
      <c r="J83" s="544" t="n"/>
      <c r="K83" s="544" t="n"/>
      <c r="L83" s="544" t="n"/>
      <c r="M83" s="544" t="n"/>
      <c r="N83" s="544" t="n"/>
      <c r="O83" s="544" t="n"/>
      <c r="P83" s="544" t="n"/>
      <c r="Q83" s="544" t="n"/>
      <c r="R83" s="544" t="n"/>
      <c r="S83" s="544" t="n"/>
      <c r="T83" s="544" t="n"/>
      <c r="U83" s="544" t="n"/>
      <c r="V83" s="544" t="n"/>
      <c r="W83" s="544" t="n"/>
      <c r="X83" s="544" t="n"/>
      <c r="Y83" s="544" t="n"/>
      <c r="Z83" s="544" t="n"/>
      <c r="AA83" s="544" t="n"/>
      <c r="AB83" s="544" t="n"/>
      <c r="AC83" s="544" t="n"/>
      <c r="AD83" s="544" t="n"/>
      <c r="AE83" s="544" t="n"/>
      <c r="AF83" s="544" t="n"/>
      <c r="AG83" s="544" t="n"/>
      <c r="AH83" s="544" t="n"/>
      <c r="AI83" s="544" t="n"/>
      <c r="AJ83" s="544" t="n"/>
      <c r="AK83" s="544" t="n"/>
      <c r="AL83" s="544" t="n"/>
      <c r="AM83" s="544" t="n"/>
      <c r="AN83" s="544" t="n"/>
      <c r="AO83" s="544" t="n"/>
      <c r="AP83" s="544" t="n"/>
      <c r="AQ83" s="544" t="n"/>
      <c r="AR83" s="544" t="n"/>
      <c r="AS83" s="544" t="n"/>
      <c r="AT83" s="544" t="n"/>
      <c r="AU83" s="544" t="n"/>
      <c r="AV83" s="544" t="n"/>
      <c r="AW83" s="544" t="n"/>
      <c r="AX83" s="544" t="n"/>
      <c r="AY83" s="544" t="n"/>
      <c r="AZ83" s="544" t="n"/>
      <c r="BA83" s="544" t="n"/>
      <c r="BB83" s="544" t="n"/>
      <c r="BC83" s="544" t="n"/>
      <c r="BD83" s="544" t="n"/>
      <c r="BE83" s="544" t="n"/>
      <c r="BF83" s="544" t="n"/>
      <c r="BG83" s="544" t="n"/>
      <c r="BH83" s="544" t="n"/>
      <c r="BI83" s="544" t="n"/>
      <c r="BJ83" s="544" t="n"/>
      <c r="BK83" s="544" t="n"/>
      <c r="BL83" s="544" t="n"/>
      <c r="BM83" s="544" t="n"/>
      <c r="BN83" s="544" t="n"/>
      <c r="BO83" s="544" t="n"/>
      <c r="BP83" s="544" t="n"/>
      <c r="BQ83" s="544" t="n"/>
      <c r="BR83" s="544" t="n"/>
      <c r="BS83" s="544" t="n"/>
      <c r="BT83" s="544" t="n"/>
      <c r="BU83" s="544" t="n"/>
      <c r="BV83" s="544" t="n"/>
      <c r="BW83" s="41" t="n"/>
      <c r="BX83" s="41" t="n"/>
      <c r="BY83" s="1" t="n"/>
      <c r="BZ83" s="1" t="n"/>
      <c r="CA83" s="1" t="n"/>
      <c r="CB83" s="1" t="n"/>
      <c r="CC83" s="1" t="n"/>
    </row>
    <row r="84">
      <c r="A84" s="90" t="n"/>
      <c r="B84" s="512" t="inlineStr">
        <is>
          <t>Код компетенции</t>
        </is>
      </c>
      <c r="C84" s="108" t="n"/>
      <c r="D84" s="108" t="n"/>
      <c r="E84" s="108" t="n"/>
      <c r="F84" s="108" t="n"/>
      <c r="G84" s="108" t="n"/>
      <c r="H84" s="148" t="n"/>
      <c r="I84" s="780" t="inlineStr">
        <is>
          <t>Наименование компетенции</t>
        </is>
      </c>
      <c r="J84" s="585" t="n"/>
      <c r="K84" s="585" t="n"/>
      <c r="L84" s="585" t="n"/>
      <c r="M84" s="585" t="n"/>
      <c r="N84" s="585" t="n"/>
      <c r="O84" s="585" t="n"/>
      <c r="P84" s="585" t="n"/>
      <c r="Q84" s="585" t="n"/>
      <c r="R84" s="585" t="n"/>
      <c r="S84" s="585" t="n"/>
      <c r="T84" s="585" t="n"/>
      <c r="U84" s="585" t="n"/>
      <c r="V84" s="585" t="n"/>
      <c r="W84" s="585" t="n"/>
      <c r="X84" s="585" t="n"/>
      <c r="Y84" s="585" t="n"/>
      <c r="Z84" s="585" t="n"/>
      <c r="AA84" s="585" t="n"/>
      <c r="AB84" s="585" t="n"/>
      <c r="AC84" s="585" t="n"/>
      <c r="AD84" s="585" t="n"/>
      <c r="AE84" s="585" t="n"/>
      <c r="AF84" s="585" t="n"/>
      <c r="AG84" s="585" t="n"/>
      <c r="AH84" s="585" t="n"/>
      <c r="AI84" s="585" t="n"/>
      <c r="AJ84" s="585" t="n"/>
      <c r="AK84" s="585" t="n"/>
      <c r="AL84" s="585" t="n"/>
      <c r="AM84" s="585" t="n"/>
      <c r="AN84" s="585" t="n"/>
      <c r="AO84" s="585" t="n"/>
      <c r="AP84" s="585" t="n"/>
      <c r="AQ84" s="585" t="n"/>
      <c r="AR84" s="585" t="n"/>
      <c r="AS84" s="585" t="n"/>
      <c r="AT84" s="585" t="n"/>
      <c r="AU84" s="585" t="n"/>
      <c r="AV84" s="585" t="n"/>
      <c r="AW84" s="585" t="n"/>
      <c r="AX84" s="585" t="n"/>
      <c r="AY84" s="585" t="n"/>
      <c r="AZ84" s="585" t="n"/>
      <c r="BA84" s="585" t="n"/>
      <c r="BB84" s="585" t="n"/>
      <c r="BC84" s="585" t="n"/>
      <c r="BD84" s="585" t="n"/>
      <c r="BE84" s="585" t="n"/>
      <c r="BF84" s="585" t="n"/>
      <c r="BG84" s="585" t="n"/>
      <c r="BH84" s="585" t="n"/>
      <c r="BI84" s="585" t="n"/>
      <c r="BJ84" s="585" t="n"/>
      <c r="BK84" s="585" t="n"/>
      <c r="BL84" s="585" t="n"/>
      <c r="BM84" s="585" t="n"/>
      <c r="BN84" s="585" t="n"/>
      <c r="BO84" s="585" t="n"/>
      <c r="BP84" s="586" t="n"/>
      <c r="BQ84" s="512" t="inlineStr">
        <is>
          <t>Код модуля, учебной дисциплины</t>
        </is>
      </c>
      <c r="BR84" s="108" t="n"/>
      <c r="BS84" s="108" t="n"/>
      <c r="BT84" s="108" t="n"/>
      <c r="BU84" s="108" t="n"/>
      <c r="BV84" s="148" t="n"/>
      <c r="BW84" s="90" t="n"/>
      <c r="BX84" s="90" t="n"/>
      <c r="BY84" s="90" t="n"/>
      <c r="BZ84" s="1" t="n"/>
      <c r="CA84" s="1" t="n"/>
      <c r="CB84" s="1" t="n"/>
      <c r="CC84" s="1" t="n"/>
    </row>
    <row r="85">
      <c r="A85" s="90" t="n"/>
      <c r="B85" s="171" t="inlineStr">
        <is>
          <t>УК-1</t>
        </is>
      </c>
      <c r="C85" s="123" t="n"/>
      <c r="D85" s="123" t="n"/>
      <c r="E85" s="123" t="n"/>
      <c r="F85" s="123" t="n"/>
      <c r="G85" s="123" t="n"/>
      <c r="H85" s="161" t="n"/>
      <c r="I85" s="3559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85" s="123" t="n"/>
      <c r="K85" s="123" t="n"/>
      <c r="L85" s="123" t="n"/>
      <c r="M85" s="123" t="n"/>
      <c r="N85" s="123" t="n"/>
      <c r="O85" s="123" t="n"/>
      <c r="P85" s="123" t="n"/>
      <c r="Q85" s="123" t="n"/>
      <c r="R85" s="123" t="n"/>
      <c r="S85" s="123" t="n"/>
      <c r="T85" s="123" t="n"/>
      <c r="U85" s="123" t="n"/>
      <c r="V85" s="123" t="n"/>
      <c r="W85" s="123" t="n"/>
      <c r="X85" s="123" t="n"/>
      <c r="Y85" s="123" t="n"/>
      <c r="Z85" s="123" t="n"/>
      <c r="AA85" s="123" t="n"/>
      <c r="AB85" s="123" t="n"/>
      <c r="AC85" s="123" t="n"/>
      <c r="AD85" s="123" t="n"/>
      <c r="AE85" s="123" t="n"/>
      <c r="AF85" s="123" t="n"/>
      <c r="AG85" s="123" t="n"/>
      <c r="AH85" s="123" t="n"/>
      <c r="AI85" s="123" t="n"/>
      <c r="AJ85" s="123" t="n"/>
      <c r="AK85" s="123" t="n"/>
      <c r="AL85" s="123" t="n"/>
      <c r="AM85" s="123" t="n"/>
      <c r="AN85" s="123" t="n"/>
      <c r="AO85" s="123" t="n"/>
      <c r="AP85" s="123" t="n"/>
      <c r="AQ85" s="123" t="n"/>
      <c r="AR85" s="123" t="n"/>
      <c r="AS85" s="123" t="n"/>
      <c r="AT85" s="123" t="n"/>
      <c r="AU85" s="123" t="n"/>
      <c r="AV85" s="123" t="n"/>
      <c r="AW85" s="123" t="n"/>
      <c r="AX85" s="123" t="n"/>
      <c r="AY85" s="123" t="n"/>
      <c r="AZ85" s="123" t="n"/>
      <c r="BA85" s="123" t="n"/>
      <c r="BB85" s="123" t="n"/>
      <c r="BC85" s="123" t="n"/>
      <c r="BD85" s="123" t="n"/>
      <c r="BE85" s="123" t="n"/>
      <c r="BF85" s="123" t="n"/>
      <c r="BG85" s="123" t="n"/>
      <c r="BH85" s="123" t="n"/>
      <c r="BI85" s="123" t="n"/>
      <c r="BJ85" s="123" t="n"/>
      <c r="BK85" s="123" t="n"/>
      <c r="BL85" s="123" t="n"/>
      <c r="BM85" s="123" t="n"/>
      <c r="BN85" s="123" t="n"/>
      <c r="BO85" s="123" t="n"/>
      <c r="BP85" s="2035" t="n"/>
      <c r="BQ85" s="2238" t="inlineStr">
        <is>
          <t>1.1.1,2.8.1</t>
        </is>
      </c>
      <c r="BR85" s="206" t="n"/>
      <c r="BS85" s="206" t="n"/>
      <c r="BT85" s="206" t="n"/>
      <c r="BU85" s="206" t="n"/>
      <c r="BV85" s="207" t="n"/>
      <c r="BW85" s="90" t="n"/>
      <c r="BX85" s="90" t="n"/>
      <c r="BY85" s="90" t="n"/>
      <c r="BZ85" s="1" t="n"/>
      <c r="CA85" s="1" t="n"/>
      <c r="CB85" s="1" t="n"/>
      <c r="CC85" s="1" t="n"/>
    </row>
    <row r="86">
      <c r="A86" s="90" t="n"/>
      <c r="B86" s="182" t="inlineStr">
        <is>
          <t>УК-2</t>
        </is>
      </c>
      <c r="C86" s="126" t="n"/>
      <c r="D86" s="126" t="n"/>
      <c r="E86" s="126" t="n"/>
      <c r="F86" s="126" t="n"/>
      <c r="G86" s="126" t="n"/>
      <c r="H86" s="175" t="n"/>
      <c r="I86" s="356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131" t="n"/>
      <c r="BP86" s="179" t="n"/>
      <c r="BQ86" s="3561" t="inlineStr">
        <is>
          <t>2.8.3</t>
        </is>
      </c>
      <c r="BR86" s="126" t="n"/>
      <c r="BS86" s="126" t="n"/>
      <c r="BT86" s="126" t="n"/>
      <c r="BU86" s="126" t="n"/>
      <c r="BV86" s="175" t="n"/>
      <c r="BW86" s="90" t="n"/>
      <c r="BX86" s="90" t="n"/>
      <c r="BY86" s="90" t="n"/>
      <c r="BZ86" s="1" t="n"/>
      <c r="CA86" s="1" t="n"/>
      <c r="CB86" s="1" t="n"/>
      <c r="CC86" s="1" t="n"/>
    </row>
    <row r="87">
      <c r="A87" s="90" t="n"/>
      <c r="B87" s="182" t="inlineStr">
        <is>
          <t>УК-3</t>
        </is>
      </c>
      <c r="C87" s="126" t="n"/>
      <c r="D87" s="126" t="n"/>
      <c r="E87" s="126" t="n"/>
      <c r="F87" s="126" t="n"/>
      <c r="G87" s="126" t="n"/>
      <c r="H87" s="175" t="n"/>
      <c r="I87" s="3560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131" t="n"/>
      <c r="BP87" s="179" t="n"/>
      <c r="BQ87" s="3561" t="inlineStr">
        <is>
          <t>2.1, 2.8.2</t>
        </is>
      </c>
      <c r="BR87" s="126" t="n"/>
      <c r="BS87" s="126" t="n"/>
      <c r="BT87" s="126" t="n"/>
      <c r="BU87" s="126" t="n"/>
      <c r="BV87" s="175" t="n"/>
      <c r="BW87" s="90" t="n"/>
      <c r="BX87" s="90" t="n"/>
      <c r="BY87" s="90" t="n"/>
      <c r="BZ87" s="1" t="n"/>
      <c r="CA87" s="1" t="n"/>
      <c r="CB87" s="1" t="n"/>
      <c r="CC87" s="1" t="n"/>
    </row>
    <row r="88">
      <c r="A88" s="90" t="n"/>
      <c r="B88" s="182" t="inlineStr">
        <is>
          <t>УК-4</t>
        </is>
      </c>
      <c r="C88" s="126" t="n"/>
      <c r="D88" s="126" t="n"/>
      <c r="E88" s="126" t="n"/>
      <c r="F88" s="126" t="n"/>
      <c r="G88" s="126" t="n"/>
      <c r="H88" s="175" t="n"/>
      <c r="I88" s="356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131" t="n"/>
      <c r="BP88" s="179" t="n"/>
      <c r="BQ88" s="3561" t="inlineStr">
        <is>
          <t>1.3.1</t>
        </is>
      </c>
      <c r="BR88" s="126" t="n"/>
      <c r="BS88" s="126" t="n"/>
      <c r="BT88" s="126" t="n"/>
      <c r="BU88" s="126" t="n"/>
      <c r="BV88" s="175" t="n"/>
      <c r="BW88" s="90" t="n"/>
      <c r="BX88" s="90" t="n"/>
      <c r="BY88" s="90" t="n"/>
      <c r="BZ88" s="1" t="n"/>
      <c r="CA88" s="1" t="n"/>
      <c r="CB88" s="1" t="n"/>
      <c r="CC88" s="1" t="n"/>
    </row>
    <row r="89">
      <c r="A89" s="90" t="n"/>
      <c r="B89" s="182" t="inlineStr">
        <is>
          <t>УК-5</t>
        </is>
      </c>
      <c r="C89" s="126" t="n"/>
      <c r="D89" s="126" t="n"/>
      <c r="E89" s="126" t="n"/>
      <c r="F89" s="126" t="n"/>
      <c r="G89" s="126" t="n"/>
      <c r="H89" s="175" t="n"/>
      <c r="I89" s="3560" t="inlineStr">
        <is>
          <t>Развивать инновационную восприимчивость и способность к инновационной деятельности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131" t="n"/>
      <c r="BP89" s="179" t="n"/>
      <c r="BQ89" s="3561" t="inlineStr">
        <is>
          <t>1.1, 1.3.1</t>
        </is>
      </c>
      <c r="BR89" s="126" t="n"/>
      <c r="BS89" s="126" t="n"/>
      <c r="BT89" s="126" t="n"/>
      <c r="BU89" s="126" t="n"/>
      <c r="BV89" s="175" t="n"/>
      <c r="BW89" s="90" t="n"/>
      <c r="BX89" s="90" t="n"/>
      <c r="BY89" s="90" t="n"/>
      <c r="BZ89" s="1" t="n"/>
      <c r="CA89" s="1" t="n"/>
      <c r="CB89" s="1" t="n"/>
      <c r="CC89" s="1" t="n"/>
    </row>
    <row r="90">
      <c r="A90" s="90" t="n"/>
      <c r="B90" s="182" t="inlineStr">
        <is>
          <t>УК-6</t>
        </is>
      </c>
      <c r="C90" s="126" t="n"/>
      <c r="D90" s="126" t="n"/>
      <c r="E90" s="126" t="n"/>
      <c r="F90" s="126" t="n"/>
      <c r="G90" s="126" t="n"/>
      <c r="H90" s="175" t="n"/>
      <c r="I90" s="3560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131" t="n"/>
      <c r="BP90" s="179" t="n"/>
      <c r="BQ90" s="3561" t="inlineStr">
        <is>
          <t>1.3, 2.5.2</t>
        </is>
      </c>
      <c r="BR90" s="126" t="n"/>
      <c r="BS90" s="126" t="n"/>
      <c r="BT90" s="126" t="n"/>
      <c r="BU90" s="126" t="n"/>
      <c r="BV90" s="175" t="n"/>
      <c r="BW90" s="90" t="n"/>
      <c r="BX90" s="90" t="n"/>
      <c r="BY90" s="90" t="n"/>
      <c r="BZ90" s="1" t="n"/>
      <c r="CA90" s="1" t="n"/>
      <c r="CB90" s="1" t="n"/>
      <c r="CC90" s="1" t="n"/>
    </row>
    <row r="91">
      <c r="A91" s="90" t="n"/>
      <c r="B91" s="182" t="inlineStr">
        <is>
          <t>УК-7</t>
        </is>
      </c>
      <c r="C91" s="126" t="n"/>
      <c r="D91" s="126" t="n"/>
      <c r="E91" s="126" t="n"/>
      <c r="F91" s="126" t="n"/>
      <c r="G91" s="126" t="n"/>
      <c r="H91" s="175" t="n"/>
      <c r="I91" s="356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131" t="n"/>
      <c r="BP91" s="179" t="n"/>
      <c r="BQ91" s="3561" t="inlineStr">
        <is>
          <t>1.4</t>
        </is>
      </c>
      <c r="BR91" s="126" t="n"/>
      <c r="BS91" s="126" t="n"/>
      <c r="BT91" s="126" t="n"/>
      <c r="BU91" s="126" t="n"/>
      <c r="BV91" s="175" t="n"/>
      <c r="BW91" s="90" t="n"/>
      <c r="BX91" s="90" t="n"/>
      <c r="BY91" s="90" t="n"/>
      <c r="BZ91" s="1" t="n"/>
      <c r="CA91" s="1" t="n"/>
      <c r="CB91" s="1" t="n"/>
      <c r="CC91" s="1" t="n"/>
    </row>
    <row r="92">
      <c r="A92" s="514" t="n"/>
      <c r="B92" s="182" t="inlineStr">
        <is>
          <t>УПК-1</t>
        </is>
      </c>
      <c r="C92" s="126" t="n"/>
      <c r="D92" s="126" t="n"/>
      <c r="E92" s="126" t="n"/>
      <c r="F92" s="126" t="n"/>
      <c r="G92" s="126" t="n"/>
      <c r="H92" s="175" t="n"/>
      <c r="I92" s="3560" t="inlineStr">
        <is>
          <t xml:space="preserve">Разрабатывать и применять методы моделирования для решения задач оптимизации технологических процессов 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131" t="n"/>
      <c r="BP92" s="179" t="n"/>
      <c r="BQ92" s="3561" t="inlineStr">
        <is>
          <t>1.1.1</t>
        </is>
      </c>
      <c r="BR92" s="126" t="n"/>
      <c r="BS92" s="126" t="n"/>
      <c r="BT92" s="126" t="n"/>
      <c r="BU92" s="126" t="n"/>
      <c r="BV92" s="175" t="n"/>
      <c r="BW92" s="514" t="n"/>
      <c r="BX92" s="514" t="n"/>
      <c r="BY92" s="514" t="n"/>
      <c r="BZ92" s="1" t="n"/>
      <c r="CA92" s="1" t="n"/>
      <c r="CB92" s="1" t="n"/>
      <c r="CC92" s="1" t="n"/>
    </row>
    <row r="93">
      <c r="A93" s="515" t="n"/>
      <c r="B93" s="182" t="inlineStr">
        <is>
          <t>УПК-2</t>
        </is>
      </c>
      <c r="C93" s="126" t="n"/>
      <c r="D93" s="126" t="n"/>
      <c r="E93" s="126" t="n"/>
      <c r="F93" s="126" t="n"/>
      <c r="G93" s="126" t="n"/>
      <c r="H93" s="175" t="n"/>
      <c r="I93" s="3560" t="inlineStr">
        <is>
          <t xml:space="preserve">Разрабатывать и применять методы, алгоритмы и средства для решения задач проектирования технических систем </t>
        </is>
      </c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131" t="n"/>
      <c r="BP93" s="179" t="n"/>
      <c r="BQ93" s="3561" t="inlineStr">
        <is>
          <t>1.1.2</t>
        </is>
      </c>
      <c r="BR93" s="126" t="n"/>
      <c r="BS93" s="126" t="n"/>
      <c r="BT93" s="126" t="n"/>
      <c r="BU93" s="126" t="n"/>
      <c r="BV93" s="175" t="n"/>
      <c r="BW93" s="515" t="n"/>
      <c r="BX93" s="515" t="n"/>
      <c r="BY93" s="515" t="n"/>
      <c r="BZ93" s="1" t="n"/>
      <c r="CA93" s="1" t="n"/>
      <c r="CB93" s="1" t="n"/>
      <c r="CC93" s="1" t="n"/>
    </row>
    <row r="94">
      <c r="A94" s="515" t="n"/>
      <c r="B94" s="182" t="inlineStr">
        <is>
          <t>УПК-3</t>
        </is>
      </c>
      <c r="C94" s="126" t="n"/>
      <c r="D94" s="126" t="n"/>
      <c r="E94" s="126" t="n"/>
      <c r="F94" s="126" t="n"/>
      <c r="G94" s="126" t="n"/>
      <c r="H94" s="175" t="n"/>
      <c r="I94" s="3560" t="inlineStr">
        <is>
          <t xml:space="preserve">Применять современные компьютерные системы для проектирования и автоматизации цифрового производства 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131" t="n"/>
      <c r="BP94" s="179" t="n"/>
      <c r="BQ94" s="3561" t="inlineStr">
        <is>
          <t>1.2.1</t>
        </is>
      </c>
      <c r="BR94" s="126" t="n"/>
      <c r="BS94" s="126" t="n"/>
      <c r="BT94" s="126" t="n"/>
      <c r="BU94" s="126" t="n"/>
      <c r="BV94" s="175" t="n"/>
      <c r="BW94" s="515" t="n"/>
      <c r="BX94" s="515" t="n"/>
      <c r="BY94" s="515" t="n"/>
      <c r="BZ94" s="1" t="n"/>
      <c r="CA94" s="1" t="n"/>
      <c r="CB94" s="1" t="n"/>
      <c r="CC94" s="1" t="n"/>
    </row>
    <row r="95">
      <c r="A95" s="514" t="n"/>
      <c r="B95" s="182" t="inlineStr">
        <is>
          <t>УПК-4</t>
        </is>
      </c>
      <c r="C95" s="126" t="n"/>
      <c r="D95" s="126" t="n"/>
      <c r="E95" s="126" t="n"/>
      <c r="F95" s="126" t="n"/>
      <c r="G95" s="126" t="n"/>
      <c r="H95" s="175" t="n"/>
      <c r="I95" s="3560" t="inlineStr">
        <is>
          <t xml:space="preserve">Проектировать производство электронных систем с применением наукоемких технологий 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131" t="n"/>
      <c r="BP95" s="179" t="n"/>
      <c r="BQ95" s="3561" t="inlineStr">
        <is>
          <t>1.2.2</t>
        </is>
      </c>
      <c r="BR95" s="126" t="n"/>
      <c r="BS95" s="126" t="n"/>
      <c r="BT95" s="126" t="n"/>
      <c r="BU95" s="126" t="n"/>
      <c r="BV95" s="175" t="n"/>
      <c r="BW95" s="514" t="n"/>
      <c r="BX95" s="514" t="n"/>
      <c r="BY95" s="514" t="n"/>
      <c r="BZ95" s="1" t="n"/>
      <c r="CA95" s="1" t="n"/>
      <c r="CB95" s="1" t="n"/>
      <c r="CC95" s="1" t="n"/>
    </row>
    <row r="96">
      <c r="A96" s="514" t="n"/>
      <c r="B96" s="182" t="inlineStr">
        <is>
          <t>УПК-5</t>
        </is>
      </c>
      <c r="C96" s="126" t="n"/>
      <c r="D96" s="126" t="n"/>
      <c r="E96" s="126" t="n"/>
      <c r="F96" s="126" t="n"/>
      <c r="G96" s="126" t="n"/>
      <c r="H96" s="175" t="n"/>
      <c r="I96" s="3560" t="inlineStr">
        <is>
          <t xml:space="preserve">Проектировать технологии производства электронных систем с применением аддитивных технологий 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131" t="n"/>
      <c r="BP96" s="179" t="n"/>
      <c r="BQ96" s="3561" t="inlineStr">
        <is>
          <t>1.2.3</t>
        </is>
      </c>
      <c r="BR96" s="126" t="n"/>
      <c r="BS96" s="126" t="n"/>
      <c r="BT96" s="126" t="n"/>
      <c r="BU96" s="126" t="n"/>
      <c r="BV96" s="175" t="n"/>
      <c r="BW96" s="514" t="n"/>
      <c r="BX96" s="514" t="n"/>
      <c r="BY96" s="514" t="n"/>
      <c r="BZ96" s="1" t="n"/>
      <c r="CA96" s="1" t="n"/>
      <c r="CB96" s="1" t="n"/>
      <c r="CC96" s="1" t="n"/>
    </row>
    <row r="97">
      <c r="A97" s="514" t="n"/>
      <c r="B97" s="182" t="inlineStr">
        <is>
          <t>СК-1</t>
        </is>
      </c>
      <c r="C97" s="126" t="n"/>
      <c r="D97" s="126" t="n"/>
      <c r="E97" s="126" t="n"/>
      <c r="F97" s="126" t="n"/>
      <c r="G97" s="126" t="n"/>
      <c r="H97" s="175" t="n"/>
      <c r="I97" s="3560" t="inlineStr">
        <is>
          <t>Владеть навыками математического планирования проведения научных исследований и обработки полученных результатов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31" t="n"/>
      <c r="BL97" s="131" t="n"/>
      <c r="BM97" s="131" t="n"/>
      <c r="BN97" s="131" t="n"/>
      <c r="BO97" s="131" t="n"/>
      <c r="BP97" s="179" t="n"/>
      <c r="BQ97" s="3561" t="inlineStr">
        <is>
          <t>2.2.1</t>
        </is>
      </c>
      <c r="BR97" s="126" t="n"/>
      <c r="BS97" s="126" t="n"/>
      <c r="BT97" s="126" t="n"/>
      <c r="BU97" s="126" t="n"/>
      <c r="BV97" s="175" t="n"/>
      <c r="BW97" s="514" t="n"/>
      <c r="BX97" s="514" t="n"/>
      <c r="BY97" s="514" t="n"/>
      <c r="BZ97" s="1" t="n"/>
      <c r="CA97" s="1" t="n"/>
      <c r="CB97" s="1" t="n"/>
      <c r="CC97" s="1" t="n"/>
    </row>
    <row r="98">
      <c r="A98" s="515" t="n"/>
      <c r="B98" s="182" t="inlineStr">
        <is>
          <t>СК-2</t>
        </is>
      </c>
      <c r="C98" s="126" t="n"/>
      <c r="D98" s="126" t="n"/>
      <c r="E98" s="126" t="n"/>
      <c r="F98" s="126" t="n"/>
      <c r="G98" s="126" t="n"/>
      <c r="H98" s="175" t="n"/>
      <c r="I98" s="3560" t="inlineStr">
        <is>
          <t>Владеть информацией о возможностях современных приборов с применением высоковакуумных технологий для изучения и контроля материалов и изделий электронной техники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31" t="n"/>
      <c r="BL98" s="131" t="n"/>
      <c r="BM98" s="131" t="n"/>
      <c r="BN98" s="131" t="n"/>
      <c r="BO98" s="131" t="n"/>
      <c r="BP98" s="179" t="n"/>
      <c r="BQ98" s="3561" t="inlineStr">
        <is>
          <t>2.2.2</t>
        </is>
      </c>
      <c r="BR98" s="126" t="n"/>
      <c r="BS98" s="126" t="n"/>
      <c r="BT98" s="126" t="n"/>
      <c r="BU98" s="126" t="n"/>
      <c r="BV98" s="175" t="n"/>
      <c r="BW98" s="515" t="n"/>
      <c r="BX98" s="515" t="n"/>
      <c r="BY98" s="515" t="n"/>
      <c r="BZ98" s="1" t="n"/>
      <c r="CA98" s="1" t="n"/>
      <c r="CB98" s="1" t="n"/>
      <c r="CC98" s="1" t="n"/>
    </row>
    <row r="99">
      <c r="A99" s="515" t="n"/>
      <c r="B99" s="182" t="inlineStr">
        <is>
          <t>СК-3</t>
        </is>
      </c>
      <c r="C99" s="126" t="n"/>
      <c r="D99" s="126" t="n"/>
      <c r="E99" s="126" t="n"/>
      <c r="F99" s="126" t="n"/>
      <c r="G99" s="126" t="n"/>
      <c r="H99" s="175" t="n"/>
      <c r="I99" s="3560" t="inlineStr">
        <is>
          <t>Владеть информацией и уметь рационально использовать ее при разработке технологий, связанных с применением проводниковых и полупроводниковых материалов</t>
        </is>
      </c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31" t="n"/>
      <c r="BL99" s="131" t="n"/>
      <c r="BM99" s="131" t="n"/>
      <c r="BN99" s="131" t="n"/>
      <c r="BO99" s="131" t="n"/>
      <c r="BP99" s="179" t="n"/>
      <c r="BQ99" s="3561" t="inlineStr">
        <is>
          <t>2.3.1</t>
        </is>
      </c>
      <c r="BR99" s="126" t="n"/>
      <c r="BS99" s="126" t="n"/>
      <c r="BT99" s="126" t="n"/>
      <c r="BU99" s="126" t="n"/>
      <c r="BV99" s="175" t="n"/>
      <c r="BW99" s="515" t="n"/>
      <c r="BX99" s="515" t="n"/>
      <c r="BY99" s="515" t="n"/>
      <c r="BZ99" s="1" t="n"/>
      <c r="CA99" s="1" t="n"/>
      <c r="CB99" s="1" t="n"/>
      <c r="CC99" s="1" t="n"/>
    </row>
    <row r="100">
      <c r="A100" s="515" t="n"/>
      <c r="B100" s="182" t="inlineStr">
        <is>
          <t>СК-4</t>
        </is>
      </c>
      <c r="C100" s="126" t="n"/>
      <c r="D100" s="126" t="n"/>
      <c r="E100" s="126" t="n"/>
      <c r="F100" s="126" t="n"/>
      <c r="G100" s="126" t="n"/>
      <c r="H100" s="175" t="n"/>
      <c r="I100" s="3560" t="inlineStr">
        <is>
          <t>Владеть современными тенденциями в области наиболее актуальных для практики диэлектрических материалов и технологий их производства</t>
        </is>
      </c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1" t="n"/>
      <c r="BG100" s="131" t="n"/>
      <c r="BH100" s="131" t="n"/>
      <c r="BI100" s="131" t="n"/>
      <c r="BJ100" s="131" t="n"/>
      <c r="BK100" s="131" t="n"/>
      <c r="BL100" s="131" t="n"/>
      <c r="BM100" s="131" t="n"/>
      <c r="BN100" s="131" t="n"/>
      <c r="BO100" s="131" t="n"/>
      <c r="BP100" s="179" t="n"/>
      <c r="BQ100" s="3561" t="inlineStr">
        <is>
          <t>2.3.2</t>
        </is>
      </c>
      <c r="BR100" s="126" t="n"/>
      <c r="BS100" s="126" t="n"/>
      <c r="BT100" s="126" t="n"/>
      <c r="BU100" s="126" t="n"/>
      <c r="BV100" s="175" t="n"/>
      <c r="BW100" s="515" t="n"/>
      <c r="BX100" s="515" t="n"/>
      <c r="BY100" s="515" t="n"/>
      <c r="BZ100" s="1" t="n"/>
      <c r="CA100" s="1" t="n"/>
      <c r="CB100" s="1" t="n"/>
      <c r="CC100" s="1" t="n"/>
    </row>
    <row r="101">
      <c r="A101" s="514" t="n"/>
      <c r="B101" s="182" t="inlineStr">
        <is>
          <t>СК-5</t>
        </is>
      </c>
      <c r="C101" s="126" t="n"/>
      <c r="D101" s="126" t="n"/>
      <c r="E101" s="126" t="n"/>
      <c r="F101" s="126" t="n"/>
      <c r="G101" s="126" t="n"/>
      <c r="H101" s="175" t="n"/>
      <c r="I101" s="3560" t="inlineStr">
        <is>
          <t>Владеть знаниями в области получения и исследования оптических свойств кристаллов, быть способным применять их при разработке функциональных устройств</t>
        </is>
      </c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131" t="n"/>
      <c r="BF101" s="131" t="n"/>
      <c r="BG101" s="131" t="n"/>
      <c r="BH101" s="131" t="n"/>
      <c r="BI101" s="131" t="n"/>
      <c r="BJ101" s="131" t="n"/>
      <c r="BK101" s="131" t="n"/>
      <c r="BL101" s="131" t="n"/>
      <c r="BM101" s="131" t="n"/>
      <c r="BN101" s="131" t="n"/>
      <c r="BO101" s="131" t="n"/>
      <c r="BP101" s="179" t="n"/>
      <c r="BQ101" s="3561" t="inlineStr">
        <is>
          <t>2.4</t>
        </is>
      </c>
      <c r="BR101" s="126" t="n"/>
      <c r="BS101" s="126" t="n"/>
      <c r="BT101" s="126" t="n"/>
      <c r="BU101" s="126" t="n"/>
      <c r="BV101" s="175" t="n"/>
      <c r="BW101" s="514" t="n"/>
      <c r="BX101" s="514" t="n"/>
      <c r="BY101" s="514" t="n"/>
      <c r="BZ101" s="1" t="n"/>
      <c r="CA101" s="1" t="n"/>
      <c r="CB101" s="1" t="n"/>
      <c r="CC101" s="1" t="n"/>
    </row>
    <row r="102">
      <c r="A102" s="514" t="n"/>
      <c r="B102" s="182" t="inlineStr">
        <is>
          <t>СК-6</t>
        </is>
      </c>
      <c r="C102" s="126" t="n"/>
      <c r="D102" s="126" t="n"/>
      <c r="E102" s="126" t="n"/>
      <c r="F102" s="126" t="n"/>
      <c r="G102" s="126" t="n"/>
      <c r="H102" s="175" t="n"/>
      <c r="I102" s="3560" t="inlineStr">
        <is>
          <t>Обладать навыками получения, исследования и применения магнитоупорядоченных материалов при разработке функциональных устройств</t>
        </is>
      </c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131" t="n"/>
      <c r="BF102" s="131" t="n"/>
      <c r="BG102" s="131" t="n"/>
      <c r="BH102" s="131" t="n"/>
      <c r="BI102" s="131" t="n"/>
      <c r="BJ102" s="131" t="n"/>
      <c r="BK102" s="131" t="n"/>
      <c r="BL102" s="131" t="n"/>
      <c r="BM102" s="131" t="n"/>
      <c r="BN102" s="131" t="n"/>
      <c r="BO102" s="131" t="n"/>
      <c r="BP102" s="179" t="n"/>
      <c r="BQ102" s="3561" t="inlineStr">
        <is>
          <t>2.5</t>
        </is>
      </c>
      <c r="BR102" s="126" t="n"/>
      <c r="BS102" s="126" t="n"/>
      <c r="BT102" s="126" t="n"/>
      <c r="BU102" s="126" t="n"/>
      <c r="BV102" s="175" t="n"/>
      <c r="BW102" s="514" t="n"/>
      <c r="BX102" s="514" t="n"/>
      <c r="BY102" s="514" t="n"/>
      <c r="BZ102" s="1" t="n"/>
      <c r="CA102" s="1" t="n"/>
      <c r="CB102" s="1" t="n"/>
      <c r="CC102" s="1" t="n"/>
    </row>
    <row r="103">
      <c r="A103" s="514" t="n"/>
      <c r="B103" s="182" t="inlineStr">
        <is>
          <t>СК-7</t>
        </is>
      </c>
      <c r="C103" s="126" t="n"/>
      <c r="D103" s="126" t="n"/>
      <c r="E103" s="126" t="n"/>
      <c r="F103" s="126" t="n"/>
      <c r="G103" s="126" t="n"/>
      <c r="H103" s="175" t="n"/>
      <c r="I103" s="3560" t="inlineStr">
        <is>
          <t>Владеть современными тенденциями в области разработки , исследования и применения наноматериалов для микро-, нано- и оптоэлектронных устройств</t>
        </is>
      </c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1" t="n"/>
      <c r="BE103" s="131" t="n"/>
      <c r="BF103" s="131" t="n"/>
      <c r="BG103" s="131" t="n"/>
      <c r="BH103" s="131" t="n"/>
      <c r="BI103" s="131" t="n"/>
      <c r="BJ103" s="131" t="n"/>
      <c r="BK103" s="131" t="n"/>
      <c r="BL103" s="131" t="n"/>
      <c r="BM103" s="131" t="n"/>
      <c r="BN103" s="131" t="n"/>
      <c r="BO103" s="131" t="n"/>
      <c r="BP103" s="179" t="n"/>
      <c r="BQ103" s="3561" t="inlineStr">
        <is>
          <t>2.6.1</t>
        </is>
      </c>
      <c r="BR103" s="126" t="n"/>
      <c r="BS103" s="126" t="n"/>
      <c r="BT103" s="126" t="n"/>
      <c r="BU103" s="126" t="n"/>
      <c r="BV103" s="175" t="n"/>
      <c r="BW103" s="514" t="n"/>
      <c r="BX103" s="514" t="n"/>
      <c r="BY103" s="514" t="n"/>
      <c r="BZ103" s="1" t="n"/>
      <c r="CA103" s="1" t="n"/>
      <c r="CB103" s="1" t="n"/>
      <c r="CC103" s="1" t="n"/>
    </row>
    <row r="104">
      <c r="A104" s="514" t="n"/>
      <c r="B104" s="182" t="inlineStr">
        <is>
          <t>СК-8</t>
        </is>
      </c>
      <c r="C104" s="126" t="n"/>
      <c r="D104" s="126" t="n"/>
      <c r="E104" s="126" t="n"/>
      <c r="F104" s="126" t="n"/>
      <c r="G104" s="126" t="n"/>
      <c r="H104" s="175" t="n"/>
      <c r="I104" s="3560" t="inlineStr">
        <is>
          <t>Знать возможности инструментальных методов и приборов для исследования наноматериалов</t>
        </is>
      </c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1" t="n"/>
      <c r="BE104" s="131" t="n"/>
      <c r="BF104" s="131" t="n"/>
      <c r="BG104" s="131" t="n"/>
      <c r="BH104" s="131" t="n"/>
      <c r="BI104" s="131" t="n"/>
      <c r="BJ104" s="131" t="n"/>
      <c r="BK104" s="131" t="n"/>
      <c r="BL104" s="131" t="n"/>
      <c r="BM104" s="131" t="n"/>
      <c r="BN104" s="131" t="n"/>
      <c r="BO104" s="131" t="n"/>
      <c r="BP104" s="179" t="n"/>
      <c r="BQ104" s="3561" t="inlineStr">
        <is>
          <t>2.6.2</t>
        </is>
      </c>
      <c r="BR104" s="126" t="n"/>
      <c r="BS104" s="126" t="n"/>
      <c r="BT104" s="126" t="n"/>
      <c r="BU104" s="126" t="n"/>
      <c r="BV104" s="175" t="n"/>
      <c r="BW104" s="514" t="n"/>
      <c r="BX104" s="514" t="n"/>
      <c r="BY104" s="514" t="n"/>
      <c r="BZ104" s="1" t="n"/>
      <c r="CA104" s="1" t="n"/>
      <c r="CB104" s="1" t="n"/>
      <c r="CC104" s="1" t="n"/>
    </row>
    <row r="105">
      <c r="A105" s="514" t="n"/>
      <c r="B105" s="182" t="inlineStr">
        <is>
          <t>СК-9</t>
        </is>
      </c>
      <c r="C105" s="126" t="n"/>
      <c r="D105" s="126" t="n"/>
      <c r="E105" s="126" t="n"/>
      <c r="F105" s="126" t="n"/>
      <c r="G105" s="126" t="n"/>
      <c r="H105" s="175" t="n"/>
      <c r="I105" s="3560" t="inlineStr">
        <is>
          <t>Владеть современными технологиями создания наноразмерных материалов и структур  в условиях среднего и высокого вакуума</t>
        </is>
      </c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1" t="n"/>
      <c r="BE105" s="131" t="n"/>
      <c r="BF105" s="131" t="n"/>
      <c r="BG105" s="131" t="n"/>
      <c r="BH105" s="131" t="n"/>
      <c r="BI105" s="131" t="n"/>
      <c r="BJ105" s="131" t="n"/>
      <c r="BK105" s="131" t="n"/>
      <c r="BL105" s="131" t="n"/>
      <c r="BM105" s="131" t="n"/>
      <c r="BN105" s="131" t="n"/>
      <c r="BO105" s="131" t="n"/>
      <c r="BP105" s="179" t="n"/>
      <c r="BQ105" s="3561" t="inlineStr">
        <is>
          <t>2.6.3</t>
        </is>
      </c>
      <c r="BR105" s="126" t="n"/>
      <c r="BS105" s="126" t="n"/>
      <c r="BT105" s="126" t="n"/>
      <c r="BU105" s="126" t="n"/>
      <c r="BV105" s="175" t="n"/>
      <c r="BW105" s="514" t="n"/>
      <c r="BX105" s="514" t="n"/>
      <c r="BY105" s="514" t="n"/>
      <c r="BZ105" s="1" t="n"/>
      <c r="CA105" s="1" t="n"/>
      <c r="CB105" s="1" t="n"/>
      <c r="CC105" s="1" t="n"/>
    </row>
    <row r="106">
      <c r="A106" s="514" t="n"/>
      <c r="B106" s="125" t="inlineStr">
        <is>
          <t>СК-10</t>
        </is>
      </c>
      <c r="C106" s="126" t="n"/>
      <c r="D106" s="126" t="n"/>
      <c r="E106" s="126" t="n"/>
      <c r="F106" s="126" t="n"/>
      <c r="G106" s="126" t="n"/>
      <c r="H106" s="126" t="n"/>
      <c r="I106" s="496" t="inlineStr">
        <is>
          <t>Иметь навыки отбора, анализа и систематизации информации о современных сенсорных материалах для выбора наиболее эффективных при разработке сенсорных устройств</t>
        </is>
      </c>
      <c r="J106" s="131" t="n"/>
      <c r="K106" s="131" t="n"/>
      <c r="L106" s="131" t="n"/>
      <c r="M106" s="131" t="n"/>
      <c r="N106" s="131" t="n"/>
      <c r="O106" s="131" t="n"/>
      <c r="P106" s="131" t="n"/>
      <c r="Q106" s="131" t="n"/>
      <c r="R106" s="131" t="n"/>
      <c r="S106" s="131" t="n"/>
      <c r="T106" s="131" t="n"/>
      <c r="U106" s="131" t="n"/>
      <c r="V106" s="131" t="n"/>
      <c r="W106" s="131" t="n"/>
      <c r="X106" s="131" t="n"/>
      <c r="Y106" s="131" t="n"/>
      <c r="Z106" s="131" t="n"/>
      <c r="AA106" s="131" t="n"/>
      <c r="AB106" s="131" t="n"/>
      <c r="AC106" s="131" t="n"/>
      <c r="AD106" s="131" t="n"/>
      <c r="AE106" s="131" t="n"/>
      <c r="AF106" s="131" t="n"/>
      <c r="AG106" s="131" t="n"/>
      <c r="AH106" s="131" t="n"/>
      <c r="AI106" s="131" t="n"/>
      <c r="AJ106" s="131" t="n"/>
      <c r="AK106" s="131" t="n"/>
      <c r="AL106" s="131" t="n"/>
      <c r="AM106" s="131" t="n"/>
      <c r="AN106" s="131" t="n"/>
      <c r="AO106" s="131" t="n"/>
      <c r="AP106" s="131" t="n"/>
      <c r="AQ106" s="131" t="n"/>
      <c r="AR106" s="131" t="n"/>
      <c r="AS106" s="131" t="n"/>
      <c r="AT106" s="131" t="n"/>
      <c r="AU106" s="131" t="n"/>
      <c r="AV106" s="131" t="n"/>
      <c r="AW106" s="131" t="n"/>
      <c r="AX106" s="131" t="n"/>
      <c r="AY106" s="131" t="n"/>
      <c r="AZ106" s="131" t="n"/>
      <c r="BA106" s="131" t="n"/>
      <c r="BB106" s="131" t="n"/>
      <c r="BC106" s="131" t="n"/>
      <c r="BD106" s="131" t="n"/>
      <c r="BE106" s="131" t="n"/>
      <c r="BF106" s="131" t="n"/>
      <c r="BG106" s="131" t="n"/>
      <c r="BH106" s="131" t="n"/>
      <c r="BI106" s="131" t="n"/>
      <c r="BJ106" s="131" t="n"/>
      <c r="BK106" s="131" t="n"/>
      <c r="BL106" s="131" t="n"/>
      <c r="BM106" s="131" t="n"/>
      <c r="BN106" s="131" t="n"/>
      <c r="BO106" s="131" t="n"/>
      <c r="BP106" s="179" t="n"/>
      <c r="BQ106" s="3562" t="inlineStr">
        <is>
          <t>2.7.1.1</t>
        </is>
      </c>
      <c r="BR106" s="126" t="n"/>
      <c r="BS106" s="126" t="n"/>
      <c r="BT106" s="126" t="n"/>
      <c r="BU106" s="126" t="n"/>
      <c r="BV106" s="128" t="n"/>
      <c r="BW106" s="514" t="n"/>
      <c r="BX106" s="514" t="n"/>
      <c r="BY106" s="514" t="n"/>
      <c r="BZ106" s="1" t="n"/>
      <c r="CA106" s="1" t="n"/>
      <c r="CB106" s="1" t="n"/>
      <c r="CC106" s="1" t="n"/>
    </row>
    <row r="107">
      <c r="A107" s="514" t="n"/>
      <c r="B107" s="125" t="inlineStr">
        <is>
          <t>СК-11</t>
        </is>
      </c>
      <c r="C107" s="126" t="n"/>
      <c r="D107" s="126" t="n"/>
      <c r="E107" s="126" t="n"/>
      <c r="F107" s="126" t="n"/>
      <c r="G107" s="126" t="n"/>
      <c r="H107" s="126" t="n"/>
      <c r="I107" s="496" t="inlineStr">
        <is>
          <t>Владеть навыками современных пленочных технологий и их возможностями для разработки элементов сенсорных устройств</t>
        </is>
      </c>
      <c r="J107" s="131" t="n"/>
      <c r="K107" s="131" t="n"/>
      <c r="L107" s="131" t="n"/>
      <c r="M107" s="131" t="n"/>
      <c r="N107" s="131" t="n"/>
      <c r="O107" s="131" t="n"/>
      <c r="P107" s="131" t="n"/>
      <c r="Q107" s="131" t="n"/>
      <c r="R107" s="131" t="n"/>
      <c r="S107" s="131" t="n"/>
      <c r="T107" s="131" t="n"/>
      <c r="U107" s="131" t="n"/>
      <c r="V107" s="131" t="n"/>
      <c r="W107" s="131" t="n"/>
      <c r="X107" s="131" t="n"/>
      <c r="Y107" s="131" t="n"/>
      <c r="Z107" s="131" t="n"/>
      <c r="AA107" s="131" t="n"/>
      <c r="AB107" s="131" t="n"/>
      <c r="AC107" s="131" t="n"/>
      <c r="AD107" s="131" t="n"/>
      <c r="AE107" s="131" t="n"/>
      <c r="AF107" s="131" t="n"/>
      <c r="AG107" s="131" t="n"/>
      <c r="AH107" s="131" t="n"/>
      <c r="AI107" s="131" t="n"/>
      <c r="AJ107" s="131" t="n"/>
      <c r="AK107" s="131" t="n"/>
      <c r="AL107" s="131" t="n"/>
      <c r="AM107" s="131" t="n"/>
      <c r="AN107" s="131" t="n"/>
      <c r="AO107" s="131" t="n"/>
      <c r="AP107" s="131" t="n"/>
      <c r="AQ107" s="131" t="n"/>
      <c r="AR107" s="131" t="n"/>
      <c r="AS107" s="131" t="n"/>
      <c r="AT107" s="131" t="n"/>
      <c r="AU107" s="131" t="n"/>
      <c r="AV107" s="131" t="n"/>
      <c r="AW107" s="131" t="n"/>
      <c r="AX107" s="131" t="n"/>
      <c r="AY107" s="131" t="n"/>
      <c r="AZ107" s="131" t="n"/>
      <c r="BA107" s="131" t="n"/>
      <c r="BB107" s="131" t="n"/>
      <c r="BC107" s="131" t="n"/>
      <c r="BD107" s="131" t="n"/>
      <c r="BE107" s="131" t="n"/>
      <c r="BF107" s="131" t="n"/>
      <c r="BG107" s="131" t="n"/>
      <c r="BH107" s="131" t="n"/>
      <c r="BI107" s="131" t="n"/>
      <c r="BJ107" s="131" t="n"/>
      <c r="BK107" s="131" t="n"/>
      <c r="BL107" s="131" t="n"/>
      <c r="BM107" s="131" t="n"/>
      <c r="BN107" s="131" t="n"/>
      <c r="BO107" s="131" t="n"/>
      <c r="BP107" s="179" t="n"/>
      <c r="BQ107" s="3562" t="inlineStr">
        <is>
          <t>2.7.1.2</t>
        </is>
      </c>
      <c r="BR107" s="126" t="n"/>
      <c r="BS107" s="126" t="n"/>
      <c r="BT107" s="126" t="n"/>
      <c r="BU107" s="126" t="n"/>
      <c r="BV107" s="128" t="n"/>
      <c r="BW107" s="514" t="n"/>
      <c r="BX107" s="514" t="n"/>
      <c r="BY107" s="514" t="n"/>
      <c r="BZ107" s="1" t="n"/>
      <c r="CA107" s="1" t="n"/>
      <c r="CB107" s="1" t="n"/>
      <c r="CC107" s="1" t="n"/>
    </row>
    <row r="108">
      <c r="A108" s="514" t="n"/>
      <c r="B108" s="125" t="inlineStr">
        <is>
          <t>СК-12</t>
        </is>
      </c>
      <c r="C108" s="126" t="n"/>
      <c r="D108" s="126" t="n"/>
      <c r="E108" s="126" t="n"/>
      <c r="F108" s="126" t="n"/>
      <c r="G108" s="126" t="n"/>
      <c r="H108" s="126" t="n"/>
      <c r="I108" s="496" t="inlineStr">
        <is>
          <t>Владеть информацией о достижениях в области химии и технологии жидкокристаллических индикаторов и дисплеев и уметь использовать ее в целях совершенствования действующих производств элементов отображения информации</t>
        </is>
      </c>
      <c r="J108" s="131" t="n"/>
      <c r="K108" s="131" t="n"/>
      <c r="L108" s="131" t="n"/>
      <c r="M108" s="131" t="n"/>
      <c r="N108" s="131" t="n"/>
      <c r="O108" s="131" t="n"/>
      <c r="P108" s="131" t="n"/>
      <c r="Q108" s="131" t="n"/>
      <c r="R108" s="131" t="n"/>
      <c r="S108" s="131" t="n"/>
      <c r="T108" s="131" t="n"/>
      <c r="U108" s="131" t="n"/>
      <c r="V108" s="131" t="n"/>
      <c r="W108" s="131" t="n"/>
      <c r="X108" s="131" t="n"/>
      <c r="Y108" s="131" t="n"/>
      <c r="Z108" s="131" t="n"/>
      <c r="AA108" s="131" t="n"/>
      <c r="AB108" s="131" t="n"/>
      <c r="AC108" s="131" t="n"/>
      <c r="AD108" s="131" t="n"/>
      <c r="AE108" s="131" t="n"/>
      <c r="AF108" s="131" t="n"/>
      <c r="AG108" s="131" t="n"/>
      <c r="AH108" s="131" t="n"/>
      <c r="AI108" s="131" t="n"/>
      <c r="AJ108" s="131" t="n"/>
      <c r="AK108" s="131" t="n"/>
      <c r="AL108" s="131" t="n"/>
      <c r="AM108" s="131" t="n"/>
      <c r="AN108" s="131" t="n"/>
      <c r="AO108" s="131" t="n"/>
      <c r="AP108" s="131" t="n"/>
      <c r="AQ108" s="131" t="n"/>
      <c r="AR108" s="131" t="n"/>
      <c r="AS108" s="131" t="n"/>
      <c r="AT108" s="131" t="n"/>
      <c r="AU108" s="131" t="n"/>
      <c r="AV108" s="131" t="n"/>
      <c r="AW108" s="131" t="n"/>
      <c r="AX108" s="131" t="n"/>
      <c r="AY108" s="131" t="n"/>
      <c r="AZ108" s="131" t="n"/>
      <c r="BA108" s="131" t="n"/>
      <c r="BB108" s="131" t="n"/>
      <c r="BC108" s="131" t="n"/>
      <c r="BD108" s="131" t="n"/>
      <c r="BE108" s="131" t="n"/>
      <c r="BF108" s="131" t="n"/>
      <c r="BG108" s="131" t="n"/>
      <c r="BH108" s="131" t="n"/>
      <c r="BI108" s="131" t="n"/>
      <c r="BJ108" s="131" t="n"/>
      <c r="BK108" s="131" t="n"/>
      <c r="BL108" s="131" t="n"/>
      <c r="BM108" s="131" t="n"/>
      <c r="BN108" s="131" t="n"/>
      <c r="BO108" s="131" t="n"/>
      <c r="BP108" s="179" t="n"/>
      <c r="BQ108" s="3562" t="inlineStr">
        <is>
          <t>2.7.2.1</t>
        </is>
      </c>
      <c r="BR108" s="126" t="n"/>
      <c r="BS108" s="126" t="n"/>
      <c r="BT108" s="126" t="n"/>
      <c r="BU108" s="126" t="n"/>
      <c r="BV108" s="128" t="n"/>
      <c r="BW108" s="514" t="n"/>
      <c r="BX108" s="514" t="n"/>
      <c r="BY108" s="514" t="n"/>
      <c r="BZ108" s="1" t="n"/>
      <c r="CA108" s="1" t="n"/>
      <c r="CB108" s="1" t="n"/>
      <c r="CC108" s="1" t="n"/>
    </row>
    <row r="109">
      <c r="A109" s="514" t="n"/>
      <c r="B109" s="125" t="inlineStr">
        <is>
          <t>СК-13</t>
        </is>
      </c>
      <c r="C109" s="126" t="n"/>
      <c r="D109" s="126" t="n"/>
      <c r="E109" s="126" t="n"/>
      <c r="F109" s="126" t="n"/>
      <c r="G109" s="126" t="n"/>
      <c r="H109" s="126" t="n"/>
      <c r="I109" s="496" t="inlineStr">
        <is>
          <t>Обладать знаниями в области  химии и технологии кристаллофосфоров для применения при разработке новых оптоэлектронных устройств</t>
        </is>
      </c>
      <c r="J109" s="131" t="n"/>
      <c r="K109" s="131" t="n"/>
      <c r="L109" s="131" t="n"/>
      <c r="M109" s="131" t="n"/>
      <c r="N109" s="131" t="n"/>
      <c r="O109" s="131" t="n"/>
      <c r="P109" s="131" t="n"/>
      <c r="Q109" s="131" t="n"/>
      <c r="R109" s="131" t="n"/>
      <c r="S109" s="131" t="n"/>
      <c r="T109" s="131" t="n"/>
      <c r="U109" s="131" t="n"/>
      <c r="V109" s="131" t="n"/>
      <c r="W109" s="131" t="n"/>
      <c r="X109" s="131" t="n"/>
      <c r="Y109" s="131" t="n"/>
      <c r="Z109" s="131" t="n"/>
      <c r="AA109" s="131" t="n"/>
      <c r="AB109" s="131" t="n"/>
      <c r="AC109" s="131" t="n"/>
      <c r="AD109" s="131" t="n"/>
      <c r="AE109" s="131" t="n"/>
      <c r="AF109" s="131" t="n"/>
      <c r="AG109" s="131" t="n"/>
      <c r="AH109" s="131" t="n"/>
      <c r="AI109" s="131" t="n"/>
      <c r="AJ109" s="131" t="n"/>
      <c r="AK109" s="131" t="n"/>
      <c r="AL109" s="131" t="n"/>
      <c r="AM109" s="131" t="n"/>
      <c r="AN109" s="131" t="n"/>
      <c r="AO109" s="131" t="n"/>
      <c r="AP109" s="131" t="n"/>
      <c r="AQ109" s="131" t="n"/>
      <c r="AR109" s="131" t="n"/>
      <c r="AS109" s="131" t="n"/>
      <c r="AT109" s="131" t="n"/>
      <c r="AU109" s="131" t="n"/>
      <c r="AV109" s="131" t="n"/>
      <c r="AW109" s="131" t="n"/>
      <c r="AX109" s="131" t="n"/>
      <c r="AY109" s="131" t="n"/>
      <c r="AZ109" s="131" t="n"/>
      <c r="BA109" s="131" t="n"/>
      <c r="BB109" s="131" t="n"/>
      <c r="BC109" s="131" t="n"/>
      <c r="BD109" s="131" t="n"/>
      <c r="BE109" s="131" t="n"/>
      <c r="BF109" s="131" t="n"/>
      <c r="BG109" s="131" t="n"/>
      <c r="BH109" s="131" t="n"/>
      <c r="BI109" s="131" t="n"/>
      <c r="BJ109" s="131" t="n"/>
      <c r="BK109" s="131" t="n"/>
      <c r="BL109" s="131" t="n"/>
      <c r="BM109" s="131" t="n"/>
      <c r="BN109" s="131" t="n"/>
      <c r="BO109" s="131" t="n"/>
      <c r="BP109" s="179" t="n"/>
      <c r="BQ109" s="3562" t="inlineStr">
        <is>
          <t>2.7.2.2</t>
        </is>
      </c>
      <c r="BR109" s="126" t="n"/>
      <c r="BS109" s="126" t="n"/>
      <c r="BT109" s="126" t="n"/>
      <c r="BU109" s="126" t="n"/>
      <c r="BV109" s="128" t="n"/>
      <c r="BW109" s="514" t="n"/>
      <c r="BX109" s="514" t="n"/>
      <c r="BY109" s="514" t="n"/>
      <c r="BZ109" s="1" t="n"/>
      <c r="CA109" s="1" t="n"/>
      <c r="CB109" s="1" t="n"/>
      <c r="CC109" s="1" t="n"/>
    </row>
    <row r="110">
      <c r="A110" s="243" t="n"/>
      <c r="B110" s="516" t="n"/>
      <c r="C110" s="516" t="n"/>
      <c r="D110" s="516" t="n"/>
      <c r="E110" s="517" t="n"/>
      <c r="F110" s="517" t="n"/>
      <c r="G110" s="517" t="n"/>
      <c r="H110" s="517" t="n"/>
      <c r="I110" s="517" t="n"/>
      <c r="J110" s="517" t="n"/>
      <c r="K110" s="517" t="n"/>
      <c r="L110" s="517" t="n"/>
      <c r="M110" s="517" t="n"/>
      <c r="N110" s="517" t="n"/>
      <c r="O110" s="517" t="n"/>
      <c r="P110" s="517" t="n"/>
      <c r="Q110" s="517" t="n"/>
      <c r="R110" s="517" t="n"/>
      <c r="S110" s="517" t="n"/>
      <c r="T110" s="516" t="n"/>
      <c r="U110" s="516" t="n"/>
      <c r="V110" s="516" t="n"/>
      <c r="W110" s="516" t="n"/>
      <c r="X110" s="517" t="n"/>
      <c r="Y110" s="517" t="n"/>
      <c r="Z110" s="517" t="n"/>
      <c r="AA110" s="517" t="n"/>
      <c r="AB110" s="517" t="n"/>
      <c r="AC110" s="517" t="n"/>
      <c r="AD110" s="517" t="n"/>
      <c r="AE110" s="517" t="n"/>
      <c r="AF110" s="517" t="n"/>
      <c r="AG110" s="517" t="n"/>
      <c r="AH110" s="517" t="n"/>
      <c r="AI110" s="517" t="n"/>
      <c r="AJ110" s="517" t="n"/>
      <c r="AK110" s="517" t="n"/>
      <c r="AL110" s="517" t="n"/>
      <c r="AM110" s="517" t="n"/>
      <c r="AN110" s="517" t="n"/>
      <c r="AO110" s="517" t="n"/>
      <c r="AP110" s="517" t="n"/>
      <c r="AQ110" s="517" t="n"/>
      <c r="AR110" s="517" t="n"/>
      <c r="AS110" s="517" t="n"/>
      <c r="AT110" s="517" t="n"/>
      <c r="AU110" s="517" t="n"/>
      <c r="AV110" s="517" t="n"/>
      <c r="AW110" s="517" t="n"/>
      <c r="AX110" s="517" t="n"/>
      <c r="AY110" s="517" t="n"/>
      <c r="AZ110" s="517" t="n"/>
      <c r="BA110" s="517" t="n"/>
      <c r="BB110" s="517" t="n"/>
      <c r="BC110" s="517" t="n"/>
      <c r="BD110" s="517" t="n"/>
      <c r="BE110" s="517" t="n"/>
      <c r="BF110" s="1" t="n"/>
      <c r="BG110" s="1" t="n"/>
      <c r="BH110" s="1" t="n"/>
      <c r="BI110" s="1" t="n"/>
      <c r="BJ110" s="1" t="n"/>
      <c r="BK110" s="260" t="n"/>
      <c r="BL110" s="260" t="n"/>
      <c r="BM110" s="260" t="n"/>
      <c r="BN110" s="260" t="n"/>
      <c r="BO110" s="243" t="n"/>
      <c r="BP110" s="243" t="n"/>
      <c r="BQ110" s="243" t="n"/>
      <c r="BR110" s="243" t="n"/>
      <c r="BS110" s="243" t="n"/>
      <c r="BT110" s="243" t="n"/>
      <c r="BU110" s="243" t="n"/>
      <c r="BV110" s="243" t="n"/>
      <c r="BW110" s="243" t="n"/>
      <c r="BX110" s="243" t="n"/>
      <c r="BY110" s="1" t="n"/>
      <c r="BZ110" s="1" t="n"/>
      <c r="CA110" s="1" t="n"/>
      <c r="CB110" s="1" t="n"/>
      <c r="CC110" s="1" t="n"/>
    </row>
    <row r="111">
      <c r="A111" s="90" t="n"/>
      <c r="B111" s="98" t="n"/>
      <c r="C111" s="98" t="n"/>
      <c r="D111" s="1353" t="inlineStr">
        <is>
          <t>Учебный план углубленного высшего образования по специальности 7-06-0713-02  "Электронные системы и технологии" Профилизация: "Материалы и технологии для микро- и наноэлектроники" разработан на основании примерного учебного плана, утвержденного 02.12.2022 Первым заместителем Министра образования Республики Беларусь, регистрационный № 7-06-07-002/пр.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1" t="n"/>
      <c r="AF111" s="1" t="n"/>
      <c r="AG111" s="1" t="n"/>
      <c r="AH111" s="1" t="n"/>
      <c r="AI111" s="1" t="n"/>
      <c r="AJ111" s="1" t="n"/>
      <c r="AK111" s="1" t="n"/>
      <c r="AL111" s="1" t="n"/>
      <c r="AM111" s="1" t="n"/>
      <c r="AN111" s="1" t="n"/>
      <c r="AO111" s="1" t="n"/>
      <c r="AP111" s="1" t="n"/>
      <c r="AQ111" s="1" t="n"/>
      <c r="AR111" s="1" t="n"/>
      <c r="AS111" s="1" t="n"/>
      <c r="AT111" s="1" t="n"/>
      <c r="AU111" s="1" t="n"/>
      <c r="AV111" s="1" t="n"/>
      <c r="AW111" s="1" t="n"/>
      <c r="AX111" s="1" t="n"/>
      <c r="AY111" s="1" t="n"/>
      <c r="AZ111" s="1" t="n"/>
      <c r="BA111" s="1" t="n"/>
      <c r="BB111" s="1" t="n"/>
      <c r="BC111" s="1" t="n"/>
      <c r="BD111" s="1" t="n"/>
      <c r="BE111" s="1" t="n"/>
      <c r="BF111" s="1" t="n"/>
      <c r="BG111" s="1" t="n"/>
      <c r="BH111" s="1" t="n"/>
      <c r="BI111" s="1" t="n"/>
      <c r="BJ111" s="1" t="n"/>
      <c r="BK111" s="1" t="n"/>
      <c r="BL111" s="1" t="n"/>
      <c r="BM111" s="1" t="n"/>
      <c r="BN111" s="1" t="n"/>
      <c r="BO111" s="1" t="n"/>
      <c r="BP111" s="1" t="n"/>
      <c r="BQ111" s="1" t="n"/>
      <c r="BR111" s="1" t="n"/>
      <c r="BS111" s="23" t="n"/>
      <c r="BT111" s="244" t="n"/>
      <c r="BU111" s="244" t="n"/>
      <c r="BV111" s="90" t="n"/>
      <c r="BW111" s="90" t="n"/>
      <c r="BX111" s="90" t="n"/>
      <c r="BY111" s="1" t="n"/>
      <c r="BZ111" s="1" t="n"/>
      <c r="CA111" s="1" t="n"/>
      <c r="CB111" s="1" t="n"/>
      <c r="CC111" s="1" t="n"/>
    </row>
    <row r="112">
      <c r="A112" s="90" t="n"/>
      <c r="B112" s="98" t="n"/>
      <c r="C112" s="519" t="n"/>
      <c r="D112" s="3525" t="n"/>
      <c r="E112" s="3525" t="n"/>
      <c r="F112" s="3525" t="n"/>
      <c r="G112" s="3525" t="n"/>
      <c r="H112" s="3525" t="n"/>
      <c r="I112" s="3525" t="n"/>
      <c r="J112" s="3525" t="n"/>
      <c r="K112" s="3525" t="n"/>
      <c r="L112" s="3525" t="n"/>
      <c r="M112" s="3525" t="n"/>
      <c r="N112" s="3525" t="n"/>
      <c r="O112" s="3525" t="n"/>
      <c r="P112" s="3525" t="n"/>
      <c r="Q112" s="3525" t="n"/>
      <c r="R112" s="3525" t="n"/>
      <c r="S112" s="3525" t="n"/>
      <c r="T112" s="3563" t="n"/>
      <c r="U112" s="3563" t="n"/>
      <c r="V112" s="3563" t="n"/>
      <c r="W112" s="3563" t="n"/>
      <c r="X112" s="3525" t="n"/>
      <c r="Y112" s="3525" t="n"/>
      <c r="Z112" s="3525" t="n"/>
      <c r="AA112" s="3525" t="n"/>
      <c r="AB112" s="3525" t="n"/>
      <c r="AC112" s="3525" t="n"/>
      <c r="AD112" s="3525" t="n"/>
      <c r="AE112" s="3525" t="n"/>
      <c r="AF112" s="3525" t="n"/>
      <c r="AG112" s="3525" t="n"/>
      <c r="AH112" s="3525" t="n"/>
      <c r="AI112" s="3525" t="n"/>
      <c r="AJ112" s="3525" t="n"/>
      <c r="AK112" s="3525" t="n"/>
      <c r="AL112" s="3525" t="n"/>
      <c r="AM112" s="3525" t="n"/>
      <c r="AN112" s="3525" t="n"/>
      <c r="AO112" s="3525" t="n"/>
      <c r="AP112" s="3525" t="n"/>
      <c r="AQ112" s="3525" t="n"/>
      <c r="AR112" s="3525" t="n"/>
      <c r="AS112" s="3525" t="n"/>
      <c r="AT112" s="3525" t="n"/>
      <c r="AU112" s="3525" t="n"/>
      <c r="AV112" s="3525" t="n"/>
      <c r="AW112" s="3525" t="n"/>
      <c r="AX112" s="3525" t="n"/>
      <c r="AY112" s="3525" t="n"/>
      <c r="AZ112" s="3525" t="n"/>
      <c r="BA112" s="3525" t="n"/>
      <c r="BB112" s="3525" t="n"/>
      <c r="BC112" s="3525" t="n"/>
      <c r="BD112" s="3525" t="n"/>
      <c r="BE112" s="3525" t="n"/>
      <c r="BF112" s="3525" t="n"/>
      <c r="BG112" s="3525" t="n"/>
      <c r="BH112" s="3525" t="n"/>
      <c r="BI112" s="3525" t="n"/>
      <c r="BJ112" s="3525" t="n"/>
      <c r="BK112" s="3525" t="n"/>
      <c r="BL112" s="3525" t="n"/>
      <c r="BM112" s="3525" t="n"/>
      <c r="BN112" s="3525" t="n"/>
      <c r="BO112" s="3525" t="n"/>
      <c r="BP112" s="3525" t="n"/>
      <c r="BQ112" s="3525" t="n"/>
      <c r="BR112" s="3525" t="n"/>
      <c r="BS112" s="90" t="n"/>
      <c r="BT112" s="90" t="n"/>
      <c r="BU112" s="90" t="n"/>
      <c r="BV112" s="90" t="n"/>
      <c r="BW112" s="90" t="n"/>
      <c r="BX112" s="90" t="n"/>
      <c r="BY112" s="1" t="n"/>
      <c r="BZ112" s="1" t="n"/>
      <c r="CA112" s="1" t="n"/>
      <c r="CB112" s="1" t="n"/>
      <c r="CC112" s="1" t="n"/>
    </row>
    <row r="113">
      <c r="A113" s="90" t="n"/>
      <c r="B113" s="3564" t="n"/>
      <c r="C113" s="278" t="inlineStr">
        <is>
          <t>*</t>
        </is>
      </c>
      <c r="D113" s="1353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  <c r="AA113" s="1" t="n"/>
      <c r="AB113" s="1" t="n"/>
      <c r="AC113" s="1" t="n"/>
      <c r="AD113" s="1" t="n"/>
      <c r="AE113" s="1" t="n"/>
      <c r="AF113" s="1" t="n"/>
      <c r="AG113" s="1" t="n"/>
      <c r="AH113" s="1" t="n"/>
      <c r="AI113" s="1" t="n"/>
      <c r="AJ113" s="1" t="n"/>
      <c r="AK113" s="1" t="n"/>
      <c r="AL113" s="1" t="n"/>
      <c r="AM113" s="1" t="n"/>
      <c r="AN113" s="1" t="n"/>
      <c r="AO113" s="1" t="n"/>
      <c r="AP113" s="1" t="n"/>
      <c r="AQ113" s="1" t="n"/>
      <c r="AR113" s="1" t="n"/>
      <c r="AS113" s="1" t="n"/>
      <c r="AT113" s="1" t="n"/>
      <c r="AU113" s="1" t="n"/>
      <c r="AV113" s="1" t="n"/>
      <c r="AW113" s="1" t="n"/>
      <c r="AX113" s="1" t="n"/>
      <c r="AY113" s="1" t="n"/>
      <c r="AZ113" s="1" t="n"/>
      <c r="BA113" s="1" t="n"/>
      <c r="BB113" s="1" t="n"/>
      <c r="BC113" s="1" t="n"/>
      <c r="BD113" s="1" t="n"/>
      <c r="BE113" s="1" t="n"/>
      <c r="BF113" s="1" t="n"/>
      <c r="BG113" s="1" t="n"/>
      <c r="BH113" s="1" t="n"/>
      <c r="BI113" s="1" t="n"/>
      <c r="BJ113" s="1" t="n"/>
      <c r="BK113" s="1" t="n"/>
      <c r="BL113" s="1" t="n"/>
      <c r="BM113" s="1" t="n"/>
      <c r="BN113" s="1" t="n"/>
      <c r="BO113" s="1" t="n"/>
      <c r="BP113" s="1" t="n"/>
      <c r="BQ113" s="1" t="n"/>
      <c r="BR113" s="1" t="n"/>
      <c r="BS113" s="90" t="n"/>
      <c r="BT113" s="90" t="n"/>
      <c r="BU113" s="90" t="n"/>
      <c r="BV113" s="90" t="n"/>
      <c r="BW113" s="90" t="n"/>
      <c r="BX113" s="90" t="n"/>
      <c r="BY113" s="1" t="n"/>
      <c r="BZ113" s="1" t="n"/>
      <c r="CA113" s="1" t="n"/>
      <c r="CB113" s="1" t="n"/>
      <c r="CC113" s="1" t="n"/>
    </row>
    <row r="114">
      <c r="A114" s="247" t="n"/>
      <c r="B114" s="3565" t="n"/>
      <c r="C114" s="278" t="n"/>
      <c r="D114" s="3524" t="n"/>
      <c r="E114" s="3524" t="n"/>
      <c r="F114" s="3524" t="n"/>
      <c r="G114" s="3524" t="n"/>
      <c r="H114" s="3524" t="n"/>
      <c r="I114" s="3524" t="n"/>
      <c r="J114" s="3524" t="n"/>
      <c r="K114" s="3524" t="n"/>
      <c r="L114" s="3524" t="n"/>
      <c r="M114" s="3524" t="n"/>
      <c r="N114" s="3524" t="n"/>
      <c r="O114" s="3524" t="n"/>
      <c r="P114" s="3524" t="n"/>
      <c r="Q114" s="3524" t="n"/>
      <c r="R114" s="3524" t="n"/>
      <c r="S114" s="3524" t="n"/>
      <c r="T114" s="3566" t="n"/>
      <c r="U114" s="3566" t="n"/>
      <c r="V114" s="3566" t="n"/>
      <c r="W114" s="3566" t="n"/>
      <c r="X114" s="3524" t="n"/>
      <c r="Y114" s="3524" t="n"/>
      <c r="Z114" s="3524" t="n"/>
      <c r="AA114" s="3524" t="n"/>
      <c r="AB114" s="3524" t="n"/>
      <c r="AC114" s="3524" t="n"/>
      <c r="AD114" s="3524" t="n"/>
      <c r="AE114" s="3524" t="n"/>
      <c r="AF114" s="3524" t="n"/>
      <c r="AG114" s="3524" t="n"/>
      <c r="AH114" s="3524" t="n"/>
      <c r="AI114" s="3524" t="n"/>
      <c r="AJ114" s="3524" t="n"/>
      <c r="AK114" s="3524" t="n"/>
      <c r="AL114" s="3524" t="n"/>
      <c r="AM114" s="3524" t="n"/>
      <c r="AN114" s="3524" t="n"/>
      <c r="AO114" s="3524" t="n"/>
      <c r="AP114" s="3524" t="n"/>
      <c r="AQ114" s="3524" t="n"/>
      <c r="AR114" s="3524" t="n"/>
      <c r="AS114" s="3524" t="n"/>
      <c r="AT114" s="3524" t="n"/>
      <c r="AU114" s="3524" t="n"/>
      <c r="AV114" s="3524" t="n"/>
      <c r="AW114" s="3524" t="n"/>
      <c r="AX114" s="3524" t="n"/>
      <c r="AY114" s="3524" t="n"/>
      <c r="AZ114" s="3524" t="n"/>
      <c r="BA114" s="3524" t="n"/>
      <c r="BB114" s="3524" t="n"/>
      <c r="BC114" s="3524" t="n"/>
      <c r="BD114" s="3524" t="n"/>
      <c r="BE114" s="3524" t="n"/>
      <c r="BF114" s="3524" t="n"/>
      <c r="BG114" s="3524" t="n"/>
      <c r="BH114" s="3524" t="n"/>
      <c r="BI114" s="3524" t="n"/>
      <c r="BJ114" s="3524" t="n"/>
      <c r="BK114" s="3524" t="n"/>
      <c r="BL114" s="3524" t="n"/>
      <c r="BM114" s="3524" t="n"/>
      <c r="BN114" s="3524" t="n"/>
      <c r="BO114" s="3524" t="n"/>
      <c r="BP114" s="3524" t="n"/>
      <c r="BQ114" s="3525" t="n"/>
      <c r="BR114" s="3525" t="n"/>
      <c r="BS114" s="247" t="n"/>
      <c r="BT114" s="247" t="n"/>
      <c r="BU114" s="247" t="n"/>
      <c r="BV114" s="247" t="n"/>
      <c r="BW114" s="247" t="n"/>
      <c r="BX114" s="247" t="n"/>
      <c r="BY114" s="1" t="n"/>
      <c r="BZ114" s="1" t="n"/>
      <c r="CA114" s="1" t="n"/>
      <c r="CB114" s="1" t="n"/>
      <c r="CC114" s="1" t="n"/>
    </row>
    <row r="115">
      <c r="A115" s="90" t="n"/>
      <c r="B115" s="3564" t="n"/>
      <c r="C115" s="278" t="inlineStr">
        <is>
          <t>д</t>
        </is>
      </c>
      <c r="D115" s="3567" t="inlineStr">
        <is>
          <t>Дифференцированный зачет.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  <c r="AA115" s="3568" t="n"/>
      <c r="AB115" s="3568" t="n"/>
      <c r="AC115" s="3568" t="n"/>
      <c r="AD115" s="3568" t="n"/>
      <c r="AE115" s="3568" t="n"/>
      <c r="AF115" s="3568" t="n"/>
      <c r="AG115" s="3568" t="n"/>
      <c r="AH115" s="3568" t="n"/>
      <c r="AI115" s="3568" t="n"/>
      <c r="AJ115" s="3568" t="n"/>
      <c r="AK115" s="3568" t="n"/>
      <c r="AL115" s="3568" t="n"/>
      <c r="AM115" s="3568" t="n"/>
      <c r="AN115" s="3568" t="n"/>
      <c r="AO115" s="3568" t="n"/>
      <c r="AP115" s="3568" t="n"/>
      <c r="AQ115" s="3568" t="n"/>
      <c r="AR115" s="3568" t="n"/>
      <c r="AS115" s="3568" t="n"/>
      <c r="AT115" s="3568" t="n"/>
      <c r="AU115" s="3568" t="n"/>
      <c r="AV115" s="3568" t="n"/>
      <c r="AW115" s="3568" t="n"/>
      <c r="AX115" s="3568" t="n"/>
      <c r="AY115" s="3568" t="n"/>
      <c r="AZ115" s="3568" t="n"/>
      <c r="BA115" s="3568" t="n"/>
      <c r="BB115" s="3568" t="n"/>
      <c r="BC115" s="3568" t="n"/>
      <c r="BD115" s="3568" t="n"/>
      <c r="BE115" s="3568" t="n"/>
      <c r="BF115" s="3568" t="n"/>
      <c r="BG115" s="3568" t="n"/>
      <c r="BH115" s="3568" t="n"/>
      <c r="BI115" s="3568" t="n"/>
      <c r="BJ115" s="3568" t="n"/>
      <c r="BK115" s="3568" t="n"/>
      <c r="BL115" s="3568" t="n"/>
      <c r="BM115" s="3568" t="n"/>
      <c r="BN115" s="3568" t="n"/>
      <c r="BO115" s="3568" t="n"/>
      <c r="BP115" s="3568" t="n"/>
      <c r="BQ115" s="3525" t="n"/>
      <c r="BR115" s="3525" t="n"/>
      <c r="BS115" s="90" t="n"/>
      <c r="BT115" s="90" t="n"/>
      <c r="BU115" s="90" t="n"/>
      <c r="BV115" s="90" t="n"/>
      <c r="BW115" s="90" t="n"/>
      <c r="BX115" s="90" t="n"/>
      <c r="BY115" s="1" t="n"/>
      <c r="BZ115" s="1" t="n"/>
      <c r="CA115" s="1" t="n"/>
      <c r="CB115" s="1" t="n"/>
      <c r="CC115" s="1" t="n"/>
    </row>
    <row r="116">
      <c r="A116" s="243" t="n"/>
      <c r="B116" s="1524" t="n"/>
      <c r="C116" s="1524" t="n"/>
      <c r="D116" s="243" t="n"/>
      <c r="E116" s="243" t="n"/>
      <c r="F116" s="243" t="n"/>
      <c r="G116" s="243" t="n"/>
      <c r="H116" s="243" t="n"/>
      <c r="I116" s="243" t="n"/>
      <c r="J116" s="243" t="n"/>
      <c r="K116" s="243" t="n"/>
      <c r="L116" s="243" t="n"/>
      <c r="M116" s="243" t="n"/>
      <c r="N116" s="243" t="n"/>
      <c r="O116" s="243" t="n"/>
      <c r="P116" s="243" t="n"/>
      <c r="Q116" s="243" t="n"/>
      <c r="R116" s="243" t="n"/>
      <c r="S116" s="243" t="n"/>
      <c r="T116" s="1524" t="n"/>
      <c r="U116" s="1524" t="n"/>
      <c r="V116" s="1524" t="n"/>
      <c r="W116" s="1524" t="n"/>
      <c r="X116" s="243" t="n"/>
      <c r="Y116" s="243" t="n"/>
      <c r="Z116" s="243" t="n"/>
      <c r="AA116" s="243" t="n"/>
      <c r="AB116" s="243" t="n"/>
      <c r="AC116" s="243" t="n"/>
      <c r="AD116" s="243" t="n"/>
      <c r="AE116" s="243" t="n"/>
      <c r="AF116" s="243" t="n"/>
      <c r="AG116" s="243" t="n"/>
      <c r="AH116" s="243" t="n"/>
      <c r="AI116" s="243" t="n"/>
      <c r="AJ116" s="243" t="n"/>
      <c r="AK116" s="243" t="n"/>
      <c r="AL116" s="243" t="n"/>
      <c r="AM116" s="243" t="n"/>
      <c r="AN116" s="243" t="n"/>
      <c r="AO116" s="243" t="n"/>
      <c r="AP116" s="243" t="n"/>
      <c r="AQ116" s="243" t="n"/>
      <c r="AR116" s="243" t="n"/>
      <c r="AS116" s="243" t="n"/>
      <c r="AT116" s="243" t="n"/>
      <c r="AU116" s="243" t="n"/>
      <c r="AV116" s="243" t="n"/>
      <c r="AW116" s="243" t="n"/>
      <c r="AX116" s="243" t="n"/>
      <c r="AY116" s="243" t="n"/>
      <c r="AZ116" s="243" t="n"/>
      <c r="BA116" s="243" t="n"/>
      <c r="BB116" s="243" t="n"/>
      <c r="BC116" s="243" t="n"/>
      <c r="BD116" s="243" t="n"/>
      <c r="BE116" s="243" t="n"/>
      <c r="BF116" s="243" t="n"/>
      <c r="BG116" s="243" t="n"/>
      <c r="BH116" s="243" t="n"/>
      <c r="BI116" s="243" t="n"/>
      <c r="BJ116" s="243" t="n"/>
      <c r="BK116" s="243" t="n"/>
      <c r="BL116" s="243" t="n"/>
      <c r="BM116" s="243" t="n"/>
      <c r="BN116" s="243" t="n"/>
      <c r="BO116" s="243" t="n"/>
      <c r="BP116" s="243" t="n"/>
      <c r="BQ116" s="243" t="n"/>
      <c r="BR116" s="243" t="n"/>
      <c r="BS116" s="243" t="n"/>
      <c r="BT116" s="243" t="n"/>
      <c r="BU116" s="243" t="n"/>
      <c r="BV116" s="243" t="n"/>
      <c r="BW116" s="243" t="n"/>
      <c r="BX116" s="243" t="n"/>
      <c r="BY116" s="1" t="n"/>
      <c r="BZ116" s="1" t="n"/>
      <c r="CA116" s="1" t="n"/>
      <c r="CB116" s="1" t="n"/>
      <c r="CC116" s="1" t="n"/>
    </row>
    <row r="117">
      <c r="A117" s="3" t="n"/>
      <c r="B117" s="20" t="n"/>
      <c r="C117" s="2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2" t="n"/>
      <c r="U117" s="2" t="n"/>
      <c r="V117" s="2" t="n"/>
      <c r="W117" s="2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19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  <c r="BA117" s="3" t="n"/>
      <c r="BB117" s="3" t="n"/>
      <c r="BC117" s="3" t="n"/>
      <c r="BD117" s="3" t="n"/>
      <c r="BE117" s="3" t="n"/>
      <c r="BF117" s="3" t="n"/>
      <c r="BG117" s="3" t="n"/>
      <c r="BH117" s="3" t="n"/>
      <c r="BI117" s="3" t="n"/>
      <c r="BJ117" s="3" t="n"/>
      <c r="BK117" s="3" t="n"/>
      <c r="BL117" s="3" t="n"/>
      <c r="BM117" s="3" t="n"/>
      <c r="BN117" s="3" t="n"/>
      <c r="BO117" s="3" t="n"/>
      <c r="BP117" s="3" t="n"/>
      <c r="BQ117" s="3" t="n"/>
      <c r="BR117" s="3" t="n"/>
      <c r="BS117" s="3" t="n"/>
      <c r="BT117" s="3" t="n"/>
      <c r="BU117" s="3" t="n"/>
      <c r="BV117" s="3" t="n"/>
      <c r="BW117" s="3" t="n"/>
      <c r="BX117" s="3" t="n"/>
      <c r="BY117" s="1" t="n"/>
      <c r="BZ117" s="1" t="n"/>
      <c r="CA117" s="1" t="n"/>
      <c r="CB117" s="1" t="n"/>
      <c r="CC117" s="1" t="n"/>
    </row>
    <row r="118">
      <c r="A118" s="244" t="n"/>
      <c r="B118" s="94" t="n"/>
      <c r="C118" s="94" t="n"/>
      <c r="D118" s="3569" t="inlineStr">
        <is>
          <t>Проректор по учебной работе</t>
        </is>
      </c>
      <c r="E118" s="3569" t="n"/>
      <c r="F118" s="3569" t="n"/>
      <c r="G118" s="3569" t="n"/>
      <c r="H118" s="3569" t="n"/>
      <c r="I118" s="3569" t="n"/>
      <c r="J118" s="3569" t="n"/>
      <c r="K118" s="3569" t="n"/>
      <c r="L118" s="3569" t="n"/>
      <c r="M118" s="3569" t="n"/>
      <c r="N118" s="3569" t="n"/>
      <c r="O118" s="3569" t="n"/>
      <c r="P118" s="3569" t="n"/>
      <c r="Q118" s="3569" t="n"/>
      <c r="R118" s="3569" t="n"/>
      <c r="S118" s="3569" t="n"/>
      <c r="T118" s="3515" t="n"/>
      <c r="U118" s="3515" t="n"/>
      <c r="V118" s="3515" t="n"/>
      <c r="W118" s="3515" t="n"/>
      <c r="X118" s="3569" t="n"/>
      <c r="Y118" s="3569" t="n"/>
      <c r="Z118" s="3569" t="n"/>
      <c r="AA118" s="3570" t="n"/>
      <c r="AB118" s="3571" t="n"/>
      <c r="AC118" s="3571" t="n"/>
      <c r="AD118" s="3571" t="n"/>
      <c r="AE118" s="3571" t="n"/>
      <c r="AF118" s="3571" t="n"/>
      <c r="AG118" s="3571" t="n"/>
      <c r="AH118" s="3570" t="n"/>
      <c r="AI118" s="3572" t="n"/>
      <c r="AJ118" s="3572" t="n"/>
      <c r="AK118" s="3572" t="n"/>
      <c r="AL118" s="3572" t="n"/>
      <c r="AM118" s="3572" t="n"/>
      <c r="AN118" s="3569" t="n"/>
      <c r="AO118" s="3572" t="inlineStr">
        <is>
          <t>А.А.Сакович</t>
        </is>
      </c>
      <c r="AP118" s="3569" t="n"/>
      <c r="AQ118" s="3573" t="n"/>
      <c r="AR118" s="3573" t="n"/>
      <c r="AS118" s="3573" t="n"/>
      <c r="AT118" s="3573" t="n"/>
      <c r="AU118" s="3569" t="n"/>
      <c r="AV118" s="3" t="n"/>
      <c r="AW118" s="3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1" t="n"/>
      <c r="BZ118" s="1" t="n"/>
      <c r="CA118" s="1" t="n"/>
      <c r="CB118" s="1" t="n"/>
      <c r="CC118" s="1" t="n"/>
    </row>
    <row r="119">
      <c r="A119" s="244" t="n"/>
      <c r="B119" s="94" t="n"/>
      <c r="C119" s="94" t="n"/>
      <c r="D119" s="3569" t="n"/>
      <c r="E119" s="3569" t="n"/>
      <c r="F119" s="3569" t="n"/>
      <c r="G119" s="3569" t="n"/>
      <c r="H119" s="3569" t="n"/>
      <c r="I119" s="3569" t="n"/>
      <c r="J119" s="3569" t="n"/>
      <c r="K119" s="3569" t="n"/>
      <c r="L119" s="3569" t="n"/>
      <c r="M119" s="3569" t="n"/>
      <c r="N119" s="3569" t="n"/>
      <c r="O119" s="3569" t="n"/>
      <c r="P119" s="3569" t="n"/>
      <c r="Q119" s="3569" t="n"/>
      <c r="R119" s="3569" t="n"/>
      <c r="S119" s="3569" t="n"/>
      <c r="T119" s="3515" t="n"/>
      <c r="U119" s="3515" t="n"/>
      <c r="V119" s="3515" t="n"/>
      <c r="W119" s="3515" t="n"/>
      <c r="X119" s="3569" t="n"/>
      <c r="Y119" s="3569" t="n"/>
      <c r="Z119" s="3569" t="n"/>
      <c r="AA119" s="3572" t="n"/>
      <c r="AB119" s="3569" t="n"/>
      <c r="AC119" s="3569" t="n"/>
      <c r="AD119" s="3569" t="n"/>
      <c r="AE119" s="3569" t="n"/>
      <c r="AF119" s="3569" t="n"/>
      <c r="AG119" s="3569" t="n"/>
      <c r="AH119" s="3572" t="n"/>
      <c r="AI119" s="3572" t="n"/>
      <c r="AJ119" s="3572" t="n"/>
      <c r="AK119" s="3572" t="n"/>
      <c r="AL119" s="3572" t="n"/>
      <c r="AM119" s="3572" t="n"/>
      <c r="AN119" s="3569" t="n"/>
      <c r="AO119" s="3572" t="n"/>
      <c r="AP119" s="3569" t="n"/>
      <c r="AQ119" s="3573" t="n"/>
      <c r="AR119" s="3573" t="n"/>
      <c r="AS119" s="3573" t="n"/>
      <c r="AT119" s="3573" t="n"/>
      <c r="AU119" s="3569" t="n"/>
      <c r="AV119" s="3" t="n"/>
      <c r="AW119" s="3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1" t="n"/>
      <c r="BZ119" s="1" t="n"/>
      <c r="CA119" s="1" t="n"/>
      <c r="CB119" s="1" t="n"/>
      <c r="CC119" s="1" t="n"/>
    </row>
    <row r="120">
      <c r="A120" s="90" t="n"/>
      <c r="B120" s="98" t="n"/>
      <c r="C120" s="98" t="n"/>
      <c r="D120" s="3574" t="n"/>
      <c r="E120" s="3574" t="n"/>
      <c r="F120" s="3574" t="n"/>
      <c r="G120" s="3570" t="n"/>
      <c r="H120" s="3575" t="inlineStr">
        <is>
          <t>20 ____</t>
        </is>
      </c>
      <c r="I120" s="3572" t="n"/>
      <c r="J120" s="3576" t="n"/>
      <c r="K120" s="3573" t="n"/>
      <c r="L120" s="3573" t="n"/>
      <c r="M120" s="3573" t="n"/>
      <c r="N120" s="3573" t="n"/>
      <c r="O120" s="3573" t="n"/>
      <c r="P120" s="3573" t="n"/>
      <c r="Q120" s="3573" t="n"/>
      <c r="R120" s="3573" t="n"/>
      <c r="S120" s="3573" t="n"/>
      <c r="T120" s="3515" t="n"/>
      <c r="U120" s="3515" t="n"/>
      <c r="V120" s="3515" t="n"/>
      <c r="W120" s="3515" t="n"/>
      <c r="X120" s="3573" t="n"/>
      <c r="Y120" s="3573" t="n"/>
      <c r="Z120" s="3572" t="n"/>
      <c r="AA120" s="3572" t="n"/>
      <c r="AB120" s="3572" t="n"/>
      <c r="AC120" s="3572" t="n"/>
      <c r="AD120" s="3572" t="n"/>
      <c r="AE120" s="3572" t="n"/>
      <c r="AF120" s="3572" t="n"/>
      <c r="AG120" s="3572" t="n"/>
      <c r="AH120" s="3572" t="n"/>
      <c r="AI120" s="3572" t="n"/>
      <c r="AJ120" s="3572" t="n"/>
      <c r="AK120" s="3572" t="n"/>
      <c r="AL120" s="3572" t="n"/>
      <c r="AM120" s="3572" t="n"/>
      <c r="AN120" s="3572" t="n"/>
      <c r="AO120" s="3572" t="n"/>
      <c r="AP120" s="3572" t="n"/>
      <c r="AQ120" s="3572" t="n"/>
      <c r="AR120" s="3572" t="n"/>
      <c r="AS120" s="3572" t="n"/>
      <c r="AT120" s="3572" t="n"/>
      <c r="AU120" s="3572" t="n"/>
      <c r="AV120" s="41" t="n"/>
      <c r="AW120" s="41" t="n"/>
      <c r="AX120" s="90" t="n"/>
      <c r="AY120" s="90" t="n"/>
      <c r="AZ120" s="90" t="n"/>
      <c r="BA120" s="90" t="n"/>
      <c r="BB120" s="90" t="n"/>
      <c r="BC120" s="90" t="n"/>
      <c r="BD120" s="90" t="n"/>
      <c r="BE120" s="90" t="n"/>
      <c r="BF120" s="90" t="n"/>
      <c r="BG120" s="90" t="n"/>
      <c r="BH120" s="90" t="n"/>
      <c r="BI120" s="90" t="n"/>
      <c r="BJ120" s="90" t="n"/>
      <c r="BK120" s="90" t="n"/>
      <c r="BL120" s="90" t="n"/>
      <c r="BM120" s="90" t="n"/>
      <c r="BN120" s="244" t="n"/>
      <c r="BO120" s="244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90" t="n"/>
      <c r="CB120" s="90" t="n"/>
      <c r="CC120" s="90" t="n"/>
    </row>
    <row r="121">
      <c r="A121" s="90" t="n"/>
      <c r="B121" s="98" t="n"/>
      <c r="C121" s="98" t="n"/>
      <c r="D121" s="3572" t="n"/>
      <c r="E121" s="3572" t="n"/>
      <c r="F121" s="3572" t="n"/>
      <c r="G121" s="3572" t="n"/>
      <c r="H121" s="3572" t="n"/>
      <c r="I121" s="3572" t="n"/>
      <c r="J121" s="3572" t="n"/>
      <c r="K121" s="3572" t="n"/>
      <c r="L121" s="3572" t="n"/>
      <c r="M121" s="3572" t="n"/>
      <c r="N121" s="3572" t="n"/>
      <c r="O121" s="3572" t="n"/>
      <c r="P121" s="3572" t="n"/>
      <c r="Q121" s="3572" t="n"/>
      <c r="R121" s="3572" t="n"/>
      <c r="S121" s="3572" t="n"/>
      <c r="T121" s="3577" t="n"/>
      <c r="U121" s="3577" t="n"/>
      <c r="V121" s="3577" t="n"/>
      <c r="W121" s="3577" t="n"/>
      <c r="X121" s="3572" t="n"/>
      <c r="Y121" s="3572" t="n"/>
      <c r="Z121" s="3572" t="n"/>
      <c r="AA121" s="3572" t="n"/>
      <c r="AB121" s="3572" t="n"/>
      <c r="AC121" s="3572" t="n"/>
      <c r="AD121" s="3572" t="n"/>
      <c r="AE121" s="3572" t="n"/>
      <c r="AF121" s="3572" t="n"/>
      <c r="AG121" s="3572" t="n"/>
      <c r="AH121" s="3572" t="n"/>
      <c r="AI121" s="3572" t="n"/>
      <c r="AJ121" s="3572" t="n"/>
      <c r="AK121" s="3572" t="n"/>
      <c r="AL121" s="3572" t="n"/>
      <c r="AM121" s="3572" t="n"/>
      <c r="AN121" s="3572" t="n"/>
      <c r="AO121" s="3572" t="n"/>
      <c r="AP121" s="3572" t="n"/>
      <c r="AQ121" s="3572" t="n"/>
      <c r="AR121" s="3572" t="n"/>
      <c r="AS121" s="3572" t="n"/>
      <c r="AT121" s="3572" t="n"/>
      <c r="AU121" s="3572" t="n"/>
      <c r="AV121" s="41" t="n"/>
      <c r="AW121" s="41" t="n"/>
      <c r="AX121" s="90" t="n"/>
      <c r="AY121" s="90" t="n"/>
      <c r="AZ121" s="90" t="n"/>
      <c r="BA121" s="90" t="n"/>
      <c r="BB121" s="90" t="n"/>
      <c r="BC121" s="90" t="n"/>
      <c r="BD121" s="90" t="n"/>
      <c r="BE121" s="90" t="n"/>
      <c r="BF121" s="90" t="n"/>
      <c r="BG121" s="90" t="n"/>
      <c r="BH121" s="90" t="n"/>
      <c r="BI121" s="90" t="n"/>
      <c r="BJ121" s="90" t="n"/>
      <c r="BK121" s="90" t="n"/>
      <c r="BL121" s="244" t="n"/>
      <c r="BM121" s="91" t="n"/>
      <c r="BN121" s="244" t="n"/>
      <c r="BO121" s="244" t="n"/>
      <c r="BP121" s="90" t="n"/>
      <c r="BQ121" s="90" t="n"/>
      <c r="BR121" s="90" t="n"/>
      <c r="BS121" s="90" t="n"/>
      <c r="BT121" s="90" t="n"/>
      <c r="BU121" s="90" t="n"/>
      <c r="BV121" s="90" t="n"/>
      <c r="BW121" s="90" t="n"/>
      <c r="BX121" s="90" t="n"/>
      <c r="BY121" s="90" t="n"/>
      <c r="BZ121" s="90" t="n"/>
      <c r="CA121" s="90" t="n"/>
      <c r="CB121" s="90" t="n"/>
      <c r="CC121" s="90" t="n"/>
    </row>
    <row r="122">
      <c r="A122" s="244" t="n"/>
      <c r="B122" s="94" t="n"/>
      <c r="C122" s="94" t="n"/>
      <c r="D122" s="3573" t="inlineStr">
        <is>
          <t xml:space="preserve">Декан факультета                                                         химической технологии и техники
доцент
</t>
        </is>
      </c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3569" t="n"/>
      <c r="Z122" s="3569" t="n"/>
      <c r="AA122" s="3574" t="n"/>
      <c r="AB122" s="3574" t="n"/>
      <c r="AC122" s="3574" t="n"/>
      <c r="AD122" s="3574" t="n"/>
      <c r="AE122" s="3574" t="n"/>
      <c r="AF122" s="3574" t="n"/>
      <c r="AG122" s="3578" t="n"/>
      <c r="AH122" s="3578" t="n"/>
      <c r="AI122" s="3572" t="n"/>
      <c r="AJ122" s="3572" t="n"/>
      <c r="AK122" s="3572" t="n"/>
      <c r="AL122" s="3572" t="n"/>
      <c r="AM122" s="3569" t="n"/>
      <c r="AN122" s="3572" t="n"/>
      <c r="AO122" s="3572" t="inlineStr">
        <is>
          <t>Ю.А.Климош</t>
        </is>
      </c>
      <c r="AP122" s="3573" t="n"/>
      <c r="AQ122" s="3573" t="n"/>
      <c r="AR122" s="3573" t="n"/>
      <c r="AS122" s="3573" t="n"/>
      <c r="AT122" s="3569" t="n"/>
      <c r="AU122" s="3569" t="n"/>
      <c r="AV122" s="3" t="n"/>
      <c r="AW122" s="3" t="n"/>
      <c r="AX122" s="244" t="n"/>
      <c r="AY122" s="244" t="n"/>
      <c r="AZ122" s="244" t="n"/>
      <c r="BA122" s="244" t="n"/>
      <c r="BB122" s="244" t="n"/>
      <c r="BC122" s="244" t="n"/>
      <c r="BD122" s="244" t="n"/>
      <c r="BE122" s="244" t="n"/>
      <c r="BF122" s="244" t="n"/>
      <c r="BG122" s="244" t="n"/>
      <c r="BH122" s="244" t="n"/>
      <c r="BI122" s="244" t="n"/>
      <c r="BJ122" s="244" t="n"/>
      <c r="BK122" s="244" t="n"/>
      <c r="BL122" s="244" t="n"/>
      <c r="BM122" s="244" t="n"/>
      <c r="BN122" s="244" t="n"/>
      <c r="BO122" s="244" t="n"/>
      <c r="BP122" s="244" t="n"/>
      <c r="BQ122" s="244" t="n"/>
      <c r="BR122" s="244" t="n"/>
      <c r="BS122" s="244" t="n"/>
      <c r="BT122" s="244" t="n"/>
      <c r="BU122" s="244" t="n"/>
      <c r="BV122" s="244" t="n"/>
      <c r="BW122" s="244" t="n"/>
      <c r="BX122" s="244" t="n"/>
      <c r="BY122" s="244" t="n"/>
      <c r="BZ122" s="244" t="n"/>
      <c r="CA122" s="244" t="n"/>
      <c r="CB122" s="244" t="n"/>
      <c r="CC122" s="244" t="n"/>
    </row>
    <row r="123">
      <c r="A123" s="244" t="n"/>
      <c r="B123" s="94" t="n"/>
      <c r="C123" s="94" t="n"/>
      <c r="D123" s="3569" t="n"/>
      <c r="E123" s="3569" t="n"/>
      <c r="F123" s="3569" t="n"/>
      <c r="G123" s="3569" t="n"/>
      <c r="H123" s="3569" t="n"/>
      <c r="I123" s="3569" t="n"/>
      <c r="J123" s="3569" t="n"/>
      <c r="K123" s="3569" t="n"/>
      <c r="L123" s="3569" t="n"/>
      <c r="M123" s="3569" t="n"/>
      <c r="N123" s="3569" t="n"/>
      <c r="O123" s="3569" t="n"/>
      <c r="P123" s="3569" t="n"/>
      <c r="Q123" s="3569" t="n"/>
      <c r="R123" s="3569" t="n"/>
      <c r="S123" s="3569" t="n"/>
      <c r="T123" s="3515" t="n"/>
      <c r="U123" s="3515" t="n"/>
      <c r="V123" s="3515" t="n"/>
      <c r="W123" s="3515" t="n"/>
      <c r="X123" s="3569" t="n"/>
      <c r="Y123" s="3569" t="n"/>
      <c r="Z123" s="3569" t="n"/>
      <c r="AA123" s="3569" t="n"/>
      <c r="AB123" s="3569" t="n"/>
      <c r="AC123" s="3569" t="n"/>
      <c r="AD123" s="3569" t="n"/>
      <c r="AE123" s="3569" t="n"/>
      <c r="AF123" s="3569" t="n"/>
      <c r="AG123" s="3569" t="n"/>
      <c r="AH123" s="3569" t="n"/>
      <c r="AI123" s="3569" t="n"/>
      <c r="AJ123" s="3569" t="n"/>
      <c r="AK123" s="3569" t="n"/>
      <c r="AL123" s="3569" t="n"/>
      <c r="AM123" s="3569" t="n"/>
      <c r="AN123" s="3569" t="n"/>
      <c r="AO123" s="3569" t="n"/>
      <c r="AP123" s="3569" t="n"/>
      <c r="AQ123" s="3569" t="n"/>
      <c r="AR123" s="3569" t="n"/>
      <c r="AS123" s="3569" t="n"/>
      <c r="AT123" s="3569" t="n"/>
      <c r="AU123" s="3569" t="n"/>
      <c r="AV123" s="3" t="n"/>
      <c r="AW123" s="3" t="n"/>
      <c r="AX123" s="94" t="n"/>
      <c r="AY123" s="94" t="n"/>
      <c r="AZ123" s="94" t="n"/>
      <c r="BA123" s="94" t="n"/>
      <c r="BB123" s="94" t="n"/>
      <c r="BC123" s="94" t="n"/>
      <c r="BD123" s="94" t="n"/>
      <c r="BE123" s="244" t="n"/>
      <c r="BF123" s="244" t="n"/>
      <c r="BG123" s="244" t="n"/>
      <c r="BH123" s="244" t="n"/>
      <c r="BI123" s="244" t="n"/>
      <c r="BJ123" s="244" t="n"/>
      <c r="BK123" s="244" t="n"/>
      <c r="BL123" s="244" t="n"/>
      <c r="BM123" s="244" t="n"/>
      <c r="BN123" s="244" t="n"/>
      <c r="BO123" s="244" t="n"/>
      <c r="BP123" s="244" t="n"/>
      <c r="BQ123" s="244" t="n"/>
      <c r="BR123" s="244" t="n"/>
      <c r="BS123" s="244" t="n"/>
      <c r="BT123" s="244" t="n"/>
      <c r="BU123" s="244" t="n"/>
      <c r="BV123" s="244" t="n"/>
      <c r="BW123" s="244" t="n"/>
      <c r="BX123" s="244" t="n"/>
      <c r="BY123" s="244" t="n"/>
      <c r="BZ123" s="244" t="n"/>
      <c r="CA123" s="244" t="n"/>
      <c r="CB123" s="244" t="n"/>
      <c r="CC123" s="244" t="n"/>
    </row>
    <row r="124">
      <c r="A124" s="90" t="n"/>
      <c r="B124" s="98" t="n"/>
      <c r="C124" s="98" t="n"/>
      <c r="D124" s="3574" t="n"/>
      <c r="E124" s="3574" t="n"/>
      <c r="F124" s="3574" t="n"/>
      <c r="G124" s="3570" t="n"/>
      <c r="H124" s="3575" t="inlineStr">
        <is>
          <t>20 ____</t>
        </is>
      </c>
      <c r="I124" s="3572" t="n"/>
      <c r="J124" s="3576" t="n"/>
      <c r="K124" s="3573" t="n"/>
      <c r="L124" s="3573" t="n"/>
      <c r="M124" s="3573" t="n"/>
      <c r="N124" s="3573" t="n"/>
      <c r="O124" s="3573" t="n"/>
      <c r="P124" s="3573" t="n"/>
      <c r="Q124" s="3573" t="n"/>
      <c r="R124" s="3573" t="n"/>
      <c r="S124" s="3573" t="n"/>
      <c r="T124" s="3515" t="n"/>
      <c r="U124" s="3515" t="n"/>
      <c r="V124" s="3515" t="n"/>
      <c r="W124" s="3515" t="n"/>
      <c r="X124" s="3573" t="n"/>
      <c r="Y124" s="3573" t="n"/>
      <c r="Z124" s="3569" t="n"/>
      <c r="AA124" s="3569" t="n"/>
      <c r="AB124" s="3572" t="n"/>
      <c r="AC124" s="3572" t="n"/>
      <c r="AD124" s="3572" t="n"/>
      <c r="AE124" s="3572" t="n"/>
      <c r="AF124" s="3572" t="n"/>
      <c r="AG124" s="3572" t="n"/>
      <c r="AH124" s="3572" t="n"/>
      <c r="AI124" s="3572" t="n"/>
      <c r="AJ124" s="3572" t="n"/>
      <c r="AK124" s="3572" t="n"/>
      <c r="AL124" s="3572" t="n"/>
      <c r="AM124" s="3572" t="n"/>
      <c r="AN124" s="3572" t="n"/>
      <c r="AO124" s="3572" t="n"/>
      <c r="AP124" s="3572" t="n"/>
      <c r="AQ124" s="3572" t="n"/>
      <c r="AR124" s="3572" t="n"/>
      <c r="AS124" s="3572" t="n"/>
      <c r="AT124" s="3572" t="n"/>
      <c r="AU124" s="3572" t="n"/>
      <c r="AV124" s="41" t="n"/>
      <c r="AW124" s="41" t="n"/>
      <c r="AX124" s="90" t="n"/>
      <c r="AY124" s="90" t="n"/>
      <c r="AZ124" s="90" t="n"/>
      <c r="BA124" s="90" t="n"/>
      <c r="BB124" s="90" t="n"/>
      <c r="BC124" s="90" t="n"/>
      <c r="BD124" s="90" t="n"/>
      <c r="BE124" s="691" t="n"/>
      <c r="BF124" s="91" t="n"/>
      <c r="BG124" s="91" t="n"/>
      <c r="BH124" s="91" t="n"/>
      <c r="BI124" s="91" t="n"/>
      <c r="BJ124" s="91" t="n"/>
      <c r="BK124" s="91" t="n"/>
      <c r="BL124" s="244" t="n"/>
      <c r="BM124" s="91" t="n"/>
      <c r="BN124" s="244" t="n"/>
      <c r="BO124" s="244" t="n"/>
      <c r="BP124" s="90" t="n"/>
      <c r="BQ124" s="90" t="n"/>
      <c r="BR124" s="90" t="n"/>
      <c r="BS124" s="90" t="n"/>
      <c r="BT124" s="90" t="n"/>
      <c r="BU124" s="90" t="n"/>
      <c r="BV124" s="90" t="n"/>
      <c r="BW124" s="90" t="n"/>
      <c r="BX124" s="90" t="n"/>
      <c r="BY124" s="90" t="n"/>
      <c r="BZ124" s="90" t="n"/>
      <c r="CA124" s="90" t="n"/>
      <c r="CB124" s="90" t="n"/>
      <c r="CC124" s="90" t="n"/>
    </row>
    <row r="125">
      <c r="A125" s="90" t="n"/>
      <c r="B125" s="98" t="n"/>
      <c r="C125" s="98" t="n"/>
      <c r="D125" s="3569" t="n"/>
      <c r="E125" s="3569" t="n"/>
      <c r="F125" s="3569" t="n"/>
      <c r="G125" s="3572" t="n"/>
      <c r="H125" s="3575" t="n"/>
      <c r="I125" s="3572" t="n"/>
      <c r="J125" s="3576" t="n"/>
      <c r="K125" s="3573" t="n"/>
      <c r="L125" s="3573" t="n"/>
      <c r="M125" s="3573" t="n"/>
      <c r="N125" s="3573" t="n"/>
      <c r="O125" s="3573" t="n"/>
      <c r="P125" s="3573" t="n"/>
      <c r="Q125" s="3573" t="n"/>
      <c r="R125" s="3573" t="n"/>
      <c r="S125" s="3573" t="n"/>
      <c r="T125" s="3515" t="n"/>
      <c r="U125" s="3515" t="n"/>
      <c r="V125" s="3515" t="n"/>
      <c r="W125" s="3515" t="n"/>
      <c r="X125" s="3573" t="n"/>
      <c r="Y125" s="3573" t="n"/>
      <c r="Z125" s="3569" t="n"/>
      <c r="AA125" s="3569" t="n"/>
      <c r="AB125" s="3572" t="n"/>
      <c r="AC125" s="3572" t="n"/>
      <c r="AD125" s="3572" t="n"/>
      <c r="AE125" s="3572" t="n"/>
      <c r="AF125" s="3572" t="n"/>
      <c r="AG125" s="3572" t="n"/>
      <c r="AH125" s="3572" t="n"/>
      <c r="AI125" s="3572" t="n"/>
      <c r="AJ125" s="3572" t="n"/>
      <c r="AK125" s="3572" t="n"/>
      <c r="AL125" s="3572" t="n"/>
      <c r="AM125" s="3572" t="n"/>
      <c r="AN125" s="3572" t="n"/>
      <c r="AO125" s="3572" t="n"/>
      <c r="AP125" s="3572" t="n"/>
      <c r="AQ125" s="3572" t="n"/>
      <c r="AR125" s="3572" t="n"/>
      <c r="AS125" s="3572" t="n"/>
      <c r="AT125" s="3572" t="n"/>
      <c r="AU125" s="3572" t="n"/>
      <c r="AV125" s="41" t="n"/>
      <c r="AW125" s="41" t="n"/>
      <c r="AX125" s="90" t="n"/>
      <c r="AY125" s="90" t="n"/>
      <c r="AZ125" s="90" t="n"/>
      <c r="BA125" s="90" t="n"/>
      <c r="BB125" s="90" t="n"/>
      <c r="BC125" s="90" t="n"/>
      <c r="BD125" s="90" t="n"/>
      <c r="BE125" s="691" t="n"/>
      <c r="BF125" s="91" t="n"/>
      <c r="BG125" s="91" t="n"/>
      <c r="BH125" s="91" t="n"/>
      <c r="BI125" s="91" t="n"/>
      <c r="BJ125" s="91" t="n"/>
      <c r="BK125" s="91" t="n"/>
      <c r="BL125" s="244" t="n"/>
      <c r="BM125" s="91" t="n"/>
      <c r="BN125" s="244" t="n"/>
      <c r="BO125" s="244" t="n"/>
      <c r="BP125" s="90" t="n"/>
      <c r="BQ125" s="90" t="n"/>
      <c r="BR125" s="90" t="n"/>
      <c r="BS125" s="90" t="n"/>
      <c r="BT125" s="90" t="n"/>
      <c r="BU125" s="90" t="n"/>
      <c r="BV125" s="90" t="n"/>
      <c r="BW125" s="90" t="n"/>
      <c r="BX125" s="90" t="n"/>
      <c r="BY125" s="90" t="n"/>
      <c r="BZ125" s="90" t="n"/>
      <c r="CA125" s="90" t="n"/>
      <c r="CB125" s="90" t="n"/>
      <c r="CC125" s="90" t="n"/>
    </row>
    <row r="126">
      <c r="A126" s="90" t="n"/>
      <c r="B126" s="98" t="n"/>
      <c r="C126" s="98" t="n"/>
      <c r="D126" s="3573" t="inlineStr">
        <is>
          <t>Декан факультета заочного образования</t>
        </is>
      </c>
      <c r="E126" s="3573" t="n"/>
      <c r="F126" s="3573" t="n"/>
      <c r="G126" s="3573" t="n"/>
      <c r="H126" s="3573" t="n"/>
      <c r="I126" s="3573" t="n"/>
      <c r="J126" s="3573" t="n"/>
      <c r="K126" s="3573" t="n"/>
      <c r="L126" s="3573" t="n"/>
      <c r="M126" s="3573" t="n"/>
      <c r="N126" s="3573" t="n"/>
      <c r="O126" s="3573" t="n"/>
      <c r="P126" s="3573" t="n"/>
      <c r="Q126" s="3573" t="n"/>
      <c r="R126" s="3573" t="n"/>
      <c r="S126" s="3573" t="n"/>
      <c r="T126" s="3573" t="n"/>
      <c r="U126" s="3573" t="n"/>
      <c r="V126" s="3573" t="n"/>
      <c r="W126" s="3573" t="n"/>
      <c r="X126" s="3573" t="n"/>
      <c r="Y126" s="3569" t="n"/>
      <c r="Z126" s="3569" t="n"/>
      <c r="AA126" s="3570" t="n"/>
      <c r="AB126" s="3571" t="n"/>
      <c r="AC126" s="3571" t="n"/>
      <c r="AD126" s="3571" t="n"/>
      <c r="AE126" s="3571" t="n"/>
      <c r="AF126" s="3571" t="n"/>
      <c r="AG126" s="3571" t="n"/>
      <c r="AH126" s="3570" t="n"/>
      <c r="AI126" s="3572" t="n"/>
      <c r="AJ126" s="3572" t="n"/>
      <c r="AK126" s="3572" t="n"/>
      <c r="AL126" s="3572" t="n"/>
      <c r="AM126" s="3572" t="n"/>
      <c r="AN126" s="3569" t="n"/>
      <c r="AO126" s="3569" t="inlineStr">
        <is>
          <t>С.А.Прохорчик</t>
        </is>
      </c>
      <c r="AP126" s="3572" t="n"/>
      <c r="AQ126" s="3573" t="n"/>
      <c r="AR126" s="3573" t="n"/>
      <c r="AS126" s="3573" t="n"/>
      <c r="AT126" s="3573" t="n"/>
      <c r="AU126" s="3569" t="n"/>
      <c r="AV126" s="41" t="n"/>
      <c r="AW126" s="41" t="n"/>
      <c r="AX126" s="90" t="n"/>
      <c r="AY126" s="90" t="n"/>
      <c r="AZ126" s="90" t="n"/>
      <c r="BA126" s="90" t="n"/>
      <c r="BB126" s="90" t="n"/>
      <c r="BC126" s="90" t="n"/>
      <c r="BD126" s="90" t="n"/>
      <c r="BE126" s="691" t="n"/>
      <c r="BF126" s="91" t="n"/>
      <c r="BG126" s="91" t="n"/>
      <c r="BH126" s="91" t="n"/>
      <c r="BI126" s="91" t="n"/>
      <c r="BJ126" s="91" t="n"/>
      <c r="BK126" s="91" t="n"/>
      <c r="BL126" s="244" t="n"/>
      <c r="BM126" s="91" t="n"/>
      <c r="BN126" s="244" t="n"/>
      <c r="BO126" s="244" t="n"/>
      <c r="BP126" s="90" t="n"/>
      <c r="BQ126" s="90" t="n"/>
      <c r="BR126" s="90" t="n"/>
      <c r="BS126" s="90" t="n"/>
      <c r="BT126" s="90" t="n"/>
      <c r="BU126" s="90" t="n"/>
      <c r="BV126" s="90" t="n"/>
      <c r="BW126" s="90" t="n"/>
      <c r="BX126" s="90" t="n"/>
      <c r="BY126" s="90" t="n"/>
      <c r="BZ126" s="90" t="n"/>
      <c r="CA126" s="90" t="n"/>
      <c r="CB126" s="90" t="n"/>
      <c r="CC126" s="90" t="n"/>
    </row>
    <row r="127">
      <c r="A127" s="90" t="n"/>
      <c r="B127" s="98" t="n"/>
      <c r="C127" s="98" t="n"/>
      <c r="D127" s="3573" t="n"/>
      <c r="E127" s="3573" t="n"/>
      <c r="F127" s="3573" t="n"/>
      <c r="G127" s="3573" t="n"/>
      <c r="H127" s="3573" t="n"/>
      <c r="I127" s="3573" t="n"/>
      <c r="J127" s="3573" t="n"/>
      <c r="K127" s="3573" t="n"/>
      <c r="L127" s="3573" t="n"/>
      <c r="M127" s="3573" t="n"/>
      <c r="N127" s="3573" t="n"/>
      <c r="O127" s="3573" t="n"/>
      <c r="P127" s="3573" t="n"/>
      <c r="Q127" s="3573" t="n"/>
      <c r="R127" s="3573" t="n"/>
      <c r="S127" s="3573" t="n"/>
      <c r="T127" s="3573" t="n"/>
      <c r="U127" s="3573" t="n"/>
      <c r="V127" s="3573" t="n"/>
      <c r="W127" s="3573" t="n"/>
      <c r="X127" s="3573" t="n"/>
      <c r="Y127" s="3569" t="n"/>
      <c r="Z127" s="3569" t="n"/>
      <c r="AA127" s="3569" t="n"/>
      <c r="AB127" s="3569" t="n"/>
      <c r="AC127" s="3569" t="n"/>
      <c r="AD127" s="3569" t="n"/>
      <c r="AE127" s="3569" t="n"/>
      <c r="AF127" s="3569" t="n"/>
      <c r="AG127" s="3569" t="n"/>
      <c r="AH127" s="3569" t="n"/>
      <c r="AI127" s="3569" t="n"/>
      <c r="AJ127" s="3569" t="n"/>
      <c r="AK127" s="3569" t="n"/>
      <c r="AL127" s="3569" t="n"/>
      <c r="AM127" s="3569" t="n"/>
      <c r="AN127" s="3569" t="n"/>
      <c r="AO127" s="3569" t="n"/>
      <c r="AP127" s="3569" t="n"/>
      <c r="AQ127" s="3569" t="n"/>
      <c r="AR127" s="3569" t="n"/>
      <c r="AS127" s="3569" t="n"/>
      <c r="AT127" s="3569" t="n"/>
      <c r="AU127" s="3569" t="n"/>
      <c r="AV127" s="41" t="n"/>
      <c r="AW127" s="41" t="n"/>
      <c r="AX127" s="90" t="n"/>
      <c r="AY127" s="90" t="n"/>
      <c r="AZ127" s="90" t="n"/>
      <c r="BA127" s="90" t="n"/>
      <c r="BB127" s="90" t="n"/>
      <c r="BC127" s="90" t="n"/>
      <c r="BD127" s="90" t="n"/>
      <c r="BE127" s="691" t="n"/>
      <c r="BF127" s="91" t="n"/>
      <c r="BG127" s="91" t="n"/>
      <c r="BH127" s="91" t="n"/>
      <c r="BI127" s="91" t="n"/>
      <c r="BJ127" s="91" t="n"/>
      <c r="BK127" s="91" t="n"/>
      <c r="BL127" s="244" t="n"/>
      <c r="BM127" s="91" t="n"/>
      <c r="BN127" s="244" t="n"/>
      <c r="BO127" s="244" t="n"/>
      <c r="BP127" s="90" t="n"/>
      <c r="BQ127" s="90" t="n"/>
      <c r="BR127" s="90" t="n"/>
      <c r="BS127" s="90" t="n"/>
      <c r="BT127" s="90" t="n"/>
      <c r="BU127" s="90" t="n"/>
      <c r="BV127" s="90" t="n"/>
      <c r="BW127" s="90" t="n"/>
      <c r="BX127" s="90" t="n"/>
      <c r="BY127" s="90" t="n"/>
      <c r="BZ127" s="90" t="n"/>
      <c r="CA127" s="90" t="n"/>
      <c r="CB127" s="90" t="n"/>
      <c r="CC127" s="90" t="n"/>
    </row>
    <row r="128">
      <c r="A128" s="90" t="n"/>
      <c r="B128" s="98" t="n"/>
      <c r="C128" s="98" t="n"/>
      <c r="D128" s="3579" t="n"/>
      <c r="E128" s="3579" t="n"/>
      <c r="F128" s="3579" t="n"/>
      <c r="G128" s="3579" t="n"/>
      <c r="H128" s="3580" t="inlineStr">
        <is>
          <t>20___</t>
        </is>
      </c>
      <c r="I128" s="3581" t="n"/>
      <c r="J128" s="3575" t="n"/>
      <c r="K128" s="3575" t="n"/>
      <c r="L128" s="3581" t="n"/>
      <c r="M128" s="3573" t="n"/>
      <c r="N128" s="3573" t="n"/>
      <c r="O128" s="3573" t="n"/>
      <c r="P128" s="3573" t="n"/>
      <c r="Q128" s="3573" t="n"/>
      <c r="R128" s="3573" t="n"/>
      <c r="S128" s="3573" t="n"/>
      <c r="T128" s="3573" t="n"/>
      <c r="U128" s="3573" t="n"/>
      <c r="V128" s="3573" t="n"/>
      <c r="W128" s="3573" t="n"/>
      <c r="X128" s="3573" t="n"/>
      <c r="Y128" s="3573" t="n"/>
      <c r="Z128" s="3573" t="n"/>
      <c r="AA128" s="3569" t="n"/>
      <c r="AB128" s="3569" t="n"/>
      <c r="AC128" s="3572" t="n"/>
      <c r="AD128" s="3572" t="n"/>
      <c r="AE128" s="3572" t="n"/>
      <c r="AF128" s="3572" t="n"/>
      <c r="AG128" s="3572" t="n"/>
      <c r="AH128" s="3572" t="n"/>
      <c r="AI128" s="3572" t="n"/>
      <c r="AJ128" s="3572" t="n"/>
      <c r="AK128" s="3572" t="n"/>
      <c r="AL128" s="3572" t="n"/>
      <c r="AM128" s="3572" t="n"/>
      <c r="AN128" s="3572" t="n"/>
      <c r="AO128" s="3572" t="n"/>
      <c r="AP128" s="3572" t="n"/>
      <c r="AQ128" s="3572" t="n"/>
      <c r="AR128" s="3572" t="n"/>
      <c r="AS128" s="3572" t="n"/>
      <c r="AT128" s="3572" t="n"/>
      <c r="AU128" s="3572" t="n"/>
      <c r="AV128" s="41" t="n"/>
      <c r="AW128" s="41" t="n"/>
      <c r="AX128" s="90" t="n"/>
      <c r="AY128" s="90" t="n"/>
      <c r="AZ128" s="90" t="n"/>
      <c r="BA128" s="90" t="n"/>
      <c r="BB128" s="90" t="n"/>
      <c r="BC128" s="90" t="n"/>
      <c r="BD128" s="90" t="n"/>
      <c r="BE128" s="691" t="n"/>
      <c r="BF128" s="91" t="n"/>
      <c r="BG128" s="91" t="n"/>
      <c r="BH128" s="91" t="n"/>
      <c r="BI128" s="91" t="n"/>
      <c r="BJ128" s="91" t="n"/>
      <c r="BK128" s="91" t="n"/>
      <c r="BL128" s="244" t="n"/>
      <c r="BM128" s="91" t="n"/>
      <c r="BN128" s="244" t="n"/>
      <c r="BO128" s="244" t="n"/>
      <c r="BP128" s="90" t="n"/>
      <c r="BQ128" s="90" t="n"/>
      <c r="BR128" s="90" t="n"/>
      <c r="BS128" s="90" t="n"/>
      <c r="BT128" s="90" t="n"/>
      <c r="BU128" s="90" t="n"/>
      <c r="BV128" s="90" t="n"/>
      <c r="BW128" s="90" t="n"/>
      <c r="BX128" s="90" t="n"/>
      <c r="BY128" s="90" t="n"/>
      <c r="BZ128" s="90" t="n"/>
      <c r="CA128" s="90" t="n"/>
      <c r="CB128" s="90" t="n"/>
      <c r="CC128" s="90" t="n"/>
    </row>
    <row r="129">
      <c r="A129" s="90" t="n"/>
      <c r="B129" s="98" t="n"/>
      <c r="C129" s="98" t="n"/>
      <c r="D129" s="3569" t="n"/>
      <c r="E129" s="3569" t="n"/>
      <c r="F129" s="3569" t="n"/>
      <c r="G129" s="3572" t="n"/>
      <c r="H129" s="3575" t="n"/>
      <c r="I129" s="3572" t="n"/>
      <c r="J129" s="3576" t="n"/>
      <c r="K129" s="3573" t="n"/>
      <c r="L129" s="3573" t="n"/>
      <c r="M129" s="3573" t="n"/>
      <c r="N129" s="3573" t="n"/>
      <c r="O129" s="3573" t="n"/>
      <c r="P129" s="3573" t="n"/>
      <c r="Q129" s="3573" t="n"/>
      <c r="R129" s="3573" t="n"/>
      <c r="S129" s="3573" t="n"/>
      <c r="T129" s="3515" t="n"/>
      <c r="U129" s="3515" t="n"/>
      <c r="V129" s="3515" t="n"/>
      <c r="W129" s="3515" t="n"/>
      <c r="X129" s="3573" t="n"/>
      <c r="Y129" s="3573" t="n"/>
      <c r="Z129" s="3569" t="n"/>
      <c r="AA129" s="3569" t="n"/>
      <c r="AB129" s="3572" t="n"/>
      <c r="AC129" s="3572" t="n"/>
      <c r="AD129" s="3572" t="n"/>
      <c r="AE129" s="3572" t="n"/>
      <c r="AF129" s="3572" t="n"/>
      <c r="AG129" s="3572" t="n"/>
      <c r="AH129" s="3572" t="n"/>
      <c r="AI129" s="3572" t="n"/>
      <c r="AJ129" s="3572" t="n"/>
      <c r="AK129" s="3572" t="n"/>
      <c r="AL129" s="3572" t="n"/>
      <c r="AM129" s="3572" t="n"/>
      <c r="AN129" s="3572" t="n"/>
      <c r="AO129" s="3572" t="n"/>
      <c r="AP129" s="3572" t="n"/>
      <c r="AQ129" s="3572" t="n"/>
      <c r="AR129" s="3572" t="n"/>
      <c r="AS129" s="3572" t="n"/>
      <c r="AT129" s="3572" t="n"/>
      <c r="AU129" s="3572" t="n"/>
      <c r="AV129" s="41" t="n"/>
      <c r="AW129" s="41" t="n"/>
      <c r="AX129" s="90" t="n"/>
      <c r="AY129" s="90" t="n"/>
      <c r="AZ129" s="90" t="n"/>
      <c r="BA129" s="90" t="n"/>
      <c r="BB129" s="90" t="n"/>
      <c r="BC129" s="90" t="n"/>
      <c r="BD129" s="90" t="n"/>
      <c r="BE129" s="691" t="n"/>
      <c r="BF129" s="91" t="n"/>
      <c r="BG129" s="91" t="n"/>
      <c r="BH129" s="91" t="n"/>
      <c r="BI129" s="91" t="n"/>
      <c r="BJ129" s="91" t="n"/>
      <c r="BK129" s="91" t="n"/>
      <c r="BL129" s="244" t="n"/>
      <c r="BM129" s="91" t="n"/>
      <c r="BN129" s="244" t="n"/>
      <c r="BO129" s="244" t="n"/>
      <c r="BP129" s="90" t="n"/>
      <c r="BQ129" s="90" t="n"/>
      <c r="BR129" s="90" t="n"/>
      <c r="BS129" s="90" t="n"/>
      <c r="BT129" s="90" t="n"/>
      <c r="BU129" s="90" t="n"/>
      <c r="BV129" s="90" t="n"/>
      <c r="BW129" s="90" t="n"/>
      <c r="BX129" s="90" t="n"/>
      <c r="BY129" s="90" t="n"/>
      <c r="BZ129" s="90" t="n"/>
      <c r="CA129" s="90" t="n"/>
      <c r="CB129" s="90" t="n"/>
      <c r="CC129" s="90" t="n"/>
    </row>
    <row r="130">
      <c r="A130" s="244" t="n"/>
      <c r="B130" s="94" t="n"/>
      <c r="C130" s="94" t="n"/>
      <c r="D130" s="3573" t="inlineStr">
        <is>
          <t>Заведующий кафедрой химии, технологии электрохимических производств и материалов электронной техники</t>
        </is>
      </c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3569" t="n"/>
      <c r="Y130" s="3569" t="n"/>
      <c r="Z130" s="3569" t="n"/>
      <c r="AA130" s="3570" t="n"/>
      <c r="AB130" s="3571" t="n"/>
      <c r="AC130" s="3571" t="n"/>
      <c r="AD130" s="3571" t="n"/>
      <c r="AE130" s="3571" t="n"/>
      <c r="AF130" s="3571" t="n"/>
      <c r="AG130" s="3571" t="n"/>
      <c r="AH130" s="3570" t="n"/>
      <c r="AI130" s="3572" t="n"/>
      <c r="AJ130" s="3572" t="n"/>
      <c r="AK130" s="3572" t="n"/>
      <c r="AL130" s="3572" t="n"/>
      <c r="AM130" s="3572" t="n"/>
      <c r="AN130" s="3569" t="n"/>
      <c r="AO130" s="3572" t="inlineStr">
        <is>
          <t xml:space="preserve">А.А.Черник </t>
        </is>
      </c>
      <c r="AP130" s="3573" t="n"/>
      <c r="AQ130" s="3573" t="n"/>
      <c r="AR130" s="3573" t="n"/>
      <c r="AS130" s="3573" t="n"/>
      <c r="AT130" s="3569" t="n"/>
      <c r="AU130" s="3569" t="n"/>
      <c r="AV130" s="3" t="n"/>
      <c r="AW130" s="3" t="n"/>
      <c r="AX130" s="244" t="n"/>
      <c r="AY130" s="244" t="n"/>
      <c r="AZ130" s="244" t="n"/>
      <c r="BA130" s="244" t="n"/>
      <c r="BB130" s="97" t="n"/>
      <c r="BC130" s="244" t="n"/>
      <c r="BD130" s="244" t="n"/>
      <c r="BE130" s="244" t="n"/>
      <c r="BF130" s="91" t="n"/>
      <c r="BG130" s="91" t="n"/>
      <c r="BH130" s="91" t="n"/>
      <c r="BI130" s="91" t="n"/>
      <c r="BJ130" s="91" t="n"/>
      <c r="BK130" s="91" t="n"/>
      <c r="BL130" s="244" t="n"/>
      <c r="BM130" s="91" t="n"/>
      <c r="BN130" s="244" t="n"/>
      <c r="BO130" s="244" t="n"/>
      <c r="BP130" s="244" t="n"/>
      <c r="BQ130" s="244" t="n"/>
      <c r="BR130" s="244" t="n"/>
      <c r="BS130" s="244" t="n"/>
      <c r="BT130" s="244" t="n"/>
      <c r="BU130" s="244" t="n"/>
      <c r="BV130" s="244" t="n"/>
      <c r="BW130" s="244" t="n"/>
      <c r="BX130" s="244" t="n"/>
      <c r="BY130" s="244" t="n"/>
      <c r="BZ130" s="244" t="n"/>
      <c r="CA130" s="244" t="n"/>
      <c r="CB130" s="244" t="n"/>
      <c r="CC130" s="244" t="n"/>
    </row>
    <row r="131">
      <c r="A131" s="244" t="n"/>
      <c r="B131" s="94" t="n"/>
      <c r="C131" s="94" t="n"/>
      <c r="D131" s="3569" t="n"/>
      <c r="E131" s="3515" t="n"/>
      <c r="F131" s="3515" t="n"/>
      <c r="G131" s="3515" t="n"/>
      <c r="H131" s="3515" t="n"/>
      <c r="I131" s="3515" t="n"/>
      <c r="J131" s="3569" t="n"/>
      <c r="K131" s="3569" t="n"/>
      <c r="L131" s="3569" t="n"/>
      <c r="M131" s="3569" t="n"/>
      <c r="N131" s="3569" t="n"/>
      <c r="O131" s="3569" t="n"/>
      <c r="P131" s="3569" t="n"/>
      <c r="Q131" s="3569" t="n"/>
      <c r="R131" s="3569" t="n"/>
      <c r="S131" s="3569" t="n"/>
      <c r="T131" s="3515" t="n"/>
      <c r="U131" s="3515" t="n"/>
      <c r="V131" s="3515" t="n"/>
      <c r="W131" s="3515" t="n"/>
      <c r="X131" s="3569" t="n"/>
      <c r="Y131" s="3569" t="n"/>
      <c r="Z131" s="3569" t="n"/>
      <c r="AA131" s="3572" t="n"/>
      <c r="AB131" s="3569" t="n"/>
      <c r="AC131" s="3569" t="n"/>
      <c r="AD131" s="3569" t="n"/>
      <c r="AE131" s="3569" t="n"/>
      <c r="AF131" s="3569" t="n"/>
      <c r="AG131" s="3569" t="n"/>
      <c r="AH131" s="3572" t="n"/>
      <c r="AI131" s="3572" t="n"/>
      <c r="AJ131" s="3572" t="n"/>
      <c r="AK131" s="3572" t="n"/>
      <c r="AL131" s="3572" t="n"/>
      <c r="AM131" s="3572" t="n"/>
      <c r="AN131" s="3569" t="n"/>
      <c r="AO131" s="3569" t="n"/>
      <c r="AP131" s="3573" t="n"/>
      <c r="AQ131" s="3573" t="n"/>
      <c r="AR131" s="3573" t="n"/>
      <c r="AS131" s="3573" t="n"/>
      <c r="AT131" s="3569" t="n"/>
      <c r="AU131" s="3569" t="n"/>
      <c r="AV131" s="3" t="n"/>
      <c r="AW131" s="3" t="n"/>
      <c r="AX131" s="244" t="n"/>
      <c r="AY131" s="244" t="n"/>
      <c r="AZ131" s="244" t="n"/>
      <c r="BA131" s="244" t="n"/>
      <c r="BB131" s="97" t="n"/>
      <c r="BC131" s="244" t="n"/>
      <c r="BD131" s="244" t="n"/>
      <c r="BE131" s="244" t="n"/>
      <c r="BF131" s="91" t="n"/>
      <c r="BG131" s="91" t="n"/>
      <c r="BH131" s="91" t="n"/>
      <c r="BI131" s="91" t="n"/>
      <c r="BJ131" s="91" t="n"/>
      <c r="BK131" s="91" t="n"/>
      <c r="BL131" s="244" t="n"/>
      <c r="BM131" s="91" t="n"/>
      <c r="BN131" s="244" t="n"/>
      <c r="BO131" s="244" t="n"/>
      <c r="BP131" s="244" t="n"/>
      <c r="BQ131" s="244" t="n"/>
      <c r="BR131" s="244" t="n"/>
      <c r="BS131" s="244" t="n"/>
      <c r="BT131" s="244" t="n"/>
      <c r="BU131" s="244" t="n"/>
      <c r="BV131" s="244" t="n"/>
      <c r="BW131" s="244" t="n"/>
      <c r="BX131" s="244" t="n"/>
      <c r="BY131" s="244" t="n"/>
      <c r="BZ131" s="244" t="n"/>
      <c r="CA131" s="244" t="n"/>
      <c r="CB131" s="244" t="n"/>
      <c r="CC131" s="244" t="n"/>
    </row>
    <row r="132">
      <c r="A132" s="90" t="n"/>
      <c r="B132" s="98" t="n"/>
      <c r="C132" s="98" t="n"/>
      <c r="D132" s="3574" t="n"/>
      <c r="E132" s="3574" t="n"/>
      <c r="F132" s="3574" t="n"/>
      <c r="G132" s="3570" t="n"/>
      <c r="H132" s="3575" t="inlineStr">
        <is>
          <t>20 ____</t>
        </is>
      </c>
      <c r="I132" s="3572" t="n"/>
      <c r="J132" s="3576" t="n"/>
      <c r="K132" s="3573" t="n"/>
      <c r="L132" s="3573" t="n"/>
      <c r="M132" s="3573" t="n"/>
      <c r="N132" s="3573" t="n"/>
      <c r="O132" s="3573" t="n"/>
      <c r="P132" s="3573" t="n"/>
      <c r="Q132" s="3573" t="n"/>
      <c r="R132" s="3573" t="n"/>
      <c r="S132" s="3573" t="n"/>
      <c r="T132" s="3515" t="n"/>
      <c r="U132" s="3515" t="n"/>
      <c r="V132" s="3515" t="n"/>
      <c r="W132" s="3515" t="n"/>
      <c r="X132" s="3573" t="n"/>
      <c r="Y132" s="3573" t="n"/>
      <c r="Z132" s="3572" t="n"/>
      <c r="AA132" s="3572" t="n"/>
      <c r="AB132" s="3572" t="n"/>
      <c r="AC132" s="3572" t="n"/>
      <c r="AD132" s="3572" t="n"/>
      <c r="AE132" s="3572" t="n"/>
      <c r="AF132" s="3572" t="n"/>
      <c r="AG132" s="3572" t="n"/>
      <c r="AH132" s="3572" t="n"/>
      <c r="AI132" s="3572" t="n"/>
      <c r="AJ132" s="3572" t="n"/>
      <c r="AK132" s="3572" t="n"/>
      <c r="AL132" s="3572" t="n"/>
      <c r="AM132" s="3572" t="n"/>
      <c r="AN132" s="3572" t="n"/>
      <c r="AO132" s="3572" t="n"/>
      <c r="AP132" s="3572" t="n"/>
      <c r="AQ132" s="3572" t="n"/>
      <c r="AR132" s="3572" t="n"/>
      <c r="AS132" s="3572" t="n"/>
      <c r="AT132" s="3572" t="n"/>
      <c r="AU132" s="3572" t="n"/>
      <c r="AV132" s="41" t="n"/>
      <c r="AW132" s="3" t="n"/>
      <c r="AX132" s="244" t="n"/>
      <c r="AY132" s="244" t="n"/>
      <c r="AZ132" s="244" t="n"/>
      <c r="BA132" s="97" t="n"/>
      <c r="BB132" s="519" t="n"/>
      <c r="BC132" s="90" t="n"/>
      <c r="BD132" s="90" t="n"/>
      <c r="BE132" s="691" t="n"/>
      <c r="BF132" s="91" t="n"/>
      <c r="BG132" s="91" t="n"/>
      <c r="BH132" s="91" t="n"/>
      <c r="BI132" s="91" t="n"/>
      <c r="BJ132" s="91" t="n"/>
      <c r="BK132" s="91" t="n"/>
      <c r="BL132" s="244" t="n"/>
      <c r="BM132" s="91" t="n"/>
      <c r="BN132" s="244" t="n"/>
      <c r="BO132" s="244" t="n"/>
      <c r="BP132" s="90" t="n"/>
      <c r="BQ132" s="90" t="n"/>
      <c r="BR132" s="90" t="n"/>
      <c r="BS132" s="90" t="n"/>
      <c r="BT132" s="90" t="n"/>
      <c r="BU132" s="90" t="n"/>
      <c r="BV132" s="90" t="n"/>
      <c r="BW132" s="90" t="n"/>
      <c r="BX132" s="90" t="n"/>
      <c r="BY132" s="90" t="n"/>
      <c r="BZ132" s="90" t="n"/>
      <c r="CA132" s="90" t="n"/>
      <c r="CB132" s="90" t="n"/>
      <c r="CC132" s="90" t="n"/>
    </row>
    <row r="133">
      <c r="A133" s="90" t="n"/>
      <c r="B133" s="98" t="n"/>
      <c r="C133" s="98" t="n"/>
      <c r="D133" s="3572" t="n"/>
      <c r="E133" s="3572" t="n"/>
      <c r="F133" s="3572" t="n"/>
      <c r="G133" s="3572" t="n"/>
      <c r="H133" s="3572" t="n"/>
      <c r="I133" s="3572" t="n"/>
      <c r="J133" s="3572" t="n"/>
      <c r="K133" s="3572" t="n"/>
      <c r="L133" s="3572" t="n"/>
      <c r="M133" s="3572" t="n"/>
      <c r="N133" s="3572" t="n"/>
      <c r="O133" s="3572" t="n"/>
      <c r="P133" s="3572" t="n"/>
      <c r="Q133" s="3572" t="n"/>
      <c r="R133" s="3572" t="n"/>
      <c r="S133" s="3572" t="n"/>
      <c r="T133" s="3577" t="n"/>
      <c r="U133" s="3577" t="n"/>
      <c r="V133" s="3577" t="n"/>
      <c r="W133" s="3577" t="n"/>
      <c r="X133" s="3572" t="n"/>
      <c r="Y133" s="3572" t="n"/>
      <c r="Z133" s="3572" t="n"/>
      <c r="AA133" s="3572" t="n"/>
      <c r="AB133" s="3572" t="n"/>
      <c r="AC133" s="3572" t="n"/>
      <c r="AD133" s="3572" t="n"/>
      <c r="AE133" s="3572" t="n"/>
      <c r="AF133" s="3572" t="n"/>
      <c r="AG133" s="3572" t="n"/>
      <c r="AH133" s="3572" t="n"/>
      <c r="AI133" s="3572" t="n"/>
      <c r="AJ133" s="3572" t="n"/>
      <c r="AK133" s="3572" t="n"/>
      <c r="AL133" s="3572" t="n"/>
      <c r="AM133" s="3572" t="n"/>
      <c r="AN133" s="3572" t="n"/>
      <c r="AO133" s="3572" t="n"/>
      <c r="AP133" s="3572" t="n"/>
      <c r="AQ133" s="3572" t="n"/>
      <c r="AR133" s="3572" t="n"/>
      <c r="AS133" s="3572" t="n"/>
      <c r="AT133" s="3572" t="n"/>
      <c r="AU133" s="3572" t="n"/>
      <c r="AV133" s="41" t="n"/>
      <c r="AW133" s="3" t="n"/>
      <c r="AX133" s="244" t="n"/>
      <c r="AY133" s="244" t="n"/>
      <c r="AZ133" s="244" t="n"/>
      <c r="BA133" s="97" t="n"/>
      <c r="BB133" s="519" t="n"/>
      <c r="BC133" s="90" t="n"/>
      <c r="BD133" s="90" t="n"/>
      <c r="BE133" s="691" t="n"/>
      <c r="BF133" s="91" t="n"/>
      <c r="BG133" s="91" t="n"/>
      <c r="BH133" s="91" t="n"/>
      <c r="BI133" s="91" t="n"/>
      <c r="BJ133" s="91" t="n"/>
      <c r="BK133" s="91" t="n"/>
      <c r="BL133" s="244" t="n"/>
      <c r="BM133" s="91" t="n"/>
      <c r="BN133" s="244" t="n"/>
      <c r="BO133" s="244" t="n"/>
      <c r="BP133" s="90" t="n"/>
      <c r="BQ133" s="90" t="n"/>
      <c r="BR133" s="90" t="n"/>
      <c r="BS133" s="90" t="n"/>
      <c r="BT133" s="90" t="n"/>
      <c r="BU133" s="90" t="n"/>
      <c r="BV133" s="90" t="n"/>
      <c r="BW133" s="90" t="n"/>
      <c r="BX133" s="90" t="n"/>
      <c r="BY133" s="90" t="n"/>
      <c r="BZ133" s="90" t="n"/>
      <c r="CA133" s="90" t="n"/>
      <c r="CB133" s="90" t="n"/>
      <c r="CC133" s="90" t="n"/>
    </row>
    <row r="134">
      <c r="A134" s="242" t="n"/>
      <c r="B134" s="1835" t="n"/>
      <c r="C134" s="1835" t="n"/>
      <c r="D134" s="3519" t="n"/>
      <c r="E134" s="3519" t="n"/>
      <c r="F134" s="3519" t="n"/>
      <c r="G134" s="3519" t="n"/>
      <c r="H134" s="3519" t="n"/>
      <c r="I134" s="3519" t="n"/>
      <c r="J134" s="3519" t="n"/>
      <c r="K134" s="3519" t="n"/>
      <c r="L134" s="3519" t="n"/>
      <c r="M134" s="3519" t="n"/>
      <c r="N134" s="3519" t="n"/>
      <c r="O134" s="3519" t="n"/>
      <c r="P134" s="3519" t="n"/>
      <c r="Q134" s="3519" t="n"/>
      <c r="R134" s="3519" t="n"/>
      <c r="S134" s="3519" t="n"/>
      <c r="T134" s="3582" t="n"/>
      <c r="U134" s="3582" t="n"/>
      <c r="V134" s="3582" t="n"/>
      <c r="W134" s="3582" t="n"/>
      <c r="X134" s="3519" t="n"/>
      <c r="Y134" s="3519" t="n"/>
      <c r="Z134" s="3519" t="n"/>
      <c r="AA134" s="3519" t="n"/>
      <c r="AB134" s="3519" t="n"/>
      <c r="AC134" s="3519" t="n"/>
      <c r="AD134" s="3519" t="n"/>
      <c r="AE134" s="3519" t="n"/>
      <c r="AF134" s="3519" t="n"/>
      <c r="AG134" s="3519" t="n"/>
      <c r="AH134" s="3519" t="n"/>
      <c r="AI134" s="3519" t="n"/>
      <c r="AJ134" s="3519" t="n"/>
      <c r="AK134" s="3519" t="n"/>
      <c r="AL134" s="3519" t="n"/>
      <c r="AM134" s="3519" t="n"/>
      <c r="AN134" s="3519" t="n"/>
      <c r="AO134" s="3519" t="n"/>
      <c r="AP134" s="3519" t="n"/>
      <c r="AQ134" s="3519" t="n"/>
      <c r="AR134" s="3519" t="n"/>
      <c r="AS134" s="3519" t="n"/>
      <c r="AT134" s="3519" t="n"/>
      <c r="AU134" s="3519" t="n"/>
      <c r="AV134" s="242" t="n"/>
      <c r="AW134" s="242" t="n"/>
      <c r="AX134" s="10" t="n"/>
      <c r="AY134" s="10" t="n"/>
      <c r="AZ134" s="10" t="n"/>
      <c r="BA134" s="10" t="n"/>
      <c r="BB134" s="10" t="n"/>
      <c r="BC134" s="10" t="n"/>
      <c r="BD134" s="10" t="n"/>
      <c r="BE134" s="10" t="n"/>
      <c r="BF134" s="10" t="n"/>
      <c r="BG134" s="10" t="n"/>
      <c r="BH134" s="10" t="n"/>
      <c r="BI134" s="10" t="n"/>
      <c r="BJ134" s="10" t="n"/>
      <c r="BK134" s="10" t="n"/>
      <c r="BL134" s="10" t="n"/>
      <c r="BM134" s="10" t="n"/>
      <c r="BN134" s="10" t="n"/>
      <c r="BO134" s="10" t="n"/>
      <c r="BP134" s="10" t="n"/>
      <c r="BQ134" s="10" t="n"/>
      <c r="BR134" s="10" t="n"/>
      <c r="BS134" s="10" t="n"/>
      <c r="BT134" s="10" t="n"/>
      <c r="BU134" s="10" t="n"/>
      <c r="BV134" s="10" t="n"/>
      <c r="BW134" s="1" t="n"/>
      <c r="BX134" s="1" t="n"/>
      <c r="BY134" s="1" t="n"/>
      <c r="BZ134" s="1" t="n"/>
      <c r="CA134" s="1" t="n"/>
      <c r="CB134" s="1" t="n"/>
      <c r="CC134" s="1" t="n"/>
    </row>
    <row r="135">
      <c r="A135" s="243" t="n"/>
      <c r="B135" s="1524" t="n"/>
      <c r="C135" s="1524" t="n"/>
      <c r="D135" s="3581" t="inlineStr">
        <is>
          <t>Рекомендован к утверждению научно-методическим советом БГТУ</t>
        </is>
      </c>
      <c r="E135" s="3572" t="n"/>
      <c r="F135" s="3572" t="n"/>
      <c r="G135" s="3572" t="n"/>
      <c r="H135" s="3572" t="n"/>
      <c r="I135" s="3572" t="n"/>
      <c r="J135" s="3572" t="n"/>
      <c r="K135" s="3572" t="n"/>
      <c r="L135" s="3572" t="n"/>
      <c r="M135" s="3572" t="n"/>
      <c r="N135" s="3572" t="n"/>
      <c r="O135" s="3572" t="n"/>
      <c r="P135" s="3572" t="n"/>
      <c r="Q135" s="3572" t="n"/>
      <c r="R135" s="3572" t="n"/>
      <c r="S135" s="3572" t="n"/>
      <c r="T135" s="3577" t="n"/>
      <c r="U135" s="3577" t="n"/>
      <c r="V135" s="3577" t="n"/>
      <c r="W135" s="3577" t="n"/>
      <c r="X135" s="3572" t="n"/>
      <c r="Y135" s="3572" t="n"/>
      <c r="Z135" s="3572" t="n"/>
      <c r="AA135" s="3572" t="n"/>
      <c r="AB135" s="3572" t="n"/>
      <c r="AC135" s="3572" t="n"/>
      <c r="AD135" s="3572" t="n"/>
      <c r="AE135" s="3572" t="n"/>
      <c r="AF135" s="3572" t="n"/>
      <c r="AG135" s="3572" t="n"/>
      <c r="AH135" s="3572" t="n"/>
      <c r="AI135" s="3572" t="n"/>
      <c r="AJ135" s="3572" t="n"/>
      <c r="AK135" s="3572" t="n"/>
      <c r="AL135" s="3572" t="n"/>
      <c r="AM135" s="3572" t="n"/>
      <c r="AN135" s="3572" t="n"/>
      <c r="AO135" s="3572" t="n"/>
      <c r="AP135" s="3572" t="n"/>
      <c r="AQ135" s="3572" t="n"/>
      <c r="AR135" s="3572" t="n"/>
      <c r="AS135" s="3572" t="n"/>
      <c r="AT135" s="3572" t="n"/>
      <c r="AU135" s="3572" t="n"/>
      <c r="AV135" s="243" t="n"/>
      <c r="AW135" s="243" t="n"/>
      <c r="AX135" s="10" t="n"/>
      <c r="AY135" s="10" t="n"/>
      <c r="AZ135" s="10" t="n"/>
      <c r="BA135" s="10" t="n"/>
      <c r="BB135" s="10" t="n"/>
      <c r="BC135" s="10" t="n"/>
      <c r="BD135" s="10" t="n"/>
      <c r="BE135" s="10" t="n"/>
      <c r="BF135" s="10" t="n"/>
      <c r="BG135" s="10" t="n"/>
      <c r="BH135" s="10" t="n"/>
      <c r="BI135" s="10" t="n"/>
      <c r="BJ135" s="10" t="n"/>
      <c r="BK135" s="10" t="n"/>
      <c r="BL135" s="10" t="n"/>
      <c r="BM135" s="10" t="n"/>
      <c r="BN135" s="10" t="n"/>
      <c r="BO135" s="10" t="n"/>
      <c r="BP135" s="10" t="n"/>
      <c r="BQ135" s="10" t="n"/>
      <c r="BR135" s="10" t="n"/>
      <c r="BS135" s="10" t="n"/>
      <c r="BT135" s="10" t="n"/>
      <c r="BU135" s="10" t="n"/>
      <c r="BV135" s="10" t="n"/>
      <c r="BW135" s="1" t="n"/>
      <c r="BX135" s="1" t="n"/>
      <c r="BY135" s="1" t="n"/>
      <c r="BZ135" s="1" t="n"/>
      <c r="CA135" s="1" t="n"/>
      <c r="CB135" s="1" t="n"/>
      <c r="CC135" s="1" t="n"/>
    </row>
    <row r="136">
      <c r="A136" s="1" t="n"/>
      <c r="B136" s="1" t="n"/>
      <c r="C136" s="1" t="n"/>
      <c r="D136" s="3575" t="inlineStr">
        <is>
          <t>Протокол № 6 от 28.04.2023</t>
        </is>
      </c>
      <c r="E136" s="3572" t="n"/>
      <c r="F136" s="3572" t="n"/>
      <c r="G136" s="3572" t="n"/>
      <c r="H136" s="3572" t="n"/>
      <c r="I136" s="3572" t="n"/>
      <c r="J136" s="3572" t="n"/>
      <c r="K136" s="3572" t="n"/>
      <c r="L136" s="3572" t="n"/>
      <c r="M136" s="3572" t="n"/>
      <c r="N136" s="3572" t="n"/>
      <c r="O136" s="3572" t="n"/>
      <c r="P136" s="3572" t="n"/>
      <c r="Q136" s="3572" t="n"/>
      <c r="R136" s="3572" t="n"/>
      <c r="S136" s="3572" t="n"/>
      <c r="T136" s="3577" t="n"/>
      <c r="U136" s="3577" t="n"/>
      <c r="V136" s="3577" t="n"/>
      <c r="W136" s="3577" t="n"/>
      <c r="X136" s="3572" t="n"/>
      <c r="Y136" s="3572" t="n"/>
      <c r="Z136" s="3572" t="n"/>
      <c r="AA136" s="3572" t="n"/>
      <c r="AB136" s="3572" t="n"/>
      <c r="AC136" s="3572" t="n"/>
      <c r="AD136" s="3572" t="n"/>
      <c r="AE136" s="3572" t="n"/>
      <c r="AF136" s="3572" t="n"/>
      <c r="AG136" s="3572" t="n"/>
      <c r="AH136" s="3572" t="n"/>
      <c r="AI136" s="3572" t="n"/>
      <c r="AJ136" s="3572" t="n"/>
      <c r="AK136" s="3572" t="n"/>
      <c r="AL136" s="3572" t="n"/>
      <c r="AM136" s="3519" t="n"/>
      <c r="AN136" s="3519" t="n"/>
      <c r="AO136" s="3519" t="n"/>
      <c r="AP136" s="3519" t="n"/>
      <c r="AQ136" s="3519" t="n"/>
      <c r="AR136" s="3519" t="n"/>
      <c r="AS136" s="3519" t="n"/>
      <c r="AT136" s="3519" t="n"/>
      <c r="AU136" s="3519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1" t="n"/>
      <c r="BP136" s="1" t="n"/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I12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0" t="n"/>
      <c r="BX2" s="10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0" t="n"/>
      <c r="BX3" s="10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10" t="n"/>
      <c r="B4" s="1" t="n"/>
      <c r="C4" s="284" t="n"/>
      <c r="D4" s="284" t="n"/>
      <c r="E4" s="284" t="inlineStr">
        <is>
          <t>УТВЕРЖДЕНО</t>
        </is>
      </c>
      <c r="F4" s="284" t="n"/>
      <c r="G4" s="284" t="n"/>
      <c r="H4" s="284" t="n"/>
      <c r="I4" s="284" t="n"/>
      <c r="J4" s="284" t="n"/>
      <c r="K4" s="10" t="n"/>
      <c r="L4" s="1052" t="n"/>
      <c r="M4" s="1052" t="n"/>
      <c r="N4" s="1052" t="n"/>
      <c r="O4" s="1052" t="n"/>
      <c r="P4" s="1052" t="n"/>
      <c r="Q4" s="1052" t="n"/>
      <c r="R4" s="1052" t="n"/>
      <c r="S4" s="1052" t="n"/>
      <c r="T4" s="1052" t="n"/>
      <c r="U4" s="1" t="n"/>
      <c r="V4" s="1052" t="n"/>
      <c r="W4" s="1052" t="n"/>
      <c r="X4" s="1052" t="n"/>
      <c r="Y4" s="1052" t="inlineStr">
        <is>
          <t>УЧЕБНЫЙ ПЛАН</t>
        </is>
      </c>
      <c r="Z4" s="1052" t="n"/>
      <c r="AA4" s="1052" t="n"/>
      <c r="AB4" s="1052" t="n"/>
      <c r="AC4" s="1052" t="n"/>
      <c r="AD4" s="1052" t="n"/>
      <c r="AE4" s="1052" t="n"/>
      <c r="AF4" s="1052" t="n"/>
      <c r="AG4" s="1052" t="n"/>
      <c r="AH4" s="1052" t="n"/>
      <c r="AI4" s="1052" t="n"/>
      <c r="AJ4" s="1052" t="n"/>
      <c r="AK4" s="1052" t="n"/>
      <c r="AL4" s="1052" t="n"/>
      <c r="AM4" s="1052" t="n"/>
      <c r="AN4" s="1052" t="n"/>
      <c r="AO4" s="1052" t="n"/>
      <c r="AP4" s="1052" t="n"/>
      <c r="AQ4" s="1052" t="n"/>
      <c r="AR4" s="1052" t="n"/>
      <c r="AS4" s="1052" t="n"/>
      <c r="AT4" s="1" t="n"/>
      <c r="AU4" s="1" t="n"/>
      <c r="AV4" s="1" t="n"/>
      <c r="AW4" s="1" t="n"/>
      <c r="AX4" s="1" t="n"/>
      <c r="AY4" s="18" t="n"/>
      <c r="AZ4" s="18" t="n"/>
      <c r="BA4" s="18" t="n"/>
      <c r="BB4" s="18" t="n"/>
      <c r="BC4" s="18" t="n"/>
      <c r="BD4" s="18" t="n"/>
      <c r="BE4" s="18" t="n"/>
      <c r="BF4" s="529" t="n"/>
      <c r="BG4" s="10" t="n"/>
      <c r="BH4" s="1" t="n"/>
      <c r="BI4" s="10" t="n"/>
      <c r="BJ4" s="97" t="n"/>
      <c r="BK4" s="1450" t="n"/>
      <c r="BL4" s="97" t="n"/>
      <c r="BM4" s="97" t="n"/>
      <c r="BN4" s="97" t="n"/>
      <c r="BO4" s="97" t="n"/>
      <c r="BP4" s="783" t="n"/>
      <c r="BQ4" s="783" t="n"/>
      <c r="BR4" s="783" t="n"/>
      <c r="BS4" s="10" t="n"/>
      <c r="BT4" s="10" t="n"/>
      <c r="BU4" s="10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10" t="n"/>
      <c r="B5" s="284" t="n"/>
      <c r="C5" s="284" t="n"/>
      <c r="D5" s="284" t="n"/>
      <c r="E5" s="284" t="inlineStr">
        <is>
          <t>Ректором БГТУ</t>
        </is>
      </c>
      <c r="F5" s="284" t="n"/>
      <c r="G5" s="284" t="n"/>
      <c r="H5" s="284" t="n"/>
      <c r="I5" s="284" t="n"/>
      <c r="J5" s="284" t="n"/>
      <c r="K5" s="31" t="n"/>
      <c r="L5" s="31" t="n"/>
      <c r="M5" s="31" t="n"/>
      <c r="N5" s="31" t="n"/>
      <c r="O5" s="31" t="n"/>
      <c r="P5" s="31" t="n"/>
      <c r="Q5" s="31" t="n"/>
      <c r="R5" s="31" t="n"/>
      <c r="S5" s="31" t="n"/>
      <c r="T5" s="31" t="n"/>
      <c r="U5" s="31" t="n"/>
      <c r="V5" s="31" t="n"/>
      <c r="W5" s="31" t="n"/>
      <c r="X5" s="15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1" t="n"/>
      <c r="AU5" s="1" t="n"/>
      <c r="AV5" s="1" t="n"/>
      <c r="AW5" s="1" t="n"/>
      <c r="AX5" s="1" t="n"/>
      <c r="AY5" s="18" t="inlineStr">
        <is>
          <t>Степень: Магистр</t>
        </is>
      </c>
      <c r="AZ5" s="21" t="n"/>
      <c r="BA5" s="21" t="n"/>
      <c r="BB5" s="21" t="n"/>
      <c r="BC5" s="21" t="n"/>
      <c r="BD5" s="21" t="n"/>
      <c r="BE5" s="21" t="n"/>
      <c r="BF5" s="21" t="n"/>
      <c r="BG5" s="10" t="n"/>
      <c r="BH5" s="1" t="n"/>
      <c r="BI5" s="10" t="n"/>
      <c r="BJ5" s="94" t="n"/>
      <c r="BK5" s="94" t="n"/>
      <c r="BL5" s="94" t="n"/>
      <c r="BM5" s="94" t="n"/>
      <c r="BN5" s="94" t="n"/>
      <c r="BO5" s="94" t="n"/>
      <c r="BP5" s="94" t="n"/>
      <c r="BQ5" s="94" t="n"/>
      <c r="BR5" s="94" t="n"/>
      <c r="BS5" s="10" t="n"/>
      <c r="BT5" s="10" t="n"/>
      <c r="BU5" s="10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10" t="n"/>
      <c r="B6" s="1" t="n"/>
      <c r="C6" s="284" t="n"/>
      <c r="D6" s="284" t="n"/>
      <c r="E6" s="284" t="inlineStr">
        <is>
          <t>И.В. Войтовым</t>
        </is>
      </c>
      <c r="F6" s="284" t="n"/>
      <c r="G6" s="284" t="n"/>
      <c r="H6" s="284" t="n"/>
      <c r="I6" s="284" t="n"/>
      <c r="J6" s="284" t="n"/>
      <c r="K6" s="31" t="n"/>
      <c r="L6" s="31" t="n"/>
      <c r="M6" s="31" t="n"/>
      <c r="N6" s="31" t="n"/>
      <c r="O6" s="31" t="n"/>
      <c r="P6" s="1" t="n"/>
      <c r="Q6" s="3" t="n"/>
      <c r="R6" s="3" t="n"/>
      <c r="S6" s="1" t="n"/>
      <c r="T6" s="10" t="n"/>
      <c r="U6" s="19" t="inlineStr">
        <is>
          <t>Специальность:</t>
        </is>
      </c>
      <c r="V6" s="19" t="n"/>
      <c r="W6" s="19" t="n"/>
      <c r="X6" s="19" t="n"/>
      <c r="Y6" s="19" t="n"/>
      <c r="Z6" s="19" t="n"/>
      <c r="AA6" s="1" t="n"/>
      <c r="AB6" s="19" t="n"/>
      <c r="AC6" s="20" t="inlineStr">
        <is>
          <t>7-06-0713-04  Автоматизация</t>
        </is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9" t="n"/>
      <c r="AS6" s="19" t="n"/>
      <c r="AT6" s="19" t="n"/>
      <c r="AU6" s="19" t="n"/>
      <c r="AV6" s="19" t="n"/>
      <c r="AW6" s="19" t="n"/>
      <c r="AX6" s="1" t="n"/>
      <c r="AY6" s="23" t="inlineStr">
        <is>
          <t xml:space="preserve">Срок обучения: </t>
        </is>
      </c>
      <c r="AZ6" s="23" t="n"/>
      <c r="BA6" s="23" t="n"/>
      <c r="BB6" s="23" t="n"/>
      <c r="BC6" s="23" t="n"/>
      <c r="BD6" s="23" t="n"/>
      <c r="BE6" s="10" t="n"/>
      <c r="BF6" s="24" t="inlineStr">
        <is>
          <t xml:space="preserve"> 2 года</t>
        </is>
      </c>
      <c r="BG6" s="10" t="n"/>
      <c r="BH6" s="1" t="n"/>
      <c r="BI6" s="10" t="n"/>
      <c r="BJ6" s="91" t="n"/>
      <c r="BK6" s="94" t="n"/>
      <c r="BL6" s="91" t="n"/>
      <c r="BM6" s="91" t="n"/>
      <c r="BN6" s="91" t="n"/>
      <c r="BO6" s="91" t="n"/>
      <c r="BP6" s="91" t="n"/>
      <c r="BQ6" s="91" t="n"/>
      <c r="BR6" s="91" t="n"/>
      <c r="BS6" s="10" t="n"/>
      <c r="BT6" s="10" t="n"/>
      <c r="BU6" s="10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5" t="n"/>
      <c r="B7" s="1" t="n"/>
      <c r="C7" s="284" t="n"/>
      <c r="D7" s="284" t="n"/>
      <c r="E7" s="284" t="inlineStr">
        <is>
          <t>03.05.2023</t>
        </is>
      </c>
      <c r="F7" s="284" t="n"/>
      <c r="G7" s="284" t="n"/>
      <c r="H7" s="284" t="n"/>
      <c r="I7" s="284" t="n"/>
      <c r="J7" s="284" t="n"/>
      <c r="K7" s="31" t="n"/>
      <c r="L7" s="31" t="n"/>
      <c r="M7" s="31" t="n"/>
      <c r="N7" s="31" t="n"/>
      <c r="O7" s="31" t="n"/>
      <c r="P7" s="3" t="n"/>
      <c r="Q7" s="3" t="n"/>
      <c r="R7" s="3" t="n"/>
      <c r="S7" s="1" t="n"/>
      <c r="T7" s="246" t="n"/>
      <c r="U7" s="246" t="n"/>
      <c r="V7" s="246" t="n"/>
      <c r="W7" s="246" t="n"/>
      <c r="X7" s="246" t="inlineStr">
        <is>
          <t>Профилизация: Автоматизация производств</t>
        </is>
      </c>
      <c r="Y7" s="246" t="n"/>
      <c r="Z7" s="244" t="n"/>
      <c r="AA7" s="244" t="n"/>
      <c r="AB7" s="244" t="n"/>
      <c r="AC7" s="246" t="n"/>
      <c r="AD7" s="246" t="n"/>
      <c r="AE7" s="246" t="n"/>
      <c r="AF7" s="246" t="n"/>
      <c r="AG7" s="246" t="n"/>
      <c r="AH7" s="246" t="n"/>
      <c r="AI7" s="246" t="n"/>
      <c r="AJ7" s="246" t="n"/>
      <c r="AK7" s="246" t="n"/>
      <c r="AL7" s="246" t="n"/>
      <c r="AM7" s="19" t="n"/>
      <c r="AN7" s="19" t="n"/>
      <c r="AO7" s="19" t="n"/>
      <c r="AP7" s="19" t="n"/>
      <c r="AQ7" s="19" t="n"/>
      <c r="AR7" s="19" t="n"/>
      <c r="AS7" s="19" t="n"/>
      <c r="AT7" s="19" t="n"/>
      <c r="AU7" s="19" t="n"/>
      <c r="AV7" s="19" t="n"/>
      <c r="AW7" s="25" t="n"/>
      <c r="AX7" s="1" t="n"/>
      <c r="AY7" s="18" t="inlineStr">
        <is>
          <t xml:space="preserve">Форма получения образования: </t>
        </is>
      </c>
      <c r="AZ7" s="18" t="n"/>
      <c r="BA7" s="18" t="n"/>
      <c r="BB7" s="18" t="n"/>
      <c r="BC7" s="18" t="n"/>
      <c r="BD7" s="18" t="n"/>
      <c r="BE7" s="18" t="n"/>
      <c r="BF7" s="18" t="n"/>
      <c r="BG7" s="25" t="n"/>
      <c r="BH7" s="1" t="n"/>
      <c r="BI7" s="25" t="n"/>
      <c r="BJ7" s="97" t="n"/>
      <c r="BK7" s="1450" t="n"/>
      <c r="BL7" s="97" t="n"/>
      <c r="BM7" s="97" t="n"/>
      <c r="BN7" s="97" t="n"/>
      <c r="BO7" s="97" t="n"/>
      <c r="BP7" s="97" t="n"/>
      <c r="BQ7" s="97" t="n"/>
      <c r="BR7" s="97" t="n"/>
      <c r="BS7" s="25" t="n"/>
      <c r="BT7" s="25" t="n"/>
      <c r="BU7" s="25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5" t="n"/>
      <c r="B8" s="1" t="n"/>
      <c r="C8" s="284" t="n"/>
      <c r="D8" s="284" t="n"/>
      <c r="E8" s="3" t="inlineStr">
        <is>
          <t>Регистрационный № 06-07-037/уч.</t>
        </is>
      </c>
      <c r="F8" s="284" t="n"/>
      <c r="G8" s="284" t="n"/>
      <c r="H8" s="284" t="n"/>
      <c r="I8" s="284" t="n"/>
      <c r="J8" s="284" t="n"/>
      <c r="K8" s="31" t="n"/>
      <c r="L8" s="31" t="n"/>
      <c r="M8" s="31" t="n"/>
      <c r="N8" s="31" t="n"/>
      <c r="O8" s="31" t="n"/>
      <c r="P8" s="31" t="n"/>
      <c r="Q8" s="31" t="n"/>
      <c r="R8" s="31" t="n"/>
      <c r="S8" s="31" t="n"/>
      <c r="T8" s="31" t="n"/>
      <c r="U8" s="31" t="n"/>
      <c r="V8" s="31" t="n"/>
      <c r="W8" s="31" t="n"/>
      <c r="X8" s="9" t="n"/>
      <c r="Y8" s="31" t="n"/>
      <c r="Z8" s="31" t="n"/>
      <c r="AA8" s="31" t="n"/>
      <c r="AB8" s="31" t="n"/>
      <c r="AC8" s="31" t="n"/>
      <c r="AD8" s="16" t="n"/>
      <c r="AE8" s="31" t="n"/>
      <c r="AF8" s="295" t="n"/>
      <c r="AG8" s="295" t="n"/>
      <c r="AH8" s="295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1" t="n"/>
      <c r="AU8" s="1" t="n"/>
      <c r="AV8" s="1" t="n"/>
      <c r="AW8" s="1" t="n"/>
      <c r="AX8" s="1" t="n"/>
      <c r="AY8" s="37" t="inlineStr">
        <is>
          <t>очная (дневная)</t>
        </is>
      </c>
      <c r="AZ8" s="37" t="n"/>
      <c r="BA8" s="30" t="n"/>
      <c r="BB8" s="30" t="n"/>
      <c r="BC8" s="30" t="n"/>
      <c r="BD8" s="30" t="n"/>
      <c r="BE8" s="30" t="n"/>
      <c r="BF8" s="30" t="n"/>
      <c r="BG8" s="25" t="n"/>
      <c r="BH8" s="1" t="n"/>
      <c r="BI8" s="25" t="n"/>
      <c r="BJ8" s="90" t="n"/>
      <c r="BK8" s="6" t="n"/>
      <c r="BL8" s="296" t="n"/>
      <c r="BM8" s="296" t="n"/>
      <c r="BN8" s="297" t="n"/>
      <c r="BO8" s="298" t="n"/>
      <c r="BP8" s="298" t="n"/>
      <c r="BQ8" s="298" t="n"/>
      <c r="BR8" s="298" t="n"/>
      <c r="BS8" s="298" t="n"/>
      <c r="BT8" s="25" t="n"/>
      <c r="BU8" s="25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99" t="n"/>
      <c r="B9" s="19" t="n"/>
      <c r="C9" s="19" t="n"/>
      <c r="D9" s="19" t="n"/>
      <c r="E9" s="19" t="n"/>
      <c r="F9" s="19" t="n"/>
      <c r="G9" s="19" t="n"/>
      <c r="H9" s="19" t="n"/>
      <c r="I9" s="19" t="inlineStr">
        <is>
          <t>I. График образовательного процесса</t>
        </is>
      </c>
      <c r="J9" s="19" t="n"/>
      <c r="K9" s="19" t="n"/>
      <c r="L9" s="19" t="n"/>
      <c r="M9" s="19" t="n"/>
      <c r="N9" s="19" t="n"/>
      <c r="O9" s="19" t="n"/>
      <c r="P9" s="19" t="n"/>
      <c r="Q9" s="19" t="n"/>
      <c r="R9" s="19" t="n"/>
      <c r="S9" s="19" t="n"/>
      <c r="T9" s="19" t="n"/>
      <c r="U9" s="19" t="n"/>
      <c r="V9" s="19" t="n"/>
      <c r="W9" s="19" t="n"/>
      <c r="X9" s="19" t="n"/>
      <c r="Y9" s="19" t="n"/>
      <c r="Z9" s="19" t="n"/>
      <c r="AA9" s="19" t="n"/>
      <c r="AB9" s="19" t="n"/>
      <c r="AC9" s="19" t="n"/>
      <c r="AD9" s="19" t="n"/>
      <c r="AE9" s="19" t="n"/>
      <c r="AF9" s="19" t="n"/>
      <c r="AG9" s="545" t="inlineStr">
        <is>
          <t>II. Сводные данные по бюджету времени (в неделях)</t>
        </is>
      </c>
      <c r="AH9" s="544" t="n"/>
      <c r="AI9" s="544" t="n"/>
      <c r="AJ9" s="544" t="n"/>
      <c r="AK9" s="544" t="n"/>
      <c r="AL9" s="544" t="n"/>
      <c r="AM9" s="544" t="n"/>
      <c r="AN9" s="544" t="n"/>
      <c r="AO9" s="544" t="n"/>
      <c r="AP9" s="544" t="n"/>
      <c r="AQ9" s="544" t="n"/>
      <c r="AR9" s="544" t="n"/>
      <c r="AS9" s="544" t="n"/>
      <c r="AT9" s="544" t="n"/>
      <c r="AU9" s="544" t="n"/>
      <c r="AV9" s="544" t="n"/>
      <c r="AW9" s="544" t="n"/>
      <c r="AX9" s="544" t="n"/>
      <c r="AY9" s="544" t="n"/>
      <c r="AZ9" s="544" t="n"/>
      <c r="BA9" s="544" t="n"/>
      <c r="BB9" s="544" t="n"/>
      <c r="BC9" s="544" t="n"/>
      <c r="BD9" s="544" t="n"/>
      <c r="BE9" s="544" t="n"/>
      <c r="BF9" s="544" t="n"/>
      <c r="BG9" s="544" t="n"/>
      <c r="BH9" s="544" t="n"/>
      <c r="BI9" s="544" t="n"/>
      <c r="BJ9" s="46" t="n"/>
      <c r="BK9" s="20" t="n"/>
      <c r="BL9" s="46" t="n"/>
      <c r="BM9" s="46" t="n"/>
      <c r="BN9" s="46" t="n"/>
      <c r="BO9" s="99" t="n"/>
      <c r="BP9" s="46" t="n"/>
      <c r="BQ9" s="46" t="n"/>
      <c r="BR9" s="46" t="n"/>
      <c r="BS9" s="46" t="n"/>
      <c r="BT9" s="46" t="n"/>
      <c r="BU9" s="46" t="n"/>
      <c r="BV9" s="46" t="n"/>
      <c r="BW9" s="99" t="n"/>
      <c r="BX9" s="99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783" t="n"/>
      <c r="B10" s="1648" t="inlineStr">
        <is>
          <t>КУРСЫ</t>
        </is>
      </c>
      <c r="C10" s="1996" t="inlineStr">
        <is>
          <t>сентябрь</t>
        </is>
      </c>
      <c r="D10" s="1997" t="n"/>
      <c r="E10" s="1997" t="n"/>
      <c r="F10" s="1998" t="n"/>
      <c r="G10" s="1999" t="n"/>
      <c r="H10" s="1996" t="inlineStr">
        <is>
          <t>октябрь</t>
        </is>
      </c>
      <c r="I10" s="1997" t="n"/>
      <c r="J10" s="1998" t="n"/>
      <c r="K10" s="2000" t="n"/>
      <c r="L10" s="1996" t="inlineStr">
        <is>
          <t>ноябрь</t>
        </is>
      </c>
      <c r="M10" s="1997" t="n"/>
      <c r="N10" s="1997" t="n"/>
      <c r="O10" s="1998" t="n"/>
      <c r="P10" s="1996" t="inlineStr">
        <is>
          <t>декабрь</t>
        </is>
      </c>
      <c r="Q10" s="1997" t="n"/>
      <c r="R10" s="1997" t="n"/>
      <c r="S10" s="1998" t="n"/>
      <c r="T10" s="2000" t="n"/>
      <c r="U10" s="1996" t="inlineStr">
        <is>
          <t>январь</t>
        </is>
      </c>
      <c r="V10" s="1997" t="n"/>
      <c r="W10" s="1998" t="n"/>
      <c r="X10" s="2001" t="n"/>
      <c r="Y10" s="1996" t="inlineStr">
        <is>
          <t>февраль</t>
        </is>
      </c>
      <c r="Z10" s="1997" t="n"/>
      <c r="AA10" s="1998" t="n"/>
      <c r="AB10" s="2001" t="n"/>
      <c r="AC10" s="1996" t="inlineStr">
        <is>
          <t>март</t>
        </is>
      </c>
      <c r="AD10" s="1997" t="n"/>
      <c r="AE10" s="1997" t="n"/>
      <c r="AF10" s="1998" t="n"/>
      <c r="AG10" s="2001" t="n"/>
      <c r="AH10" s="1996" t="inlineStr">
        <is>
          <t>апрель</t>
        </is>
      </c>
      <c r="AI10" s="1997" t="n"/>
      <c r="AJ10" s="1998" t="n"/>
      <c r="AK10" s="2001" t="n"/>
      <c r="AL10" s="1996" t="inlineStr">
        <is>
          <t>май</t>
        </is>
      </c>
      <c r="AM10" s="1997" t="n"/>
      <c r="AN10" s="1997" t="n"/>
      <c r="AO10" s="1998" t="n"/>
      <c r="AP10" s="1996" t="inlineStr">
        <is>
          <t>июнь</t>
        </is>
      </c>
      <c r="AQ10" s="1997" t="n"/>
      <c r="AR10" s="1997" t="n"/>
      <c r="AS10" s="1998" t="n"/>
      <c r="AT10" s="1066" t="n"/>
      <c r="AU10" s="552" t="n"/>
      <c r="AV10" s="1996" t="inlineStr">
        <is>
          <t>июль</t>
        </is>
      </c>
      <c r="AW10" s="1997" t="n"/>
      <c r="AX10" s="1998" t="n"/>
      <c r="AY10" s="2002" t="n"/>
      <c r="AZ10" s="2003" t="inlineStr">
        <is>
          <t>август</t>
        </is>
      </c>
      <c r="BA10" s="1997" t="n"/>
      <c r="BB10" s="1997" t="n"/>
      <c r="BC10" s="2004" t="n"/>
      <c r="BD10" s="2244" t="inlineStr">
        <is>
          <t>Теоретическое обучение</t>
        </is>
      </c>
      <c r="BE10" s="2245" t="inlineStr">
        <is>
          <t>Экзаменационные сессии</t>
        </is>
      </c>
      <c r="BF10" s="554" t="inlineStr">
        <is>
          <t>Производственные практики</t>
        </is>
      </c>
      <c r="BG10" s="2245" t="inlineStr">
        <is>
          <t>Магистерская диссертация</t>
        </is>
      </c>
      <c r="BH10" s="2245" t="inlineStr">
        <is>
          <t>Итоговая аттестация</t>
        </is>
      </c>
      <c r="BI10" s="2245" t="inlineStr">
        <is>
          <t>Каникулы</t>
        </is>
      </c>
      <c r="BJ10" s="2008" t="inlineStr">
        <is>
          <t>Всего</t>
        </is>
      </c>
      <c r="BK10" s="516" t="n"/>
      <c r="BL10" s="1" t="n"/>
      <c r="BM10" s="516" t="n"/>
      <c r="BN10" s="1" t="n"/>
      <c r="BO10" s="516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32" t="n"/>
      <c r="B11" s="2009" t="n"/>
      <c r="C11" s="2010" t="n">
        <v>1</v>
      </c>
      <c r="D11" s="2010" t="n">
        <v>8</v>
      </c>
      <c r="E11" s="2010" t="n">
        <v>15</v>
      </c>
      <c r="F11" s="2010" t="n">
        <v>22</v>
      </c>
      <c r="G11" s="567" t="n">
        <v>29</v>
      </c>
      <c r="H11" s="2010" t="n">
        <v>6</v>
      </c>
      <c r="I11" s="2010" t="n">
        <v>13</v>
      </c>
      <c r="J11" s="2010" t="n">
        <v>20</v>
      </c>
      <c r="K11" s="567" t="n">
        <v>27</v>
      </c>
      <c r="L11" s="2010" t="n">
        <v>3</v>
      </c>
      <c r="M11" s="2010" t="n">
        <v>10</v>
      </c>
      <c r="N11" s="2010" t="n">
        <v>17</v>
      </c>
      <c r="O11" s="2010" t="n">
        <v>24</v>
      </c>
      <c r="P11" s="2010" t="n">
        <v>1</v>
      </c>
      <c r="Q11" s="2010" t="n">
        <v>8</v>
      </c>
      <c r="R11" s="2010" t="n">
        <v>15</v>
      </c>
      <c r="S11" s="2010" t="n">
        <v>22</v>
      </c>
      <c r="T11" s="567" t="n">
        <v>29</v>
      </c>
      <c r="U11" s="2010" t="n">
        <v>5</v>
      </c>
      <c r="V11" s="2010" t="n">
        <v>12</v>
      </c>
      <c r="W11" s="2010" t="n">
        <v>19</v>
      </c>
      <c r="X11" s="567" t="n">
        <v>26</v>
      </c>
      <c r="Y11" s="2010" t="n">
        <v>2</v>
      </c>
      <c r="Z11" s="2010" t="n">
        <v>9</v>
      </c>
      <c r="AA11" s="2010" t="n">
        <v>16</v>
      </c>
      <c r="AB11" s="567" t="n">
        <v>23</v>
      </c>
      <c r="AC11" s="2010" t="n">
        <v>2</v>
      </c>
      <c r="AD11" s="2010" t="n">
        <v>9</v>
      </c>
      <c r="AE11" s="2010" t="n">
        <v>16</v>
      </c>
      <c r="AF11" s="2010" t="n">
        <v>23</v>
      </c>
      <c r="AG11" s="567" t="n">
        <v>30</v>
      </c>
      <c r="AH11" s="2010" t="n">
        <v>6</v>
      </c>
      <c r="AI11" s="2010" t="n">
        <v>13</v>
      </c>
      <c r="AJ11" s="2010" t="n">
        <v>20</v>
      </c>
      <c r="AK11" s="567" t="n">
        <v>27</v>
      </c>
      <c r="AL11" s="2010" t="n">
        <v>4</v>
      </c>
      <c r="AM11" s="2010" t="n">
        <v>11</v>
      </c>
      <c r="AN11" s="2010" t="n">
        <v>18</v>
      </c>
      <c r="AO11" s="2010" t="n">
        <v>25</v>
      </c>
      <c r="AP11" s="2010" t="n">
        <v>1</v>
      </c>
      <c r="AQ11" s="2010" t="n">
        <v>8</v>
      </c>
      <c r="AR11" s="2010" t="n">
        <v>15</v>
      </c>
      <c r="AS11" s="2010" t="n">
        <v>22</v>
      </c>
      <c r="AT11" s="567" t="n">
        <v>29</v>
      </c>
      <c r="AU11" s="139" t="n"/>
      <c r="AV11" s="2010" t="n">
        <v>6</v>
      </c>
      <c r="AW11" s="2010" t="n">
        <v>13</v>
      </c>
      <c r="AX11" s="2010" t="n">
        <v>20</v>
      </c>
      <c r="AY11" s="1220" t="n">
        <v>27</v>
      </c>
      <c r="AZ11" s="2010" t="n">
        <v>3</v>
      </c>
      <c r="BA11" s="2010" t="n">
        <v>10</v>
      </c>
      <c r="BB11" s="2010" t="n">
        <v>17</v>
      </c>
      <c r="BC11" s="798" t="n">
        <v>24</v>
      </c>
      <c r="BD11" s="2011" t="n"/>
      <c r="BE11" s="2011" t="n"/>
      <c r="BF11" s="112" t="n"/>
      <c r="BG11" s="2011" t="n"/>
      <c r="BH11" s="2011" t="n"/>
      <c r="BI11" s="2011" t="n"/>
      <c r="BJ11" s="2011" t="n"/>
      <c r="BK11" s="1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32" t="n"/>
      <c r="B12" s="2009" t="n"/>
      <c r="C12" s="2010" t="n">
        <v>7</v>
      </c>
      <c r="D12" s="2010" t="n">
        <v>14</v>
      </c>
      <c r="E12" s="2010" t="n">
        <v>21</v>
      </c>
      <c r="F12" s="2010" t="n">
        <v>28</v>
      </c>
      <c r="G12" s="2010" t="n">
        <v>5</v>
      </c>
      <c r="H12" s="2010" t="n">
        <v>12</v>
      </c>
      <c r="I12" s="2010" t="n">
        <v>19</v>
      </c>
      <c r="J12" s="2010" t="n">
        <v>26</v>
      </c>
      <c r="K12" s="2010" t="n">
        <v>2</v>
      </c>
      <c r="L12" s="2010" t="n">
        <v>9</v>
      </c>
      <c r="M12" s="2010" t="n">
        <v>16</v>
      </c>
      <c r="N12" s="2010" t="n">
        <v>23</v>
      </c>
      <c r="O12" s="2010" t="n">
        <v>30</v>
      </c>
      <c r="P12" s="2010" t="n">
        <v>7</v>
      </c>
      <c r="Q12" s="2010" t="n">
        <v>14</v>
      </c>
      <c r="R12" s="2010" t="n">
        <v>21</v>
      </c>
      <c r="S12" s="2010" t="n">
        <v>28</v>
      </c>
      <c r="T12" s="2010" t="n">
        <v>4</v>
      </c>
      <c r="U12" s="2010" t="n">
        <v>11</v>
      </c>
      <c r="V12" s="2010" t="n">
        <v>18</v>
      </c>
      <c r="W12" s="2010" t="n">
        <v>25</v>
      </c>
      <c r="X12" s="2010" t="n">
        <v>1</v>
      </c>
      <c r="Y12" s="2010" t="n">
        <v>8</v>
      </c>
      <c r="Z12" s="2010" t="n">
        <v>15</v>
      </c>
      <c r="AA12" s="2010" t="n">
        <v>22</v>
      </c>
      <c r="AB12" s="2010" t="n">
        <v>1</v>
      </c>
      <c r="AC12" s="2010" t="n">
        <v>8</v>
      </c>
      <c r="AD12" s="2010" t="n">
        <v>15</v>
      </c>
      <c r="AE12" s="2010" t="n">
        <v>22</v>
      </c>
      <c r="AF12" s="2010" t="n">
        <v>29</v>
      </c>
      <c r="AG12" s="2010" t="n">
        <v>5</v>
      </c>
      <c r="AH12" s="2010" t="n">
        <v>12</v>
      </c>
      <c r="AI12" s="2010" t="n">
        <v>19</v>
      </c>
      <c r="AJ12" s="2010" t="n">
        <v>26</v>
      </c>
      <c r="AK12" s="2010" t="n">
        <v>3</v>
      </c>
      <c r="AL12" s="2010" t="n">
        <v>10</v>
      </c>
      <c r="AM12" s="2010" t="n">
        <v>17</v>
      </c>
      <c r="AN12" s="2010" t="n">
        <v>24</v>
      </c>
      <c r="AO12" s="2010" t="n">
        <v>31</v>
      </c>
      <c r="AP12" s="2010" t="n">
        <v>7</v>
      </c>
      <c r="AQ12" s="2010" t="n">
        <v>14</v>
      </c>
      <c r="AR12" s="2010" t="n">
        <v>21</v>
      </c>
      <c r="AS12" s="2010" t="n">
        <v>28</v>
      </c>
      <c r="AT12" s="797" t="n">
        <v>5</v>
      </c>
      <c r="AU12" s="128" t="n"/>
      <c r="AV12" s="2010" t="n">
        <v>12</v>
      </c>
      <c r="AW12" s="2010" t="n">
        <v>19</v>
      </c>
      <c r="AX12" s="2010" t="n">
        <v>26</v>
      </c>
      <c r="AY12" s="798" t="n">
        <v>2</v>
      </c>
      <c r="AZ12" s="2010" t="n">
        <v>9</v>
      </c>
      <c r="BA12" s="2010" t="n">
        <v>16</v>
      </c>
      <c r="BB12" s="2010" t="n">
        <v>23</v>
      </c>
      <c r="BC12" s="798" t="n">
        <v>31</v>
      </c>
      <c r="BD12" s="2011" t="n"/>
      <c r="BE12" s="2011" t="n"/>
      <c r="BF12" s="112" t="n"/>
      <c r="BG12" s="2011" t="n"/>
      <c r="BH12" s="2011" t="n"/>
      <c r="BI12" s="2011" t="n"/>
      <c r="BJ12" s="2011" t="n"/>
      <c r="BK12" s="1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32" t="n"/>
      <c r="B13" s="2012" t="n"/>
      <c r="C13" s="2010" t="n">
        <v>1</v>
      </c>
      <c r="D13" s="2010" t="n">
        <v>2</v>
      </c>
      <c r="E13" s="2010" t="n">
        <v>3</v>
      </c>
      <c r="F13" s="2010" t="n">
        <v>4</v>
      </c>
      <c r="G13" s="2010" t="n">
        <v>5</v>
      </c>
      <c r="H13" s="2010" t="n">
        <v>6</v>
      </c>
      <c r="I13" s="2010" t="n">
        <v>7</v>
      </c>
      <c r="J13" s="2010" t="n">
        <v>8</v>
      </c>
      <c r="K13" s="2010" t="n">
        <v>9</v>
      </c>
      <c r="L13" s="2010" t="n">
        <v>10</v>
      </c>
      <c r="M13" s="2010" t="n">
        <v>11</v>
      </c>
      <c r="N13" s="2010" t="n">
        <v>12</v>
      </c>
      <c r="O13" s="2010" t="n">
        <v>13</v>
      </c>
      <c r="P13" s="2010" t="n">
        <v>14</v>
      </c>
      <c r="Q13" s="2010" t="n">
        <v>15</v>
      </c>
      <c r="R13" s="2010" t="n">
        <v>16</v>
      </c>
      <c r="S13" s="2010" t="n">
        <v>17</v>
      </c>
      <c r="T13" s="2010" t="n">
        <v>18</v>
      </c>
      <c r="U13" s="2010" t="n">
        <v>19</v>
      </c>
      <c r="V13" s="2010" t="n">
        <v>20</v>
      </c>
      <c r="W13" s="2010" t="n">
        <v>21</v>
      </c>
      <c r="X13" s="2010" t="n">
        <v>22</v>
      </c>
      <c r="Y13" s="2010" t="n">
        <v>23</v>
      </c>
      <c r="Z13" s="2010" t="n">
        <v>24</v>
      </c>
      <c r="AA13" s="2010" t="n">
        <v>25</v>
      </c>
      <c r="AB13" s="2010" t="n">
        <v>26</v>
      </c>
      <c r="AC13" s="2010" t="n">
        <v>27</v>
      </c>
      <c r="AD13" s="2010" t="n">
        <v>28</v>
      </c>
      <c r="AE13" s="2010" t="n">
        <v>29</v>
      </c>
      <c r="AF13" s="2010" t="n">
        <v>30</v>
      </c>
      <c r="AG13" s="2010" t="n">
        <v>31</v>
      </c>
      <c r="AH13" s="2010" t="n">
        <v>32</v>
      </c>
      <c r="AI13" s="2010" t="n">
        <v>33</v>
      </c>
      <c r="AJ13" s="2010" t="n">
        <v>34</v>
      </c>
      <c r="AK13" s="2010" t="n">
        <v>35</v>
      </c>
      <c r="AL13" s="2010" t="n">
        <v>36</v>
      </c>
      <c r="AM13" s="2010" t="n">
        <v>37</v>
      </c>
      <c r="AN13" s="2010" t="n">
        <v>38</v>
      </c>
      <c r="AO13" s="2010" t="n">
        <v>39</v>
      </c>
      <c r="AP13" s="2010" t="n">
        <v>40</v>
      </c>
      <c r="AQ13" s="2010" t="n">
        <v>41</v>
      </c>
      <c r="AR13" s="2010" t="n">
        <v>42</v>
      </c>
      <c r="AS13" s="2010" t="n">
        <v>43</v>
      </c>
      <c r="AT13" s="797" t="n">
        <v>44</v>
      </c>
      <c r="AU13" s="128" t="n"/>
      <c r="AV13" s="2010" t="n">
        <v>45</v>
      </c>
      <c r="AW13" s="2010" t="n">
        <v>46</v>
      </c>
      <c r="AX13" s="2010" t="n">
        <v>47</v>
      </c>
      <c r="AY13" s="798" t="n">
        <v>48</v>
      </c>
      <c r="AZ13" s="2010" t="n">
        <v>49</v>
      </c>
      <c r="BA13" s="2010" t="n">
        <v>50</v>
      </c>
      <c r="BB13" s="2010" t="n">
        <v>51</v>
      </c>
      <c r="BC13" s="798" t="n">
        <v>52</v>
      </c>
      <c r="BD13" s="2014" t="n"/>
      <c r="BE13" s="2014" t="n"/>
      <c r="BF13" s="138" t="n"/>
      <c r="BG13" s="2014" t="n"/>
      <c r="BH13" s="2014" t="n"/>
      <c r="BI13" s="2014" t="n"/>
      <c r="BJ13" s="2014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75" t="n"/>
      <c r="B14" s="2015" t="inlineStr">
        <is>
          <t>I</t>
        </is>
      </c>
      <c r="C14" s="2016" t="n"/>
      <c r="D14" s="2016" t="n"/>
      <c r="E14" s="2016" t="n"/>
      <c r="F14" s="2016" t="n"/>
      <c r="G14" s="2016" t="n"/>
      <c r="H14" s="2016" t="n"/>
      <c r="I14" s="2016" t="n"/>
      <c r="J14" s="2016" t="n"/>
      <c r="K14" s="2016" t="inlineStr">
        <is>
          <t>18</t>
        </is>
      </c>
      <c r="L14" s="2016" t="n"/>
      <c r="M14" s="2016" t="n"/>
      <c r="N14" s="2016" t="n"/>
      <c r="O14" s="2016" t="n"/>
      <c r="P14" s="2016" t="n"/>
      <c r="Q14" s="2016" t="n"/>
      <c r="R14" s="2016" t="n"/>
      <c r="S14" s="2016" t="n"/>
      <c r="T14" s="2016" t="n"/>
      <c r="U14" s="703" t="inlineStr">
        <is>
          <t>:</t>
        </is>
      </c>
      <c r="V14" s="703" t="inlineStr">
        <is>
          <t>:</t>
        </is>
      </c>
      <c r="W14" s="703" t="inlineStr">
        <is>
          <t>:</t>
        </is>
      </c>
      <c r="X14" s="703" t="inlineStr">
        <is>
          <t>=</t>
        </is>
      </c>
      <c r="Y14" s="703" t="inlineStr">
        <is>
          <t>=</t>
        </is>
      </c>
      <c r="Z14" s="2017" t="n"/>
      <c r="AA14" s="2148" t="n"/>
      <c r="AB14" s="2017" t="n"/>
      <c r="AC14" s="2017" t="n"/>
      <c r="AD14" s="2017" t="n"/>
      <c r="AE14" s="2017" t="n"/>
      <c r="AF14" s="2017" t="n"/>
      <c r="AG14" s="2017" t="n"/>
      <c r="AH14" s="2017" t="n"/>
      <c r="AI14" s="2019" t="inlineStr">
        <is>
          <t>18</t>
        </is>
      </c>
      <c r="AJ14" s="2017" t="n"/>
      <c r="AK14" s="2017" t="n"/>
      <c r="AL14" s="2017" t="n"/>
      <c r="AM14" s="2017" t="n"/>
      <c r="AN14" s="2017" t="n"/>
      <c r="AO14" s="703" t="n"/>
      <c r="AP14" s="703" t="n"/>
      <c r="AQ14" s="703" t="n"/>
      <c r="AR14" s="703" t="inlineStr">
        <is>
          <t>:</t>
        </is>
      </c>
      <c r="AS14" s="703" t="inlineStr">
        <is>
          <t>:</t>
        </is>
      </c>
      <c r="AT14" s="804" t="inlineStr">
        <is>
          <t>:</t>
        </is>
      </c>
      <c r="AU14" s="128" t="n"/>
      <c r="AV14" s="703" t="inlineStr">
        <is>
          <t>=</t>
        </is>
      </c>
      <c r="AW14" s="703" t="inlineStr">
        <is>
          <t>=</t>
        </is>
      </c>
      <c r="AX14" s="703" t="inlineStr">
        <is>
          <t>=</t>
        </is>
      </c>
      <c r="AY14" s="636" t="inlineStr">
        <is>
          <t>=</t>
        </is>
      </c>
      <c r="AZ14" s="703" t="inlineStr">
        <is>
          <t>=</t>
        </is>
      </c>
      <c r="BA14" s="703" t="inlineStr">
        <is>
          <t>=</t>
        </is>
      </c>
      <c r="BB14" s="447" t="inlineStr">
        <is>
          <t>=</t>
        </is>
      </c>
      <c r="BC14" s="636" t="inlineStr">
        <is>
          <t>=</t>
        </is>
      </c>
      <c r="BD14" s="2020" t="n">
        <v>36</v>
      </c>
      <c r="BE14" s="2020" t="n">
        <v>6</v>
      </c>
      <c r="BF14" s="2020" t="n"/>
      <c r="BG14" s="2020" t="n"/>
      <c r="BH14" s="2020" t="n"/>
      <c r="BI14" s="2020" t="n">
        <v>10</v>
      </c>
      <c r="BJ14" s="2020">
        <f>BD14+BE14+BF14+BG14+BH14+BI14</f>
        <v/>
      </c>
      <c r="BK14" s="88" t="n"/>
      <c r="BL14" s="1" t="n"/>
      <c r="BM14" s="88" t="n"/>
      <c r="BN14" s="1" t="n"/>
      <c r="BO14" s="88" t="n"/>
      <c r="BP14" s="1" t="n"/>
      <c r="BQ14" s="88" t="n"/>
      <c r="BR14" s="1" t="n"/>
      <c r="BS14" s="88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75" t="n"/>
      <c r="B15" s="1649" t="inlineStr">
        <is>
          <t>II</t>
        </is>
      </c>
      <c r="C15" s="2021" t="n"/>
      <c r="D15" s="2021" t="n"/>
      <c r="E15" s="2021" t="n"/>
      <c r="F15" s="2021" t="n"/>
      <c r="G15" s="2021" t="n"/>
      <c r="H15" s="2021" t="n"/>
      <c r="I15" s="2021" t="n"/>
      <c r="J15" s="2021" t="n">
        <v>15</v>
      </c>
      <c r="K15" s="2021" t="n"/>
      <c r="L15" s="2021" t="n"/>
      <c r="M15" s="2021" t="n"/>
      <c r="N15" s="589" t="n"/>
      <c r="O15" s="589" t="n"/>
      <c r="P15" s="1875" t="n"/>
      <c r="Q15" s="1875" t="n"/>
      <c r="R15" s="1875" t="inlineStr">
        <is>
          <t>:</t>
        </is>
      </c>
      <c r="S15" s="1875" t="inlineStr">
        <is>
          <t>:</t>
        </is>
      </c>
      <c r="T15" s="1875" t="inlineStr">
        <is>
          <t>:</t>
        </is>
      </c>
      <c r="U15" s="1875" t="inlineStr">
        <is>
          <t>=</t>
        </is>
      </c>
      <c r="V15" s="589" t="inlineStr">
        <is>
          <t>=</t>
        </is>
      </c>
      <c r="W15" s="589" t="inlineStr">
        <is>
          <t>Х</t>
        </is>
      </c>
      <c r="X15" s="589" t="inlineStr">
        <is>
          <t>Х</t>
        </is>
      </c>
      <c r="Y15" s="1875" t="inlineStr">
        <is>
          <t>X</t>
        </is>
      </c>
      <c r="Z15" s="1875" t="inlineStr">
        <is>
          <t>X</t>
        </is>
      </c>
      <c r="AA15" s="1875" t="inlineStr">
        <is>
          <t>X</t>
        </is>
      </c>
      <c r="AB15" s="1875" t="inlineStr">
        <is>
          <t>X</t>
        </is>
      </c>
      <c r="AC15" s="1875" t="inlineStr">
        <is>
          <t>X</t>
        </is>
      </c>
      <c r="AD15" s="1875" t="inlineStr">
        <is>
          <t>X</t>
        </is>
      </c>
      <c r="AE15" s="1875" t="inlineStr">
        <is>
          <t>X</t>
        </is>
      </c>
      <c r="AF15" s="1875" t="inlineStr">
        <is>
          <t>X</t>
        </is>
      </c>
      <c r="AG15" s="589" t="inlineStr">
        <is>
          <t>/</t>
        </is>
      </c>
      <c r="AH15" s="589" t="inlineStr">
        <is>
          <t>/</t>
        </is>
      </c>
      <c r="AI15" s="589" t="inlineStr">
        <is>
          <t>/</t>
        </is>
      </c>
      <c r="AJ15" s="589" t="inlineStr">
        <is>
          <t>/</t>
        </is>
      </c>
      <c r="AK15" s="589" t="inlineStr">
        <is>
          <t>/</t>
        </is>
      </c>
      <c r="AL15" s="589" t="inlineStr">
        <is>
          <t>/</t>
        </is>
      </c>
      <c r="AM15" s="589" t="inlineStr">
        <is>
          <t>/</t>
        </is>
      </c>
      <c r="AN15" s="589" t="inlineStr">
        <is>
          <t>/</t>
        </is>
      </c>
      <c r="AO15" s="589" t="inlineStr">
        <is>
          <t>/</t>
        </is>
      </c>
      <c r="AP15" s="589" t="inlineStr">
        <is>
          <t>/</t>
        </is>
      </c>
      <c r="AQ15" s="589" t="inlineStr">
        <is>
          <t>/</t>
        </is>
      </c>
      <c r="AR15" s="589" t="inlineStr">
        <is>
          <t>/</t>
        </is>
      </c>
      <c r="AS15" s="589" t="inlineStr">
        <is>
          <t>//</t>
        </is>
      </c>
      <c r="AT15" s="341" t="inlineStr">
        <is>
          <t>//</t>
        </is>
      </c>
      <c r="AU15" s="2022" t="n"/>
      <c r="AV15" s="2246" t="n"/>
      <c r="AW15" s="194" t="n"/>
      <c r="AX15" s="194" t="n"/>
      <c r="AY15" s="194" t="n"/>
      <c r="AZ15" s="194" t="n"/>
      <c r="BA15" s="194" t="n"/>
      <c r="BB15" s="194" t="n"/>
      <c r="BC15" s="195" t="n"/>
      <c r="BD15" s="576" t="n">
        <v>15</v>
      </c>
      <c r="BE15" s="576" t="n">
        <v>3</v>
      </c>
      <c r="BF15" s="576" t="n">
        <v>10</v>
      </c>
      <c r="BG15" s="576" t="n">
        <v>12</v>
      </c>
      <c r="BH15" s="2247" t="n">
        <v>2</v>
      </c>
      <c r="BI15" s="576" t="n">
        <v>2</v>
      </c>
      <c r="BJ15" s="2020">
        <f>BD15+BE15+BF15+BG15+BH15+BI15</f>
        <v/>
      </c>
      <c r="BK15" s="88" t="n"/>
      <c r="BL15" s="1" t="n"/>
      <c r="BM15" s="88" t="n"/>
      <c r="BN15" s="1" t="n"/>
      <c r="BO15" s="88" t="n"/>
      <c r="BP15" s="1" t="n"/>
      <c r="BQ15" s="88" t="n"/>
      <c r="BR15" s="1" t="n"/>
      <c r="BS15" s="88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75" t="n"/>
      <c r="B16" s="346" t="n"/>
      <c r="C16" s="347" t="n"/>
      <c r="D16" s="347" t="n"/>
      <c r="E16" s="347" t="n"/>
      <c r="F16" s="347" t="n"/>
      <c r="G16" s="347" t="n"/>
      <c r="H16" s="347" t="n"/>
      <c r="I16" s="347" t="n"/>
      <c r="J16" s="347" t="n"/>
      <c r="K16" s="347" t="n"/>
      <c r="L16" s="347" t="n"/>
      <c r="M16" s="347" t="n"/>
      <c r="N16" s="347" t="n"/>
      <c r="O16" s="347" t="n"/>
      <c r="P16" s="347" t="n"/>
      <c r="Q16" s="347" t="n"/>
      <c r="R16" s="347" t="n"/>
      <c r="S16" s="347" t="n"/>
      <c r="T16" s="347" t="n"/>
      <c r="U16" s="347" t="n"/>
      <c r="V16" s="347" t="n"/>
      <c r="W16" s="347" t="n"/>
      <c r="X16" s="347" t="n"/>
      <c r="Y16" s="346" t="n"/>
      <c r="Z16" s="346" t="n"/>
      <c r="AA16" s="75" t="n"/>
      <c r="AB16" s="346" t="n"/>
      <c r="AC16" s="346" t="n"/>
      <c r="AD16" s="346" t="n"/>
      <c r="AE16" s="346" t="n"/>
      <c r="AF16" s="346" t="n"/>
      <c r="AG16" s="346" t="n"/>
      <c r="AH16" s="346" t="n"/>
      <c r="AI16" s="346" t="n"/>
      <c r="AJ16" s="346" t="n"/>
      <c r="AK16" s="346" t="n"/>
      <c r="AL16" s="346" t="n"/>
      <c r="AM16" s="346" t="n"/>
      <c r="AN16" s="346" t="n"/>
      <c r="AO16" s="346" t="n"/>
      <c r="AP16" s="346" t="n"/>
      <c r="AQ16" s="346" t="n"/>
      <c r="AR16" s="346" t="n"/>
      <c r="AS16" s="346" t="n"/>
      <c r="AT16" s="346" t="n"/>
      <c r="AU16" s="346" t="n"/>
      <c r="AV16" s="346" t="n"/>
      <c r="AW16" s="346" t="n"/>
      <c r="AX16" s="346" t="n"/>
      <c r="AY16" s="346" t="n"/>
      <c r="AZ16" s="346" t="n"/>
      <c r="BA16" s="346" t="n"/>
      <c r="BB16" s="346" t="n"/>
      <c r="BC16" s="89">
        <f>SUM(BB17:BC18)</f>
        <v/>
      </c>
      <c r="BD16" s="1620">
        <f>BD14+BD15</f>
        <v/>
      </c>
      <c r="BE16" s="576">
        <f>BE14+BE15</f>
        <v/>
      </c>
      <c r="BF16" s="1620">
        <f>BF14+BF15</f>
        <v/>
      </c>
      <c r="BG16" s="576">
        <f>BG14+BG15</f>
        <v/>
      </c>
      <c r="BH16" s="576">
        <f>BH14+BH15</f>
        <v/>
      </c>
      <c r="BI16" s="576">
        <f>BI14+BI15</f>
        <v/>
      </c>
      <c r="BJ16" s="576">
        <f>BJ14+BJ15</f>
        <v/>
      </c>
      <c r="BK16" s="88" t="n"/>
      <c r="BL16" s="88" t="n"/>
      <c r="BM16" s="1" t="n"/>
      <c r="BN16" s="88" t="n"/>
      <c r="BO16" s="1" t="n"/>
      <c r="BP16" s="88" t="n"/>
      <c r="BQ16" s="1" t="n"/>
      <c r="BR16" s="88" t="n"/>
      <c r="BS16" s="1" t="n"/>
      <c r="BT16" s="75" t="n"/>
      <c r="BU16" s="75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92" t="n"/>
      <c r="B17" s="91" t="inlineStr">
        <is>
          <t>Обозначения:</t>
        </is>
      </c>
      <c r="C17" s="92" t="n"/>
      <c r="D17" s="91" t="n"/>
      <c r="E17" s="91" t="n"/>
      <c r="F17" s="91" t="n"/>
      <c r="G17" s="92" t="n"/>
      <c r="H17" s="93" t="n"/>
      <c r="I17" s="94" t="inlineStr">
        <is>
          <t>−</t>
        </is>
      </c>
      <c r="J17" s="91" t="inlineStr">
        <is>
          <t>теоретическое обучение</t>
        </is>
      </c>
      <c r="K17" s="91" t="n"/>
      <c r="L17" s="91" t="n"/>
      <c r="M17" s="91" t="n"/>
      <c r="N17" s="91" t="n"/>
      <c r="O17" s="91" t="n"/>
      <c r="P17" s="91" t="n"/>
      <c r="Q17" s="91" t="n"/>
      <c r="R17" s="94" t="n"/>
      <c r="S17" s="94" t="n"/>
      <c r="T17" s="92" t="n"/>
      <c r="U17" s="92" t="n"/>
      <c r="V17" s="95" t="inlineStr">
        <is>
          <t>Х</t>
        </is>
      </c>
      <c r="W17" s="94" t="inlineStr">
        <is>
          <t>−</t>
        </is>
      </c>
      <c r="X17" s="91" t="inlineStr">
        <is>
          <t>производственная практика</t>
        </is>
      </c>
      <c r="Y17" s="90" t="n"/>
      <c r="Z17" s="90" t="n"/>
      <c r="AA17" s="90" t="n"/>
      <c r="AB17" s="90" t="n"/>
      <c r="AC17" s="90" t="n"/>
      <c r="AD17" s="92" t="n"/>
      <c r="AE17" s="92" t="n"/>
      <c r="AF17" s="92" t="n"/>
      <c r="AG17" s="92" t="n"/>
      <c r="AH17" s="92" t="n"/>
      <c r="AI17" s="92" t="n"/>
      <c r="AJ17" s="92" t="n"/>
      <c r="AK17" s="92" t="n"/>
      <c r="AL17" s="96" t="inlineStr">
        <is>
          <t>//</t>
        </is>
      </c>
      <c r="AM17" s="94" t="inlineStr">
        <is>
          <t>−</t>
        </is>
      </c>
      <c r="AN17" s="91" t="inlineStr">
        <is>
          <t>итоговая аттестация</t>
        </is>
      </c>
      <c r="AO17" s="91" t="n"/>
      <c r="AP17" s="91" t="n"/>
      <c r="AQ17" s="91" t="n"/>
      <c r="AR17" s="92" t="n"/>
      <c r="AS17" s="92" t="n"/>
      <c r="AT17" s="92" t="n"/>
      <c r="AU17" s="91" t="n"/>
      <c r="AV17" s="91" t="n"/>
      <c r="AW17" s="91" t="n"/>
      <c r="AX17" s="91" t="n"/>
      <c r="AY17" s="97" t="n"/>
      <c r="AZ17" s="97" t="n"/>
      <c r="BA17" s="97" t="n"/>
      <c r="BB17" s="97" t="n"/>
      <c r="BC17" s="97" t="n"/>
      <c r="BD17" s="97" t="n"/>
      <c r="BE17" s="97" t="n"/>
      <c r="BF17" s="97" t="n"/>
      <c r="BG17" s="97" t="n"/>
      <c r="BH17" s="97" t="n"/>
      <c r="BI17" s="97" t="n"/>
      <c r="BJ17" s="97" t="n"/>
      <c r="BK17" s="1450" t="n"/>
      <c r="BL17" s="97" t="n"/>
      <c r="BM17" s="97" t="n"/>
      <c r="BN17" s="97" t="n"/>
      <c r="BO17" s="97" t="n"/>
      <c r="BP17" s="97" t="n"/>
      <c r="BQ17" s="97" t="n"/>
      <c r="BR17" s="97" t="n"/>
      <c r="BS17" s="97" t="n"/>
      <c r="BT17" s="97" t="n"/>
      <c r="BU17" s="97" t="n"/>
      <c r="BV17" s="97" t="n"/>
      <c r="BW17" s="92" t="n"/>
      <c r="BX17" s="92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92" t="n"/>
      <c r="B18" s="91" t="n"/>
      <c r="C18" s="92" t="n"/>
      <c r="D18" s="91" t="n"/>
      <c r="E18" s="91" t="n"/>
      <c r="F18" s="91" t="n"/>
      <c r="G18" s="91" t="n"/>
      <c r="H18" s="91" t="n"/>
      <c r="I18" s="91" t="n"/>
      <c r="J18" s="91" t="n"/>
      <c r="K18" s="91" t="n"/>
      <c r="L18" s="91" t="n"/>
      <c r="M18" s="91" t="n"/>
      <c r="N18" s="91" t="n"/>
      <c r="O18" s="91" t="n"/>
      <c r="P18" s="91" t="n"/>
      <c r="Q18" s="91" t="n"/>
      <c r="R18" s="91" t="n"/>
      <c r="S18" s="91" t="n"/>
      <c r="T18" s="92" t="n"/>
      <c r="U18" s="92" t="n"/>
      <c r="V18" s="91" t="n"/>
      <c r="W18" s="91" t="n"/>
      <c r="X18" s="91" t="n"/>
      <c r="Y18" s="90" t="n"/>
      <c r="Z18" s="90" t="n"/>
      <c r="AA18" s="90" t="n"/>
      <c r="AB18" s="90" t="n"/>
      <c r="AC18" s="90" t="n"/>
      <c r="AD18" s="91" t="n"/>
      <c r="AE18" s="91" t="n"/>
      <c r="AF18" s="92" t="n"/>
      <c r="AG18" s="92" t="n"/>
      <c r="AH18" s="92" t="n"/>
      <c r="AI18" s="92" t="n"/>
      <c r="AJ18" s="92" t="n"/>
      <c r="AK18" s="92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2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94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2" t="n"/>
      <c r="BX18" s="92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92" t="n"/>
      <c r="B19" s="91" t="n"/>
      <c r="C19" s="91" t="n"/>
      <c r="D19" s="91" t="n"/>
      <c r="E19" s="91" t="n"/>
      <c r="F19" s="91" t="n"/>
      <c r="G19" s="92" t="n"/>
      <c r="H19" s="95" t="inlineStr">
        <is>
          <t>:</t>
        </is>
      </c>
      <c r="I19" s="94" t="inlineStr">
        <is>
          <t>−</t>
        </is>
      </c>
      <c r="J19" s="91" t="inlineStr">
        <is>
          <t>экзаменационная сессия</t>
        </is>
      </c>
      <c r="K19" s="91" t="n"/>
      <c r="L19" s="91" t="n"/>
      <c r="M19" s="91" t="n"/>
      <c r="N19" s="91" t="n"/>
      <c r="O19" s="91" t="n"/>
      <c r="P19" s="91" t="n"/>
      <c r="Q19" s="91" t="n"/>
      <c r="R19" s="94" t="n"/>
      <c r="S19" s="94" t="n"/>
      <c r="T19" s="92" t="n"/>
      <c r="U19" s="92" t="n"/>
      <c r="V19" s="96" t="inlineStr">
        <is>
          <t>/</t>
        </is>
      </c>
      <c r="W19" s="94" t="inlineStr">
        <is>
          <t>−</t>
        </is>
      </c>
      <c r="X19" s="91" t="inlineStr">
        <is>
          <t>магистерская диссертация</t>
        </is>
      </c>
      <c r="Y19" s="90" t="n"/>
      <c r="Z19" s="90" t="n"/>
      <c r="AA19" s="90" t="n"/>
      <c r="AB19" s="90" t="n"/>
      <c r="AC19" s="90" t="n"/>
      <c r="AD19" s="92" t="n"/>
      <c r="AE19" s="92" t="n"/>
      <c r="AF19" s="92" t="n"/>
      <c r="AG19" s="92" t="n"/>
      <c r="AH19" s="92" t="n"/>
      <c r="AI19" s="92" t="n"/>
      <c r="AJ19" s="92" t="n"/>
      <c r="AK19" s="92" t="n"/>
      <c r="AL19" s="95" t="inlineStr">
        <is>
          <t>=</t>
        </is>
      </c>
      <c r="AM19" s="94" t="inlineStr">
        <is>
          <t>−</t>
        </is>
      </c>
      <c r="AN19" s="91" t="inlineStr">
        <is>
          <t>каникулы</t>
        </is>
      </c>
      <c r="AO19" s="97" t="n"/>
      <c r="AP19" s="97" t="n"/>
      <c r="AQ19" s="90" t="n"/>
      <c r="AR19" s="90" t="n"/>
      <c r="AS19" s="92" t="n"/>
      <c r="AT19" s="92" t="n"/>
      <c r="AU19" s="91" t="n"/>
      <c r="AV19" s="91" t="n"/>
      <c r="AW19" s="91" t="n"/>
      <c r="AX19" s="91" t="n"/>
      <c r="AY19" s="90" t="n"/>
      <c r="AZ19" s="90" t="n"/>
      <c r="BA19" s="90" t="n"/>
      <c r="BB19" s="90" t="n"/>
      <c r="BC19" s="90" t="n"/>
      <c r="BD19" s="90" t="n"/>
      <c r="BE19" s="90" t="n"/>
      <c r="BF19" s="90" t="n"/>
      <c r="BG19" s="90" t="n"/>
      <c r="BH19" s="90" t="n"/>
      <c r="BI19" s="90" t="n"/>
      <c r="BJ19" s="90" t="n"/>
      <c r="BK19" s="94" t="n"/>
      <c r="BL19" s="90" t="n"/>
      <c r="BM19" s="90" t="n"/>
      <c r="BN19" s="90" t="n"/>
      <c r="BO19" s="90" t="n"/>
      <c r="BP19" s="90" t="n"/>
      <c r="BQ19" s="90" t="n"/>
      <c r="BR19" s="90" t="n"/>
      <c r="BS19" s="90" t="n"/>
      <c r="BT19" s="90" t="n"/>
      <c r="BU19" s="90" t="n"/>
      <c r="BV19" s="90" t="n"/>
      <c r="BW19" s="92" t="n"/>
      <c r="BX19" s="92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355" t="n"/>
      <c r="B20" s="356" t="n"/>
      <c r="C20" s="356" t="n"/>
      <c r="D20" s="356" t="n"/>
      <c r="E20" s="356" t="n"/>
      <c r="F20" s="356" t="n"/>
      <c r="G20" s="356" t="n"/>
      <c r="H20" s="356" t="n"/>
      <c r="I20" s="356" t="n"/>
      <c r="J20" s="356" t="n"/>
      <c r="K20" s="356" t="n"/>
      <c r="L20" s="356" t="n"/>
      <c r="M20" s="356" t="n"/>
      <c r="N20" s="356" t="n"/>
      <c r="O20" s="356" t="n"/>
      <c r="P20" s="356" t="n"/>
      <c r="Q20" s="356" t="n"/>
      <c r="R20" s="356" t="n"/>
      <c r="S20" s="356" t="n"/>
      <c r="T20" s="356" t="n"/>
      <c r="U20" s="356" t="n"/>
      <c r="V20" s="356" t="n"/>
      <c r="W20" s="356" t="n"/>
      <c r="X20" s="356" t="n"/>
      <c r="Y20" s="356" t="n"/>
      <c r="Z20" s="356" t="n"/>
      <c r="AA20" s="356" t="n"/>
      <c r="AB20" s="356" t="n"/>
      <c r="AC20" s="356" t="n"/>
      <c r="AD20" s="356" t="n"/>
      <c r="AE20" s="356" t="n"/>
      <c r="AF20" s="356" t="n"/>
      <c r="AG20" s="356" t="n"/>
      <c r="AH20" s="356" t="n"/>
      <c r="AI20" s="356" t="n"/>
      <c r="AJ20" s="356" t="n"/>
      <c r="AK20" s="356" t="n"/>
      <c r="AL20" s="356" t="n"/>
      <c r="AM20" s="356" t="n"/>
      <c r="AN20" s="356" t="n"/>
      <c r="AO20" s="356" t="n"/>
      <c r="AP20" s="356" t="n"/>
      <c r="AQ20" s="356" t="n"/>
      <c r="AR20" s="356" t="n"/>
      <c r="AS20" s="356" t="n"/>
      <c r="AT20" s="356" t="n"/>
      <c r="AU20" s="356" t="n"/>
      <c r="AV20" s="356" t="n"/>
      <c r="AW20" s="356" t="n"/>
      <c r="AX20" s="356" t="n"/>
      <c r="AY20" s="356" t="n"/>
      <c r="AZ20" s="356" t="n"/>
      <c r="BA20" s="356" t="n"/>
      <c r="BB20" s="356" t="n"/>
      <c r="BC20" s="356" t="n"/>
      <c r="BD20" s="356" t="n"/>
      <c r="BE20" s="356" t="n"/>
      <c r="BF20" s="356" t="n"/>
      <c r="BG20" s="356" t="n"/>
      <c r="BH20" s="356" t="n"/>
      <c r="BI20" s="356" t="n"/>
      <c r="BJ20" s="356" t="n"/>
      <c r="BK20" s="516" t="n"/>
      <c r="BL20" s="356" t="n"/>
      <c r="BM20" s="356" t="n"/>
      <c r="BN20" s="356" t="n"/>
      <c r="BO20" s="356" t="n"/>
      <c r="BP20" s="356" t="n"/>
      <c r="BQ20" s="356" t="n"/>
      <c r="BR20" s="356" t="n"/>
      <c r="BS20" s="356" t="n"/>
      <c r="BT20" s="356" t="n"/>
      <c r="BU20" s="356" t="n"/>
      <c r="BV20" s="356" t="n"/>
      <c r="BW20" s="355" t="n"/>
      <c r="BX20" s="355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355" t="n"/>
      <c r="B21" s="356" t="n"/>
      <c r="C21" s="356" t="n"/>
      <c r="D21" s="356" t="n"/>
      <c r="E21" s="356" t="n"/>
      <c r="F21" s="356" t="n"/>
      <c r="G21" s="356" t="n"/>
      <c r="H21" s="356" t="n"/>
      <c r="I21" s="356" t="n"/>
      <c r="J21" s="356" t="n"/>
      <c r="K21" s="356" t="n"/>
      <c r="L21" s="356" t="n"/>
      <c r="M21" s="356" t="n"/>
      <c r="N21" s="356" t="n"/>
      <c r="O21" s="356" t="n"/>
      <c r="P21" s="356" t="n"/>
      <c r="Q21" s="356" t="n"/>
      <c r="R21" s="356" t="n"/>
      <c r="S21" s="356" t="n"/>
      <c r="T21" s="356" t="n"/>
      <c r="U21" s="356" t="n"/>
      <c r="V21" s="356" t="n"/>
      <c r="W21" s="356" t="n"/>
      <c r="X21" s="356" t="n"/>
      <c r="Y21" s="356" t="n"/>
      <c r="Z21" s="356" t="n"/>
      <c r="AA21" s="356" t="n"/>
      <c r="AB21" s="356" t="n"/>
      <c r="AC21" s="356" t="n"/>
      <c r="AD21" s="356" t="n"/>
      <c r="AE21" s="356" t="n"/>
      <c r="AF21" s="356" t="n"/>
      <c r="AG21" s="356" t="n"/>
      <c r="AH21" s="356" t="n"/>
      <c r="AI21" s="356" t="n"/>
      <c r="AJ21" s="356" t="n"/>
      <c r="AK21" s="356" t="n"/>
      <c r="AL21" s="356" t="n"/>
      <c r="AM21" s="356" t="n"/>
      <c r="AN21" s="356" t="n"/>
      <c r="AO21" s="356" t="n"/>
      <c r="AP21" s="356" t="n"/>
      <c r="AQ21" s="356" t="n"/>
      <c r="AR21" s="356" t="n"/>
      <c r="AS21" s="356" t="n"/>
      <c r="AT21" s="356" t="n"/>
      <c r="AU21" s="356" t="n"/>
      <c r="AV21" s="356" t="n"/>
      <c r="AW21" s="356" t="n"/>
      <c r="AX21" s="356" t="n"/>
      <c r="AY21" s="356" t="n"/>
      <c r="AZ21" s="356" t="n"/>
      <c r="BA21" s="356" t="n"/>
      <c r="BB21" s="356" t="n"/>
      <c r="BC21" s="356" t="n"/>
      <c r="BD21" s="356" t="n"/>
      <c r="BE21" s="356" t="n"/>
      <c r="BF21" s="356" t="n"/>
      <c r="BG21" s="356" t="n"/>
      <c r="BH21" s="356" t="n"/>
      <c r="BI21" s="356" t="n"/>
      <c r="BJ21" s="356" t="n"/>
      <c r="BK21" s="516" t="n"/>
      <c r="BL21" s="356" t="n"/>
      <c r="BM21" s="356" t="n"/>
      <c r="BN21" s="356" t="n"/>
      <c r="BO21" s="356" t="n"/>
      <c r="BP21" s="356" t="n"/>
      <c r="BQ21" s="356" t="n"/>
      <c r="BR21" s="356" t="n"/>
      <c r="BS21" s="356" t="n"/>
      <c r="BT21" s="356" t="n"/>
      <c r="BU21" s="356" t="n"/>
      <c r="BV21" s="356" t="n"/>
      <c r="BW21" s="355" t="n"/>
      <c r="BX21" s="355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355" t="n"/>
      <c r="B22" s="356" t="n"/>
      <c r="C22" s="356" t="n"/>
      <c r="D22" s="356" t="n"/>
      <c r="E22" s="356" t="n"/>
      <c r="F22" s="356" t="n"/>
      <c r="G22" s="356" t="n"/>
      <c r="H22" s="356" t="n"/>
      <c r="I22" s="356" t="n"/>
      <c r="J22" s="356" t="n"/>
      <c r="K22" s="356" t="n"/>
      <c r="L22" s="356" t="n"/>
      <c r="M22" s="356" t="n"/>
      <c r="N22" s="356" t="n"/>
      <c r="O22" s="356" t="n"/>
      <c r="P22" s="356" t="n"/>
      <c r="Q22" s="356" t="n"/>
      <c r="R22" s="356" t="n"/>
      <c r="S22" s="356" t="n"/>
      <c r="T22" s="356" t="n"/>
      <c r="U22" s="356" t="n"/>
      <c r="V22" s="356" t="n"/>
      <c r="W22" s="356" t="n"/>
      <c r="X22" s="356" t="n"/>
      <c r="Y22" s="356" t="n"/>
      <c r="Z22" s="356" t="n"/>
      <c r="AA22" s="356" t="n"/>
      <c r="AB22" s="356" t="n"/>
      <c r="AC22" s="355" t="n"/>
      <c r="AD22" s="355" t="n"/>
      <c r="AE22" s="355" t="n"/>
      <c r="AF22" s="356" t="n"/>
      <c r="AG22" s="356" t="n"/>
      <c r="AH22" s="356" t="n"/>
      <c r="AI22" s="356" t="n"/>
      <c r="AJ22" s="356" t="n"/>
      <c r="AK22" s="356" t="n"/>
      <c r="AL22" s="356" t="n"/>
      <c r="AM22" s="356" t="n"/>
      <c r="AN22" s="356" t="n"/>
      <c r="AO22" s="356" t="n"/>
      <c r="AP22" s="356" t="n"/>
      <c r="AQ22" s="356" t="n"/>
      <c r="AR22" s="356" t="n"/>
      <c r="AS22" s="356" t="n"/>
      <c r="AT22" s="356" t="n"/>
      <c r="AU22" s="355" t="n"/>
      <c r="AV22" s="356" t="n"/>
      <c r="AW22" s="356" t="n"/>
      <c r="AX22" s="356" t="n"/>
      <c r="AY22" s="356" t="n"/>
      <c r="AZ22" s="356" t="n"/>
      <c r="BA22" s="355" t="n"/>
      <c r="BB22" s="356" t="n"/>
      <c r="BC22" s="356" t="n"/>
      <c r="BD22" s="356" t="n"/>
      <c r="BE22" s="356" t="n"/>
      <c r="BF22" s="356" t="n"/>
      <c r="BG22" s="356" t="n"/>
      <c r="BH22" s="356" t="n"/>
      <c r="BI22" s="356" t="n"/>
      <c r="BJ22" s="356" t="n"/>
      <c r="BK22" s="516" t="n"/>
      <c r="BL22" s="356" t="n"/>
      <c r="BM22" s="356" t="n"/>
      <c r="BN22" s="356" t="n"/>
      <c r="BO22" s="356" t="n"/>
      <c r="BP22" s="356" t="n"/>
      <c r="BQ22" s="356" t="n"/>
      <c r="BR22" s="356" t="n"/>
      <c r="BS22" s="356" t="n"/>
      <c r="BT22" s="356" t="n"/>
      <c r="BU22" s="356" t="n"/>
      <c r="BV22" s="356" t="n"/>
      <c r="BW22" s="355" t="n"/>
      <c r="BX22" s="355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282" t="n"/>
      <c r="B23" s="543" t="inlineStr">
        <is>
          <t>III. План образовательного процесса</t>
        </is>
      </c>
      <c r="C23" s="544" t="n"/>
      <c r="D23" s="544" t="n"/>
      <c r="E23" s="544" t="n"/>
      <c r="F23" s="544" t="n"/>
      <c r="G23" s="544" t="n"/>
      <c r="H23" s="544" t="n"/>
      <c r="I23" s="544" t="n"/>
      <c r="J23" s="544" t="n"/>
      <c r="K23" s="544" t="n"/>
      <c r="L23" s="544" t="n"/>
      <c r="M23" s="544" t="n"/>
      <c r="N23" s="544" t="n"/>
      <c r="O23" s="544" t="n"/>
      <c r="P23" s="544" t="n"/>
      <c r="Q23" s="544" t="n"/>
      <c r="R23" s="544" t="n"/>
      <c r="S23" s="544" t="n"/>
      <c r="T23" s="544" t="n"/>
      <c r="U23" s="544" t="n"/>
      <c r="V23" s="544" t="n"/>
      <c r="W23" s="544" t="n"/>
      <c r="X23" s="544" t="n"/>
      <c r="Y23" s="544" t="n"/>
      <c r="Z23" s="544" t="n"/>
      <c r="AA23" s="544" t="n"/>
      <c r="AB23" s="544" t="n"/>
      <c r="AC23" s="544" t="n"/>
      <c r="AD23" s="544" t="n"/>
      <c r="AE23" s="544" t="n"/>
      <c r="AF23" s="544" t="n"/>
      <c r="AG23" s="544" t="n"/>
      <c r="AH23" s="544" t="n"/>
      <c r="AI23" s="544" t="n"/>
      <c r="AJ23" s="544" t="n"/>
      <c r="AK23" s="544" t="n"/>
      <c r="AL23" s="544" t="n"/>
      <c r="AM23" s="544" t="n"/>
      <c r="AN23" s="544" t="n"/>
      <c r="AO23" s="544" t="n"/>
      <c r="AP23" s="544" t="n"/>
      <c r="AQ23" s="544" t="n"/>
      <c r="AR23" s="544" t="n"/>
      <c r="AS23" s="544" t="n"/>
      <c r="AT23" s="544" t="n"/>
      <c r="AU23" s="544" t="n"/>
      <c r="AV23" s="544" t="n"/>
      <c r="AW23" s="544" t="n"/>
      <c r="AX23" s="544" t="n"/>
      <c r="AY23" s="544" t="n"/>
      <c r="AZ23" s="544" t="n"/>
      <c r="BA23" s="544" t="n"/>
      <c r="BB23" s="544" t="n"/>
      <c r="BC23" s="544" t="n"/>
      <c r="BD23" s="544" t="n"/>
      <c r="BE23" s="544" t="n"/>
      <c r="BF23" s="544" t="n"/>
      <c r="BG23" s="544" t="n"/>
      <c r="BH23" s="544" t="n"/>
      <c r="BI23" s="544" t="n"/>
      <c r="BJ23" s="19" t="n"/>
      <c r="BK23" s="20" t="n"/>
      <c r="BL23" s="19" t="n"/>
      <c r="BM23" s="19" t="n"/>
      <c r="BN23" s="19" t="n"/>
      <c r="BO23" s="19" t="n"/>
      <c r="BP23" s="19" t="n"/>
      <c r="BQ23" s="19" t="n"/>
      <c r="BR23" s="19" t="n"/>
      <c r="BS23" s="19" t="n"/>
      <c r="BT23" s="19" t="n"/>
      <c r="BU23" s="19" t="n"/>
      <c r="BV23" s="19" t="n"/>
      <c r="BW23" s="282" t="n"/>
      <c r="BX23" s="282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355" t="n"/>
      <c r="B24" s="594" t="inlineStr">
        <is>
          <t>№ п/п</t>
        </is>
      </c>
      <c r="C24" s="104" t="n"/>
      <c r="D24" s="595" t="inlineStr">
        <is>
          <t>Название модуля, учебной дисциплины, курсового проекта (курсовой работы)</t>
        </is>
      </c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4" t="n"/>
      <c r="V24" s="596" t="inlineStr">
        <is>
          <t>Экзамены</t>
        </is>
      </c>
      <c r="W24" s="104" t="n"/>
      <c r="X24" s="596" t="inlineStr">
        <is>
          <t>Зачеты</t>
        </is>
      </c>
      <c r="Y24" s="104" t="n"/>
      <c r="Z24" s="1621" t="inlineStr">
        <is>
          <t>Количество академических часов</t>
        </is>
      </c>
      <c r="AA24" s="585" t="n"/>
      <c r="AB24" s="585" t="n"/>
      <c r="AC24" s="585" t="n"/>
      <c r="AD24" s="585" t="n"/>
      <c r="AE24" s="585" t="n"/>
      <c r="AF24" s="585" t="n"/>
      <c r="AG24" s="585" t="n"/>
      <c r="AH24" s="585" t="n"/>
      <c r="AI24" s="585" t="n"/>
      <c r="AJ24" s="585" t="n"/>
      <c r="AK24" s="613" t="n"/>
      <c r="AL24" s="671" t="inlineStr">
        <is>
          <t>Распределение по курсам и семестрам</t>
        </is>
      </c>
      <c r="AM24" s="585" t="n"/>
      <c r="AN24" s="585" t="n"/>
      <c r="AO24" s="585" t="n"/>
      <c r="AP24" s="585" t="n"/>
      <c r="AQ24" s="585" t="n"/>
      <c r="AR24" s="585" t="n"/>
      <c r="AS24" s="585" t="n"/>
      <c r="AT24" s="585" t="n"/>
      <c r="AU24" s="585" t="n"/>
      <c r="AV24" s="585" t="n"/>
      <c r="AW24" s="585" t="n"/>
      <c r="AX24" s="585" t="n"/>
      <c r="AY24" s="585" t="n"/>
      <c r="AZ24" s="585" t="n"/>
      <c r="BA24" s="585" t="n"/>
      <c r="BB24" s="585" t="n"/>
      <c r="BC24" s="585" t="n"/>
      <c r="BD24" s="585" t="n"/>
      <c r="BE24" s="585" t="n"/>
      <c r="BF24" s="586" t="n"/>
      <c r="BG24" s="1065" t="inlineStr">
        <is>
          <t>Код компетенции</t>
        </is>
      </c>
      <c r="BH24" s="101" t="n"/>
      <c r="BI24" s="101" t="n"/>
      <c r="BJ24" s="104" t="n"/>
      <c r="BK24" s="599" t="inlineStr">
        <is>
          <t>Учебная дисциплина закреплена за кафедрой</t>
        </is>
      </c>
      <c r="BL24" s="355" t="n"/>
      <c r="BM24" s="355" t="n"/>
      <c r="BN24" s="355" t="n"/>
      <c r="BO24" s="355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355" t="n"/>
      <c r="B25" s="112" t="n"/>
      <c r="C25" s="114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14" t="n"/>
      <c r="V25" s="112" t="n"/>
      <c r="W25" s="114" t="n"/>
      <c r="X25" s="112" t="n"/>
      <c r="Y25" s="114" t="n"/>
      <c r="Z25" s="600" t="inlineStr">
        <is>
          <t>Всего</t>
        </is>
      </c>
      <c r="AA25" s="115" t="n"/>
      <c r="AB25" s="214" t="inlineStr">
        <is>
          <t>Аудиторных</t>
        </is>
      </c>
      <c r="AC25" s="115" t="n"/>
      <c r="AD25" s="711" t="inlineStr">
        <is>
          <t>Из них</t>
        </is>
      </c>
      <c r="AE25" s="544" t="n"/>
      <c r="AF25" s="544" t="n"/>
      <c r="AG25" s="544" t="n"/>
      <c r="AH25" s="544" t="n"/>
      <c r="AI25" s="544" t="n"/>
      <c r="AJ25" s="544" t="n"/>
      <c r="AK25" s="603" t="n"/>
      <c r="AL25" s="601" t="inlineStr">
        <is>
          <t>I курс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6" t="n"/>
      <c r="AX25" s="2248" t="inlineStr">
        <is>
          <t>II курс</t>
        </is>
      </c>
      <c r="AY25" s="585" t="n"/>
      <c r="AZ25" s="585" t="n"/>
      <c r="BA25" s="585" t="n"/>
      <c r="BB25" s="585" t="n"/>
      <c r="BC25" s="585" t="n"/>
      <c r="BD25" s="585" t="n"/>
      <c r="BE25" s="585" t="n"/>
      <c r="BF25" s="586" t="n"/>
      <c r="BG25" s="112" t="n"/>
      <c r="BH25" s="1" t="n"/>
      <c r="BI25" s="1" t="n"/>
      <c r="BJ25" s="114" t="n"/>
      <c r="BK25" s="112" t="n"/>
      <c r="BL25" s="355" t="n"/>
      <c r="BM25" s="355" t="n"/>
      <c r="BN25" s="355" t="n"/>
      <c r="BO25" s="355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355" t="n"/>
      <c r="B26" s="112" t="n"/>
      <c r="C26" s="114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14" t="n"/>
      <c r="V26" s="112" t="n"/>
      <c r="W26" s="114" t="n"/>
      <c r="X26" s="112" t="n"/>
      <c r="Y26" s="114" t="n"/>
      <c r="Z26" s="1" t="n"/>
      <c r="AA26" s="115" t="n"/>
      <c r="AB26" s="116" t="n"/>
      <c r="AC26" s="115" t="n"/>
      <c r="AD26" s="214" t="inlineStr">
        <is>
          <t>Лекции</t>
        </is>
      </c>
      <c r="AE26" s="115" t="n"/>
      <c r="AF26" s="214" t="inlineStr">
        <is>
          <t>Лабораторные</t>
        </is>
      </c>
      <c r="AG26" s="115" t="n"/>
      <c r="AH26" s="214" t="inlineStr">
        <is>
          <t>Практические</t>
        </is>
      </c>
      <c r="AI26" s="115" t="n"/>
      <c r="AJ26" s="214" t="inlineStr">
        <is>
          <t>Семинарские</t>
        </is>
      </c>
      <c r="AK26" s="115" t="n"/>
      <c r="AL26" s="171" t="inlineStr">
        <is>
          <t>1 семестр,</t>
        </is>
      </c>
      <c r="AM26" s="123" t="n"/>
      <c r="AN26" s="123" t="n"/>
      <c r="AO26" s="123" t="n"/>
      <c r="AP26" s="123" t="n"/>
      <c r="AQ26" s="161" t="n"/>
      <c r="AR26" s="3583" t="inlineStr">
        <is>
          <t>2 семестр,</t>
        </is>
      </c>
      <c r="AS26" s="123" t="n"/>
      <c r="AT26" s="123" t="n"/>
      <c r="AU26" s="123" t="n"/>
      <c r="AV26" s="123" t="n"/>
      <c r="AW26" s="123" t="n"/>
      <c r="AX26" s="171" t="inlineStr">
        <is>
          <t>3 семестр,</t>
        </is>
      </c>
      <c r="AY26" s="123" t="n"/>
      <c r="AZ26" s="123" t="n"/>
      <c r="BA26" s="123" t="n"/>
      <c r="BB26" s="123" t="n"/>
      <c r="BC26" s="161" t="n"/>
      <c r="BD26" s="2167" t="inlineStr">
        <is>
          <t>4 семестр,</t>
        </is>
      </c>
      <c r="BE26" s="123" t="n"/>
      <c r="BF26" s="161" t="n"/>
      <c r="BG26" s="112" t="n"/>
      <c r="BH26" s="1" t="n"/>
      <c r="BI26" s="1" t="n"/>
      <c r="BJ26" s="114" t="n"/>
      <c r="BK26" s="112" t="n"/>
      <c r="BL26" s="355" t="n"/>
      <c r="BM26" s="355" t="n"/>
      <c r="BN26" s="355" t="n"/>
      <c r="BO26" s="355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355" t="n"/>
      <c r="B27" s="112" t="n"/>
      <c r="C27" s="114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112" t="n"/>
      <c r="W27" s="114" t="n"/>
      <c r="X27" s="112" t="n"/>
      <c r="Y27" s="114" t="n"/>
      <c r="Z27" s="1" t="n"/>
      <c r="AA27" s="115" t="n"/>
      <c r="AB27" s="116" t="n"/>
      <c r="AC27" s="115" t="n"/>
      <c r="AD27" s="116" t="n"/>
      <c r="AE27" s="115" t="n"/>
      <c r="AF27" s="116" t="n"/>
      <c r="AG27" s="115" t="n"/>
      <c r="AH27" s="116" t="n"/>
      <c r="AI27" s="115" t="n"/>
      <c r="AJ27" s="116" t="n"/>
      <c r="AK27" s="115" t="n"/>
      <c r="AL27" s="366" t="n">
        <v>18</v>
      </c>
      <c r="AM27" s="131" t="n"/>
      <c r="AN27" s="130" t="inlineStr">
        <is>
          <t>недель</t>
        </is>
      </c>
      <c r="AO27" s="131" t="n"/>
      <c r="AP27" s="131" t="n"/>
      <c r="AQ27" s="132" t="n"/>
      <c r="AR27" s="367" t="n">
        <v>18</v>
      </c>
      <c r="AS27" s="131" t="n"/>
      <c r="AT27" s="367" t="inlineStr">
        <is>
          <t>недель</t>
        </is>
      </c>
      <c r="AU27" s="131" t="n"/>
      <c r="AV27" s="131" t="n"/>
      <c r="AW27" s="131" t="n"/>
      <c r="AX27" s="366" t="n">
        <v>15</v>
      </c>
      <c r="AY27" s="131" t="n"/>
      <c r="AZ27" s="130" t="inlineStr">
        <is>
          <t>недель</t>
        </is>
      </c>
      <c r="BA27" s="131" t="n"/>
      <c r="BB27" s="131" t="n"/>
      <c r="BC27" s="132" t="n"/>
      <c r="BD27" s="367" t="inlineStr">
        <is>
          <t>-</t>
        </is>
      </c>
      <c r="BE27" s="2060" t="inlineStr">
        <is>
          <t>недель</t>
        </is>
      </c>
      <c r="BF27" s="2249" t="n"/>
      <c r="BG27" s="112" t="n"/>
      <c r="BH27" s="1" t="n"/>
      <c r="BI27" s="1" t="n"/>
      <c r="BJ27" s="114" t="n"/>
      <c r="BK27" s="112" t="n"/>
      <c r="BL27" s="355" t="n"/>
      <c r="BM27" s="355" t="n"/>
      <c r="BN27" s="355" t="n"/>
      <c r="BO27" s="355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355" t="n"/>
      <c r="B28" s="606" t="n"/>
      <c r="C28" s="607" t="n"/>
      <c r="D28" s="544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607" t="n"/>
      <c r="V28" s="606" t="n"/>
      <c r="W28" s="607" t="n"/>
      <c r="X28" s="606" t="n"/>
      <c r="Y28" s="607" t="n"/>
      <c r="Z28" s="206" t="n"/>
      <c r="AA28" s="139" t="n"/>
      <c r="AB28" s="140" t="n"/>
      <c r="AC28" s="139" t="n"/>
      <c r="AD28" s="140" t="n"/>
      <c r="AE28" s="139" t="n"/>
      <c r="AF28" s="140" t="n"/>
      <c r="AG28" s="139" t="n"/>
      <c r="AH28" s="140" t="n"/>
      <c r="AI28" s="139" t="n"/>
      <c r="AJ28" s="140" t="n"/>
      <c r="AK28" s="139" t="n"/>
      <c r="AL28" s="610" t="inlineStr">
        <is>
          <t>Всего часов</t>
        </is>
      </c>
      <c r="AM28" s="197" t="n"/>
      <c r="AN28" s="611" t="inlineStr">
        <is>
          <t>Ауд. часов</t>
        </is>
      </c>
      <c r="AO28" s="197" t="n"/>
      <c r="AP28" s="611" t="inlineStr">
        <is>
          <t>Зач. единиц</t>
        </is>
      </c>
      <c r="AQ28" s="197" t="n"/>
      <c r="AR28" s="2250" t="inlineStr">
        <is>
          <t>Всего часов</t>
        </is>
      </c>
      <c r="AS28" s="197" t="n"/>
      <c r="AT28" s="611" t="inlineStr">
        <is>
          <t>Ауд. часов</t>
        </is>
      </c>
      <c r="AU28" s="197" t="n"/>
      <c r="AV28" s="611" t="inlineStr">
        <is>
          <t>Зач. единиц</t>
        </is>
      </c>
      <c r="AW28" s="197" t="n"/>
      <c r="AX28" s="610" t="inlineStr">
        <is>
          <t>Всего часов</t>
        </is>
      </c>
      <c r="AY28" s="197" t="n"/>
      <c r="AZ28" s="611" t="inlineStr">
        <is>
          <t>Ауд. часов</t>
        </is>
      </c>
      <c r="BA28" s="197" t="n"/>
      <c r="BB28" s="611" t="inlineStr">
        <is>
          <t>Зач. единиц</t>
        </is>
      </c>
      <c r="BC28" s="197" t="n"/>
      <c r="BD28" s="2251" t="inlineStr">
        <is>
          <t>Всего часов</t>
        </is>
      </c>
      <c r="BE28" s="2252" t="inlineStr">
        <is>
          <t>Ауд. часов</t>
        </is>
      </c>
      <c r="BF28" s="1201" t="inlineStr">
        <is>
          <t>Зач. единиц</t>
        </is>
      </c>
      <c r="BG28" s="112" t="n"/>
      <c r="BH28" s="1" t="n"/>
      <c r="BI28" s="1" t="n"/>
      <c r="BJ28" s="114" t="n"/>
      <c r="BK28" s="112" t="n"/>
      <c r="BL28" s="355" t="n"/>
      <c r="BM28" s="355" t="n"/>
      <c r="BN28" s="355" t="n"/>
      <c r="BO28" s="355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355" t="n"/>
      <c r="B29" s="615" t="n">
        <v>1</v>
      </c>
      <c r="C29" s="586" t="n"/>
      <c r="D29" s="614" t="inlineStr">
        <is>
          <t>Государственный компонент</t>
        </is>
      </c>
      <c r="E29" s="585" t="n"/>
      <c r="F29" s="585" t="n"/>
      <c r="G29" s="585" t="n"/>
      <c r="H29" s="585" t="n"/>
      <c r="I29" s="585" t="n"/>
      <c r="J29" s="585" t="n"/>
      <c r="K29" s="585" t="n"/>
      <c r="L29" s="585" t="n"/>
      <c r="M29" s="585" t="n"/>
      <c r="N29" s="585" t="n"/>
      <c r="O29" s="585" t="n"/>
      <c r="P29" s="585" t="n"/>
      <c r="Q29" s="585" t="n"/>
      <c r="R29" s="585" t="n"/>
      <c r="S29" s="585" t="n"/>
      <c r="T29" s="585" t="n"/>
      <c r="U29" s="586" t="n"/>
      <c r="V29" s="615" t="n"/>
      <c r="W29" s="586" t="n"/>
      <c r="X29" s="615" t="n"/>
      <c r="Y29" s="586" t="n"/>
      <c r="Z29" s="616">
        <f>Z30+Z36+Z33</f>
        <v/>
      </c>
      <c r="AA29" s="613" t="n"/>
      <c r="AB29" s="616">
        <f>AB30+AB36+AB33</f>
        <v/>
      </c>
      <c r="AC29" s="613" t="n"/>
      <c r="AD29" s="616">
        <f>AD30+AD36+AD33</f>
        <v/>
      </c>
      <c r="AE29" s="613" t="n"/>
      <c r="AF29" s="616">
        <f>AF30+AF36+AF33</f>
        <v/>
      </c>
      <c r="AG29" s="613" t="n"/>
      <c r="AH29" s="616">
        <f>AH30+AH36+AH33</f>
        <v/>
      </c>
      <c r="AI29" s="613" t="n"/>
      <c r="AJ29" s="616">
        <f>AJ30+AJ36+AJ33</f>
        <v/>
      </c>
      <c r="AK29" s="613" t="n"/>
      <c r="AL29" s="612">
        <f>AL30+AL36+AL33</f>
        <v/>
      </c>
      <c r="AM29" s="613" t="n"/>
      <c r="AN29" s="616">
        <f>AN30+AN36+AN33</f>
        <v/>
      </c>
      <c r="AO29" s="613" t="n"/>
      <c r="AP29" s="616">
        <f>AP30+AP36+AP33</f>
        <v/>
      </c>
      <c r="AQ29" s="613" t="n"/>
      <c r="AR29" s="616">
        <f>AR30+AR36+AR33</f>
        <v/>
      </c>
      <c r="AS29" s="613" t="n"/>
      <c r="AT29" s="616">
        <f>AT30+AT36+AT33</f>
        <v/>
      </c>
      <c r="AU29" s="613" t="n"/>
      <c r="AV29" s="616">
        <f>AV30+AV36+AV33</f>
        <v/>
      </c>
      <c r="AW29" s="613" t="n"/>
      <c r="AX29" s="612">
        <f>AX30+AX36+AX33</f>
        <v/>
      </c>
      <c r="AY29" s="613" t="n"/>
      <c r="AZ29" s="616">
        <f>AZ30+AZ36+AZ33</f>
        <v/>
      </c>
      <c r="BA29" s="613" t="n"/>
      <c r="BB29" s="616">
        <f>BB30+BB36+BB33</f>
        <v/>
      </c>
      <c r="BC29" s="613" t="n"/>
      <c r="BD29" s="3584">
        <f>BD30+BD33+BD36</f>
        <v/>
      </c>
      <c r="BE29" s="3585">
        <f>BE30+BE33+BE36</f>
        <v/>
      </c>
      <c r="BF29" s="2169" t="n"/>
      <c r="BG29" s="707" t="n"/>
      <c r="BH29" s="585" t="n"/>
      <c r="BI29" s="585" t="n"/>
      <c r="BJ29" s="586" t="n"/>
      <c r="BK29" s="819" t="n"/>
      <c r="BL29" s="355" t="n"/>
      <c r="BM29" s="355" t="n"/>
      <c r="BN29" s="355" t="n"/>
      <c r="BO29" s="355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838" t="n"/>
      <c r="B30" s="160" t="inlineStr">
        <is>
          <t>1.1</t>
        </is>
      </c>
      <c r="C30" s="161" t="n"/>
      <c r="D30" s="2524" t="inlineStr">
        <is>
          <t>Модуль "Управление в технических системах"</t>
        </is>
      </c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61" t="n"/>
      <c r="V30" s="3586" t="n"/>
      <c r="W30" s="161" t="n"/>
      <c r="X30" s="215" t="n"/>
      <c r="Y30" s="161" t="n"/>
      <c r="Z30" s="1077">
        <f>SUM(Z31:AA32)</f>
        <v/>
      </c>
      <c r="AA30" s="139" t="n"/>
      <c r="AB30" s="1077">
        <f>SUM(AB31:AC32)</f>
        <v/>
      </c>
      <c r="AC30" s="139" t="n"/>
      <c r="AD30" s="1077">
        <f>SUM(AD31:AE32)</f>
        <v/>
      </c>
      <c r="AE30" s="139" t="n"/>
      <c r="AF30" s="1077">
        <f>SUM(AF31:AG32)</f>
        <v/>
      </c>
      <c r="AG30" s="139" t="n"/>
      <c r="AH30" s="1077">
        <f>SUM(AH31:AI32)</f>
        <v/>
      </c>
      <c r="AI30" s="139" t="n"/>
      <c r="AJ30" s="1077">
        <f>SUM(AJ31:AK32)</f>
        <v/>
      </c>
      <c r="AK30" s="139" t="n"/>
      <c r="AL30" s="1079">
        <f>SUM(AL31:AM32)</f>
        <v/>
      </c>
      <c r="AM30" s="139" t="n"/>
      <c r="AN30" s="1077">
        <f>SUM(AN31:AO32)</f>
        <v/>
      </c>
      <c r="AO30" s="139" t="n"/>
      <c r="AP30" s="1077">
        <f>SUM(AP31:AQ32)</f>
        <v/>
      </c>
      <c r="AQ30" s="139" t="n"/>
      <c r="AR30" s="3587">
        <f>SUM(AR31:AS32)</f>
        <v/>
      </c>
      <c r="AS30" s="139" t="n"/>
      <c r="AT30" s="1077">
        <f>SUM(AT31:AU32)</f>
        <v/>
      </c>
      <c r="AU30" s="139" t="n"/>
      <c r="AV30" s="1077">
        <f>SUM(AV31:AW32)</f>
        <v/>
      </c>
      <c r="AW30" s="139" t="n"/>
      <c r="AX30" s="1079">
        <f>SUM(AX31:AY32)</f>
        <v/>
      </c>
      <c r="AY30" s="139" t="n"/>
      <c r="AZ30" s="1077">
        <f>SUM(AZ31:BA32)</f>
        <v/>
      </c>
      <c r="BA30" s="139" t="n"/>
      <c r="BB30" s="1077">
        <f>SUM(BB31:BC32)</f>
        <v/>
      </c>
      <c r="BC30" s="139" t="n"/>
      <c r="BD30" s="1813">
        <f>SUM(BD31:BD32)</f>
        <v/>
      </c>
      <c r="BE30" s="3588">
        <f>SUM(BE31:BE32)</f>
        <v/>
      </c>
      <c r="BF30" s="3588" t="n"/>
      <c r="BG30" s="215" t="n"/>
      <c r="BH30" s="123" t="n"/>
      <c r="BI30" s="123" t="n"/>
      <c r="BJ30" s="161" t="n"/>
      <c r="BK30" s="819" t="n"/>
      <c r="BL30" s="838" t="n"/>
      <c r="BM30" s="838" t="n"/>
      <c r="BN30" s="838" t="n"/>
      <c r="BO30" s="838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838" t="n"/>
      <c r="B31" s="1164" t="inlineStr">
        <is>
          <t>1.1.1</t>
        </is>
      </c>
      <c r="C31" s="132" t="n"/>
      <c r="D31" s="2511" t="inlineStr">
        <is>
          <t>Методы управления в сложных системах</t>
        </is>
      </c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2" t="n"/>
      <c r="V31" s="745" t="n">
        <v>1</v>
      </c>
      <c r="W31" s="132" t="n"/>
      <c r="X31" s="745" t="n"/>
      <c r="Y31" s="132" t="n"/>
      <c r="Z31" s="842" t="n">
        <v>90</v>
      </c>
      <c r="AA31" s="128" t="n"/>
      <c r="AB31" s="842">
        <f>AD31+AF31+AH31</f>
        <v/>
      </c>
      <c r="AC31" s="128" t="n"/>
      <c r="AD31" s="842" t="n">
        <v>18</v>
      </c>
      <c r="AE31" s="128" t="n"/>
      <c r="AF31" s="842" t="n">
        <v>16</v>
      </c>
      <c r="AG31" s="128" t="n"/>
      <c r="AH31" s="842" t="n"/>
      <c r="AI31" s="128" t="n"/>
      <c r="AJ31" s="842">
        <f>AJ32+AJ33</f>
        <v/>
      </c>
      <c r="AK31" s="128" t="n"/>
      <c r="AL31" s="1087" t="n">
        <v>90</v>
      </c>
      <c r="AM31" s="179" t="n"/>
      <c r="AN31" s="842" t="n">
        <v>34</v>
      </c>
      <c r="AO31" s="128" t="n"/>
      <c r="AP31" s="842" t="n">
        <v>3</v>
      </c>
      <c r="AQ31" s="128" t="n"/>
      <c r="AR31" s="3589" t="n"/>
      <c r="AS31" s="128" t="n"/>
      <c r="AT31" s="3589">
        <f>AT32+AT33</f>
        <v/>
      </c>
      <c r="AU31" s="128" t="n"/>
      <c r="AV31" s="1097" t="n"/>
      <c r="AW31" s="179" t="n"/>
      <c r="AX31" s="3590" t="n"/>
      <c r="AY31" s="179" t="n"/>
      <c r="AZ31" s="3589">
        <f>AZ32+AZ33</f>
        <v/>
      </c>
      <c r="BA31" s="128" t="n"/>
      <c r="BB31" s="3589" t="n"/>
      <c r="BC31" s="128" t="n"/>
      <c r="BD31" s="3591" t="n"/>
      <c r="BE31" s="3592" t="n"/>
      <c r="BF31" s="3593" t="n"/>
      <c r="BG31" s="745" t="inlineStr">
        <is>
          <t>УПК-1</t>
        </is>
      </c>
      <c r="BH31" s="131" t="n"/>
      <c r="BI31" s="131" t="n"/>
      <c r="BJ31" s="132" t="n"/>
      <c r="BK31" s="819" t="inlineStr">
        <is>
          <t>АППиЭ</t>
        </is>
      </c>
      <c r="BL31" s="838" t="n"/>
      <c r="BM31" s="838" t="n"/>
      <c r="BN31" s="838" t="n"/>
      <c r="BO31" s="838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1" t="n"/>
      <c r="B32" s="1164" t="inlineStr">
        <is>
          <t>1.1.2</t>
        </is>
      </c>
      <c r="C32" s="132" t="n"/>
      <c r="D32" s="2511" t="inlineStr">
        <is>
          <t>CASE-средства для разработки программных продуктов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2" t="n"/>
      <c r="V32" s="745" t="n"/>
      <c r="W32" s="132" t="n"/>
      <c r="X32" s="745" t="n">
        <v>1</v>
      </c>
      <c r="Y32" s="132" t="n"/>
      <c r="Z32" s="842" t="n">
        <v>90</v>
      </c>
      <c r="AA32" s="128" t="n"/>
      <c r="AB32" s="842">
        <f>AD32+AF32+AH32</f>
        <v/>
      </c>
      <c r="AC32" s="128" t="n"/>
      <c r="AD32" s="842" t="n">
        <v>18</v>
      </c>
      <c r="AE32" s="128" t="n"/>
      <c r="AF32" s="842" t="n">
        <v>16</v>
      </c>
      <c r="AG32" s="128" t="n"/>
      <c r="AH32" s="843" t="n"/>
      <c r="AI32" s="128" t="n"/>
      <c r="AJ32" s="843" t="n"/>
      <c r="AK32" s="128" t="n"/>
      <c r="AL32" s="1087">
        <f>Z32</f>
        <v/>
      </c>
      <c r="AM32" s="179" t="n"/>
      <c r="AN32" s="1086">
        <f>AB32</f>
        <v/>
      </c>
      <c r="AO32" s="179" t="n"/>
      <c r="AP32" s="1086" t="n">
        <v>3</v>
      </c>
      <c r="AQ32" s="179" t="n"/>
      <c r="AR32" s="842" t="n"/>
      <c r="AS32" s="128" t="n"/>
      <c r="AT32" s="1086" t="n"/>
      <c r="AU32" s="179" t="n"/>
      <c r="AV32" s="1086" t="n"/>
      <c r="AW32" s="179" t="n"/>
      <c r="AX32" s="1087" t="n"/>
      <c r="AY32" s="179" t="n"/>
      <c r="AZ32" s="1086" t="n"/>
      <c r="BA32" s="179" t="n"/>
      <c r="BB32" s="1086" t="n"/>
      <c r="BC32" s="179" t="n"/>
      <c r="BD32" s="3594" t="n"/>
      <c r="BE32" s="3595" t="n"/>
      <c r="BF32" s="3596" t="n"/>
      <c r="BG32" s="3597" t="inlineStr">
        <is>
          <t>УПК-2</t>
        </is>
      </c>
      <c r="BH32" s="131" t="n"/>
      <c r="BI32" s="131" t="n"/>
      <c r="BJ32" s="132" t="n"/>
      <c r="BK32" s="819" t="inlineStr">
        <is>
          <t>АППиЭ</t>
        </is>
      </c>
      <c r="BL32" s="3598" t="n"/>
      <c r="BM32" s="3598" t="n"/>
      <c r="BN32" s="3598" t="n"/>
      <c r="BO32" s="3598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1" t="n"/>
      <c r="B33" s="3599" t="inlineStr">
        <is>
          <t>1.2</t>
        </is>
      </c>
      <c r="C33" s="132" t="n"/>
      <c r="D33" s="1195" t="inlineStr">
        <is>
          <t>Модуль "Научно-исследовательская работа"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745" t="n"/>
      <c r="W33" s="132" t="n"/>
      <c r="X33" s="745" t="n"/>
      <c r="Y33" s="132" t="n"/>
      <c r="Z33" s="1077">
        <f>SUM(Z34:AA35)</f>
        <v/>
      </c>
      <c r="AA33" s="139" t="n"/>
      <c r="AB33" s="1077">
        <f>SUM(AB34:AC35)</f>
        <v/>
      </c>
      <c r="AC33" s="139" t="n"/>
      <c r="AD33" s="1077">
        <f>SUM(AD34:AE35)</f>
        <v/>
      </c>
      <c r="AE33" s="139" t="n"/>
      <c r="AF33" s="1077">
        <f>SUM(AF34:AG35)</f>
        <v/>
      </c>
      <c r="AG33" s="139" t="n"/>
      <c r="AH33" s="1077">
        <f>SUM(AH34:AI35)</f>
        <v/>
      </c>
      <c r="AI33" s="139" t="n"/>
      <c r="AJ33" s="1077">
        <f>SUM(AJ34:AK35)</f>
        <v/>
      </c>
      <c r="AK33" s="139" t="n"/>
      <c r="AL33" s="1079">
        <f>SUM(AL34:AM35)</f>
        <v/>
      </c>
      <c r="AM33" s="139" t="n"/>
      <c r="AN33" s="1077">
        <f>SUM(AN34:AO35)</f>
        <v/>
      </c>
      <c r="AO33" s="139" t="n"/>
      <c r="AP33" s="1077">
        <f>SUM(AP34:AQ35)</f>
        <v/>
      </c>
      <c r="AQ33" s="139" t="n"/>
      <c r="AR33" s="3587">
        <f>SUM(AR34:AS35)</f>
        <v/>
      </c>
      <c r="AS33" s="139" t="n"/>
      <c r="AT33" s="1077">
        <f>SUM(AT34:AU35)</f>
        <v/>
      </c>
      <c r="AU33" s="139" t="n"/>
      <c r="AV33" s="1077">
        <f>SUM(AV34:AW35)</f>
        <v/>
      </c>
      <c r="AW33" s="139" t="n"/>
      <c r="AX33" s="1079">
        <f>SUM(AX34:AY35)</f>
        <v/>
      </c>
      <c r="AY33" s="139" t="n"/>
      <c r="AZ33" s="1077">
        <f>SUM(AZ34:BA35)</f>
        <v/>
      </c>
      <c r="BA33" s="139" t="n"/>
      <c r="BB33" s="1077">
        <f>SUM(BB34:BC35)</f>
        <v/>
      </c>
      <c r="BC33" s="139" t="n"/>
      <c r="BD33" s="3600">
        <f>SUM(BD34:BD35)</f>
        <v/>
      </c>
      <c r="BE33" s="3601">
        <f>SUM(BE34:BE35)</f>
        <v/>
      </c>
      <c r="BF33" s="3602" t="n"/>
      <c r="BG33" s="745" t="inlineStr">
        <is>
          <t>УК-1,2</t>
        </is>
      </c>
      <c r="BH33" s="131" t="n"/>
      <c r="BI33" s="131" t="n"/>
      <c r="BJ33" s="132" t="n"/>
      <c r="BK33" s="3603" t="n"/>
      <c r="BL33" s="3598" t="n"/>
      <c r="BM33" s="3598" t="n"/>
      <c r="BN33" s="3598" t="n"/>
      <c r="BO33" s="3598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838" t="n"/>
      <c r="B34" s="1164" t="inlineStr">
        <is>
          <t>1.2.1</t>
        </is>
      </c>
      <c r="C34" s="132" t="n"/>
      <c r="D34" s="2511" t="inlineStr">
        <is>
          <t>Системный анализ в научных исследованиях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745" t="n">
        <v>1</v>
      </c>
      <c r="W34" s="132" t="n"/>
      <c r="X34" s="745" t="n"/>
      <c r="Y34" s="132" t="n"/>
      <c r="Z34" s="842" t="n">
        <v>90</v>
      </c>
      <c r="AA34" s="128" t="n"/>
      <c r="AB34" s="843">
        <f>AD34+AF34+AH34</f>
        <v/>
      </c>
      <c r="AC34" s="128" t="n"/>
      <c r="AD34" s="843" t="n">
        <v>18</v>
      </c>
      <c r="AE34" s="128" t="n"/>
      <c r="AF34" s="843" t="n">
        <v>16</v>
      </c>
      <c r="AG34" s="128" t="n"/>
      <c r="AH34" s="843" t="n"/>
      <c r="AI34" s="128" t="n"/>
      <c r="AJ34" s="843">
        <f>SUM(AJ35:AK36)</f>
        <v/>
      </c>
      <c r="AK34" s="128" t="n"/>
      <c r="AL34" s="1087" t="n">
        <v>90</v>
      </c>
      <c r="AM34" s="179" t="n"/>
      <c r="AN34" s="1086">
        <f>AB34</f>
        <v/>
      </c>
      <c r="AO34" s="179" t="n"/>
      <c r="AP34" s="1086" t="n">
        <v>3</v>
      </c>
      <c r="AQ34" s="179" t="n"/>
      <c r="AR34" s="842" t="n"/>
      <c r="AS34" s="128" t="n"/>
      <c r="AT34" s="1086" t="n"/>
      <c r="AU34" s="179" t="n"/>
      <c r="AV34" s="1086" t="n"/>
      <c r="AW34" s="179" t="n"/>
      <c r="AX34" s="3590" t="n"/>
      <c r="AY34" s="179" t="n"/>
      <c r="AZ34" s="1097">
        <f>SUM(AZ35:BA36)</f>
        <v/>
      </c>
      <c r="BA34" s="179" t="n"/>
      <c r="BB34" s="3589" t="n"/>
      <c r="BC34" s="128" t="n"/>
      <c r="BD34" s="3604">
        <f>SUM(BD35:BD36)</f>
        <v/>
      </c>
      <c r="BE34" s="3600">
        <f>SUM(BE35:BE36)</f>
        <v/>
      </c>
      <c r="BF34" s="3602" t="n"/>
      <c r="BG34" s="3605" t="inlineStr">
        <is>
          <t>УК-4, УПК-4</t>
        </is>
      </c>
      <c r="BH34" s="131" t="n"/>
      <c r="BI34" s="131" t="n"/>
      <c r="BJ34" s="132" t="n"/>
      <c r="BK34" s="819" t="inlineStr">
        <is>
          <t>АППиЭ</t>
        </is>
      </c>
      <c r="BL34" s="838" t="n"/>
      <c r="BM34" s="838" t="n"/>
      <c r="BN34" s="838" t="n"/>
      <c r="BO34" s="838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838" t="n"/>
      <c r="B35" s="1164" t="inlineStr">
        <is>
          <t>1.2.2.</t>
        </is>
      </c>
      <c r="C35" s="132" t="n"/>
      <c r="D35" s="2511" t="inlineStr">
        <is>
          <t>Научно-исследовательский семинар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745" t="n"/>
      <c r="W35" s="132" t="n"/>
      <c r="X35" s="745" t="inlineStr">
        <is>
          <t>1,2,3</t>
        </is>
      </c>
      <c r="Y35" s="132" t="n"/>
      <c r="Z35" s="842" t="n">
        <v>310</v>
      </c>
      <c r="AA35" s="128" t="n"/>
      <c r="AB35" s="843" t="n"/>
      <c r="AC35" s="128" t="n"/>
      <c r="AD35" s="843" t="n"/>
      <c r="AE35" s="128" t="n"/>
      <c r="AF35" s="843" t="n"/>
      <c r="AG35" s="128" t="n"/>
      <c r="AH35" s="843" t="n"/>
      <c r="AI35" s="128" t="n"/>
      <c r="AJ35" s="843" t="n"/>
      <c r="AK35" s="128" t="n"/>
      <c r="AL35" s="1087" t="n">
        <v>110</v>
      </c>
      <c r="AM35" s="179" t="n"/>
      <c r="AN35" s="1086">
        <f>AB35</f>
        <v/>
      </c>
      <c r="AO35" s="179" t="n"/>
      <c r="AP35" s="1086" t="n">
        <v>3</v>
      </c>
      <c r="AQ35" s="179" t="n"/>
      <c r="AR35" s="842" t="n">
        <v>90</v>
      </c>
      <c r="AS35" s="128" t="n"/>
      <c r="AT35" s="1086" t="n"/>
      <c r="AU35" s="179" t="n"/>
      <c r="AV35" s="1086" t="n">
        <v>3</v>
      </c>
      <c r="AW35" s="179" t="n"/>
      <c r="AX35" s="1087" t="n">
        <v>110</v>
      </c>
      <c r="AY35" s="179" t="n"/>
      <c r="AZ35" s="1086" t="n"/>
      <c r="BA35" s="179" t="n"/>
      <c r="BB35" s="842" t="n">
        <v>3</v>
      </c>
      <c r="BC35" s="128" t="n"/>
      <c r="BD35" s="3591">
        <f>BF35*36</f>
        <v/>
      </c>
      <c r="BE35" s="3592" t="n"/>
      <c r="BF35" s="840" t="n"/>
      <c r="BG35" s="3605" t="inlineStr">
        <is>
          <t>УК-5,6</t>
        </is>
      </c>
      <c r="BH35" s="131" t="n"/>
      <c r="BI35" s="131" t="n"/>
      <c r="BJ35" s="132" t="n"/>
      <c r="BK35" s="819" t="inlineStr">
        <is>
          <t>АППиЭ</t>
        </is>
      </c>
      <c r="BL35" s="838" t="n"/>
      <c r="BM35" s="838" t="n"/>
      <c r="BN35" s="838" t="n"/>
      <c r="BO35" s="838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838" t="n"/>
      <c r="B36" s="3599" t="inlineStr">
        <is>
          <t>1.3</t>
        </is>
      </c>
      <c r="C36" s="132" t="n"/>
      <c r="D36" s="184" t="inlineStr">
        <is>
          <t>Модуль "Автоматизация технологических процессов и производств"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745" t="n"/>
      <c r="W36" s="132" t="n"/>
      <c r="X36" s="745" t="n"/>
      <c r="Y36" s="132" t="n"/>
      <c r="Z36" s="1077">
        <f>SUM(Z37:AA40)</f>
        <v/>
      </c>
      <c r="AA36" s="139" t="n"/>
      <c r="AB36" s="1077">
        <f>SUM(AB37:AC40)</f>
        <v/>
      </c>
      <c r="AC36" s="139" t="n"/>
      <c r="AD36" s="1077">
        <f>SUM(AD37:AE40)</f>
        <v/>
      </c>
      <c r="AE36" s="139" t="n"/>
      <c r="AF36" s="1077">
        <f>SUM(AF37:AG40)</f>
        <v/>
      </c>
      <c r="AG36" s="139" t="n"/>
      <c r="AH36" s="1077">
        <f>SUM(AH37:AI40)</f>
        <v/>
      </c>
      <c r="AI36" s="139" t="n"/>
      <c r="AJ36" s="1077">
        <f>SUM(AJ37:AK40)</f>
        <v/>
      </c>
      <c r="AK36" s="139" t="n"/>
      <c r="AL36" s="1079">
        <f>SUM(AL37:AM40)</f>
        <v/>
      </c>
      <c r="AM36" s="139" t="n"/>
      <c r="AN36" s="1077">
        <f>SUM(AN37:AO40)</f>
        <v/>
      </c>
      <c r="AO36" s="139" t="n"/>
      <c r="AP36" s="1077">
        <f>SUM(AP37:AQ40)</f>
        <v/>
      </c>
      <c r="AQ36" s="139" t="n"/>
      <c r="AR36" s="3587">
        <f>SUM(AR37:AS40)</f>
        <v/>
      </c>
      <c r="AS36" s="139" t="n"/>
      <c r="AT36" s="1077">
        <f>SUM(AT37:AU40)</f>
        <v/>
      </c>
      <c r="AU36" s="139" t="n"/>
      <c r="AV36" s="1077">
        <f>SUM(AV37:AW40)</f>
        <v/>
      </c>
      <c r="AW36" s="139" t="n"/>
      <c r="AX36" s="1079">
        <f>SUM(AX37:AY40)</f>
        <v/>
      </c>
      <c r="AY36" s="139" t="n"/>
      <c r="AZ36" s="1077">
        <f>SUM(AZ37:BA40)</f>
        <v/>
      </c>
      <c r="BA36" s="139" t="n"/>
      <c r="BB36" s="1077">
        <f>SUM(BB37:BC40)</f>
        <v/>
      </c>
      <c r="BC36" s="139" t="n"/>
      <c r="BD36" s="3606">
        <f>SUM(BD37:BD40)</f>
        <v/>
      </c>
      <c r="BE36" s="3607">
        <f>SUM(BE37:BE40)</f>
        <v/>
      </c>
      <c r="BF36" s="3607" t="n"/>
      <c r="BG36" s="745" t="inlineStr">
        <is>
          <t>УПК-3</t>
        </is>
      </c>
      <c r="BH36" s="131" t="n"/>
      <c r="BI36" s="131" t="n"/>
      <c r="BJ36" s="132" t="n"/>
      <c r="BK36" s="819" t="n"/>
      <c r="BL36" s="838" t="n"/>
      <c r="BM36" s="838" t="n"/>
      <c r="BN36" s="838" t="n"/>
      <c r="BO36" s="838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838" t="n"/>
      <c r="B37" s="174" t="inlineStr">
        <is>
          <t>1.3.1</t>
        </is>
      </c>
      <c r="C37" s="192" t="n"/>
      <c r="D37" s="1196" t="inlineStr">
        <is>
          <t>Алгоритмизация в автоматизации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2" t="n"/>
      <c r="V37" s="745" t="n">
        <v>2</v>
      </c>
      <c r="W37" s="132" t="n"/>
      <c r="X37" s="745" t="n">
        <v>1</v>
      </c>
      <c r="Y37" s="132" t="n"/>
      <c r="Z37" s="3608" t="n">
        <v>180</v>
      </c>
      <c r="AA37" s="429" t="n"/>
      <c r="AB37" s="3609">
        <f>AD37+AF37+AH37</f>
        <v/>
      </c>
      <c r="AC37" s="429" t="n"/>
      <c r="AD37" s="3609" t="n">
        <v>32</v>
      </c>
      <c r="AE37" s="429" t="n"/>
      <c r="AF37" s="3609" t="n">
        <v>32</v>
      </c>
      <c r="AG37" s="429" t="n"/>
      <c r="AH37" s="3609" t="n">
        <v>16</v>
      </c>
      <c r="AI37" s="429" t="n"/>
      <c r="AJ37" s="1134" t="n"/>
      <c r="AK37" s="131" t="n"/>
      <c r="AL37" s="3608" t="n">
        <v>90</v>
      </c>
      <c r="AM37" s="429" t="n"/>
      <c r="AN37" s="3609" t="n">
        <v>40</v>
      </c>
      <c r="AO37" s="429" t="n"/>
      <c r="AP37" s="3610" t="n">
        <v>3</v>
      </c>
      <c r="AQ37" s="132" t="n"/>
      <c r="AR37" s="3611" t="n">
        <v>90</v>
      </c>
      <c r="AS37" s="429" t="n"/>
      <c r="AT37" s="3609" t="n">
        <v>40</v>
      </c>
      <c r="AU37" s="429" t="n"/>
      <c r="AV37" s="1134" t="n">
        <v>3</v>
      </c>
      <c r="AW37" s="131" t="n"/>
      <c r="AX37" s="3608" t="n"/>
      <c r="AY37" s="429" t="n"/>
      <c r="AZ37" s="3609" t="n"/>
      <c r="BA37" s="429" t="n"/>
      <c r="BB37" s="3610" t="n"/>
      <c r="BC37" s="132" t="n"/>
      <c r="BD37" s="3591" t="n"/>
      <c r="BE37" s="3591" t="n"/>
      <c r="BF37" s="3596" t="n"/>
      <c r="BG37" s="745" t="n"/>
      <c r="BH37" s="131" t="n"/>
      <c r="BI37" s="131" t="n"/>
      <c r="BJ37" s="132" t="n"/>
      <c r="BK37" s="819" t="inlineStr">
        <is>
          <t>АППиЭ</t>
        </is>
      </c>
      <c r="BL37" s="838" t="n"/>
      <c r="BM37" s="838" t="n"/>
      <c r="BN37" s="838" t="n"/>
      <c r="BO37" s="838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838" t="n"/>
      <c r="B38" s="138" t="n"/>
      <c r="C38" s="207" t="n"/>
      <c r="D38" s="1196" t="inlineStr">
        <is>
          <t>Курсовая работа по учебной дисциплине "Алгоритмизация в автоматизации"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2" t="n"/>
      <c r="V38" s="745" t="n"/>
      <c r="W38" s="132" t="n"/>
      <c r="X38" s="745" t="n"/>
      <c r="Y38" s="132" t="n"/>
      <c r="Z38" s="3608" t="n">
        <v>40</v>
      </c>
      <c r="AA38" s="429" t="n"/>
      <c r="AB38" s="3609">
        <f>AD38+AF38+AH38</f>
        <v/>
      </c>
      <c r="AC38" s="429" t="n"/>
      <c r="AD38" s="3609" t="n"/>
      <c r="AE38" s="429" t="n"/>
      <c r="AF38" s="3609" t="n"/>
      <c r="AG38" s="429" t="n"/>
      <c r="AH38" s="3609" t="n"/>
      <c r="AI38" s="429" t="n"/>
      <c r="AJ38" s="1134" t="n"/>
      <c r="AK38" s="131" t="n"/>
      <c r="AL38" s="3608" t="n">
        <v>40</v>
      </c>
      <c r="AM38" s="429" t="n"/>
      <c r="AN38" s="3609" t="n"/>
      <c r="AO38" s="429" t="n"/>
      <c r="AP38" s="3610" t="n">
        <v>1</v>
      </c>
      <c r="AQ38" s="132" t="n"/>
      <c r="AR38" s="3611" t="n"/>
      <c r="AS38" s="429" t="n"/>
      <c r="AT38" s="3609" t="n"/>
      <c r="AU38" s="429" t="n"/>
      <c r="AV38" s="1134" t="n"/>
      <c r="AW38" s="131" t="n"/>
      <c r="AX38" s="3608" t="n"/>
      <c r="AY38" s="429" t="n"/>
      <c r="AZ38" s="3609" t="n"/>
      <c r="BA38" s="429" t="n"/>
      <c r="BB38" s="3610" t="n"/>
      <c r="BC38" s="132" t="n"/>
      <c r="BD38" s="3591" t="n"/>
      <c r="BE38" s="3591" t="n"/>
      <c r="BF38" s="3596" t="n"/>
      <c r="BG38" s="745" t="n"/>
      <c r="BH38" s="131" t="n"/>
      <c r="BI38" s="131" t="n"/>
      <c r="BJ38" s="132" t="n"/>
      <c r="BK38" s="819" t="n"/>
      <c r="BL38" s="838" t="n"/>
      <c r="BM38" s="838" t="n"/>
      <c r="BN38" s="838" t="n"/>
      <c r="BO38" s="838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838" t="n"/>
      <c r="B39" s="174" t="inlineStr">
        <is>
          <t>1.3.2</t>
        </is>
      </c>
      <c r="C39" s="192" t="n"/>
      <c r="D39" s="3290" t="inlineStr">
        <is>
          <t>Обеспечение безопасности  при автоматизации производств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2" t="n"/>
      <c r="V39" s="745" t="n">
        <v>2</v>
      </c>
      <c r="W39" s="132" t="n"/>
      <c r="X39" s="745" t="n"/>
      <c r="Y39" s="132" t="n"/>
      <c r="Z39" s="3608" t="n">
        <v>216</v>
      </c>
      <c r="AA39" s="429" t="n"/>
      <c r="AB39" s="3609">
        <f>AD39+AF39+AH39</f>
        <v/>
      </c>
      <c r="AC39" s="429" t="n"/>
      <c r="AD39" s="3609" t="n">
        <v>32</v>
      </c>
      <c r="AE39" s="429" t="n"/>
      <c r="AF39" s="3609" t="n">
        <v>32</v>
      </c>
      <c r="AG39" s="429" t="n"/>
      <c r="AH39" s="3609" t="n">
        <v>16</v>
      </c>
      <c r="AI39" s="429" t="n"/>
      <c r="AJ39" s="1134" t="n"/>
      <c r="AK39" s="131" t="n"/>
      <c r="AL39" s="3608" t="n"/>
      <c r="AM39" s="429" t="n"/>
      <c r="AN39" s="3609" t="n"/>
      <c r="AO39" s="429" t="n"/>
      <c r="AP39" s="3610" t="n"/>
      <c r="AQ39" s="132" t="n"/>
      <c r="AR39" s="3611">
        <f>Z39</f>
        <v/>
      </c>
      <c r="AS39" s="429" t="n"/>
      <c r="AT39" s="3609">
        <f>AB39</f>
        <v/>
      </c>
      <c r="AU39" s="429" t="n"/>
      <c r="AV39" s="1134" t="n">
        <v>6</v>
      </c>
      <c r="AW39" s="131" t="n"/>
      <c r="AX39" s="3608" t="n"/>
      <c r="AY39" s="429" t="n"/>
      <c r="AZ39" s="3609" t="n"/>
      <c r="BA39" s="429" t="n"/>
      <c r="BB39" s="3610" t="n"/>
      <c r="BC39" s="132" t="n"/>
      <c r="BD39" s="3591" t="n"/>
      <c r="BE39" s="3591" t="n"/>
      <c r="BF39" s="3596" t="n"/>
      <c r="BG39" s="745" t="n"/>
      <c r="BH39" s="131" t="n"/>
      <c r="BI39" s="131" t="n"/>
      <c r="BJ39" s="132" t="n"/>
      <c r="BK39" s="819" t="inlineStr">
        <is>
          <t>АППиЭ</t>
        </is>
      </c>
      <c r="BL39" s="838" t="n"/>
      <c r="BM39" s="838" t="n"/>
      <c r="BN39" s="838" t="n"/>
      <c r="BO39" s="838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838" t="n"/>
      <c r="B40" s="138" t="n"/>
      <c r="C40" s="207" t="n"/>
      <c r="D40" s="3612" t="inlineStr">
        <is>
          <t>Курсовая работа по учебной дисциплине "Обеспечение безопасности  при автоматизации производств"</t>
        </is>
      </c>
      <c r="E40" s="194" t="n"/>
      <c r="F40" s="194" t="n"/>
      <c r="G40" s="194" t="n"/>
      <c r="H40" s="194" t="n"/>
      <c r="I40" s="194" t="n"/>
      <c r="J40" s="194" t="n"/>
      <c r="K40" s="194" t="n"/>
      <c r="L40" s="194" t="n"/>
      <c r="M40" s="194" t="n"/>
      <c r="N40" s="194" t="n"/>
      <c r="O40" s="194" t="n"/>
      <c r="P40" s="194" t="n"/>
      <c r="Q40" s="194" t="n"/>
      <c r="R40" s="194" t="n"/>
      <c r="S40" s="194" t="n"/>
      <c r="T40" s="194" t="n"/>
      <c r="U40" s="195" t="n"/>
      <c r="V40" s="745" t="n"/>
      <c r="W40" s="132" t="n"/>
      <c r="X40" s="745" t="n"/>
      <c r="Y40" s="132" t="n"/>
      <c r="Z40" s="3608" t="n">
        <v>60</v>
      </c>
      <c r="AA40" s="429" t="n"/>
      <c r="AB40" s="3609">
        <f>AD40+AF40+AH40</f>
        <v/>
      </c>
      <c r="AC40" s="429" t="n"/>
      <c r="AD40" s="3609" t="n"/>
      <c r="AE40" s="429" t="n"/>
      <c r="AF40" s="3609" t="n"/>
      <c r="AG40" s="429" t="n"/>
      <c r="AH40" s="3609" t="n"/>
      <c r="AI40" s="429" t="n"/>
      <c r="AJ40" s="1134" t="n"/>
      <c r="AK40" s="131" t="n"/>
      <c r="AL40" s="3608" t="n"/>
      <c r="AM40" s="429" t="n"/>
      <c r="AN40" s="3609" t="n"/>
      <c r="AO40" s="429" t="n"/>
      <c r="AP40" s="3610" t="n"/>
      <c r="AQ40" s="132" t="n"/>
      <c r="AR40" s="3611" t="n">
        <v>60</v>
      </c>
      <c r="AS40" s="429" t="n"/>
      <c r="AT40" s="3609" t="n"/>
      <c r="AU40" s="429" t="n"/>
      <c r="AV40" s="1134" t="n">
        <v>2</v>
      </c>
      <c r="AW40" s="131" t="n"/>
      <c r="AX40" s="3608" t="n"/>
      <c r="AY40" s="429" t="n"/>
      <c r="AZ40" s="3609" t="n"/>
      <c r="BA40" s="429" t="n"/>
      <c r="BB40" s="3610" t="n"/>
      <c r="BC40" s="132" t="n"/>
      <c r="BD40" s="3591" t="n"/>
      <c r="BE40" s="3591" t="n"/>
      <c r="BF40" s="3596" t="n"/>
      <c r="BG40" s="745" t="n"/>
      <c r="BH40" s="131" t="n"/>
      <c r="BI40" s="131" t="n"/>
      <c r="BJ40" s="132" t="n"/>
      <c r="BK40" s="819" t="n"/>
      <c r="BL40" s="838" t="n"/>
      <c r="BM40" s="838" t="n"/>
      <c r="BN40" s="838" t="n"/>
      <c r="BO40" s="838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355" t="n"/>
      <c r="B41" s="615" t="n">
        <v>2</v>
      </c>
      <c r="C41" s="586" t="n"/>
      <c r="D41" s="614" t="inlineStr">
        <is>
          <t>Компонент учреждения образования</t>
        </is>
      </c>
      <c r="E41" s="585" t="n"/>
      <c r="F41" s="585" t="n"/>
      <c r="G41" s="585" t="n"/>
      <c r="H41" s="585" t="n"/>
      <c r="I41" s="585" t="n"/>
      <c r="J41" s="585" t="n"/>
      <c r="K41" s="585" t="n"/>
      <c r="L41" s="585" t="n"/>
      <c r="M41" s="585" t="n"/>
      <c r="N41" s="585" t="n"/>
      <c r="O41" s="585" t="n"/>
      <c r="P41" s="585" t="n"/>
      <c r="Q41" s="585" t="n"/>
      <c r="R41" s="585" t="n"/>
      <c r="S41" s="585" t="n"/>
      <c r="T41" s="585" t="n"/>
      <c r="U41" s="586" t="n"/>
      <c r="V41" s="615" t="n"/>
      <c r="W41" s="586" t="n"/>
      <c r="X41" s="615" t="n"/>
      <c r="Y41" s="586" t="n"/>
      <c r="Z41" s="616">
        <f>Z42+Z43+Z47+Z52+Z55</f>
        <v/>
      </c>
      <c r="AA41" s="613" t="n"/>
      <c r="AB41" s="616">
        <f>AB42+AB43+AB47+AB52+AB55</f>
        <v/>
      </c>
      <c r="AC41" s="613" t="n"/>
      <c r="AD41" s="616">
        <f>AD42+AD43+AD47+AD52+AD55</f>
        <v/>
      </c>
      <c r="AE41" s="613" t="n"/>
      <c r="AF41" s="616">
        <f>AF42+AF43+AF47+AF52+AF55</f>
        <v/>
      </c>
      <c r="AG41" s="613" t="n"/>
      <c r="AH41" s="616">
        <f>AH42+AH43+AH47+AH52+AH55</f>
        <v/>
      </c>
      <c r="AI41" s="613" t="n"/>
      <c r="AJ41" s="616">
        <f>AJ42+AJ43+AJ47+AJ52+AJ55</f>
        <v/>
      </c>
      <c r="AK41" s="613" t="n"/>
      <c r="AL41" s="612">
        <f>AL42+AL43+AL47+AL52+AL55</f>
        <v/>
      </c>
      <c r="AM41" s="613" t="n"/>
      <c r="AN41" s="616">
        <f>AN42+AN43+AN47+AN52+AN55</f>
        <v/>
      </c>
      <c r="AO41" s="613" t="n"/>
      <c r="AP41" s="616">
        <f>AP42+AP43+AP47+AP52+AP55</f>
        <v/>
      </c>
      <c r="AQ41" s="613" t="n"/>
      <c r="AR41" s="616">
        <f>AR42+AR43+AR47+AR52+AR55</f>
        <v/>
      </c>
      <c r="AS41" s="613" t="n"/>
      <c r="AT41" s="616">
        <f>AT42+AT43+AT47+AT52+AT55</f>
        <v/>
      </c>
      <c r="AU41" s="613" t="n"/>
      <c r="AV41" s="616">
        <f>AV42+AV43+AV47+AV52+AV55</f>
        <v/>
      </c>
      <c r="AW41" s="613" t="n"/>
      <c r="AX41" s="612">
        <f>AX42+AX43+AX47+AX52+AX55</f>
        <v/>
      </c>
      <c r="AY41" s="613" t="n"/>
      <c r="AZ41" s="616">
        <f>AZ42+AZ43+AZ47+AZ52+AZ55</f>
        <v/>
      </c>
      <c r="BA41" s="613" t="n"/>
      <c r="BB41" s="616">
        <f>BB42+BB43+BB47+BB52+BB55</f>
        <v/>
      </c>
      <c r="BC41" s="613" t="n"/>
      <c r="BD41" s="3613">
        <f>SUM(BD42:BD63)</f>
        <v/>
      </c>
      <c r="BE41" s="2254" t="n"/>
      <c r="BF41" s="2254">
        <f>SUM(BF42:BF63)</f>
        <v/>
      </c>
      <c r="BG41" s="707" t="n"/>
      <c r="BH41" s="585" t="n"/>
      <c r="BI41" s="585" t="n"/>
      <c r="BJ41" s="586" t="n"/>
      <c r="BK41" s="819" t="n"/>
      <c r="BL41" s="355" t="n"/>
      <c r="BM41" s="355" t="n"/>
      <c r="BN41" s="355" t="n"/>
      <c r="BO41" s="355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355" t="n"/>
      <c r="B42" s="720" t="inlineStr">
        <is>
          <t>2.1</t>
        </is>
      </c>
      <c r="C42" s="161" t="n"/>
      <c r="D42" s="743" t="inlineStr">
        <is>
          <t>Иностранный язык для делового и профессионального общения</t>
        </is>
      </c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61" t="n"/>
      <c r="V42" s="171" t="n">
        <v>2</v>
      </c>
      <c r="W42" s="161" t="n"/>
      <c r="X42" s="171" t="n">
        <v>1</v>
      </c>
      <c r="Y42" s="161" t="n"/>
      <c r="Z42" s="211">
        <f>AL42+AR42+BD42</f>
        <v/>
      </c>
      <c r="AA42" s="139" t="n"/>
      <c r="AB42" s="212" t="n">
        <v>108</v>
      </c>
      <c r="AC42" s="139" t="n"/>
      <c r="AD42" s="212" t="n"/>
      <c r="AE42" s="139" t="n"/>
      <c r="AF42" s="212" t="n"/>
      <c r="AG42" s="139" t="n"/>
      <c r="AH42" s="212" t="n">
        <v>108</v>
      </c>
      <c r="AI42" s="139" t="n"/>
      <c r="AJ42" s="212" t="n"/>
      <c r="AK42" s="139" t="n"/>
      <c r="AL42" s="213">
        <f>AP42*36</f>
        <v/>
      </c>
      <c r="AM42" s="139" t="n"/>
      <c r="AN42" s="212" t="n">
        <v>48</v>
      </c>
      <c r="AO42" s="139" t="n"/>
      <c r="AP42" s="212" t="n">
        <v>3</v>
      </c>
      <c r="AQ42" s="139" t="n"/>
      <c r="AR42" s="211">
        <f>AV42*36</f>
        <v/>
      </c>
      <c r="AS42" s="139" t="n"/>
      <c r="AT42" s="212" t="n">
        <v>60</v>
      </c>
      <c r="AU42" s="139" t="n"/>
      <c r="AV42" s="212" t="n">
        <v>4</v>
      </c>
      <c r="AW42" s="139" t="n"/>
      <c r="AX42" s="2182">
        <f>BB42*36</f>
        <v/>
      </c>
      <c r="AY42" s="139" t="n"/>
      <c r="AZ42" s="1118" t="n"/>
      <c r="BA42" s="139" t="n"/>
      <c r="BB42" s="1631" t="n"/>
      <c r="BC42" s="139" t="n"/>
      <c r="BD42" s="2262">
        <f>BF42*36</f>
        <v/>
      </c>
      <c r="BE42" s="2263" t="n"/>
      <c r="BF42" s="2263" t="n"/>
      <c r="BG42" s="171" t="inlineStr">
        <is>
          <t>УК-3</t>
        </is>
      </c>
      <c r="BH42" s="123" t="n"/>
      <c r="BI42" s="123" t="n"/>
      <c r="BJ42" s="161" t="n"/>
      <c r="BK42" s="819" t="inlineStr">
        <is>
          <t>МКиТП</t>
        </is>
      </c>
      <c r="BL42" s="355" t="n"/>
      <c r="BM42" s="355" t="n"/>
      <c r="BN42" s="355" t="n"/>
      <c r="BO42" s="355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402" t="inlineStr">
        <is>
          <t>2.2</t>
        </is>
      </c>
      <c r="C43" s="132" t="n"/>
      <c r="D43" s="403" t="inlineStr">
        <is>
          <t>Модуль "Моделирование"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405" t="n"/>
      <c r="W43" s="132" t="n"/>
      <c r="X43" s="405" t="n"/>
      <c r="Y43" s="132" t="n"/>
      <c r="Z43" s="187">
        <f>SUM(Z44:AA46)</f>
        <v/>
      </c>
      <c r="AA43" s="128" t="n"/>
      <c r="AB43" s="187">
        <f>SUM(AB44:AC46)</f>
        <v/>
      </c>
      <c r="AC43" s="128" t="n"/>
      <c r="AD43" s="187">
        <f>SUM(AD44:AE46)</f>
        <v/>
      </c>
      <c r="AE43" s="128" t="n"/>
      <c r="AF43" s="187">
        <f>SUM(AF44:AG46)</f>
        <v/>
      </c>
      <c r="AG43" s="128" t="n"/>
      <c r="AH43" s="187">
        <f>SUM(AH44:AI46)</f>
        <v/>
      </c>
      <c r="AI43" s="128" t="n"/>
      <c r="AJ43" s="187">
        <f>SUM(AJ44:AK46)</f>
        <v/>
      </c>
      <c r="AK43" s="128" t="n"/>
      <c r="AL43" s="222">
        <f>SUM(AL44:AM46)</f>
        <v/>
      </c>
      <c r="AM43" s="179" t="n"/>
      <c r="AN43" s="187">
        <f>SUM(AN44:AO46)</f>
        <v/>
      </c>
      <c r="AO43" s="128" t="n"/>
      <c r="AP43" s="187">
        <f>SUM(AP44:AQ46)</f>
        <v/>
      </c>
      <c r="AQ43" s="128" t="n"/>
      <c r="AR43" s="187">
        <f>SUM(AR44:AS46)</f>
        <v/>
      </c>
      <c r="AS43" s="128" t="n"/>
      <c r="AT43" s="187">
        <f>SUM(AT44:AU46)</f>
        <v/>
      </c>
      <c r="AU43" s="128" t="n"/>
      <c r="AV43" s="187">
        <f>SUM(AV44:AW46)</f>
        <v/>
      </c>
      <c r="AW43" s="128" t="n"/>
      <c r="AX43" s="222">
        <f>SUM(AX44:AY46)</f>
        <v/>
      </c>
      <c r="AY43" s="179" t="n"/>
      <c r="AZ43" s="187">
        <f>SUM(AZ44:BA46)</f>
        <v/>
      </c>
      <c r="BA43" s="128" t="n"/>
      <c r="BB43" s="187">
        <f>SUM(BB44:BC46)</f>
        <v/>
      </c>
      <c r="BC43" s="128" t="n"/>
      <c r="BD43" s="404">
        <f>SUM(BD47:BD47)</f>
        <v/>
      </c>
      <c r="BE43" s="2258">
        <f>SUM(BE47:BE47)</f>
        <v/>
      </c>
      <c r="BF43" s="2258" t="n"/>
      <c r="BG43" s="218" t="n"/>
      <c r="BH43" s="126" t="n"/>
      <c r="BI43" s="126" t="n"/>
      <c r="BJ43" s="175" t="n"/>
      <c r="BK43" s="819" t="n"/>
      <c r="BL43" s="355" t="n"/>
      <c r="BM43" s="355" t="n"/>
      <c r="BN43" s="355" t="n"/>
      <c r="BO43" s="355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262" t="inlineStr">
        <is>
          <t>2.2.1</t>
        </is>
      </c>
      <c r="C44" s="132" t="n"/>
      <c r="D44" s="176" t="inlineStr">
        <is>
          <t>Динамическая идентификация объектов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61" t="n">
        <v>3</v>
      </c>
      <c r="W44" s="132" t="n"/>
      <c r="X44" s="261" t="n"/>
      <c r="Y44" s="132" t="n"/>
      <c r="Z44" s="181" t="n">
        <v>108</v>
      </c>
      <c r="AA44" s="128" t="n"/>
      <c r="AB44" s="181">
        <f>AD44+AF44+AH44+AJ44</f>
        <v/>
      </c>
      <c r="AC44" s="128" t="n"/>
      <c r="AD44" s="181" t="n">
        <v>18</v>
      </c>
      <c r="AE44" s="128" t="n"/>
      <c r="AF44" s="181" t="n">
        <v>18</v>
      </c>
      <c r="AG44" s="128" t="n"/>
      <c r="AH44" s="93">
        <f>SUM(AH48:AI48)</f>
        <v/>
      </c>
      <c r="AI44" s="128" t="n"/>
      <c r="AJ44" s="93">
        <f>SUM(AJ48:AK48)</f>
        <v/>
      </c>
      <c r="AK44" s="128" t="n"/>
      <c r="AL44" s="225" t="n"/>
      <c r="AM44" s="179" t="n"/>
      <c r="AN44" s="350" t="n"/>
      <c r="AO44" s="179" t="n"/>
      <c r="AP44" s="350" t="n"/>
      <c r="AQ44" s="179" t="n"/>
      <c r="AR44" s="181" t="n"/>
      <c r="AS44" s="128" t="n"/>
      <c r="AT44" s="181" t="n"/>
      <c r="AU44" s="128" t="n"/>
      <c r="AV44" s="350" t="n"/>
      <c r="AW44" s="179" t="n"/>
      <c r="AX44" s="225">
        <f>Z44</f>
        <v/>
      </c>
      <c r="AY44" s="179" t="n"/>
      <c r="AZ44" s="181">
        <f>AB44</f>
        <v/>
      </c>
      <c r="BA44" s="128" t="n"/>
      <c r="BB44" s="181" t="n">
        <v>3</v>
      </c>
      <c r="BC44" s="128" t="n"/>
      <c r="BD44" s="681">
        <f>SUM(BD48:BD48)</f>
        <v/>
      </c>
      <c r="BE44" s="2256">
        <f>SUM(BE48:BE48)</f>
        <v/>
      </c>
      <c r="BF44" s="2256" t="n"/>
      <c r="BG44" s="182" t="inlineStr">
        <is>
          <t>СК-1</t>
        </is>
      </c>
      <c r="BH44" s="126" t="n"/>
      <c r="BI44" s="126" t="n"/>
      <c r="BJ44" s="175" t="n"/>
      <c r="BK44" s="819" t="inlineStr">
        <is>
          <t>АППиЭ</t>
        </is>
      </c>
      <c r="BL44" s="355" t="n"/>
      <c r="BM44" s="355" t="n"/>
      <c r="BN44" s="355" t="n"/>
      <c r="BO44" s="355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62" t="inlineStr">
        <is>
          <t>2.2.2</t>
        </is>
      </c>
      <c r="C45" s="132" t="n"/>
      <c r="D45" s="176" t="inlineStr">
        <is>
          <t>Развитие аналитических методов описания динамических процессов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261" t="n"/>
      <c r="W45" s="132" t="n"/>
      <c r="X45" s="261" t="n">
        <v>3</v>
      </c>
      <c r="Y45" s="132" t="n"/>
      <c r="Z45" s="181" t="n">
        <v>140</v>
      </c>
      <c r="AA45" s="128" t="n"/>
      <c r="AB45" s="181">
        <f>AD45+AF45+AH45+AJ45</f>
        <v/>
      </c>
      <c r="AC45" s="128" t="n"/>
      <c r="AD45" s="181" t="n">
        <v>26</v>
      </c>
      <c r="AE45" s="128" t="n"/>
      <c r="AF45" s="181" t="n">
        <v>36</v>
      </c>
      <c r="AG45" s="128" t="n"/>
      <c r="AH45" s="93">
        <f>SUM(AH49:AI49)</f>
        <v/>
      </c>
      <c r="AI45" s="128" t="n"/>
      <c r="AJ45" s="93">
        <f>SUM(AJ49:AK49)</f>
        <v/>
      </c>
      <c r="AK45" s="128" t="n"/>
      <c r="AL45" s="225" t="n"/>
      <c r="AM45" s="179" t="n"/>
      <c r="AN45" s="350" t="n"/>
      <c r="AO45" s="179" t="n"/>
      <c r="AP45" s="350" t="n"/>
      <c r="AQ45" s="179" t="n"/>
      <c r="AR45" s="181" t="n"/>
      <c r="AS45" s="128" t="n"/>
      <c r="AT45" s="181" t="n"/>
      <c r="AU45" s="128" t="n"/>
      <c r="AV45" s="350" t="n"/>
      <c r="AW45" s="179" t="n"/>
      <c r="AX45" s="225">
        <f>Z45</f>
        <v/>
      </c>
      <c r="AY45" s="179" t="n"/>
      <c r="AZ45" s="181">
        <f>AB45</f>
        <v/>
      </c>
      <c r="BA45" s="128" t="n"/>
      <c r="BB45" s="181" t="n">
        <v>5</v>
      </c>
      <c r="BC45" s="128" t="n"/>
      <c r="BD45" s="681">
        <f>SUM(BD49:BD49)</f>
        <v/>
      </c>
      <c r="BE45" s="2256">
        <f>SUM(BE49:BE49)</f>
        <v/>
      </c>
      <c r="BF45" s="2256" t="n"/>
      <c r="BG45" s="182" t="inlineStr">
        <is>
          <t>СК-1</t>
        </is>
      </c>
      <c r="BH45" s="126" t="n"/>
      <c r="BI45" s="126" t="n"/>
      <c r="BJ45" s="175" t="n"/>
      <c r="BK45" s="819" t="inlineStr">
        <is>
          <t>АППиЭ</t>
        </is>
      </c>
      <c r="BL45" s="355" t="n"/>
      <c r="BM45" s="355" t="n"/>
      <c r="BN45" s="355" t="n"/>
      <c r="BO45" s="355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62" t="inlineStr">
        <is>
          <t>2.2.3</t>
        </is>
      </c>
      <c r="C46" s="132" t="n"/>
      <c r="D46" s="3287" t="inlineStr">
        <is>
          <t>Компьютерный эксперимент при исследованиях и проектировании процессов и аппаратов в химической технологии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261" t="n"/>
      <c r="W46" s="132" t="n"/>
      <c r="X46" s="261" t="n">
        <v>2</v>
      </c>
      <c r="Y46" s="132" t="n"/>
      <c r="Z46" s="181" t="n">
        <v>108</v>
      </c>
      <c r="AA46" s="128" t="n"/>
      <c r="AB46" s="181">
        <f>AD46+AF46+AH46+AJ46</f>
        <v/>
      </c>
      <c r="AC46" s="128" t="n"/>
      <c r="AD46" s="181" t="n">
        <v>18</v>
      </c>
      <c r="AE46" s="128" t="n"/>
      <c r="AF46" s="181" t="n">
        <v>18</v>
      </c>
      <c r="AG46" s="128" t="n"/>
      <c r="AH46" s="93" t="n">
        <v>18</v>
      </c>
      <c r="AI46" s="128" t="n"/>
      <c r="AJ46" s="93">
        <f>SUM(AJ50:AK50)</f>
        <v/>
      </c>
      <c r="AK46" s="128" t="n"/>
      <c r="AL46" s="225" t="n"/>
      <c r="AM46" s="179" t="n"/>
      <c r="AN46" s="350" t="n"/>
      <c r="AO46" s="179" t="n"/>
      <c r="AP46" s="350" t="n"/>
      <c r="AQ46" s="179" t="n"/>
      <c r="AR46" s="181">
        <f>Z46</f>
        <v/>
      </c>
      <c r="AS46" s="128" t="n"/>
      <c r="AT46" s="181">
        <f>AB46</f>
        <v/>
      </c>
      <c r="AU46" s="128" t="n"/>
      <c r="AV46" s="350" t="n">
        <v>3</v>
      </c>
      <c r="AW46" s="179" t="n"/>
      <c r="AX46" s="225" t="n"/>
      <c r="AY46" s="179" t="n"/>
      <c r="AZ46" s="181" t="n"/>
      <c r="BA46" s="128" t="n"/>
      <c r="BB46" s="181" t="n"/>
      <c r="BC46" s="128" t="n"/>
      <c r="BD46" s="681">
        <f>SUM(BD50:BD50)</f>
        <v/>
      </c>
      <c r="BE46" s="2256">
        <f>SUM(BE50:BE50)</f>
        <v/>
      </c>
      <c r="BF46" s="2256" t="n"/>
      <c r="BG46" s="182" t="inlineStr">
        <is>
          <t>СК-2</t>
        </is>
      </c>
      <c r="BH46" s="126" t="n"/>
      <c r="BI46" s="126" t="n"/>
      <c r="BJ46" s="175" t="n"/>
      <c r="BK46" s="819" t="inlineStr">
        <is>
          <t>ПиАХП</t>
        </is>
      </c>
      <c r="BL46" s="355" t="n"/>
      <c r="BM46" s="355" t="n"/>
      <c r="BN46" s="355" t="n"/>
      <c r="BO46" s="355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402" t="inlineStr">
        <is>
          <t>2.3</t>
        </is>
      </c>
      <c r="C47" s="132" t="n"/>
      <c r="D47" s="184" t="inlineStr">
        <is>
          <t>Модуль "Управление в автоматизированных системах"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405" t="n"/>
      <c r="W47" s="132" t="n"/>
      <c r="X47" s="405" t="n"/>
      <c r="Y47" s="132" t="n"/>
      <c r="Z47" s="187">
        <f>SUM(Z48:AA51)</f>
        <v/>
      </c>
      <c r="AA47" s="128" t="n"/>
      <c r="AB47" s="187">
        <f>SUM(AB48:AC51)</f>
        <v/>
      </c>
      <c r="AC47" s="128" t="n"/>
      <c r="AD47" s="187">
        <f>SUM(AD48:AE51)</f>
        <v/>
      </c>
      <c r="AE47" s="128" t="n"/>
      <c r="AF47" s="187">
        <f>SUM(AF48:AG51)</f>
        <v/>
      </c>
      <c r="AG47" s="128" t="n"/>
      <c r="AH47" s="187">
        <f>SUM(AH48:AI51)</f>
        <v/>
      </c>
      <c r="AI47" s="128" t="n"/>
      <c r="AJ47" s="187">
        <f>SUM(AJ48:AK51)</f>
        <v/>
      </c>
      <c r="AK47" s="128" t="n"/>
      <c r="AL47" s="222">
        <f>SUM(AL48:AM51)</f>
        <v/>
      </c>
      <c r="AM47" s="179" t="n"/>
      <c r="AN47" s="187">
        <f>SUM(AN48:AO51)</f>
        <v/>
      </c>
      <c r="AO47" s="128" t="n"/>
      <c r="AP47" s="187">
        <f>SUM(AP48:AQ51)</f>
        <v/>
      </c>
      <c r="AQ47" s="128" t="n"/>
      <c r="AR47" s="187">
        <f>SUM(AR48:AS51)</f>
        <v/>
      </c>
      <c r="AS47" s="128" t="n"/>
      <c r="AT47" s="187">
        <f>SUM(AT48:AU51)</f>
        <v/>
      </c>
      <c r="AU47" s="128" t="n"/>
      <c r="AV47" s="187">
        <f>SUM(AV48:AW51)</f>
        <v/>
      </c>
      <c r="AW47" s="128" t="n"/>
      <c r="AX47" s="222">
        <f>SUM(AX48:AY51)</f>
        <v/>
      </c>
      <c r="AY47" s="179" t="n"/>
      <c r="AZ47" s="187">
        <f>SUM(AZ48:BA51)</f>
        <v/>
      </c>
      <c r="BA47" s="128" t="n"/>
      <c r="BB47" s="187">
        <f>SUM(BB48:BC51)</f>
        <v/>
      </c>
      <c r="BC47" s="128" t="n"/>
      <c r="BD47" s="404" t="n"/>
      <c r="BE47" s="2258" t="n"/>
      <c r="BF47" s="2258" t="n"/>
      <c r="BG47" s="218" t="n"/>
      <c r="BH47" s="126" t="n"/>
      <c r="BI47" s="126" t="n"/>
      <c r="BJ47" s="175" t="n"/>
      <c r="BK47" s="819" t="n"/>
      <c r="BL47" s="2184" t="n"/>
      <c r="BM47" s="1" t="n"/>
      <c r="BN47" s="1" t="n"/>
      <c r="BO47" s="355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268" t="inlineStr">
        <is>
          <t>2.3.1</t>
        </is>
      </c>
      <c r="C48" s="132" t="n"/>
      <c r="D48" s="176" t="inlineStr">
        <is>
          <t>Теория искусственных нейронных сетей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261" t="n"/>
      <c r="W48" s="132" t="n"/>
      <c r="X48" s="261" t="n">
        <v>2</v>
      </c>
      <c r="Y48" s="132" t="n"/>
      <c r="Z48" s="181" t="n">
        <v>108</v>
      </c>
      <c r="AA48" s="128" t="n"/>
      <c r="AB48" s="181">
        <f>AD48+AF48+AH48+AJ48</f>
        <v/>
      </c>
      <c r="AC48" s="128" t="n"/>
      <c r="AD48" s="93" t="n">
        <v>26</v>
      </c>
      <c r="AE48" s="128" t="n"/>
      <c r="AF48" s="93" t="n">
        <v>30</v>
      </c>
      <c r="AG48" s="128" t="n"/>
      <c r="AH48" s="93" t="n"/>
      <c r="AI48" s="128" t="n"/>
      <c r="AJ48" s="93" t="n"/>
      <c r="AK48" s="128" t="n"/>
      <c r="AL48" s="225" t="n"/>
      <c r="AM48" s="179" t="n"/>
      <c r="AN48" s="350" t="n"/>
      <c r="AO48" s="179" t="n"/>
      <c r="AP48" s="350" t="n"/>
      <c r="AQ48" s="179" t="n"/>
      <c r="AR48" s="181">
        <f>Z48</f>
        <v/>
      </c>
      <c r="AS48" s="128" t="n"/>
      <c r="AT48" s="350">
        <f>AB48</f>
        <v/>
      </c>
      <c r="AU48" s="179" t="n"/>
      <c r="AV48" s="350" t="n">
        <v>3</v>
      </c>
      <c r="AW48" s="179" t="n"/>
      <c r="AX48" s="225" t="n"/>
      <c r="AY48" s="179" t="n"/>
      <c r="AZ48" s="350" t="n"/>
      <c r="BA48" s="179" t="n"/>
      <c r="BB48" s="181" t="n"/>
      <c r="BC48" s="128" t="n"/>
      <c r="BD48" s="681" t="n"/>
      <c r="BE48" s="2256" t="n"/>
      <c r="BF48" s="2256" t="n"/>
      <c r="BG48" s="182" t="inlineStr">
        <is>
          <t>СК-3</t>
        </is>
      </c>
      <c r="BH48" s="126" t="n"/>
      <c r="BI48" s="126" t="n"/>
      <c r="BJ48" s="175" t="n"/>
      <c r="BK48" s="819" t="inlineStr">
        <is>
          <t>АППиЭ</t>
        </is>
      </c>
      <c r="BL48" s="2184" t="n"/>
      <c r="BM48" s="1" t="n"/>
      <c r="BN48" s="1" t="n"/>
      <c r="BO48" s="355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268" t="inlineStr">
        <is>
          <t>2.3.2</t>
        </is>
      </c>
      <c r="C49" s="132" t="n"/>
      <c r="D49" s="176" t="inlineStr">
        <is>
          <t>Интеллектуальный анализ данных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261" t="n"/>
      <c r="W49" s="132" t="n"/>
      <c r="X49" s="261" t="n">
        <v>2</v>
      </c>
      <c r="Y49" s="132" t="n"/>
      <c r="Z49" s="181" t="n">
        <v>108</v>
      </c>
      <c r="AA49" s="128" t="n"/>
      <c r="AB49" s="181">
        <f>AD49+AF49+AH49+AJ49</f>
        <v/>
      </c>
      <c r="AC49" s="128" t="n"/>
      <c r="AD49" s="93" t="n">
        <v>26</v>
      </c>
      <c r="AE49" s="128" t="n"/>
      <c r="AF49" s="93" t="n">
        <v>30</v>
      </c>
      <c r="AG49" s="128" t="n"/>
      <c r="AH49" s="93" t="n"/>
      <c r="AI49" s="128" t="n"/>
      <c r="AJ49" s="93" t="n"/>
      <c r="AK49" s="128" t="n"/>
      <c r="AL49" s="225" t="n"/>
      <c r="AM49" s="179" t="n"/>
      <c r="AN49" s="350" t="n"/>
      <c r="AO49" s="179" t="n"/>
      <c r="AP49" s="350" t="n"/>
      <c r="AQ49" s="179" t="n"/>
      <c r="AR49" s="181">
        <f>Z49</f>
        <v/>
      </c>
      <c r="AS49" s="128" t="n"/>
      <c r="AT49" s="350">
        <f>AB49</f>
        <v/>
      </c>
      <c r="AU49" s="179" t="n"/>
      <c r="AV49" s="350" t="n">
        <v>3</v>
      </c>
      <c r="AW49" s="179" t="n"/>
      <c r="AX49" s="225" t="n"/>
      <c r="AY49" s="179" t="n"/>
      <c r="AZ49" s="350" t="n"/>
      <c r="BA49" s="179" t="n"/>
      <c r="BB49" s="181" t="n"/>
      <c r="BC49" s="128" t="n"/>
      <c r="BD49" s="681" t="n"/>
      <c r="BE49" s="2256" t="n"/>
      <c r="BF49" s="2256" t="n"/>
      <c r="BG49" s="182" t="inlineStr">
        <is>
          <t>СК-4</t>
        </is>
      </c>
      <c r="BH49" s="126" t="n"/>
      <c r="BI49" s="126" t="n"/>
      <c r="BJ49" s="175" t="n"/>
      <c r="BK49" s="819" t="inlineStr">
        <is>
          <t>АППиЭ</t>
        </is>
      </c>
      <c r="BL49" s="2184" t="n"/>
      <c r="BM49" s="1" t="n"/>
      <c r="BN49" s="1" t="n"/>
      <c r="BO49" s="355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268" t="inlineStr">
        <is>
          <t>2.3.3</t>
        </is>
      </c>
      <c r="C50" s="132" t="n"/>
      <c r="D50" s="1170" t="inlineStr">
        <is>
          <t>Системы искусственного интеллекта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261" t="n">
        <v>3</v>
      </c>
      <c r="W50" s="132" t="n"/>
      <c r="X50" s="182" t="n"/>
      <c r="Y50" s="175" t="n"/>
      <c r="Z50" s="177" t="n">
        <v>192</v>
      </c>
      <c r="AA50" s="128" t="n"/>
      <c r="AB50" s="181">
        <f>AD50+AF50+AH50+AJ50</f>
        <v/>
      </c>
      <c r="AC50" s="128" t="n"/>
      <c r="AD50" s="93" t="n">
        <v>36</v>
      </c>
      <c r="AE50" s="128" t="n"/>
      <c r="AF50" s="93" t="n">
        <v>36</v>
      </c>
      <c r="AG50" s="128" t="n"/>
      <c r="AH50" s="93" t="n"/>
      <c r="AI50" s="128" t="n"/>
      <c r="AJ50" s="129" t="n"/>
      <c r="AK50" s="126" t="n"/>
      <c r="AL50" s="2264" t="n"/>
      <c r="AM50" s="429" t="n"/>
      <c r="AN50" s="2257" t="n"/>
      <c r="AO50" s="429" t="n"/>
      <c r="AP50" s="729" t="n"/>
      <c r="AQ50" s="132" t="n"/>
      <c r="AR50" s="1633" t="n"/>
      <c r="AS50" s="429" t="n"/>
      <c r="AT50" s="2257" t="n"/>
      <c r="AU50" s="429" t="n"/>
      <c r="AV50" s="725" t="n"/>
      <c r="AW50" s="131" t="n"/>
      <c r="AX50" s="2264">
        <f>Z50</f>
        <v/>
      </c>
      <c r="AY50" s="429" t="n"/>
      <c r="AZ50" s="2257">
        <f>AB50</f>
        <v/>
      </c>
      <c r="BA50" s="429" t="n"/>
      <c r="BB50" s="729" t="n">
        <v>6</v>
      </c>
      <c r="BC50" s="132" t="n"/>
      <c r="BD50" s="681" t="n"/>
      <c r="BE50" s="2256" t="n"/>
      <c r="BF50" s="2256" t="n"/>
      <c r="BG50" s="182" t="inlineStr">
        <is>
          <t>СК-5</t>
        </is>
      </c>
      <c r="BH50" s="126" t="n"/>
      <c r="BI50" s="126" t="n"/>
      <c r="BJ50" s="175" t="n"/>
      <c r="BK50" s="819" t="inlineStr">
        <is>
          <t>АППиЭ</t>
        </is>
      </c>
      <c r="BL50" s="2184" t="n"/>
      <c r="BM50" s="2184" t="n"/>
      <c r="BN50" s="2184" t="n"/>
      <c r="BO50" s="355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62" t="inlineStr">
        <is>
          <t>2.3.4</t>
        </is>
      </c>
      <c r="C51" s="132" t="n"/>
      <c r="D51" s="176" t="inlineStr">
        <is>
          <t>Современные методы управления предприятием на основе систем искусственного интеллекта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261" t="n"/>
      <c r="W51" s="132" t="n"/>
      <c r="X51" s="261" t="n">
        <v>3</v>
      </c>
      <c r="Y51" s="132" t="n"/>
      <c r="Z51" s="181" t="n">
        <v>98</v>
      </c>
      <c r="AA51" s="128" t="n"/>
      <c r="AB51" s="181">
        <f>AD51+AF51+AH51+AJ51</f>
        <v/>
      </c>
      <c r="AC51" s="128" t="n"/>
      <c r="AD51" s="93" t="n">
        <v>20</v>
      </c>
      <c r="AE51" s="128" t="n"/>
      <c r="AF51" s="93" t="n">
        <v>24</v>
      </c>
      <c r="AG51" s="128" t="n"/>
      <c r="AH51" s="93" t="n"/>
      <c r="AI51" s="128" t="n"/>
      <c r="AJ51" s="93" t="n"/>
      <c r="AK51" s="128" t="n"/>
      <c r="AL51" s="225" t="n"/>
      <c r="AM51" s="179" t="n"/>
      <c r="AN51" s="350" t="n"/>
      <c r="AO51" s="179" t="n"/>
      <c r="AP51" s="350" t="n"/>
      <c r="AQ51" s="179" t="n"/>
      <c r="AR51" s="181" t="n"/>
      <c r="AS51" s="128" t="n"/>
      <c r="AT51" s="350" t="n"/>
      <c r="AU51" s="179" t="n"/>
      <c r="AV51" s="350" t="n"/>
      <c r="AW51" s="179" t="n"/>
      <c r="AX51" s="225">
        <f>Z51</f>
        <v/>
      </c>
      <c r="AY51" s="179" t="n"/>
      <c r="AZ51" s="350">
        <f>AB51</f>
        <v/>
      </c>
      <c r="BA51" s="179" t="n"/>
      <c r="BB51" s="181" t="n">
        <v>3</v>
      </c>
      <c r="BC51" s="128" t="n"/>
      <c r="BD51" s="681" t="n"/>
      <c r="BE51" s="2256" t="n"/>
      <c r="BF51" s="2256" t="n"/>
      <c r="BG51" s="182" t="inlineStr">
        <is>
          <t>СК-6</t>
        </is>
      </c>
      <c r="BH51" s="126" t="n"/>
      <c r="BI51" s="126" t="n"/>
      <c r="BJ51" s="175" t="n"/>
      <c r="BK51" s="819" t="inlineStr">
        <is>
          <t>АППиЭ</t>
        </is>
      </c>
      <c r="BL51" s="2184" t="n"/>
      <c r="BM51" s="2184" t="n"/>
      <c r="BN51" s="2184" t="n"/>
      <c r="BO51" s="355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402" t="inlineStr">
        <is>
          <t>2.4</t>
        </is>
      </c>
      <c r="C52" s="132" t="n"/>
      <c r="D52" s="184" t="inlineStr">
        <is>
          <t>Модуль "Робототехника"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182" t="n"/>
      <c r="W52" s="175" t="n"/>
      <c r="X52" s="182" t="n"/>
      <c r="Y52" s="175" t="n"/>
      <c r="Z52" s="187">
        <f>SUM(Z53:AA54)</f>
        <v/>
      </c>
      <c r="AA52" s="128" t="n"/>
      <c r="AB52" s="187">
        <f>SUM(AB53:AC54)</f>
        <v/>
      </c>
      <c r="AC52" s="128" t="n"/>
      <c r="AD52" s="187">
        <f>SUM(AD53:AE54)</f>
        <v/>
      </c>
      <c r="AE52" s="128" t="n"/>
      <c r="AF52" s="187">
        <f>SUM(AF53:AG54)</f>
        <v/>
      </c>
      <c r="AG52" s="128" t="n"/>
      <c r="AH52" s="187">
        <f>SUM(AH53:AI54)</f>
        <v/>
      </c>
      <c r="AI52" s="128" t="n"/>
      <c r="AJ52" s="187">
        <f>SUM(AJ53:AK54)</f>
        <v/>
      </c>
      <c r="AK52" s="128" t="n"/>
      <c r="AL52" s="222">
        <f>SUM(AL53:AM54)</f>
        <v/>
      </c>
      <c r="AM52" s="179" t="n"/>
      <c r="AN52" s="187">
        <f>SUM(AN53:AO54)</f>
        <v/>
      </c>
      <c r="AO52" s="128" t="n"/>
      <c r="AP52" s="187">
        <f>SUM(AP53:AQ54)</f>
        <v/>
      </c>
      <c r="AQ52" s="128" t="n"/>
      <c r="AR52" s="187">
        <f>SUM(AR53:AS54)</f>
        <v/>
      </c>
      <c r="AS52" s="128" t="n"/>
      <c r="AT52" s="187">
        <f>SUM(AT53:AU54)</f>
        <v/>
      </c>
      <c r="AU52" s="128" t="n"/>
      <c r="AV52" s="187">
        <f>SUM(AV53:AW54)</f>
        <v/>
      </c>
      <c r="AW52" s="128" t="n"/>
      <c r="AX52" s="222">
        <f>SUM(AX53:AY54)</f>
        <v/>
      </c>
      <c r="AY52" s="179" t="n"/>
      <c r="AZ52" s="187">
        <f>SUM(AZ53:BA54)</f>
        <v/>
      </c>
      <c r="BA52" s="128" t="n"/>
      <c r="BB52" s="187">
        <f>SUM(BB53:BC54)</f>
        <v/>
      </c>
      <c r="BC52" s="128" t="n"/>
      <c r="BD52" s="681" t="n"/>
      <c r="BE52" s="2256" t="n"/>
      <c r="BF52" s="2256" t="n"/>
      <c r="BG52" s="182" t="n"/>
      <c r="BH52" s="126" t="n"/>
      <c r="BI52" s="126" t="n"/>
      <c r="BJ52" s="175" t="n"/>
      <c r="BK52" s="819" t="n"/>
      <c r="BL52" s="2184" t="n"/>
      <c r="BM52" s="2184" t="n"/>
      <c r="BN52" s="2184" t="n"/>
      <c r="BO52" s="355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268" t="inlineStr">
        <is>
          <t>2.4.1</t>
        </is>
      </c>
      <c r="C53" s="132" t="n"/>
      <c r="D53" s="176" t="inlineStr">
        <is>
          <t>Робототехника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182" t="n">
        <v>1</v>
      </c>
      <c r="W53" s="175" t="n"/>
      <c r="X53" s="182" t="n"/>
      <c r="Y53" s="175" t="n"/>
      <c r="Z53" s="181" t="n">
        <v>180</v>
      </c>
      <c r="AA53" s="128" t="n"/>
      <c r="AB53" s="181">
        <f>AD53+AF53+AH53+AJ53</f>
        <v/>
      </c>
      <c r="AC53" s="128" t="n"/>
      <c r="AD53" s="93" t="n">
        <v>16</v>
      </c>
      <c r="AE53" s="128" t="n"/>
      <c r="AF53" s="93" t="n">
        <v>26</v>
      </c>
      <c r="AG53" s="128" t="n"/>
      <c r="AH53" s="93" t="n">
        <v>8</v>
      </c>
      <c r="AI53" s="128" t="n"/>
      <c r="AJ53" s="93" t="n"/>
      <c r="AK53" s="128" t="n"/>
      <c r="AL53" s="225">
        <f>Z53</f>
        <v/>
      </c>
      <c r="AM53" s="179" t="n"/>
      <c r="AN53" s="350">
        <f>AB53</f>
        <v/>
      </c>
      <c r="AO53" s="179" t="n"/>
      <c r="AP53" s="350" t="n">
        <v>5</v>
      </c>
      <c r="AQ53" s="179" t="n"/>
      <c r="AR53" s="181" t="n"/>
      <c r="AS53" s="128" t="n"/>
      <c r="AT53" s="350" t="n"/>
      <c r="AU53" s="179" t="n"/>
      <c r="AV53" s="350" t="n"/>
      <c r="AW53" s="179" t="n"/>
      <c r="AX53" s="225" t="n"/>
      <c r="AY53" s="179" t="n"/>
      <c r="AZ53" s="350" t="n"/>
      <c r="BA53" s="179" t="n"/>
      <c r="BB53" s="181" t="n"/>
      <c r="BC53" s="128" t="n"/>
      <c r="BD53" s="681" t="n"/>
      <c r="BE53" s="2256" t="n"/>
      <c r="BF53" s="2256" t="n"/>
      <c r="BG53" s="182" t="inlineStr">
        <is>
          <t>СК-7</t>
        </is>
      </c>
      <c r="BH53" s="126" t="n"/>
      <c r="BI53" s="126" t="n"/>
      <c r="BJ53" s="175" t="n"/>
      <c r="BK53" s="819" t="inlineStr">
        <is>
          <t>АППиЭ</t>
        </is>
      </c>
      <c r="BL53" s="2184" t="n"/>
      <c r="BM53" s="2184" t="n"/>
      <c r="BN53" s="2184" t="n"/>
      <c r="BO53" s="355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268" t="inlineStr">
        <is>
          <t>2.4.2</t>
        </is>
      </c>
      <c r="C54" s="132" t="n"/>
      <c r="D54" s="176" t="inlineStr">
        <is>
          <t>Инновационные технологии в сфере автоматизации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2" t="n"/>
      <c r="V54" s="182" t="n">
        <v>1</v>
      </c>
      <c r="W54" s="175" t="n"/>
      <c r="X54" s="182" t="n"/>
      <c r="Y54" s="175" t="n"/>
      <c r="Z54" s="181" t="n">
        <v>150</v>
      </c>
      <c r="AA54" s="128" t="n"/>
      <c r="AB54" s="181">
        <f>AD54+AF54+AH54+AJ54</f>
        <v/>
      </c>
      <c r="AC54" s="128" t="n"/>
      <c r="AD54" s="93" t="n">
        <v>16</v>
      </c>
      <c r="AE54" s="128" t="n"/>
      <c r="AF54" s="93" t="n">
        <v>20</v>
      </c>
      <c r="AG54" s="128" t="n"/>
      <c r="AH54" s="93" t="n">
        <v>8</v>
      </c>
      <c r="AI54" s="128" t="n"/>
      <c r="AJ54" s="93" t="n"/>
      <c r="AK54" s="128" t="n"/>
      <c r="AL54" s="225">
        <f>Z54</f>
        <v/>
      </c>
      <c r="AM54" s="179" t="n"/>
      <c r="AN54" s="350">
        <f>AB54</f>
        <v/>
      </c>
      <c r="AO54" s="179" t="n"/>
      <c r="AP54" s="350" t="n">
        <v>4</v>
      </c>
      <c r="AQ54" s="179" t="n"/>
      <c r="AR54" s="181" t="n"/>
      <c r="AS54" s="128" t="n"/>
      <c r="AT54" s="350" t="n"/>
      <c r="AU54" s="179" t="n"/>
      <c r="AV54" s="350" t="n"/>
      <c r="AW54" s="179" t="n"/>
      <c r="AX54" s="225" t="n"/>
      <c r="AY54" s="179" t="n"/>
      <c r="AZ54" s="350" t="n"/>
      <c r="BA54" s="179" t="n"/>
      <c r="BB54" s="181" t="n"/>
      <c r="BC54" s="128" t="n"/>
      <c r="BD54" s="681" t="n"/>
      <c r="BE54" s="2256" t="n"/>
      <c r="BF54" s="2256" t="n"/>
      <c r="BG54" s="182" t="inlineStr">
        <is>
          <t>СК-8</t>
        </is>
      </c>
      <c r="BH54" s="126" t="n"/>
      <c r="BI54" s="126" t="n"/>
      <c r="BJ54" s="175" t="n"/>
      <c r="BK54" s="819" t="inlineStr">
        <is>
          <t>АППиЭ</t>
        </is>
      </c>
      <c r="BL54" s="2184" t="n"/>
      <c r="BM54" s="2184" t="n"/>
      <c r="BN54" s="2184" t="n"/>
      <c r="BO54" s="355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3614" t="inlineStr">
        <is>
          <t>2.5</t>
        </is>
      </c>
      <c r="C55" s="132" t="n"/>
      <c r="D55" s="184" t="inlineStr">
        <is>
          <t>Модуль "Техническая реализация"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2" t="n"/>
      <c r="V55" s="182" t="n"/>
      <c r="W55" s="175" t="n"/>
      <c r="X55" s="182" t="n"/>
      <c r="Y55" s="175" t="n"/>
      <c r="Z55" s="187">
        <f>SUM(Z56:AA59)</f>
        <v/>
      </c>
      <c r="AA55" s="128" t="n"/>
      <c r="AB55" s="187">
        <f>SUM(AB56:AC59)</f>
        <v/>
      </c>
      <c r="AC55" s="128" t="n"/>
      <c r="AD55" s="187">
        <f>SUM(AD56:AE59)</f>
        <v/>
      </c>
      <c r="AE55" s="128" t="n"/>
      <c r="AF55" s="187">
        <f>SUM(AF56:AG59)</f>
        <v/>
      </c>
      <c r="AG55" s="128" t="n"/>
      <c r="AH55" s="187">
        <f>SUM(AH56:AI59)</f>
        <v/>
      </c>
      <c r="AI55" s="128" t="n"/>
      <c r="AJ55" s="187">
        <f>SUM(AJ56:AK59)</f>
        <v/>
      </c>
      <c r="AK55" s="128" t="n"/>
      <c r="AL55" s="222">
        <f>SUM(AL56:AM59)</f>
        <v/>
      </c>
      <c r="AM55" s="179" t="n"/>
      <c r="AN55" s="187">
        <f>SUM(AN56:AO59)</f>
        <v/>
      </c>
      <c r="AO55" s="128" t="n"/>
      <c r="AP55" s="187">
        <f>SUM(AP56:AQ59)</f>
        <v/>
      </c>
      <c r="AQ55" s="128" t="n"/>
      <c r="AR55" s="187">
        <f>SUM(AR56:AS59)</f>
        <v/>
      </c>
      <c r="AS55" s="128" t="n"/>
      <c r="AT55" s="187">
        <f>SUM(AT56:AU59)</f>
        <v/>
      </c>
      <c r="AU55" s="128" t="n"/>
      <c r="AV55" s="187">
        <f>SUM(AV56:AW59)</f>
        <v/>
      </c>
      <c r="AW55" s="128" t="n"/>
      <c r="AX55" s="222">
        <f>SUM(AX56:AY59)</f>
        <v/>
      </c>
      <c r="AY55" s="179" t="n"/>
      <c r="AZ55" s="187">
        <f>SUM(AZ56:BA59)</f>
        <v/>
      </c>
      <c r="BA55" s="128" t="n"/>
      <c r="BB55" s="187">
        <f>SUM(BB56:BC59)</f>
        <v/>
      </c>
      <c r="BC55" s="128" t="n"/>
      <c r="BD55" s="681" t="n"/>
      <c r="BE55" s="2256" t="n"/>
      <c r="BF55" s="2256" t="n"/>
      <c r="BG55" s="182" t="n"/>
      <c r="BH55" s="126" t="n"/>
      <c r="BI55" s="126" t="n"/>
      <c r="BJ55" s="175" t="n"/>
      <c r="BK55" s="819" t="n"/>
      <c r="BL55" s="2184" t="n"/>
      <c r="BM55" s="2184" t="n"/>
      <c r="BN55" s="2184" t="n"/>
      <c r="BO55" s="355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268" t="inlineStr">
        <is>
          <t>2.5.1</t>
        </is>
      </c>
      <c r="C56" s="132" t="n"/>
      <c r="D56" s="176" t="inlineStr">
        <is>
          <t>Встраиваемые системы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2" t="n"/>
      <c r="V56" s="182" t="n"/>
      <c r="W56" s="175" t="n"/>
      <c r="X56" s="182" t="n">
        <v>2</v>
      </c>
      <c r="Y56" s="175" t="n"/>
      <c r="Z56" s="181" t="n">
        <v>108</v>
      </c>
      <c r="AA56" s="128" t="n"/>
      <c r="AB56" s="181">
        <f>AD56+AF56+AH56+AJ56</f>
        <v/>
      </c>
      <c r="AC56" s="128" t="n"/>
      <c r="AD56" s="93" t="n">
        <v>16</v>
      </c>
      <c r="AE56" s="128" t="n"/>
      <c r="AF56" s="93" t="n">
        <v>16</v>
      </c>
      <c r="AG56" s="128" t="n"/>
      <c r="AH56" s="93" t="n">
        <v>8</v>
      </c>
      <c r="AI56" s="128" t="n"/>
      <c r="AJ56" s="93" t="n"/>
      <c r="AK56" s="128" t="n"/>
      <c r="AL56" s="225" t="n"/>
      <c r="AM56" s="179" t="n"/>
      <c r="AN56" s="350" t="n"/>
      <c r="AO56" s="179" t="n"/>
      <c r="AP56" s="350" t="n"/>
      <c r="AQ56" s="179" t="n"/>
      <c r="AR56" s="181">
        <f>Z56</f>
        <v/>
      </c>
      <c r="AS56" s="128" t="n"/>
      <c r="AT56" s="350">
        <f>AB56</f>
        <v/>
      </c>
      <c r="AU56" s="179" t="n"/>
      <c r="AV56" s="350" t="n">
        <v>3</v>
      </c>
      <c r="AW56" s="179" t="n"/>
      <c r="AX56" s="225" t="n"/>
      <c r="AY56" s="179" t="n"/>
      <c r="AZ56" s="350" t="n"/>
      <c r="BA56" s="179" t="n"/>
      <c r="BB56" s="181" t="n"/>
      <c r="BC56" s="128" t="n"/>
      <c r="BD56" s="681" t="n"/>
      <c r="BE56" s="2256" t="n"/>
      <c r="BF56" s="2256" t="n"/>
      <c r="BG56" s="182" t="inlineStr">
        <is>
          <t>СК-9</t>
        </is>
      </c>
      <c r="BH56" s="126" t="n"/>
      <c r="BI56" s="126" t="n"/>
      <c r="BJ56" s="175" t="n"/>
      <c r="BK56" s="819" t="inlineStr">
        <is>
          <t>АППиЭ</t>
        </is>
      </c>
      <c r="BL56" s="2184" t="n"/>
      <c r="BM56" s="2184" t="n"/>
      <c r="BN56" s="2184" t="n"/>
      <c r="BO56" s="355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268" t="inlineStr">
        <is>
          <t>2.5.2</t>
        </is>
      </c>
      <c r="C57" s="132" t="n"/>
      <c r="D57" s="2608" t="inlineStr">
        <is>
          <t>Диагностика элементов систем автоматического управления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2" t="n"/>
      <c r="V57" s="182" t="n"/>
      <c r="W57" s="175" t="n"/>
      <c r="X57" s="182" t="n">
        <v>1</v>
      </c>
      <c r="Y57" s="175" t="n"/>
      <c r="Z57" s="181" t="n">
        <v>108</v>
      </c>
      <c r="AA57" s="128" t="n"/>
      <c r="AB57" s="181">
        <f>AD57+AF57+AH57+AJ57</f>
        <v/>
      </c>
      <c r="AC57" s="128" t="n"/>
      <c r="AD57" s="93" t="n">
        <v>16</v>
      </c>
      <c r="AE57" s="128" t="n"/>
      <c r="AF57" s="93" t="n">
        <v>16</v>
      </c>
      <c r="AG57" s="128" t="n"/>
      <c r="AH57" s="93" t="n">
        <v>8</v>
      </c>
      <c r="AI57" s="128" t="n"/>
      <c r="AJ57" s="93" t="n"/>
      <c r="AK57" s="128" t="n"/>
      <c r="AL57" s="225">
        <f>Z57</f>
        <v/>
      </c>
      <c r="AM57" s="179" t="n"/>
      <c r="AN57" s="350">
        <f>AB57</f>
        <v/>
      </c>
      <c r="AO57" s="179" t="n"/>
      <c r="AP57" s="350" t="n">
        <v>3</v>
      </c>
      <c r="AQ57" s="179" t="n"/>
      <c r="AR57" s="181" t="n"/>
      <c r="AS57" s="128" t="n"/>
      <c r="AT57" s="350" t="n"/>
      <c r="AU57" s="179" t="n"/>
      <c r="AV57" s="350" t="n"/>
      <c r="AW57" s="179" t="n"/>
      <c r="AX57" s="225" t="n"/>
      <c r="AY57" s="179" t="n"/>
      <c r="AZ57" s="350" t="n"/>
      <c r="BA57" s="179" t="n"/>
      <c r="BB57" s="181" t="n"/>
      <c r="BC57" s="128" t="n"/>
      <c r="BD57" s="681" t="n"/>
      <c r="BE57" s="2256" t="n"/>
      <c r="BF57" s="2256" t="n"/>
      <c r="BG57" s="182" t="inlineStr">
        <is>
          <t>СК-10</t>
        </is>
      </c>
      <c r="BH57" s="126" t="n"/>
      <c r="BI57" s="126" t="n"/>
      <c r="BJ57" s="175" t="n"/>
      <c r="BK57" s="819" t="inlineStr">
        <is>
          <t>АППиЭ</t>
        </is>
      </c>
      <c r="BL57" s="2184" t="n"/>
      <c r="BM57" s="2184" t="n"/>
      <c r="BN57" s="2184" t="n"/>
      <c r="BO57" s="355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2268" t="inlineStr">
        <is>
          <t>2.5.3</t>
        </is>
      </c>
      <c r="C58" s="132" t="n"/>
      <c r="D58" s="176" t="inlineStr">
        <is>
          <t>Применение САПР в автоматизации на основании BIM технологий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2" t="n"/>
      <c r="V58" s="182" t="n">
        <v>3</v>
      </c>
      <c r="W58" s="175" t="n"/>
      <c r="X58" s="182" t="n"/>
      <c r="Y58" s="175" t="n"/>
      <c r="Z58" s="181" t="n">
        <v>90</v>
      </c>
      <c r="AA58" s="128" t="n"/>
      <c r="AB58" s="181">
        <f>AD58+AF58+AH58+AJ58</f>
        <v/>
      </c>
      <c r="AC58" s="128" t="n"/>
      <c r="AD58" s="93" t="n">
        <v>16</v>
      </c>
      <c r="AE58" s="128" t="n"/>
      <c r="AF58" s="93" t="n">
        <v>16</v>
      </c>
      <c r="AG58" s="128" t="n"/>
      <c r="AH58" s="93" t="n">
        <v>8</v>
      </c>
      <c r="AI58" s="128" t="n"/>
      <c r="AJ58" s="93" t="n"/>
      <c r="AK58" s="128" t="n"/>
      <c r="AL58" s="225" t="n"/>
      <c r="AM58" s="179" t="n"/>
      <c r="AN58" s="350" t="n"/>
      <c r="AO58" s="179" t="n"/>
      <c r="AP58" s="350" t="n"/>
      <c r="AQ58" s="179" t="n"/>
      <c r="AR58" s="181" t="n"/>
      <c r="AS58" s="128" t="n"/>
      <c r="AT58" s="350" t="n"/>
      <c r="AU58" s="179" t="n"/>
      <c r="AV58" s="350" t="n"/>
      <c r="AW58" s="179" t="n"/>
      <c r="AX58" s="225">
        <f>Z58</f>
        <v/>
      </c>
      <c r="AY58" s="179" t="n"/>
      <c r="AZ58" s="350">
        <f>AB58</f>
        <v/>
      </c>
      <c r="BA58" s="179" t="n"/>
      <c r="BB58" s="181" t="n">
        <v>3</v>
      </c>
      <c r="BC58" s="128" t="n"/>
      <c r="BD58" s="681" t="n"/>
      <c r="BE58" s="2256" t="n"/>
      <c r="BF58" s="2256" t="n"/>
      <c r="BG58" s="182" t="inlineStr">
        <is>
          <t>СК-11</t>
        </is>
      </c>
      <c r="BH58" s="126" t="n"/>
      <c r="BI58" s="126" t="n"/>
      <c r="BJ58" s="175" t="n"/>
      <c r="BK58" s="819" t="inlineStr">
        <is>
          <t>АППиЭ</t>
        </is>
      </c>
      <c r="BL58" s="2184" t="n"/>
      <c r="BM58" s="2184" t="n"/>
      <c r="BN58" s="2184" t="n"/>
      <c r="BO58" s="355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2268" t="inlineStr">
        <is>
          <t>2.5.4</t>
        </is>
      </c>
      <c r="C59" s="132" t="n"/>
      <c r="D59" s="1170" t="inlineStr">
        <is>
          <t>Курсовая работа по модулю "Техническая реализация"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2" t="n"/>
      <c r="V59" s="182" t="n"/>
      <c r="W59" s="175" t="n"/>
      <c r="X59" s="182" t="n"/>
      <c r="Y59" s="175" t="n"/>
      <c r="Z59" s="181" t="n">
        <v>80</v>
      </c>
      <c r="AA59" s="128" t="n"/>
      <c r="AB59" s="181">
        <f>AD59+AF59+AH59+AJ59</f>
        <v/>
      </c>
      <c r="AC59" s="128" t="n"/>
      <c r="AD59" s="93" t="n"/>
      <c r="AE59" s="128" t="n"/>
      <c r="AF59" s="93" t="n"/>
      <c r="AG59" s="128" t="n"/>
      <c r="AH59" s="93" t="n"/>
      <c r="AI59" s="128" t="n"/>
      <c r="AJ59" s="93" t="n"/>
      <c r="AK59" s="128" t="n"/>
      <c r="AL59" s="225" t="n"/>
      <c r="AM59" s="179" t="n"/>
      <c r="AN59" s="350" t="n"/>
      <c r="AO59" s="179" t="n"/>
      <c r="AP59" s="350" t="n"/>
      <c r="AQ59" s="179" t="n"/>
      <c r="AR59" s="181" t="n"/>
      <c r="AS59" s="128" t="n"/>
      <c r="AT59" s="350" t="n"/>
      <c r="AU59" s="179" t="n"/>
      <c r="AV59" s="350" t="n"/>
      <c r="AW59" s="179" t="n"/>
      <c r="AX59" s="225" t="n">
        <v>80</v>
      </c>
      <c r="AY59" s="179" t="n"/>
      <c r="AZ59" s="350" t="n"/>
      <c r="BA59" s="179" t="n"/>
      <c r="BB59" s="181" t="n">
        <v>3</v>
      </c>
      <c r="BC59" s="128" t="n"/>
      <c r="BD59" s="681" t="n"/>
      <c r="BE59" s="2256" t="n"/>
      <c r="BF59" s="2256" t="n"/>
      <c r="BG59" s="182" t="inlineStr">
        <is>
          <t>СК-12</t>
        </is>
      </c>
      <c r="BH59" s="126" t="n"/>
      <c r="BI59" s="126" t="n"/>
      <c r="BJ59" s="175" t="n"/>
      <c r="BK59" s="819" t="n"/>
      <c r="BL59" s="2184" t="n"/>
      <c r="BM59" s="2184" t="n"/>
      <c r="BN59" s="2184" t="n"/>
      <c r="BO59" s="355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355" t="n"/>
      <c r="B60" s="402" t="inlineStr">
        <is>
          <t>2.6</t>
        </is>
      </c>
      <c r="C60" s="132" t="n"/>
      <c r="D60" s="403" t="inlineStr">
        <is>
          <t>Дополнительные виды обучения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2" t="n"/>
      <c r="V60" s="261" t="n"/>
      <c r="W60" s="132" t="n"/>
      <c r="X60" s="261" t="n"/>
      <c r="Y60" s="132" t="n"/>
      <c r="Z60" s="637" t="inlineStr">
        <is>
          <t>/</t>
        </is>
      </c>
      <c r="AA60" s="440">
        <f>SUM(AA61:AA63)</f>
        <v/>
      </c>
      <c r="AB60" s="636" t="inlineStr">
        <is>
          <t>/</t>
        </is>
      </c>
      <c r="AC60" s="1310">
        <f>SUM(AC61:AC63)</f>
        <v/>
      </c>
      <c r="AD60" s="636" t="inlineStr">
        <is>
          <t>/</t>
        </is>
      </c>
      <c r="AE60" s="440">
        <f>SUM(AE61:AE63)</f>
        <v/>
      </c>
      <c r="AF60" s="636" t="inlineStr">
        <is>
          <t>/</t>
        </is>
      </c>
      <c r="AG60" s="440">
        <f>SUM(AG61:AG63)</f>
        <v/>
      </c>
      <c r="AH60" s="636" t="inlineStr">
        <is>
          <t>/</t>
        </is>
      </c>
      <c r="AI60" s="440">
        <f>SUM(AI61:AI63)</f>
        <v/>
      </c>
      <c r="AJ60" s="636" t="inlineStr">
        <is>
          <t>/</t>
        </is>
      </c>
      <c r="AK60" s="438">
        <f>SUM(AK61:AK63)</f>
        <v/>
      </c>
      <c r="AL60" s="437" t="inlineStr">
        <is>
          <t>/</t>
        </is>
      </c>
      <c r="AM60" s="440">
        <f>SUM(AM61:AM63)</f>
        <v/>
      </c>
      <c r="AN60" s="447" t="inlineStr">
        <is>
          <t>/</t>
        </is>
      </c>
      <c r="AO60" s="440">
        <f>SUM(AO61:AO63)</f>
        <v/>
      </c>
      <c r="AP60" s="447" t="inlineStr">
        <is>
          <t>/</t>
        </is>
      </c>
      <c r="AQ60" s="1197">
        <f>SUM(AQ61:AQ63)</f>
        <v/>
      </c>
      <c r="AR60" s="438" t="inlineStr">
        <is>
          <t>/</t>
        </is>
      </c>
      <c r="AS60" s="440">
        <f>SUM(AS61:AS63)</f>
        <v/>
      </c>
      <c r="AT60" s="447" t="inlineStr">
        <is>
          <t>/</t>
        </is>
      </c>
      <c r="AU60" s="440">
        <f>SUM(AU61:AU63)</f>
        <v/>
      </c>
      <c r="AV60" s="447" t="inlineStr">
        <is>
          <t>/</t>
        </is>
      </c>
      <c r="AW60" s="438">
        <f>SUM(AW61:AW63)</f>
        <v/>
      </c>
      <c r="AX60" s="2264" t="n"/>
      <c r="AY60" s="429" t="n"/>
      <c r="AZ60" s="2257" t="n"/>
      <c r="BA60" s="429" t="n"/>
      <c r="BB60" s="729" t="n"/>
      <c r="BC60" s="132" t="n"/>
      <c r="BD60" s="681" t="n"/>
      <c r="BE60" s="2256" t="n"/>
      <c r="BF60" s="2256" t="n"/>
      <c r="BG60" s="182" t="n"/>
      <c r="BH60" s="126" t="n"/>
      <c r="BI60" s="126" t="n"/>
      <c r="BJ60" s="175" t="n"/>
      <c r="BK60" s="819" t="n"/>
      <c r="BL60" s="355" t="n"/>
      <c r="BM60" s="355" t="n"/>
      <c r="BN60" s="355" t="n"/>
      <c r="BO60" s="355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355" t="n"/>
      <c r="B61" s="262" t="inlineStr">
        <is>
          <t>2.6.1</t>
        </is>
      </c>
      <c r="C61" s="132" t="n"/>
      <c r="D61" s="639" t="inlineStr">
        <is>
          <t>Философия и методология науки *</t>
        </is>
      </c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2" t="n"/>
      <c r="V61" s="859" t="inlineStr">
        <is>
          <t>/</t>
        </is>
      </c>
      <c r="W61" s="860" t="n">
        <v>2</v>
      </c>
      <c r="X61" s="261" t="n"/>
      <c r="Y61" s="132" t="n"/>
      <c r="Z61" s="644" t="inlineStr">
        <is>
          <t>/</t>
        </is>
      </c>
      <c r="AA61" s="642">
        <f>AM61+AS61</f>
        <v/>
      </c>
      <c r="AB61" s="643" t="inlineStr">
        <is>
          <t>/</t>
        </is>
      </c>
      <c r="AC61" s="642">
        <f>AE61+AG61+AI61+AK61</f>
        <v/>
      </c>
      <c r="AD61" s="643" t="inlineStr">
        <is>
          <t>/</t>
        </is>
      </c>
      <c r="AE61" s="642" t="n">
        <v>40</v>
      </c>
      <c r="AF61" s="643" t="n"/>
      <c r="AG61" s="642" t="n"/>
      <c r="AH61" s="643" t="n"/>
      <c r="AI61" s="642" t="n"/>
      <c r="AJ61" s="643" t="inlineStr">
        <is>
          <t>/</t>
        </is>
      </c>
      <c r="AK61" s="646" t="n">
        <v>32</v>
      </c>
      <c r="AL61" s="445" t="inlineStr">
        <is>
          <t>/</t>
        </is>
      </c>
      <c r="AM61" s="642" t="n">
        <v>48</v>
      </c>
      <c r="AN61" s="441" t="inlineStr">
        <is>
          <t>/</t>
        </is>
      </c>
      <c r="AO61" s="642" t="n">
        <v>32</v>
      </c>
      <c r="AP61" s="441" t="n"/>
      <c r="AQ61" s="449" t="n"/>
      <c r="AR61" s="646" t="inlineStr">
        <is>
          <t>/</t>
        </is>
      </c>
      <c r="AS61" s="642" t="n">
        <v>76</v>
      </c>
      <c r="AT61" s="441" t="inlineStr">
        <is>
          <t>/</t>
        </is>
      </c>
      <c r="AU61" s="642" t="n">
        <v>40</v>
      </c>
      <c r="AV61" s="441" t="inlineStr">
        <is>
          <t>/</t>
        </is>
      </c>
      <c r="AW61" s="646" t="n">
        <v>3</v>
      </c>
      <c r="AX61" s="2264" t="n"/>
      <c r="AY61" s="429" t="n"/>
      <c r="AZ61" s="2257" t="n"/>
      <c r="BA61" s="429" t="n"/>
      <c r="BB61" s="729" t="n"/>
      <c r="BC61" s="132" t="n"/>
      <c r="BD61" s="681" t="n"/>
      <c r="BE61" s="2256" t="n"/>
      <c r="BF61" s="2256" t="n"/>
      <c r="BG61" s="182" t="inlineStr">
        <is>
          <t>УК-1</t>
        </is>
      </c>
      <c r="BH61" s="126" t="n"/>
      <c r="BI61" s="126" t="n"/>
      <c r="BJ61" s="175" t="n"/>
      <c r="BK61" s="819" t="inlineStr">
        <is>
          <t>ФиП</t>
        </is>
      </c>
      <c r="BL61" s="355" t="n"/>
      <c r="BM61" s="355" t="n"/>
      <c r="BN61" s="355" t="n"/>
      <c r="BO61" s="355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355" t="n"/>
      <c r="B62" s="262" t="inlineStr">
        <is>
          <t>2.6.2</t>
        </is>
      </c>
      <c r="C62" s="132" t="n"/>
      <c r="D62" s="639" t="inlineStr">
        <is>
          <t>Иностранный язык *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2" t="n"/>
      <c r="V62" s="859" t="inlineStr">
        <is>
          <t>/</t>
        </is>
      </c>
      <c r="W62" s="860" t="n">
        <v>2</v>
      </c>
      <c r="X62" s="261" t="n"/>
      <c r="Y62" s="132" t="n"/>
      <c r="Z62" s="644" t="inlineStr">
        <is>
          <t>/</t>
        </is>
      </c>
      <c r="AA62" s="642">
        <f>AM62+AS62</f>
        <v/>
      </c>
      <c r="AB62" s="643" t="inlineStr">
        <is>
          <t>/</t>
        </is>
      </c>
      <c r="AC62" s="642">
        <f>AE62+AG62+AI62+AK62</f>
        <v/>
      </c>
      <c r="AD62" s="643" t="n"/>
      <c r="AE62" s="642" t="n"/>
      <c r="AF62" s="643" t="n"/>
      <c r="AG62" s="642" t="n"/>
      <c r="AH62" s="643" t="inlineStr">
        <is>
          <t>/</t>
        </is>
      </c>
      <c r="AI62" s="642" t="n">
        <v>96</v>
      </c>
      <c r="AJ62" s="643" t="n"/>
      <c r="AK62" s="646" t="n"/>
      <c r="AL62" s="445" t="inlineStr">
        <is>
          <t>/</t>
        </is>
      </c>
      <c r="AM62" s="642" t="n">
        <v>70</v>
      </c>
      <c r="AN62" s="441" t="inlineStr">
        <is>
          <t>/</t>
        </is>
      </c>
      <c r="AO62" s="642" t="n">
        <v>48</v>
      </c>
      <c r="AP62" s="441" t="n"/>
      <c r="AQ62" s="449" t="n"/>
      <c r="AR62" s="646" t="inlineStr">
        <is>
          <t>/</t>
        </is>
      </c>
      <c r="AS62" s="642" t="n">
        <v>72</v>
      </c>
      <c r="AT62" s="441" t="inlineStr">
        <is>
          <t>/</t>
        </is>
      </c>
      <c r="AU62" s="642" t="n">
        <v>48</v>
      </c>
      <c r="AV62" s="441" t="inlineStr">
        <is>
          <t>/</t>
        </is>
      </c>
      <c r="AW62" s="646" t="n">
        <v>4</v>
      </c>
      <c r="AX62" s="2264" t="n"/>
      <c r="AY62" s="429" t="n"/>
      <c r="AZ62" s="2257" t="n"/>
      <c r="BA62" s="429" t="n"/>
      <c r="BB62" s="729" t="n"/>
      <c r="BC62" s="132" t="n"/>
      <c r="BD62" s="681" t="n"/>
      <c r="BE62" s="2256" t="n"/>
      <c r="BF62" s="2256" t="n"/>
      <c r="BG62" s="182" t="inlineStr">
        <is>
          <t>УК-3</t>
        </is>
      </c>
      <c r="BH62" s="126" t="n"/>
      <c r="BI62" s="126" t="n"/>
      <c r="BJ62" s="175" t="n"/>
      <c r="BK62" s="819" t="inlineStr">
        <is>
          <t>МКиТП</t>
        </is>
      </c>
      <c r="BL62" s="355" t="n"/>
      <c r="BM62" s="355" t="n"/>
      <c r="BN62" s="355" t="n"/>
      <c r="BO62" s="355" t="n"/>
      <c r="BP62" s="355" t="n"/>
      <c r="BQ62" s="355" t="n"/>
      <c r="BR62" s="355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355" t="n"/>
      <c r="B63" s="262" t="inlineStr">
        <is>
          <t>2.6.3</t>
        </is>
      </c>
      <c r="C63" s="132" t="n"/>
      <c r="D63" s="648" t="inlineStr">
        <is>
          <t>Основы информационных технологий  *</t>
        </is>
      </c>
      <c r="E63" s="194" t="n"/>
      <c r="F63" s="194" t="n"/>
      <c r="G63" s="194" t="n"/>
      <c r="H63" s="194" t="n"/>
      <c r="I63" s="194" t="n"/>
      <c r="J63" s="194" t="n"/>
      <c r="K63" s="194" t="n"/>
      <c r="L63" s="194" t="n"/>
      <c r="M63" s="194" t="n"/>
      <c r="N63" s="194" t="n"/>
      <c r="O63" s="194" t="n"/>
      <c r="P63" s="194" t="n"/>
      <c r="Q63" s="194" t="n"/>
      <c r="R63" s="194" t="n"/>
      <c r="S63" s="194" t="n"/>
      <c r="T63" s="194" t="n"/>
      <c r="U63" s="195" t="n"/>
      <c r="V63" s="871" t="n"/>
      <c r="W63" s="872" t="n"/>
      <c r="X63" s="871" t="inlineStr">
        <is>
          <t>/</t>
        </is>
      </c>
      <c r="Y63" s="872" t="inlineStr">
        <is>
          <t>1д</t>
        </is>
      </c>
      <c r="Z63" s="655" t="inlineStr">
        <is>
          <t>/</t>
        </is>
      </c>
      <c r="AA63" s="652">
        <f>AM63</f>
        <v/>
      </c>
      <c r="AB63" s="654" t="inlineStr">
        <is>
          <t>/</t>
        </is>
      </c>
      <c r="AC63" s="652">
        <f>AE63+AG63+AI63+AK63</f>
        <v/>
      </c>
      <c r="AD63" s="654" t="inlineStr">
        <is>
          <t>/</t>
        </is>
      </c>
      <c r="AE63" s="652" t="n">
        <v>26</v>
      </c>
      <c r="AF63" s="654" t="inlineStr">
        <is>
          <t>/</t>
        </is>
      </c>
      <c r="AG63" s="652" t="n">
        <v>24</v>
      </c>
      <c r="AH63" s="654" t="n"/>
      <c r="AI63" s="652" t="n"/>
      <c r="AJ63" s="654" t="n"/>
      <c r="AK63" s="657" t="n"/>
      <c r="AL63" s="763" t="inlineStr">
        <is>
          <t>/</t>
        </is>
      </c>
      <c r="AM63" s="2271">
        <f>AQ63*36</f>
        <v/>
      </c>
      <c r="AN63" s="1201" t="inlineStr">
        <is>
          <t>/</t>
        </is>
      </c>
      <c r="AO63" s="2271">
        <f>AC63</f>
        <v/>
      </c>
      <c r="AP63" s="1201" t="inlineStr">
        <is>
          <t>/</t>
        </is>
      </c>
      <c r="AQ63" s="764" t="n">
        <v>2</v>
      </c>
      <c r="AR63" s="646" t="n"/>
      <c r="AS63" s="642" t="n"/>
      <c r="AT63" s="1201" t="n"/>
      <c r="AU63" s="2271" t="n"/>
      <c r="AV63" s="1201" t="n"/>
      <c r="AW63" s="657" t="n"/>
      <c r="AX63" s="1537" t="n"/>
      <c r="AY63" s="240" t="n"/>
      <c r="AZ63" s="667" t="n"/>
      <c r="BA63" s="240" t="n"/>
      <c r="BB63" s="3615" t="n"/>
      <c r="BC63" s="195" t="n"/>
      <c r="BD63" s="2260" t="n"/>
      <c r="BE63" s="2261" t="n"/>
      <c r="BF63" s="2261" t="n"/>
      <c r="BG63" s="263" t="inlineStr">
        <is>
          <t>УК-2</t>
        </is>
      </c>
      <c r="BH63" s="194" t="n"/>
      <c r="BI63" s="194" t="n"/>
      <c r="BJ63" s="195" t="n"/>
      <c r="BK63" s="819" t="inlineStr">
        <is>
          <t>ИСиТ</t>
        </is>
      </c>
      <c r="BL63" s="356" t="n"/>
      <c r="BM63" s="356" t="n"/>
      <c r="BN63" s="356" t="n"/>
      <c r="BO63" s="356" t="n"/>
      <c r="BP63" s="356" t="n"/>
      <c r="BQ63" s="355" t="n"/>
      <c r="BR63" s="355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</row>
    <row r="64">
      <c r="A64" s="92" t="n"/>
      <c r="B64" s="1986" t="n"/>
      <c r="C64" s="35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356" t="n"/>
      <c r="AB64" s="356" t="n"/>
      <c r="AC64" s="356" t="n"/>
      <c r="AD64" s="356" t="n"/>
      <c r="AE64" s="356" t="n"/>
      <c r="AF64" s="356" t="n"/>
      <c r="AG64" s="356" t="n"/>
      <c r="AH64" s="356" t="n"/>
      <c r="AI64" s="356" t="n"/>
      <c r="AJ64" s="356" t="n"/>
      <c r="AK64" s="356" t="n"/>
      <c r="AL64" s="356" t="n"/>
      <c r="AM64" s="356" t="n"/>
      <c r="AN64" s="356" t="n"/>
      <c r="AO64" s="356" t="n"/>
      <c r="AP64" s="356" t="n"/>
      <c r="AQ64" s="356" t="n"/>
      <c r="AR64" s="356" t="n"/>
      <c r="AS64" s="356" t="n"/>
      <c r="AT64" s="356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94" t="n"/>
      <c r="BL64" s="92" t="n"/>
      <c r="BM64" s="92" t="n"/>
      <c r="BN64" s="92" t="n"/>
      <c r="BO64" s="92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</row>
    <row r="65">
      <c r="A65" s="92" t="n"/>
      <c r="B65" s="658" t="inlineStr">
        <is>
          <t>Количество часов учебных занятий</t>
        </is>
      </c>
      <c r="C65" s="490" t="n"/>
      <c r="D65" s="490" t="n"/>
      <c r="E65" s="490" t="n"/>
      <c r="F65" s="490" t="n"/>
      <c r="G65" s="490" t="n"/>
      <c r="H65" s="490" t="n"/>
      <c r="I65" s="490" t="n"/>
      <c r="J65" s="490" t="n"/>
      <c r="K65" s="490" t="n"/>
      <c r="L65" s="490" t="n"/>
      <c r="M65" s="490" t="n"/>
      <c r="N65" s="490" t="n"/>
      <c r="O65" s="490" t="n"/>
      <c r="P65" s="490" t="n"/>
      <c r="Q65" s="490" t="n"/>
      <c r="R65" s="490" t="n"/>
      <c r="S65" s="490" t="n"/>
      <c r="T65" s="490" t="n"/>
      <c r="U65" s="490" t="n"/>
      <c r="V65" s="490" t="n"/>
      <c r="W65" s="490" t="n"/>
      <c r="X65" s="490" t="n"/>
      <c r="Y65" s="2228" t="n"/>
      <c r="Z65" s="170">
        <f>Z29+Z41</f>
        <v/>
      </c>
      <c r="AA65" s="124" t="n"/>
      <c r="AB65" s="170">
        <f>AB29+AB41</f>
        <v/>
      </c>
      <c r="AC65" s="124" t="n"/>
      <c r="AD65" s="170">
        <f>AD29+AD41</f>
        <v/>
      </c>
      <c r="AE65" s="124" t="n"/>
      <c r="AF65" s="170">
        <f>AF29+AF41</f>
        <v/>
      </c>
      <c r="AG65" s="124" t="n"/>
      <c r="AH65" s="170">
        <f>AH29+AH41</f>
        <v/>
      </c>
      <c r="AI65" s="124" t="n"/>
      <c r="AJ65" s="170">
        <f>AJ29+AJ41</f>
        <v/>
      </c>
      <c r="AK65" s="124" t="n"/>
      <c r="AL65" s="170">
        <f>AL29+AL41</f>
        <v/>
      </c>
      <c r="AM65" s="124" t="n"/>
      <c r="AN65" s="170">
        <f>AN29+AN41</f>
        <v/>
      </c>
      <c r="AO65" s="124" t="n"/>
      <c r="AP65" s="170">
        <f>AP29+AP41</f>
        <v/>
      </c>
      <c r="AQ65" s="124" t="n"/>
      <c r="AR65" s="170">
        <f>AR29+AR41</f>
        <v/>
      </c>
      <c r="AS65" s="124" t="n"/>
      <c r="AT65" s="170">
        <f>AT29+AT41</f>
        <v/>
      </c>
      <c r="AU65" s="124" t="n"/>
      <c r="AV65" s="170">
        <f>AV29+AV41</f>
        <v/>
      </c>
      <c r="AW65" s="124" t="n"/>
      <c r="AX65" s="170">
        <f>AX29+AX41</f>
        <v/>
      </c>
      <c r="AY65" s="124" t="n"/>
      <c r="AZ65" s="170">
        <f>AZ29+AZ41</f>
        <v/>
      </c>
      <c r="BA65" s="124" t="n"/>
      <c r="BB65" s="170">
        <f>BB29+BB41</f>
        <v/>
      </c>
      <c r="BC65" s="124" t="n"/>
      <c r="BD65" s="2273">
        <f>BD29+BD41</f>
        <v/>
      </c>
      <c r="BE65" s="2228" t="n"/>
      <c r="BF65" s="2273">
        <f>BE29+BE41</f>
        <v/>
      </c>
      <c r="BG65" s="660">
        <f>AV66+#REF!</f>
        <v/>
      </c>
      <c r="BH65" s="661" t="n"/>
      <c r="BI65" s="661" t="n"/>
      <c r="BJ65" s="662" t="n"/>
      <c r="BK65" s="94" t="n"/>
      <c r="BL65" s="92" t="n"/>
      <c r="BM65" s="92" t="n"/>
      <c r="BN65" s="92" t="n"/>
      <c r="BO65" s="92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2230" t="n"/>
      <c r="B66" s="493" t="inlineStr">
        <is>
          <t>Количество часов учебных занятий в неделю</t>
        </is>
      </c>
      <c r="C66" s="404" t="n"/>
      <c r="D66" s="404" t="n"/>
      <c r="E66" s="404" t="n"/>
      <c r="F66" s="404" t="n"/>
      <c r="G66" s="404" t="n"/>
      <c r="H66" s="404" t="n"/>
      <c r="I66" s="404" t="n"/>
      <c r="J66" s="404" t="n"/>
      <c r="K66" s="404" t="n"/>
      <c r="L66" s="404" t="n"/>
      <c r="M66" s="404" t="n"/>
      <c r="N66" s="404" t="n"/>
      <c r="O66" s="404" t="n"/>
      <c r="P66" s="404" t="n"/>
      <c r="Q66" s="404" t="n"/>
      <c r="R66" s="404" t="n"/>
      <c r="S66" s="404" t="n"/>
      <c r="T66" s="404" t="n"/>
      <c r="U66" s="404" t="n"/>
      <c r="V66" s="404" t="n"/>
      <c r="W66" s="404" t="n"/>
      <c r="X66" s="404" t="n"/>
      <c r="Y66" s="888" t="n"/>
      <c r="Z66" s="665">
        <f>AL65+AR65+BD65</f>
        <v/>
      </c>
      <c r="AA66" s="128" t="n"/>
      <c r="AB66" s="665">
        <f>AN65+AT65+BF65</f>
        <v/>
      </c>
      <c r="AC66" s="128" t="n"/>
      <c r="AD66" s="95" t="n"/>
      <c r="AE66" s="128" t="n"/>
      <c r="AF66" s="95" t="n"/>
      <c r="AG66" s="128" t="n"/>
      <c r="AH66" s="95" t="n"/>
      <c r="AI66" s="128" t="n"/>
      <c r="AJ66" s="95" t="n"/>
      <c r="AK66" s="128" t="n"/>
      <c r="AL66" s="235">
        <f>AN65/AL27</f>
        <v/>
      </c>
      <c r="AM66" s="126" t="n"/>
      <c r="AN66" s="126" t="n"/>
      <c r="AO66" s="126" t="n"/>
      <c r="AP66" s="126" t="n"/>
      <c r="AQ66" s="128" t="n"/>
      <c r="AR66" s="235">
        <f>AT65/AR27</f>
        <v/>
      </c>
      <c r="AS66" s="126" t="n"/>
      <c r="AT66" s="126" t="n"/>
      <c r="AU66" s="126" t="n"/>
      <c r="AV66" s="126" t="n"/>
      <c r="AW66" s="128" t="n"/>
      <c r="AX66" s="235">
        <f>AZ65/AX27</f>
        <v/>
      </c>
      <c r="AY66" s="126" t="n"/>
      <c r="AZ66" s="126" t="n"/>
      <c r="BA66" s="126" t="n"/>
      <c r="BB66" s="126" t="n"/>
      <c r="BC66" s="128" t="n"/>
      <c r="BD66" s="2274">
        <f>BD65/(BD27+2)</f>
        <v/>
      </c>
      <c r="BE66" s="2275" t="n"/>
      <c r="BF66" s="1048" t="n"/>
      <c r="BG66" s="561" t="n"/>
      <c r="BH66" s="1" t="n"/>
      <c r="BI66" s="1" t="n"/>
      <c r="BJ66" s="114" t="n"/>
      <c r="BK66" s="14" t="n"/>
      <c r="BL66" s="2230" t="n"/>
      <c r="BM66" s="2230" t="n"/>
      <c r="BN66" s="2230" t="n"/>
      <c r="BO66" s="2230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2230" t="n"/>
      <c r="B67" s="493" t="inlineStr">
        <is>
          <t>Количество курсовых проектов</t>
        </is>
      </c>
      <c r="C67" s="404" t="n"/>
      <c r="D67" s="404" t="n"/>
      <c r="E67" s="404" t="n"/>
      <c r="F67" s="404" t="n"/>
      <c r="G67" s="404" t="n"/>
      <c r="H67" s="404" t="n"/>
      <c r="I67" s="404" t="n"/>
      <c r="J67" s="404" t="n"/>
      <c r="K67" s="404" t="n"/>
      <c r="L67" s="404" t="n"/>
      <c r="M67" s="404" t="n"/>
      <c r="N67" s="404" t="n"/>
      <c r="O67" s="404" t="n"/>
      <c r="P67" s="404" t="n"/>
      <c r="Q67" s="404" t="n"/>
      <c r="R67" s="404" t="n"/>
      <c r="S67" s="404" t="n"/>
      <c r="T67" s="404" t="n"/>
      <c r="U67" s="404" t="n"/>
      <c r="V67" s="404" t="n"/>
      <c r="W67" s="404" t="n"/>
      <c r="X67" s="404" t="n"/>
      <c r="Y67" s="888" t="n"/>
      <c r="Z67" s="95">
        <f>AL67+AR67+AX67</f>
        <v/>
      </c>
      <c r="AA67" s="128" t="n"/>
      <c r="AB67" s="95" t="n"/>
      <c r="AC67" s="128" t="n"/>
      <c r="AD67" s="95" t="n"/>
      <c r="AE67" s="128" t="n"/>
      <c r="AF67" s="95" t="n"/>
      <c r="AG67" s="128" t="n"/>
      <c r="AH67" s="95" t="n"/>
      <c r="AI67" s="128" t="n"/>
      <c r="AJ67" s="95" t="n"/>
      <c r="AK67" s="128" t="n"/>
      <c r="AL67" s="1048" t="n"/>
      <c r="AM67" s="126" t="n"/>
      <c r="AN67" s="126" t="n"/>
      <c r="AO67" s="126" t="n"/>
      <c r="AP67" s="126" t="n"/>
      <c r="AQ67" s="128" t="n"/>
      <c r="AR67" s="95" t="n"/>
      <c r="AS67" s="126" t="n"/>
      <c r="AT67" s="126" t="n"/>
      <c r="AU67" s="126" t="n"/>
      <c r="AV67" s="126" t="n"/>
      <c r="AW67" s="128" t="n"/>
      <c r="AX67" s="95" t="n"/>
      <c r="AY67" s="126" t="n"/>
      <c r="AZ67" s="126" t="n"/>
      <c r="BA67" s="126" t="n"/>
      <c r="BB67" s="126" t="n"/>
      <c r="BC67" s="128" t="n"/>
      <c r="BD67" s="1048" t="n"/>
      <c r="BE67" s="888" t="n"/>
      <c r="BF67" s="1048" t="n"/>
      <c r="BG67" s="561" t="n"/>
      <c r="BH67" s="1" t="n"/>
      <c r="BI67" s="1" t="n"/>
      <c r="BJ67" s="114" t="n"/>
      <c r="BK67" s="14" t="n"/>
      <c r="BL67" s="2230" t="n"/>
      <c r="BM67" s="2230" t="n"/>
      <c r="BN67" s="2230" t="n"/>
      <c r="BO67" s="2230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2230" t="n"/>
      <c r="B68" s="493" t="inlineStr">
        <is>
          <t>Количество курсовых работ</t>
        </is>
      </c>
      <c r="C68" s="404" t="n"/>
      <c r="D68" s="404" t="n"/>
      <c r="E68" s="404" t="n"/>
      <c r="F68" s="404" t="n"/>
      <c r="G68" s="404" t="n"/>
      <c r="H68" s="404" t="n"/>
      <c r="I68" s="404" t="n"/>
      <c r="J68" s="404" t="n"/>
      <c r="K68" s="404" t="n"/>
      <c r="L68" s="404" t="n"/>
      <c r="M68" s="404" t="n"/>
      <c r="N68" s="404" t="n"/>
      <c r="O68" s="404" t="n"/>
      <c r="P68" s="404" t="n"/>
      <c r="Q68" s="404" t="n"/>
      <c r="R68" s="404" t="n"/>
      <c r="S68" s="404" t="n"/>
      <c r="T68" s="404" t="n"/>
      <c r="U68" s="404" t="n"/>
      <c r="V68" s="404" t="n"/>
      <c r="W68" s="404" t="n"/>
      <c r="X68" s="404" t="n"/>
      <c r="Y68" s="888" t="n"/>
      <c r="Z68" s="95">
        <f>AL68+AR68+AX68</f>
        <v/>
      </c>
      <c r="AA68" s="128" t="n"/>
      <c r="AB68" s="95" t="n"/>
      <c r="AC68" s="128" t="n"/>
      <c r="AD68" s="95" t="n"/>
      <c r="AE68" s="128" t="n"/>
      <c r="AF68" s="95" t="n"/>
      <c r="AG68" s="128" t="n"/>
      <c r="AH68" s="95" t="n"/>
      <c r="AI68" s="128" t="n"/>
      <c r="AJ68" s="95" t="n"/>
      <c r="AK68" s="128" t="n"/>
      <c r="AL68" s="95" t="n">
        <v>1</v>
      </c>
      <c r="AM68" s="126" t="n"/>
      <c r="AN68" s="126" t="n"/>
      <c r="AO68" s="126" t="n"/>
      <c r="AP68" s="126" t="n"/>
      <c r="AQ68" s="128" t="n"/>
      <c r="AR68" s="95" t="n">
        <v>1</v>
      </c>
      <c r="AS68" s="126" t="n"/>
      <c r="AT68" s="126" t="n"/>
      <c r="AU68" s="126" t="n"/>
      <c r="AV68" s="126" t="n"/>
      <c r="AW68" s="128" t="n"/>
      <c r="AX68" s="95" t="n">
        <v>1</v>
      </c>
      <c r="AY68" s="126" t="n"/>
      <c r="AZ68" s="126" t="n"/>
      <c r="BA68" s="126" t="n"/>
      <c r="BB68" s="126" t="n"/>
      <c r="BC68" s="128" t="n"/>
      <c r="BD68" s="1048" t="n"/>
      <c r="BE68" s="888" t="n"/>
      <c r="BF68" s="1048" t="n"/>
      <c r="BG68" s="561" t="n"/>
      <c r="BH68" s="1" t="n"/>
      <c r="BI68" s="1" t="n"/>
      <c r="BJ68" s="114" t="n"/>
      <c r="BK68" s="14" t="n"/>
      <c r="BL68" s="2230" t="n"/>
      <c r="BM68" s="2230" t="n"/>
      <c r="BN68" s="2230" t="n"/>
      <c r="BO68" s="2230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2230" t="n"/>
      <c r="B69" s="493" t="inlineStr">
        <is>
          <t>Количество экзаменов</t>
        </is>
      </c>
      <c r="C69" s="404" t="n"/>
      <c r="D69" s="404" t="n"/>
      <c r="E69" s="404" t="n"/>
      <c r="F69" s="404" t="n"/>
      <c r="G69" s="404" t="n"/>
      <c r="H69" s="404" t="n"/>
      <c r="I69" s="404" t="n"/>
      <c r="J69" s="404" t="n"/>
      <c r="K69" s="404" t="n"/>
      <c r="L69" s="404" t="n"/>
      <c r="M69" s="404" t="n"/>
      <c r="N69" s="404" t="n"/>
      <c r="O69" s="404" t="n"/>
      <c r="P69" s="404" t="n"/>
      <c r="Q69" s="404" t="n"/>
      <c r="R69" s="404" t="n"/>
      <c r="S69" s="404" t="n"/>
      <c r="T69" s="404" t="n"/>
      <c r="U69" s="404" t="n"/>
      <c r="V69" s="404" t="n"/>
      <c r="W69" s="404" t="n"/>
      <c r="X69" s="404" t="n"/>
      <c r="Y69" s="888" t="n"/>
      <c r="Z69" s="95">
        <f>AL69+AR69+AX69</f>
        <v/>
      </c>
      <c r="AA69" s="128" t="n"/>
      <c r="AB69" s="95" t="n"/>
      <c r="AC69" s="128" t="n"/>
      <c r="AD69" s="95" t="n"/>
      <c r="AE69" s="128" t="n"/>
      <c r="AF69" s="95" t="n"/>
      <c r="AG69" s="128" t="n"/>
      <c r="AH69" s="95" t="n"/>
      <c r="AI69" s="128" t="n"/>
      <c r="AJ69" s="95" t="n"/>
      <c r="AK69" s="128" t="n"/>
      <c r="AL69" s="95" t="n">
        <v>4</v>
      </c>
      <c r="AM69" s="126" t="n"/>
      <c r="AN69" s="126" t="n"/>
      <c r="AO69" s="126" t="n"/>
      <c r="AP69" s="126" t="n"/>
      <c r="AQ69" s="128" t="n"/>
      <c r="AR69" s="95">
        <f>COUNTIF($V$30:$W$60,2)</f>
        <v/>
      </c>
      <c r="AS69" s="126" t="n"/>
      <c r="AT69" s="126" t="n"/>
      <c r="AU69" s="126" t="n"/>
      <c r="AV69" s="126" t="n"/>
      <c r="AW69" s="128" t="n"/>
      <c r="AX69" s="95">
        <f>COUNTIF(V30:W59,3)</f>
        <v/>
      </c>
      <c r="AY69" s="126" t="n"/>
      <c r="AZ69" s="126" t="n"/>
      <c r="BA69" s="126" t="n"/>
      <c r="BB69" s="126" t="n"/>
      <c r="BC69" s="128" t="n"/>
      <c r="BD69" s="1048" t="n"/>
      <c r="BE69" s="888" t="n"/>
      <c r="BF69" s="1048" t="n"/>
      <c r="BG69" s="561" t="n"/>
      <c r="BH69" s="1" t="n"/>
      <c r="BI69" s="1" t="n"/>
      <c r="BJ69" s="114" t="n"/>
      <c r="BK69" s="14" t="n"/>
      <c r="BL69" s="2230" t="n"/>
      <c r="BM69" s="2230" t="n"/>
      <c r="BN69" s="2230" t="n"/>
      <c r="BO69" s="2230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953" t="n"/>
      <c r="B70" s="497" t="inlineStr">
        <is>
          <t>Количество зачетов</t>
        </is>
      </c>
      <c r="C70" s="498" t="n"/>
      <c r="D70" s="498" t="n"/>
      <c r="E70" s="498" t="n"/>
      <c r="F70" s="498" t="n"/>
      <c r="G70" s="498" t="n"/>
      <c r="H70" s="498" t="n"/>
      <c r="I70" s="498" t="n"/>
      <c r="J70" s="498" t="n"/>
      <c r="K70" s="498" t="n"/>
      <c r="L70" s="498" t="n"/>
      <c r="M70" s="498" t="n"/>
      <c r="N70" s="498" t="n"/>
      <c r="O70" s="498" t="n"/>
      <c r="P70" s="498" t="n"/>
      <c r="Q70" s="498" t="n"/>
      <c r="R70" s="498" t="n"/>
      <c r="S70" s="498" t="n"/>
      <c r="T70" s="498" t="n"/>
      <c r="U70" s="498" t="n"/>
      <c r="V70" s="498" t="n"/>
      <c r="W70" s="498" t="n"/>
      <c r="X70" s="498" t="n"/>
      <c r="Y70" s="666" t="n"/>
      <c r="Z70" s="1988">
        <f>AL70+AR70+AX70</f>
        <v/>
      </c>
      <c r="AA70" s="1059" t="n"/>
      <c r="AB70" s="499" t="n"/>
      <c r="AC70" s="144" t="n"/>
      <c r="AD70" s="499" t="n"/>
      <c r="AE70" s="144" t="n"/>
      <c r="AF70" s="499" t="n"/>
      <c r="AG70" s="144" t="n"/>
      <c r="AH70" s="499" t="n"/>
      <c r="AI70" s="144" t="n"/>
      <c r="AJ70" s="499" t="n"/>
      <c r="AK70" s="144" t="n"/>
      <c r="AL70" s="631" t="n">
        <v>5</v>
      </c>
      <c r="AM70" s="194" t="n"/>
      <c r="AN70" s="194" t="n"/>
      <c r="AO70" s="194" t="n"/>
      <c r="AP70" s="194" t="n"/>
      <c r="AQ70" s="240" t="n"/>
      <c r="AR70" s="631" t="n">
        <v>5</v>
      </c>
      <c r="AS70" s="194" t="n"/>
      <c r="AT70" s="194" t="n"/>
      <c r="AU70" s="194" t="n"/>
      <c r="AV70" s="194" t="n"/>
      <c r="AW70" s="240" t="n"/>
      <c r="AX70" s="631" t="n">
        <v>3</v>
      </c>
      <c r="AY70" s="194" t="n"/>
      <c r="AZ70" s="194" t="n"/>
      <c r="BA70" s="194" t="n"/>
      <c r="BB70" s="194" t="n"/>
      <c r="BC70" s="240" t="n"/>
      <c r="BD70" s="1989" t="n"/>
      <c r="BE70" s="666" t="n"/>
      <c r="BF70" s="1989" t="n"/>
      <c r="BG70" s="608" t="n"/>
      <c r="BH70" s="544" t="n"/>
      <c r="BI70" s="544" t="n"/>
      <c r="BJ70" s="607" t="n"/>
      <c r="BK70" s="1511" t="n"/>
      <c r="BL70" s="299" t="n"/>
      <c r="BM70" s="299" t="n"/>
      <c r="BN70" s="299" t="n"/>
      <c r="BO70" s="299" t="n"/>
      <c r="BP70" s="299" t="n"/>
      <c r="BQ70" s="299" t="n"/>
      <c r="BR70" s="299" t="n"/>
      <c r="BS70" s="299" t="n"/>
      <c r="BT70" s="299" t="n"/>
      <c r="BU70" s="299" t="n"/>
      <c r="BV70" s="953" t="n"/>
      <c r="BW70" s="953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92" t="n"/>
      <c r="B71" s="356" t="n"/>
      <c r="C71" s="356" t="n"/>
      <c r="D71" s="356" t="n"/>
      <c r="E71" s="356" t="n"/>
      <c r="F71" s="356" t="n"/>
      <c r="G71" s="356" t="n"/>
      <c r="H71" s="356" t="n"/>
      <c r="I71" s="356" t="n"/>
      <c r="J71" s="356" t="n"/>
      <c r="K71" s="356" t="n"/>
      <c r="L71" s="356" t="n"/>
      <c r="M71" s="356" t="n"/>
      <c r="N71" s="356" t="n"/>
      <c r="O71" s="356" t="n"/>
      <c r="P71" s="356" t="n"/>
      <c r="Q71" s="356" t="n"/>
      <c r="R71" s="356" t="n"/>
      <c r="S71" s="356" t="n"/>
      <c r="T71" s="356" t="n"/>
      <c r="U71" s="356" t="n"/>
      <c r="V71" s="356" t="n"/>
      <c r="W71" s="356" t="n"/>
      <c r="X71" s="356" t="n"/>
      <c r="Y71" s="356" t="n"/>
      <c r="Z71" s="356" t="n"/>
      <c r="AA71" s="356" t="n"/>
      <c r="AB71" s="356" t="n"/>
      <c r="AC71" s="356" t="n"/>
      <c r="AD71" s="356" t="n"/>
      <c r="AE71" s="356" t="n"/>
      <c r="AF71" s="356" t="n"/>
      <c r="AG71" s="356" t="n"/>
      <c r="AH71" s="356" t="n"/>
      <c r="AI71" s="356" t="n"/>
      <c r="AJ71" s="2114" t="n"/>
      <c r="AK71" s="2114" t="n"/>
      <c r="AL71" s="2114" t="n"/>
      <c r="AM71" s="2114" t="n"/>
      <c r="AN71" s="2114" t="n"/>
      <c r="AO71" s="2114" t="n"/>
      <c r="AP71" s="2114" t="n"/>
      <c r="AQ71" s="2114" t="n"/>
      <c r="AR71" s="2114" t="n"/>
      <c r="AS71" s="2114" t="n"/>
      <c r="AT71" s="2114" t="n"/>
      <c r="AU71" s="2114" t="n"/>
      <c r="AV71" s="2114" t="n"/>
      <c r="AW71" s="2114" t="n"/>
      <c r="AX71" s="356" t="n"/>
      <c r="AY71" s="356" t="n"/>
      <c r="AZ71" s="356" t="n"/>
      <c r="BA71" s="356" t="n"/>
      <c r="BB71" s="356" t="n"/>
      <c r="BC71" s="356" t="n"/>
      <c r="BD71" s="356" t="n"/>
      <c r="BE71" s="356" t="n"/>
      <c r="BF71" s="356" t="n"/>
      <c r="BG71" s="356" t="n"/>
      <c r="BH71" s="356" t="n"/>
      <c r="BI71" s="356" t="n"/>
      <c r="BJ71" s="356" t="n"/>
      <c r="BK71" s="94" t="n"/>
      <c r="BL71" s="92" t="n"/>
      <c r="BM71" s="92" t="n"/>
      <c r="BN71" s="92" t="n"/>
      <c r="BO71" s="92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</row>
    <row r="72">
      <c r="A72" s="92" t="n"/>
      <c r="B72" s="669" t="inlineStr">
        <is>
          <t>IV. Производственная практика</t>
        </is>
      </c>
      <c r="C72" s="585" t="n"/>
      <c r="D72" s="585" t="n"/>
      <c r="E72" s="585" t="n"/>
      <c r="F72" s="585" t="n"/>
      <c r="G72" s="585" t="n"/>
      <c r="H72" s="585" t="n"/>
      <c r="I72" s="585" t="n"/>
      <c r="J72" s="585" t="n"/>
      <c r="K72" s="585" t="n"/>
      <c r="L72" s="585" t="n"/>
      <c r="M72" s="585" t="n"/>
      <c r="N72" s="585" t="n"/>
      <c r="O72" s="585" t="n"/>
      <c r="P72" s="585" t="n"/>
      <c r="Q72" s="585" t="n"/>
      <c r="R72" s="585" t="n"/>
      <c r="S72" s="585" t="n"/>
      <c r="T72" s="585" t="n"/>
      <c r="U72" s="585" t="n"/>
      <c r="V72" s="585" t="n"/>
      <c r="W72" s="585" t="n"/>
      <c r="X72" s="585" t="n"/>
      <c r="Y72" s="585" t="n"/>
      <c r="Z72" s="585" t="n"/>
      <c r="AA72" s="585" t="n"/>
      <c r="AB72" s="613" t="n"/>
      <c r="AC72" s="670" t="inlineStr">
        <is>
          <t>V. Магистерская диссертация</t>
        </is>
      </c>
      <c r="AD72" s="585" t="n"/>
      <c r="AE72" s="585" t="n"/>
      <c r="AF72" s="585" t="n"/>
      <c r="AG72" s="585" t="n"/>
      <c r="AH72" s="585" t="n"/>
      <c r="AI72" s="585" t="n"/>
      <c r="AJ72" s="585" t="n"/>
      <c r="AK72" s="585" t="n"/>
      <c r="AL72" s="585" t="n"/>
      <c r="AM72" s="585" t="n"/>
      <c r="AN72" s="585" t="n"/>
      <c r="AO72" s="585" t="n"/>
      <c r="AP72" s="585" t="n"/>
      <c r="AQ72" s="585" t="n"/>
      <c r="AR72" s="585" t="n"/>
      <c r="AS72" s="585" t="n"/>
      <c r="AT72" s="613" t="n"/>
      <c r="AU72" s="671" t="inlineStr">
        <is>
          <t xml:space="preserve">VI. Итоговая аттестация </t>
        </is>
      </c>
      <c r="AV72" s="585" t="n"/>
      <c r="AW72" s="585" t="n"/>
      <c r="AX72" s="585" t="n"/>
      <c r="AY72" s="585" t="n"/>
      <c r="AZ72" s="585" t="n"/>
      <c r="BA72" s="585" t="n"/>
      <c r="BB72" s="585" t="n"/>
      <c r="BC72" s="585" t="n"/>
      <c r="BD72" s="585" t="n"/>
      <c r="BE72" s="585" t="n"/>
      <c r="BF72" s="585" t="n"/>
      <c r="BG72" s="585" t="n"/>
      <c r="BH72" s="585" t="n"/>
      <c r="BI72" s="585" t="n"/>
      <c r="BJ72" s="586" t="n"/>
      <c r="BK72" s="94" t="n"/>
      <c r="BL72" s="92" t="n"/>
      <c r="BM72" s="92" t="n"/>
      <c r="BN72" s="92" t="n"/>
      <c r="BO72" s="92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2" t="n"/>
      <c r="B73" s="672" t="inlineStr">
        <is>
          <t>Название практики</t>
        </is>
      </c>
      <c r="C73" s="585" t="n"/>
      <c r="D73" s="585" t="n"/>
      <c r="E73" s="585" t="n"/>
      <c r="F73" s="585" t="n"/>
      <c r="G73" s="585" t="n"/>
      <c r="H73" s="585" t="n"/>
      <c r="I73" s="585" t="n"/>
      <c r="J73" s="585" t="n"/>
      <c r="K73" s="585" t="n"/>
      <c r="L73" s="585" t="n"/>
      <c r="M73" s="585" t="n"/>
      <c r="N73" s="613" t="n"/>
      <c r="O73" s="673" t="inlineStr">
        <is>
          <t>Семестр</t>
        </is>
      </c>
      <c r="P73" s="585" t="n"/>
      <c r="Q73" s="585" t="n"/>
      <c r="R73" s="613" t="n"/>
      <c r="S73" s="673" t="inlineStr">
        <is>
          <t>Недель</t>
        </is>
      </c>
      <c r="T73" s="585" t="n"/>
      <c r="U73" s="613" t="n"/>
      <c r="V73" s="673" t="inlineStr">
        <is>
          <t>Зачетных единиц</t>
        </is>
      </c>
      <c r="W73" s="585" t="n"/>
      <c r="X73" s="585" t="n"/>
      <c r="Y73" s="585" t="n"/>
      <c r="Z73" s="585" t="n"/>
      <c r="AA73" s="585" t="n"/>
      <c r="AB73" s="613" t="n"/>
      <c r="AC73" s="673" t="inlineStr">
        <is>
          <t>Семестр</t>
        </is>
      </c>
      <c r="AD73" s="585" t="n"/>
      <c r="AE73" s="585" t="n"/>
      <c r="AF73" s="585" t="n"/>
      <c r="AG73" s="613" t="n"/>
      <c r="AH73" s="673" t="inlineStr">
        <is>
          <t>Недель</t>
        </is>
      </c>
      <c r="AI73" s="585" t="n"/>
      <c r="AJ73" s="585" t="n"/>
      <c r="AK73" s="585" t="n"/>
      <c r="AL73" s="585" t="n"/>
      <c r="AM73" s="613" t="n"/>
      <c r="AN73" s="673" t="inlineStr">
        <is>
          <t>Зачетных единиц</t>
        </is>
      </c>
      <c r="AO73" s="585" t="n"/>
      <c r="AP73" s="585" t="n"/>
      <c r="AQ73" s="585" t="n"/>
      <c r="AR73" s="585" t="n"/>
      <c r="AS73" s="585" t="n"/>
      <c r="AT73" s="613" t="n"/>
      <c r="AU73" s="675" t="inlineStr">
        <is>
          <t>Защита магистерской диссертации</t>
        </is>
      </c>
      <c r="AV73" s="661" t="n"/>
      <c r="AW73" s="661" t="n"/>
      <c r="AX73" s="661" t="n"/>
      <c r="AY73" s="661" t="n"/>
      <c r="AZ73" s="661" t="n"/>
      <c r="BA73" s="661" t="n"/>
      <c r="BB73" s="661" t="n"/>
      <c r="BC73" s="661" t="n"/>
      <c r="BD73" s="661" t="n"/>
      <c r="BE73" s="661" t="n"/>
      <c r="BF73" s="661" t="n"/>
      <c r="BG73" s="661" t="n"/>
      <c r="BH73" s="661" t="n"/>
      <c r="BI73" s="661" t="n"/>
      <c r="BJ73" s="662" t="n"/>
      <c r="BK73" s="94" t="n"/>
      <c r="BL73" s="92" t="n"/>
      <c r="BM73" s="92" t="n"/>
      <c r="BN73" s="92" t="n"/>
      <c r="BO73" s="92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10" t="n"/>
      <c r="B74" s="672" t="inlineStr">
        <is>
          <t xml:space="preserve">Исследовательская </t>
        </is>
      </c>
      <c r="C74" s="585" t="n"/>
      <c r="D74" s="585" t="n"/>
      <c r="E74" s="585" t="n"/>
      <c r="F74" s="585" t="n"/>
      <c r="G74" s="585" t="n"/>
      <c r="H74" s="585" t="n"/>
      <c r="I74" s="585" t="n"/>
      <c r="J74" s="585" t="n"/>
      <c r="K74" s="585" t="n"/>
      <c r="L74" s="585" t="n"/>
      <c r="M74" s="585" t="n"/>
      <c r="N74" s="613" t="n"/>
      <c r="O74" s="673" t="n">
        <v>4</v>
      </c>
      <c r="P74" s="585" t="n"/>
      <c r="Q74" s="585" t="n"/>
      <c r="R74" s="613" t="n"/>
      <c r="S74" s="673" t="n">
        <v>10</v>
      </c>
      <c r="T74" s="585" t="n"/>
      <c r="U74" s="613" t="n"/>
      <c r="V74" s="673" t="n">
        <v>15</v>
      </c>
      <c r="W74" s="585" t="n"/>
      <c r="X74" s="585" t="n"/>
      <c r="Y74" s="585" t="n"/>
      <c r="Z74" s="585" t="n"/>
      <c r="AA74" s="585" t="n"/>
      <c r="AB74" s="613" t="n"/>
      <c r="AC74" s="673" t="n">
        <v>4</v>
      </c>
      <c r="AD74" s="585" t="n"/>
      <c r="AE74" s="585" t="n"/>
      <c r="AF74" s="585" t="n"/>
      <c r="AG74" s="613" t="n"/>
      <c r="AH74" s="673" t="n">
        <v>12</v>
      </c>
      <c r="AI74" s="585" t="n"/>
      <c r="AJ74" s="585" t="n"/>
      <c r="AK74" s="585" t="n"/>
      <c r="AL74" s="585" t="n"/>
      <c r="AM74" s="613" t="n"/>
      <c r="AN74" s="673" t="n">
        <v>18</v>
      </c>
      <c r="AO74" s="585" t="n"/>
      <c r="AP74" s="585" t="n"/>
      <c r="AQ74" s="585" t="n"/>
      <c r="AR74" s="585" t="n"/>
      <c r="AS74" s="585" t="n"/>
      <c r="AT74" s="613" t="n"/>
      <c r="AU74" s="608" t="n"/>
      <c r="AV74" s="544" t="n"/>
      <c r="AW74" s="544" t="n"/>
      <c r="AX74" s="544" t="n"/>
      <c r="AY74" s="544" t="n"/>
      <c r="AZ74" s="544" t="n"/>
      <c r="BA74" s="544" t="n"/>
      <c r="BB74" s="544" t="n"/>
      <c r="BC74" s="544" t="n"/>
      <c r="BD74" s="544" t="n"/>
      <c r="BE74" s="544" t="n"/>
      <c r="BF74" s="544" t="n"/>
      <c r="BG74" s="544" t="n"/>
      <c r="BH74" s="544" t="n"/>
      <c r="BI74" s="544" t="n"/>
      <c r="BJ74" s="607" t="n"/>
      <c r="BK74" s="2119" t="n"/>
      <c r="BL74" s="10" t="n"/>
      <c r="BM74" s="10" t="n"/>
      <c r="BN74" s="509" t="n"/>
      <c r="BO74" s="509" t="n"/>
      <c r="BP74" s="509" t="n"/>
      <c r="BQ74" s="10" t="n"/>
      <c r="BR74" s="10" t="n"/>
      <c r="BS74" s="10" t="n"/>
      <c r="BT74" s="10" t="n"/>
      <c r="BU74" s="10" t="n"/>
      <c r="BV74" s="10" t="n"/>
      <c r="BW74" s="10" t="n"/>
      <c r="BX74" s="10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41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  <c r="AL75" s="10" t="n"/>
      <c r="AM75" s="10" t="n"/>
      <c r="AN75" s="10" t="n"/>
      <c r="AO75" s="10" t="n"/>
      <c r="AP75" s="10" t="n"/>
      <c r="AQ75" s="10" t="n"/>
      <c r="AR75" s="10" t="n"/>
      <c r="AS75" s="10" t="n"/>
      <c r="AT75" s="10" t="n"/>
      <c r="AU75" s="10" t="n"/>
      <c r="AV75" s="10" t="n"/>
      <c r="AW75" s="10" t="n"/>
      <c r="AX75" s="10" t="n"/>
      <c r="AY75" s="10" t="n"/>
      <c r="AZ75" s="10" t="n"/>
      <c r="BA75" s="10" t="n"/>
      <c r="BB75" s="10" t="n"/>
      <c r="BC75" s="10" t="n"/>
      <c r="BD75" s="10" t="n"/>
      <c r="BE75" s="10" t="n"/>
      <c r="BF75" s="10" t="n"/>
      <c r="BG75" s="10" t="n"/>
      <c r="BH75" s="10" t="n"/>
      <c r="BI75" s="10" t="n"/>
      <c r="BJ75" s="10" t="n"/>
      <c r="BK75" s="20" t="n"/>
      <c r="BL75" s="20" t="n"/>
      <c r="BM75" s="20" t="n"/>
      <c r="BN75" s="20" t="n"/>
      <c r="BO75" s="20" t="n"/>
      <c r="BP75" s="20" t="n"/>
      <c r="BQ75" s="41" t="n"/>
      <c r="BR75" s="41" t="n"/>
      <c r="BS75" s="41" t="n"/>
      <c r="BT75" s="41" t="n"/>
      <c r="BU75" s="41" t="n"/>
      <c r="BV75" s="41" t="n"/>
      <c r="BW75" s="41" t="n"/>
      <c r="BX75" s="4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</row>
    <row r="76">
      <c r="A76" s="90" t="n"/>
      <c r="B76" s="543" t="inlineStr">
        <is>
          <t>VII. Матрица компетенций</t>
        </is>
      </c>
      <c r="C76" s="544" t="n"/>
      <c r="D76" s="544" t="n"/>
      <c r="E76" s="544" t="n"/>
      <c r="F76" s="544" t="n"/>
      <c r="G76" s="544" t="n"/>
      <c r="H76" s="544" t="n"/>
      <c r="I76" s="544" t="n"/>
      <c r="J76" s="544" t="n"/>
      <c r="K76" s="544" t="n"/>
      <c r="L76" s="544" t="n"/>
      <c r="M76" s="544" t="n"/>
      <c r="N76" s="544" t="n"/>
      <c r="O76" s="544" t="n"/>
      <c r="P76" s="544" t="n"/>
      <c r="Q76" s="544" t="n"/>
      <c r="R76" s="544" t="n"/>
      <c r="S76" s="544" t="n"/>
      <c r="T76" s="544" t="n"/>
      <c r="U76" s="544" t="n"/>
      <c r="V76" s="544" t="n"/>
      <c r="W76" s="544" t="n"/>
      <c r="X76" s="544" t="n"/>
      <c r="Y76" s="544" t="n"/>
      <c r="Z76" s="544" t="n"/>
      <c r="AA76" s="544" t="n"/>
      <c r="AB76" s="544" t="n"/>
      <c r="AC76" s="544" t="n"/>
      <c r="AD76" s="544" t="n"/>
      <c r="AE76" s="544" t="n"/>
      <c r="AF76" s="544" t="n"/>
      <c r="AG76" s="544" t="n"/>
      <c r="AH76" s="544" t="n"/>
      <c r="AI76" s="544" t="n"/>
      <c r="AJ76" s="544" t="n"/>
      <c r="AK76" s="544" t="n"/>
      <c r="AL76" s="544" t="n"/>
      <c r="AM76" s="544" t="n"/>
      <c r="AN76" s="544" t="n"/>
      <c r="AO76" s="544" t="n"/>
      <c r="AP76" s="544" t="n"/>
      <c r="AQ76" s="544" t="n"/>
      <c r="AR76" s="544" t="n"/>
      <c r="AS76" s="544" t="n"/>
      <c r="AT76" s="544" t="n"/>
      <c r="AU76" s="544" t="n"/>
      <c r="AV76" s="544" t="n"/>
      <c r="AW76" s="544" t="n"/>
      <c r="AX76" s="544" t="n"/>
      <c r="AY76" s="544" t="n"/>
      <c r="AZ76" s="544" t="n"/>
      <c r="BA76" s="544" t="n"/>
      <c r="BB76" s="544" t="n"/>
      <c r="BC76" s="544" t="n"/>
      <c r="BD76" s="544" t="n"/>
      <c r="BE76" s="544" t="n"/>
      <c r="BF76" s="544" t="n"/>
      <c r="BG76" s="544" t="n"/>
      <c r="BH76" s="544" t="n"/>
      <c r="BI76" s="544" t="n"/>
      <c r="BJ76" s="20" t="n"/>
      <c r="BK76" s="94" t="n"/>
      <c r="BL76" s="90" t="n"/>
      <c r="BM76" s="90" t="n"/>
      <c r="BN76" s="90" t="n"/>
      <c r="BO76" s="90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0" t="n"/>
      <c r="B77" s="512" t="inlineStr">
        <is>
          <t>Код компетенции</t>
        </is>
      </c>
      <c r="C77" s="108" t="n"/>
      <c r="D77" s="108" t="n"/>
      <c r="E77" s="108" t="n"/>
      <c r="F77" s="108" t="n"/>
      <c r="G77" s="108" t="n"/>
      <c r="H77" s="148" t="n"/>
      <c r="I77" s="511" t="inlineStr">
        <is>
          <t>Наименование компетенции</t>
        </is>
      </c>
      <c r="J77" s="108" t="n"/>
      <c r="K77" s="108" t="n"/>
      <c r="L77" s="108" t="n"/>
      <c r="M77" s="108" t="n"/>
      <c r="N77" s="108" t="n"/>
      <c r="O77" s="108" t="n"/>
      <c r="P77" s="108" t="n"/>
      <c r="Q77" s="108" t="n"/>
      <c r="R77" s="108" t="n"/>
      <c r="S77" s="108" t="n"/>
      <c r="T77" s="108" t="n"/>
      <c r="U77" s="108" t="n"/>
      <c r="V77" s="108" t="n"/>
      <c r="W77" s="108" t="n"/>
      <c r="X77" s="108" t="n"/>
      <c r="Y77" s="108" t="n"/>
      <c r="Z77" s="108" t="n"/>
      <c r="AA77" s="108" t="n"/>
      <c r="AB77" s="108" t="n"/>
      <c r="AC77" s="108" t="n"/>
      <c r="AD77" s="108" t="n"/>
      <c r="AE77" s="108" t="n"/>
      <c r="AF77" s="108" t="n"/>
      <c r="AG77" s="108" t="n"/>
      <c r="AH77" s="108" t="n"/>
      <c r="AI77" s="108" t="n"/>
      <c r="AJ77" s="108" t="n"/>
      <c r="AK77" s="108" t="n"/>
      <c r="AL77" s="108" t="n"/>
      <c r="AM77" s="108" t="n"/>
      <c r="AN77" s="108" t="n"/>
      <c r="AO77" s="108" t="n"/>
      <c r="AP77" s="108" t="n"/>
      <c r="AQ77" s="108" t="n"/>
      <c r="AR77" s="108" t="n"/>
      <c r="AS77" s="108" t="n"/>
      <c r="AT77" s="108" t="n"/>
      <c r="AU77" s="108" t="n"/>
      <c r="AV77" s="108" t="n"/>
      <c r="AW77" s="108" t="n"/>
      <c r="AX77" s="108" t="n"/>
      <c r="AY77" s="108" t="n"/>
      <c r="AZ77" s="108" t="n"/>
      <c r="BA77" s="108" t="n"/>
      <c r="BB77" s="108" t="n"/>
      <c r="BC77" s="108" t="n"/>
      <c r="BD77" s="148" t="n"/>
      <c r="BE77" s="512" t="inlineStr">
        <is>
          <t>Код модуля, учебной дисциплины</t>
        </is>
      </c>
      <c r="BF77" s="108" t="n"/>
      <c r="BG77" s="108" t="n"/>
      <c r="BH77" s="108" t="n"/>
      <c r="BI77" s="108" t="n"/>
      <c r="BJ77" s="148" t="n"/>
      <c r="BK77" s="94" t="n"/>
      <c r="BL77" s="90" t="n"/>
      <c r="BM77" s="90" t="n"/>
      <c r="BN77" s="90" t="n"/>
      <c r="BO77" s="90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90" t="n"/>
      <c r="B78" s="171" t="inlineStr">
        <is>
          <t>УК-1</t>
        </is>
      </c>
      <c r="C78" s="123" t="n"/>
      <c r="D78" s="123" t="n"/>
      <c r="E78" s="123" t="n"/>
      <c r="F78" s="123" t="n"/>
      <c r="G78" s="123" t="n"/>
      <c r="H78" s="161" t="n"/>
      <c r="I78" s="2278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78" s="206" t="n"/>
      <c r="K78" s="206" t="n"/>
      <c r="L78" s="206" t="n"/>
      <c r="M78" s="206" t="n"/>
      <c r="N78" s="206" t="n"/>
      <c r="O78" s="206" t="n"/>
      <c r="P78" s="206" t="n"/>
      <c r="Q78" s="206" t="n"/>
      <c r="R78" s="206" t="n"/>
      <c r="S78" s="206" t="n"/>
      <c r="T78" s="206" t="n"/>
      <c r="U78" s="206" t="n"/>
      <c r="V78" s="206" t="n"/>
      <c r="W78" s="206" t="n"/>
      <c r="X78" s="206" t="n"/>
      <c r="Y78" s="206" t="n"/>
      <c r="Z78" s="206" t="n"/>
      <c r="AA78" s="206" t="n"/>
      <c r="AB78" s="206" t="n"/>
      <c r="AC78" s="206" t="n"/>
      <c r="AD78" s="206" t="n"/>
      <c r="AE78" s="206" t="n"/>
      <c r="AF78" s="206" t="n"/>
      <c r="AG78" s="206" t="n"/>
      <c r="AH78" s="206" t="n"/>
      <c r="AI78" s="206" t="n"/>
      <c r="AJ78" s="206" t="n"/>
      <c r="AK78" s="206" t="n"/>
      <c r="AL78" s="206" t="n"/>
      <c r="AM78" s="206" t="n"/>
      <c r="AN78" s="206" t="n"/>
      <c r="AO78" s="206" t="n"/>
      <c r="AP78" s="206" t="n"/>
      <c r="AQ78" s="206" t="n"/>
      <c r="AR78" s="206" t="n"/>
      <c r="AS78" s="206" t="n"/>
      <c r="AT78" s="206" t="n"/>
      <c r="AU78" s="206" t="n"/>
      <c r="AV78" s="206" t="n"/>
      <c r="AW78" s="206" t="n"/>
      <c r="AX78" s="206" t="n"/>
      <c r="AY78" s="206" t="n"/>
      <c r="AZ78" s="206" t="n"/>
      <c r="BA78" s="206" t="n"/>
      <c r="BB78" s="206" t="n"/>
      <c r="BC78" s="206" t="n"/>
      <c r="BD78" s="206" t="n"/>
      <c r="BE78" s="782" t="inlineStr">
        <is>
          <t>1.2, 2.6.1</t>
        </is>
      </c>
      <c r="BF78" s="206" t="n"/>
      <c r="BG78" s="206" t="n"/>
      <c r="BH78" s="206" t="n"/>
      <c r="BI78" s="206" t="n"/>
      <c r="BJ78" s="207" t="n"/>
      <c r="BK78" s="94" t="n"/>
      <c r="BL78" s="90" t="n"/>
      <c r="BM78" s="90" t="n"/>
      <c r="BN78" s="90" t="n"/>
      <c r="BO78" s="90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90" t="n"/>
      <c r="B79" s="182" t="inlineStr">
        <is>
          <t>УК-2</t>
        </is>
      </c>
      <c r="C79" s="126" t="n"/>
      <c r="D79" s="126" t="n"/>
      <c r="E79" s="126" t="n"/>
      <c r="F79" s="126" t="n"/>
      <c r="G79" s="126" t="n"/>
      <c r="H79" s="175" t="n"/>
      <c r="I79" s="681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217" t="inlineStr">
        <is>
          <t>1.2, 2.6.3</t>
        </is>
      </c>
      <c r="BF79" s="126" t="n"/>
      <c r="BG79" s="126" t="n"/>
      <c r="BH79" s="126" t="n"/>
      <c r="BI79" s="126" t="n"/>
      <c r="BJ79" s="175" t="n"/>
      <c r="BK79" s="94" t="n"/>
      <c r="BL79" s="90" t="n"/>
      <c r="BM79" s="90" t="n"/>
      <c r="BN79" s="90" t="n"/>
      <c r="BO79" s="90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90" t="n"/>
      <c r="B80" s="182" t="inlineStr">
        <is>
          <t>УК-3</t>
        </is>
      </c>
      <c r="C80" s="126" t="n"/>
      <c r="D80" s="126" t="n"/>
      <c r="E80" s="126" t="n"/>
      <c r="F80" s="126" t="n"/>
      <c r="G80" s="126" t="n"/>
      <c r="H80" s="175" t="n"/>
      <c r="I80" s="681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217" t="inlineStr">
        <is>
          <t>2.1, 2.6.2</t>
        </is>
      </c>
      <c r="BF80" s="126" t="n"/>
      <c r="BG80" s="126" t="n"/>
      <c r="BH80" s="126" t="n"/>
      <c r="BI80" s="126" t="n"/>
      <c r="BJ80" s="175" t="n"/>
      <c r="BK80" s="94" t="n"/>
      <c r="BL80" s="90" t="n"/>
      <c r="BM80" s="90" t="n"/>
      <c r="BN80" s="90" t="n"/>
      <c r="BO80" s="90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90" t="n"/>
      <c r="B81" s="182" t="inlineStr">
        <is>
          <t>УК-4</t>
        </is>
      </c>
      <c r="C81" s="126" t="n"/>
      <c r="D81" s="126" t="n"/>
      <c r="E81" s="126" t="n"/>
      <c r="F81" s="126" t="n"/>
      <c r="G81" s="126" t="n"/>
      <c r="H81" s="175" t="n"/>
      <c r="I81" s="681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217" t="inlineStr">
        <is>
          <t>1.2.1</t>
        </is>
      </c>
      <c r="BF81" s="126" t="n"/>
      <c r="BG81" s="126" t="n"/>
      <c r="BH81" s="126" t="n"/>
      <c r="BI81" s="126" t="n"/>
      <c r="BJ81" s="175" t="n"/>
      <c r="BK81" s="94" t="n"/>
      <c r="BL81" s="90" t="n"/>
      <c r="BM81" s="90" t="n"/>
      <c r="BN81" s="90" t="n"/>
      <c r="BO81" s="90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90" t="n"/>
      <c r="B82" s="182" t="inlineStr">
        <is>
          <t>УК-5</t>
        </is>
      </c>
      <c r="C82" s="126" t="n"/>
      <c r="D82" s="126" t="n"/>
      <c r="E82" s="126" t="n"/>
      <c r="F82" s="126" t="n"/>
      <c r="G82" s="126" t="n"/>
      <c r="H82" s="175" t="n"/>
      <c r="I82" s="681" t="inlineStr">
        <is>
          <t>Развивать инновационную восприимчивость и способность к инновационной деятельности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217" t="inlineStr">
        <is>
          <t xml:space="preserve"> 1.2.2</t>
        </is>
      </c>
      <c r="BF82" s="126" t="n"/>
      <c r="BG82" s="126" t="n"/>
      <c r="BH82" s="126" t="n"/>
      <c r="BI82" s="126" t="n"/>
      <c r="BJ82" s="175" t="n"/>
      <c r="BK82" s="94" t="n"/>
      <c r="BL82" s="90" t="n"/>
      <c r="BM82" s="90" t="n"/>
      <c r="BN82" s="90" t="n"/>
      <c r="BO82" s="90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90" t="n"/>
      <c r="B83" s="182" t="inlineStr">
        <is>
          <t>УК-6</t>
        </is>
      </c>
      <c r="C83" s="126" t="n"/>
      <c r="D83" s="126" t="n"/>
      <c r="E83" s="126" t="n"/>
      <c r="F83" s="126" t="n"/>
      <c r="G83" s="126" t="n"/>
      <c r="H83" s="175" t="n"/>
      <c r="I83" s="6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217" t="inlineStr">
        <is>
          <t>1.2.2</t>
        </is>
      </c>
      <c r="BF83" s="126" t="n"/>
      <c r="BG83" s="126" t="n"/>
      <c r="BH83" s="126" t="n"/>
      <c r="BI83" s="126" t="n"/>
      <c r="BJ83" s="175" t="n"/>
      <c r="BK83" s="94" t="n"/>
      <c r="BL83" s="90" t="n"/>
      <c r="BM83" s="90" t="n"/>
      <c r="BN83" s="90" t="n"/>
      <c r="BO83" s="90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515" t="n"/>
      <c r="B84" s="182" t="inlineStr">
        <is>
          <t>УПК-1</t>
        </is>
      </c>
      <c r="C84" s="126" t="n"/>
      <c r="D84" s="126" t="n"/>
      <c r="E84" s="126" t="n"/>
      <c r="F84" s="126" t="n"/>
      <c r="G84" s="126" t="n"/>
      <c r="H84" s="175" t="n"/>
      <c r="I84" s="681" t="inlineStr">
        <is>
          <t>Применять методы анализа и синтеза оптимальных и адаптивных систем управления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217" t="inlineStr">
        <is>
          <t>1.1.1</t>
        </is>
      </c>
      <c r="BF84" s="126" t="n"/>
      <c r="BG84" s="126" t="n"/>
      <c r="BH84" s="126" t="n"/>
      <c r="BI84" s="126" t="n"/>
      <c r="BJ84" s="175" t="n"/>
      <c r="BK84" s="2121" t="n"/>
      <c r="BL84" s="515" t="n"/>
      <c r="BM84" s="515" t="n"/>
      <c r="BN84" s="515" t="n"/>
      <c r="BO84" s="515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515" t="n"/>
      <c r="B85" s="182" t="inlineStr">
        <is>
          <t>УПК-2</t>
        </is>
      </c>
      <c r="C85" s="126" t="n"/>
      <c r="D85" s="126" t="n"/>
      <c r="E85" s="126" t="n"/>
      <c r="F85" s="126" t="n"/>
      <c r="G85" s="126" t="n"/>
      <c r="H85" s="175" t="n"/>
      <c r="I85" s="681" t="inlineStr">
        <is>
          <t>Применять современные технологии и инструментальные средства в информационных системах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217" t="inlineStr">
        <is>
          <t>1.1.2</t>
        </is>
      </c>
      <c r="BF85" s="126" t="n"/>
      <c r="BG85" s="126" t="n"/>
      <c r="BH85" s="126" t="n"/>
      <c r="BI85" s="126" t="n"/>
      <c r="BJ85" s="175" t="n"/>
      <c r="BK85" s="2121" t="n"/>
      <c r="BL85" s="515" t="n"/>
      <c r="BM85" s="515" t="n"/>
      <c r="BN85" s="515" t="n"/>
      <c r="BO85" s="515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514" t="n"/>
      <c r="B86" s="261" t="inlineStr">
        <is>
          <t>УПК-3</t>
        </is>
      </c>
      <c r="C86" s="131" t="n"/>
      <c r="D86" s="131" t="n"/>
      <c r="E86" s="131" t="n"/>
      <c r="F86" s="131" t="n"/>
      <c r="G86" s="131" t="n"/>
      <c r="H86" s="132" t="n"/>
      <c r="I86" s="1170" t="inlineStr">
        <is>
          <t>Применять современные методы и программные средства моделирования и проектирования автоматизированных систем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2" t="n"/>
      <c r="BE86" s="262" t="inlineStr">
        <is>
          <t>1.3</t>
        </is>
      </c>
      <c r="BF86" s="131" t="n"/>
      <c r="BG86" s="131" t="n"/>
      <c r="BH86" s="131" t="n"/>
      <c r="BI86" s="131" t="n"/>
      <c r="BJ86" s="132" t="n"/>
      <c r="BK86" s="2120" t="n"/>
      <c r="BL86" s="514" t="n"/>
      <c r="BM86" s="514" t="n"/>
      <c r="BN86" s="514" t="n"/>
      <c r="BO86" s="514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514" t="n"/>
      <c r="B87" s="261" t="inlineStr">
        <is>
          <t>УПК-4</t>
        </is>
      </c>
      <c r="C87" s="131" t="n"/>
      <c r="D87" s="131" t="n"/>
      <c r="E87" s="131" t="n"/>
      <c r="F87" s="131" t="n"/>
      <c r="G87" s="131" t="n"/>
      <c r="H87" s="132" t="n"/>
      <c r="I87" s="176" t="inlineStr">
        <is>
          <t>Применять методологию системного анализа при проектировании сложных систем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2" t="n"/>
      <c r="BE87" s="262" t="inlineStr">
        <is>
          <t>1.2.1</t>
        </is>
      </c>
      <c r="BF87" s="131" t="n"/>
      <c r="BG87" s="131" t="n"/>
      <c r="BH87" s="131" t="n"/>
      <c r="BI87" s="131" t="n"/>
      <c r="BJ87" s="132" t="n"/>
      <c r="BK87" s="2120" t="n"/>
      <c r="BL87" s="514" t="n"/>
      <c r="BM87" s="514" t="n"/>
      <c r="BN87" s="514" t="n"/>
      <c r="BO87" s="514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514" t="n"/>
      <c r="B88" s="261" t="inlineStr">
        <is>
          <t>СК-1</t>
        </is>
      </c>
      <c r="C88" s="131" t="n"/>
      <c r="D88" s="131" t="n"/>
      <c r="E88" s="131" t="n"/>
      <c r="F88" s="131" t="n"/>
      <c r="G88" s="131" t="n"/>
      <c r="H88" s="132" t="n"/>
      <c r="I88" s="176" t="inlineStr">
        <is>
          <t>Демонстрировать знания и исследовательские умения, обеспечивающие исследование объектов управления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2" t="n"/>
      <c r="BE88" s="262" t="inlineStr">
        <is>
          <t>2.2.1, 2.2.2</t>
        </is>
      </c>
      <c r="BF88" s="131" t="n"/>
      <c r="BG88" s="131" t="n"/>
      <c r="BH88" s="131" t="n"/>
      <c r="BI88" s="131" t="n"/>
      <c r="BJ88" s="132" t="n"/>
      <c r="BK88" s="2120" t="n"/>
      <c r="BL88" s="522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515" t="n"/>
      <c r="B89" s="261" t="inlineStr">
        <is>
          <t>СК-2</t>
        </is>
      </c>
      <c r="C89" s="131" t="n"/>
      <c r="D89" s="131" t="n"/>
      <c r="E89" s="131" t="n"/>
      <c r="F89" s="131" t="n"/>
      <c r="G89" s="131" t="n"/>
      <c r="H89" s="132" t="n"/>
      <c r="I89" s="176" t="inlineStr">
        <is>
          <t>Владеть  методологией  теоретических  и  экспериментальных исследований  в области профессиональной деятельности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2" t="n"/>
      <c r="BE89" s="262" t="inlineStr">
        <is>
          <t>2.2.3</t>
        </is>
      </c>
      <c r="BF89" s="131" t="n"/>
      <c r="BG89" s="131" t="n"/>
      <c r="BH89" s="131" t="n"/>
      <c r="BI89" s="131" t="n"/>
      <c r="BJ89" s="132" t="n"/>
      <c r="BK89" s="2121" t="n"/>
      <c r="BL89" s="522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5" t="n"/>
      <c r="B90" s="261" t="inlineStr">
        <is>
          <t>СК-3</t>
        </is>
      </c>
      <c r="C90" s="131" t="n"/>
      <c r="D90" s="131" t="n"/>
      <c r="E90" s="131" t="n"/>
      <c r="F90" s="131" t="n"/>
      <c r="G90" s="131" t="n"/>
      <c r="H90" s="132" t="n"/>
      <c r="I90" s="176" t="inlineStr">
        <is>
          <t xml:space="preserve">Знать и уметь применять теорию искусственных нейронных сетей при разработке систем искусственного интеллекта </t>
        </is>
      </c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2" t="n"/>
      <c r="BE90" s="262" t="inlineStr">
        <is>
          <t>2.3.1</t>
        </is>
      </c>
      <c r="BF90" s="131" t="n"/>
      <c r="BG90" s="131" t="n"/>
      <c r="BH90" s="131" t="n"/>
      <c r="BI90" s="131" t="n"/>
      <c r="BJ90" s="132" t="n"/>
      <c r="BK90" s="2121" t="n"/>
      <c r="BL90" s="522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5" t="n"/>
      <c r="B91" s="261" t="inlineStr">
        <is>
          <t>СК-4</t>
        </is>
      </c>
      <c r="C91" s="131" t="n"/>
      <c r="D91" s="131" t="n"/>
      <c r="E91" s="131" t="n"/>
      <c r="F91" s="131" t="n"/>
      <c r="G91" s="131" t="n"/>
      <c r="H91" s="132" t="n"/>
      <c r="I91" s="176" t="inlineStr">
        <is>
          <t>Применять знания и навыки построения моделей интеллектуального анализа данных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2" t="n"/>
      <c r="BE91" s="262" t="inlineStr">
        <is>
          <t>2.3.2</t>
        </is>
      </c>
      <c r="BF91" s="131" t="n"/>
      <c r="BG91" s="131" t="n"/>
      <c r="BH91" s="131" t="n"/>
      <c r="BI91" s="131" t="n"/>
      <c r="BJ91" s="132" t="n"/>
      <c r="BK91" s="2121" t="n"/>
      <c r="BL91" s="522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514" t="n"/>
      <c r="B92" s="261" t="inlineStr">
        <is>
          <t>СК-5</t>
        </is>
      </c>
      <c r="C92" s="131" t="n"/>
      <c r="D92" s="131" t="n"/>
      <c r="E92" s="131" t="n"/>
      <c r="F92" s="131" t="n"/>
      <c r="G92" s="131" t="n"/>
      <c r="H92" s="132" t="n"/>
      <c r="I92" s="176" t="inlineStr">
        <is>
          <t>Владеть навыками разработки и применения систем искусственного интеллекта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2" t="n"/>
      <c r="BE92" s="262" t="inlineStr">
        <is>
          <t>2.3.3</t>
        </is>
      </c>
      <c r="BF92" s="131" t="n"/>
      <c r="BG92" s="131" t="n"/>
      <c r="BH92" s="131" t="n"/>
      <c r="BI92" s="131" t="n"/>
      <c r="BJ92" s="132" t="n"/>
      <c r="BK92" s="2120" t="n"/>
      <c r="BL92" s="522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514" t="n"/>
      <c r="B93" s="261" t="inlineStr">
        <is>
          <t>СК-6</t>
        </is>
      </c>
      <c r="C93" s="131" t="n"/>
      <c r="D93" s="131" t="n"/>
      <c r="E93" s="131" t="n"/>
      <c r="F93" s="131" t="n"/>
      <c r="G93" s="131" t="n"/>
      <c r="H93" s="132" t="n"/>
      <c r="I93" s="3616" t="inlineStr">
        <is>
          <t>Обладать знаниями и методологией создания, функционирования и эксплуатации современных автоматизированных систем управления производством и уметь применять их в практической деятельности</t>
        </is>
      </c>
      <c r="J93" s="206" t="n"/>
      <c r="K93" s="206" t="n"/>
      <c r="L93" s="206" t="n"/>
      <c r="M93" s="206" t="n"/>
      <c r="N93" s="206" t="n"/>
      <c r="O93" s="206" t="n"/>
      <c r="P93" s="206" t="n"/>
      <c r="Q93" s="206" t="n"/>
      <c r="R93" s="206" t="n"/>
      <c r="S93" s="206" t="n"/>
      <c r="T93" s="206" t="n"/>
      <c r="U93" s="206" t="n"/>
      <c r="V93" s="206" t="n"/>
      <c r="W93" s="206" t="n"/>
      <c r="X93" s="206" t="n"/>
      <c r="Y93" s="206" t="n"/>
      <c r="Z93" s="206" t="n"/>
      <c r="AA93" s="206" t="n"/>
      <c r="AB93" s="206" t="n"/>
      <c r="AC93" s="206" t="n"/>
      <c r="AD93" s="206" t="n"/>
      <c r="AE93" s="206" t="n"/>
      <c r="AF93" s="206" t="n"/>
      <c r="AG93" s="206" t="n"/>
      <c r="AH93" s="206" t="n"/>
      <c r="AI93" s="206" t="n"/>
      <c r="AJ93" s="206" t="n"/>
      <c r="AK93" s="206" t="n"/>
      <c r="AL93" s="206" t="n"/>
      <c r="AM93" s="206" t="n"/>
      <c r="AN93" s="206" t="n"/>
      <c r="AO93" s="206" t="n"/>
      <c r="AP93" s="206" t="n"/>
      <c r="AQ93" s="206" t="n"/>
      <c r="AR93" s="206" t="n"/>
      <c r="AS93" s="206" t="n"/>
      <c r="AT93" s="206" t="n"/>
      <c r="AU93" s="206" t="n"/>
      <c r="AV93" s="206" t="n"/>
      <c r="AW93" s="206" t="n"/>
      <c r="AX93" s="206" t="n"/>
      <c r="AY93" s="206" t="n"/>
      <c r="AZ93" s="206" t="n"/>
      <c r="BA93" s="206" t="n"/>
      <c r="BB93" s="206" t="n"/>
      <c r="BC93" s="206" t="n"/>
      <c r="BD93" s="207" t="n"/>
      <c r="BE93" s="262" t="inlineStr">
        <is>
          <t>2.3.4</t>
        </is>
      </c>
      <c r="BF93" s="131" t="n"/>
      <c r="BG93" s="131" t="n"/>
      <c r="BH93" s="131" t="n"/>
      <c r="BI93" s="131" t="n"/>
      <c r="BJ93" s="132" t="n"/>
      <c r="BK93" s="2120" t="n"/>
      <c r="BL93" s="522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514" t="n"/>
      <c r="B94" s="261" t="inlineStr">
        <is>
          <t>СК-7</t>
        </is>
      </c>
      <c r="C94" s="131" t="n"/>
      <c r="D94" s="131" t="n"/>
      <c r="E94" s="131" t="n"/>
      <c r="F94" s="131" t="n"/>
      <c r="G94" s="131" t="n"/>
      <c r="H94" s="132" t="n"/>
      <c r="I94" s="176" t="inlineStr">
        <is>
          <t>Применять полученные знания для решения инженерных задач при разработке, производстве и эксплуатации  современных мехатронных и робототехнических устройств и систем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2" t="n"/>
      <c r="BE94" s="262" t="inlineStr">
        <is>
          <t>2.4.1</t>
        </is>
      </c>
      <c r="BF94" s="131" t="n"/>
      <c r="BG94" s="131" t="n"/>
      <c r="BH94" s="131" t="n"/>
      <c r="BI94" s="131" t="n"/>
      <c r="BJ94" s="132" t="n"/>
      <c r="BK94" s="2120" t="n"/>
      <c r="BL94" s="522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514" t="n"/>
      <c r="B95" s="261" t="inlineStr">
        <is>
          <t>СК-8</t>
        </is>
      </c>
      <c r="C95" s="131" t="n"/>
      <c r="D95" s="131" t="n"/>
      <c r="E95" s="131" t="n"/>
      <c r="F95" s="131" t="n"/>
      <c r="G95" s="131" t="n"/>
      <c r="H95" s="132" t="n"/>
      <c r="I95" s="176" t="inlineStr">
        <is>
          <t>Определять сферы применения инновационных идей и технологических разработок и уметь их реализовывать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2" t="n"/>
      <c r="BE95" s="262" t="inlineStr">
        <is>
          <t>2.4.2</t>
        </is>
      </c>
      <c r="BF95" s="131" t="n"/>
      <c r="BG95" s="131" t="n"/>
      <c r="BH95" s="131" t="n"/>
      <c r="BI95" s="131" t="n"/>
      <c r="BJ95" s="132" t="n"/>
      <c r="BK95" s="2120" t="n"/>
      <c r="BL95" s="522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514" t="n"/>
      <c r="B96" s="261" t="inlineStr">
        <is>
          <t>СК-9</t>
        </is>
      </c>
      <c r="C96" s="131" t="n"/>
      <c r="D96" s="131" t="n"/>
      <c r="E96" s="131" t="n"/>
      <c r="F96" s="131" t="n"/>
      <c r="G96" s="131" t="n"/>
      <c r="H96" s="132" t="n"/>
      <c r="I96" s="176" t="inlineStr">
        <is>
          <t>Разрабатывать программные компоненты для встраиваемых систем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2" t="n"/>
      <c r="BE96" s="262" t="inlineStr">
        <is>
          <t>2.5.1</t>
        </is>
      </c>
      <c r="BF96" s="131" t="n"/>
      <c r="BG96" s="131" t="n"/>
      <c r="BH96" s="131" t="n"/>
      <c r="BI96" s="131" t="n"/>
      <c r="BJ96" s="132" t="n"/>
      <c r="BK96" s="2120" t="n"/>
      <c r="BL96" s="522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243" t="n"/>
      <c r="B97" s="261" t="inlineStr">
        <is>
          <t>СК-10</t>
        </is>
      </c>
      <c r="C97" s="131" t="n"/>
      <c r="D97" s="131" t="n"/>
      <c r="E97" s="131" t="n"/>
      <c r="F97" s="131" t="n"/>
      <c r="G97" s="131" t="n"/>
      <c r="H97" s="132" t="n"/>
      <c r="I97" s="176" t="inlineStr">
        <is>
          <t>Проводить диагностику состояния и динамики изменения производственных объектов производств с использованием необходимых методов и средств анализа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2" t="n"/>
      <c r="BE97" s="262" t="inlineStr">
        <is>
          <t>2.5.2</t>
        </is>
      </c>
      <c r="BF97" s="131" t="n"/>
      <c r="BG97" s="131" t="n"/>
      <c r="BH97" s="131" t="n"/>
      <c r="BI97" s="131" t="n"/>
      <c r="BJ97" s="132" t="n"/>
      <c r="BK97" s="260" t="n"/>
      <c r="BL97" s="522" t="n"/>
      <c r="BM97" s="1" t="n"/>
      <c r="BN97" s="1" t="n"/>
      <c r="BO97" s="1" t="n"/>
      <c r="BP97" s="1" t="n"/>
      <c r="BQ97" s="243" t="n"/>
      <c r="BR97" s="243" t="n"/>
      <c r="BS97" s="243" t="n"/>
      <c r="BT97" s="243" t="n"/>
      <c r="BU97" s="243" t="n"/>
      <c r="BV97" s="243" t="n"/>
      <c r="BW97" s="243" t="n"/>
      <c r="BX97" s="243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243" t="n"/>
      <c r="B98" s="745" t="inlineStr">
        <is>
          <t>СК-11</t>
        </is>
      </c>
      <c r="C98" s="131" t="n"/>
      <c r="D98" s="131" t="n"/>
      <c r="E98" s="131" t="n"/>
      <c r="F98" s="131" t="n"/>
      <c r="G98" s="131" t="n"/>
      <c r="H98" s="132" t="n"/>
      <c r="I98" s="176" t="inlineStr">
        <is>
          <t>Применять пакеты САПР для разработки проектной документации по автоматизации производства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2" t="n"/>
      <c r="BE98" s="262" t="inlineStr">
        <is>
          <t>2.5.3</t>
        </is>
      </c>
      <c r="BF98" s="131" t="n"/>
      <c r="BG98" s="131" t="n"/>
      <c r="BH98" s="131" t="n"/>
      <c r="BI98" s="131" t="n"/>
      <c r="BJ98" s="132" t="n"/>
      <c r="BK98" s="260" t="n"/>
      <c r="BL98" s="522" t="n"/>
      <c r="BM98" s="522" t="n"/>
      <c r="BN98" s="522" t="n"/>
      <c r="BO98" s="522" t="n"/>
      <c r="BP98" s="522" t="n"/>
      <c r="BQ98" s="243" t="n"/>
      <c r="BR98" s="243" t="n"/>
      <c r="BS98" s="243" t="n"/>
      <c r="BT98" s="243" t="n"/>
      <c r="BU98" s="243" t="n"/>
      <c r="BV98" s="243" t="n"/>
      <c r="BW98" s="243" t="n"/>
      <c r="BX98" s="243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</row>
    <row r="99">
      <c r="A99" s="243" t="n"/>
      <c r="B99" s="3617" t="inlineStr">
        <is>
          <t>СК-12</t>
        </is>
      </c>
      <c r="C99" s="194" t="n"/>
      <c r="D99" s="194" t="n"/>
      <c r="E99" s="194" t="n"/>
      <c r="F99" s="194" t="n"/>
      <c r="G99" s="194" t="n"/>
      <c r="H99" s="195" t="n"/>
      <c r="I99" s="193" t="inlineStr">
        <is>
          <t>Применять навыки по технической реализации систем автоматического управления</t>
        </is>
      </c>
      <c r="J99" s="194" t="n"/>
      <c r="K99" s="194" t="n"/>
      <c r="L99" s="194" t="n"/>
      <c r="M99" s="194" t="n"/>
      <c r="N99" s="194" t="n"/>
      <c r="O99" s="194" t="n"/>
      <c r="P99" s="194" t="n"/>
      <c r="Q99" s="194" t="n"/>
      <c r="R99" s="194" t="n"/>
      <c r="S99" s="194" t="n"/>
      <c r="T99" s="194" t="n"/>
      <c r="U99" s="194" t="n"/>
      <c r="V99" s="194" t="n"/>
      <c r="W99" s="194" t="n"/>
      <c r="X99" s="194" t="n"/>
      <c r="Y99" s="194" t="n"/>
      <c r="Z99" s="194" t="n"/>
      <c r="AA99" s="194" t="n"/>
      <c r="AB99" s="194" t="n"/>
      <c r="AC99" s="194" t="n"/>
      <c r="AD99" s="194" t="n"/>
      <c r="AE99" s="194" t="n"/>
      <c r="AF99" s="194" t="n"/>
      <c r="AG99" s="194" t="n"/>
      <c r="AH99" s="194" t="n"/>
      <c r="AI99" s="194" t="n"/>
      <c r="AJ99" s="194" t="n"/>
      <c r="AK99" s="194" t="n"/>
      <c r="AL99" s="194" t="n"/>
      <c r="AM99" s="194" t="n"/>
      <c r="AN99" s="194" t="n"/>
      <c r="AO99" s="194" t="n"/>
      <c r="AP99" s="194" t="n"/>
      <c r="AQ99" s="194" t="n"/>
      <c r="AR99" s="194" t="n"/>
      <c r="AS99" s="194" t="n"/>
      <c r="AT99" s="194" t="n"/>
      <c r="AU99" s="194" t="n"/>
      <c r="AV99" s="194" t="n"/>
      <c r="AW99" s="194" t="n"/>
      <c r="AX99" s="194" t="n"/>
      <c r="AY99" s="194" t="n"/>
      <c r="AZ99" s="194" t="n"/>
      <c r="BA99" s="194" t="n"/>
      <c r="BB99" s="194" t="n"/>
      <c r="BC99" s="194" t="n"/>
      <c r="BD99" s="195" t="n"/>
      <c r="BE99" s="264" t="inlineStr">
        <is>
          <t>2.5.4</t>
        </is>
      </c>
      <c r="BF99" s="194" t="n"/>
      <c r="BG99" s="194" t="n"/>
      <c r="BH99" s="194" t="n"/>
      <c r="BI99" s="194" t="n"/>
      <c r="BJ99" s="195" t="n"/>
      <c r="BK99" s="260" t="n"/>
      <c r="BL99" s="522" t="n"/>
      <c r="BM99" s="522" t="n"/>
      <c r="BN99" s="522" t="n"/>
      <c r="BO99" s="522" t="n"/>
      <c r="BP99" s="522" t="n"/>
      <c r="BQ99" s="243" t="n"/>
      <c r="BR99" s="243" t="n"/>
      <c r="BS99" s="243" t="n"/>
      <c r="BT99" s="243" t="n"/>
      <c r="BU99" s="243" t="n"/>
      <c r="BV99" s="243" t="n"/>
      <c r="BW99" s="243" t="n"/>
      <c r="BX99" s="243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</row>
    <row r="100">
      <c r="A100" s="90" t="n"/>
      <c r="B100" s="94" t="n"/>
      <c r="C100" s="94" t="n"/>
      <c r="D100" s="94" t="n"/>
      <c r="E100" s="94" t="n"/>
      <c r="F100" s="94" t="n"/>
      <c r="G100" s="94" t="n"/>
      <c r="H100" s="94" t="n"/>
      <c r="I100" s="94" t="n"/>
      <c r="J100" s="94" t="n"/>
      <c r="K100" s="94" t="n"/>
      <c r="L100" s="94" t="n"/>
      <c r="M100" s="94" t="n"/>
      <c r="N100" s="94" t="n"/>
      <c r="O100" s="94" t="n"/>
      <c r="P100" s="94" t="n"/>
      <c r="Q100" s="94" t="n"/>
      <c r="R100" s="94" t="n"/>
      <c r="S100" s="94" t="n"/>
      <c r="T100" s="94" t="n"/>
      <c r="U100" s="94" t="n"/>
      <c r="V100" s="94" t="n"/>
      <c r="W100" s="94" t="n"/>
      <c r="X100" s="94" t="n"/>
      <c r="Y100" s="94" t="n"/>
      <c r="Z100" s="94" t="n"/>
      <c r="AA100" s="94" t="n"/>
      <c r="AB100" s="94" t="n"/>
      <c r="AC100" s="94" t="n"/>
      <c r="AD100" s="94" t="n"/>
      <c r="AE100" s="94" t="n"/>
      <c r="AF100" s="94" t="n"/>
      <c r="AG100" s="94" t="n"/>
      <c r="AH100" s="94" t="n"/>
      <c r="AI100" s="94" t="n"/>
      <c r="AJ100" s="94" t="n"/>
      <c r="AK100" s="94" t="n"/>
      <c r="AL100" s="94" t="n"/>
      <c r="AM100" s="94" t="n"/>
      <c r="AN100" s="94" t="n"/>
      <c r="AO100" s="94" t="n"/>
      <c r="AP100" s="94" t="n"/>
      <c r="AQ100" s="94" t="n"/>
      <c r="AR100" s="94" t="n"/>
      <c r="AS100" s="94" t="n"/>
      <c r="AT100" s="94" t="n"/>
      <c r="AU100" s="94" t="n"/>
      <c r="AV100" s="94" t="n"/>
      <c r="AW100" s="94" t="n"/>
      <c r="AX100" s="94" t="n"/>
      <c r="AY100" s="94" t="n"/>
      <c r="AZ100" s="94" t="n"/>
      <c r="BA100" s="94" t="n"/>
      <c r="BB100" s="94" t="n"/>
      <c r="BC100" s="94" t="n"/>
      <c r="BD100" s="94" t="n"/>
      <c r="BE100" s="94" t="n"/>
      <c r="BF100" s="94" t="n"/>
      <c r="BG100" s="94" t="n"/>
      <c r="BH100" s="94" t="n"/>
      <c r="BI100" s="94" t="n"/>
      <c r="BJ100" s="94" t="n"/>
      <c r="BK100" s="2" t="n"/>
      <c r="BL100" s="3" t="n"/>
      <c r="BM100" s="3" t="n"/>
      <c r="BN100" s="3" t="n"/>
      <c r="BO100" s="3" t="n"/>
      <c r="BP100" s="3" t="n"/>
      <c r="BQ100" s="244" t="n"/>
      <c r="BR100" s="244" t="n"/>
      <c r="BS100" s="244" t="n"/>
      <c r="BT100" s="1452" t="n"/>
      <c r="BU100" s="1452" t="n"/>
      <c r="BV100" s="90" t="n"/>
      <c r="BW100" s="90" t="n"/>
      <c r="BX100" s="90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</row>
    <row r="101">
      <c r="A101" s="90" t="n"/>
      <c r="B101" s="90" t="n"/>
      <c r="C101" s="1" t="n"/>
      <c r="D101" s="1" t="n"/>
      <c r="E101" s="24" t="inlineStr">
        <is>
          <t xml:space="preserve">Учебный план углубленного высшего образования по специальности 7-06-0713-04  "Автоматизация" Профилизация: "Автоматизация производств" разработан на основании примерного учебного плана, утвержденного 30.01.2023 Первым заместителем Министра образования Республики Беларусь, регистрационный № 7-06-07-022/пр. </t>
        </is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  <c r="AB101" s="1" t="n"/>
      <c r="AC101" s="1" t="n"/>
      <c r="AD101" s="1" t="n"/>
      <c r="AE101" s="1" t="n"/>
      <c r="AF101" s="1" t="n"/>
      <c r="AG101" s="1" t="n"/>
      <c r="AH101" s="1" t="n"/>
      <c r="AI101" s="1" t="n"/>
      <c r="AJ101" s="1" t="n"/>
      <c r="AK101" s="1" t="n"/>
      <c r="AL101" s="1" t="n"/>
      <c r="AM101" s="1" t="n"/>
      <c r="AN101" s="1" t="n"/>
      <c r="AO101" s="1" t="n"/>
      <c r="AP101" s="1" t="n"/>
      <c r="AQ101" s="1" t="n"/>
      <c r="AR101" s="1" t="n"/>
      <c r="AS101" s="1" t="n"/>
      <c r="AT101" s="1" t="n"/>
      <c r="AU101" s="1" t="n"/>
      <c r="AV101" s="1" t="n"/>
      <c r="AW101" s="1" t="n"/>
      <c r="AX101" s="1" t="n"/>
      <c r="AY101" s="1" t="n"/>
      <c r="AZ101" s="1" t="n"/>
      <c r="BA101" s="1" t="n"/>
      <c r="BB101" s="1" t="n"/>
      <c r="BC101" s="1" t="n"/>
      <c r="BD101" s="1" t="n"/>
      <c r="BE101" s="1" t="n"/>
      <c r="BF101" s="1" t="n"/>
      <c r="BG101" s="23" t="n"/>
      <c r="BH101" s="23" t="n"/>
      <c r="BI101" s="23" t="n"/>
      <c r="BJ101" s="3" t="n"/>
      <c r="BK101" s="94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90" t="n"/>
      <c r="BU101" s="90" t="n"/>
      <c r="BV101" s="90" t="n"/>
      <c r="BW101" s="90" t="n"/>
      <c r="BX101" s="90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</row>
    <row r="102">
      <c r="A102" s="90" t="n"/>
      <c r="B102" s="90" t="n"/>
      <c r="C102" s="518" t="n"/>
      <c r="D102" s="90" t="n"/>
      <c r="E102" s="90" t="n"/>
      <c r="F102" s="90" t="n"/>
      <c r="G102" s="90" t="n"/>
      <c r="H102" s="90" t="n"/>
      <c r="I102" s="90" t="n"/>
      <c r="J102" s="90" t="n"/>
      <c r="K102" s="90" t="n"/>
      <c r="L102" s="90" t="n"/>
      <c r="M102" s="90" t="n"/>
      <c r="N102" s="90" t="n"/>
      <c r="O102" s="90" t="n"/>
      <c r="P102" s="90" t="n"/>
      <c r="Q102" s="90" t="n"/>
      <c r="R102" s="90" t="n"/>
      <c r="S102" s="90" t="n"/>
      <c r="T102" s="90" t="n"/>
      <c r="U102" s="90" t="n"/>
      <c r="V102" s="90" t="n"/>
      <c r="W102" s="90" t="n"/>
      <c r="X102" s="90" t="n"/>
      <c r="Y102" s="90" t="n"/>
      <c r="Z102" s="90" t="n"/>
      <c r="AA102" s="90" t="n"/>
      <c r="AB102" s="90" t="n"/>
      <c r="AC102" s="90" t="n"/>
      <c r="AD102" s="90" t="n"/>
      <c r="AE102" s="90" t="n"/>
      <c r="AF102" s="90" t="n"/>
      <c r="AG102" s="90" t="n"/>
      <c r="AH102" s="90" t="n"/>
      <c r="AI102" s="90" t="n"/>
      <c r="AJ102" s="90" t="n"/>
      <c r="AK102" s="90" t="n"/>
      <c r="AL102" s="90" t="n"/>
      <c r="AM102" s="90" t="n"/>
      <c r="AN102" s="90" t="n"/>
      <c r="AO102" s="90" t="n"/>
      <c r="AP102" s="90" t="n"/>
      <c r="AQ102" s="90" t="n"/>
      <c r="AR102" s="90" t="n"/>
      <c r="AS102" s="90" t="n"/>
      <c r="AT102" s="90" t="n"/>
      <c r="AU102" s="90" t="n"/>
      <c r="AV102" s="90" t="n"/>
      <c r="AW102" s="90" t="n"/>
      <c r="AX102" s="90" t="n"/>
      <c r="AY102" s="90" t="n"/>
      <c r="AZ102" s="90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21" t="n"/>
      <c r="BL102" s="23" t="n"/>
      <c r="BM102" s="23" t="n"/>
      <c r="BN102" s="23" t="n"/>
      <c r="BO102" s="23" t="n"/>
      <c r="BP102" s="23" t="n"/>
      <c r="BQ102" s="90" t="n"/>
      <c r="BR102" s="90" t="n"/>
      <c r="BS102" s="90" t="n"/>
      <c r="BT102" s="90" t="n"/>
      <c r="BU102" s="90" t="n"/>
      <c r="BV102" s="90" t="n"/>
      <c r="BW102" s="90" t="n"/>
      <c r="BX102" s="90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</row>
    <row r="103">
      <c r="A103" s="247" t="n"/>
      <c r="B103" s="688" t="n"/>
      <c r="C103" s="278" t="inlineStr">
        <is>
          <t>*</t>
        </is>
      </c>
      <c r="D103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  <c r="AZ103" s="1" t="n"/>
      <c r="BA103" s="1" t="n"/>
      <c r="BB103" s="1" t="n"/>
      <c r="BC103" s="1" t="n"/>
      <c r="BD103" s="1" t="n"/>
      <c r="BE103" s="1" t="n"/>
      <c r="BF103" s="1" t="n"/>
      <c r="BG103" s="23" t="n"/>
      <c r="BH103" s="23" t="n"/>
      <c r="BI103" s="23" t="n"/>
      <c r="BJ103" s="23" t="n"/>
      <c r="BK103" s="21" t="n"/>
      <c r="BL103" s="29" t="n"/>
      <c r="BM103" s="29" t="n"/>
      <c r="BN103" s="29" t="n"/>
      <c r="BO103" s="29" t="n"/>
      <c r="BP103" s="29" t="n"/>
      <c r="BQ103" s="247" t="n"/>
      <c r="BR103" s="247" t="n"/>
      <c r="BS103" s="247" t="n"/>
      <c r="BT103" s="247" t="n"/>
      <c r="BU103" s="247" t="n"/>
      <c r="BV103" s="247" t="n"/>
      <c r="BW103" s="247" t="n"/>
      <c r="BX103" s="247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</row>
    <row r="104">
      <c r="A104" s="90" t="n"/>
      <c r="B104" s="689" t="n"/>
      <c r="C104" s="278" t="n"/>
      <c r="D104" s="29" t="n"/>
      <c r="E104" s="29" t="n"/>
      <c r="F104" s="29" t="n"/>
      <c r="G104" s="29" t="n"/>
      <c r="H104" s="29" t="n"/>
      <c r="I104" s="29" t="n"/>
      <c r="J104" s="29" t="n"/>
      <c r="K104" s="29" t="n"/>
      <c r="L104" s="29" t="n"/>
      <c r="M104" s="29" t="n"/>
      <c r="N104" s="29" t="n"/>
      <c r="O104" s="29" t="n"/>
      <c r="P104" s="29" t="n"/>
      <c r="Q104" s="29" t="n"/>
      <c r="R104" s="29" t="n"/>
      <c r="S104" s="29" t="n"/>
      <c r="T104" s="29" t="n"/>
      <c r="U104" s="29" t="n"/>
      <c r="V104" s="29" t="n"/>
      <c r="W104" s="29" t="n"/>
      <c r="X104" s="29" t="n"/>
      <c r="Y104" s="29" t="n"/>
      <c r="Z104" s="29" t="n"/>
      <c r="AA104" s="29" t="n"/>
      <c r="AB104" s="29" t="n"/>
      <c r="AC104" s="29" t="n"/>
      <c r="AD104" s="29" t="n"/>
      <c r="AE104" s="29" t="n"/>
      <c r="AF104" s="29" t="n"/>
      <c r="AG104" s="29" t="n"/>
      <c r="AH104" s="29" t="n"/>
      <c r="AI104" s="29" t="n"/>
      <c r="AJ104" s="29" t="n"/>
      <c r="AK104" s="29" t="n"/>
      <c r="AL104" s="29" t="n"/>
      <c r="AM104" s="29" t="n"/>
      <c r="AN104" s="29" t="n"/>
      <c r="AO104" s="29" t="n"/>
      <c r="AP104" s="29" t="n"/>
      <c r="AQ104" s="29" t="n"/>
      <c r="AR104" s="29" t="n"/>
      <c r="AS104" s="29" t="n"/>
      <c r="AT104" s="29" t="n"/>
      <c r="AU104" s="29" t="n"/>
      <c r="AV104" s="29" t="n"/>
      <c r="AW104" s="29" t="n"/>
      <c r="AX104" s="29" t="n"/>
      <c r="AY104" s="29" t="n"/>
      <c r="AZ104" s="29" t="n"/>
      <c r="BA104" s="29" t="n"/>
      <c r="BB104" s="29" t="n"/>
      <c r="BC104" s="29" t="n"/>
      <c r="BD104" s="29" t="n"/>
      <c r="BE104" s="29" t="n"/>
      <c r="BF104" s="29" t="n"/>
      <c r="BG104" s="29" t="n"/>
      <c r="BH104" s="29" t="n"/>
      <c r="BI104" s="29" t="n"/>
      <c r="BJ104" s="29" t="n"/>
      <c r="BK104" s="21" t="n"/>
      <c r="BL104" s="690" t="n"/>
      <c r="BM104" s="690" t="n"/>
      <c r="BN104" s="690" t="n"/>
      <c r="BO104" s="690" t="n"/>
      <c r="BP104" s="690" t="n"/>
      <c r="BQ104" s="90" t="n"/>
      <c r="BR104" s="90" t="n"/>
      <c r="BS104" s="90" t="n"/>
      <c r="BT104" s="90" t="n"/>
      <c r="BU104" s="90" t="n"/>
      <c r="BV104" s="90" t="n"/>
      <c r="BW104" s="90" t="n"/>
      <c r="BX104" s="90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</row>
    <row r="105">
      <c r="A105" s="243" t="n"/>
      <c r="B105" s="688" t="n"/>
      <c r="C105" s="278" t="inlineStr">
        <is>
          <t>д</t>
        </is>
      </c>
      <c r="D105" s="1172" t="inlineStr">
        <is>
          <t>Дифференцированный зачет.</t>
        </is>
      </c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690" t="n"/>
      <c r="AB105" s="690" t="n"/>
      <c r="AC105" s="690" t="n"/>
      <c r="AD105" s="690" t="n"/>
      <c r="AE105" s="690" t="n"/>
      <c r="AF105" s="690" t="n"/>
      <c r="AG105" s="690" t="n"/>
      <c r="AH105" s="690" t="n"/>
      <c r="AI105" s="690" t="n"/>
      <c r="AJ105" s="690" t="n"/>
      <c r="AK105" s="690" t="n"/>
      <c r="AL105" s="690" t="n"/>
      <c r="AM105" s="690" t="n"/>
      <c r="AN105" s="690" t="n"/>
      <c r="AO105" s="690" t="n"/>
      <c r="AP105" s="690" t="n"/>
      <c r="AQ105" s="690" t="n"/>
      <c r="AR105" s="690" t="n"/>
      <c r="AS105" s="690" t="n"/>
      <c r="AT105" s="690" t="n"/>
      <c r="AU105" s="690" t="n"/>
      <c r="AV105" s="690" t="n"/>
      <c r="AW105" s="690" t="n"/>
      <c r="AX105" s="690" t="n"/>
      <c r="AY105" s="690" t="n"/>
      <c r="AZ105" s="690" t="n"/>
      <c r="BA105" s="690" t="n"/>
      <c r="BB105" s="690" t="n"/>
      <c r="BC105" s="690" t="n"/>
      <c r="BD105" s="690" t="n"/>
      <c r="BE105" s="690" t="n"/>
      <c r="BF105" s="690" t="n"/>
      <c r="BG105" s="690" t="n"/>
      <c r="BH105" s="690" t="n"/>
      <c r="BI105" s="690" t="n"/>
      <c r="BJ105" s="690" t="n"/>
      <c r="BK105" s="516" t="n"/>
      <c r="BL105" s="243" t="n"/>
      <c r="BM105" s="243" t="n"/>
      <c r="BN105" s="243" t="n"/>
      <c r="BO105" s="243" t="n"/>
      <c r="BP105" s="243" t="n"/>
      <c r="BQ105" s="243" t="n"/>
      <c r="BR105" s="243" t="n"/>
      <c r="BS105" s="243" t="n"/>
      <c r="BT105" s="243" t="n"/>
      <c r="BU105" s="243" t="n"/>
      <c r="BV105" s="243" t="n"/>
      <c r="BW105" s="243" t="n"/>
      <c r="BX105" s="243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</row>
    <row r="106">
      <c r="A106" s="3" t="n"/>
      <c r="B106" s="243" t="n"/>
      <c r="C106" s="243" t="n"/>
      <c r="D106" s="243" t="n"/>
      <c r="E106" s="243" t="n"/>
      <c r="F106" s="243" t="n"/>
      <c r="G106" s="243" t="n"/>
      <c r="H106" s="243" t="n"/>
      <c r="I106" s="243" t="n"/>
      <c r="J106" s="243" t="n"/>
      <c r="K106" s="243" t="n"/>
      <c r="L106" s="243" t="n"/>
      <c r="M106" s="243" t="n"/>
      <c r="N106" s="243" t="n"/>
      <c r="O106" s="243" t="n"/>
      <c r="P106" s="243" t="n"/>
      <c r="Q106" s="243" t="n"/>
      <c r="R106" s="243" t="n"/>
      <c r="S106" s="243" t="n"/>
      <c r="T106" s="243" t="n"/>
      <c r="U106" s="243" t="n"/>
      <c r="V106" s="243" t="n"/>
      <c r="W106" s="243" t="n"/>
      <c r="X106" s="243" t="n"/>
      <c r="Y106" s="243" t="n"/>
      <c r="Z106" s="243" t="n"/>
      <c r="AA106" s="243" t="n"/>
      <c r="AB106" s="243" t="n"/>
      <c r="AC106" s="243" t="n"/>
      <c r="AD106" s="243" t="n"/>
      <c r="AE106" s="243" t="n"/>
      <c r="AF106" s="243" t="n"/>
      <c r="AG106" s="243" t="n"/>
      <c r="AH106" s="243" t="n"/>
      <c r="AI106" s="243" t="n"/>
      <c r="AJ106" s="243" t="n"/>
      <c r="AK106" s="243" t="n"/>
      <c r="AL106" s="243" t="n"/>
      <c r="AM106" s="243" t="n"/>
      <c r="AN106" s="243" t="n"/>
      <c r="AO106" s="243" t="n"/>
      <c r="AP106" s="243" t="n"/>
      <c r="AQ106" s="243" t="n"/>
      <c r="AR106" s="243" t="n"/>
      <c r="AS106" s="243" t="n"/>
      <c r="AT106" s="243" t="n"/>
      <c r="AU106" s="243" t="n"/>
      <c r="AV106" s="243" t="n"/>
      <c r="AW106" s="243" t="n"/>
      <c r="AX106" s="243" t="n"/>
      <c r="AY106" s="243" t="n"/>
      <c r="AZ106" s="243" t="n"/>
      <c r="BA106" s="243" t="n"/>
      <c r="BB106" s="243" t="n"/>
      <c r="BC106" s="243" t="n"/>
      <c r="BD106" s="243" t="n"/>
      <c r="BE106" s="243" t="n"/>
      <c r="BF106" s="243" t="n"/>
      <c r="BG106" s="243" t="n"/>
      <c r="BH106" s="243" t="n"/>
      <c r="BI106" s="243" t="n"/>
      <c r="BJ106" s="243" t="n"/>
      <c r="BK106" s="2" t="n"/>
      <c r="BL106" s="3" t="n"/>
      <c r="BM106" s="3" t="n"/>
      <c r="BN106" s="3" t="n"/>
      <c r="BO106" s="3" t="n"/>
      <c r="BP106" s="3" t="n"/>
      <c r="BQ106" s="3" t="n"/>
      <c r="BR106" s="3" t="n"/>
      <c r="BS106" s="3" t="n"/>
      <c r="BT106" s="3" t="n"/>
      <c r="BU106" s="3" t="n"/>
      <c r="BV106" s="3" t="n"/>
      <c r="BW106" s="3" t="n"/>
      <c r="BX106" s="3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</row>
    <row r="107">
      <c r="A107" s="244" t="n"/>
      <c r="B107" s="244" t="n"/>
      <c r="C107" s="244" t="n"/>
      <c r="D107" s="41" t="inlineStr">
        <is>
          <t>Проректор по учебной работе</t>
        </is>
      </c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272" t="n"/>
      <c r="AB107" s="273" t="n"/>
      <c r="AC107" s="273" t="n"/>
      <c r="AD107" s="273" t="n"/>
      <c r="AE107" s="273" t="n"/>
      <c r="AF107" s="273" t="n"/>
      <c r="AG107" s="273" t="n"/>
      <c r="AH107" s="272" t="n"/>
      <c r="AI107" s="41" t="n"/>
      <c r="AJ107" s="41" t="n"/>
      <c r="AK107" s="41" t="n"/>
      <c r="AL107" s="41" t="n"/>
      <c r="AM107" s="41" t="n"/>
      <c r="AN107" s="3" t="n"/>
      <c r="AO107" s="41" t="inlineStr">
        <is>
          <t>А.А. Сакович</t>
        </is>
      </c>
      <c r="AP107" s="3" t="n"/>
      <c r="AQ107" s="274" t="n"/>
      <c r="AR107" s="274" t="n"/>
      <c r="AS107" s="274" t="n"/>
      <c r="AT107" s="274" t="n"/>
      <c r="AU107" s="3" t="n"/>
      <c r="AV107" s="3" t="n"/>
      <c r="AW107" s="3" t="n"/>
      <c r="AX107" s="244" t="n"/>
      <c r="AY107" s="244" t="n"/>
      <c r="AZ107" s="244" t="n"/>
      <c r="BA107" s="244" t="n"/>
      <c r="BB107" s="244" t="n"/>
      <c r="BC107" s="244" t="n"/>
      <c r="BD107" s="244" t="n"/>
      <c r="BE107" s="244" t="n"/>
      <c r="BF107" s="244" t="n"/>
      <c r="BG107" s="244" t="n"/>
      <c r="BH107" s="244" t="n"/>
      <c r="BI107" s="244" t="n"/>
      <c r="BJ107" s="244" t="n"/>
      <c r="BK107" s="94" t="n"/>
      <c r="BL107" s="244" t="n"/>
      <c r="BM107" s="244" t="n"/>
      <c r="BN107" s="244" t="n"/>
      <c r="BO107" s="244" t="n"/>
      <c r="BP107" s="244" t="n"/>
      <c r="BQ107" s="244" t="n"/>
      <c r="BR107" s="244" t="n"/>
      <c r="BS107" s="244" t="n"/>
      <c r="BT107" s="244" t="n"/>
      <c r="BU107" s="244" t="n"/>
      <c r="BV107" s="244" t="n"/>
      <c r="BW107" s="244" t="n"/>
      <c r="BX107" s="244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</row>
    <row r="108">
      <c r="A108" s="90" t="n"/>
      <c r="B108" s="244" t="n"/>
      <c r="C108" s="244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41" t="n"/>
      <c r="AB108" s="3" t="n"/>
      <c r="AC108" s="3" t="n"/>
      <c r="AD108" s="3" t="n"/>
      <c r="AE108" s="3" t="n"/>
      <c r="AF108" s="3" t="n"/>
      <c r="AG108" s="3" t="n"/>
      <c r="AH108" s="41" t="n"/>
      <c r="AI108" s="41" t="n"/>
      <c r="AJ108" s="41" t="n"/>
      <c r="AK108" s="41" t="n"/>
      <c r="AL108" s="41" t="n"/>
      <c r="AM108" s="41" t="n"/>
      <c r="AN108" s="3" t="n"/>
      <c r="AO108" s="41" t="n"/>
      <c r="AP108" s="3" t="n"/>
      <c r="AQ108" s="274" t="n"/>
      <c r="AR108" s="274" t="n"/>
      <c r="AS108" s="274" t="n"/>
      <c r="AT108" s="274" t="n"/>
      <c r="AU108" s="3" t="n"/>
      <c r="AV108" s="3" t="n"/>
      <c r="AW108" s="3" t="n"/>
      <c r="AX108" s="244" t="n"/>
      <c r="AY108" s="244" t="n"/>
      <c r="AZ108" s="244" t="n"/>
      <c r="BA108" s="244" t="n"/>
      <c r="BB108" s="244" t="n"/>
      <c r="BC108" s="244" t="n"/>
      <c r="BD108" s="244" t="n"/>
      <c r="BE108" s="244" t="n"/>
      <c r="BF108" s="244" t="n"/>
      <c r="BG108" s="244" t="n"/>
      <c r="BH108" s="244" t="n"/>
      <c r="BI108" s="244" t="n"/>
      <c r="BJ108" s="244" t="n"/>
      <c r="BK108" s="94" t="n"/>
      <c r="BL108" s="90" t="n"/>
      <c r="BM108" s="90" t="n"/>
      <c r="BN108" s="244" t="n"/>
      <c r="BO108" s="244" t="n"/>
      <c r="BP108" s="90" t="n"/>
      <c r="BQ108" s="90" t="n"/>
      <c r="BR108" s="90" t="n"/>
      <c r="BS108" s="90" t="n"/>
      <c r="BT108" s="90" t="n"/>
      <c r="BU108" s="90" t="n"/>
      <c r="BV108" s="90" t="n"/>
      <c r="BW108" s="90" t="n"/>
      <c r="BX108" s="90" t="n"/>
      <c r="BY108" s="90" t="n"/>
      <c r="BZ108" s="90" t="n"/>
      <c r="CA108" s="90" t="n"/>
      <c r="CB108" s="90" t="n"/>
      <c r="CC108" s="90" t="n"/>
      <c r="CD108" s="1" t="n"/>
      <c r="CE108" s="1" t="n"/>
      <c r="CF108" s="1" t="n"/>
      <c r="CG108" s="1" t="n"/>
      <c r="CH108" s="1" t="n"/>
      <c r="CI108" s="1" t="n"/>
    </row>
    <row r="109">
      <c r="A109" s="90" t="n"/>
      <c r="B109" s="90" t="n"/>
      <c r="C109" s="90" t="n"/>
      <c r="D109" s="276" t="n"/>
      <c r="E109" s="276" t="n"/>
      <c r="F109" s="276" t="n"/>
      <c r="G109" s="2126" t="n"/>
      <c r="H109" s="282" t="inlineStr">
        <is>
          <t>20 ____</t>
        </is>
      </c>
      <c r="I109" s="41" t="n"/>
      <c r="J109" s="279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90" t="n"/>
      <c r="AY109" s="90" t="n"/>
      <c r="AZ109" s="90" t="n"/>
      <c r="BA109" s="90" t="n"/>
      <c r="BB109" s="90" t="n"/>
      <c r="BC109" s="90" t="n"/>
      <c r="BD109" s="90" t="n"/>
      <c r="BE109" s="90" t="n"/>
      <c r="BF109" s="90" t="n"/>
      <c r="BG109" s="90" t="n"/>
      <c r="BH109" s="90" t="n"/>
      <c r="BI109" s="90" t="n"/>
      <c r="BJ109" s="90" t="n"/>
      <c r="BK109" s="94" t="n"/>
      <c r="BL109" s="244" t="n"/>
      <c r="BM109" s="91" t="n"/>
      <c r="BN109" s="244" t="n"/>
      <c r="BO109" s="244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90" t="n"/>
      <c r="CC109" s="90" t="n"/>
      <c r="CD109" s="1" t="n"/>
      <c r="CE109" s="1" t="n"/>
      <c r="CF109" s="1" t="n"/>
      <c r="CG109" s="1" t="n"/>
      <c r="CH109" s="1" t="n"/>
      <c r="CI109" s="1" t="n"/>
    </row>
    <row r="110">
      <c r="A110" s="244" t="n"/>
      <c r="B110" s="90" t="n"/>
      <c r="C110" s="90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90" t="n"/>
      <c r="AY110" s="90" t="n"/>
      <c r="AZ110" s="90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4" t="n"/>
      <c r="BL110" s="244" t="n"/>
      <c r="BM110" s="244" t="n"/>
      <c r="BN110" s="244" t="n"/>
      <c r="BO110" s="244" t="n"/>
      <c r="BP110" s="244" t="n"/>
      <c r="BQ110" s="244" t="n"/>
      <c r="BR110" s="244" t="n"/>
      <c r="BS110" s="244" t="n"/>
      <c r="BT110" s="244" t="n"/>
      <c r="BU110" s="244" t="n"/>
      <c r="BV110" s="244" t="n"/>
      <c r="BW110" s="244" t="n"/>
      <c r="BX110" s="244" t="n"/>
      <c r="BY110" s="244" t="n"/>
      <c r="BZ110" s="244" t="n"/>
      <c r="CA110" s="244" t="n"/>
      <c r="CB110" s="244" t="n"/>
      <c r="CC110" s="244" t="n"/>
      <c r="CD110" s="1" t="n"/>
      <c r="CE110" s="1" t="n"/>
      <c r="CF110" s="1" t="n"/>
      <c r="CG110" s="1" t="n"/>
      <c r="CH110" s="1" t="n"/>
      <c r="CI110" s="1" t="n"/>
    </row>
    <row r="111">
      <c r="A111" s="244" t="n"/>
      <c r="B111" s="244" t="n"/>
      <c r="C111" s="244" t="n"/>
      <c r="D111" s="282" t="inlineStr">
        <is>
          <t>Декан факультета                                                         химической технологии и техники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276" t="n"/>
      <c r="AB111" s="276" t="n"/>
      <c r="AC111" s="276" t="n"/>
      <c r="AD111" s="276" t="n"/>
      <c r="AE111" s="276" t="n"/>
      <c r="AF111" s="276" t="n"/>
      <c r="AG111" s="280" t="n"/>
      <c r="AH111" s="280" t="n"/>
      <c r="AI111" s="41" t="n"/>
      <c r="AJ111" s="41" t="n"/>
      <c r="AK111" s="41" t="n"/>
      <c r="AL111" s="41" t="n"/>
      <c r="AM111" s="3" t="n"/>
      <c r="AN111" s="41" t="n"/>
      <c r="AO111" s="41" t="inlineStr">
        <is>
          <t>Ю.А.Климош</t>
        </is>
      </c>
      <c r="AP111" s="274" t="n"/>
      <c r="AQ111" s="274" t="n"/>
      <c r="AR111" s="274" t="n"/>
      <c r="AS111" s="274" t="n"/>
      <c r="AT111" s="3" t="n"/>
      <c r="AU111" s="3" t="n"/>
      <c r="AV111" s="3" t="n"/>
      <c r="AW111" s="3" t="n"/>
      <c r="AX111" s="244" t="n"/>
      <c r="AY111" s="244" t="n"/>
      <c r="AZ111" s="244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244" t="n"/>
      <c r="BJ111" s="244" t="n"/>
      <c r="BK111" s="9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244" t="n"/>
      <c r="CC111" s="244" t="n"/>
      <c r="CD111" s="1" t="n"/>
      <c r="CE111" s="1" t="n"/>
      <c r="CF111" s="1" t="n"/>
      <c r="CG111" s="1" t="n"/>
      <c r="CH111" s="1" t="n"/>
      <c r="CI111" s="1" t="n"/>
    </row>
    <row r="112">
      <c r="A112" s="90" t="n"/>
      <c r="B112" s="244" t="n"/>
      <c r="C112" s="244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94" t="n"/>
      <c r="AY112" s="94" t="n"/>
      <c r="AZ112" s="94" t="n"/>
      <c r="BA112" s="94" t="n"/>
      <c r="BB112" s="94" t="n"/>
      <c r="BC112" s="94" t="n"/>
      <c r="BD112" s="94" t="n"/>
      <c r="BE112" s="244" t="n"/>
      <c r="BF112" s="244" t="n"/>
      <c r="BG112" s="244" t="n"/>
      <c r="BH112" s="244" t="n"/>
      <c r="BI112" s="244" t="n"/>
      <c r="BJ112" s="244" t="n"/>
      <c r="BK112" s="94" t="n"/>
      <c r="BL112" s="244" t="n"/>
      <c r="BM112" s="91" t="n"/>
      <c r="BN112" s="244" t="n"/>
      <c r="BO112" s="244" t="n"/>
      <c r="BP112" s="90" t="n"/>
      <c r="BQ112" s="90" t="n"/>
      <c r="BR112" s="90" t="n"/>
      <c r="BS112" s="90" t="n"/>
      <c r="BT112" s="90" t="n"/>
      <c r="BU112" s="90" t="n"/>
      <c r="BV112" s="90" t="n"/>
      <c r="BW112" s="90" t="n"/>
      <c r="BX112" s="90" t="n"/>
      <c r="BY112" s="90" t="n"/>
      <c r="BZ112" s="90" t="n"/>
      <c r="CA112" s="90" t="n"/>
      <c r="CB112" s="90" t="n"/>
      <c r="CC112" s="90" t="n"/>
      <c r="CD112" s="1" t="n"/>
      <c r="CE112" s="1" t="n"/>
      <c r="CF112" s="1" t="n"/>
      <c r="CG112" s="1" t="n"/>
      <c r="CH112" s="1" t="n"/>
      <c r="CI112" s="1" t="n"/>
    </row>
    <row r="113">
      <c r="A113" s="90" t="n"/>
      <c r="B113" s="90" t="n"/>
      <c r="C113" s="90" t="n"/>
      <c r="D113" s="276" t="n"/>
      <c r="E113" s="276" t="n"/>
      <c r="F113" s="276" t="n"/>
      <c r="G113" s="2126" t="n"/>
      <c r="H113" s="282" t="inlineStr">
        <is>
          <t>20 ____</t>
        </is>
      </c>
      <c r="I113" s="41" t="n"/>
      <c r="J113" s="279" t="n"/>
      <c r="K113" s="274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3" t="n"/>
      <c r="AA113" s="3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90" t="n"/>
      <c r="AY113" s="90" t="n"/>
      <c r="AZ113" s="90" t="n"/>
      <c r="BA113" s="90" t="n"/>
      <c r="BB113" s="90" t="n"/>
      <c r="BC113" s="90" t="n"/>
      <c r="BD113" s="90" t="n"/>
      <c r="BE113" s="691" t="n"/>
      <c r="BF113" s="91" t="n"/>
      <c r="BG113" s="91" t="n"/>
      <c r="BH113" s="91" t="n"/>
      <c r="BI113" s="91" t="n"/>
      <c r="BJ113" s="91" t="n"/>
      <c r="BK113" s="94" t="n"/>
      <c r="BL113" s="244" t="n"/>
      <c r="BM113" s="91" t="n"/>
      <c r="BN113" s="244" t="n"/>
      <c r="BO113" s="244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90" t="n"/>
      <c r="CB113" s="90" t="n"/>
      <c r="CC113" s="90" t="n"/>
      <c r="CD113" s="1" t="n"/>
      <c r="CE113" s="1" t="n"/>
      <c r="CF113" s="1" t="n"/>
      <c r="CG113" s="1" t="n"/>
      <c r="CH113" s="1" t="n"/>
      <c r="CI113" s="1" t="n"/>
    </row>
    <row r="114">
      <c r="A114" s="244" t="n"/>
      <c r="B114" s="90" t="n"/>
      <c r="C114" s="90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3" t="n"/>
      <c r="AX114" s="244" t="n"/>
      <c r="AY114" s="244" t="n"/>
      <c r="AZ114" s="244" t="n"/>
      <c r="BA114" s="97" t="n"/>
      <c r="BB114" s="519" t="n"/>
      <c r="BC114" s="90" t="n"/>
      <c r="BD114" s="90" t="n"/>
      <c r="BE114" s="691" t="n"/>
      <c r="BF114" s="91" t="n"/>
      <c r="BG114" s="91" t="n"/>
      <c r="BH114" s="91" t="n"/>
      <c r="BI114" s="91" t="n"/>
      <c r="BJ114" s="91" t="n"/>
      <c r="BK114" s="94" t="n"/>
      <c r="BL114" s="244" t="n"/>
      <c r="BM114" s="91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1" t="n"/>
      <c r="CE114" s="1" t="n"/>
      <c r="CF114" s="1" t="n"/>
      <c r="CG114" s="1" t="n"/>
      <c r="CH114" s="1" t="n"/>
      <c r="CI114" s="1" t="n"/>
    </row>
    <row r="115">
      <c r="A115" s="244" t="n"/>
      <c r="B115" s="244" t="n"/>
      <c r="C115" s="244" t="n"/>
      <c r="D115" s="282" t="inlineStr">
        <is>
          <t>Заведующий кафедрой                                          автоматизации производственных процессов и электротехники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3" t="n"/>
      <c r="W115" s="3" t="n"/>
      <c r="X115" s="3" t="n"/>
      <c r="Y115" s="3" t="n"/>
      <c r="Z115" s="3" t="n"/>
      <c r="AA115" s="272" t="n"/>
      <c r="AB115" s="273" t="n"/>
      <c r="AC115" s="273" t="n"/>
      <c r="AD115" s="273" t="n"/>
      <c r="AE115" s="273" t="n"/>
      <c r="AF115" s="273" t="n"/>
      <c r="AG115" s="273" t="n"/>
      <c r="AH115" s="272" t="n"/>
      <c r="AI115" s="41" t="n"/>
      <c r="AJ115" s="41" t="n"/>
      <c r="AK115" s="41" t="n"/>
      <c r="AL115" s="41" t="n"/>
      <c r="AM115" s="41" t="n"/>
      <c r="AN115" s="3" t="n"/>
      <c r="AO115" s="41" t="inlineStr">
        <is>
          <t>Д.С.Карпович</t>
        </is>
      </c>
      <c r="AP115" s="274" t="n"/>
      <c r="AQ115" s="274" t="n"/>
      <c r="AR115" s="274" t="n"/>
      <c r="AS115" s="274" t="n"/>
      <c r="AT115" s="3" t="n"/>
      <c r="AU115" s="3" t="n"/>
      <c r="AV115" s="3" t="n"/>
      <c r="AW115" s="3" t="n"/>
      <c r="AX115" s="244" t="n"/>
      <c r="AY115" s="244" t="n"/>
      <c r="AZ115" s="244" t="n"/>
      <c r="BA115" s="244" t="n"/>
      <c r="BB115" s="97" t="n"/>
      <c r="BC115" s="244" t="n"/>
      <c r="BD115" s="244" t="n"/>
      <c r="BE115" s="244" t="n"/>
      <c r="BF115" s="91" t="n"/>
      <c r="BG115" s="91" t="n"/>
      <c r="BH115" s="91" t="n"/>
      <c r="BI115" s="91" t="n"/>
      <c r="BJ115" s="91" t="n"/>
      <c r="BK115" s="94" t="n"/>
      <c r="BL115" s="244" t="n"/>
      <c r="BM115" s="91" t="n"/>
      <c r="BN115" s="244" t="n"/>
      <c r="BO115" s="244" t="n"/>
      <c r="BP115" s="244" t="n"/>
      <c r="BQ115" s="244" t="n"/>
      <c r="BR115" s="244" t="n"/>
      <c r="BS115" s="244" t="n"/>
      <c r="BT115" s="244" t="n"/>
      <c r="BU115" s="244" t="n"/>
      <c r="BV115" s="244" t="n"/>
      <c r="BW115" s="244" t="n"/>
      <c r="BX115" s="244" t="n"/>
      <c r="BY115" s="244" t="n"/>
      <c r="BZ115" s="244" t="n"/>
      <c r="CA115" s="244" t="n"/>
      <c r="CB115" s="244" t="n"/>
      <c r="CC115" s="244" t="n"/>
      <c r="CD115" s="1" t="n"/>
      <c r="CE115" s="1" t="n"/>
      <c r="CF115" s="1" t="n"/>
      <c r="CG115" s="1" t="n"/>
      <c r="CH115" s="1" t="n"/>
      <c r="CI115" s="1" t="n"/>
    </row>
    <row r="116">
      <c r="A116" s="90" t="n"/>
      <c r="B116" s="244" t="n"/>
      <c r="C116" s="244" t="n"/>
      <c r="D116" s="3" t="n"/>
      <c r="E116" s="2" t="n"/>
      <c r="F116" s="2" t="n"/>
      <c r="G116" s="2" t="n"/>
      <c r="H116" s="2" t="n"/>
      <c r="I116" s="2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41" t="n"/>
      <c r="AB116" s="3" t="n"/>
      <c r="AC116" s="3" t="n"/>
      <c r="AD116" s="3" t="n"/>
      <c r="AE116" s="3" t="n"/>
      <c r="AF116" s="3" t="n"/>
      <c r="AG116" s="3" t="n"/>
      <c r="AH116" s="41" t="n"/>
      <c r="AI116" s="41" t="n"/>
      <c r="AJ116" s="41" t="n"/>
      <c r="AK116" s="41" t="n"/>
      <c r="AL116" s="41" t="n"/>
      <c r="AM116" s="41" t="n"/>
      <c r="AN116" s="3" t="n"/>
      <c r="AO116" s="3" t="n"/>
      <c r="AP116" s="274" t="n"/>
      <c r="AQ116" s="274" t="n"/>
      <c r="AR116" s="274" t="n"/>
      <c r="AS116" s="274" t="n"/>
      <c r="AT116" s="3" t="n"/>
      <c r="AU116" s="3" t="n"/>
      <c r="AV116" s="3" t="n"/>
      <c r="AW116" s="3" t="n"/>
      <c r="AX116" s="244" t="n"/>
      <c r="AY116" s="244" t="n"/>
      <c r="AZ116" s="244" t="n"/>
      <c r="BA116" s="244" t="n"/>
      <c r="BB116" s="97" t="n"/>
      <c r="BC116" s="244" t="n"/>
      <c r="BD116" s="244" t="n"/>
      <c r="BE116" s="244" t="n"/>
      <c r="BF116" s="91" t="n"/>
      <c r="BG116" s="91" t="n"/>
      <c r="BH116" s="91" t="n"/>
      <c r="BI116" s="91" t="n"/>
      <c r="BJ116" s="91" t="n"/>
      <c r="BK116" s="94" t="n"/>
      <c r="BL116" s="244" t="n"/>
      <c r="BM116" s="91" t="n"/>
      <c r="BN116" s="244" t="n"/>
      <c r="BO116" s="244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90" t="n"/>
      <c r="CA116" s="90" t="n"/>
      <c r="CB116" s="90" t="n"/>
      <c r="CC116" s="90" t="n"/>
      <c r="CD116" s="1" t="n"/>
      <c r="CE116" s="1" t="n"/>
      <c r="CF116" s="1" t="n"/>
      <c r="CG116" s="1" t="n"/>
      <c r="CH116" s="1" t="n"/>
      <c r="CI116" s="1" t="n"/>
    </row>
    <row r="117">
      <c r="A117" s="90" t="n"/>
      <c r="B117" s="90" t="n"/>
      <c r="C117" s="90" t="n"/>
      <c r="D117" s="276" t="n"/>
      <c r="E117" s="276" t="n"/>
      <c r="F117" s="276" t="n"/>
      <c r="G117" s="2126" t="n"/>
      <c r="H117" s="282" t="inlineStr">
        <is>
          <t>20 ____</t>
        </is>
      </c>
      <c r="I117" s="41" t="n"/>
      <c r="J117" s="279" t="n"/>
      <c r="K117" s="274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3" t="n"/>
      <c r="AX117" s="244" t="n"/>
      <c r="AY117" s="244" t="n"/>
      <c r="AZ117" s="244" t="n"/>
      <c r="BA117" s="97" t="n"/>
      <c r="BB117" s="519" t="n"/>
      <c r="BC117" s="90" t="n"/>
      <c r="BD117" s="90" t="n"/>
      <c r="BE117" s="691" t="n"/>
      <c r="BF117" s="91" t="n"/>
      <c r="BG117" s="91" t="n"/>
      <c r="BH117" s="91" t="n"/>
      <c r="BI117" s="91" t="n"/>
      <c r="BJ117" s="91" t="n"/>
      <c r="BK117" s="94" t="n"/>
      <c r="BL117" s="244" t="n"/>
      <c r="BM117" s="91" t="n"/>
      <c r="BN117" s="244" t="n"/>
      <c r="BO117" s="244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90" t="n"/>
      <c r="CA117" s="90" t="n"/>
      <c r="CB117" s="90" t="n"/>
      <c r="CC117" s="90" t="n"/>
      <c r="CD117" s="1" t="n"/>
      <c r="CE117" s="1" t="n"/>
      <c r="CF117" s="1" t="n"/>
      <c r="CG117" s="1" t="n"/>
      <c r="CH117" s="1" t="n"/>
      <c r="CI117" s="1" t="n"/>
    </row>
    <row r="118">
      <c r="A118" s="90" t="n"/>
      <c r="B118" s="90" t="n"/>
      <c r="C118" s="90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3" t="n"/>
      <c r="AX118" s="244" t="n"/>
      <c r="AY118" s="244" t="n"/>
      <c r="AZ118" s="244" t="n"/>
      <c r="BA118" s="97" t="n"/>
      <c r="BB118" s="519" t="n"/>
      <c r="BC118" s="90" t="n"/>
      <c r="BD118" s="90" t="n"/>
      <c r="BE118" s="691" t="n"/>
      <c r="BF118" s="91" t="n"/>
      <c r="BG118" s="91" t="n"/>
      <c r="BH118" s="91" t="n"/>
      <c r="BI118" s="91" t="n"/>
      <c r="BJ118" s="91" t="n"/>
      <c r="BK118" s="94" t="n"/>
      <c r="BL118" s="90" t="n"/>
      <c r="BM118" s="90" t="n"/>
      <c r="BN118" s="244" t="n"/>
      <c r="BO118" s="244" t="n"/>
      <c r="BP118" s="90" t="n"/>
      <c r="BQ118" s="90" t="n"/>
      <c r="BR118" s="90" t="n"/>
      <c r="BS118" s="90" t="n"/>
      <c r="BT118" s="90" t="n"/>
      <c r="BU118" s="90" t="n"/>
      <c r="BV118" s="90" t="n"/>
      <c r="BW118" s="90" t="n"/>
      <c r="BX118" s="90" t="n"/>
      <c r="BY118" s="90" t="n"/>
      <c r="BZ118" s="90" t="n"/>
      <c r="CA118" s="90" t="n"/>
      <c r="CB118" s="90" t="n"/>
      <c r="CC118" s="90" t="n"/>
      <c r="CD118" s="1" t="n"/>
      <c r="CE118" s="1" t="n"/>
      <c r="CF118" s="1" t="n"/>
      <c r="CG118" s="1" t="n"/>
      <c r="CH118" s="1" t="n"/>
      <c r="CI118" s="1" t="n"/>
    </row>
    <row r="119">
      <c r="A119" s="90" t="n"/>
      <c r="B119" s="90" t="n"/>
      <c r="C119" s="90" t="n"/>
      <c r="D119" s="281" t="inlineStr">
        <is>
          <t>Рекомендован к утверждению научно-методическим советом БГТУ</t>
        </is>
      </c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90" t="n"/>
      <c r="AY119" s="90" t="n"/>
      <c r="AZ119" s="90" t="n"/>
      <c r="BA119" s="90" t="n"/>
      <c r="BB119" s="90" t="n"/>
      <c r="BC119" s="90" t="n"/>
      <c r="BD119" s="90" t="n"/>
      <c r="BE119" s="90" t="n"/>
      <c r="BF119" s="90" t="n"/>
      <c r="BG119" s="90" t="n"/>
      <c r="BH119" s="90" t="n"/>
      <c r="BI119" s="90" t="n"/>
      <c r="BJ119" s="90" t="n"/>
      <c r="BK119" s="94" t="n"/>
      <c r="BL119" s="244" t="n"/>
      <c r="BM119" s="244" t="n"/>
      <c r="BN119" s="244" t="n"/>
      <c r="BO119" s="244" t="n"/>
      <c r="BP119" s="90" t="n"/>
      <c r="BQ119" s="90" t="n"/>
      <c r="BR119" s="90" t="n"/>
      <c r="BS119" s="90" t="n"/>
      <c r="BT119" s="90" t="n"/>
      <c r="BU119" s="90" t="n"/>
      <c r="BV119" s="90" t="n"/>
      <c r="BW119" s="90" t="n"/>
      <c r="BX119" s="90" t="n"/>
      <c r="BY119" s="90" t="n"/>
      <c r="BZ119" s="90" t="n"/>
      <c r="CA119" s="90" t="n"/>
      <c r="CB119" s="90" t="n"/>
      <c r="CC119" s="90" t="n"/>
      <c r="CD119" s="1" t="n"/>
      <c r="CE119" s="1" t="n"/>
      <c r="CF119" s="1" t="n"/>
      <c r="CG119" s="1" t="n"/>
      <c r="CH119" s="1" t="n"/>
      <c r="CI119" s="1" t="n"/>
    </row>
    <row r="120">
      <c r="A120" s="283" t="n"/>
      <c r="B120" s="90" t="n"/>
      <c r="C120" s="90" t="n"/>
      <c r="D120" s="282" t="inlineStr">
        <is>
          <t>Протокол № 6 от 28.04.2023</t>
        </is>
      </c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90" t="n"/>
      <c r="AY120" s="90" t="n"/>
      <c r="AZ120" s="90" t="n"/>
      <c r="BA120" s="90" t="n"/>
      <c r="BB120" s="97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271" t="n"/>
      <c r="BL120" s="283" t="n"/>
      <c r="BM120" s="283" t="n"/>
      <c r="BN120" s="283" t="n"/>
      <c r="BO120" s="283" t="n"/>
      <c r="BP120" s="283" t="n"/>
      <c r="BQ120" s="283" t="n"/>
      <c r="BR120" s="283" t="n"/>
      <c r="BS120" s="283" t="n"/>
      <c r="BT120" s="283" t="n"/>
      <c r="BU120" s="283" t="n"/>
      <c r="BV120" s="283" t="n"/>
      <c r="BW120" s="283" t="n"/>
      <c r="BX120" s="283" t="n"/>
      <c r="BY120" s="283" t="n"/>
      <c r="BZ120" s="283" t="n"/>
      <c r="CA120" s="283" t="n"/>
      <c r="CB120" s="283" t="n"/>
      <c r="CC120" s="283" t="n"/>
      <c r="CD120" s="283" t="n"/>
      <c r="CE120" s="283" t="n"/>
      <c r="CF120" s="283" t="n"/>
      <c r="CG120" s="283" t="n"/>
      <c r="CH120" s="283" t="n"/>
      <c r="CI120" s="283" t="n"/>
    </row>
    <row r="121">
      <c r="A121" s="355" t="n"/>
      <c r="B121" s="283" t="n"/>
      <c r="C121" s="283" t="n"/>
      <c r="D121" s="283" t="n"/>
      <c r="E121" s="283" t="n"/>
      <c r="F121" s="283" t="n"/>
      <c r="G121" s="283" t="n"/>
      <c r="H121" s="283" t="n"/>
      <c r="I121" s="283" t="n"/>
      <c r="J121" s="283" t="n"/>
      <c r="K121" s="283" t="n"/>
      <c r="L121" s="283" t="n"/>
      <c r="M121" s="283" t="n"/>
      <c r="N121" s="283" t="n"/>
      <c r="O121" s="283" t="n"/>
      <c r="P121" s="283" t="n"/>
      <c r="Q121" s="283" t="n"/>
      <c r="R121" s="283" t="n"/>
      <c r="S121" s="283" t="n"/>
      <c r="T121" s="283" t="n"/>
      <c r="U121" s="283" t="n"/>
      <c r="V121" s="283" t="n"/>
      <c r="W121" s="283" t="n"/>
      <c r="X121" s="283" t="n"/>
      <c r="Y121" s="283" t="n"/>
      <c r="Z121" s="283" t="n"/>
      <c r="AA121" s="283" t="n"/>
      <c r="AB121" s="283" t="n"/>
      <c r="AC121" s="283" t="n"/>
      <c r="AD121" s="283" t="n"/>
      <c r="AE121" s="283" t="n"/>
      <c r="AF121" s="283" t="n"/>
      <c r="AG121" s="283" t="n"/>
      <c r="AH121" s="283" t="n"/>
      <c r="AI121" s="283" t="n"/>
      <c r="AJ121" s="283" t="n"/>
      <c r="AK121" s="283" t="n"/>
      <c r="AL121" s="283" t="n"/>
      <c r="AM121" s="283" t="n"/>
      <c r="AN121" s="283" t="n"/>
      <c r="AO121" s="283" t="n"/>
      <c r="AP121" s="283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283" t="n"/>
      <c r="AZ121" s="283" t="n"/>
      <c r="BA121" s="283" t="n"/>
      <c r="BB121" s="283" t="n"/>
      <c r="BC121" s="283" t="n"/>
      <c r="BD121" s="283" t="n"/>
      <c r="BE121" s="283" t="n"/>
      <c r="BF121" s="283" t="n"/>
      <c r="BG121" s="283" t="n"/>
      <c r="BH121" s="283" t="n"/>
      <c r="BI121" s="283" t="n"/>
      <c r="BJ121" s="283" t="n"/>
      <c r="BK121" s="516" t="n"/>
      <c r="BL121" s="356" t="n"/>
      <c r="BM121" s="356" t="n"/>
      <c r="BN121" s="356" t="n"/>
      <c r="BO121" s="356" t="n"/>
      <c r="BP121" s="356" t="n"/>
      <c r="BQ121" s="356" t="n"/>
      <c r="BR121" s="356" t="n"/>
      <c r="BS121" s="356" t="n"/>
      <c r="BT121" s="356" t="n"/>
      <c r="BU121" s="356" t="n"/>
      <c r="BV121" s="356" t="n"/>
      <c r="BW121" s="356" t="n"/>
      <c r="BX121" s="356" t="n"/>
      <c r="BY121" s="356" t="n"/>
      <c r="BZ121" s="356" t="n"/>
      <c r="CA121" s="356" t="n"/>
      <c r="CB121" s="356" t="n"/>
      <c r="CC121" s="356" t="n"/>
      <c r="CD121" s="1" t="n"/>
      <c r="CE121" s="1" t="n"/>
      <c r="CF121" s="1" t="n"/>
      <c r="CG121" s="1" t="n"/>
      <c r="CH121" s="1" t="n"/>
      <c r="CI121" s="1" t="n"/>
    </row>
    <row r="122">
      <c r="A122" s="524" t="n"/>
      <c r="B122" s="356" t="n"/>
      <c r="C122" s="356" t="n"/>
      <c r="D122" s="356" t="n"/>
      <c r="E122" s="356" t="n"/>
      <c r="F122" s="356" t="n"/>
      <c r="G122" s="356" t="n"/>
      <c r="H122" s="356" t="n"/>
      <c r="I122" s="356" t="n"/>
      <c r="J122" s="356" t="n"/>
      <c r="K122" s="356" t="n"/>
      <c r="L122" s="356" t="n"/>
      <c r="M122" s="356" t="n"/>
      <c r="N122" s="356" t="n"/>
      <c r="O122" s="356" t="n"/>
      <c r="P122" s="356" t="n"/>
      <c r="Q122" s="356" t="n"/>
      <c r="R122" s="356" t="n"/>
      <c r="S122" s="356" t="n"/>
      <c r="T122" s="356" t="n"/>
      <c r="U122" s="356" t="n"/>
      <c r="V122" s="356" t="n"/>
      <c r="W122" s="356" t="n"/>
      <c r="X122" s="356" t="n"/>
      <c r="Y122" s="356" t="n"/>
      <c r="Z122" s="356" t="n"/>
      <c r="AA122" s="356" t="n"/>
      <c r="AB122" s="356" t="n"/>
      <c r="AC122" s="356" t="n"/>
      <c r="AD122" s="356" t="n"/>
      <c r="AE122" s="356" t="n"/>
      <c r="AF122" s="356" t="n"/>
      <c r="AG122" s="356" t="n"/>
      <c r="AH122" s="356" t="n"/>
      <c r="AI122" s="356" t="n"/>
      <c r="AJ122" s="356" t="n"/>
      <c r="AK122" s="356" t="n"/>
      <c r="AL122" s="356" t="n"/>
      <c r="AM122" s="356" t="n"/>
      <c r="AN122" s="356" t="n"/>
      <c r="AO122" s="356" t="n"/>
      <c r="AP122" s="356" t="n"/>
      <c r="AQ122" s="356" t="n"/>
      <c r="AR122" s="356" t="n"/>
      <c r="AS122" s="356" t="n"/>
      <c r="AT122" s="356" t="n"/>
      <c r="AU122" s="356" t="n"/>
      <c r="AV122" s="356" t="n"/>
      <c r="AW122" s="356" t="n"/>
      <c r="AX122" s="356" t="n"/>
      <c r="AY122" s="356" t="n"/>
      <c r="AZ122" s="356" t="n"/>
      <c r="BA122" s="356" t="n"/>
      <c r="BB122" s="356" t="n"/>
      <c r="BC122" s="356" t="n"/>
      <c r="BD122" s="356" t="n"/>
      <c r="BE122" s="356" t="n"/>
      <c r="BF122" s="356" t="n"/>
      <c r="BG122" s="356" t="n"/>
      <c r="BH122" s="356" t="n"/>
      <c r="BI122" s="356" t="n"/>
      <c r="BJ122" s="356" t="n"/>
      <c r="BK122" s="260" t="n"/>
      <c r="BL122" s="522" t="n"/>
      <c r="BM122" s="522" t="n"/>
      <c r="BN122" s="522" t="n"/>
      <c r="BO122" s="522" t="n"/>
      <c r="BP122" s="522" t="n"/>
      <c r="BQ122" s="522" t="n"/>
      <c r="BR122" s="522" t="n"/>
      <c r="BS122" s="522" t="n"/>
      <c r="BT122" s="522" t="n"/>
      <c r="BU122" s="522" t="n"/>
      <c r="BV122" s="522" t="n"/>
      <c r="BW122" s="524" t="n"/>
      <c r="BX122" s="524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</row>
    <row r="123">
      <c r="A123" s="146" t="n"/>
      <c r="B123" s="1174" t="n"/>
      <c r="C123" s="1174" t="n"/>
      <c r="D123" s="1174" t="n"/>
      <c r="E123" s="1174" t="n"/>
      <c r="F123" s="1174" t="n"/>
      <c r="G123" s="1175" t="n"/>
      <c r="H123" s="1176" t="n"/>
      <c r="I123" s="1176" t="n"/>
      <c r="J123" s="1176" t="n"/>
      <c r="K123" s="1176" t="n"/>
      <c r="L123" s="1176" t="n"/>
      <c r="M123" s="1176" t="n"/>
      <c r="N123" s="1176" t="n"/>
      <c r="O123" s="1176" t="n"/>
      <c r="P123" s="1176" t="n"/>
      <c r="Q123" s="1176" t="n"/>
      <c r="R123" s="1176" t="n"/>
      <c r="S123" s="1176" t="n"/>
      <c r="T123" s="1174" t="n"/>
      <c r="U123" s="1174" t="n"/>
      <c r="V123" s="1174" t="n"/>
      <c r="W123" s="1174" t="n"/>
      <c r="X123" s="1174" t="n"/>
      <c r="Y123" s="1174" t="n"/>
      <c r="Z123" s="1174" t="n"/>
      <c r="AA123" s="1174" t="n"/>
      <c r="AB123" s="1175" t="n"/>
      <c r="AC123" s="1175" t="n"/>
      <c r="AD123" s="1176" t="n"/>
      <c r="AE123" s="1176" t="n"/>
      <c r="AF123" s="1174" t="n"/>
      <c r="AG123" s="1174" t="n"/>
      <c r="AH123" s="1174" t="n"/>
      <c r="AI123" s="1174" t="n"/>
      <c r="AJ123" s="1174" t="n"/>
      <c r="AK123" s="1174" t="n"/>
      <c r="AL123" s="1174" t="n"/>
      <c r="AM123" s="1174" t="n"/>
      <c r="AN123" s="1174" t="n"/>
      <c r="AO123" s="1175" t="n"/>
      <c r="AP123" s="504" t="n"/>
      <c r="AQ123" s="899" t="n"/>
      <c r="AR123" s="271" t="n"/>
      <c r="AS123" s="265" t="n"/>
      <c r="AT123" s="265" t="n"/>
      <c r="AU123" s="265" t="n"/>
      <c r="AV123" s="265" t="n"/>
      <c r="AW123" s="265" t="n"/>
      <c r="AX123" s="356" t="n"/>
      <c r="AY123" s="522" t="n"/>
      <c r="AZ123" s="522" t="n"/>
      <c r="BA123" s="522" t="n"/>
      <c r="BB123" s="522" t="n"/>
      <c r="BC123" s="522" t="n"/>
      <c r="BD123" s="522" t="n"/>
      <c r="BE123" s="522" t="n"/>
      <c r="BF123" s="522" t="n"/>
      <c r="BG123" s="522" t="n"/>
      <c r="BH123" s="522" t="n"/>
      <c r="BI123" s="522" t="n"/>
      <c r="BJ123" s="522" t="n"/>
      <c r="BK123" s="516" t="n"/>
      <c r="BL123" s="243" t="n"/>
      <c r="BM123" s="243" t="n"/>
      <c r="BN123" s="243" t="n"/>
      <c r="BO123" s="243" t="n"/>
      <c r="BP123" s="243" t="n"/>
      <c r="BQ123" s="243" t="n"/>
      <c r="BR123" s="243" t="n"/>
      <c r="BS123" s="243" t="n"/>
      <c r="BT123" s="243" t="n"/>
      <c r="BU123" s="243" t="n"/>
      <c r="BV123" s="243" t="n"/>
      <c r="BW123" s="146" t="n"/>
      <c r="BX123" s="146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</row>
    <row r="124">
      <c r="A124" s="242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692" t="n"/>
      <c r="AE124" s="692" t="n"/>
      <c r="AF124" s="692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283" t="n"/>
      <c r="AQ124" s="283" t="n"/>
      <c r="AR124" s="283" t="n"/>
      <c r="AS124" s="283" t="n"/>
      <c r="AT124" s="283" t="n"/>
      <c r="AU124" s="283" t="n"/>
      <c r="AV124" s="283" t="n"/>
      <c r="AW124" s="283" t="n"/>
      <c r="AX124" s="243" t="n"/>
      <c r="AY124" s="243" t="n"/>
      <c r="AZ124" s="243" t="n"/>
      <c r="BA124" s="243" t="n"/>
      <c r="BB124" s="243" t="n"/>
      <c r="BC124" s="243" t="n"/>
      <c r="BD124" s="243" t="n"/>
      <c r="BE124" s="243" t="n"/>
      <c r="BF124" s="243" t="n"/>
      <c r="BG124" s="243" t="n"/>
      <c r="BH124" s="243" t="n"/>
      <c r="BI124" s="243" t="n"/>
      <c r="BJ124" s="243" t="n"/>
      <c r="BK124" s="2127" t="n"/>
      <c r="BL124" s="242" t="n"/>
      <c r="BM124" s="242" t="n"/>
      <c r="BN124" s="242" t="n"/>
      <c r="BO124" s="242" t="n"/>
      <c r="BP124" s="242" t="n"/>
      <c r="BQ124" s="242" t="n"/>
      <c r="BR124" s="242" t="n"/>
      <c r="BS124" s="242" t="n"/>
      <c r="BT124" s="242" t="n"/>
      <c r="BU124" s="242" t="n"/>
      <c r="BV124" s="242" t="n"/>
      <c r="BW124" s="242" t="n"/>
      <c r="BX124" s="242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</row>
    <row r="125">
      <c r="A125" s="243" t="n"/>
      <c r="B125" s="1174" t="n"/>
      <c r="C125" s="692" t="n"/>
      <c r="D125" s="692" t="n"/>
      <c r="E125" s="692" t="n"/>
      <c r="F125" s="692" t="n"/>
      <c r="G125" s="692" t="n"/>
      <c r="H125" s="692" t="n"/>
      <c r="I125" s="692" t="n"/>
      <c r="J125" s="692" t="n"/>
      <c r="K125" s="692" t="n"/>
      <c r="L125" s="692" t="n"/>
      <c r="M125" s="692" t="n"/>
      <c r="N125" s="692" t="n"/>
      <c r="O125" s="692" t="n"/>
      <c r="P125" s="692" t="n"/>
      <c r="Q125" s="692" t="n"/>
      <c r="R125" s="692" t="n"/>
      <c r="S125" s="692" t="n"/>
      <c r="T125" s="692" t="n"/>
      <c r="U125" s="692" t="n"/>
      <c r="V125" s="692" t="n"/>
      <c r="W125" s="692" t="n"/>
      <c r="X125" s="692" t="n"/>
      <c r="Y125" s="692" t="n"/>
      <c r="Z125" s="692" t="n"/>
      <c r="AA125" s="692" t="n"/>
      <c r="AB125" s="692" t="n"/>
      <c r="AC125" s="692" t="n"/>
      <c r="AD125" s="692" t="n"/>
      <c r="AE125" s="692" t="n"/>
      <c r="AF125" s="692" t="n"/>
      <c r="AG125" s="692" t="n"/>
      <c r="AH125" s="692" t="n"/>
      <c r="AI125" s="692" t="n"/>
      <c r="AJ125" s="692" t="n"/>
      <c r="AK125" s="692" t="n"/>
      <c r="AL125" s="692" t="n"/>
      <c r="AM125" s="692" t="n"/>
      <c r="AN125" s="692" t="n"/>
      <c r="AO125" s="692" t="n"/>
      <c r="AP125" s="693" t="n"/>
      <c r="AQ125" s="693" t="n"/>
      <c r="AR125" s="693" t="n"/>
      <c r="AS125" s="693" t="n"/>
      <c r="AT125" s="693" t="n"/>
      <c r="AU125" s="693" t="n"/>
      <c r="AV125" s="693" t="n"/>
      <c r="AW125" s="693" t="n"/>
      <c r="AX125" s="242" t="n"/>
      <c r="AY125" s="242" t="n"/>
      <c r="AZ125" s="242" t="n"/>
      <c r="BA125" s="242" t="n"/>
      <c r="BB125" s="242" t="n"/>
      <c r="BC125" s="242" t="n"/>
      <c r="BD125" s="242" t="n"/>
      <c r="BE125" s="242" t="n"/>
      <c r="BF125" s="242" t="n"/>
      <c r="BG125" s="242" t="n"/>
      <c r="BH125" s="242" t="n"/>
      <c r="BI125" s="242" t="n"/>
      <c r="BJ125" s="242" t="n"/>
      <c r="BK125" s="516" t="n"/>
      <c r="BL125" s="243" t="n"/>
      <c r="BM125" s="243" t="n"/>
      <c r="BN125" s="243" t="n"/>
      <c r="BO125" s="243" t="n"/>
      <c r="BP125" s="243" t="n"/>
      <c r="BQ125" s="243" t="n"/>
      <c r="BR125" s="243" t="n"/>
      <c r="BS125" s="243" t="n"/>
      <c r="BT125" s="243" t="n"/>
      <c r="BU125" s="243" t="n"/>
      <c r="BV125" s="243" t="n"/>
      <c r="BW125" s="243" t="n"/>
      <c r="BX125" s="243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</row>
    <row r="126">
      <c r="A126" s="1" t="n"/>
      <c r="B126" s="692" t="n"/>
      <c r="C126" s="692" t="n"/>
      <c r="D126" s="692" t="n"/>
      <c r="E126" s="692" t="n"/>
      <c r="F126" s="692" t="n"/>
      <c r="G126" s="692" t="n"/>
      <c r="H126" s="692" t="n"/>
      <c r="I126" s="692" t="n"/>
      <c r="J126" s="692" t="n"/>
      <c r="K126" s="692" t="n"/>
      <c r="L126" s="692" t="n"/>
      <c r="M126" s="692" t="n"/>
      <c r="N126" s="692" t="n"/>
      <c r="O126" s="692" t="n"/>
      <c r="P126" s="692" t="n"/>
      <c r="Q126" s="692" t="n"/>
      <c r="R126" s="692" t="n"/>
      <c r="S126" s="692" t="n"/>
      <c r="T126" s="692" t="n"/>
      <c r="U126" s="692" t="n"/>
      <c r="V126" s="692" t="n"/>
      <c r="W126" s="692" t="n"/>
      <c r="X126" s="692" t="n"/>
      <c r="Y126" s="692" t="n"/>
      <c r="Z126" s="692" t="n"/>
      <c r="AA126" s="692" t="n"/>
      <c r="AB126" s="692" t="n"/>
      <c r="AC126" s="692" t="n"/>
      <c r="AD126" s="692" t="n"/>
      <c r="AE126" s="692" t="n"/>
      <c r="AF126" s="692" t="n"/>
      <c r="AG126" s="692" t="n"/>
      <c r="AH126" s="692" t="n"/>
      <c r="AI126" s="692" t="n"/>
      <c r="AJ126" s="692" t="n"/>
      <c r="AK126" s="692" t="n"/>
      <c r="AL126" s="692" t="n"/>
      <c r="AM126" s="692" t="n"/>
      <c r="AN126" s="692" t="n"/>
      <c r="AO126" s="692" t="n"/>
      <c r="AP126" s="283" t="n"/>
      <c r="AQ126" s="283" t="n"/>
      <c r="AR126" s="283" t="n"/>
      <c r="AS126" s="283" t="n"/>
      <c r="AT126" s="283" t="n"/>
      <c r="AU126" s="283" t="n"/>
      <c r="AV126" s="283" t="n"/>
      <c r="AW126" s="283" t="n"/>
      <c r="AX126" s="243" t="n"/>
      <c r="AY126" s="243" t="n"/>
      <c r="AZ126" s="243" t="n"/>
      <c r="BA126" s="243" t="n"/>
      <c r="BB126" s="243" t="n"/>
      <c r="BC126" s="243" t="n"/>
      <c r="BD126" s="243" t="n"/>
      <c r="BE126" s="243" t="n"/>
      <c r="BF126" s="243" t="n"/>
      <c r="BG126" s="243" t="n"/>
      <c r="BH126" s="243" t="n"/>
      <c r="BI126" s="243" t="n"/>
      <c r="BJ126" s="243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</row>
    <row r="127">
      <c r="A127" s="1" t="n"/>
      <c r="B127" s="692" t="n"/>
      <c r="C127" s="692" t="n"/>
      <c r="D127" s="692" t="n"/>
      <c r="E127" s="692" t="n"/>
      <c r="F127" s="692" t="n"/>
      <c r="G127" s="692" t="n"/>
      <c r="H127" s="692" t="n"/>
      <c r="I127" s="692" t="n"/>
      <c r="J127" s="692" t="n"/>
      <c r="K127" s="692" t="n"/>
      <c r="L127" s="692" t="n"/>
      <c r="M127" s="692" t="n"/>
      <c r="N127" s="692" t="n"/>
      <c r="O127" s="692" t="n"/>
      <c r="P127" s="692" t="n"/>
      <c r="Q127" s="692" t="n"/>
      <c r="R127" s="692" t="n"/>
      <c r="S127" s="692" t="n"/>
      <c r="T127" s="692" t="n"/>
      <c r="U127" s="692" t="n"/>
      <c r="V127" s="692" t="n"/>
      <c r="W127" s="692" t="n"/>
      <c r="X127" s="692" t="n"/>
      <c r="Y127" s="692" t="n"/>
      <c r="Z127" s="692" t="n"/>
      <c r="AA127" s="692" t="n"/>
      <c r="AB127" s="692" t="n"/>
      <c r="AC127" s="692" t="n"/>
      <c r="AD127" s="692" t="n"/>
      <c r="AE127" s="692" t="n"/>
      <c r="AF127" s="692" t="n"/>
      <c r="AG127" s="692" t="n"/>
      <c r="AH127" s="692" t="n"/>
      <c r="AI127" s="692" t="n"/>
      <c r="AJ127" s="692" t="n"/>
      <c r="AK127" s="692" t="n"/>
      <c r="AL127" s="692" t="n"/>
      <c r="AM127" s="692" t="n"/>
      <c r="AN127" s="692" t="n"/>
      <c r="AO127" s="692" t="n"/>
      <c r="AP127" s="693" t="n"/>
      <c r="AQ127" s="693" t="n"/>
      <c r="AR127" s="693" t="n"/>
      <c r="AS127" s="693" t="n"/>
      <c r="AT127" s="693" t="n"/>
      <c r="AU127" s="693" t="n"/>
      <c r="AV127" s="693" t="n"/>
      <c r="AW127" s="693" t="n"/>
      <c r="AX127" s="1" t="n"/>
      <c r="AY127" s="1" t="n"/>
      <c r="AZ127" s="1" t="n"/>
      <c r="BA127" s="1" t="n"/>
      <c r="BB127" s="1" t="n"/>
      <c r="BC127" s="1" t="n"/>
      <c r="BD127" s="1" t="n"/>
      <c r="BE127" s="1" t="n"/>
      <c r="BF127" s="1" t="n"/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</row>
    <row r="128">
      <c r="A128" s="1" t="n"/>
      <c r="B128" s="692" t="n"/>
      <c r="C128" s="692" t="n"/>
      <c r="D128" s="692" t="n"/>
      <c r="E128" s="692" t="n"/>
      <c r="F128" s="692" t="n"/>
      <c r="G128" s="692" t="n"/>
      <c r="H128" s="692" t="n"/>
      <c r="I128" s="692" t="n"/>
      <c r="J128" s="692" t="n"/>
      <c r="K128" s="692" t="n"/>
      <c r="L128" s="692" t="n"/>
      <c r="M128" s="692" t="n"/>
      <c r="N128" s="692" t="n"/>
      <c r="O128" s="692" t="n"/>
      <c r="P128" s="692" t="n"/>
      <c r="Q128" s="692" t="n"/>
      <c r="R128" s="692" t="n"/>
      <c r="S128" s="692" t="n"/>
      <c r="T128" s="692" t="n"/>
      <c r="U128" s="692" t="n"/>
      <c r="V128" s="692" t="n"/>
      <c r="W128" s="692" t="n"/>
      <c r="X128" s="692" t="n"/>
      <c r="Y128" s="692" t="n"/>
      <c r="Z128" s="692" t="n"/>
      <c r="AA128" s="692" t="n"/>
      <c r="AB128" s="692" t="n"/>
      <c r="AC128" s="692" t="n"/>
      <c r="AD128" s="692" t="n"/>
      <c r="AE128" s="692" t="n"/>
      <c r="AF128" s="692" t="n"/>
      <c r="AG128" s="692" t="n"/>
      <c r="AH128" s="692" t="n"/>
      <c r="AI128" s="692" t="n"/>
      <c r="AJ128" s="692" t="n"/>
      <c r="AK128" s="692" t="n"/>
      <c r="AL128" s="692" t="n"/>
      <c r="AM128" s="692" t="n"/>
      <c r="AN128" s="692" t="n"/>
      <c r="AO128" s="692" t="n"/>
      <c r="AP128" s="693" t="n"/>
      <c r="AQ128" s="693" t="n"/>
      <c r="AR128" s="693" t="n"/>
      <c r="AS128" s="693" t="n"/>
      <c r="AT128" s="693" t="n"/>
      <c r="AU128" s="693" t="n"/>
      <c r="AV128" s="693" t="n"/>
      <c r="AW128" s="693" t="n"/>
      <c r="AX128" s="1" t="n"/>
      <c r="AY128" s="1" t="n"/>
      <c r="AZ128" s="1" t="n"/>
      <c r="BA128" s="1" t="n"/>
      <c r="BB128" s="1" t="n"/>
      <c r="BC128" s="1" t="n"/>
      <c r="BD128" s="1" t="n"/>
      <c r="BE128" s="1" t="n"/>
      <c r="BF128" s="1" t="n"/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I12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4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4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</row>
    <row r="3">
      <c r="A3" s="2128" t="n"/>
      <c r="B3" s="1" t="n"/>
      <c r="C3" s="1" t="n"/>
      <c r="D3" s="1" t="n"/>
      <c r="E3" s="1" t="n"/>
      <c r="F3" s="284" t="inlineStr">
        <is>
          <t>УТВЕРЖДЕНО</t>
        </is>
      </c>
      <c r="G3" s="284" t="n"/>
      <c r="H3" s="277" t="n"/>
      <c r="I3" s="277" t="n"/>
      <c r="J3" s="277" t="n"/>
      <c r="K3" s="277" t="n"/>
      <c r="L3" s="277" t="n"/>
      <c r="M3" s="277" t="n"/>
      <c r="N3" s="284" t="n"/>
      <c r="O3" s="1052" t="n"/>
      <c r="P3" s="1052" t="n"/>
      <c r="Q3" s="13" t="n"/>
      <c r="R3" s="13" t="n"/>
      <c r="S3" s="13" t="n"/>
      <c r="T3" s="13" t="n"/>
      <c r="U3" s="1052" t="n"/>
      <c r="V3" s="1052" t="n"/>
      <c r="W3" s="1052" t="n"/>
      <c r="X3" s="1052" t="n"/>
      <c r="Y3" s="1052" t="n"/>
      <c r="Z3" s="13" t="inlineStr">
        <is>
          <t>УЧЕБНЫЙ ПЛАН</t>
        </is>
      </c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052" t="n"/>
      <c r="AQ3" s="1052" t="n"/>
      <c r="AR3" s="1052" t="n"/>
      <c r="AS3" s="1052" t="n"/>
      <c r="AT3" s="1052" t="n"/>
      <c r="AU3" s="1052" t="n"/>
      <c r="AV3" s="1052" t="n"/>
      <c r="AW3" s="1052" t="n"/>
      <c r="AX3" s="1052" t="n"/>
      <c r="AY3" s="1052" t="n"/>
      <c r="AZ3" s="18" t="inlineStr">
        <is>
          <t>Степень: Магистр</t>
        </is>
      </c>
      <c r="BA3" s="18" t="n"/>
      <c r="BB3" s="18" t="n"/>
      <c r="BC3" s="18" t="n"/>
      <c r="BD3" s="18" t="n"/>
      <c r="BE3" s="18" t="n"/>
      <c r="BF3" s="18" t="n"/>
      <c r="BG3" s="18" t="n"/>
      <c r="BH3" s="18" t="n"/>
      <c r="BI3" s="18" t="n"/>
      <c r="BJ3" s="18" t="n"/>
      <c r="BK3" s="18" t="n"/>
      <c r="BL3" s="18" t="n"/>
      <c r="BM3" s="289" t="n"/>
      <c r="BN3" s="289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</row>
    <row r="4">
      <c r="A4" s="2128" t="n"/>
      <c r="B4" s="1" t="n"/>
      <c r="C4" s="1" t="n"/>
      <c r="D4" s="1" t="n"/>
      <c r="E4" s="1" t="n"/>
      <c r="F4" s="284" t="inlineStr">
        <is>
          <t>Ректором БГТУ</t>
        </is>
      </c>
      <c r="G4" s="284" t="n"/>
      <c r="H4" s="277" t="n"/>
      <c r="I4" s="277" t="n"/>
      <c r="J4" s="277" t="n"/>
      <c r="K4" s="277" t="n"/>
      <c r="L4" s="277" t="n"/>
      <c r="M4" s="277" t="n"/>
      <c r="N4" s="284" t="n"/>
      <c r="O4" s="31" t="n"/>
      <c r="P4" s="31" t="n"/>
      <c r="Q4" s="1510" t="n"/>
      <c r="R4" s="1510" t="n"/>
      <c r="S4" s="1510" t="n"/>
      <c r="T4" s="1510" t="n"/>
      <c r="U4" s="31" t="n"/>
      <c r="V4" s="31" t="n"/>
      <c r="W4" s="31" t="n"/>
      <c r="X4" s="31" t="n"/>
      <c r="Y4" s="15" t="n"/>
      <c r="Z4" s="8" t="n"/>
      <c r="AA4" s="8" t="n"/>
      <c r="AB4" s="8" t="n"/>
      <c r="AC4" s="8" t="n"/>
      <c r="AD4" s="8" t="n"/>
      <c r="AE4" s="8" t="n"/>
      <c r="AF4" s="8" t="n"/>
      <c r="AG4" s="8" t="n"/>
      <c r="AH4" s="8" t="n"/>
      <c r="AI4" s="8" t="n"/>
      <c r="AJ4" s="8" t="n"/>
      <c r="AK4" s="8" t="n"/>
      <c r="AL4" s="8" t="n"/>
      <c r="AM4" s="8" t="n"/>
      <c r="AN4" s="8" t="n"/>
      <c r="AO4" s="8" t="n"/>
      <c r="AP4" s="8" t="n"/>
      <c r="AQ4" s="8" t="n"/>
      <c r="AR4" s="8" t="n"/>
      <c r="AS4" s="8" t="n"/>
      <c r="AT4" s="8" t="n"/>
      <c r="AU4" s="8" t="n"/>
      <c r="AV4" s="8" t="n"/>
      <c r="AW4" s="8" t="n"/>
      <c r="AX4" s="8" t="n"/>
      <c r="AY4" s="8" t="n"/>
      <c r="AZ4" s="21" t="n"/>
      <c r="BA4" s="21" t="n"/>
      <c r="BB4" s="21" t="n"/>
      <c r="BC4" s="21" t="n"/>
      <c r="BD4" s="21" t="n"/>
      <c r="BE4" s="21" t="n"/>
      <c r="BF4" s="21" t="n"/>
      <c r="BG4" s="21" t="n"/>
      <c r="BH4" s="21" t="n"/>
      <c r="BI4" s="21" t="n"/>
      <c r="BJ4" s="21" t="n"/>
      <c r="BK4" s="21" t="n"/>
      <c r="BL4" s="21" t="n"/>
      <c r="BM4" s="21" t="n"/>
      <c r="BN4" s="2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</row>
    <row r="5">
      <c r="A5" s="2128" t="n"/>
      <c r="B5" s="1" t="n"/>
      <c r="C5" s="1" t="n"/>
      <c r="D5" s="1" t="n"/>
      <c r="E5" s="1" t="n"/>
      <c r="F5" s="284" t="inlineStr">
        <is>
          <t>И.В. Войтовым</t>
        </is>
      </c>
      <c r="G5" s="284" t="n"/>
      <c r="H5" s="277" t="n"/>
      <c r="I5" s="277" t="n"/>
      <c r="J5" s="277" t="n"/>
      <c r="K5" s="277" t="n"/>
      <c r="L5" s="277" t="n"/>
      <c r="M5" s="277" t="n"/>
      <c r="N5" s="284" t="n"/>
      <c r="O5" s="1" t="n"/>
      <c r="P5" s="1" t="n"/>
      <c r="Q5" s="1" t="n"/>
      <c r="R5" s="1" t="n"/>
      <c r="S5" s="534" t="n"/>
      <c r="T5" s="535" t="inlineStr">
        <is>
          <t>Специальность:</t>
        </is>
      </c>
      <c r="U5" s="535" t="n"/>
      <c r="V5" s="535" t="n"/>
      <c r="W5" s="535" t="n"/>
      <c r="X5" s="535" t="n"/>
      <c r="Y5" s="535" t="n"/>
      <c r="Z5" s="536" t="n"/>
      <c r="AA5" s="535" t="n"/>
      <c r="AB5" s="537" t="inlineStr">
        <is>
          <t>7-06-0713-04  Автоматизация</t>
        </is>
      </c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534" t="n"/>
      <c r="AZ5" s="1563" t="inlineStr">
        <is>
          <t xml:space="preserve">Срок обучения: </t>
        </is>
      </c>
      <c r="BA5" s="1563" t="n"/>
      <c r="BB5" s="1563" t="n"/>
      <c r="BC5" s="1563" t="n"/>
      <c r="BD5" s="1563" t="n"/>
      <c r="BE5" s="1563" t="n"/>
      <c r="BF5" s="1" t="n"/>
      <c r="BG5" s="901" t="inlineStr">
        <is>
          <t>2,5 года</t>
        </is>
      </c>
      <c r="BH5" s="901" t="n"/>
      <c r="BI5" s="901" t="n"/>
      <c r="BJ5" s="901" t="n"/>
      <c r="BK5" s="901" t="n"/>
      <c r="BL5" s="901" t="n"/>
      <c r="BM5" s="901" t="n"/>
      <c r="BN5" s="901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</row>
    <row r="6">
      <c r="A6" s="2129" t="n"/>
      <c r="B6" s="1" t="n"/>
      <c r="C6" s="1" t="n"/>
      <c r="D6" s="1" t="n"/>
      <c r="E6" s="1" t="n"/>
      <c r="F6" s="1" t="n"/>
      <c r="G6" s="284" t="n"/>
      <c r="H6" s="277" t="n"/>
      <c r="I6" s="277" t="n"/>
      <c r="J6" s="277" t="n"/>
      <c r="K6" s="277" t="n"/>
      <c r="L6" s="277" t="n"/>
      <c r="M6" s="277" t="n"/>
      <c r="N6" s="284" t="n"/>
      <c r="O6" s="1" t="n"/>
      <c r="P6" s="1" t="n"/>
      <c r="Q6" s="1" t="n"/>
      <c r="R6" s="534" t="n"/>
      <c r="S6" s="534" t="n"/>
      <c r="T6" s="534" t="n"/>
      <c r="U6" s="534" t="n"/>
      <c r="V6" s="534" t="n"/>
      <c r="W6" s="534" t="n"/>
      <c r="X6" s="534" t="n"/>
      <c r="Y6" s="534" t="n"/>
      <c r="Z6" s="534" t="n"/>
      <c r="AA6" s="534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2130" t="n"/>
      <c r="AZ6" s="29" t="n"/>
      <c r="BA6" s="29" t="n"/>
      <c r="BB6" s="29" t="n"/>
      <c r="BC6" s="29" t="n"/>
      <c r="BD6" s="29" t="n"/>
      <c r="BE6" s="29" t="n"/>
      <c r="BF6" s="29" t="n"/>
      <c r="BG6" s="29" t="n"/>
      <c r="BH6" s="30" t="n"/>
      <c r="BI6" s="24" t="n"/>
      <c r="BJ6" s="29" t="n"/>
      <c r="BK6" s="30" t="n"/>
      <c r="BL6" s="29" t="n"/>
      <c r="BM6" s="29" t="n"/>
      <c r="BN6" s="29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</row>
    <row r="7">
      <c r="A7" s="2129" t="n"/>
      <c r="B7" s="1" t="n"/>
      <c r="C7" s="1" t="n"/>
      <c r="D7" s="1" t="n"/>
      <c r="E7" s="1" t="n"/>
      <c r="F7" s="284" t="inlineStr">
        <is>
          <t>03.05.2023</t>
        </is>
      </c>
      <c r="G7" s="284" t="n"/>
      <c r="H7" s="277" t="n"/>
      <c r="I7" s="277" t="n"/>
      <c r="J7" s="277" t="n"/>
      <c r="K7" s="277" t="n"/>
      <c r="L7" s="277" t="n"/>
      <c r="M7" s="277" t="n"/>
      <c r="N7" s="284" t="n"/>
      <c r="O7" s="1" t="n"/>
      <c r="P7" s="1" t="n"/>
      <c r="Q7" s="1" t="n"/>
      <c r="R7" s="534" t="n"/>
      <c r="S7" s="534" t="n"/>
      <c r="T7" s="534" t="n"/>
      <c r="U7" s="534" t="n"/>
      <c r="V7" s="534" t="n"/>
      <c r="W7" s="534" t="n"/>
      <c r="X7" s="534" t="n"/>
      <c r="Y7" s="534" t="n"/>
      <c r="Z7" s="534" t="n"/>
      <c r="AA7" s="534" t="n"/>
      <c r="AB7" s="246" t="inlineStr">
        <is>
          <t>Профилизация: Автоматизация производств</t>
        </is>
      </c>
      <c r="AC7" s="246" t="n"/>
      <c r="AD7" s="244" t="n"/>
      <c r="AE7" s="244" t="n"/>
      <c r="AF7" s="244" t="n"/>
      <c r="AG7" s="246" t="n"/>
      <c r="AH7" s="246" t="n"/>
      <c r="AI7" s="246" t="n"/>
      <c r="AJ7" s="246" t="n"/>
      <c r="AK7" s="246" t="n"/>
      <c r="AL7" s="246" t="n"/>
      <c r="AM7" s="246" t="n"/>
      <c r="AN7" s="246" t="n"/>
      <c r="AO7" s="246" t="n"/>
      <c r="AP7" s="246" t="n"/>
      <c r="AQ7" s="534" t="n"/>
      <c r="AR7" s="534" t="n"/>
      <c r="AS7" s="534" t="n"/>
      <c r="AT7" s="279" t="n"/>
      <c r="AU7" s="279" t="n"/>
      <c r="AV7" s="279" t="n"/>
      <c r="AW7" s="279" t="n"/>
      <c r="AX7" s="279" t="n"/>
      <c r="AY7" s="279" t="n"/>
      <c r="AZ7" s="18" t="inlineStr">
        <is>
          <t xml:space="preserve">Форма получения образования: заочная </t>
        </is>
      </c>
      <c r="BA7" s="18" t="n"/>
      <c r="BB7" s="18" t="n"/>
      <c r="BC7" s="18" t="n"/>
      <c r="BD7" s="18" t="n"/>
      <c r="BE7" s="18" t="n"/>
      <c r="BF7" s="18" t="n"/>
      <c r="BG7" s="18" t="n"/>
      <c r="BH7" s="18" t="n"/>
      <c r="BI7" s="18" t="n"/>
      <c r="BJ7" s="18" t="n"/>
      <c r="BK7" s="18" t="n"/>
      <c r="BL7" s="18" t="n"/>
      <c r="BM7" s="18" t="n"/>
      <c r="BN7" s="18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</row>
    <row r="8">
      <c r="A8" s="2129" t="n"/>
      <c r="B8" s="1" t="n"/>
      <c r="C8" s="1" t="n"/>
      <c r="D8" s="1" t="n"/>
      <c r="E8" s="1" t="n"/>
      <c r="F8" s="3" t="inlineStr">
        <is>
          <t>Регистрационный № 06-07-038/уч.</t>
        </is>
      </c>
      <c r="G8" s="277" t="n"/>
      <c r="H8" s="277" t="n"/>
      <c r="I8" s="277" t="n"/>
      <c r="J8" s="277" t="n"/>
      <c r="K8" s="277" t="n"/>
      <c r="L8" s="277" t="n"/>
      <c r="M8" s="277" t="n"/>
      <c r="N8" s="284" t="n"/>
      <c r="O8" s="31" t="n"/>
      <c r="P8" s="31" t="n"/>
      <c r="Q8" s="1510" t="n"/>
      <c r="R8" s="1510" t="n"/>
      <c r="S8" s="1510" t="n"/>
      <c r="T8" s="1510" t="n"/>
      <c r="U8" s="31" t="n"/>
      <c r="V8" s="31" t="n"/>
      <c r="W8" s="31" t="n"/>
      <c r="X8" s="31" t="n"/>
      <c r="Y8" s="9" t="n"/>
      <c r="Z8" s="31" t="n"/>
      <c r="AA8" s="31" t="n"/>
      <c r="AB8" s="31" t="n"/>
      <c r="AC8" s="31" t="n"/>
      <c r="AD8" s="31" t="n"/>
      <c r="AE8" s="16" t="n"/>
      <c r="AF8" s="31" t="n"/>
      <c r="AG8" s="295" t="n"/>
      <c r="AH8" s="295" t="n"/>
      <c r="AI8" s="295" t="n"/>
      <c r="AJ8" s="295" t="n"/>
      <c r="AK8" s="295" t="n"/>
      <c r="AL8" s="295" t="n"/>
      <c r="AM8" s="295" t="n"/>
      <c r="AN8" s="295" t="n"/>
      <c r="AO8" s="295" t="n"/>
      <c r="AP8" s="295" t="n"/>
      <c r="AQ8" s="295" t="n"/>
      <c r="AR8" s="295" t="n"/>
      <c r="AS8" s="295" t="n"/>
      <c r="AT8" s="295" t="n"/>
      <c r="AU8" s="295" t="n"/>
      <c r="AV8" s="295" t="n"/>
      <c r="AW8" s="295" t="n"/>
      <c r="AX8" s="295" t="n"/>
      <c r="AY8" s="295" t="n"/>
      <c r="AZ8" s="295" t="n"/>
      <c r="BA8" s="37" t="n"/>
      <c r="BB8" s="30" t="n"/>
      <c r="BC8" s="30" t="n"/>
      <c r="BD8" s="30" t="n"/>
      <c r="BE8" s="30" t="n"/>
      <c r="BF8" s="30" t="n"/>
      <c r="BG8" s="30" t="n"/>
      <c r="BH8" s="30" t="n"/>
      <c r="BI8" s="30" t="n"/>
      <c r="BJ8" s="30" t="n"/>
      <c r="BK8" s="30" t="n"/>
      <c r="BL8" s="2131" t="n"/>
      <c r="BM8" s="2132" t="n"/>
      <c r="BN8" s="2132" t="n"/>
      <c r="BO8" s="2132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</row>
    <row r="9">
      <c r="A9" s="953" t="n"/>
      <c r="B9" s="299" t="n"/>
      <c r="C9" s="299" t="n"/>
      <c r="D9" s="299" t="n"/>
      <c r="E9" s="299" t="n"/>
      <c r="F9" s="299" t="n"/>
      <c r="G9" s="299" t="n"/>
      <c r="H9" s="299" t="n"/>
      <c r="I9" s="299" t="n"/>
      <c r="J9" s="299" t="n"/>
      <c r="K9" s="299" t="n"/>
      <c r="L9" s="299" t="n"/>
      <c r="M9" s="299" t="n"/>
      <c r="N9" s="299" t="n"/>
      <c r="O9" s="299" t="n"/>
      <c r="P9" s="299" t="n"/>
      <c r="Q9" s="1511" t="n"/>
      <c r="R9" s="1511" t="n"/>
      <c r="S9" s="1511" t="n"/>
      <c r="T9" s="1511" t="n"/>
      <c r="U9" s="299" t="n"/>
      <c r="V9" s="299" t="n"/>
      <c r="W9" s="224" t="n"/>
      <c r="X9" s="224" t="n"/>
      <c r="Y9" s="243" t="n"/>
      <c r="Z9" s="224" t="n"/>
      <c r="AA9" s="224" t="n"/>
      <c r="AB9" s="224" t="n"/>
      <c r="AC9" s="224" t="n"/>
      <c r="AD9" s="224" t="n"/>
      <c r="AE9" s="224" t="n"/>
      <c r="AF9" s="224" t="n"/>
      <c r="AG9" s="224" t="n"/>
      <c r="AH9" s="224" t="n"/>
      <c r="AI9" s="224" t="n"/>
      <c r="AJ9" s="224" t="n"/>
      <c r="AK9" s="224" t="n"/>
      <c r="AL9" s="224" t="n"/>
      <c r="AM9" s="224" t="n"/>
      <c r="AN9" s="224" t="n"/>
      <c r="AO9" s="224" t="n"/>
      <c r="AP9" s="224" t="n"/>
      <c r="AQ9" s="224" t="n"/>
      <c r="AR9" s="224" t="n"/>
      <c r="AS9" s="224" t="n"/>
      <c r="AT9" s="224" t="n"/>
      <c r="AU9" s="224" t="n"/>
      <c r="AV9" s="224" t="n"/>
      <c r="AW9" s="224" t="n"/>
      <c r="AX9" s="224" t="n"/>
      <c r="AY9" s="224" t="n"/>
      <c r="AZ9" s="224" t="n"/>
      <c r="BA9" s="224" t="n"/>
      <c r="BB9" s="224" t="n"/>
      <c r="BC9" s="224" t="n"/>
      <c r="BD9" s="224" t="n"/>
      <c r="BE9" s="224" t="n"/>
      <c r="BF9" s="224" t="n"/>
      <c r="BG9" s="224" t="n"/>
      <c r="BH9" s="224" t="n"/>
      <c r="BI9" s="224" t="n"/>
      <c r="BJ9" s="224" t="n"/>
      <c r="BK9" s="224" t="n"/>
      <c r="BL9" s="224" t="n"/>
      <c r="BM9" s="224" t="n"/>
      <c r="BN9" s="224" t="n"/>
      <c r="BO9" s="224" t="n"/>
      <c r="BP9" s="224" t="n"/>
      <c r="BQ9" s="224" t="n"/>
      <c r="BR9" s="224" t="n"/>
      <c r="BS9" s="224" t="n"/>
      <c r="BT9" s="224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</row>
    <row r="10">
      <c r="A10" s="1" t="n"/>
      <c r="B10" s="1" t="n"/>
      <c r="C10" s="20" t="n"/>
      <c r="D10" s="20" t="n"/>
      <c r="E10" s="19" t="n"/>
      <c r="F10" s="19" t="n"/>
      <c r="G10" s="19" t="n"/>
      <c r="H10" s="19" t="inlineStr">
        <is>
          <t>I. График образовательного процесса</t>
        </is>
      </c>
      <c r="I10" s="19" t="n"/>
      <c r="J10" s="19" t="n"/>
      <c r="K10" s="19" t="n"/>
      <c r="L10" s="19" t="n"/>
      <c r="M10" s="19" t="n"/>
      <c r="N10" s="19" t="n"/>
      <c r="O10" s="19" t="n"/>
      <c r="P10" s="19" t="n"/>
      <c r="Q10" s="19" t="n"/>
      <c r="R10" s="19" t="n"/>
      <c r="S10" s="20" t="n"/>
      <c r="T10" s="20" t="n"/>
      <c r="U10" s="20" t="n"/>
      <c r="V10" s="20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42" t="n"/>
      <c r="AL10" s="42" t="n"/>
      <c r="AM10" s="42" t="n"/>
      <c r="AN10" s="42" t="n"/>
      <c r="AO10" s="42" t="n"/>
      <c r="AP10" s="42" t="n"/>
      <c r="AQ10" s="42" t="n"/>
      <c r="AR10" s="42" t="n"/>
      <c r="AS10" s="46" t="n"/>
      <c r="AT10" s="41" t="n"/>
      <c r="AU10" s="41" t="n"/>
      <c r="AV10" s="46" t="n"/>
      <c r="AW10" s="46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inlineStr">
        <is>
          <t>II. Сводные данные по бюджету времени (в неделях)</t>
        </is>
      </c>
      <c r="BO10" s="46" t="n"/>
      <c r="BP10" s="46" t="n"/>
      <c r="BQ10" s="46" t="n"/>
      <c r="BR10" s="46" t="n"/>
      <c r="BS10" s="46" t="n"/>
      <c r="BT10" s="46" t="n"/>
      <c r="BU10" s="46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</row>
    <row r="11">
      <c r="A11" s="1" t="n"/>
      <c r="B11" s="2133" t="inlineStr">
        <is>
          <t>КУРСЫ</t>
        </is>
      </c>
      <c r="C11" s="2134" t="n"/>
      <c r="D11" s="912" t="inlineStr">
        <is>
          <t>сентябрь</t>
        </is>
      </c>
      <c r="E11" s="50" t="n"/>
      <c r="F11" s="50" t="n"/>
      <c r="G11" s="51" t="n"/>
      <c r="H11" s="49" t="n"/>
      <c r="I11" s="51" t="n"/>
      <c r="J11" s="549" t="n"/>
      <c r="K11" s="49" t="inlineStr">
        <is>
          <t>ноябрь</t>
        </is>
      </c>
      <c r="L11" s="50" t="n"/>
      <c r="M11" s="50" t="n"/>
      <c r="N11" s="51" t="n"/>
      <c r="O11" s="49" t="inlineStr">
        <is>
          <t>декабрь</t>
        </is>
      </c>
      <c r="P11" s="50" t="n"/>
      <c r="Q11" s="50" t="n"/>
      <c r="R11" s="51" t="n"/>
      <c r="S11" s="547" t="n"/>
      <c r="T11" s="49" t="inlineStr">
        <is>
          <t>январь</t>
        </is>
      </c>
      <c r="U11" s="50" t="n"/>
      <c r="V11" s="51" t="n"/>
      <c r="W11" s="547" t="n"/>
      <c r="X11" s="695" t="n"/>
      <c r="Y11" s="49" t="inlineStr">
        <is>
          <t>февраль</t>
        </is>
      </c>
      <c r="Z11" s="50" t="n"/>
      <c r="AA11" s="51" t="n"/>
      <c r="AB11" s="550" t="n"/>
      <c r="AC11" s="49" t="inlineStr">
        <is>
          <t>март</t>
        </is>
      </c>
      <c r="AD11" s="50" t="n"/>
      <c r="AE11" s="50" t="n"/>
      <c r="AF11" s="51" t="n"/>
      <c r="AG11" s="550" t="n"/>
      <c r="AH11" s="49" t="inlineStr">
        <is>
          <t>апрель</t>
        </is>
      </c>
      <c r="AI11" s="50" t="n"/>
      <c r="AJ11" s="51" t="n"/>
      <c r="AK11" s="550" t="n"/>
      <c r="AL11" s="49" t="inlineStr">
        <is>
          <t>май</t>
        </is>
      </c>
      <c r="AM11" s="50" t="n"/>
      <c r="AN11" s="50" t="n"/>
      <c r="AO11" s="51" t="n"/>
      <c r="AP11" s="49" t="inlineStr">
        <is>
          <t>июнь</t>
        </is>
      </c>
      <c r="AQ11" s="50" t="n"/>
      <c r="AR11" s="50" t="n"/>
      <c r="AS11" s="51" t="n"/>
      <c r="AT11" s="2135" t="n"/>
      <c r="AU11" s="49" t="inlineStr">
        <is>
          <t>июль</t>
        </is>
      </c>
      <c r="AV11" s="50" t="n"/>
      <c r="AW11" s="51" t="n"/>
      <c r="AX11" s="549" t="n"/>
      <c r="AY11" s="49" t="inlineStr">
        <is>
          <t>август</t>
        </is>
      </c>
      <c r="AZ11" s="50" t="n"/>
      <c r="BA11" s="50" t="n"/>
      <c r="BB11" s="51" t="n"/>
      <c r="BC11" s="696" t="inlineStr">
        <is>
          <t>Самостоятельная работа по изучению дисциплин учебного плана</t>
        </is>
      </c>
      <c r="BD11" s="53" t="n"/>
      <c r="BE11" s="697" t="inlineStr">
        <is>
          <t>Установочная сессия</t>
        </is>
      </c>
      <c r="BF11" s="552" t="n"/>
      <c r="BG11" s="699" t="inlineStr">
        <is>
          <t>Лабораторно-экзаменационная сессия</t>
        </is>
      </c>
      <c r="BH11" s="695" t="n"/>
      <c r="BI11" s="2136" t="inlineStr">
        <is>
          <t>Производственные практики</t>
        </is>
      </c>
      <c r="BJ11" s="661" t="n"/>
      <c r="BK11" s="699" t="inlineStr">
        <is>
          <t>Магистерская диссертация</t>
        </is>
      </c>
      <c r="BL11" s="695" t="n"/>
      <c r="BM11" s="699" t="inlineStr">
        <is>
          <t>Итоговая аттестация</t>
        </is>
      </c>
      <c r="BN11" s="695" t="n"/>
      <c r="BO11" s="700" t="inlineStr">
        <is>
          <t>Всего</t>
        </is>
      </c>
      <c r="BP11" s="695" t="n"/>
      <c r="BQ11" s="32" t="n"/>
      <c r="BR11" s="32" t="n"/>
      <c r="BS11" s="32" t="n"/>
      <c r="BT11" s="32" t="n"/>
      <c r="BU11" s="32" t="n"/>
      <c r="BV11" s="32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</row>
    <row r="12">
      <c r="A12" s="1" t="n"/>
      <c r="B12" s="2138" t="n"/>
      <c r="C12" s="1148" t="n"/>
      <c r="D12" s="916" t="n">
        <v>1</v>
      </c>
      <c r="E12" s="309" t="n">
        <v>8</v>
      </c>
      <c r="F12" s="309" t="n">
        <v>15</v>
      </c>
      <c r="G12" s="309" t="n">
        <v>22</v>
      </c>
      <c r="H12" s="309" t="n">
        <v>13</v>
      </c>
      <c r="I12" s="309" t="n">
        <v>20</v>
      </c>
      <c r="J12" s="311" t="n">
        <v>27</v>
      </c>
      <c r="K12" s="309" t="n">
        <v>3</v>
      </c>
      <c r="L12" s="309" t="n">
        <v>10</v>
      </c>
      <c r="M12" s="309" t="n">
        <v>17</v>
      </c>
      <c r="N12" s="309" t="n">
        <v>24</v>
      </c>
      <c r="O12" s="309" t="n">
        <v>1</v>
      </c>
      <c r="P12" s="309" t="n">
        <v>8</v>
      </c>
      <c r="Q12" s="309" t="n">
        <v>15</v>
      </c>
      <c r="R12" s="309" t="n">
        <v>22</v>
      </c>
      <c r="S12" s="311" t="n">
        <v>29</v>
      </c>
      <c r="T12" s="309" t="n">
        <v>5</v>
      </c>
      <c r="U12" s="309" t="n">
        <v>12</v>
      </c>
      <c r="V12" s="309" t="n">
        <v>19</v>
      </c>
      <c r="W12" s="311" t="n">
        <v>26</v>
      </c>
      <c r="X12" s="141" t="n"/>
      <c r="Y12" s="309" t="n">
        <v>2</v>
      </c>
      <c r="Z12" s="309" t="n">
        <v>9</v>
      </c>
      <c r="AA12" s="309" t="n">
        <v>16</v>
      </c>
      <c r="AB12" s="310" t="n">
        <v>23</v>
      </c>
      <c r="AC12" s="309" t="n">
        <v>2</v>
      </c>
      <c r="AD12" s="309" t="n">
        <v>9</v>
      </c>
      <c r="AE12" s="309" t="n">
        <v>16</v>
      </c>
      <c r="AF12" s="309" t="n">
        <v>23</v>
      </c>
      <c r="AG12" s="310" t="n">
        <v>30</v>
      </c>
      <c r="AH12" s="309" t="n">
        <v>6</v>
      </c>
      <c r="AI12" s="309" t="n">
        <v>13</v>
      </c>
      <c r="AJ12" s="309" t="n">
        <v>20</v>
      </c>
      <c r="AK12" s="310" t="n">
        <v>27</v>
      </c>
      <c r="AL12" s="309" t="n">
        <v>4</v>
      </c>
      <c r="AM12" s="309" t="n">
        <v>11</v>
      </c>
      <c r="AN12" s="309" t="n">
        <v>18</v>
      </c>
      <c r="AO12" s="309" t="n">
        <v>25</v>
      </c>
      <c r="AP12" s="309" t="n">
        <v>1</v>
      </c>
      <c r="AQ12" s="309" t="n">
        <v>8</v>
      </c>
      <c r="AR12" s="309" t="n">
        <v>15</v>
      </c>
      <c r="AS12" s="309" t="n">
        <v>22</v>
      </c>
      <c r="AT12" s="917" t="n">
        <v>29</v>
      </c>
      <c r="AU12" s="309" t="n">
        <v>6</v>
      </c>
      <c r="AV12" s="309" t="n">
        <v>13</v>
      </c>
      <c r="AW12" s="309" t="n">
        <v>20</v>
      </c>
      <c r="AX12" s="311" t="n">
        <v>27</v>
      </c>
      <c r="AY12" s="313" t="n">
        <v>3</v>
      </c>
      <c r="AZ12" s="313" t="n">
        <v>10</v>
      </c>
      <c r="BA12" s="313" t="n">
        <v>17</v>
      </c>
      <c r="BB12" s="314" t="n">
        <v>24</v>
      </c>
      <c r="BC12" s="112" t="n"/>
      <c r="BD12" s="115" t="n"/>
      <c r="BE12" s="561" t="n"/>
      <c r="BF12" s="115" t="n"/>
      <c r="BG12" s="561" t="n"/>
      <c r="BH12" s="701" t="n"/>
      <c r="BI12" s="561" t="n"/>
      <c r="BJ12" s="1" t="n"/>
      <c r="BK12" s="561" t="n"/>
      <c r="BL12" s="701" t="n"/>
      <c r="BM12" s="561" t="n"/>
      <c r="BN12" s="701" t="n"/>
      <c r="BO12" s="561" t="n"/>
      <c r="BP12" s="701" t="n"/>
      <c r="BQ12" s="32" t="n"/>
      <c r="BR12" s="32" t="n"/>
      <c r="BS12" s="32" t="n"/>
      <c r="BT12" s="32" t="n"/>
      <c r="BU12" s="32" t="n"/>
      <c r="BV12" s="32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</row>
    <row r="13">
      <c r="A13" s="1" t="n"/>
      <c r="B13" s="2138" t="n"/>
      <c r="C13" s="1148" t="n"/>
      <c r="D13" s="918" t="n">
        <v>7</v>
      </c>
      <c r="E13" s="316" t="n">
        <v>14</v>
      </c>
      <c r="F13" s="316" t="n">
        <v>21</v>
      </c>
      <c r="G13" s="316" t="n">
        <v>28</v>
      </c>
      <c r="H13" s="316" t="n">
        <v>19</v>
      </c>
      <c r="I13" s="316" t="n">
        <v>26</v>
      </c>
      <c r="J13" s="316" t="n">
        <v>2</v>
      </c>
      <c r="K13" s="316" t="n">
        <v>9</v>
      </c>
      <c r="L13" s="316" t="n">
        <v>16</v>
      </c>
      <c r="M13" s="316" t="n">
        <v>23</v>
      </c>
      <c r="N13" s="316" t="n">
        <v>30</v>
      </c>
      <c r="O13" s="316" t="n">
        <v>7</v>
      </c>
      <c r="P13" s="316" t="n">
        <v>14</v>
      </c>
      <c r="Q13" s="316" t="n">
        <v>21</v>
      </c>
      <c r="R13" s="316" t="n">
        <v>28</v>
      </c>
      <c r="S13" s="316" t="n">
        <v>4</v>
      </c>
      <c r="T13" s="316" t="n">
        <v>11</v>
      </c>
      <c r="U13" s="316" t="n">
        <v>18</v>
      </c>
      <c r="V13" s="316" t="n">
        <v>25</v>
      </c>
      <c r="W13" s="316" t="n">
        <v>1</v>
      </c>
      <c r="X13" s="317" t="n"/>
      <c r="Y13" s="316" t="n">
        <v>8</v>
      </c>
      <c r="Z13" s="316" t="n">
        <v>15</v>
      </c>
      <c r="AA13" s="316" t="n">
        <v>22</v>
      </c>
      <c r="AB13" s="316" t="n">
        <v>1</v>
      </c>
      <c r="AC13" s="316" t="n">
        <v>8</v>
      </c>
      <c r="AD13" s="316" t="n">
        <v>15</v>
      </c>
      <c r="AE13" s="316" t="n">
        <v>22</v>
      </c>
      <c r="AF13" s="316" t="n">
        <v>29</v>
      </c>
      <c r="AG13" s="316" t="n">
        <v>5</v>
      </c>
      <c r="AH13" s="316" t="n">
        <v>12</v>
      </c>
      <c r="AI13" s="316" t="n">
        <v>19</v>
      </c>
      <c r="AJ13" s="316" t="n">
        <v>26</v>
      </c>
      <c r="AK13" s="316" t="n">
        <v>3</v>
      </c>
      <c r="AL13" s="316" t="n">
        <v>10</v>
      </c>
      <c r="AM13" s="316" t="n">
        <v>17</v>
      </c>
      <c r="AN13" s="316" t="n">
        <v>24</v>
      </c>
      <c r="AO13" s="316" t="n">
        <v>31</v>
      </c>
      <c r="AP13" s="316" t="n">
        <v>7</v>
      </c>
      <c r="AQ13" s="316" t="n">
        <v>14</v>
      </c>
      <c r="AR13" s="316" t="n">
        <v>21</v>
      </c>
      <c r="AS13" s="316" t="n">
        <v>28</v>
      </c>
      <c r="AT13" s="919" t="n">
        <v>5</v>
      </c>
      <c r="AU13" s="316" t="n">
        <v>12</v>
      </c>
      <c r="AV13" s="316" t="n">
        <v>19</v>
      </c>
      <c r="AW13" s="316" t="n">
        <v>26</v>
      </c>
      <c r="AX13" s="316" t="n">
        <v>2</v>
      </c>
      <c r="AY13" s="310" t="n">
        <v>9</v>
      </c>
      <c r="AZ13" s="310" t="n">
        <v>16</v>
      </c>
      <c r="BA13" s="310" t="n">
        <v>23</v>
      </c>
      <c r="BB13" s="319" t="n">
        <v>31</v>
      </c>
      <c r="BC13" s="112" t="n"/>
      <c r="BD13" s="115" t="n"/>
      <c r="BE13" s="561" t="n"/>
      <c r="BF13" s="115" t="n"/>
      <c r="BG13" s="561" t="n"/>
      <c r="BH13" s="701" t="n"/>
      <c r="BI13" s="561" t="n"/>
      <c r="BJ13" s="1" t="n"/>
      <c r="BK13" s="561" t="n"/>
      <c r="BL13" s="701" t="n"/>
      <c r="BM13" s="561" t="n"/>
      <c r="BN13" s="701" t="n"/>
      <c r="BO13" s="561" t="n"/>
      <c r="BP13" s="701" t="n"/>
      <c r="BQ13" s="32" t="n"/>
      <c r="BR13" s="32" t="n"/>
      <c r="BS13" s="32" t="n"/>
      <c r="BT13" s="32" t="n"/>
      <c r="BU13" s="32" t="n"/>
      <c r="BV13" s="32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</row>
    <row r="14">
      <c r="A14" s="1" t="n"/>
      <c r="B14" s="2139" t="n"/>
      <c r="C14" s="2140" t="n"/>
      <c r="D14" s="2141" t="n">
        <v>1</v>
      </c>
      <c r="E14" s="322" t="n">
        <v>2</v>
      </c>
      <c r="F14" s="322" t="n">
        <v>3</v>
      </c>
      <c r="G14" s="322" t="n">
        <v>4</v>
      </c>
      <c r="H14" s="322" t="n">
        <v>7</v>
      </c>
      <c r="I14" s="322" t="n">
        <v>8</v>
      </c>
      <c r="J14" s="322" t="n">
        <v>9</v>
      </c>
      <c r="K14" s="322" t="n">
        <v>10</v>
      </c>
      <c r="L14" s="322" t="n">
        <v>11</v>
      </c>
      <c r="M14" s="322" t="n">
        <v>12</v>
      </c>
      <c r="N14" s="322" t="n">
        <v>13</v>
      </c>
      <c r="O14" s="322" t="n">
        <v>14</v>
      </c>
      <c r="P14" s="322" t="n">
        <v>15</v>
      </c>
      <c r="Q14" s="322" t="n">
        <v>16</v>
      </c>
      <c r="R14" s="322" t="n">
        <v>17</v>
      </c>
      <c r="S14" s="322" t="n">
        <v>18</v>
      </c>
      <c r="T14" s="322" t="n">
        <v>19</v>
      </c>
      <c r="U14" s="322" t="n">
        <v>20</v>
      </c>
      <c r="V14" s="322" t="n">
        <v>21</v>
      </c>
      <c r="W14" s="322" t="n">
        <v>22</v>
      </c>
      <c r="X14" s="70" t="n"/>
      <c r="Y14" s="322" t="n">
        <v>23</v>
      </c>
      <c r="Z14" s="322" t="n">
        <v>24</v>
      </c>
      <c r="AA14" s="322" t="n">
        <v>25</v>
      </c>
      <c r="AB14" s="322" t="n">
        <v>26</v>
      </c>
      <c r="AC14" s="322" t="n">
        <v>27</v>
      </c>
      <c r="AD14" s="322" t="n">
        <v>28</v>
      </c>
      <c r="AE14" s="322" t="n">
        <v>29</v>
      </c>
      <c r="AF14" s="322" t="n">
        <v>30</v>
      </c>
      <c r="AG14" s="322" t="n">
        <v>31</v>
      </c>
      <c r="AH14" s="322" t="n">
        <v>32</v>
      </c>
      <c r="AI14" s="322" t="n">
        <v>33</v>
      </c>
      <c r="AJ14" s="322" t="n">
        <v>34</v>
      </c>
      <c r="AK14" s="322" t="n">
        <v>35</v>
      </c>
      <c r="AL14" s="322" t="n">
        <v>36</v>
      </c>
      <c r="AM14" s="322" t="n">
        <v>37</v>
      </c>
      <c r="AN14" s="322" t="n">
        <v>38</v>
      </c>
      <c r="AO14" s="322" t="n">
        <v>39</v>
      </c>
      <c r="AP14" s="322" t="n">
        <v>40</v>
      </c>
      <c r="AQ14" s="322" t="n">
        <v>41</v>
      </c>
      <c r="AR14" s="322" t="n">
        <v>42</v>
      </c>
      <c r="AS14" s="322" t="n">
        <v>43</v>
      </c>
      <c r="AT14" s="2142" t="n">
        <v>44</v>
      </c>
      <c r="AU14" s="322" t="n">
        <v>45</v>
      </c>
      <c r="AV14" s="322" t="n">
        <v>46</v>
      </c>
      <c r="AW14" s="322" t="n">
        <v>47</v>
      </c>
      <c r="AX14" s="322" t="n">
        <v>48</v>
      </c>
      <c r="AY14" s="322" t="n">
        <v>49</v>
      </c>
      <c r="AZ14" s="322" t="n">
        <v>50</v>
      </c>
      <c r="BA14" s="322" t="n">
        <v>51</v>
      </c>
      <c r="BB14" s="324" t="n">
        <v>52</v>
      </c>
      <c r="BC14" s="606" t="n"/>
      <c r="BD14" s="609" t="n"/>
      <c r="BE14" s="608" t="n"/>
      <c r="BF14" s="609" t="n"/>
      <c r="BG14" s="608" t="n"/>
      <c r="BH14" s="603" t="n"/>
      <c r="BI14" s="608" t="n"/>
      <c r="BJ14" s="544" t="n"/>
      <c r="BK14" s="608" t="n"/>
      <c r="BL14" s="603" t="n"/>
      <c r="BM14" s="608" t="n"/>
      <c r="BN14" s="603" t="n"/>
      <c r="BO14" s="608" t="n"/>
      <c r="BP14" s="603" t="n"/>
      <c r="BQ14" s="32" t="n"/>
      <c r="BR14" s="32" t="n"/>
      <c r="BS14" s="32" t="n"/>
      <c r="BT14" s="32" t="n"/>
      <c r="BU14" s="32" t="n"/>
      <c r="BV14" s="32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</row>
    <row r="15">
      <c r="A15" s="1" t="n"/>
      <c r="B15" s="924" t="inlineStr">
        <is>
          <t>I</t>
        </is>
      </c>
      <c r="C15" s="161" t="n"/>
      <c r="D15" s="925" t="n"/>
      <c r="E15" s="328" t="inlineStr">
        <is>
          <t>+</t>
        </is>
      </c>
      <c r="F15" s="327" t="n"/>
      <c r="G15" s="327" t="n"/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8" t="n"/>
      <c r="T15" s="329" t="n"/>
      <c r="U15" s="329" t="inlineStr">
        <is>
          <t>:</t>
        </is>
      </c>
      <c r="V15" s="329" t="inlineStr">
        <is>
          <t>:</t>
        </is>
      </c>
      <c r="W15" s="2143" t="n"/>
      <c r="X15" s="1998" t="n"/>
      <c r="Y15" s="329" t="n"/>
      <c r="Z15" s="332" t="n"/>
      <c r="AA15" s="333" t="n"/>
      <c r="AB15" s="332" t="n"/>
      <c r="AC15" s="332" t="n"/>
      <c r="AD15" s="332" t="n"/>
      <c r="AE15" s="332" t="n"/>
      <c r="AF15" s="332" t="n"/>
      <c r="AG15" s="332" t="n"/>
      <c r="AH15" s="332" t="n"/>
      <c r="AI15" s="332" t="n"/>
      <c r="AJ15" s="332" t="n"/>
      <c r="AK15" s="332" t="n"/>
      <c r="AL15" s="328" t="n"/>
      <c r="AM15" s="328" t="n"/>
      <c r="AN15" s="328" t="n"/>
      <c r="AO15" s="329" t="n"/>
      <c r="AP15" s="329" t="inlineStr">
        <is>
          <t>:</t>
        </is>
      </c>
      <c r="AQ15" s="329" t="inlineStr">
        <is>
          <t>:</t>
        </is>
      </c>
      <c r="AR15" s="1" t="n"/>
      <c r="AS15" s="329" t="n"/>
      <c r="AT15" s="2144" t="n"/>
      <c r="AU15" s="329" t="n"/>
      <c r="AV15" s="329" t="n"/>
      <c r="AW15" s="329" t="n"/>
      <c r="AX15" s="329" t="n"/>
      <c r="AY15" s="329" t="n"/>
      <c r="AZ15" s="329" t="n"/>
      <c r="BA15" s="329" t="n"/>
      <c r="BB15" s="329" t="n"/>
      <c r="BC15" s="2145" t="n">
        <v>47</v>
      </c>
      <c r="BD15" s="1998" t="n"/>
      <c r="BE15" s="329" t="n">
        <v>1</v>
      </c>
      <c r="BF15" s="139" t="n"/>
      <c r="BG15" s="2143" t="n">
        <v>4</v>
      </c>
      <c r="BH15" s="1998" t="n"/>
      <c r="BI15" s="2143" t="n"/>
      <c r="BJ15" s="1998" t="n"/>
      <c r="BK15" s="2143" t="n"/>
      <c r="BL15" s="1998" t="n"/>
      <c r="BM15" s="2143" t="n"/>
      <c r="BN15" s="1998" t="n"/>
      <c r="BO15" s="2143">
        <f>BC15+BE15+BG15+BI15+BK15+BM15</f>
        <v/>
      </c>
      <c r="BP15" s="1998" t="n"/>
      <c r="BQ15" s="88" t="n"/>
      <c r="BR15" s="1" t="n"/>
      <c r="BS15" s="88" t="n"/>
      <c r="BT15" s="1" t="n"/>
      <c r="BU15" s="88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</row>
    <row r="16">
      <c r="A16" s="1" t="n"/>
      <c r="B16" s="927" t="inlineStr">
        <is>
          <t>II</t>
        </is>
      </c>
      <c r="C16" s="175" t="n"/>
      <c r="D16" s="928" t="inlineStr">
        <is>
          <t>Х</t>
        </is>
      </c>
      <c r="E16" s="929" t="inlineStr">
        <is>
          <t>Х</t>
        </is>
      </c>
      <c r="F16" s="929" t="inlineStr">
        <is>
          <t>Х</t>
        </is>
      </c>
      <c r="G16" s="929" t="inlineStr">
        <is>
          <t>Х</t>
        </is>
      </c>
      <c r="H16" s="804" t="inlineStr">
        <is>
          <t>Х</t>
        </is>
      </c>
      <c r="I16" s="804" t="inlineStr">
        <is>
          <t>Х</t>
        </is>
      </c>
      <c r="J16" s="804" t="inlineStr">
        <is>
          <t>Х</t>
        </is>
      </c>
      <c r="K16" s="804" t="inlineStr">
        <is>
          <t>Х</t>
        </is>
      </c>
      <c r="L16" s="329" t="inlineStr">
        <is>
          <t>:</t>
        </is>
      </c>
      <c r="M16" s="329" t="inlineStr">
        <is>
          <t>:</t>
        </is>
      </c>
      <c r="N16" s="803" t="n"/>
      <c r="O16" s="803" t="n"/>
      <c r="P16" s="803" t="n"/>
      <c r="Q16" s="803" t="n"/>
      <c r="R16" s="803" t="n"/>
      <c r="S16" s="929" t="n"/>
      <c r="T16" s="804" t="n"/>
      <c r="U16" s="804" t="n"/>
      <c r="V16" s="930" t="n"/>
      <c r="W16" s="930" t="n"/>
      <c r="X16" s="128" t="n"/>
      <c r="Y16" s="804" t="n"/>
      <c r="Z16" s="931" t="n"/>
      <c r="AA16" s="932" t="n"/>
      <c r="AB16" s="931" t="n"/>
      <c r="AC16" s="931" t="n"/>
      <c r="AD16" s="931" t="n"/>
      <c r="AE16" s="931" t="n"/>
      <c r="AF16" s="931" t="n"/>
      <c r="AG16" s="931" t="n"/>
      <c r="AH16" s="931" t="n"/>
      <c r="AI16" s="329" t="inlineStr">
        <is>
          <t>:</t>
        </is>
      </c>
      <c r="AJ16" s="329" t="inlineStr">
        <is>
          <t>:</t>
        </is>
      </c>
      <c r="AK16" s="931" t="n"/>
      <c r="AL16" s="931" t="n"/>
      <c r="AM16" s="931" t="n"/>
      <c r="AN16" s="931" t="n"/>
      <c r="AO16" s="804" t="n"/>
      <c r="AP16" s="804" t="n"/>
      <c r="AQ16" s="804" t="n"/>
      <c r="AR16" s="804" t="n"/>
      <c r="AS16" s="804" t="n"/>
      <c r="AT16" s="933" t="n"/>
      <c r="AU16" s="804" t="n"/>
      <c r="AV16" s="804" t="n"/>
      <c r="AW16" s="804" t="n"/>
      <c r="AX16" s="804" t="n"/>
      <c r="AY16" s="804" t="n"/>
      <c r="AZ16" s="804" t="n"/>
      <c r="BA16" s="804" t="n"/>
      <c r="BB16" s="804" t="n"/>
      <c r="BC16" s="2283" t="n">
        <v>38</v>
      </c>
      <c r="BD16" s="429" t="n"/>
      <c r="BE16" s="804" t="n"/>
      <c r="BF16" s="128" t="n"/>
      <c r="BG16" s="804" t="n">
        <v>4</v>
      </c>
      <c r="BH16" s="128" t="n"/>
      <c r="BI16" s="804" t="n">
        <v>10</v>
      </c>
      <c r="BJ16" s="128" t="n"/>
      <c r="BK16" s="704" t="n"/>
      <c r="BL16" s="705" t="n"/>
      <c r="BM16" s="804" t="n"/>
      <c r="BN16" s="128" t="n"/>
      <c r="BO16" s="2143">
        <f>BC16+BE16+BG16+BI16+BK16+BM16</f>
        <v/>
      </c>
      <c r="BP16" s="1998" t="n"/>
      <c r="BQ16" s="88" t="n"/>
      <c r="BR16" s="88" t="n"/>
      <c r="BS16" s="88" t="n"/>
      <c r="BT16" s="88" t="n"/>
      <c r="BU16" s="88" t="n"/>
      <c r="BV16" s="88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</row>
    <row r="17">
      <c r="A17" s="1" t="n"/>
      <c r="B17" s="2020" t="inlineStr">
        <is>
          <t>III</t>
        </is>
      </c>
      <c r="C17" s="195" t="n"/>
      <c r="D17" s="2150" t="n"/>
      <c r="E17" s="589" t="n"/>
      <c r="F17" s="589" t="inlineStr">
        <is>
          <t>:</t>
        </is>
      </c>
      <c r="G17" s="589" t="inlineStr">
        <is>
          <t>:</t>
        </is>
      </c>
      <c r="H17" s="2151" t="n"/>
      <c r="I17" s="2151" t="n"/>
      <c r="J17" s="2151" t="inlineStr">
        <is>
          <t>/</t>
        </is>
      </c>
      <c r="K17" s="2151" t="inlineStr">
        <is>
          <t>/</t>
        </is>
      </c>
      <c r="L17" s="1875" t="inlineStr">
        <is>
          <t>/</t>
        </is>
      </c>
      <c r="M17" s="1875" t="inlineStr">
        <is>
          <t>/</t>
        </is>
      </c>
      <c r="N17" s="1875" t="inlineStr">
        <is>
          <t>/</t>
        </is>
      </c>
      <c r="O17" s="1875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2152" t="inlineStr">
        <is>
          <t>//</t>
        </is>
      </c>
      <c r="W17" s="2153" t="inlineStr">
        <is>
          <t>//</t>
        </is>
      </c>
      <c r="X17" s="2154" t="n"/>
      <c r="Y17" s="2155" t="n"/>
      <c r="Z17" s="194" t="n"/>
      <c r="AA17" s="194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240" t="n"/>
      <c r="BC17" s="2150" t="n">
        <v>6</v>
      </c>
      <c r="BD17" s="2124" t="n"/>
      <c r="BE17" s="1577" t="n"/>
      <c r="BF17" s="603" t="n"/>
      <c r="BG17" s="589" t="n">
        <v>2</v>
      </c>
      <c r="BH17" s="1059" t="n"/>
      <c r="BI17" s="589" t="n"/>
      <c r="BJ17" s="1059" t="n"/>
      <c r="BK17" s="2156" t="n">
        <v>12</v>
      </c>
      <c r="BL17" s="2157" t="n"/>
      <c r="BM17" s="589" t="n">
        <v>2</v>
      </c>
      <c r="BN17" s="1059" t="n"/>
      <c r="BO17" s="580">
        <f>BC17+BE17+BG17+BI17+BK17+BM17</f>
        <v/>
      </c>
      <c r="BP17" s="613" t="n"/>
      <c r="BQ17" s="88" t="n"/>
      <c r="BR17" s="1" t="n"/>
      <c r="BS17" s="88" t="n"/>
      <c r="BT17" s="1" t="n"/>
      <c r="BU17" s="88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</row>
    <row r="18">
      <c r="A18" s="1" t="n"/>
      <c r="B18" s="75" t="n"/>
      <c r="C18" s="75" t="n"/>
      <c r="D18" s="88" t="n"/>
      <c r="E18" s="88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88" t="n"/>
      <c r="U18" s="88" t="n"/>
      <c r="V18" s="88" t="n"/>
      <c r="W18" s="88" t="n"/>
      <c r="X18" s="347" t="n"/>
      <c r="Y18" s="347" t="n"/>
      <c r="Z18" s="346" t="n"/>
      <c r="AA18" s="346" t="n"/>
      <c r="AB18" s="75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1579">
        <f>BC15+BC16+BC17</f>
        <v/>
      </c>
      <c r="BD18" s="603" t="n"/>
      <c r="BE18" s="1579">
        <f>BE15+BE16+BE17</f>
        <v/>
      </c>
      <c r="BF18" s="603" t="n"/>
      <c r="BG18" s="1579">
        <f>BG15+BG16+BG17</f>
        <v/>
      </c>
      <c r="BH18" s="603" t="n"/>
      <c r="BI18" s="1579">
        <f>BI15+BI16+BI17</f>
        <v/>
      </c>
      <c r="BJ18" s="603" t="n"/>
      <c r="BK18" s="1579">
        <f>BK15+BK16+BK17</f>
        <v/>
      </c>
      <c r="BL18" s="603" t="n"/>
      <c r="BM18" s="1579">
        <f>BM15+BM16+BM17</f>
        <v/>
      </c>
      <c r="BN18" s="603" t="n"/>
      <c r="BO18" s="706">
        <f>BO15+BO16+BO17</f>
        <v/>
      </c>
      <c r="BP18" s="613" t="n"/>
      <c r="BQ18" s="88" t="n"/>
      <c r="BR18" s="1" t="n"/>
      <c r="BS18" s="88" t="n"/>
      <c r="BT18" s="1" t="n"/>
      <c r="BU18" s="88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</row>
    <row r="19">
      <c r="A19" s="92" t="n"/>
      <c r="B19" s="244" t="inlineStr">
        <is>
          <t>Обозначения:</t>
        </is>
      </c>
      <c r="C19" s="244" t="n"/>
      <c r="D19" s="244" t="n"/>
      <c r="E19" s="244" t="n"/>
      <c r="F19" s="244" t="n"/>
      <c r="G19" s="244" t="n"/>
      <c r="H19" s="691" t="n"/>
      <c r="I19" s="691" t="n"/>
      <c r="J19" s="93" t="n"/>
      <c r="K19" s="94" t="inlineStr">
        <is>
          <t>−</t>
        </is>
      </c>
      <c r="L19" s="351" t="inlineStr">
        <is>
          <t>самостоятельная работа по изучению дисциплин учебного плана</t>
        </is>
      </c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351" t="n"/>
      <c r="AB19" s="1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1" t="n"/>
      <c r="AN19" s="1" t="n"/>
      <c r="AO19" s="1" t="n"/>
      <c r="AP19" s="1" t="n"/>
      <c r="AQ19" s="96" t="inlineStr">
        <is>
          <t>//</t>
        </is>
      </c>
      <c r="AR19" s="94" t="inlineStr">
        <is>
          <t>−</t>
        </is>
      </c>
      <c r="AS19" s="91" t="inlineStr">
        <is>
          <t>итоговая аттестация</t>
        </is>
      </c>
      <c r="AT19" s="91" t="n"/>
      <c r="AU19" s="91" t="n"/>
      <c r="AV19" s="91" t="n"/>
      <c r="AW19" s="91" t="n"/>
      <c r="AX19" s="91" t="n"/>
      <c r="AY19" s="92" t="n"/>
      <c r="AZ19" s="92" t="n"/>
      <c r="BA19" s="92" t="n"/>
      <c r="BB19" s="91" t="n"/>
      <c r="BC19" s="97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  <c r="BS19" s="97" t="n"/>
      <c r="BT19" s="97" t="n"/>
      <c r="BU19" s="97" t="n"/>
      <c r="BV19" s="97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</row>
    <row r="20">
      <c r="A20" s="92" t="n"/>
      <c r="B20" s="98" t="n"/>
      <c r="C20" s="91" t="n"/>
      <c r="D20" s="91" t="n"/>
      <c r="E20" s="91" t="n"/>
      <c r="F20" s="92" t="n"/>
      <c r="G20" s="1" t="n"/>
      <c r="H20" s="691" t="n"/>
      <c r="I20" s="691" t="n"/>
      <c r="J20" s="94" t="n"/>
      <c r="K20" s="94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4" t="n"/>
      <c r="AC20" s="94" t="n"/>
      <c r="AD20" s="91" t="n"/>
      <c r="AE20" s="90" t="n"/>
      <c r="AF20" s="90" t="n"/>
      <c r="AG20" s="90" t="n"/>
      <c r="AH20" s="90" t="n"/>
      <c r="AI20" s="90" t="n"/>
      <c r="AJ20" s="92" t="n"/>
      <c r="AK20" s="92" t="n"/>
      <c r="AL20" s="1" t="n"/>
      <c r="AM20" s="1" t="n"/>
      <c r="AN20" s="1" t="n"/>
      <c r="AO20" s="354" t="n"/>
      <c r="AP20" s="94" t="n"/>
      <c r="AQ20" s="91" t="n"/>
      <c r="AR20" s="91" t="n"/>
      <c r="AS20" s="91" t="n"/>
      <c r="AT20" s="91" t="n"/>
      <c r="AU20" s="91" t="n"/>
      <c r="AV20" s="91" t="n"/>
      <c r="AW20" s="92" t="n"/>
      <c r="AX20" s="92" t="n"/>
      <c r="AY20" s="92" t="n"/>
      <c r="AZ20" s="91" t="n"/>
      <c r="BA20" s="97" t="n"/>
      <c r="BB20" s="97" t="n"/>
      <c r="BC20" s="97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97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</row>
    <row r="21">
      <c r="A21" s="92" t="n"/>
      <c r="B21" s="91" t="n"/>
      <c r="C21" s="91" t="n"/>
      <c r="D21" s="91" t="n"/>
      <c r="E21" s="91" t="n"/>
      <c r="F21" s="1" t="n"/>
      <c r="G21" s="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8" t="n"/>
      <c r="Q21" s="98" t="n"/>
      <c r="R21" s="98" t="n"/>
      <c r="S21" s="98" t="n"/>
      <c r="T21" s="1" t="n"/>
      <c r="U21" s="1" t="n"/>
      <c r="V21" s="1" t="n"/>
      <c r="W21" s="1" t="n"/>
      <c r="X21" s="1" t="n"/>
      <c r="Y21" s="1" t="n"/>
      <c r="Z21" s="1" t="n"/>
      <c r="AA21" s="91" t="n"/>
      <c r="AB21" s="91" t="n"/>
      <c r="AC21" s="91" t="n"/>
      <c r="AD21" s="90" t="n"/>
      <c r="AE21" s="90" t="n"/>
      <c r="AF21" s="90" t="n"/>
      <c r="AG21" s="90" t="n"/>
      <c r="AH21" s="90" t="n"/>
      <c r="AI21" s="91" t="n"/>
      <c r="AJ21" s="91" t="n"/>
      <c r="AK21" s="1" t="n"/>
      <c r="AL21" s="1" t="n"/>
      <c r="AM21" s="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2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1" t="n"/>
      <c r="BI21" s="91" t="n"/>
      <c r="BJ21" s="91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</row>
    <row r="22">
      <c r="A22" s="94" t="n"/>
      <c r="B22" s="91" t="n"/>
      <c r="C22" s="91" t="n"/>
      <c r="D22" s="351" t="n"/>
      <c r="E22" s="1" t="n"/>
      <c r="F22" s="1" t="n"/>
      <c r="G22" s="1" t="n"/>
      <c r="H22" s="691" t="n"/>
      <c r="I22" s="691" t="n"/>
      <c r="J22" s="95" t="inlineStr">
        <is>
          <t>:</t>
        </is>
      </c>
      <c r="K22" s="94" t="inlineStr">
        <is>
          <t>−</t>
        </is>
      </c>
      <c r="L22" s="351" t="inlineStr">
        <is>
          <t>лабораторно-экзаменационная сессия (ЛЭС)</t>
        </is>
      </c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1" t="n"/>
      <c r="AN22" s="1" t="n"/>
      <c r="AO22" s="1" t="n"/>
      <c r="AP22" s="1" t="n"/>
      <c r="AQ22" s="95" t="inlineStr">
        <is>
          <t>+</t>
        </is>
      </c>
      <c r="AR22" s="94" t="inlineStr">
        <is>
          <t>−</t>
        </is>
      </c>
      <c r="AS22" s="91" t="inlineStr">
        <is>
          <t>установочная сессия (УС)</t>
        </is>
      </c>
      <c r="AT22" s="97" t="n"/>
      <c r="AU22" s="97" t="n"/>
      <c r="AV22" s="97" t="n"/>
      <c r="AW22" s="92" t="n"/>
      <c r="AX22" s="90" t="n"/>
      <c r="AY22" s="90" t="n"/>
      <c r="AZ22" s="92" t="n"/>
      <c r="BA22" s="92" t="n"/>
      <c r="BB22" s="91" t="n"/>
      <c r="BC22" s="90" t="n"/>
      <c r="BD22" s="90" t="n"/>
      <c r="BE22" s="90" t="n"/>
      <c r="BF22" s="90" t="n"/>
      <c r="BG22" s="90" t="n"/>
      <c r="BH22" s="90" t="n"/>
      <c r="BI22" s="90" t="n"/>
      <c r="BJ22" s="90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</row>
    <row r="23">
      <c r="A23" s="94" t="n"/>
      <c r="B23" s="91" t="n"/>
      <c r="C23" s="91" t="n"/>
      <c r="D23" s="351" t="n"/>
      <c r="E23" s="1" t="n"/>
      <c r="F23" s="1" t="n"/>
      <c r="G23" s="1" t="n"/>
      <c r="H23" s="691" t="n"/>
      <c r="I23" s="691" t="n"/>
      <c r="J23" s="14" t="n"/>
      <c r="K23" s="94" t="n"/>
      <c r="L23" s="351" t="n"/>
      <c r="M23" s="351" t="n"/>
      <c r="N23" s="351" t="n"/>
      <c r="O23" s="351" t="n"/>
      <c r="P23" s="351" t="n"/>
      <c r="Q23" s="351" t="n"/>
      <c r="R23" s="351" t="n"/>
      <c r="S23" s="351" t="n"/>
      <c r="T23" s="351" t="n"/>
      <c r="U23" s="351" t="n"/>
      <c r="V23" s="351" t="n"/>
      <c r="W23" s="351" t="n"/>
      <c r="X23" s="351" t="n"/>
      <c r="Y23" s="351" t="n"/>
      <c r="Z23" s="351" t="n"/>
      <c r="AA23" s="351" t="n"/>
      <c r="AB23" s="1" t="n"/>
      <c r="AC23" s="354" t="n"/>
      <c r="AD23" s="94" t="n"/>
      <c r="AE23" s="91" t="n"/>
      <c r="AF23" s="90" t="n"/>
      <c r="AG23" s="90" t="n"/>
      <c r="AH23" s="90" t="n"/>
      <c r="AI23" s="90" t="n"/>
      <c r="AJ23" s="90" t="n"/>
      <c r="AK23" s="92" t="n"/>
      <c r="AL23" s="92" t="n"/>
      <c r="AM23" s="1" t="n"/>
      <c r="AN23" s="1" t="n"/>
      <c r="AO23" s="1" t="n"/>
      <c r="AP23" s="1" t="n"/>
      <c r="AQ23" s="14" t="n"/>
      <c r="AR23" s="94" t="n"/>
      <c r="AS23" s="91" t="n"/>
      <c r="AT23" s="97" t="n"/>
      <c r="AU23" s="97" t="n"/>
      <c r="AV23" s="97" t="n"/>
      <c r="AW23" s="92" t="n"/>
      <c r="AX23" s="90" t="n"/>
      <c r="AY23" s="90" t="n"/>
      <c r="AZ23" s="92" t="n"/>
      <c r="BA23" s="92" t="n"/>
      <c r="BB23" s="91" t="n"/>
      <c r="BC23" s="90" t="n"/>
      <c r="BD23" s="90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</row>
    <row r="24">
      <c r="A24" s="282" t="n"/>
      <c r="B24" s="94" t="n"/>
      <c r="C24" s="3618" t="inlineStr">
        <is>
          <t>III. План образовательного процесса</t>
        </is>
      </c>
      <c r="D24" s="544" t="n"/>
      <c r="E24" s="544" t="n"/>
      <c r="F24" s="544" t="n"/>
      <c r="G24" s="544" t="n"/>
      <c r="H24" s="544" t="n"/>
      <c r="I24" s="544" t="n"/>
      <c r="J24" s="544" t="n"/>
      <c r="K24" s="544" t="n"/>
      <c r="L24" s="544" t="n"/>
      <c r="M24" s="544" t="n"/>
      <c r="N24" s="544" t="n"/>
      <c r="O24" s="544" t="n"/>
      <c r="P24" s="544" t="n"/>
      <c r="Q24" s="544" t="n"/>
      <c r="R24" s="544" t="n"/>
      <c r="S24" s="544" t="n"/>
      <c r="T24" s="544" t="n"/>
      <c r="U24" s="544" t="n"/>
      <c r="V24" s="544" t="n"/>
      <c r="W24" s="544" t="n"/>
      <c r="X24" s="544" t="n"/>
      <c r="Y24" s="544" t="n"/>
      <c r="Z24" s="544" t="n"/>
      <c r="AA24" s="544" t="n"/>
      <c r="AB24" s="544" t="n"/>
      <c r="AC24" s="544" t="n"/>
      <c r="AD24" s="544" t="n"/>
      <c r="AE24" s="544" t="n"/>
      <c r="AF24" s="544" t="n"/>
      <c r="AG24" s="544" t="n"/>
      <c r="AH24" s="544" t="n"/>
      <c r="AI24" s="544" t="n"/>
      <c r="AJ24" s="544" t="n"/>
      <c r="AK24" s="544" t="n"/>
      <c r="AL24" s="544" t="n"/>
      <c r="AM24" s="544" t="n"/>
      <c r="AN24" s="544" t="n"/>
      <c r="AO24" s="544" t="n"/>
      <c r="AP24" s="544" t="n"/>
      <c r="AQ24" s="544" t="n"/>
      <c r="AR24" s="544" t="n"/>
      <c r="AS24" s="544" t="n"/>
      <c r="AT24" s="544" t="n"/>
      <c r="AU24" s="544" t="n"/>
      <c r="AV24" s="544" t="n"/>
      <c r="AW24" s="544" t="n"/>
      <c r="AX24" s="544" t="n"/>
      <c r="AY24" s="544" t="n"/>
      <c r="AZ24" s="544" t="n"/>
      <c r="BA24" s="544" t="n"/>
      <c r="BB24" s="544" t="n"/>
      <c r="BC24" s="544" t="n"/>
      <c r="BD24" s="544" t="n"/>
      <c r="BE24" s="544" t="n"/>
      <c r="BF24" s="544" t="n"/>
      <c r="BG24" s="544" t="n"/>
      <c r="BH24" s="544" t="n"/>
      <c r="BI24" s="544" t="n"/>
      <c r="BJ24" s="544" t="n"/>
      <c r="BK24" s="544" t="n"/>
      <c r="BL24" s="544" t="n"/>
      <c r="BM24" s="544" t="n"/>
      <c r="BN24" s="544" t="n"/>
      <c r="BO24" s="544" t="n"/>
      <c r="BP24" s="544" t="n"/>
      <c r="BQ24" s="544" t="n"/>
      <c r="BR24" s="19" t="n"/>
      <c r="BS24" s="19" t="n"/>
      <c r="BT24" s="19" t="n"/>
      <c r="BU24" s="282" t="n"/>
      <c r="BV24" s="282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</row>
    <row r="25">
      <c r="A25" s="1" t="n"/>
      <c r="B25" s="2160" t="inlineStr">
        <is>
          <t>№ п/п</t>
        </is>
      </c>
      <c r="C25" s="53" t="n"/>
      <c r="D25" s="1063" t="inlineStr">
        <is>
          <t>Название модуля, учебной дисциплины, курсового проекта (курсовой работы)</t>
        </is>
      </c>
      <c r="E25" s="661" t="n"/>
      <c r="F25" s="661" t="n"/>
      <c r="G25" s="661" t="n"/>
      <c r="H25" s="661" t="n"/>
      <c r="I25" s="661" t="n"/>
      <c r="J25" s="661" t="n"/>
      <c r="K25" s="661" t="n"/>
      <c r="L25" s="661" t="n"/>
      <c r="M25" s="661" t="n"/>
      <c r="N25" s="661" t="n"/>
      <c r="O25" s="661" t="n"/>
      <c r="P25" s="661" t="n"/>
      <c r="Q25" s="661" t="n"/>
      <c r="R25" s="661" t="n"/>
      <c r="S25" s="662" t="n"/>
      <c r="T25" s="1463" t="inlineStr">
        <is>
          <t>Экзамены</t>
        </is>
      </c>
      <c r="U25" s="104" t="n"/>
      <c r="V25" s="1463" t="inlineStr">
        <is>
          <t>Зачеты</t>
        </is>
      </c>
      <c r="W25" s="104" t="n"/>
      <c r="X25" s="1525" t="inlineStr">
        <is>
          <t>Количество академических часов</t>
        </is>
      </c>
      <c r="Y25" s="585" t="n"/>
      <c r="Z25" s="585" t="n"/>
      <c r="AA25" s="585" t="n"/>
      <c r="AB25" s="585" t="n"/>
      <c r="AC25" s="585" t="n"/>
      <c r="AD25" s="585" t="n"/>
      <c r="AE25" s="585" t="n"/>
      <c r="AF25" s="585" t="n"/>
      <c r="AG25" s="585" t="n"/>
      <c r="AH25" s="585" t="n"/>
      <c r="AI25" s="585" t="n"/>
      <c r="AJ25" s="585" t="n"/>
      <c r="AK25" s="585" t="n"/>
      <c r="AL25" s="707" t="inlineStr">
        <is>
          <t>Распределение по курсам и УС, ЛЭС</t>
        </is>
      </c>
      <c r="AM25" s="585" t="n"/>
      <c r="AN25" s="585" t="n"/>
      <c r="AO25" s="585" t="n"/>
      <c r="AP25" s="585" t="n"/>
      <c r="AQ25" s="585" t="n"/>
      <c r="AR25" s="585" t="n"/>
      <c r="AS25" s="585" t="n"/>
      <c r="AT25" s="585" t="n"/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5" t="n"/>
      <c r="BF25" s="585" t="n"/>
      <c r="BG25" s="585" t="n"/>
      <c r="BH25" s="585" t="n"/>
      <c r="BI25" s="585" t="n"/>
      <c r="BJ25" s="585" t="n"/>
      <c r="BK25" s="585" t="n"/>
      <c r="BL25" s="585" t="n"/>
      <c r="BM25" s="585" t="n"/>
      <c r="BN25" s="585" t="n"/>
      <c r="BO25" s="585" t="n"/>
      <c r="BP25" s="585" t="n"/>
      <c r="BQ25" s="586" t="n"/>
      <c r="BR25" s="1065" t="inlineStr">
        <is>
          <t>Код компетенции</t>
        </is>
      </c>
      <c r="BS25" s="101" t="n"/>
      <c r="BT25" s="101" t="n"/>
      <c r="BU25" s="104" t="n"/>
      <c r="BV25" s="1" t="n"/>
      <c r="BW25" s="355" t="n"/>
      <c r="BX25" s="355" t="n"/>
      <c r="BY25" s="355" t="n"/>
      <c r="BZ25" s="355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</row>
    <row r="26">
      <c r="A26" s="1" t="n"/>
      <c r="B26" s="112" t="n"/>
      <c r="C26" s="115" t="n"/>
      <c r="D26" s="56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14" t="n"/>
      <c r="T26" s="112" t="n"/>
      <c r="U26" s="114" t="n"/>
      <c r="V26" s="112" t="n"/>
      <c r="W26" s="114" t="n"/>
      <c r="X26" s="708" t="inlineStr">
        <is>
          <t>Всего</t>
        </is>
      </c>
      <c r="Y26" s="53" t="n"/>
      <c r="Z26" s="2284" t="inlineStr">
        <is>
          <t xml:space="preserve">Аудиторных: дневная форма получения образования </t>
        </is>
      </c>
      <c r="AA26" s="552" t="n"/>
      <c r="AB26" s="2285" t="inlineStr">
        <is>
          <t xml:space="preserve">Аудиторных: заочная форма получения образования </t>
        </is>
      </c>
      <c r="AC26" s="661" t="n"/>
      <c r="AD26" s="1527" t="inlineStr">
        <is>
          <t>Из них</t>
        </is>
      </c>
      <c r="AE26" s="585" t="n"/>
      <c r="AF26" s="585" t="n"/>
      <c r="AG26" s="585" t="n"/>
      <c r="AH26" s="585" t="n"/>
      <c r="AI26" s="585" t="n"/>
      <c r="AJ26" s="585" t="n"/>
      <c r="AK26" s="585" t="n"/>
      <c r="AL26" s="1580" t="inlineStr">
        <is>
          <t>I курс</t>
        </is>
      </c>
      <c r="AM26" s="585" t="n"/>
      <c r="AN26" s="585" t="n"/>
      <c r="AO26" s="585" t="n"/>
      <c r="AP26" s="585" t="n"/>
      <c r="AQ26" s="585" t="n"/>
      <c r="AR26" s="585" t="n"/>
      <c r="AS26" s="585" t="n"/>
      <c r="AT26" s="585" t="n"/>
      <c r="AU26" s="585" t="n"/>
      <c r="AV26" s="585" t="n"/>
      <c r="AW26" s="585" t="n"/>
      <c r="AX26" s="585" t="n"/>
      <c r="AY26" s="585" t="n"/>
      <c r="AZ26" s="707" t="inlineStr">
        <is>
          <t>II курс</t>
        </is>
      </c>
      <c r="BA26" s="585" t="n"/>
      <c r="BB26" s="585" t="n"/>
      <c r="BC26" s="585" t="n"/>
      <c r="BD26" s="585" t="n"/>
      <c r="BE26" s="585" t="n"/>
      <c r="BF26" s="585" t="n"/>
      <c r="BG26" s="585" t="n"/>
      <c r="BH26" s="585" t="n"/>
      <c r="BI26" s="585" t="n"/>
      <c r="BJ26" s="585" t="n"/>
      <c r="BK26" s="586" t="n"/>
      <c r="BL26" s="2163" t="inlineStr">
        <is>
          <t>III курс</t>
        </is>
      </c>
      <c r="BM26" s="585" t="n"/>
      <c r="BN26" s="585" t="n"/>
      <c r="BO26" s="585" t="n"/>
      <c r="BP26" s="585" t="n"/>
      <c r="BQ26" s="586" t="n"/>
      <c r="BR26" s="112" t="n"/>
      <c r="BS26" s="1" t="n"/>
      <c r="BT26" s="1" t="n"/>
      <c r="BU26" s="114" t="n"/>
      <c r="BV26" s="1" t="n"/>
      <c r="BW26" s="355" t="n"/>
      <c r="BX26" s="355" t="n"/>
      <c r="BY26" s="355" t="n"/>
      <c r="BZ26" s="355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</row>
    <row r="27">
      <c r="A27" s="1" t="n"/>
      <c r="B27" s="112" t="n"/>
      <c r="C27" s="115" t="n"/>
      <c r="D27" s="56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14" t="n"/>
      <c r="T27" s="112" t="n"/>
      <c r="U27" s="114" t="n"/>
      <c r="V27" s="112" t="n"/>
      <c r="W27" s="114" t="n"/>
      <c r="X27" s="112" t="n"/>
      <c r="Y27" s="115" t="n"/>
      <c r="Z27" s="561" t="n"/>
      <c r="AA27" s="115" t="n"/>
      <c r="AB27" s="561" t="n"/>
      <c r="AC27" s="1" t="n"/>
      <c r="AD27" s="604" t="inlineStr">
        <is>
          <t>Лекции</t>
        </is>
      </c>
      <c r="AE27" s="552" t="n"/>
      <c r="AF27" s="604" t="inlineStr">
        <is>
          <t>Лабораторные</t>
        </is>
      </c>
      <c r="AG27" s="552" t="n"/>
      <c r="AH27" s="604" t="inlineStr">
        <is>
          <t>Практические</t>
        </is>
      </c>
      <c r="AI27" s="552" t="n"/>
      <c r="AJ27" s="1549" t="inlineStr">
        <is>
          <t>Семинарские</t>
        </is>
      </c>
      <c r="AK27" s="661" t="n"/>
      <c r="AL27" s="2286" t="inlineStr">
        <is>
          <t>УС     1 нед.</t>
        </is>
      </c>
      <c r="AM27" s="104" t="n"/>
      <c r="AN27" s="2165" t="inlineStr">
        <is>
          <t>1 ЛЭС,</t>
        </is>
      </c>
      <c r="AO27" s="123" t="n"/>
      <c r="AP27" s="123" t="n"/>
      <c r="AQ27" s="123" t="n"/>
      <c r="AR27" s="123" t="n"/>
      <c r="AS27" s="2035" t="n"/>
      <c r="AT27" s="2003" t="inlineStr">
        <is>
          <t>2 ЛЭС,</t>
        </is>
      </c>
      <c r="AU27" s="1997" t="n"/>
      <c r="AV27" s="1997" t="n"/>
      <c r="AW27" s="1997" t="n"/>
      <c r="AX27" s="1997" t="n"/>
      <c r="AY27" s="2004" t="n"/>
      <c r="AZ27" s="2165" t="inlineStr">
        <is>
          <t>3 ЛЭС,</t>
        </is>
      </c>
      <c r="BA27" s="123" t="n"/>
      <c r="BB27" s="123" t="n"/>
      <c r="BC27" s="123" t="n"/>
      <c r="BD27" s="123" t="n"/>
      <c r="BE27" s="2035" t="n"/>
      <c r="BF27" s="2166" t="inlineStr">
        <is>
          <t>4 ЛЭС,</t>
        </is>
      </c>
      <c r="BG27" s="1997" t="n"/>
      <c r="BH27" s="1997" t="n"/>
      <c r="BI27" s="1997" t="n"/>
      <c r="BJ27" s="1997" t="n"/>
      <c r="BK27" s="2004" t="n"/>
      <c r="BL27" s="2167" t="inlineStr">
        <is>
          <t>5 ЛЭС,</t>
        </is>
      </c>
      <c r="BM27" s="123" t="n"/>
      <c r="BN27" s="123" t="n"/>
      <c r="BO27" s="123" t="n"/>
      <c r="BP27" s="123" t="n"/>
      <c r="BQ27" s="161" t="n"/>
      <c r="BR27" s="112" t="n"/>
      <c r="BS27" s="1" t="n"/>
      <c r="BT27" s="1" t="n"/>
      <c r="BU27" s="114" t="n"/>
      <c r="BV27" s="1" t="n"/>
      <c r="BW27" s="355" t="n"/>
      <c r="BX27" s="355" t="n"/>
      <c r="BY27" s="355" t="n"/>
      <c r="BZ27" s="355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</row>
    <row r="28">
      <c r="A28" s="1" t="n"/>
      <c r="B28" s="112" t="n"/>
      <c r="C28" s="115" t="n"/>
      <c r="D28" s="56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14" t="n"/>
      <c r="T28" s="112" t="n"/>
      <c r="U28" s="114" t="n"/>
      <c r="V28" s="112" t="n"/>
      <c r="W28" s="114" t="n"/>
      <c r="X28" s="112" t="n"/>
      <c r="Y28" s="115" t="n"/>
      <c r="Z28" s="561" t="n"/>
      <c r="AA28" s="115" t="n"/>
      <c r="AB28" s="561" t="n"/>
      <c r="AC28" s="1" t="n"/>
      <c r="AD28" s="561" t="n"/>
      <c r="AE28" s="115" t="n"/>
      <c r="AF28" s="561" t="n"/>
      <c r="AG28" s="115" t="n"/>
      <c r="AH28" s="561" t="n"/>
      <c r="AI28" s="115" t="n"/>
      <c r="AJ28" s="561" t="n"/>
      <c r="AK28" s="1" t="n"/>
      <c r="AL28" s="112" t="n"/>
      <c r="AM28" s="114" t="n"/>
      <c r="AN28" s="366" t="n">
        <v>2</v>
      </c>
      <c r="AO28" s="131" t="n"/>
      <c r="AP28" s="1633" t="inlineStr">
        <is>
          <t>недели</t>
        </is>
      </c>
      <c r="AQ28" s="131" t="n"/>
      <c r="AR28" s="131" t="n"/>
      <c r="AS28" s="429" t="n"/>
      <c r="AT28" s="725" t="n">
        <v>2</v>
      </c>
      <c r="AU28" s="131" t="n"/>
      <c r="AV28" s="130" t="inlineStr">
        <is>
          <t>недели</t>
        </is>
      </c>
      <c r="AW28" s="131" t="n"/>
      <c r="AX28" s="131" t="n"/>
      <c r="AY28" s="132" t="n"/>
      <c r="AZ28" s="366" t="n">
        <v>2</v>
      </c>
      <c r="BA28" s="131" t="n"/>
      <c r="BB28" s="1633" t="inlineStr">
        <is>
          <t>недели</t>
        </is>
      </c>
      <c r="BC28" s="131" t="n"/>
      <c r="BD28" s="131" t="n"/>
      <c r="BE28" s="429" t="n"/>
      <c r="BF28" s="725" t="n">
        <v>2</v>
      </c>
      <c r="BG28" s="131" t="n"/>
      <c r="BH28" s="2168" t="inlineStr">
        <is>
          <t>недели</t>
        </is>
      </c>
      <c r="BI28" s="131" t="n"/>
      <c r="BJ28" s="131" t="n"/>
      <c r="BK28" s="132" t="n"/>
      <c r="BL28" s="367" t="n">
        <v>2</v>
      </c>
      <c r="BM28" s="131" t="n"/>
      <c r="BN28" s="2168" t="inlineStr">
        <is>
          <t>недели</t>
        </is>
      </c>
      <c r="BO28" s="131" t="n"/>
      <c r="BP28" s="131" t="n"/>
      <c r="BQ28" s="132" t="n"/>
      <c r="BR28" s="112" t="n"/>
      <c r="BS28" s="1" t="n"/>
      <c r="BT28" s="1" t="n"/>
      <c r="BU28" s="114" t="n"/>
      <c r="BV28" s="1" t="n"/>
      <c r="BW28" s="355" t="n"/>
      <c r="BX28" s="355" t="n"/>
      <c r="BY28" s="355" t="n"/>
      <c r="BZ28" s="355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</row>
    <row r="29">
      <c r="A29" s="1" t="n"/>
      <c r="B29" s="112" t="n"/>
      <c r="C29" s="115" t="n"/>
      <c r="D29" s="56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14" t="n"/>
      <c r="T29" s="112" t="n"/>
      <c r="U29" s="114" t="n"/>
      <c r="V29" s="112" t="n"/>
      <c r="W29" s="114" t="n"/>
      <c r="X29" s="606" t="n"/>
      <c r="Y29" s="609" t="n"/>
      <c r="Z29" s="608" t="n"/>
      <c r="AA29" s="609" t="n"/>
      <c r="AB29" s="608" t="n"/>
      <c r="AC29" s="544" t="n"/>
      <c r="AD29" s="608" t="n"/>
      <c r="AE29" s="609" t="n"/>
      <c r="AF29" s="608" t="n"/>
      <c r="AG29" s="609" t="n"/>
      <c r="AH29" s="608" t="n"/>
      <c r="AI29" s="609" t="n"/>
      <c r="AJ29" s="608" t="n"/>
      <c r="AK29" s="544" t="n"/>
      <c r="AL29" s="1067" t="inlineStr">
        <is>
          <t>Ауд. часов</t>
        </is>
      </c>
      <c r="AM29" s="197" t="n"/>
      <c r="AN29" s="1067" t="inlineStr">
        <is>
          <t>Всего часов</t>
        </is>
      </c>
      <c r="AO29" s="197" t="n"/>
      <c r="AP29" s="1068" t="inlineStr">
        <is>
          <t>Ауд. часов</t>
        </is>
      </c>
      <c r="AQ29" s="197" t="n"/>
      <c r="AR29" s="1068" t="inlineStr">
        <is>
          <t>Зач. единиц</t>
        </is>
      </c>
      <c r="AS29" s="197" t="n"/>
      <c r="AT29" s="1068" t="inlineStr">
        <is>
          <t>Всего часов</t>
        </is>
      </c>
      <c r="AU29" s="197" t="n"/>
      <c r="AV29" s="1068" t="inlineStr">
        <is>
          <t>Ауд. часов</t>
        </is>
      </c>
      <c r="AW29" s="197" t="n"/>
      <c r="AX29" s="1068" t="inlineStr">
        <is>
          <t>Зач. единиц</t>
        </is>
      </c>
      <c r="AY29" s="197" t="n"/>
      <c r="AZ29" s="1067" t="inlineStr">
        <is>
          <t>Всего часов</t>
        </is>
      </c>
      <c r="BA29" s="197" t="n"/>
      <c r="BB29" s="1068" t="inlineStr">
        <is>
          <t>Ауд. часов</t>
        </is>
      </c>
      <c r="BC29" s="197" t="n"/>
      <c r="BD29" s="1068" t="inlineStr">
        <is>
          <t>Зач. единиц</t>
        </is>
      </c>
      <c r="BE29" s="197" t="n"/>
      <c r="BF29" s="1068" t="inlineStr">
        <is>
          <t>Всего часов</t>
        </is>
      </c>
      <c r="BG29" s="197" t="n"/>
      <c r="BH29" s="1068" t="inlineStr">
        <is>
          <t>Ауд. часов</t>
        </is>
      </c>
      <c r="BI29" s="197" t="n"/>
      <c r="BJ29" s="1068" t="inlineStr">
        <is>
          <t>Зач. единиц</t>
        </is>
      </c>
      <c r="BK29" s="197" t="n"/>
      <c r="BL29" s="1467" t="inlineStr">
        <is>
          <t>Всего часов</t>
        </is>
      </c>
      <c r="BM29" s="197" t="n"/>
      <c r="BN29" s="1068" t="inlineStr">
        <is>
          <t>Ауд. часов</t>
        </is>
      </c>
      <c r="BO29" s="197" t="n"/>
      <c r="BP29" s="1068" t="inlineStr">
        <is>
          <t>Зач. единиц</t>
        </is>
      </c>
      <c r="BQ29" s="197" t="n"/>
      <c r="BR29" s="112" t="n"/>
      <c r="BS29" s="1" t="n"/>
      <c r="BT29" s="1" t="n"/>
      <c r="BU29" s="114" t="n"/>
      <c r="BV29" s="1" t="n"/>
      <c r="BW29" s="355" t="n"/>
      <c r="BX29" s="355" t="n"/>
      <c r="BY29" s="355" t="n"/>
      <c r="BZ29" s="355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</row>
    <row r="30">
      <c r="A30" s="355" t="n"/>
      <c r="B30" s="612" t="n">
        <v>1</v>
      </c>
      <c r="C30" s="613" t="n"/>
      <c r="D30" s="2169" t="inlineStr">
        <is>
          <t>Государственный компонент</t>
        </is>
      </c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6" t="n"/>
      <c r="T30" s="615" t="n"/>
      <c r="U30" s="586" t="n"/>
      <c r="V30" s="615" t="n"/>
      <c r="W30" s="586" t="n"/>
      <c r="X30" s="2047" t="n">
        <v>1076</v>
      </c>
      <c r="Y30" s="613" t="n"/>
      <c r="Z30" s="616" t="n">
        <v>262</v>
      </c>
      <c r="AA30" s="613" t="n"/>
      <c r="AB30" s="616">
        <f>AB31+AB34+AB37</f>
        <v/>
      </c>
      <c r="AC30" s="613" t="n"/>
      <c r="AD30" s="616">
        <f>AD31+AD34+AD37</f>
        <v/>
      </c>
      <c r="AE30" s="613" t="n"/>
      <c r="AF30" s="616">
        <f>AF31+AF34+AF37</f>
        <v/>
      </c>
      <c r="AG30" s="613" t="n"/>
      <c r="AH30" s="616">
        <f>AH31+AH34+AH37</f>
        <v/>
      </c>
      <c r="AI30" s="613" t="n"/>
      <c r="AJ30" s="616">
        <f>AJ31+AJ34+AJ37</f>
        <v/>
      </c>
      <c r="AK30" s="613" t="n"/>
      <c r="AL30" s="612">
        <f>AL31+AL34+AL37</f>
        <v/>
      </c>
      <c r="AM30" s="613" t="n"/>
      <c r="AN30" s="612">
        <f>AN31+AN34+AN37</f>
        <v/>
      </c>
      <c r="AO30" s="613" t="n"/>
      <c r="AP30" s="616">
        <f>AP31+AP34+AP37</f>
        <v/>
      </c>
      <c r="AQ30" s="613" t="n"/>
      <c r="AR30" s="616">
        <f>AR31+AR34+AR37</f>
        <v/>
      </c>
      <c r="AS30" s="613" t="n"/>
      <c r="AT30" s="616">
        <f>AT31+AT34+AT37</f>
        <v/>
      </c>
      <c r="AU30" s="613" t="n"/>
      <c r="AV30" s="616">
        <f>AV31+AV34+AV37</f>
        <v/>
      </c>
      <c r="AW30" s="613" t="n"/>
      <c r="AX30" s="616">
        <f>AX31+AX34+AX37</f>
        <v/>
      </c>
      <c r="AY30" s="613" t="n"/>
      <c r="AZ30" s="612">
        <f>AZ31+AZ34+AZ37</f>
        <v/>
      </c>
      <c r="BA30" s="613" t="n"/>
      <c r="BB30" s="616">
        <f>BB31+BB34+BB37</f>
        <v/>
      </c>
      <c r="BC30" s="613" t="n"/>
      <c r="BD30" s="616">
        <f>BD31+BD34+BD37</f>
        <v/>
      </c>
      <c r="BE30" s="613" t="n"/>
      <c r="BF30" s="616">
        <f>BF31+BF34+BF37</f>
        <v/>
      </c>
      <c r="BG30" s="613" t="n"/>
      <c r="BH30" s="616">
        <f>BH31+BH34+BH37</f>
        <v/>
      </c>
      <c r="BI30" s="613" t="n"/>
      <c r="BJ30" s="616">
        <f>BJ31+BJ34+BJ37</f>
        <v/>
      </c>
      <c r="BK30" s="613" t="n"/>
      <c r="BL30" s="616">
        <f>BL31+BL34+BL37</f>
        <v/>
      </c>
      <c r="BM30" s="613" t="n"/>
      <c r="BN30" s="616">
        <f>BN31+BN34+BN37</f>
        <v/>
      </c>
      <c r="BO30" s="613" t="n"/>
      <c r="BP30" s="616">
        <f>BP31+BP34+BP37</f>
        <v/>
      </c>
      <c r="BQ30" s="613" t="n"/>
      <c r="BR30" s="707" t="n"/>
      <c r="BS30" s="585" t="n"/>
      <c r="BT30" s="585" t="n"/>
      <c r="BU30" s="586" t="n"/>
      <c r="BV30" s="355" t="n"/>
      <c r="BW30" s="355" t="n"/>
      <c r="BX30" s="355" t="n"/>
      <c r="BY30" s="355" t="n"/>
      <c r="BZ30" s="355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</row>
    <row r="31">
      <c r="A31" s="355" t="n"/>
      <c r="B31" s="619" t="inlineStr">
        <is>
          <t>1.1</t>
        </is>
      </c>
      <c r="C31" s="139" t="n"/>
      <c r="D31" s="3619" t="inlineStr">
        <is>
          <t>Модуль "Управление в технических системах"</t>
        </is>
      </c>
      <c r="E31" s="1997" t="n"/>
      <c r="F31" s="1997" t="n"/>
      <c r="G31" s="1997" t="n"/>
      <c r="H31" s="1997" t="n"/>
      <c r="I31" s="1997" t="n"/>
      <c r="J31" s="1997" t="n"/>
      <c r="K31" s="1997" t="n"/>
      <c r="L31" s="1997" t="n"/>
      <c r="M31" s="1997" t="n"/>
      <c r="N31" s="1997" t="n"/>
      <c r="O31" s="1997" t="n"/>
      <c r="P31" s="1997" t="n"/>
      <c r="Q31" s="1997" t="n"/>
      <c r="R31" s="1997" t="n"/>
      <c r="S31" s="2004" t="n"/>
      <c r="T31" s="821" t="n"/>
      <c r="U31" s="207" t="n"/>
      <c r="V31" s="2289" t="n"/>
      <c r="W31" s="207" t="n"/>
      <c r="X31" s="1077" t="n">
        <v>180</v>
      </c>
      <c r="Y31" s="139" t="n"/>
      <c r="Z31" s="1077" t="n">
        <v>68</v>
      </c>
      <c r="AA31" s="139" t="n"/>
      <c r="AB31" s="212">
        <f>SUM(AB32:AC33)</f>
        <v/>
      </c>
      <c r="AC31" s="139" t="n"/>
      <c r="AD31" s="212">
        <f>SUM(AD32:AE33)</f>
        <v/>
      </c>
      <c r="AE31" s="139" t="n"/>
      <c r="AF31" s="212">
        <f>SUM(AF32:AG33)</f>
        <v/>
      </c>
      <c r="AG31" s="139" t="n"/>
      <c r="AH31" s="212">
        <f>SUM(AH32:AI33)</f>
        <v/>
      </c>
      <c r="AI31" s="139" t="n"/>
      <c r="AJ31" s="212">
        <f>SUM(AJ32:AK33)</f>
        <v/>
      </c>
      <c r="AK31" s="139" t="n"/>
      <c r="AL31" s="213">
        <f>SUM(AL32:AM33)</f>
        <v/>
      </c>
      <c r="AM31" s="139" t="n"/>
      <c r="AN31" s="213">
        <f>SUM(AN32:AO33)</f>
        <v/>
      </c>
      <c r="AO31" s="139" t="n"/>
      <c r="AP31" s="212">
        <f>SUM(AP32:AQ33)</f>
        <v/>
      </c>
      <c r="AQ31" s="139" t="n"/>
      <c r="AR31" s="212">
        <f>SUM(AR32:AS33)</f>
        <v/>
      </c>
      <c r="AS31" s="139" t="n"/>
      <c r="AT31" s="212">
        <f>SUM(AT32:AU33)</f>
        <v/>
      </c>
      <c r="AU31" s="139" t="n"/>
      <c r="AV31" s="212">
        <f>SUM(AV32:AW33)</f>
        <v/>
      </c>
      <c r="AW31" s="139" t="n"/>
      <c r="AX31" s="212">
        <f>SUM(AX32:AY33)</f>
        <v/>
      </c>
      <c r="AY31" s="139" t="n"/>
      <c r="AZ31" s="213">
        <f>SUM(AZ32:BA33)</f>
        <v/>
      </c>
      <c r="BA31" s="139" t="n"/>
      <c r="BB31" s="212">
        <f>SUM(BB32:BC33)</f>
        <v/>
      </c>
      <c r="BC31" s="139" t="n"/>
      <c r="BD31" s="212">
        <f>SUM(BD32:BE33)</f>
        <v/>
      </c>
      <c r="BE31" s="139" t="n"/>
      <c r="BF31" s="212">
        <f>SUM(BF32:BG33)</f>
        <v/>
      </c>
      <c r="BG31" s="139" t="n"/>
      <c r="BH31" s="212">
        <f>SUM(BH32:BI33)</f>
        <v/>
      </c>
      <c r="BI31" s="139" t="n"/>
      <c r="BJ31" s="212">
        <f>SUM(BJ32:BK33)</f>
        <v/>
      </c>
      <c r="BK31" s="139" t="n"/>
      <c r="BL31" s="211">
        <f>SUM(BL32:BM33)</f>
        <v/>
      </c>
      <c r="BM31" s="139" t="n"/>
      <c r="BN31" s="212">
        <f>SUM(BN32:BO33)</f>
        <v/>
      </c>
      <c r="BO31" s="139" t="n"/>
      <c r="BP31" s="212">
        <f>SUM(BP32:BQ33)</f>
        <v/>
      </c>
      <c r="BQ31" s="139" t="n"/>
      <c r="BR31" s="215" t="n"/>
      <c r="BS31" s="123" t="n"/>
      <c r="BT31" s="123" t="n"/>
      <c r="BU31" s="161" t="n"/>
      <c r="BV31" s="355" t="n"/>
      <c r="BW31" s="355" t="n"/>
      <c r="BX31" s="355" t="n"/>
      <c r="BY31" s="355" t="n"/>
      <c r="BZ31" s="355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</row>
    <row r="32">
      <c r="A32" s="355" t="n"/>
      <c r="B32" s="2293" t="inlineStr">
        <is>
          <t>1.1.1</t>
        </is>
      </c>
      <c r="C32" s="429" t="n"/>
      <c r="D32" s="3620" t="inlineStr">
        <is>
          <t>Методы управления в сложных системах</t>
        </is>
      </c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2" t="n"/>
      <c r="T32" s="261" t="n">
        <v>1</v>
      </c>
      <c r="U32" s="132" t="n"/>
      <c r="V32" s="261" t="n"/>
      <c r="W32" s="132" t="n"/>
      <c r="X32" s="842" t="n">
        <v>90</v>
      </c>
      <c r="Y32" s="128" t="n"/>
      <c r="Z32" s="842" t="n">
        <v>34</v>
      </c>
      <c r="AA32" s="128" t="n"/>
      <c r="AB32" s="181">
        <f>AD32+AF32+AH32+AJ32</f>
        <v/>
      </c>
      <c r="AC32" s="128" t="n"/>
      <c r="AD32" s="181" t="n">
        <v>6</v>
      </c>
      <c r="AE32" s="128" t="n"/>
      <c r="AF32" s="181" t="n">
        <v>4</v>
      </c>
      <c r="AG32" s="128" t="n"/>
      <c r="AH32" s="181" t="n"/>
      <c r="AI32" s="128" t="n"/>
      <c r="AJ32" s="725" t="n"/>
      <c r="AK32" s="131" t="n"/>
      <c r="AL32" s="225" t="n"/>
      <c r="AM32" s="179" t="n"/>
      <c r="AN32" s="225">
        <f>X32</f>
        <v/>
      </c>
      <c r="AO32" s="179" t="n"/>
      <c r="AP32" s="181">
        <f>AB32</f>
        <v/>
      </c>
      <c r="AQ32" s="128" t="n"/>
      <c r="AR32" s="181" t="n">
        <v>3</v>
      </c>
      <c r="AS32" s="128" t="n"/>
      <c r="AT32" s="181" t="n"/>
      <c r="AU32" s="128" t="n"/>
      <c r="AV32" s="181" t="n"/>
      <c r="AW32" s="128" t="n"/>
      <c r="AX32" s="350" t="n"/>
      <c r="AY32" s="179" t="n"/>
      <c r="AZ32" s="225" t="n"/>
      <c r="BA32" s="179" t="n"/>
      <c r="BB32" s="181" t="n"/>
      <c r="BC32" s="128" t="n"/>
      <c r="BD32" s="181" t="n"/>
      <c r="BE32" s="128" t="n"/>
      <c r="BF32" s="350" t="n"/>
      <c r="BG32" s="179" t="n"/>
      <c r="BH32" s="350" t="n"/>
      <c r="BI32" s="179" t="n"/>
      <c r="BJ32" s="350" t="n"/>
      <c r="BK32" s="179" t="n"/>
      <c r="BL32" s="181" t="n"/>
      <c r="BM32" s="128" t="n"/>
      <c r="BN32" s="350" t="n"/>
      <c r="BO32" s="179" t="n"/>
      <c r="BP32" s="350" t="n"/>
      <c r="BQ32" s="179" t="n"/>
      <c r="BR32" s="745" t="inlineStr">
        <is>
          <t>УПК-1</t>
        </is>
      </c>
      <c r="BS32" s="131" t="n"/>
      <c r="BT32" s="131" t="n"/>
      <c r="BU32" s="132" t="n"/>
      <c r="BV32" s="355" t="n"/>
      <c r="BW32" s="355" t="n"/>
      <c r="BX32" s="355" t="n"/>
      <c r="BY32" s="355" t="n"/>
      <c r="BZ32" s="355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</row>
    <row r="33">
      <c r="A33" s="1" t="n"/>
      <c r="B33" s="2293" t="inlineStr">
        <is>
          <t>1.1.2</t>
        </is>
      </c>
      <c r="C33" s="429" t="n"/>
      <c r="D33" s="3620" t="inlineStr">
        <is>
          <t>CASE-средства для разработки программных продуктов</t>
        </is>
      </c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2" t="n"/>
      <c r="T33" s="261" t="n"/>
      <c r="U33" s="132" t="n"/>
      <c r="V33" s="261" t="n">
        <v>1</v>
      </c>
      <c r="W33" s="132" t="n"/>
      <c r="X33" s="842" t="n">
        <v>90</v>
      </c>
      <c r="Y33" s="128" t="n"/>
      <c r="Z33" s="842" t="n">
        <v>34</v>
      </c>
      <c r="AA33" s="128" t="n"/>
      <c r="AB33" s="181">
        <f>AD33+AF33+AH33+AJ33</f>
        <v/>
      </c>
      <c r="AC33" s="128" t="n"/>
      <c r="AD33" s="93" t="n">
        <v>6</v>
      </c>
      <c r="AE33" s="128" t="n"/>
      <c r="AF33" s="93" t="n">
        <v>4</v>
      </c>
      <c r="AG33" s="128" t="n"/>
      <c r="AH33" s="93" t="n"/>
      <c r="AI33" s="128" t="n"/>
      <c r="AJ33" s="725" t="n"/>
      <c r="AK33" s="131" t="n"/>
      <c r="AL33" s="225" t="n"/>
      <c r="AM33" s="179" t="n"/>
      <c r="AN33" s="225">
        <f>X33</f>
        <v/>
      </c>
      <c r="AO33" s="179" t="n"/>
      <c r="AP33" s="350">
        <f>AB33</f>
        <v/>
      </c>
      <c r="AQ33" s="179" t="n"/>
      <c r="AR33" s="350" t="n">
        <v>3</v>
      </c>
      <c r="AS33" s="179" t="n"/>
      <c r="AT33" s="350" t="n"/>
      <c r="AU33" s="179" t="n"/>
      <c r="AV33" s="350" t="n"/>
      <c r="AW33" s="179" t="n"/>
      <c r="AX33" s="350" t="n"/>
      <c r="AY33" s="179" t="n"/>
      <c r="AZ33" s="225" t="n"/>
      <c r="BA33" s="179" t="n"/>
      <c r="BB33" s="350" t="n"/>
      <c r="BC33" s="179" t="n"/>
      <c r="BD33" s="350" t="n"/>
      <c r="BE33" s="179" t="n"/>
      <c r="BF33" s="350" t="n"/>
      <c r="BG33" s="179" t="n"/>
      <c r="BH33" s="350" t="n"/>
      <c r="BI33" s="179" t="n"/>
      <c r="BJ33" s="350" t="n"/>
      <c r="BK33" s="179" t="n"/>
      <c r="BL33" s="181" t="n"/>
      <c r="BM33" s="128" t="n"/>
      <c r="BN33" s="350" t="n"/>
      <c r="BO33" s="179" t="n"/>
      <c r="BP33" s="350" t="n"/>
      <c r="BQ33" s="179" t="n"/>
      <c r="BR33" s="3597" t="inlineStr">
        <is>
          <t>УПК-2</t>
        </is>
      </c>
      <c r="BS33" s="131" t="n"/>
      <c r="BT33" s="131" t="n"/>
      <c r="BU33" s="132" t="n"/>
      <c r="BV33" s="1" t="n"/>
      <c r="BW33" s="92" t="n"/>
      <c r="BX33" s="92" t="n"/>
      <c r="BY33" s="92" t="n"/>
      <c r="BZ33" s="92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</row>
    <row r="34">
      <c r="A34" s="1" t="n"/>
      <c r="B34" s="2292" t="inlineStr">
        <is>
          <t>1.2</t>
        </is>
      </c>
      <c r="C34" s="429" t="n"/>
      <c r="D34" s="1128" t="inlineStr">
        <is>
          <t>Модуль "Научно-исследовательская работа"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2" t="n"/>
      <c r="T34" s="261" t="n"/>
      <c r="U34" s="132" t="n"/>
      <c r="V34" s="261" t="n"/>
      <c r="W34" s="132" t="n"/>
      <c r="X34" s="1077" t="n">
        <v>400</v>
      </c>
      <c r="Y34" s="139" t="n"/>
      <c r="Z34" s="1097" t="n">
        <v>34</v>
      </c>
      <c r="AA34" s="179" t="n"/>
      <c r="AB34" s="187">
        <f>SUM(AB35:AC36)</f>
        <v/>
      </c>
      <c r="AC34" s="128" t="n"/>
      <c r="AD34" s="187">
        <f>SUM(AD35:AE36)</f>
        <v/>
      </c>
      <c r="AE34" s="128" t="n"/>
      <c r="AF34" s="187">
        <f>SUM(AF35:AG36)</f>
        <v/>
      </c>
      <c r="AG34" s="128" t="n"/>
      <c r="AH34" s="187">
        <f>SUM(AH35:AI36)</f>
        <v/>
      </c>
      <c r="AI34" s="128" t="n"/>
      <c r="AJ34" s="187">
        <f>SUM(AJ35:AK36)</f>
        <v/>
      </c>
      <c r="AK34" s="128" t="n"/>
      <c r="AL34" s="222">
        <f>SUM(AL35:AM36)</f>
        <v/>
      </c>
      <c r="AM34" s="179" t="n"/>
      <c r="AN34" s="222">
        <f>SUM(AN35:AO36)</f>
        <v/>
      </c>
      <c r="AO34" s="179" t="n"/>
      <c r="AP34" s="187">
        <f>SUM(AP35:AQ36)</f>
        <v/>
      </c>
      <c r="AQ34" s="128" t="n"/>
      <c r="AR34" s="187">
        <f>SUM(AR35:AS36)</f>
        <v/>
      </c>
      <c r="AS34" s="128" t="n"/>
      <c r="AT34" s="187">
        <f>SUM(AT35:AU36)</f>
        <v/>
      </c>
      <c r="AU34" s="128" t="n"/>
      <c r="AV34" s="187">
        <f>SUM(AV35:AW36)</f>
        <v/>
      </c>
      <c r="AW34" s="128" t="n"/>
      <c r="AX34" s="187">
        <f>SUM(AX35:AY36)</f>
        <v/>
      </c>
      <c r="AY34" s="128" t="n"/>
      <c r="AZ34" s="222">
        <f>SUM(AZ35:BA36)</f>
        <v/>
      </c>
      <c r="BA34" s="179" t="n"/>
      <c r="BB34" s="187">
        <f>SUM(BB35:BC36)</f>
        <v/>
      </c>
      <c r="BC34" s="128" t="n"/>
      <c r="BD34" s="187">
        <f>SUM(BD35:BE36)</f>
        <v/>
      </c>
      <c r="BE34" s="128" t="n"/>
      <c r="BF34" s="187">
        <f>SUM(BF35:BG36)</f>
        <v/>
      </c>
      <c r="BG34" s="128" t="n"/>
      <c r="BH34" s="187">
        <f>SUM(BH35:BI36)</f>
        <v/>
      </c>
      <c r="BI34" s="128" t="n"/>
      <c r="BJ34" s="187">
        <f>SUM(BJ35:BK36)</f>
        <v/>
      </c>
      <c r="BK34" s="128" t="n"/>
      <c r="BL34" s="187">
        <f>SUM(BL35:BM36)</f>
        <v/>
      </c>
      <c r="BM34" s="128" t="n"/>
      <c r="BN34" s="187">
        <f>SUM(BN35:BO36)</f>
        <v/>
      </c>
      <c r="BO34" s="128" t="n"/>
      <c r="BP34" s="187">
        <f>SUM(BP35:BQ36)</f>
        <v/>
      </c>
      <c r="BQ34" s="128" t="n"/>
      <c r="BR34" s="745" t="inlineStr">
        <is>
          <t>УК-1,2</t>
        </is>
      </c>
      <c r="BS34" s="131" t="n"/>
      <c r="BT34" s="131" t="n"/>
      <c r="BU34" s="132" t="n"/>
      <c r="BV34" s="1" t="n"/>
      <c r="BW34" s="92" t="n"/>
      <c r="BX34" s="92" t="n"/>
      <c r="BY34" s="92" t="n"/>
      <c r="BZ34" s="92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</row>
    <row r="35">
      <c r="A35" s="355" t="n"/>
      <c r="B35" s="2293" t="inlineStr">
        <is>
          <t>1.2.1</t>
        </is>
      </c>
      <c r="C35" s="429" t="n"/>
      <c r="D35" s="3620" t="inlineStr">
        <is>
          <t>Системный анализ в научных исследованиях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2" t="n"/>
      <c r="T35" s="261" t="n">
        <v>1</v>
      </c>
      <c r="U35" s="132" t="n"/>
      <c r="V35" s="405" t="n"/>
      <c r="W35" s="132" t="n"/>
      <c r="X35" s="842" t="n">
        <v>90</v>
      </c>
      <c r="Y35" s="128" t="n"/>
      <c r="Z35" s="843" t="n">
        <v>34</v>
      </c>
      <c r="AA35" s="128" t="n"/>
      <c r="AB35" s="93">
        <f>AD35+AF35+AH35+AJ35</f>
        <v/>
      </c>
      <c r="AC35" s="128" t="n"/>
      <c r="AD35" s="93" t="n">
        <v>6</v>
      </c>
      <c r="AE35" s="128" t="n"/>
      <c r="AF35" s="93" t="n">
        <v>4</v>
      </c>
      <c r="AG35" s="128" t="n"/>
      <c r="AH35" s="93" t="n"/>
      <c r="AI35" s="128" t="n"/>
      <c r="AJ35" s="725" t="n"/>
      <c r="AK35" s="131" t="n"/>
      <c r="AL35" s="225" t="n"/>
      <c r="AM35" s="179" t="n"/>
      <c r="AN35" s="225">
        <f>X35</f>
        <v/>
      </c>
      <c r="AO35" s="179" t="n"/>
      <c r="AP35" s="350">
        <f>AB35</f>
        <v/>
      </c>
      <c r="AQ35" s="179" t="n"/>
      <c r="AR35" s="350" t="n">
        <v>3</v>
      </c>
      <c r="AS35" s="179" t="n"/>
      <c r="AT35" s="350" t="n"/>
      <c r="AU35" s="179" t="n"/>
      <c r="AV35" s="350" t="n"/>
      <c r="AW35" s="179" t="n"/>
      <c r="AX35" s="350" t="n"/>
      <c r="AY35" s="179" t="n"/>
      <c r="AZ35" s="225" t="n"/>
      <c r="BA35" s="179" t="n"/>
      <c r="BB35" s="350" t="n"/>
      <c r="BC35" s="179" t="n"/>
      <c r="BD35" s="181" t="n"/>
      <c r="BE35" s="128" t="n"/>
      <c r="BF35" s="350" t="n"/>
      <c r="BG35" s="179" t="n"/>
      <c r="BH35" s="350" t="n"/>
      <c r="BI35" s="179" t="n"/>
      <c r="BJ35" s="350" t="n"/>
      <c r="BK35" s="179" t="n"/>
      <c r="BL35" s="181" t="n"/>
      <c r="BM35" s="128" t="n"/>
      <c r="BN35" s="350" t="n"/>
      <c r="BO35" s="179" t="n"/>
      <c r="BP35" s="350" t="n"/>
      <c r="BQ35" s="179" t="n"/>
      <c r="BR35" s="3605" t="inlineStr">
        <is>
          <t>УК-4, УПК-4</t>
        </is>
      </c>
      <c r="BS35" s="131" t="n"/>
      <c r="BT35" s="131" t="n"/>
      <c r="BU35" s="132" t="n"/>
      <c r="BV35" s="355" t="n"/>
      <c r="BW35" s="355" t="n"/>
      <c r="BX35" s="355" t="n"/>
      <c r="BY35" s="355" t="n"/>
      <c r="BZ35" s="355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</row>
    <row r="36">
      <c r="A36" s="355" t="n"/>
      <c r="B36" s="2293" t="inlineStr">
        <is>
          <t>1.2.2</t>
        </is>
      </c>
      <c r="C36" s="429" t="n"/>
      <c r="D36" s="3620" t="inlineStr">
        <is>
          <t>Научно-исследовательский семинар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2" t="n"/>
      <c r="T36" s="261" t="n"/>
      <c r="U36" s="132" t="n"/>
      <c r="V36" s="3621" t="inlineStr">
        <is>
          <t>1,2,3,4</t>
        </is>
      </c>
      <c r="W36" s="132" t="n"/>
      <c r="X36" s="842" t="n">
        <v>310</v>
      </c>
      <c r="Y36" s="128" t="n"/>
      <c r="Z36" s="843" t="n"/>
      <c r="AA36" s="128" t="n"/>
      <c r="AB36" s="93">
        <f>AD36+AF36+AH36+AJ36</f>
        <v/>
      </c>
      <c r="AC36" s="128" t="n"/>
      <c r="AD36" s="2257" t="n"/>
      <c r="AE36" s="429" t="n"/>
      <c r="AF36" s="2257" t="n"/>
      <c r="AG36" s="429" t="n"/>
      <c r="AH36" s="2257" t="n"/>
      <c r="AI36" s="429" t="n"/>
      <c r="AJ36" s="725" t="n"/>
      <c r="AK36" s="131" t="n"/>
      <c r="AL36" s="261" t="n"/>
      <c r="AM36" s="132" t="n"/>
      <c r="AN36" s="2264" t="n">
        <v>72</v>
      </c>
      <c r="AO36" s="429" t="n"/>
      <c r="AP36" s="2257" t="n"/>
      <c r="AQ36" s="429" t="n"/>
      <c r="AR36" s="2257" t="n">
        <v>2</v>
      </c>
      <c r="AS36" s="429" t="n"/>
      <c r="AT36" s="2257" t="n">
        <v>72</v>
      </c>
      <c r="AU36" s="429" t="n"/>
      <c r="AV36" s="2257" t="n"/>
      <c r="AW36" s="429" t="n"/>
      <c r="AX36" s="729" t="n">
        <v>2</v>
      </c>
      <c r="AY36" s="132" t="n"/>
      <c r="AZ36" s="2264" t="n">
        <v>72</v>
      </c>
      <c r="BA36" s="429" t="n"/>
      <c r="BB36" s="2257" t="n"/>
      <c r="BC36" s="429" t="n"/>
      <c r="BD36" s="2257" t="n">
        <v>2</v>
      </c>
      <c r="BE36" s="429" t="n"/>
      <c r="BF36" s="2257" t="n">
        <v>94</v>
      </c>
      <c r="BG36" s="429" t="n"/>
      <c r="BH36" s="2257" t="n"/>
      <c r="BI36" s="429" t="n"/>
      <c r="BJ36" s="729" t="n">
        <v>3</v>
      </c>
      <c r="BK36" s="132" t="n"/>
      <c r="BL36" s="1633" t="n"/>
      <c r="BM36" s="429" t="n"/>
      <c r="BN36" s="2257" t="n"/>
      <c r="BO36" s="429" t="n"/>
      <c r="BP36" s="729" t="n"/>
      <c r="BQ36" s="132" t="n"/>
      <c r="BR36" s="3605" t="inlineStr">
        <is>
          <t>УК-5,6</t>
        </is>
      </c>
      <c r="BS36" s="131" t="n"/>
      <c r="BT36" s="131" t="n"/>
      <c r="BU36" s="132" t="n"/>
      <c r="BV36" s="355" t="n"/>
      <c r="BW36" s="355" t="n"/>
      <c r="BX36" s="355" t="n"/>
      <c r="BY36" s="355" t="n"/>
      <c r="BZ36" s="355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</row>
    <row r="37">
      <c r="A37" s="355" t="n"/>
      <c r="B37" s="2292" t="inlineStr">
        <is>
          <t>1.3</t>
        </is>
      </c>
      <c r="C37" s="429" t="n"/>
      <c r="D37" s="184" t="inlineStr">
        <is>
          <t>Модуль "Автоматизация технологических процессов и производств"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2" t="n"/>
      <c r="T37" s="261" t="n"/>
      <c r="U37" s="132" t="n"/>
      <c r="V37" s="405" t="n"/>
      <c r="W37" s="132" t="n"/>
      <c r="X37" s="1077" t="n">
        <v>496</v>
      </c>
      <c r="Y37" s="139" t="n"/>
      <c r="Z37" s="1077" t="n">
        <v>160</v>
      </c>
      <c r="AA37" s="139" t="n"/>
      <c r="AB37" s="2267">
        <f>SUM(AB38:AC41)</f>
        <v/>
      </c>
      <c r="AC37" s="429" t="n"/>
      <c r="AD37" s="2267">
        <f>SUM(AD38:AE41)</f>
        <v/>
      </c>
      <c r="AE37" s="429" t="n"/>
      <c r="AF37" s="2267">
        <f>SUM(AF38:AG41)</f>
        <v/>
      </c>
      <c r="AG37" s="429" t="n"/>
      <c r="AH37" s="2267">
        <f>SUM(AH38:AI41)</f>
        <v/>
      </c>
      <c r="AI37" s="429" t="n"/>
      <c r="AJ37" s="730">
        <f>SUM(AJ38:AK41)</f>
        <v/>
      </c>
      <c r="AK37" s="131" t="n"/>
      <c r="AL37" s="405">
        <f>SUM(AL38:AM41)</f>
        <v/>
      </c>
      <c r="AM37" s="132" t="n"/>
      <c r="AN37" s="3622">
        <f>SUM(AN38:AO41)</f>
        <v/>
      </c>
      <c r="AO37" s="429" t="n"/>
      <c r="AP37" s="2267">
        <f>SUM(AP38:AQ41)</f>
        <v/>
      </c>
      <c r="AQ37" s="429" t="n"/>
      <c r="AR37" s="2267">
        <f>SUM(AR38:AS41)</f>
        <v/>
      </c>
      <c r="AS37" s="429" t="n"/>
      <c r="AT37" s="2267">
        <f>SUM(AT38:AU41)</f>
        <v/>
      </c>
      <c r="AU37" s="429" t="n"/>
      <c r="AV37" s="2267">
        <f>SUM(AV38:AW41)</f>
        <v/>
      </c>
      <c r="AW37" s="429" t="n"/>
      <c r="AX37" s="732">
        <f>SUM(AX38:AY41)</f>
        <v/>
      </c>
      <c r="AY37" s="132" t="n"/>
      <c r="AZ37" s="3622">
        <f>SUM(AZ38:BA41)</f>
        <v/>
      </c>
      <c r="BA37" s="429" t="n"/>
      <c r="BB37" s="2267">
        <f>SUM(BB38:BC41)</f>
        <v/>
      </c>
      <c r="BC37" s="429" t="n"/>
      <c r="BD37" s="2267">
        <f>SUM(BD38:BE41)</f>
        <v/>
      </c>
      <c r="BE37" s="429" t="n"/>
      <c r="BF37" s="2267">
        <f>SUM(BF38:BG41)</f>
        <v/>
      </c>
      <c r="BG37" s="429" t="n"/>
      <c r="BH37" s="2267">
        <f>SUM(BH38:BI41)</f>
        <v/>
      </c>
      <c r="BI37" s="429" t="n"/>
      <c r="BJ37" s="732">
        <f>SUM(BJ38:BK41)</f>
        <v/>
      </c>
      <c r="BK37" s="132" t="n"/>
      <c r="BL37" s="1632">
        <f>SUM(BL38:BM41)</f>
        <v/>
      </c>
      <c r="BM37" s="429" t="n"/>
      <c r="BN37" s="2267">
        <f>SUM(BN38:BO41)</f>
        <v/>
      </c>
      <c r="BO37" s="429" t="n"/>
      <c r="BP37" s="2267">
        <f>SUM(BP38:BQ41)</f>
        <v/>
      </c>
      <c r="BQ37" s="429" t="n"/>
      <c r="BR37" s="745" t="inlineStr">
        <is>
          <t>УПК-3</t>
        </is>
      </c>
      <c r="BS37" s="131" t="n"/>
      <c r="BT37" s="131" t="n"/>
      <c r="BU37" s="132" t="n"/>
      <c r="BV37" s="355" t="n"/>
      <c r="BW37" s="355" t="n"/>
      <c r="BX37" s="355" t="n"/>
      <c r="BY37" s="355" t="n"/>
      <c r="BZ37" s="355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</row>
    <row r="38">
      <c r="A38" s="355" t="n"/>
      <c r="B38" s="217" t="inlineStr">
        <is>
          <t>1.3.1</t>
        </is>
      </c>
      <c r="C38" s="192" t="n"/>
      <c r="D38" s="1196" t="inlineStr">
        <is>
          <t>Алгоритмизация в автоматизации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2" t="n"/>
      <c r="T38" s="261" t="n">
        <v>2</v>
      </c>
      <c r="U38" s="132" t="n"/>
      <c r="V38" s="261" t="n">
        <v>1</v>
      </c>
      <c r="W38" s="132" t="n"/>
      <c r="X38" s="3608" t="n">
        <v>180</v>
      </c>
      <c r="Y38" s="429" t="n"/>
      <c r="Z38" s="3609" t="n">
        <v>80</v>
      </c>
      <c r="AA38" s="429" t="n"/>
      <c r="AB38" s="93">
        <f>AD38+AF38+AH38+AJ38</f>
        <v/>
      </c>
      <c r="AC38" s="128" t="n"/>
      <c r="AD38" s="2257" t="n">
        <v>8</v>
      </c>
      <c r="AE38" s="429" t="n"/>
      <c r="AF38" s="2257" t="n">
        <v>8</v>
      </c>
      <c r="AG38" s="429" t="n"/>
      <c r="AH38" s="2257" t="n">
        <v>4</v>
      </c>
      <c r="AI38" s="429" t="n"/>
      <c r="AJ38" s="725" t="n"/>
      <c r="AK38" s="131" t="n"/>
      <c r="AL38" s="261" t="n"/>
      <c r="AM38" s="132" t="n"/>
      <c r="AN38" s="2264" t="n">
        <v>90</v>
      </c>
      <c r="AO38" s="429" t="n"/>
      <c r="AP38" s="2257" t="n">
        <v>10</v>
      </c>
      <c r="AQ38" s="429" t="n"/>
      <c r="AR38" s="2257" t="n">
        <v>3</v>
      </c>
      <c r="AS38" s="429" t="n"/>
      <c r="AT38" s="2257" t="n">
        <v>90</v>
      </c>
      <c r="AU38" s="429" t="n"/>
      <c r="AV38" s="2257" t="n">
        <v>10</v>
      </c>
      <c r="AW38" s="429" t="n"/>
      <c r="AX38" s="729" t="n">
        <v>3</v>
      </c>
      <c r="AY38" s="132" t="n"/>
      <c r="AZ38" s="2264" t="n"/>
      <c r="BA38" s="429" t="n"/>
      <c r="BB38" s="2257" t="n"/>
      <c r="BC38" s="429" t="n"/>
      <c r="BD38" s="2257" t="n"/>
      <c r="BE38" s="429" t="n"/>
      <c r="BF38" s="2257" t="n"/>
      <c r="BG38" s="429" t="n"/>
      <c r="BH38" s="2257" t="n"/>
      <c r="BI38" s="429" t="n"/>
      <c r="BJ38" s="729" t="n"/>
      <c r="BK38" s="132" t="n"/>
      <c r="BL38" s="1633" t="n"/>
      <c r="BM38" s="429" t="n"/>
      <c r="BN38" s="2257" t="n"/>
      <c r="BO38" s="429" t="n"/>
      <c r="BP38" s="729" t="n"/>
      <c r="BQ38" s="132" t="n"/>
      <c r="BR38" s="745" t="n"/>
      <c r="BS38" s="131" t="n"/>
      <c r="BT38" s="131" t="n"/>
      <c r="BU38" s="132" t="n"/>
      <c r="BV38" s="355" t="n"/>
      <c r="BW38" s="355" t="n"/>
      <c r="BX38" s="355" t="n"/>
      <c r="BY38" s="355" t="n"/>
      <c r="BZ38" s="355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</row>
    <row r="39">
      <c r="A39" s="355" t="n"/>
      <c r="B39" s="138" t="n"/>
      <c r="C39" s="207" t="n"/>
      <c r="D39" s="1196" t="inlineStr">
        <is>
          <t>Курсовая работа по учебной дисциплине "Алгоритмизация в автоматизации"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2" t="n"/>
      <c r="T39" s="261" t="n"/>
      <c r="U39" s="132" t="n"/>
      <c r="V39" s="261" t="n"/>
      <c r="W39" s="132" t="n"/>
      <c r="X39" s="3608" t="n">
        <v>40</v>
      </c>
      <c r="Y39" s="429" t="n"/>
      <c r="Z39" s="3609" t="n">
        <v>0</v>
      </c>
      <c r="AA39" s="429" t="n"/>
      <c r="AB39" s="93">
        <f>AD39+AF39+AH39+AJ39</f>
        <v/>
      </c>
      <c r="AC39" s="128" t="n"/>
      <c r="AD39" s="93" t="n"/>
      <c r="AE39" s="128" t="n"/>
      <c r="AF39" s="93" t="n"/>
      <c r="AG39" s="128" t="n"/>
      <c r="AH39" s="93" t="n"/>
      <c r="AI39" s="128" t="n"/>
      <c r="AJ39" s="725" t="n"/>
      <c r="AK39" s="131" t="n"/>
      <c r="AL39" s="225" t="n"/>
      <c r="AM39" s="179" t="n"/>
      <c r="AN39" s="225" t="n"/>
      <c r="AO39" s="179" t="n"/>
      <c r="AP39" s="350" t="n"/>
      <c r="AQ39" s="179" t="n"/>
      <c r="AR39" s="350" t="n"/>
      <c r="AS39" s="179" t="n"/>
      <c r="AT39" s="350" t="n">
        <v>40</v>
      </c>
      <c r="AU39" s="179" t="n"/>
      <c r="AV39" s="350" t="n"/>
      <c r="AW39" s="179" t="n"/>
      <c r="AX39" s="350" t="n">
        <v>1</v>
      </c>
      <c r="AY39" s="179" t="n"/>
      <c r="AZ39" s="225" t="n"/>
      <c r="BA39" s="179" t="n"/>
      <c r="BB39" s="350" t="n"/>
      <c r="BC39" s="179" t="n"/>
      <c r="BD39" s="181" t="n"/>
      <c r="BE39" s="128" t="n"/>
      <c r="BF39" s="350" t="n"/>
      <c r="BG39" s="179" t="n"/>
      <c r="BH39" s="350" t="n"/>
      <c r="BI39" s="179" t="n"/>
      <c r="BJ39" s="350" t="n"/>
      <c r="BK39" s="179" t="n"/>
      <c r="BL39" s="181" t="n"/>
      <c r="BM39" s="128" t="n"/>
      <c r="BN39" s="350" t="n"/>
      <c r="BO39" s="179" t="n"/>
      <c r="BP39" s="350" t="n"/>
      <c r="BQ39" s="179" t="n"/>
      <c r="BR39" s="745" t="n"/>
      <c r="BS39" s="131" t="n"/>
      <c r="BT39" s="131" t="n"/>
      <c r="BU39" s="132" t="n"/>
      <c r="BV39" s="355" t="n"/>
      <c r="BW39" s="355" t="n"/>
      <c r="BX39" s="355" t="n"/>
      <c r="BY39" s="355" t="n"/>
      <c r="BZ39" s="355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</row>
    <row r="40">
      <c r="A40" s="355" t="n"/>
      <c r="B40" s="217" t="inlineStr">
        <is>
          <t>1.3.2</t>
        </is>
      </c>
      <c r="C40" s="192" t="n"/>
      <c r="D40" s="3290" t="inlineStr">
        <is>
          <t>Обеспечение безопасности  при автоматизации производств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2" t="n"/>
      <c r="T40" s="261" t="n">
        <v>3</v>
      </c>
      <c r="U40" s="132" t="n"/>
      <c r="V40" s="261" t="n"/>
      <c r="W40" s="132" t="n"/>
      <c r="X40" s="3608" t="n">
        <v>216</v>
      </c>
      <c r="Y40" s="429" t="n"/>
      <c r="Z40" s="3609" t="n">
        <v>80</v>
      </c>
      <c r="AA40" s="429" t="n"/>
      <c r="AB40" s="93">
        <f>AD40+AF40+AH40+AJ40</f>
        <v/>
      </c>
      <c r="AC40" s="128" t="n"/>
      <c r="AD40" s="93" t="n">
        <v>8</v>
      </c>
      <c r="AE40" s="128" t="n"/>
      <c r="AF40" s="93" t="n">
        <v>8</v>
      </c>
      <c r="AG40" s="128" t="n"/>
      <c r="AH40" s="93" t="n">
        <v>4</v>
      </c>
      <c r="AI40" s="128" t="n"/>
      <c r="AJ40" s="725" t="n"/>
      <c r="AK40" s="131" t="n"/>
      <c r="AL40" s="225" t="n"/>
      <c r="AM40" s="179" t="n"/>
      <c r="AN40" s="225" t="n"/>
      <c r="AO40" s="179" t="n"/>
      <c r="AP40" s="350" t="n"/>
      <c r="AQ40" s="179" t="n"/>
      <c r="AR40" s="350" t="n"/>
      <c r="AS40" s="179" t="n"/>
      <c r="AT40" s="350" t="n"/>
      <c r="AU40" s="179" t="n"/>
      <c r="AV40" s="350" t="n"/>
      <c r="AW40" s="179" t="n"/>
      <c r="AX40" s="350" t="n"/>
      <c r="AY40" s="179" t="n"/>
      <c r="AZ40" s="225">
        <f>X40</f>
        <v/>
      </c>
      <c r="BA40" s="179" t="n"/>
      <c r="BB40" s="350">
        <f>AB40</f>
        <v/>
      </c>
      <c r="BC40" s="179" t="n"/>
      <c r="BD40" s="181" t="n">
        <v>6</v>
      </c>
      <c r="BE40" s="128" t="n"/>
      <c r="BF40" s="350" t="n"/>
      <c r="BG40" s="179" t="n"/>
      <c r="BH40" s="350" t="n"/>
      <c r="BI40" s="179" t="n"/>
      <c r="BJ40" s="350" t="n"/>
      <c r="BK40" s="179" t="n"/>
      <c r="BL40" s="181" t="n"/>
      <c r="BM40" s="128" t="n"/>
      <c r="BN40" s="350" t="n"/>
      <c r="BO40" s="179" t="n"/>
      <c r="BP40" s="350" t="n"/>
      <c r="BQ40" s="179" t="n"/>
      <c r="BR40" s="745" t="n"/>
      <c r="BS40" s="131" t="n"/>
      <c r="BT40" s="131" t="n"/>
      <c r="BU40" s="132" t="n"/>
      <c r="BV40" s="355" t="n"/>
      <c r="BW40" s="355" t="n"/>
      <c r="BX40" s="355" t="n"/>
      <c r="BY40" s="355" t="n"/>
      <c r="BZ40" s="355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</row>
    <row r="41">
      <c r="A41" s="355" t="n"/>
      <c r="B41" s="138" t="n"/>
      <c r="C41" s="207" t="n"/>
      <c r="D41" s="3612" t="inlineStr">
        <is>
          <t>Курсовая работа по учебной дисциплине "Обеспечение безопасности  при автоматизации производств"</t>
        </is>
      </c>
      <c r="E41" s="194" t="n"/>
      <c r="F41" s="194" t="n"/>
      <c r="G41" s="194" t="n"/>
      <c r="H41" s="194" t="n"/>
      <c r="I41" s="194" t="n"/>
      <c r="J41" s="194" t="n"/>
      <c r="K41" s="194" t="n"/>
      <c r="L41" s="194" t="n"/>
      <c r="M41" s="194" t="n"/>
      <c r="N41" s="194" t="n"/>
      <c r="O41" s="194" t="n"/>
      <c r="P41" s="194" t="n"/>
      <c r="Q41" s="194" t="n"/>
      <c r="R41" s="194" t="n"/>
      <c r="S41" s="195" t="n"/>
      <c r="T41" s="831" t="n"/>
      <c r="U41" s="192" t="n"/>
      <c r="V41" s="831" t="n"/>
      <c r="W41" s="192" t="n"/>
      <c r="X41" s="3608" t="n">
        <v>60</v>
      </c>
      <c r="Y41" s="429" t="n"/>
      <c r="Z41" s="3609" t="n">
        <v>0</v>
      </c>
      <c r="AA41" s="429" t="n"/>
      <c r="AB41" s="93">
        <f>AD41+AF41+AH41+AJ41</f>
        <v/>
      </c>
      <c r="AC41" s="128" t="n"/>
      <c r="AD41" s="198" t="n"/>
      <c r="AE41" s="197" t="n"/>
      <c r="AF41" s="198" t="n"/>
      <c r="AG41" s="197" t="n"/>
      <c r="AH41" s="198" t="n"/>
      <c r="AI41" s="197" t="n"/>
      <c r="AJ41" s="2296" t="n"/>
      <c r="AK41" s="194" t="n"/>
      <c r="AL41" s="196" t="n"/>
      <c r="AM41" s="197" t="n"/>
      <c r="AN41" s="196" t="n"/>
      <c r="AO41" s="197" t="n"/>
      <c r="AP41" s="198" t="n"/>
      <c r="AQ41" s="197" t="n"/>
      <c r="AR41" s="198" t="n"/>
      <c r="AS41" s="197" t="n"/>
      <c r="AT41" s="198" t="n"/>
      <c r="AU41" s="197" t="n"/>
      <c r="AV41" s="198" t="n"/>
      <c r="AW41" s="197" t="n"/>
      <c r="AX41" s="198" t="n"/>
      <c r="AY41" s="197" t="n"/>
      <c r="AZ41" s="196" t="n">
        <v>60</v>
      </c>
      <c r="BA41" s="197" t="n"/>
      <c r="BB41" s="198" t="n"/>
      <c r="BC41" s="197" t="n"/>
      <c r="BD41" s="200" t="n">
        <v>2</v>
      </c>
      <c r="BE41" s="197" t="n"/>
      <c r="BF41" s="198" t="n"/>
      <c r="BG41" s="197" t="n"/>
      <c r="BH41" s="198" t="n"/>
      <c r="BI41" s="197" t="n"/>
      <c r="BJ41" s="198" t="n"/>
      <c r="BK41" s="197" t="n"/>
      <c r="BL41" s="2227" t="n"/>
      <c r="BM41" s="2124" t="n"/>
      <c r="BN41" s="1538" t="n"/>
      <c r="BO41" s="1059" t="n"/>
      <c r="BP41" s="1538" t="n"/>
      <c r="BQ41" s="1059" t="n"/>
      <c r="BR41" s="745" t="n"/>
      <c r="BS41" s="131" t="n"/>
      <c r="BT41" s="131" t="n"/>
      <c r="BU41" s="132" t="n"/>
      <c r="BV41" s="355" t="n"/>
      <c r="BW41" s="355" t="n"/>
      <c r="BX41" s="355" t="n"/>
      <c r="BY41" s="355" t="n"/>
      <c r="BZ41" s="355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</row>
    <row r="42">
      <c r="A42" s="355" t="n"/>
      <c r="B42" s="612" t="n">
        <v>2</v>
      </c>
      <c r="C42" s="613" t="n"/>
      <c r="D42" s="2169" t="inlineStr">
        <is>
          <t>Компонент учреждения образования</t>
        </is>
      </c>
      <c r="E42" s="585" t="n"/>
      <c r="F42" s="585" t="n"/>
      <c r="G42" s="585" t="n"/>
      <c r="H42" s="585" t="n"/>
      <c r="I42" s="585" t="n"/>
      <c r="J42" s="585" t="n"/>
      <c r="K42" s="585" t="n"/>
      <c r="L42" s="585" t="n"/>
      <c r="M42" s="585" t="n"/>
      <c r="N42" s="585" t="n"/>
      <c r="O42" s="585" t="n"/>
      <c r="P42" s="585" t="n"/>
      <c r="Q42" s="585" t="n"/>
      <c r="R42" s="585" t="n"/>
      <c r="S42" s="586" t="n"/>
      <c r="T42" s="615" t="n"/>
      <c r="U42" s="586" t="n"/>
      <c r="V42" s="615" t="n"/>
      <c r="W42" s="586" t="n"/>
      <c r="X42" s="2047" t="n">
        <v>1830</v>
      </c>
      <c r="Y42" s="613" t="n"/>
      <c r="Z42" s="617" t="n">
        <v>702</v>
      </c>
      <c r="AA42" s="613" t="n"/>
      <c r="AB42" s="616">
        <f>AB43+AB44+AB48+AB53+AB56</f>
        <v/>
      </c>
      <c r="AC42" s="613" t="n"/>
      <c r="AD42" s="616">
        <f>AD43+AD44+AD48+AD53+AD56</f>
        <v/>
      </c>
      <c r="AE42" s="613" t="n"/>
      <c r="AF42" s="616">
        <f>AF43+AF44+AF48+AF53+AF56</f>
        <v/>
      </c>
      <c r="AG42" s="613" t="n"/>
      <c r="AH42" s="616">
        <f>AH43+AH44+AH48+AH53+AH56</f>
        <v/>
      </c>
      <c r="AI42" s="613" t="n"/>
      <c r="AJ42" s="616">
        <f>AJ43+AJ44+AJ48+AJ53+AJ56</f>
        <v/>
      </c>
      <c r="AK42" s="613" t="n"/>
      <c r="AL42" s="612">
        <f>AL43+AL44+AL48+AL53+AL56</f>
        <v/>
      </c>
      <c r="AM42" s="613" t="n"/>
      <c r="AN42" s="612">
        <f>AN43+AN44+AN48+AN53+AN56</f>
        <v/>
      </c>
      <c r="AO42" s="613" t="n"/>
      <c r="AP42" s="616">
        <f>AP43+AP44+AP48+AP53+AP56</f>
        <v/>
      </c>
      <c r="AQ42" s="613" t="n"/>
      <c r="AR42" s="616">
        <f>AR43+AR44+AR48+AR53+AR56</f>
        <v/>
      </c>
      <c r="AS42" s="613" t="n"/>
      <c r="AT42" s="616">
        <f>AT43+AT44+AT48+AT53+AT56</f>
        <v/>
      </c>
      <c r="AU42" s="613" t="n"/>
      <c r="AV42" s="616">
        <f>AV43+AV44+AV48+AV53+AV56</f>
        <v/>
      </c>
      <c r="AW42" s="613" t="n"/>
      <c r="AX42" s="616">
        <f>AX43+AX44+AX48+AX53+AX56</f>
        <v/>
      </c>
      <c r="AY42" s="613" t="n"/>
      <c r="AZ42" s="612">
        <f>AZ43+AZ44+AZ48+AZ53+AZ56</f>
        <v/>
      </c>
      <c r="BA42" s="613" t="n"/>
      <c r="BB42" s="616">
        <f>BB43+BB44+BB48+BB53+BB56</f>
        <v/>
      </c>
      <c r="BC42" s="613" t="n"/>
      <c r="BD42" s="616">
        <f>BD43+BD44+BD48+BD53+BD56</f>
        <v/>
      </c>
      <c r="BE42" s="613" t="n"/>
      <c r="BF42" s="616">
        <f>BF43+BF44+BF48+BF53+BF56</f>
        <v/>
      </c>
      <c r="BG42" s="613" t="n"/>
      <c r="BH42" s="616">
        <f>BH43+BH44+BH48+BH53+BH56</f>
        <v/>
      </c>
      <c r="BI42" s="613" t="n"/>
      <c r="BJ42" s="616">
        <f>BJ43+BJ44+BJ48+BJ53+BJ56</f>
        <v/>
      </c>
      <c r="BK42" s="613" t="n"/>
      <c r="BL42" s="616">
        <f>BL43+BL44+BL48+BL53+BL56</f>
        <v/>
      </c>
      <c r="BM42" s="613" t="n"/>
      <c r="BN42" s="616">
        <f>BN43+BN44+BN48+BN53+BN56</f>
        <v/>
      </c>
      <c r="BO42" s="613" t="n"/>
      <c r="BP42" s="616">
        <f>BP43+BP44+BP48+BP53+BP56</f>
        <v/>
      </c>
      <c r="BQ42" s="613" t="n"/>
      <c r="BR42" s="707" t="n"/>
      <c r="BS42" s="585" t="n"/>
      <c r="BT42" s="585" t="n"/>
      <c r="BU42" s="586" t="n"/>
      <c r="BV42" s="355" t="n"/>
      <c r="BW42" s="355" t="n"/>
      <c r="BX42" s="355" t="n"/>
      <c r="BY42" s="355" t="n"/>
      <c r="BZ42" s="355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</row>
    <row r="43">
      <c r="A43" s="355" t="n"/>
      <c r="B43" s="619" t="inlineStr">
        <is>
          <t>2.1</t>
        </is>
      </c>
      <c r="C43" s="139" t="n"/>
      <c r="D43" s="2288" t="inlineStr">
        <is>
          <t>Иностранный язык для делового и профессионального общения</t>
        </is>
      </c>
      <c r="E43" s="206" t="n"/>
      <c r="F43" s="206" t="n"/>
      <c r="G43" s="206" t="n"/>
      <c r="H43" s="206" t="n"/>
      <c r="I43" s="206" t="n"/>
      <c r="J43" s="206" t="n"/>
      <c r="K43" s="206" t="n"/>
      <c r="L43" s="206" t="n"/>
      <c r="M43" s="206" t="n"/>
      <c r="N43" s="206" t="n"/>
      <c r="O43" s="206" t="n"/>
      <c r="P43" s="206" t="n"/>
      <c r="Q43" s="206" t="n"/>
      <c r="R43" s="206" t="n"/>
      <c r="S43" s="207" t="n"/>
      <c r="T43" s="513" t="n">
        <v>2</v>
      </c>
      <c r="U43" s="207" t="n"/>
      <c r="V43" s="513" t="n">
        <v>1</v>
      </c>
      <c r="W43" s="207" t="n"/>
      <c r="X43" s="211" t="n">
        <v>252</v>
      </c>
      <c r="Y43" s="139" t="n"/>
      <c r="Z43" s="2172" t="n">
        <v>108</v>
      </c>
      <c r="AA43" s="1998" t="n"/>
      <c r="AB43" s="212">
        <f>AD43+AF43+AH43+AL43</f>
        <v/>
      </c>
      <c r="AC43" s="139" t="n"/>
      <c r="AD43" s="212" t="n"/>
      <c r="AE43" s="139" t="n"/>
      <c r="AF43" s="212" t="n"/>
      <c r="AG43" s="139" t="n"/>
      <c r="AH43" s="212" t="n">
        <v>30</v>
      </c>
      <c r="AI43" s="139" t="n"/>
      <c r="AJ43" s="2290" t="n"/>
      <c r="AK43" s="1997" t="n"/>
      <c r="AL43" s="213" t="n"/>
      <c r="AM43" s="139" t="n"/>
      <c r="AN43" s="213">
        <f>AR43*36</f>
        <v/>
      </c>
      <c r="AO43" s="139" t="n"/>
      <c r="AP43" s="212" t="n">
        <v>14</v>
      </c>
      <c r="AQ43" s="139" t="n"/>
      <c r="AR43" s="212" t="n">
        <v>3</v>
      </c>
      <c r="AS43" s="139" t="n"/>
      <c r="AT43" s="212">
        <f>AX43*36</f>
        <v/>
      </c>
      <c r="AU43" s="139" t="n"/>
      <c r="AV43" s="212" t="n">
        <v>16</v>
      </c>
      <c r="AW43" s="139" t="n"/>
      <c r="AX43" s="212" t="n">
        <v>4</v>
      </c>
      <c r="AY43" s="139" t="n"/>
      <c r="AZ43" s="2182">
        <f>BD43*36</f>
        <v/>
      </c>
      <c r="BA43" s="139" t="n"/>
      <c r="BB43" s="1118" t="n"/>
      <c r="BC43" s="139" t="n"/>
      <c r="BD43" s="1631" t="n"/>
      <c r="BE43" s="139" t="n"/>
      <c r="BF43" s="1118">
        <f>BH43*36</f>
        <v/>
      </c>
      <c r="BG43" s="139" t="n"/>
      <c r="BH43" s="1118" t="n"/>
      <c r="BI43" s="139" t="n"/>
      <c r="BJ43" s="1118" t="n"/>
      <c r="BK43" s="139" t="n"/>
      <c r="BL43" s="2297" t="n"/>
      <c r="BM43" s="1998" t="n"/>
      <c r="BN43" s="2298" t="n"/>
      <c r="BO43" s="1998" t="n"/>
      <c r="BP43" s="2298" t="n"/>
      <c r="BQ43" s="1998" t="n"/>
      <c r="BR43" s="171" t="inlineStr">
        <is>
          <t>УК-3</t>
        </is>
      </c>
      <c r="BS43" s="123" t="n"/>
      <c r="BT43" s="123" t="n"/>
      <c r="BU43" s="161" t="n"/>
      <c r="BV43" s="355" t="n"/>
      <c r="BW43" s="355" t="n"/>
      <c r="BX43" s="355" t="n"/>
      <c r="BY43" s="355" t="n"/>
      <c r="BZ43" s="355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</row>
    <row r="44">
      <c r="A44" s="355" t="n"/>
      <c r="B44" s="2292" t="inlineStr">
        <is>
          <t>2.2</t>
        </is>
      </c>
      <c r="C44" s="429" t="n"/>
      <c r="D44" s="1094" t="inlineStr">
        <is>
          <t>Модуль "Моделирование"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2" t="n"/>
      <c r="T44" s="261" t="n"/>
      <c r="U44" s="132" t="n"/>
      <c r="V44" s="261" t="n"/>
      <c r="W44" s="132" t="n"/>
      <c r="X44" s="3622" t="n">
        <v>356</v>
      </c>
      <c r="Y44" s="429" t="n"/>
      <c r="Z44" s="2267" t="n">
        <v>152</v>
      </c>
      <c r="AA44" s="429" t="n"/>
      <c r="AB44" s="2267">
        <f>SUM(AB45:AC47)</f>
        <v/>
      </c>
      <c r="AC44" s="429" t="n"/>
      <c r="AD44" s="2267">
        <f>SUM(AD45:AE47)</f>
        <v/>
      </c>
      <c r="AE44" s="429" t="n"/>
      <c r="AF44" s="2267">
        <f>SUM(AF45:AG47)</f>
        <v/>
      </c>
      <c r="AG44" s="429" t="n"/>
      <c r="AH44" s="2267">
        <f>SUM(AH45:AI47)</f>
        <v/>
      </c>
      <c r="AI44" s="429" t="n"/>
      <c r="AJ44" s="730">
        <f>SUM(AJ45:AK47)</f>
        <v/>
      </c>
      <c r="AK44" s="131" t="n"/>
      <c r="AL44" s="405">
        <f>SUM(AL45:AM47)</f>
        <v/>
      </c>
      <c r="AM44" s="132" t="n"/>
      <c r="AN44" s="3622">
        <f>SUM(AN45:AO47)</f>
        <v/>
      </c>
      <c r="AO44" s="429" t="n"/>
      <c r="AP44" s="2267">
        <f>SUM(AP45:AQ47)</f>
        <v/>
      </c>
      <c r="AQ44" s="429" t="n"/>
      <c r="AR44" s="2267">
        <f>SUM(AR45:AS47)</f>
        <v/>
      </c>
      <c r="AS44" s="429" t="n"/>
      <c r="AT44" s="2267">
        <f>SUM(AT45:AU47)</f>
        <v/>
      </c>
      <c r="AU44" s="429" t="n"/>
      <c r="AV44" s="2267">
        <f>SUM(AV45:AW47)</f>
        <v/>
      </c>
      <c r="AW44" s="429" t="n"/>
      <c r="AX44" s="732">
        <f>SUM(AX45:AY47)</f>
        <v/>
      </c>
      <c r="AY44" s="132" t="n"/>
      <c r="AZ44" s="3622">
        <f>SUM(AZ45:BA47)</f>
        <v/>
      </c>
      <c r="BA44" s="429" t="n"/>
      <c r="BB44" s="2267">
        <f>SUM(BB45:BC47)</f>
        <v/>
      </c>
      <c r="BC44" s="429" t="n"/>
      <c r="BD44" s="2267">
        <f>SUM(BD45:BE47)</f>
        <v/>
      </c>
      <c r="BE44" s="429" t="n"/>
      <c r="BF44" s="2267">
        <f>SUM(BF45:BG47)</f>
        <v/>
      </c>
      <c r="BG44" s="429" t="n"/>
      <c r="BH44" s="2267">
        <f>SUM(BH45:BI47)</f>
        <v/>
      </c>
      <c r="BI44" s="429" t="n"/>
      <c r="BJ44" s="732">
        <f>SUM(BJ45:BK47)</f>
        <v/>
      </c>
      <c r="BK44" s="132" t="n"/>
      <c r="BL44" s="1632">
        <f>SUM(BL45:BM47)</f>
        <v/>
      </c>
      <c r="BM44" s="429" t="n"/>
      <c r="BN44" s="2267">
        <f>SUM(BN45:BO47)</f>
        <v/>
      </c>
      <c r="BO44" s="429" t="n"/>
      <c r="BP44" s="2267">
        <f>SUM(BP45:BQ47)</f>
        <v/>
      </c>
      <c r="BQ44" s="429" t="n"/>
      <c r="BR44" s="218" t="n"/>
      <c r="BS44" s="126" t="n"/>
      <c r="BT44" s="126" t="n"/>
      <c r="BU44" s="175" t="n"/>
      <c r="BV44" s="355" t="n"/>
      <c r="BW44" s="355" t="n"/>
      <c r="BX44" s="355" t="n"/>
      <c r="BY44" s="355" t="n"/>
      <c r="BZ44" s="355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</row>
    <row r="45">
      <c r="A45" s="355" t="n"/>
      <c r="B45" s="2293" t="inlineStr">
        <is>
          <t>2.2.1</t>
        </is>
      </c>
      <c r="C45" s="429" t="n"/>
      <c r="D45" s="1662" t="inlineStr">
        <is>
          <t>Динамическая идентификация объектов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2" t="n"/>
      <c r="T45" s="261" t="n">
        <v>5</v>
      </c>
      <c r="U45" s="132" t="n"/>
      <c r="V45" s="405" t="n"/>
      <c r="W45" s="132" t="n"/>
      <c r="X45" s="181" t="n">
        <v>108</v>
      </c>
      <c r="Y45" s="128" t="n"/>
      <c r="Z45" s="93" t="n">
        <v>36</v>
      </c>
      <c r="AA45" s="128" t="n"/>
      <c r="AB45" s="181">
        <f>AD45+AF45+AH45+AJ45</f>
        <v/>
      </c>
      <c r="AC45" s="128" t="n"/>
      <c r="AD45" s="181" t="n">
        <v>6</v>
      </c>
      <c r="AE45" s="128" t="n"/>
      <c r="AF45" s="181" t="n">
        <v>4</v>
      </c>
      <c r="AG45" s="128" t="n"/>
      <c r="AH45" s="93" t="n"/>
      <c r="AI45" s="128" t="n"/>
      <c r="AJ45" s="730" t="n"/>
      <c r="AK45" s="131" t="n"/>
      <c r="AL45" s="222" t="n"/>
      <c r="AM45" s="179" t="n"/>
      <c r="AN45" s="225" t="n"/>
      <c r="AO45" s="179" t="n"/>
      <c r="AP45" s="350" t="n"/>
      <c r="AQ45" s="179" t="n"/>
      <c r="AR45" s="350" t="n"/>
      <c r="AS45" s="179" t="n"/>
      <c r="AT45" s="352" t="n"/>
      <c r="AU45" s="179" t="n"/>
      <c r="AV45" s="187" t="n"/>
      <c r="AW45" s="128" t="n"/>
      <c r="AX45" s="352" t="n"/>
      <c r="AY45" s="179" t="n"/>
      <c r="AZ45" s="222" t="n"/>
      <c r="BA45" s="179" t="n"/>
      <c r="BB45" s="187" t="n"/>
      <c r="BC45" s="128" t="n"/>
      <c r="BD45" s="187" t="n"/>
      <c r="BE45" s="128" t="n"/>
      <c r="BF45" s="352" t="n"/>
      <c r="BG45" s="179" t="n"/>
      <c r="BH45" s="352" t="n"/>
      <c r="BI45" s="179" t="n"/>
      <c r="BJ45" s="352" t="n"/>
      <c r="BK45" s="179" t="n"/>
      <c r="BL45" s="181">
        <f>X45</f>
        <v/>
      </c>
      <c r="BM45" s="128" t="n"/>
      <c r="BN45" s="350">
        <f>AB45</f>
        <v/>
      </c>
      <c r="BO45" s="179" t="n"/>
      <c r="BP45" s="350" t="n">
        <v>3</v>
      </c>
      <c r="BQ45" s="179" t="n"/>
      <c r="BR45" s="182" t="inlineStr">
        <is>
          <t>СК-1</t>
        </is>
      </c>
      <c r="BS45" s="126" t="n"/>
      <c r="BT45" s="126" t="n"/>
      <c r="BU45" s="175" t="n"/>
      <c r="BV45" s="355" t="n"/>
      <c r="BW45" s="2184" t="n"/>
      <c r="BX45" s="1" t="n"/>
      <c r="BY45" s="1" t="n"/>
      <c r="BZ45" s="355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</row>
    <row r="46">
      <c r="A46" s="355" t="n"/>
      <c r="B46" s="2293" t="inlineStr">
        <is>
          <t>2.2.2</t>
        </is>
      </c>
      <c r="C46" s="429" t="n"/>
      <c r="D46" s="1662" t="inlineStr">
        <is>
          <t>Развитие аналитических методов описания динамических процессов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2" t="n"/>
      <c r="T46" s="261" t="n"/>
      <c r="U46" s="132" t="n"/>
      <c r="V46" s="261" t="n">
        <v>4</v>
      </c>
      <c r="W46" s="132" t="n"/>
      <c r="X46" s="181" t="n">
        <v>140</v>
      </c>
      <c r="Y46" s="128" t="n"/>
      <c r="Z46" s="93" t="n">
        <v>62</v>
      </c>
      <c r="AA46" s="128" t="n"/>
      <c r="AB46" s="181">
        <f>AD46+AF46+AH46+AJ46</f>
        <v/>
      </c>
      <c r="AC46" s="128" t="n"/>
      <c r="AD46" s="93" t="n">
        <v>8</v>
      </c>
      <c r="AE46" s="128" t="n"/>
      <c r="AF46" s="93" t="n">
        <v>8</v>
      </c>
      <c r="AG46" s="128" t="n"/>
      <c r="AH46" s="93" t="n"/>
      <c r="AI46" s="128" t="n"/>
      <c r="AJ46" s="725" t="n"/>
      <c r="AK46" s="131" t="n"/>
      <c r="AL46" s="225" t="n"/>
      <c r="AM46" s="179" t="n"/>
      <c r="AN46" s="225" t="n"/>
      <c r="AO46" s="179" t="n"/>
      <c r="AP46" s="350" t="n"/>
      <c r="AQ46" s="179" t="n"/>
      <c r="AR46" s="350" t="n"/>
      <c r="AS46" s="179" t="n"/>
      <c r="AT46" s="350" t="n"/>
      <c r="AU46" s="179" t="n"/>
      <c r="AV46" s="350" t="n"/>
      <c r="AW46" s="179" t="n"/>
      <c r="AX46" s="350" t="n"/>
      <c r="AY46" s="179" t="n"/>
      <c r="AZ46" s="225" t="n"/>
      <c r="BA46" s="179" t="n"/>
      <c r="BB46" s="350" t="n"/>
      <c r="BC46" s="179" t="n"/>
      <c r="BD46" s="181" t="n"/>
      <c r="BE46" s="128" t="n"/>
      <c r="BF46" s="350">
        <f>X46</f>
        <v/>
      </c>
      <c r="BG46" s="179" t="n"/>
      <c r="BH46" s="350">
        <f>AB46</f>
        <v/>
      </c>
      <c r="BI46" s="179" t="n"/>
      <c r="BJ46" s="350" t="n">
        <v>5</v>
      </c>
      <c r="BK46" s="179" t="n"/>
      <c r="BL46" s="181" t="n"/>
      <c r="BM46" s="128" t="n"/>
      <c r="BN46" s="350" t="n"/>
      <c r="BO46" s="179" t="n"/>
      <c r="BP46" s="350" t="n"/>
      <c r="BQ46" s="179" t="n"/>
      <c r="BR46" s="182" t="inlineStr">
        <is>
          <t>СК-1</t>
        </is>
      </c>
      <c r="BS46" s="126" t="n"/>
      <c r="BT46" s="126" t="n"/>
      <c r="BU46" s="175" t="n"/>
      <c r="BV46" s="355" t="n"/>
      <c r="BW46" s="2184" t="n"/>
      <c r="BX46" s="1" t="n"/>
      <c r="BY46" s="1" t="n"/>
      <c r="BZ46" s="355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</row>
    <row r="47">
      <c r="A47" s="355" t="n"/>
      <c r="B47" s="2293" t="inlineStr">
        <is>
          <t>2.2.3</t>
        </is>
      </c>
      <c r="C47" s="429" t="n"/>
      <c r="D47" s="1671" t="inlineStr">
        <is>
          <t>Компьютерный эксперимент при исследованиях и проектировании процессов и аппаратов в химической технологии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2" t="n"/>
      <c r="T47" s="261" t="n"/>
      <c r="U47" s="132" t="n"/>
      <c r="V47" s="261" t="n">
        <v>5</v>
      </c>
      <c r="W47" s="132" t="n"/>
      <c r="X47" s="181" t="n">
        <v>108</v>
      </c>
      <c r="Y47" s="128" t="n"/>
      <c r="Z47" s="93" t="n">
        <v>54</v>
      </c>
      <c r="AA47" s="128" t="n"/>
      <c r="AB47" s="181">
        <f>AD47+AF47+AH47+AJ47</f>
        <v/>
      </c>
      <c r="AC47" s="128" t="n"/>
      <c r="AD47" s="93" t="n">
        <v>4</v>
      </c>
      <c r="AE47" s="128" t="n"/>
      <c r="AF47" s="93" t="n">
        <v>6</v>
      </c>
      <c r="AG47" s="128" t="n"/>
      <c r="AH47" s="93" t="n">
        <v>4</v>
      </c>
      <c r="AI47" s="128" t="n"/>
      <c r="AJ47" s="725" t="n"/>
      <c r="AK47" s="131" t="n"/>
      <c r="AL47" s="225" t="n"/>
      <c r="AM47" s="179" t="n"/>
      <c r="AN47" s="225" t="n"/>
      <c r="AO47" s="179" t="n"/>
      <c r="AP47" s="350" t="n"/>
      <c r="AQ47" s="179" t="n"/>
      <c r="AR47" s="350" t="n"/>
      <c r="AS47" s="179" t="n"/>
      <c r="AT47" s="350" t="n"/>
      <c r="AU47" s="179" t="n"/>
      <c r="AV47" s="350" t="n"/>
      <c r="AW47" s="179" t="n"/>
      <c r="AX47" s="350" t="n"/>
      <c r="AY47" s="179" t="n"/>
      <c r="AZ47" s="225" t="n"/>
      <c r="BA47" s="179" t="n"/>
      <c r="BB47" s="350" t="n"/>
      <c r="BC47" s="179" t="n"/>
      <c r="BD47" s="181" t="n"/>
      <c r="BE47" s="128" t="n"/>
      <c r="BF47" s="350" t="n"/>
      <c r="BG47" s="179" t="n"/>
      <c r="BH47" s="350" t="n"/>
      <c r="BI47" s="179" t="n"/>
      <c r="BJ47" s="350" t="n"/>
      <c r="BK47" s="179" t="n"/>
      <c r="BL47" s="181">
        <f>X47</f>
        <v/>
      </c>
      <c r="BM47" s="128" t="n"/>
      <c r="BN47" s="350">
        <f>AB47</f>
        <v/>
      </c>
      <c r="BO47" s="179" t="n"/>
      <c r="BP47" s="350" t="n">
        <v>3</v>
      </c>
      <c r="BQ47" s="179" t="n"/>
      <c r="BR47" s="182" t="inlineStr">
        <is>
          <t>СК-2</t>
        </is>
      </c>
      <c r="BS47" s="126" t="n"/>
      <c r="BT47" s="126" t="n"/>
      <c r="BU47" s="175" t="n"/>
      <c r="BV47" s="355" t="n"/>
      <c r="BW47" s="2184" t="n"/>
      <c r="BX47" s="1" t="n"/>
      <c r="BY47" s="1" t="n"/>
      <c r="BZ47" s="355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</row>
    <row r="48">
      <c r="A48" s="355" t="n"/>
      <c r="B48" s="2292" t="inlineStr">
        <is>
          <t>2.3</t>
        </is>
      </c>
      <c r="C48" s="429" t="n"/>
      <c r="D48" s="2185" t="inlineStr">
        <is>
          <t>Модуль "Управление в автоматизированных системах"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2" t="n"/>
      <c r="T48" s="261" t="n"/>
      <c r="U48" s="132" t="n"/>
      <c r="V48" s="261" t="n"/>
      <c r="W48" s="132" t="n"/>
      <c r="X48" s="187" t="n">
        <v>506</v>
      </c>
      <c r="Y48" s="128" t="n"/>
      <c r="Z48" s="95" t="n">
        <v>228</v>
      </c>
      <c r="AA48" s="128" t="n"/>
      <c r="AB48" s="187">
        <f>SUM(AB49:AC52)</f>
        <v/>
      </c>
      <c r="AC48" s="128" t="n"/>
      <c r="AD48" s="187">
        <f>SUM(AD49:AE52)</f>
        <v/>
      </c>
      <c r="AE48" s="128" t="n"/>
      <c r="AF48" s="187">
        <f>SUM(AF49:AG52)</f>
        <v/>
      </c>
      <c r="AG48" s="128" t="n"/>
      <c r="AH48" s="187">
        <f>SUM(AH49:AI52)</f>
        <v/>
      </c>
      <c r="AI48" s="128" t="n"/>
      <c r="AJ48" s="187">
        <f>SUM(AJ49:AK52)</f>
        <v/>
      </c>
      <c r="AK48" s="128" t="n"/>
      <c r="AL48" s="222">
        <f>SUM(AL49:AM52)</f>
        <v/>
      </c>
      <c r="AM48" s="179" t="n"/>
      <c r="AN48" s="222">
        <f>SUM(AN49:AO52)</f>
        <v/>
      </c>
      <c r="AO48" s="179" t="n"/>
      <c r="AP48" s="187">
        <f>SUM(AP49:AQ52)</f>
        <v/>
      </c>
      <c r="AQ48" s="128" t="n"/>
      <c r="AR48" s="187">
        <f>SUM(AR49:AS52)</f>
        <v/>
      </c>
      <c r="AS48" s="128" t="n"/>
      <c r="AT48" s="187">
        <f>SUM(AT49:AU52)</f>
        <v/>
      </c>
      <c r="AU48" s="128" t="n"/>
      <c r="AV48" s="187">
        <f>SUM(AV49:AW52)</f>
        <v/>
      </c>
      <c r="AW48" s="128" t="n"/>
      <c r="AX48" s="187">
        <f>SUM(AX49:AY52)</f>
        <v/>
      </c>
      <c r="AY48" s="128" t="n"/>
      <c r="AZ48" s="222">
        <f>SUM(AZ49:BA52)</f>
        <v/>
      </c>
      <c r="BA48" s="179" t="n"/>
      <c r="BB48" s="187">
        <f>SUM(BB49:BC52)</f>
        <v/>
      </c>
      <c r="BC48" s="128" t="n"/>
      <c r="BD48" s="187">
        <f>SUM(BD49:BE52)</f>
        <v/>
      </c>
      <c r="BE48" s="128" t="n"/>
      <c r="BF48" s="187">
        <f>SUM(BF49:BG52)</f>
        <v/>
      </c>
      <c r="BG48" s="128" t="n"/>
      <c r="BH48" s="187">
        <f>SUM(BH49:BI52)</f>
        <v/>
      </c>
      <c r="BI48" s="128" t="n"/>
      <c r="BJ48" s="187">
        <f>SUM(BJ49:BK52)</f>
        <v/>
      </c>
      <c r="BK48" s="128" t="n"/>
      <c r="BL48" s="187">
        <f>SUM(BL49:BM52)</f>
        <v/>
      </c>
      <c r="BM48" s="128" t="n"/>
      <c r="BN48" s="187">
        <f>SUM(BN49:BO52)</f>
        <v/>
      </c>
      <c r="BO48" s="128" t="n"/>
      <c r="BP48" s="187">
        <f>SUM(BP49:BQ52)</f>
        <v/>
      </c>
      <c r="BQ48" s="128" t="n"/>
      <c r="BR48" s="218" t="n"/>
      <c r="BS48" s="126" t="n"/>
      <c r="BT48" s="126" t="n"/>
      <c r="BU48" s="175" t="n"/>
      <c r="BV48" s="355" t="n"/>
      <c r="BW48" s="2184" t="n"/>
      <c r="BX48" s="1" t="n"/>
      <c r="BY48" s="1" t="n"/>
      <c r="BZ48" s="355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</row>
    <row r="49">
      <c r="A49" s="355" t="n"/>
      <c r="B49" s="2293" t="inlineStr">
        <is>
          <t>2.3.1</t>
        </is>
      </c>
      <c r="C49" s="429" t="n"/>
      <c r="D49" s="1662" t="inlineStr">
        <is>
          <t>Теория искусственных нейронных сетей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2" t="n"/>
      <c r="T49" s="261" t="n"/>
      <c r="U49" s="132" t="n"/>
      <c r="V49" s="261" t="n">
        <v>3</v>
      </c>
      <c r="W49" s="132" t="n"/>
      <c r="X49" s="181" t="n">
        <v>108</v>
      </c>
      <c r="Y49" s="128" t="n"/>
      <c r="Z49" s="93" t="n">
        <v>56</v>
      </c>
      <c r="AA49" s="128" t="n"/>
      <c r="AB49" s="181">
        <f>AD49+AF49+AH49+AJ49</f>
        <v/>
      </c>
      <c r="AC49" s="128" t="n"/>
      <c r="AD49" s="93" t="n">
        <v>6</v>
      </c>
      <c r="AE49" s="128" t="n"/>
      <c r="AF49" s="93" t="n">
        <v>8</v>
      </c>
      <c r="AG49" s="128" t="n"/>
      <c r="AH49" s="93" t="n"/>
      <c r="AI49" s="128" t="n"/>
      <c r="AJ49" s="725" t="n"/>
      <c r="AK49" s="131" t="n"/>
      <c r="AL49" s="225" t="n"/>
      <c r="AM49" s="179" t="n"/>
      <c r="AN49" s="225" t="n"/>
      <c r="AO49" s="179" t="n"/>
      <c r="AP49" s="350" t="n"/>
      <c r="AQ49" s="179" t="n"/>
      <c r="AR49" s="350" t="n"/>
      <c r="AS49" s="179" t="n"/>
      <c r="AT49" s="350" t="n"/>
      <c r="AU49" s="179" t="n"/>
      <c r="AV49" s="350" t="n"/>
      <c r="AW49" s="179" t="n"/>
      <c r="AX49" s="350" t="n"/>
      <c r="AY49" s="179" t="n"/>
      <c r="AZ49" s="225">
        <f>X49</f>
        <v/>
      </c>
      <c r="BA49" s="179" t="n"/>
      <c r="BB49" s="350">
        <f>AB49</f>
        <v/>
      </c>
      <c r="BC49" s="179" t="n"/>
      <c r="BD49" s="181" t="n">
        <v>3</v>
      </c>
      <c r="BE49" s="128" t="n"/>
      <c r="BF49" s="350" t="n"/>
      <c r="BG49" s="179" t="n"/>
      <c r="BH49" s="350" t="n"/>
      <c r="BI49" s="179" t="n"/>
      <c r="BJ49" s="350" t="n"/>
      <c r="BK49" s="179" t="n"/>
      <c r="BL49" s="181" t="n"/>
      <c r="BM49" s="128" t="n"/>
      <c r="BN49" s="350" t="n"/>
      <c r="BO49" s="179" t="n"/>
      <c r="BP49" s="350" t="n"/>
      <c r="BQ49" s="179" t="n"/>
      <c r="BR49" s="182" t="inlineStr">
        <is>
          <t>СК-3</t>
        </is>
      </c>
      <c r="BS49" s="126" t="n"/>
      <c r="BT49" s="126" t="n"/>
      <c r="BU49" s="175" t="n"/>
      <c r="BV49" s="355" t="n"/>
      <c r="BW49" s="2184" t="n"/>
      <c r="BX49" s="1" t="n"/>
      <c r="BY49" s="1" t="n"/>
      <c r="BZ49" s="355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</row>
    <row r="50">
      <c r="A50" s="355" t="n"/>
      <c r="B50" s="2293" t="inlineStr">
        <is>
          <t>2.3.2</t>
        </is>
      </c>
      <c r="C50" s="429" t="n"/>
      <c r="D50" s="1662" t="inlineStr">
        <is>
          <t>Интеллектуальный анализ данных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2" t="n"/>
      <c r="T50" s="182" t="n"/>
      <c r="U50" s="175" t="n"/>
      <c r="V50" s="182" t="n">
        <v>4</v>
      </c>
      <c r="W50" s="175" t="n"/>
      <c r="X50" s="177" t="n">
        <v>108</v>
      </c>
      <c r="Y50" s="128" t="n"/>
      <c r="Z50" s="93" t="n">
        <v>56</v>
      </c>
      <c r="AA50" s="128" t="n"/>
      <c r="AB50" s="181">
        <f>AD50+AF50+AH50+AJ50</f>
        <v/>
      </c>
      <c r="AC50" s="128" t="n"/>
      <c r="AD50" s="93" t="n">
        <v>6</v>
      </c>
      <c r="AE50" s="128" t="n"/>
      <c r="AF50" s="93" t="n">
        <v>8</v>
      </c>
      <c r="AG50" s="128" t="n"/>
      <c r="AH50" s="93" t="n"/>
      <c r="AI50" s="128" t="n"/>
      <c r="AJ50" s="725" t="n"/>
      <c r="AK50" s="131" t="n"/>
      <c r="AL50" s="261" t="n"/>
      <c r="AM50" s="132" t="n"/>
      <c r="AN50" s="2264" t="n"/>
      <c r="AO50" s="429" t="n"/>
      <c r="AP50" s="2257" t="n"/>
      <c r="AQ50" s="429" t="n"/>
      <c r="AR50" s="2257" t="n"/>
      <c r="AS50" s="429" t="n"/>
      <c r="AT50" s="2257" t="n"/>
      <c r="AU50" s="429" t="n"/>
      <c r="AV50" s="2257" t="n"/>
      <c r="AW50" s="429" t="n"/>
      <c r="AX50" s="729" t="n"/>
      <c r="AY50" s="132" t="n"/>
      <c r="AZ50" s="2264" t="n"/>
      <c r="BA50" s="429" t="n"/>
      <c r="BB50" s="2257" t="n"/>
      <c r="BC50" s="429" t="n"/>
      <c r="BD50" s="2257" t="n"/>
      <c r="BE50" s="429" t="n"/>
      <c r="BF50" s="350">
        <f>X50</f>
        <v/>
      </c>
      <c r="BG50" s="179" t="n"/>
      <c r="BH50" s="350">
        <f>AB50</f>
        <v/>
      </c>
      <c r="BI50" s="179" t="n"/>
      <c r="BJ50" s="350" t="n">
        <v>3</v>
      </c>
      <c r="BK50" s="179" t="n"/>
      <c r="BL50" s="181" t="n"/>
      <c r="BM50" s="128" t="n"/>
      <c r="BN50" s="350" t="n"/>
      <c r="BO50" s="179" t="n"/>
      <c r="BP50" s="350" t="n"/>
      <c r="BQ50" s="179" t="n"/>
      <c r="BR50" s="182" t="inlineStr">
        <is>
          <t>СК-4</t>
        </is>
      </c>
      <c r="BS50" s="126" t="n"/>
      <c r="BT50" s="126" t="n"/>
      <c r="BU50" s="175" t="n"/>
      <c r="BV50" s="355" t="n"/>
      <c r="BW50" s="2184" t="n"/>
      <c r="BX50" s="1" t="n"/>
      <c r="BY50" s="1" t="n"/>
      <c r="BZ50" s="355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</row>
    <row r="51">
      <c r="A51" s="355" t="n"/>
      <c r="B51" s="2293" t="inlineStr">
        <is>
          <t>2.3.3</t>
        </is>
      </c>
      <c r="C51" s="429" t="n"/>
      <c r="D51" s="1081" t="inlineStr">
        <is>
          <t>Системы искусственного интеллекта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2" t="n"/>
      <c r="T51" s="261" t="n">
        <v>5</v>
      </c>
      <c r="U51" s="132" t="n"/>
      <c r="V51" s="405" t="n"/>
      <c r="W51" s="132" t="n"/>
      <c r="X51" s="181" t="n">
        <v>192</v>
      </c>
      <c r="Y51" s="128" t="n"/>
      <c r="Z51" s="93" t="n">
        <v>72</v>
      </c>
      <c r="AA51" s="128" t="n"/>
      <c r="AB51" s="181">
        <f>AD51+AF51+AH51+AJ51</f>
        <v/>
      </c>
      <c r="AC51" s="128" t="n"/>
      <c r="AD51" s="93" t="n">
        <v>10</v>
      </c>
      <c r="AE51" s="128" t="n"/>
      <c r="AF51" s="93" t="n">
        <v>8</v>
      </c>
      <c r="AG51" s="128" t="n"/>
      <c r="AH51" s="93" t="n"/>
      <c r="AI51" s="128" t="n"/>
      <c r="AJ51" s="725" t="n"/>
      <c r="AK51" s="131" t="n"/>
      <c r="AL51" s="225" t="n"/>
      <c r="AM51" s="179" t="n"/>
      <c r="AN51" s="225" t="n"/>
      <c r="AO51" s="179" t="n"/>
      <c r="AP51" s="350" t="n"/>
      <c r="AQ51" s="179" t="n"/>
      <c r="AR51" s="350" t="n"/>
      <c r="AS51" s="179" t="n"/>
      <c r="AT51" s="350" t="n"/>
      <c r="AU51" s="179" t="n"/>
      <c r="AV51" s="350" t="n"/>
      <c r="AW51" s="179" t="n"/>
      <c r="AX51" s="350" t="n"/>
      <c r="AY51" s="179" t="n"/>
      <c r="AZ51" s="225" t="n"/>
      <c r="BA51" s="179" t="n"/>
      <c r="BB51" s="350" t="n"/>
      <c r="BC51" s="179" t="n"/>
      <c r="BD51" s="181" t="n"/>
      <c r="BE51" s="128" t="n"/>
      <c r="BF51" s="350" t="n"/>
      <c r="BG51" s="179" t="n"/>
      <c r="BH51" s="350" t="n"/>
      <c r="BI51" s="179" t="n"/>
      <c r="BJ51" s="350" t="n"/>
      <c r="BK51" s="179" t="n"/>
      <c r="BL51" s="181">
        <f>X51</f>
        <v/>
      </c>
      <c r="BM51" s="128" t="n"/>
      <c r="BN51" s="350">
        <f>AB51</f>
        <v/>
      </c>
      <c r="BO51" s="179" t="n"/>
      <c r="BP51" s="350" t="n">
        <v>6</v>
      </c>
      <c r="BQ51" s="179" t="n"/>
      <c r="BR51" s="182" t="inlineStr">
        <is>
          <t>СК-5</t>
        </is>
      </c>
      <c r="BS51" s="126" t="n"/>
      <c r="BT51" s="126" t="n"/>
      <c r="BU51" s="175" t="n"/>
      <c r="BV51" s="355" t="n"/>
      <c r="BW51" s="2184" t="n"/>
      <c r="BX51" s="1" t="n"/>
      <c r="BY51" s="1" t="n"/>
      <c r="BZ51" s="355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</row>
    <row r="52">
      <c r="A52" s="355" t="n"/>
      <c r="B52" s="2293" t="inlineStr">
        <is>
          <t>2.3.4</t>
        </is>
      </c>
      <c r="C52" s="429" t="n"/>
      <c r="D52" s="2058" t="inlineStr">
        <is>
          <t>Современные методы управления предприятием на основе систем искусственного интеллекта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2" t="n"/>
      <c r="T52" s="261" t="n"/>
      <c r="U52" s="132" t="n"/>
      <c r="V52" s="261" t="n">
        <v>5</v>
      </c>
      <c r="W52" s="132" t="n"/>
      <c r="X52" s="177" t="n">
        <v>98</v>
      </c>
      <c r="Y52" s="128" t="n"/>
      <c r="Z52" s="93" t="n">
        <v>44</v>
      </c>
      <c r="AA52" s="128" t="n"/>
      <c r="AB52" s="181">
        <f>AD52+AF52+AH52+AJ52</f>
        <v/>
      </c>
      <c r="AC52" s="128" t="n"/>
      <c r="AD52" s="93" t="n">
        <v>6</v>
      </c>
      <c r="AE52" s="128" t="n"/>
      <c r="AF52" s="93" t="n">
        <v>6</v>
      </c>
      <c r="AG52" s="128" t="n"/>
      <c r="AH52" s="93" t="n"/>
      <c r="AI52" s="128" t="n"/>
      <c r="AJ52" s="725" t="n"/>
      <c r="AK52" s="131" t="n"/>
      <c r="AL52" s="261" t="n"/>
      <c r="AM52" s="132" t="n"/>
      <c r="AN52" s="2264" t="n"/>
      <c r="AO52" s="429" t="n"/>
      <c r="AP52" s="2257" t="n"/>
      <c r="AQ52" s="429" t="n"/>
      <c r="AR52" s="2257" t="n"/>
      <c r="AS52" s="429" t="n"/>
      <c r="AT52" s="2257" t="n"/>
      <c r="AU52" s="429" t="n"/>
      <c r="AV52" s="2257" t="n"/>
      <c r="AW52" s="429" t="n"/>
      <c r="AX52" s="729" t="n"/>
      <c r="AY52" s="132" t="n"/>
      <c r="AZ52" s="2264" t="n"/>
      <c r="BA52" s="429" t="n"/>
      <c r="BB52" s="2257" t="n"/>
      <c r="BC52" s="429" t="n"/>
      <c r="BD52" s="1633" t="n"/>
      <c r="BE52" s="429" t="n"/>
      <c r="BF52" s="350" t="n"/>
      <c r="BG52" s="179" t="n"/>
      <c r="BH52" s="350" t="n"/>
      <c r="BI52" s="179" t="n"/>
      <c r="BJ52" s="350" t="n"/>
      <c r="BK52" s="179" t="n"/>
      <c r="BL52" s="181">
        <f>X52</f>
        <v/>
      </c>
      <c r="BM52" s="128" t="n"/>
      <c r="BN52" s="350">
        <f>AB52</f>
        <v/>
      </c>
      <c r="BO52" s="179" t="n"/>
      <c r="BP52" s="350" t="n">
        <v>3</v>
      </c>
      <c r="BQ52" s="179" t="n"/>
      <c r="BR52" s="182" t="inlineStr">
        <is>
          <t>СК-6</t>
        </is>
      </c>
      <c r="BS52" s="126" t="n"/>
      <c r="BT52" s="126" t="n"/>
      <c r="BU52" s="175" t="n"/>
      <c r="BV52" s="355" t="n"/>
      <c r="BW52" s="2184" t="n"/>
      <c r="BX52" s="1" t="n"/>
      <c r="BY52" s="1" t="n"/>
      <c r="BZ52" s="355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</row>
    <row r="53">
      <c r="A53" s="355" t="n"/>
      <c r="B53" s="2293" t="inlineStr">
        <is>
          <t>2.4</t>
        </is>
      </c>
      <c r="C53" s="429" t="n"/>
      <c r="D53" s="2185" t="inlineStr">
        <is>
          <t>Модуль "Робототехника"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2" t="n"/>
      <c r="T53" s="261" t="n"/>
      <c r="U53" s="132" t="n"/>
      <c r="V53" s="261" t="n"/>
      <c r="W53" s="132" t="n"/>
      <c r="X53" s="187" t="n">
        <v>330</v>
      </c>
      <c r="Y53" s="128" t="n"/>
      <c r="Z53" s="95" t="n">
        <v>94</v>
      </c>
      <c r="AA53" s="128" t="n"/>
      <c r="AB53" s="187">
        <f>AB54+AB55</f>
        <v/>
      </c>
      <c r="AC53" s="128" t="n"/>
      <c r="AD53" s="187">
        <f>AD54+AD55</f>
        <v/>
      </c>
      <c r="AE53" s="128" t="n"/>
      <c r="AF53" s="187">
        <f>AF54+AF55</f>
        <v/>
      </c>
      <c r="AG53" s="128" t="n"/>
      <c r="AH53" s="187">
        <f>AH54+AH55</f>
        <v/>
      </c>
      <c r="AI53" s="128" t="n"/>
      <c r="AJ53" s="187">
        <f>AJ54+AJ55</f>
        <v/>
      </c>
      <c r="AK53" s="128" t="n"/>
      <c r="AL53" s="222">
        <f>AL54+AL55</f>
        <v/>
      </c>
      <c r="AM53" s="179" t="n"/>
      <c r="AN53" s="222">
        <f>AN54+AN55</f>
        <v/>
      </c>
      <c r="AO53" s="179" t="n"/>
      <c r="AP53" s="187">
        <f>AP54+AP55</f>
        <v/>
      </c>
      <c r="AQ53" s="128" t="n"/>
      <c r="AR53" s="187">
        <f>AR54+AR55</f>
        <v/>
      </c>
      <c r="AS53" s="128" t="n"/>
      <c r="AT53" s="187">
        <f>AT54+AT55</f>
        <v/>
      </c>
      <c r="AU53" s="128" t="n"/>
      <c r="AV53" s="187">
        <f>AV54+AV55</f>
        <v/>
      </c>
      <c r="AW53" s="128" t="n"/>
      <c r="AX53" s="187">
        <f>AX54+AX55</f>
        <v/>
      </c>
      <c r="AY53" s="128" t="n"/>
      <c r="AZ53" s="222">
        <f>AZ54+AZ55</f>
        <v/>
      </c>
      <c r="BA53" s="179" t="n"/>
      <c r="BB53" s="187">
        <f>BB54+BB55</f>
        <v/>
      </c>
      <c r="BC53" s="128" t="n"/>
      <c r="BD53" s="187">
        <f>BD54+BD55</f>
        <v/>
      </c>
      <c r="BE53" s="128" t="n"/>
      <c r="BF53" s="187">
        <f>BF54+BF55</f>
        <v/>
      </c>
      <c r="BG53" s="128" t="n"/>
      <c r="BH53" s="187">
        <f>BH54+BH55</f>
        <v/>
      </c>
      <c r="BI53" s="128" t="n"/>
      <c r="BJ53" s="187">
        <f>BJ54+BJ55</f>
        <v/>
      </c>
      <c r="BK53" s="128" t="n"/>
      <c r="BL53" s="187">
        <f>BL54+BL55</f>
        <v/>
      </c>
      <c r="BM53" s="128" t="n"/>
      <c r="BN53" s="187">
        <f>BN54+BN55</f>
        <v/>
      </c>
      <c r="BO53" s="128" t="n"/>
      <c r="BP53" s="187">
        <f>BP54+BP55</f>
        <v/>
      </c>
      <c r="BQ53" s="128" t="n"/>
      <c r="BR53" s="182" t="n"/>
      <c r="BS53" s="126" t="n"/>
      <c r="BT53" s="126" t="n"/>
      <c r="BU53" s="175" t="n"/>
      <c r="BV53" s="355" t="n"/>
      <c r="BW53" s="2184" t="n"/>
      <c r="BX53" s="1" t="n"/>
      <c r="BY53" s="1" t="n"/>
      <c r="BZ53" s="355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</row>
    <row r="54">
      <c r="A54" s="355" t="n"/>
      <c r="B54" s="2293" t="inlineStr">
        <is>
          <t>2.4.1</t>
        </is>
      </c>
      <c r="C54" s="429" t="n"/>
      <c r="D54" s="1662" t="inlineStr">
        <is>
          <t>Робототехника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2" t="n"/>
      <c r="T54" s="261" t="n">
        <v>3</v>
      </c>
      <c r="U54" s="132" t="n"/>
      <c r="V54" s="261" t="n"/>
      <c r="W54" s="132" t="n"/>
      <c r="X54" s="181" t="n">
        <v>180</v>
      </c>
      <c r="Y54" s="128" t="n"/>
      <c r="Z54" s="93" t="n">
        <v>50</v>
      </c>
      <c r="AA54" s="128" t="n"/>
      <c r="AB54" s="181">
        <f>AD54+AF54+AH54+AJ54</f>
        <v/>
      </c>
      <c r="AC54" s="128" t="n"/>
      <c r="AD54" s="93" t="n">
        <v>4</v>
      </c>
      <c r="AE54" s="128" t="n"/>
      <c r="AF54" s="93" t="n">
        <v>6</v>
      </c>
      <c r="AG54" s="128" t="n"/>
      <c r="AH54" s="93" t="n">
        <v>2</v>
      </c>
      <c r="AI54" s="128" t="n"/>
      <c r="AJ54" s="725" t="n"/>
      <c r="AK54" s="131" t="n"/>
      <c r="AL54" s="225" t="n"/>
      <c r="AM54" s="179" t="n"/>
      <c r="AN54" s="225" t="n"/>
      <c r="AO54" s="179" t="n"/>
      <c r="AP54" s="350" t="n"/>
      <c r="AQ54" s="179" t="n"/>
      <c r="AR54" s="350" t="n"/>
      <c r="AS54" s="179" t="n"/>
      <c r="AT54" s="350" t="n"/>
      <c r="AU54" s="179" t="n"/>
      <c r="AV54" s="350" t="n"/>
      <c r="AW54" s="179" t="n"/>
      <c r="AX54" s="350" t="n"/>
      <c r="AY54" s="179" t="n"/>
      <c r="AZ54" s="225">
        <f>X54</f>
        <v/>
      </c>
      <c r="BA54" s="179" t="n"/>
      <c r="BB54" s="350">
        <f>AB54</f>
        <v/>
      </c>
      <c r="BC54" s="179" t="n"/>
      <c r="BD54" s="181" t="n">
        <v>5</v>
      </c>
      <c r="BE54" s="128" t="n"/>
      <c r="BF54" s="350" t="n"/>
      <c r="BG54" s="179" t="n"/>
      <c r="BH54" s="350" t="n"/>
      <c r="BI54" s="179" t="n"/>
      <c r="BJ54" s="350" t="n"/>
      <c r="BK54" s="179" t="n"/>
      <c r="BL54" s="181" t="n"/>
      <c r="BM54" s="128" t="n"/>
      <c r="BN54" s="350" t="n"/>
      <c r="BO54" s="179" t="n"/>
      <c r="BP54" s="350" t="n"/>
      <c r="BQ54" s="179" t="n"/>
      <c r="BR54" s="182" t="inlineStr">
        <is>
          <t>СК-7</t>
        </is>
      </c>
      <c r="BS54" s="126" t="n"/>
      <c r="BT54" s="126" t="n"/>
      <c r="BU54" s="175" t="n"/>
      <c r="BV54" s="355" t="n"/>
      <c r="BW54" s="2184" t="n"/>
      <c r="BX54" s="1" t="n"/>
      <c r="BY54" s="1" t="n"/>
      <c r="BZ54" s="355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</row>
    <row r="55">
      <c r="A55" s="355" t="n"/>
      <c r="B55" s="2293" t="inlineStr">
        <is>
          <t>2.4.2</t>
        </is>
      </c>
      <c r="C55" s="429" t="n"/>
      <c r="D55" s="1662" t="inlineStr">
        <is>
          <t>Инновационные технологии в сфере автоматизации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2" t="n"/>
      <c r="T55" s="182" t="n">
        <v>2</v>
      </c>
      <c r="U55" s="175" t="n"/>
      <c r="V55" s="182" t="n"/>
      <c r="W55" s="175" t="n"/>
      <c r="X55" s="177" t="n">
        <v>150</v>
      </c>
      <c r="Y55" s="128" t="n"/>
      <c r="Z55" s="93" t="n">
        <v>44</v>
      </c>
      <c r="AA55" s="128" t="n"/>
      <c r="AB55" s="181">
        <f>AD55+AF55+AH55+AJ55</f>
        <v/>
      </c>
      <c r="AC55" s="128" t="n"/>
      <c r="AD55" s="93" t="n">
        <v>4</v>
      </c>
      <c r="AE55" s="128" t="n"/>
      <c r="AF55" s="93" t="n">
        <v>4</v>
      </c>
      <c r="AG55" s="128" t="n"/>
      <c r="AH55" s="93" t="n">
        <v>4</v>
      </c>
      <c r="AI55" s="128" t="n"/>
      <c r="AJ55" s="725" t="n"/>
      <c r="AK55" s="131" t="n"/>
      <c r="AL55" s="261" t="n"/>
      <c r="AM55" s="132" t="n"/>
      <c r="AN55" s="225" t="n"/>
      <c r="AO55" s="179" t="n"/>
      <c r="AP55" s="181" t="n"/>
      <c r="AQ55" s="128" t="n"/>
      <c r="AR55" s="181" t="n"/>
      <c r="AS55" s="128" t="n"/>
      <c r="AT55" s="181">
        <f>X55</f>
        <v/>
      </c>
      <c r="AU55" s="128" t="n"/>
      <c r="AV55" s="181">
        <f>AB55</f>
        <v/>
      </c>
      <c r="AW55" s="128" t="n"/>
      <c r="AX55" s="181" t="n">
        <v>4</v>
      </c>
      <c r="AY55" s="128" t="n"/>
      <c r="AZ55" s="225" t="n"/>
      <c r="BA55" s="179" t="n"/>
      <c r="BB55" s="181" t="n"/>
      <c r="BC55" s="128" t="n"/>
      <c r="BD55" s="181" t="n"/>
      <c r="BE55" s="128" t="n"/>
      <c r="BF55" s="181" t="n"/>
      <c r="BG55" s="128" t="n"/>
      <c r="BH55" s="181" t="n"/>
      <c r="BI55" s="128" t="n"/>
      <c r="BJ55" s="181" t="n"/>
      <c r="BK55" s="128" t="n"/>
      <c r="BL55" s="181" t="n"/>
      <c r="BM55" s="128" t="n"/>
      <c r="BN55" s="181" t="n"/>
      <c r="BO55" s="128" t="n"/>
      <c r="BP55" s="181" t="n"/>
      <c r="BQ55" s="128" t="n"/>
      <c r="BR55" s="182" t="inlineStr">
        <is>
          <t>СК-8</t>
        </is>
      </c>
      <c r="BS55" s="126" t="n"/>
      <c r="BT55" s="126" t="n"/>
      <c r="BU55" s="175" t="n"/>
      <c r="BV55" s="355" t="n"/>
      <c r="BW55" s="2184" t="n"/>
      <c r="BX55" s="2184" t="n"/>
      <c r="BY55" s="2184" t="n"/>
      <c r="BZ55" s="355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</row>
    <row r="56">
      <c r="A56" s="355" t="n"/>
      <c r="B56" s="2292" t="inlineStr">
        <is>
          <t>2.5</t>
        </is>
      </c>
      <c r="C56" s="429" t="n"/>
      <c r="D56" s="2185" t="inlineStr">
        <is>
          <t>Модуль "Техническая реализация"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2" t="n"/>
      <c r="T56" s="405" t="n"/>
      <c r="U56" s="132" t="n"/>
      <c r="V56" s="405" t="n"/>
      <c r="W56" s="132" t="n"/>
      <c r="X56" s="187" t="n">
        <v>386</v>
      </c>
      <c r="Y56" s="128" t="n"/>
      <c r="Z56" s="95" t="n">
        <v>120</v>
      </c>
      <c r="AA56" s="128" t="n"/>
      <c r="AB56" s="187">
        <f>SUM(AB57:AC60)</f>
        <v/>
      </c>
      <c r="AC56" s="128" t="n"/>
      <c r="AD56" s="187">
        <f>SUM(AD57:AE60)</f>
        <v/>
      </c>
      <c r="AE56" s="128" t="n"/>
      <c r="AF56" s="187">
        <f>SUM(AF57:AG60)</f>
        <v/>
      </c>
      <c r="AG56" s="128" t="n"/>
      <c r="AH56" s="187">
        <f>SUM(AH57:AI60)</f>
        <v/>
      </c>
      <c r="AI56" s="128" t="n"/>
      <c r="AJ56" s="187">
        <f>SUM(AJ57:AK60)</f>
        <v/>
      </c>
      <c r="AK56" s="128" t="n"/>
      <c r="AL56" s="222">
        <f>SUM(AL57:AM60)</f>
        <v/>
      </c>
      <c r="AM56" s="179" t="n"/>
      <c r="AN56" s="222">
        <f>SUM(AN57:AO60)</f>
        <v/>
      </c>
      <c r="AO56" s="179" t="n"/>
      <c r="AP56" s="187">
        <f>SUM(AP57:AQ60)</f>
        <v/>
      </c>
      <c r="AQ56" s="128" t="n"/>
      <c r="AR56" s="187">
        <f>SUM(AR57:AS60)</f>
        <v/>
      </c>
      <c r="AS56" s="128" t="n"/>
      <c r="AT56" s="187">
        <f>SUM(AT57:AU60)</f>
        <v/>
      </c>
      <c r="AU56" s="128" t="n"/>
      <c r="AV56" s="187">
        <f>SUM(AV57:AW60)</f>
        <v/>
      </c>
      <c r="AW56" s="128" t="n"/>
      <c r="AX56" s="187">
        <f>SUM(AX57:AY60)</f>
        <v/>
      </c>
      <c r="AY56" s="128" t="n"/>
      <c r="AZ56" s="222">
        <f>SUM(AZ57:BA60)</f>
        <v/>
      </c>
      <c r="BA56" s="179" t="n"/>
      <c r="BB56" s="187">
        <f>SUM(BB57:BC60)</f>
        <v/>
      </c>
      <c r="BC56" s="128" t="n"/>
      <c r="BD56" s="187">
        <f>SUM(BD57:BE60)</f>
        <v/>
      </c>
      <c r="BE56" s="128" t="n"/>
      <c r="BF56" s="187">
        <f>SUM(BF57:BG60)</f>
        <v/>
      </c>
      <c r="BG56" s="128" t="n"/>
      <c r="BH56" s="187">
        <f>SUM(BH57:BI60)</f>
        <v/>
      </c>
      <c r="BI56" s="128" t="n"/>
      <c r="BJ56" s="187">
        <f>SUM(BJ57:BK60)</f>
        <v/>
      </c>
      <c r="BK56" s="128" t="n"/>
      <c r="BL56" s="187">
        <f>SUM(BL57:BM60)</f>
        <v/>
      </c>
      <c r="BM56" s="128" t="n"/>
      <c r="BN56" s="187">
        <f>SUM(BN57:BO60)</f>
        <v/>
      </c>
      <c r="BO56" s="128" t="n"/>
      <c r="BP56" s="187">
        <f>SUM(BP57:BQ60)</f>
        <v/>
      </c>
      <c r="BQ56" s="128" t="n"/>
      <c r="BR56" s="182" t="n"/>
      <c r="BS56" s="126" t="n"/>
      <c r="BT56" s="126" t="n"/>
      <c r="BU56" s="175" t="n"/>
      <c r="BV56" s="355" t="n"/>
      <c r="BW56" s="2184" t="n"/>
      <c r="BX56" s="2184" t="n"/>
      <c r="BY56" s="2184" t="n"/>
      <c r="BZ56" s="355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</row>
    <row r="57">
      <c r="A57" s="355" t="n"/>
      <c r="B57" s="2057" t="inlineStr">
        <is>
          <t>2.5.1</t>
        </is>
      </c>
      <c r="C57" s="429" t="n"/>
      <c r="D57" s="1662" t="inlineStr">
        <is>
          <t>Встраиваемые системы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2" t="n"/>
      <c r="T57" s="261" t="n"/>
      <c r="U57" s="132" t="n"/>
      <c r="V57" s="261" t="n">
        <v>4</v>
      </c>
      <c r="W57" s="132" t="n"/>
      <c r="X57" s="181" t="n">
        <v>108</v>
      </c>
      <c r="Y57" s="128" t="n"/>
      <c r="Z57" s="93" t="n">
        <v>40</v>
      </c>
      <c r="AA57" s="128" t="n"/>
      <c r="AB57" s="181">
        <f>AD57+AF57+AH57+AJ57</f>
        <v/>
      </c>
      <c r="AC57" s="128" t="n"/>
      <c r="AD57" s="93" t="n">
        <v>6</v>
      </c>
      <c r="AE57" s="128" t="n"/>
      <c r="AF57" s="93" t="n">
        <v>4</v>
      </c>
      <c r="AG57" s="128" t="n"/>
      <c r="AH57" s="93" t="n"/>
      <c r="AI57" s="128" t="n"/>
      <c r="AJ57" s="725" t="n"/>
      <c r="AK57" s="131" t="n"/>
      <c r="AL57" s="225" t="n"/>
      <c r="AM57" s="179" t="n"/>
      <c r="AN57" s="225" t="n"/>
      <c r="AO57" s="179" t="n"/>
      <c r="AP57" s="350" t="n"/>
      <c r="AQ57" s="179" t="n"/>
      <c r="AR57" s="350" t="n"/>
      <c r="AS57" s="179" t="n"/>
      <c r="AT57" s="350" t="n"/>
      <c r="AU57" s="179" t="n"/>
      <c r="AV57" s="350" t="n"/>
      <c r="AW57" s="179" t="n"/>
      <c r="AX57" s="350" t="n"/>
      <c r="AY57" s="179" t="n"/>
      <c r="AZ57" s="225" t="n"/>
      <c r="BA57" s="179" t="n"/>
      <c r="BB57" s="350" t="n"/>
      <c r="BC57" s="179" t="n"/>
      <c r="BD57" s="181" t="n"/>
      <c r="BE57" s="128" t="n"/>
      <c r="BF57" s="350">
        <f>X57</f>
        <v/>
      </c>
      <c r="BG57" s="179" t="n"/>
      <c r="BH57" s="350">
        <f>AB57</f>
        <v/>
      </c>
      <c r="BI57" s="179" t="n"/>
      <c r="BJ57" s="350" t="n">
        <v>3</v>
      </c>
      <c r="BK57" s="179" t="n"/>
      <c r="BL57" s="181" t="n"/>
      <c r="BM57" s="128" t="n"/>
      <c r="BN57" s="350" t="n"/>
      <c r="BO57" s="179" t="n"/>
      <c r="BP57" s="350" t="n"/>
      <c r="BQ57" s="179" t="n"/>
      <c r="BR57" s="182" t="inlineStr">
        <is>
          <t>СК-9</t>
        </is>
      </c>
      <c r="BS57" s="126" t="n"/>
      <c r="BT57" s="126" t="n"/>
      <c r="BU57" s="175" t="n"/>
      <c r="BV57" s="355" t="n"/>
      <c r="BW57" s="2184" t="n"/>
      <c r="BX57" s="2184" t="n"/>
      <c r="BY57" s="2184" t="n"/>
      <c r="BZ57" s="355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</row>
    <row r="58">
      <c r="A58" s="355" t="n"/>
      <c r="B58" s="2057" t="inlineStr">
        <is>
          <t>2.5.2</t>
        </is>
      </c>
      <c r="C58" s="429" t="n"/>
      <c r="D58" s="176" t="inlineStr">
        <is>
          <t>Диагностика элементов систем автоматического управления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2" t="n"/>
      <c r="T58" s="261" t="n"/>
      <c r="U58" s="132" t="n"/>
      <c r="V58" s="261" t="n">
        <v>3</v>
      </c>
      <c r="W58" s="132" t="n"/>
      <c r="X58" s="181" t="n">
        <v>108</v>
      </c>
      <c r="Y58" s="128" t="n"/>
      <c r="Z58" s="93" t="n">
        <v>40</v>
      </c>
      <c r="AA58" s="128" t="n"/>
      <c r="AB58" s="181">
        <f>AD58+AF58+AH58+AJ58</f>
        <v/>
      </c>
      <c r="AC58" s="128" t="n"/>
      <c r="AD58" s="93" t="n">
        <v>6</v>
      </c>
      <c r="AE58" s="128" t="n"/>
      <c r="AF58" s="93" t="n">
        <v>4</v>
      </c>
      <c r="AG58" s="128" t="n"/>
      <c r="AH58" s="93" t="n"/>
      <c r="AI58" s="128" t="n"/>
      <c r="AJ58" s="725" t="n"/>
      <c r="AK58" s="131" t="n"/>
      <c r="AL58" s="225" t="n"/>
      <c r="AM58" s="179" t="n"/>
      <c r="AN58" s="225" t="n"/>
      <c r="AO58" s="179" t="n"/>
      <c r="AP58" s="350" t="n"/>
      <c r="AQ58" s="179" t="n"/>
      <c r="AR58" s="350" t="n"/>
      <c r="AS58" s="179" t="n"/>
      <c r="AT58" s="350" t="n"/>
      <c r="AU58" s="179" t="n"/>
      <c r="AV58" s="350" t="n"/>
      <c r="AW58" s="179" t="n"/>
      <c r="AX58" s="350" t="n"/>
      <c r="AY58" s="179" t="n"/>
      <c r="AZ58" s="225">
        <f>X58</f>
        <v/>
      </c>
      <c r="BA58" s="179" t="n"/>
      <c r="BB58" s="350">
        <f>AB58</f>
        <v/>
      </c>
      <c r="BC58" s="179" t="n"/>
      <c r="BD58" s="181" t="n">
        <v>3</v>
      </c>
      <c r="BE58" s="128" t="n"/>
      <c r="BF58" s="350" t="n"/>
      <c r="BG58" s="179" t="n"/>
      <c r="BH58" s="350" t="n"/>
      <c r="BI58" s="179" t="n"/>
      <c r="BJ58" s="350" t="n"/>
      <c r="BK58" s="179" t="n"/>
      <c r="BL58" s="181" t="n"/>
      <c r="BM58" s="128" t="n"/>
      <c r="BN58" s="350" t="n"/>
      <c r="BO58" s="179" t="n"/>
      <c r="BP58" s="350" t="n"/>
      <c r="BQ58" s="179" t="n"/>
      <c r="BR58" s="182" t="inlineStr">
        <is>
          <t>СК-10</t>
        </is>
      </c>
      <c r="BS58" s="126" t="n"/>
      <c r="BT58" s="126" t="n"/>
      <c r="BU58" s="175" t="n"/>
      <c r="BV58" s="355" t="n"/>
      <c r="BW58" s="2184" t="n"/>
      <c r="BX58" s="2184" t="n"/>
      <c r="BY58" s="2184" t="n"/>
      <c r="BZ58" s="355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</row>
    <row r="59">
      <c r="A59" s="355" t="n"/>
      <c r="B59" s="2057" t="inlineStr">
        <is>
          <t>2.5.3</t>
        </is>
      </c>
      <c r="C59" s="429" t="n"/>
      <c r="D59" s="1662" t="inlineStr">
        <is>
          <t>Применение САПР в автоматизации на основании BIM технологий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2" t="n"/>
      <c r="T59" s="261" t="n">
        <v>4</v>
      </c>
      <c r="U59" s="132" t="n"/>
      <c r="V59" s="261" t="n"/>
      <c r="W59" s="132" t="n"/>
      <c r="X59" s="181" t="n">
        <v>90</v>
      </c>
      <c r="Y59" s="128" t="n"/>
      <c r="Z59" s="93" t="n">
        <v>40</v>
      </c>
      <c r="AA59" s="128" t="n"/>
      <c r="AB59" s="181">
        <f>AD59+AF59+AH59+AJ59</f>
        <v/>
      </c>
      <c r="AC59" s="128" t="n"/>
      <c r="AD59" s="93" t="n">
        <v>6</v>
      </c>
      <c r="AE59" s="128" t="n"/>
      <c r="AF59" s="93" t="n">
        <v>4</v>
      </c>
      <c r="AG59" s="128" t="n"/>
      <c r="AH59" s="93" t="n"/>
      <c r="AI59" s="128" t="n"/>
      <c r="AJ59" s="725" t="n"/>
      <c r="AK59" s="131" t="n"/>
      <c r="AL59" s="225" t="n"/>
      <c r="AM59" s="179" t="n"/>
      <c r="AN59" s="225" t="n"/>
      <c r="AO59" s="179" t="n"/>
      <c r="AP59" s="350" t="n"/>
      <c r="AQ59" s="179" t="n"/>
      <c r="AR59" s="350" t="n"/>
      <c r="AS59" s="179" t="n"/>
      <c r="AT59" s="350" t="n"/>
      <c r="AU59" s="179" t="n"/>
      <c r="AV59" s="350" t="n"/>
      <c r="AW59" s="179" t="n"/>
      <c r="AX59" s="350" t="n"/>
      <c r="AY59" s="179" t="n"/>
      <c r="AZ59" s="225" t="n"/>
      <c r="BA59" s="179" t="n"/>
      <c r="BB59" s="350" t="n"/>
      <c r="BC59" s="179" t="n"/>
      <c r="BD59" s="181" t="n"/>
      <c r="BE59" s="128" t="n"/>
      <c r="BF59" s="350">
        <f>X59</f>
        <v/>
      </c>
      <c r="BG59" s="179" t="n"/>
      <c r="BH59" s="350">
        <f>AB59</f>
        <v/>
      </c>
      <c r="BI59" s="179" t="n"/>
      <c r="BJ59" s="350" t="n">
        <v>3</v>
      </c>
      <c r="BK59" s="179" t="n"/>
      <c r="BL59" s="181" t="n"/>
      <c r="BM59" s="128" t="n"/>
      <c r="BN59" s="350" t="n"/>
      <c r="BO59" s="179" t="n"/>
      <c r="BP59" s="350" t="n"/>
      <c r="BQ59" s="179" t="n"/>
      <c r="BR59" s="182" t="inlineStr">
        <is>
          <t>СК-11</t>
        </is>
      </c>
      <c r="BS59" s="126" t="n"/>
      <c r="BT59" s="126" t="n"/>
      <c r="BU59" s="175" t="n"/>
      <c r="BV59" s="355" t="n"/>
      <c r="BW59" s="2184" t="n"/>
      <c r="BX59" s="2184" t="n"/>
      <c r="BY59" s="2184" t="n"/>
      <c r="BZ59" s="355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</row>
    <row r="60">
      <c r="A60" s="355" t="n"/>
      <c r="B60" s="2057" t="inlineStr">
        <is>
          <t>2.5.4</t>
        </is>
      </c>
      <c r="C60" s="429" t="n"/>
      <c r="D60" s="1170" t="inlineStr">
        <is>
          <t>Курсовая работа по модулю "Техническая реализация"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2" t="n"/>
      <c r="T60" s="261" t="n"/>
      <c r="U60" s="132" t="n"/>
      <c r="V60" s="182" t="n"/>
      <c r="W60" s="175" t="n"/>
      <c r="X60" s="177" t="n">
        <v>80</v>
      </c>
      <c r="Y60" s="128" t="n"/>
      <c r="Z60" s="93" t="n">
        <v>0</v>
      </c>
      <c r="AA60" s="128" t="n"/>
      <c r="AB60" s="187">
        <f>AD60+AF60+AH60+AJ60</f>
        <v/>
      </c>
      <c r="AC60" s="128" t="n"/>
      <c r="AD60" s="93" t="n"/>
      <c r="AE60" s="128" t="n"/>
      <c r="AF60" s="93" t="n"/>
      <c r="AG60" s="128" t="n"/>
      <c r="AH60" s="93" t="n"/>
      <c r="AI60" s="128" t="n"/>
      <c r="AJ60" s="725" t="n"/>
      <c r="AK60" s="131" t="n"/>
      <c r="AL60" s="261" t="n"/>
      <c r="AM60" s="132" t="n"/>
      <c r="AN60" s="2264" t="n"/>
      <c r="AO60" s="429" t="n"/>
      <c r="AP60" s="2257" t="n"/>
      <c r="AQ60" s="429" t="n"/>
      <c r="AR60" s="2257" t="n"/>
      <c r="AS60" s="429" t="n"/>
      <c r="AT60" s="2257" t="n"/>
      <c r="AU60" s="429" t="n"/>
      <c r="AV60" s="2257" t="n"/>
      <c r="AW60" s="429" t="n"/>
      <c r="AX60" s="729" t="n"/>
      <c r="AY60" s="132" t="n"/>
      <c r="AZ60" s="2264" t="n"/>
      <c r="BA60" s="429" t="n"/>
      <c r="BB60" s="2257" t="n"/>
      <c r="BC60" s="429" t="n"/>
      <c r="BD60" s="2257" t="n"/>
      <c r="BE60" s="429" t="n"/>
      <c r="BF60" s="350" t="n">
        <v>80</v>
      </c>
      <c r="BG60" s="179" t="n"/>
      <c r="BH60" s="350" t="n"/>
      <c r="BI60" s="179" t="n"/>
      <c r="BJ60" s="350" t="n">
        <v>3</v>
      </c>
      <c r="BK60" s="179" t="n"/>
      <c r="BL60" s="181" t="n"/>
      <c r="BM60" s="128" t="n"/>
      <c r="BN60" s="350" t="n"/>
      <c r="BO60" s="179" t="n"/>
      <c r="BP60" s="350" t="n"/>
      <c r="BQ60" s="179" t="n"/>
      <c r="BR60" s="182" t="inlineStr">
        <is>
          <t>СК-12</t>
        </is>
      </c>
      <c r="BS60" s="126" t="n"/>
      <c r="BT60" s="126" t="n"/>
      <c r="BU60" s="175" t="n"/>
      <c r="BV60" s="355" t="n"/>
      <c r="BW60" s="2184" t="n"/>
      <c r="BX60" s="2184" t="n"/>
      <c r="BY60" s="2184" t="n"/>
      <c r="BZ60" s="355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</row>
    <row r="61">
      <c r="A61" s="355" t="n"/>
      <c r="B61" s="2292" t="inlineStr">
        <is>
          <t>2.6</t>
        </is>
      </c>
      <c r="C61" s="429" t="n"/>
      <c r="D61" s="826" t="inlineStr">
        <is>
          <t>Дополнительные виды обучения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75" t="n"/>
      <c r="T61" s="261" t="n"/>
      <c r="U61" s="132" t="n"/>
      <c r="V61" s="261" t="n"/>
      <c r="W61" s="132" t="n"/>
      <c r="X61" s="437" t="inlineStr">
        <is>
          <t>/</t>
        </is>
      </c>
      <c r="Y61" s="854">
        <f>SUM(Y62:Y64)</f>
        <v/>
      </c>
      <c r="Z61" s="2186" t="inlineStr">
        <is>
          <t>/</t>
        </is>
      </c>
      <c r="AA61" s="1005" t="n">
        <v>218</v>
      </c>
      <c r="AB61" s="2188" t="inlineStr">
        <is>
          <t>/</t>
        </is>
      </c>
      <c r="AC61" s="1005">
        <f>AC62+AC63+AC64</f>
        <v/>
      </c>
      <c r="AD61" s="2189" t="inlineStr">
        <is>
          <t>/</t>
        </is>
      </c>
      <c r="AE61" s="995">
        <f>AE62+AE63+AE64</f>
        <v/>
      </c>
      <c r="AF61" s="2191" t="inlineStr">
        <is>
          <t>/</t>
        </is>
      </c>
      <c r="AG61" s="997">
        <f>AG62+AG63+AG64</f>
        <v/>
      </c>
      <c r="AH61" s="2191" t="inlineStr">
        <is>
          <t>/</t>
        </is>
      </c>
      <c r="AI61" s="995">
        <f>AI62+AI63+AI64</f>
        <v/>
      </c>
      <c r="AJ61" s="2193" t="inlineStr">
        <is>
          <t>/</t>
        </is>
      </c>
      <c r="AK61" s="2194" t="n">
        <v>10</v>
      </c>
      <c r="AL61" s="2195" t="n"/>
      <c r="AM61" s="2196" t="n"/>
      <c r="AN61" s="3623" t="inlineStr">
        <is>
          <t>/</t>
        </is>
      </c>
      <c r="AO61" s="998">
        <f>AO62+AO63</f>
        <v/>
      </c>
      <c r="AP61" s="2198" t="inlineStr">
        <is>
          <t>/</t>
        </is>
      </c>
      <c r="AQ61" s="1005">
        <f>AQ62+AQ63</f>
        <v/>
      </c>
      <c r="AR61" s="2304" t="n"/>
      <c r="AS61" s="429" t="n"/>
      <c r="AT61" s="2198" t="inlineStr">
        <is>
          <t>/</t>
        </is>
      </c>
      <c r="AU61" s="998">
        <f>AU62+AU63</f>
        <v/>
      </c>
      <c r="AV61" s="2198" t="inlineStr">
        <is>
          <t>/</t>
        </is>
      </c>
      <c r="AW61" s="995">
        <f>AW62+AW63</f>
        <v/>
      </c>
      <c r="AX61" s="2198" t="inlineStr">
        <is>
          <t>/</t>
        </is>
      </c>
      <c r="AY61" s="2199" t="n">
        <v>7</v>
      </c>
      <c r="AZ61" s="2200" t="inlineStr">
        <is>
          <t>/</t>
        </is>
      </c>
      <c r="BA61" s="995" t="n">
        <v>72</v>
      </c>
      <c r="BB61" s="2198" t="inlineStr">
        <is>
          <t>/</t>
        </is>
      </c>
      <c r="BC61" s="995" t="n">
        <v>14</v>
      </c>
      <c r="BD61" s="2198" t="inlineStr">
        <is>
          <t>/</t>
        </is>
      </c>
      <c r="BE61" s="995" t="n">
        <v>2</v>
      </c>
      <c r="BF61" s="350" t="n"/>
      <c r="BG61" s="179" t="n"/>
      <c r="BH61" s="350" t="n"/>
      <c r="BI61" s="179" t="n"/>
      <c r="BJ61" s="350" t="n"/>
      <c r="BK61" s="179" t="n"/>
      <c r="BL61" s="181" t="n"/>
      <c r="BM61" s="128" t="n"/>
      <c r="BN61" s="350" t="n"/>
      <c r="BO61" s="179" t="n"/>
      <c r="BP61" s="350" t="n"/>
      <c r="BQ61" s="179" t="n"/>
      <c r="BR61" s="182" t="n"/>
      <c r="BS61" s="126" t="n"/>
      <c r="BT61" s="126" t="n"/>
      <c r="BU61" s="175" t="n"/>
      <c r="BV61" s="355" t="n"/>
      <c r="BW61" s="355" t="n"/>
      <c r="BX61" s="355" t="n"/>
      <c r="BY61" s="355" t="n"/>
      <c r="BZ61" s="355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</row>
    <row r="62">
      <c r="A62" s="355" t="n"/>
      <c r="B62" s="2293" t="inlineStr">
        <is>
          <t>2.6.1</t>
        </is>
      </c>
      <c r="C62" s="429" t="n"/>
      <c r="D62" s="823" t="inlineStr">
        <is>
          <t>Философия и методология науки *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75" t="n"/>
      <c r="T62" s="859" t="inlineStr">
        <is>
          <t>/</t>
        </is>
      </c>
      <c r="U62" s="860" t="n">
        <v>2</v>
      </c>
      <c r="V62" s="261" t="n"/>
      <c r="W62" s="132" t="n"/>
      <c r="X62" s="445" t="inlineStr">
        <is>
          <t>/</t>
        </is>
      </c>
      <c r="Y62" s="1308">
        <f>AO62+AU62</f>
        <v/>
      </c>
      <c r="Z62" s="1135" t="inlineStr">
        <is>
          <t>/</t>
        </is>
      </c>
      <c r="AA62" s="2305" t="n">
        <v>72</v>
      </c>
      <c r="AB62" s="2189" t="inlineStr">
        <is>
          <t>/</t>
        </is>
      </c>
      <c r="AC62" s="1021" t="n">
        <v>20</v>
      </c>
      <c r="AD62" s="2189" t="inlineStr">
        <is>
          <t>/</t>
        </is>
      </c>
      <c r="AE62" s="1015" t="n">
        <v>10</v>
      </c>
      <c r="AF62" s="2191" t="n"/>
      <c r="AG62" s="1016" t="n"/>
      <c r="AH62" s="2191" t="n"/>
      <c r="AI62" s="1015" t="n"/>
      <c r="AJ62" s="2193" t="inlineStr">
        <is>
          <t>/</t>
        </is>
      </c>
      <c r="AK62" s="2206" t="n">
        <v>10</v>
      </c>
      <c r="AL62" s="2207" t="n"/>
      <c r="AM62" s="2208" t="n"/>
      <c r="AN62" s="3623" t="inlineStr">
        <is>
          <t>/</t>
        </is>
      </c>
      <c r="AO62" s="1015" t="n">
        <v>62</v>
      </c>
      <c r="AP62" s="2193" t="inlineStr">
        <is>
          <t>/</t>
        </is>
      </c>
      <c r="AQ62" s="1021" t="n">
        <v>10</v>
      </c>
      <c r="AR62" s="2306" t="n"/>
      <c r="AS62" s="429" t="n"/>
      <c r="AT62" s="2193" t="inlineStr">
        <is>
          <t>/</t>
        </is>
      </c>
      <c r="AU62" s="1015" t="n">
        <v>62</v>
      </c>
      <c r="AV62" s="2193" t="inlineStr">
        <is>
          <t>/</t>
        </is>
      </c>
      <c r="AW62" s="1015" t="n">
        <v>10</v>
      </c>
      <c r="AX62" s="2193" t="inlineStr">
        <is>
          <t>/</t>
        </is>
      </c>
      <c r="AY62" s="2210" t="n">
        <v>3</v>
      </c>
      <c r="AZ62" s="2200" t="n"/>
      <c r="BA62" s="1015" t="n"/>
      <c r="BB62" s="2193" t="n"/>
      <c r="BC62" s="1015" t="n"/>
      <c r="BD62" s="2193" t="n"/>
      <c r="BE62" s="1015" t="n"/>
      <c r="BF62" s="350" t="n"/>
      <c r="BG62" s="179" t="n"/>
      <c r="BH62" s="350" t="n"/>
      <c r="BI62" s="179" t="n"/>
      <c r="BJ62" s="350" t="n"/>
      <c r="BK62" s="179" t="n"/>
      <c r="BL62" s="181" t="n"/>
      <c r="BM62" s="128" t="n"/>
      <c r="BN62" s="350" t="n"/>
      <c r="BO62" s="179" t="n"/>
      <c r="BP62" s="350" t="n"/>
      <c r="BQ62" s="179" t="n"/>
      <c r="BR62" s="182" t="inlineStr">
        <is>
          <t>УК-1</t>
        </is>
      </c>
      <c r="BS62" s="126" t="n"/>
      <c r="BT62" s="126" t="n"/>
      <c r="BU62" s="175" t="n"/>
      <c r="BV62" s="355" t="n"/>
      <c r="BW62" s="355" t="n"/>
      <c r="BX62" s="355" t="n"/>
      <c r="BY62" s="355" t="n"/>
      <c r="BZ62" s="355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</row>
    <row r="63">
      <c r="A63" s="355" t="n"/>
      <c r="B63" s="2293" t="inlineStr">
        <is>
          <t>2.6.2</t>
        </is>
      </c>
      <c r="C63" s="429" t="n"/>
      <c r="D63" s="823" t="inlineStr">
        <is>
          <t>Иностранный язык *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75" t="n"/>
      <c r="T63" s="859" t="inlineStr">
        <is>
          <t>/</t>
        </is>
      </c>
      <c r="U63" s="860" t="n">
        <v>2</v>
      </c>
      <c r="V63" s="261" t="n"/>
      <c r="W63" s="132" t="n"/>
      <c r="X63" s="445" t="inlineStr">
        <is>
          <t>/</t>
        </is>
      </c>
      <c r="Y63" s="1308">
        <f>AO63+AU63</f>
        <v/>
      </c>
      <c r="Z63" s="1135" t="inlineStr">
        <is>
          <t>/</t>
        </is>
      </c>
      <c r="AA63" s="2305" t="n">
        <v>96</v>
      </c>
      <c r="AB63" s="2189" t="inlineStr">
        <is>
          <t>/</t>
        </is>
      </c>
      <c r="AC63" s="1021" t="n">
        <v>26</v>
      </c>
      <c r="AD63" s="2189" t="n"/>
      <c r="AE63" s="1016" t="n"/>
      <c r="AF63" s="2191" t="n"/>
      <c r="AG63" s="1016" t="n"/>
      <c r="AH63" s="2191" t="inlineStr">
        <is>
          <t>/</t>
        </is>
      </c>
      <c r="AI63" s="1015" t="n">
        <v>26</v>
      </c>
      <c r="AJ63" s="2193" t="n"/>
      <c r="AK63" s="2206" t="n"/>
      <c r="AL63" s="2207" t="n"/>
      <c r="AM63" s="2208" t="n"/>
      <c r="AN63" s="3623" t="inlineStr">
        <is>
          <t>/</t>
        </is>
      </c>
      <c r="AO63" s="1015" t="n">
        <v>70</v>
      </c>
      <c r="AP63" s="2193" t="inlineStr">
        <is>
          <t>/</t>
        </is>
      </c>
      <c r="AQ63" s="1021" t="n">
        <v>10</v>
      </c>
      <c r="AR63" s="2306" t="n"/>
      <c r="AS63" s="429" t="n"/>
      <c r="AT63" s="2193" t="inlineStr">
        <is>
          <t>/</t>
        </is>
      </c>
      <c r="AU63" s="1015" t="n">
        <v>72</v>
      </c>
      <c r="AV63" s="2193" t="inlineStr">
        <is>
          <t>/</t>
        </is>
      </c>
      <c r="AW63" s="1015" t="n">
        <v>16</v>
      </c>
      <c r="AX63" s="2193" t="inlineStr">
        <is>
          <t>/</t>
        </is>
      </c>
      <c r="AY63" s="2210" t="n">
        <v>4</v>
      </c>
      <c r="AZ63" s="2200" t="n"/>
      <c r="BA63" s="1015" t="n"/>
      <c r="BB63" s="2193" t="n"/>
      <c r="BC63" s="1015" t="n"/>
      <c r="BD63" s="2193" t="n"/>
      <c r="BE63" s="1015" t="n"/>
      <c r="BF63" s="350" t="n"/>
      <c r="BG63" s="179" t="n"/>
      <c r="BH63" s="350" t="n"/>
      <c r="BI63" s="179" t="n"/>
      <c r="BJ63" s="350" t="n"/>
      <c r="BK63" s="179" t="n"/>
      <c r="BL63" s="181" t="n"/>
      <c r="BM63" s="128" t="n"/>
      <c r="BN63" s="350" t="n"/>
      <c r="BO63" s="179" t="n"/>
      <c r="BP63" s="350" t="n"/>
      <c r="BQ63" s="179" t="n"/>
      <c r="BR63" s="182" t="inlineStr">
        <is>
          <t>УК-3</t>
        </is>
      </c>
      <c r="BS63" s="126" t="n"/>
      <c r="BT63" s="126" t="n"/>
      <c r="BU63" s="175" t="n"/>
      <c r="BV63" s="355" t="n"/>
      <c r="BW63" s="355" t="n"/>
      <c r="BX63" s="355" t="n"/>
      <c r="BY63" s="355" t="n"/>
      <c r="BZ63" s="355" t="n"/>
      <c r="CA63" s="355" t="n"/>
      <c r="CB63" s="355" t="n"/>
      <c r="CC63" s="355" t="n"/>
      <c r="CD63" s="1" t="n"/>
      <c r="CE63" s="1" t="n"/>
      <c r="CF63" s="1" t="n"/>
      <c r="CG63" s="1" t="n"/>
      <c r="CH63" s="1" t="n"/>
      <c r="CI63" s="1" t="n"/>
    </row>
    <row r="64">
      <c r="A64" s="355" t="n"/>
      <c r="B64" s="1136" t="inlineStr">
        <is>
          <t>2.6.3</t>
        </is>
      </c>
      <c r="C64" s="240" t="n"/>
      <c r="D64" s="2211" t="inlineStr">
        <is>
          <t>Основы информационных технологий  *</t>
        </is>
      </c>
      <c r="E64" s="194" t="n"/>
      <c r="F64" s="194" t="n"/>
      <c r="G64" s="194" t="n"/>
      <c r="H64" s="194" t="n"/>
      <c r="I64" s="194" t="n"/>
      <c r="J64" s="194" t="n"/>
      <c r="K64" s="194" t="n"/>
      <c r="L64" s="194" t="n"/>
      <c r="M64" s="194" t="n"/>
      <c r="N64" s="194" t="n"/>
      <c r="O64" s="194" t="n"/>
      <c r="P64" s="194" t="n"/>
      <c r="Q64" s="194" t="n"/>
      <c r="R64" s="194" t="n"/>
      <c r="S64" s="195" t="n"/>
      <c r="T64" s="760" t="n"/>
      <c r="U64" s="761" t="n"/>
      <c r="V64" s="263" t="inlineStr">
        <is>
          <t>/ 3д</t>
        </is>
      </c>
      <c r="W64" s="195" t="n"/>
      <c r="X64" s="763" t="inlineStr">
        <is>
          <t>/</t>
        </is>
      </c>
      <c r="Y64" s="2212" t="n">
        <v>72</v>
      </c>
      <c r="Z64" s="2213" t="inlineStr">
        <is>
          <t>/</t>
        </is>
      </c>
      <c r="AA64" s="2214" t="n">
        <v>50</v>
      </c>
      <c r="AB64" s="2215" t="inlineStr">
        <is>
          <t>/</t>
        </is>
      </c>
      <c r="AC64" s="2216" t="n">
        <v>14</v>
      </c>
      <c r="AD64" s="2215" t="inlineStr">
        <is>
          <t>/</t>
        </is>
      </c>
      <c r="AE64" s="2217" t="n">
        <v>8</v>
      </c>
      <c r="AF64" s="2218" t="inlineStr">
        <is>
          <t>/</t>
        </is>
      </c>
      <c r="AG64" s="2217" t="n">
        <v>6</v>
      </c>
      <c r="AH64" s="2218" t="n"/>
      <c r="AI64" s="2217" t="n"/>
      <c r="AJ64" s="2218" t="n"/>
      <c r="AK64" s="2215" t="n"/>
      <c r="AL64" s="2219" t="n"/>
      <c r="AM64" s="2220" t="n"/>
      <c r="AN64" s="3480" t="n"/>
      <c r="AO64" s="2216" t="n"/>
      <c r="AP64" s="2221" t="n"/>
      <c r="AQ64" s="2216" t="n"/>
      <c r="AR64" s="2222" t="n"/>
      <c r="AS64" s="240" t="n"/>
      <c r="AT64" s="2223" t="n"/>
      <c r="AU64" s="2216" t="n"/>
      <c r="AV64" s="2223" t="n"/>
      <c r="AW64" s="2216" t="n"/>
      <c r="AX64" s="2223" t="n"/>
      <c r="AY64" s="2224" t="n"/>
      <c r="AZ64" s="2225" t="inlineStr">
        <is>
          <t>/</t>
        </is>
      </c>
      <c r="BA64" s="2226" t="n">
        <v>72</v>
      </c>
      <c r="BB64" s="2221" t="inlineStr">
        <is>
          <t>/</t>
        </is>
      </c>
      <c r="BC64" s="2226" t="n">
        <v>14</v>
      </c>
      <c r="BD64" s="2221" t="inlineStr">
        <is>
          <t>/</t>
        </is>
      </c>
      <c r="BE64" s="2226" t="n">
        <v>2</v>
      </c>
      <c r="BF64" s="1538" t="n"/>
      <c r="BG64" s="1059" t="n"/>
      <c r="BH64" s="1538" t="n"/>
      <c r="BI64" s="1059" t="n"/>
      <c r="BJ64" s="1538" t="n"/>
      <c r="BK64" s="1059" t="n"/>
      <c r="BL64" s="2227" t="n"/>
      <c r="BM64" s="2124" t="n"/>
      <c r="BN64" s="1538" t="n"/>
      <c r="BO64" s="1059" t="n"/>
      <c r="BP64" s="1538" t="n"/>
      <c r="BQ64" s="1059" t="n"/>
      <c r="BR64" s="263" t="inlineStr">
        <is>
          <t>УК-2</t>
        </is>
      </c>
      <c r="BS64" s="194" t="n"/>
      <c r="BT64" s="194" t="n"/>
      <c r="BU64" s="195" t="n"/>
      <c r="BV64" s="356" t="n"/>
      <c r="BW64" s="356" t="n"/>
      <c r="BX64" s="356" t="n"/>
      <c r="BY64" s="356" t="n"/>
      <c r="BZ64" s="356" t="n"/>
      <c r="CA64" s="356" t="n"/>
      <c r="CB64" s="355" t="n"/>
      <c r="CC64" s="355" t="n"/>
      <c r="CD64" s="1" t="n"/>
      <c r="CE64" s="1" t="n"/>
      <c r="CF64" s="1" t="n"/>
      <c r="CG64" s="1" t="n"/>
      <c r="CH64" s="1" t="n"/>
      <c r="CI64" s="1" t="n"/>
    </row>
    <row r="65">
      <c r="A65" s="92" t="n"/>
      <c r="B65" s="1986" t="n"/>
      <c r="C65" s="356" t="n"/>
      <c r="D65" s="356" t="n"/>
      <c r="E65" s="356" t="n"/>
      <c r="F65" s="356" t="n"/>
      <c r="G65" s="356" t="n"/>
      <c r="H65" s="356" t="n"/>
      <c r="I65" s="356" t="n"/>
      <c r="J65" s="356" t="n"/>
      <c r="K65" s="356" t="n"/>
      <c r="L65" s="356" t="n"/>
      <c r="M65" s="356" t="n"/>
      <c r="N65" s="356" t="n"/>
      <c r="O65" s="356" t="n"/>
      <c r="P65" s="356" t="n"/>
      <c r="Q65" s="356" t="n"/>
      <c r="R65" s="356" t="n"/>
      <c r="S65" s="356" t="n"/>
      <c r="T65" s="356" t="n"/>
      <c r="U65" s="356" t="n"/>
      <c r="V65" s="356" t="n"/>
      <c r="W65" s="356" t="n"/>
      <c r="X65" s="356" t="n"/>
      <c r="Y65" s="356" t="n"/>
      <c r="Z65" s="356" t="n"/>
      <c r="AA65" s="356" t="n"/>
      <c r="AB65" s="356" t="n"/>
      <c r="AC65" s="356" t="n"/>
      <c r="AD65" s="356" t="n"/>
      <c r="AE65" s="356" t="n"/>
      <c r="AF65" s="356" t="n"/>
      <c r="AG65" s="356" t="n"/>
      <c r="AH65" s="356" t="n"/>
      <c r="AI65" s="356" t="n"/>
      <c r="AJ65" s="356" t="n"/>
      <c r="AK65" s="356" t="n"/>
      <c r="AL65" s="356" t="n"/>
      <c r="AM65" s="356" t="n"/>
      <c r="AN65" s="356" t="n"/>
      <c r="AO65" s="356" t="n"/>
      <c r="AP65" s="356" t="n"/>
      <c r="AQ65" s="356" t="n"/>
      <c r="AR65" s="356" t="n"/>
      <c r="AS65" s="356" t="n"/>
      <c r="AT65" s="356" t="n"/>
      <c r="AU65" s="356" t="n"/>
      <c r="AV65" s="356" t="n"/>
      <c r="AW65" s="356" t="n"/>
      <c r="AX65" s="356" t="n"/>
      <c r="AY65" s="356" t="n"/>
      <c r="AZ65" s="356" t="n"/>
      <c r="BA65" s="356" t="n"/>
      <c r="BB65" s="356" t="n"/>
      <c r="BC65" s="356" t="n"/>
      <c r="BD65" s="356" t="n"/>
      <c r="BE65" s="356" t="n"/>
      <c r="BF65" s="356" t="n"/>
      <c r="BG65" s="356" t="n"/>
      <c r="BH65" s="356" t="n"/>
      <c r="BI65" s="356" t="n"/>
      <c r="BJ65" s="356" t="n"/>
      <c r="BK65" s="356" t="n"/>
      <c r="BL65" s="356" t="n"/>
      <c r="BM65" s="356" t="n"/>
      <c r="BN65" s="356" t="n"/>
      <c r="BO65" s="356" t="n"/>
      <c r="BP65" s="356" t="n"/>
      <c r="BQ65" s="356" t="n"/>
      <c r="BR65" s="356" t="n"/>
      <c r="BS65" s="356" t="n"/>
      <c r="BT65" s="92" t="n"/>
      <c r="BU65" s="92" t="n"/>
      <c r="BV65" s="92" t="n"/>
      <c r="BW65" s="92" t="n"/>
      <c r="BX65" s="92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</row>
    <row r="66">
      <c r="A66" s="92" t="n"/>
      <c r="B66" s="658" t="inlineStr">
        <is>
          <t>Количество часов учебных занятий</t>
        </is>
      </c>
      <c r="C66" s="490" t="n"/>
      <c r="D66" s="490" t="n"/>
      <c r="E66" s="490" t="n"/>
      <c r="F66" s="490" t="n"/>
      <c r="G66" s="490" t="n"/>
      <c r="H66" s="490" t="n"/>
      <c r="I66" s="490" t="n"/>
      <c r="J66" s="490" t="n"/>
      <c r="K66" s="490" t="n"/>
      <c r="L66" s="490" t="n"/>
      <c r="M66" s="490" t="n"/>
      <c r="N66" s="490" t="n"/>
      <c r="O66" s="490" t="n"/>
      <c r="P66" s="490" t="n"/>
      <c r="Q66" s="490" t="n"/>
      <c r="R66" s="490" t="n"/>
      <c r="S66" s="490" t="n"/>
      <c r="T66" s="490" t="n"/>
      <c r="U66" s="490" t="n"/>
      <c r="V66" s="490" t="n"/>
      <c r="W66" s="2228" t="n"/>
      <c r="X66" s="981">
        <f>X30+X42</f>
        <v/>
      </c>
      <c r="Y66" s="124" t="n"/>
      <c r="Z66" s="170">
        <f>Z30+Z42</f>
        <v/>
      </c>
      <c r="AA66" s="124" t="n"/>
      <c r="AB66" s="170">
        <f>AB30+AB42</f>
        <v/>
      </c>
      <c r="AC66" s="124" t="n"/>
      <c r="AD66" s="170">
        <f>AD30+AD42</f>
        <v/>
      </c>
      <c r="AE66" s="124" t="n"/>
      <c r="AF66" s="170">
        <f>AF30+AF42</f>
        <v/>
      </c>
      <c r="AG66" s="124" t="n"/>
      <c r="AH66" s="170">
        <f>AH30+AH42</f>
        <v/>
      </c>
      <c r="AI66" s="124" t="n"/>
      <c r="AJ66" s="2172" t="n"/>
      <c r="AK66" s="1998" t="n"/>
      <c r="AL66" s="170">
        <f>AL30+AL42</f>
        <v/>
      </c>
      <c r="AM66" s="124" t="n"/>
      <c r="AN66" s="170">
        <f>AN30+AN42</f>
        <v/>
      </c>
      <c r="AO66" s="124" t="n"/>
      <c r="AP66" s="170">
        <f>AP30+AP42</f>
        <v/>
      </c>
      <c r="AQ66" s="124" t="n"/>
      <c r="AR66" s="170">
        <f>AR30+AR42</f>
        <v/>
      </c>
      <c r="AS66" s="124" t="n"/>
      <c r="AT66" s="170">
        <f>AT30+AT42</f>
        <v/>
      </c>
      <c r="AU66" s="124" t="n"/>
      <c r="AV66" s="170">
        <f>AV30+AV42</f>
        <v/>
      </c>
      <c r="AW66" s="124" t="n"/>
      <c r="AX66" s="170">
        <f>AX30+AX42</f>
        <v/>
      </c>
      <c r="AY66" s="124" t="n"/>
      <c r="AZ66" s="170">
        <f>AZ30+AZ42</f>
        <v/>
      </c>
      <c r="BA66" s="124" t="n"/>
      <c r="BB66" s="170">
        <f>BB30+BB42</f>
        <v/>
      </c>
      <c r="BC66" s="124" t="n"/>
      <c r="BD66" s="170">
        <f>BD30+BD42</f>
        <v/>
      </c>
      <c r="BE66" s="124" t="n"/>
      <c r="BF66" s="170">
        <f>BF30+BF42</f>
        <v/>
      </c>
      <c r="BG66" s="124" t="n"/>
      <c r="BH66" s="170">
        <f>BH30+BH42</f>
        <v/>
      </c>
      <c r="BI66" s="124" t="n"/>
      <c r="BJ66" s="170">
        <f>BJ30+BJ42</f>
        <v/>
      </c>
      <c r="BK66" s="124" t="n"/>
      <c r="BL66" s="170">
        <f>BL30+BL42</f>
        <v/>
      </c>
      <c r="BM66" s="124" t="n"/>
      <c r="BN66" s="170">
        <f>BN30+BN42</f>
        <v/>
      </c>
      <c r="BO66" s="124" t="n"/>
      <c r="BP66" s="170">
        <f>BP30+BP42</f>
        <v/>
      </c>
      <c r="BQ66" s="124" t="n"/>
      <c r="BR66" s="743" t="n"/>
      <c r="BS66" s="123" t="n"/>
      <c r="BT66" s="123" t="n"/>
      <c r="BU66" s="161" t="n"/>
      <c r="BV66" s="92" t="n"/>
      <c r="BW66" s="92" t="n"/>
      <c r="BX66" s="92" t="n"/>
      <c r="BY66" s="92" t="n"/>
      <c r="BZ66" s="92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</row>
    <row r="67">
      <c r="A67" s="2230" t="n"/>
      <c r="B67" s="493" t="inlineStr">
        <is>
          <t>Количество часов учебных занятий в неделю</t>
        </is>
      </c>
      <c r="C67" s="404" t="n"/>
      <c r="D67" s="404" t="n"/>
      <c r="E67" s="404" t="n"/>
      <c r="F67" s="404" t="n"/>
      <c r="G67" s="404" t="n"/>
      <c r="H67" s="404" t="n"/>
      <c r="I67" s="404" t="n"/>
      <c r="J67" s="404" t="n"/>
      <c r="K67" s="404" t="n"/>
      <c r="L67" s="404" t="n"/>
      <c r="M67" s="404" t="n"/>
      <c r="N67" s="404" t="n"/>
      <c r="O67" s="404" t="n"/>
      <c r="P67" s="404" t="n"/>
      <c r="Q67" s="404" t="n"/>
      <c r="R67" s="404" t="n"/>
      <c r="S67" s="404" t="n"/>
      <c r="T67" s="404" t="n"/>
      <c r="U67" s="404" t="n"/>
      <c r="V67" s="404" t="n"/>
      <c r="W67" s="888" t="n"/>
      <c r="X67" s="665">
        <f>AN66+AT66+BF66</f>
        <v/>
      </c>
      <c r="Y67" s="128" t="n"/>
      <c r="Z67" s="665">
        <f>AP66+AV66+BH66</f>
        <v/>
      </c>
      <c r="AA67" s="128" t="n"/>
      <c r="AB67" s="95" t="n"/>
      <c r="AC67" s="128" t="n"/>
      <c r="AD67" s="95" t="n"/>
      <c r="AE67" s="128" t="n"/>
      <c r="AF67" s="95" t="n"/>
      <c r="AG67" s="128" t="n"/>
      <c r="AH67" s="95" t="n"/>
      <c r="AI67" s="128" t="n"/>
      <c r="AJ67" s="2267" t="n"/>
      <c r="AK67" s="429" t="n"/>
      <c r="AL67" s="95" t="n"/>
      <c r="AM67" s="128" t="n"/>
      <c r="AN67" s="235">
        <f>AP66/AN28</f>
        <v/>
      </c>
      <c r="AO67" s="126" t="n"/>
      <c r="AP67" s="126" t="n"/>
      <c r="AQ67" s="126" t="n"/>
      <c r="AR67" s="126" t="n"/>
      <c r="AS67" s="128" t="n"/>
      <c r="AT67" s="235">
        <f>AV66/AT28</f>
        <v/>
      </c>
      <c r="AU67" s="126" t="n"/>
      <c r="AV67" s="126" t="n"/>
      <c r="AW67" s="126" t="n"/>
      <c r="AX67" s="126" t="n"/>
      <c r="AY67" s="128" t="n"/>
      <c r="AZ67" s="235">
        <f>BB66/AZ28</f>
        <v/>
      </c>
      <c r="BA67" s="126" t="n"/>
      <c r="BB67" s="126" t="n"/>
      <c r="BC67" s="126" t="n"/>
      <c r="BD67" s="126" t="n"/>
      <c r="BE67" s="128" t="n"/>
      <c r="BF67" s="235">
        <f>BH66/BF28</f>
        <v/>
      </c>
      <c r="BG67" s="126" t="n"/>
      <c r="BH67" s="126" t="n"/>
      <c r="BI67" s="126" t="n"/>
      <c r="BJ67" s="126" t="n"/>
      <c r="BK67" s="128" t="n"/>
      <c r="BL67" s="235">
        <f>BN66/BL28</f>
        <v/>
      </c>
      <c r="BM67" s="126" t="n"/>
      <c r="BN67" s="126" t="n"/>
      <c r="BO67" s="126" t="n"/>
      <c r="BP67" s="126" t="n"/>
      <c r="BQ67" s="128" t="n"/>
      <c r="BR67" s="2232">
        <f>AX67+#REF!</f>
        <v/>
      </c>
      <c r="BS67" s="131" t="n"/>
      <c r="BT67" s="131" t="n"/>
      <c r="BU67" s="132" t="n"/>
      <c r="BV67" s="2230" t="n"/>
      <c r="BW67" s="2230" t="n"/>
      <c r="BX67" s="2230" t="n"/>
      <c r="BY67" s="2230" t="n"/>
      <c r="BZ67" s="2230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</row>
    <row r="68">
      <c r="A68" s="2230" t="n"/>
      <c r="B68" s="493" t="inlineStr">
        <is>
          <t>Количество курсовых проектов</t>
        </is>
      </c>
      <c r="C68" s="404" t="n"/>
      <c r="D68" s="404" t="n"/>
      <c r="E68" s="404" t="n"/>
      <c r="F68" s="404" t="n"/>
      <c r="G68" s="404" t="n"/>
      <c r="H68" s="404" t="n"/>
      <c r="I68" s="404" t="n"/>
      <c r="J68" s="404" t="n"/>
      <c r="K68" s="404" t="n"/>
      <c r="L68" s="404" t="n"/>
      <c r="M68" s="404" t="n"/>
      <c r="N68" s="404" t="n"/>
      <c r="O68" s="404" t="n"/>
      <c r="P68" s="404" t="n"/>
      <c r="Q68" s="404" t="n"/>
      <c r="R68" s="404" t="n"/>
      <c r="S68" s="404" t="n"/>
      <c r="T68" s="404" t="n"/>
      <c r="U68" s="404" t="n"/>
      <c r="V68" s="404" t="n"/>
      <c r="W68" s="888" t="n"/>
      <c r="X68" s="95">
        <f>AN68+AT68+AZ68</f>
        <v/>
      </c>
      <c r="Y68" s="128" t="n"/>
      <c r="Z68" s="95" t="n"/>
      <c r="AA68" s="128" t="n"/>
      <c r="AB68" s="95" t="n"/>
      <c r="AC68" s="128" t="n"/>
      <c r="AD68" s="95" t="n"/>
      <c r="AE68" s="128" t="n"/>
      <c r="AF68" s="95" t="n"/>
      <c r="AG68" s="128" t="n"/>
      <c r="AH68" s="95" t="n"/>
      <c r="AI68" s="128" t="n"/>
      <c r="AJ68" s="2267" t="n"/>
      <c r="AK68" s="429" t="n"/>
      <c r="AL68" s="95" t="n"/>
      <c r="AM68" s="128" t="n"/>
      <c r="AN68" s="1048" t="n"/>
      <c r="AO68" s="126" t="n"/>
      <c r="AP68" s="126" t="n"/>
      <c r="AQ68" s="126" t="n"/>
      <c r="AR68" s="126" t="n"/>
      <c r="AS68" s="128" t="n"/>
      <c r="AT68" s="95" t="n"/>
      <c r="AU68" s="126" t="n"/>
      <c r="AV68" s="126" t="n"/>
      <c r="AW68" s="126" t="n"/>
      <c r="AX68" s="126" t="n"/>
      <c r="AY68" s="128" t="n"/>
      <c r="AZ68" s="95" t="n"/>
      <c r="BA68" s="126" t="n"/>
      <c r="BB68" s="126" t="n"/>
      <c r="BC68" s="126" t="n"/>
      <c r="BD68" s="126" t="n"/>
      <c r="BE68" s="128" t="n"/>
      <c r="BF68" s="95" t="n"/>
      <c r="BG68" s="126" t="n"/>
      <c r="BH68" s="126" t="n"/>
      <c r="BI68" s="126" t="n"/>
      <c r="BJ68" s="126" t="n"/>
      <c r="BK68" s="128" t="n"/>
      <c r="BL68" s="95" t="n"/>
      <c r="BM68" s="126" t="n"/>
      <c r="BN68" s="126" t="n"/>
      <c r="BO68" s="126" t="n"/>
      <c r="BP68" s="126" t="n"/>
      <c r="BQ68" s="128" t="n"/>
      <c r="BR68" s="403" t="n"/>
      <c r="BS68" s="131" t="n"/>
      <c r="BT68" s="131" t="n"/>
      <c r="BU68" s="132" t="n"/>
      <c r="BV68" s="2230" t="n"/>
      <c r="BW68" s="2230" t="n"/>
      <c r="BX68" s="2230" t="n"/>
      <c r="BY68" s="2230" t="n"/>
      <c r="BZ68" s="2230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</row>
    <row r="69">
      <c r="A69" s="2230" t="n"/>
      <c r="B69" s="493" t="inlineStr">
        <is>
          <t>Количество курсовых работ</t>
        </is>
      </c>
      <c r="C69" s="404" t="n"/>
      <c r="D69" s="404" t="n"/>
      <c r="E69" s="404" t="n"/>
      <c r="F69" s="404" t="n"/>
      <c r="G69" s="404" t="n"/>
      <c r="H69" s="404" t="n"/>
      <c r="I69" s="404" t="n"/>
      <c r="J69" s="404" t="n"/>
      <c r="K69" s="404" t="n"/>
      <c r="L69" s="404" t="n"/>
      <c r="M69" s="404" t="n"/>
      <c r="N69" s="404" t="n"/>
      <c r="O69" s="404" t="n"/>
      <c r="P69" s="404" t="n"/>
      <c r="Q69" s="404" t="n"/>
      <c r="R69" s="404" t="n"/>
      <c r="S69" s="404" t="n"/>
      <c r="T69" s="404" t="n"/>
      <c r="U69" s="404" t="n"/>
      <c r="V69" s="404" t="n"/>
      <c r="W69" s="888" t="n"/>
      <c r="X69" s="95">
        <f>AN69+AT69+AZ69+BF69+BL69</f>
        <v/>
      </c>
      <c r="Y69" s="128" t="n"/>
      <c r="Z69" s="95" t="n"/>
      <c r="AA69" s="128" t="n"/>
      <c r="AB69" s="95" t="n"/>
      <c r="AC69" s="128" t="n"/>
      <c r="AD69" s="95" t="n"/>
      <c r="AE69" s="128" t="n"/>
      <c r="AF69" s="95" t="n"/>
      <c r="AG69" s="128" t="n"/>
      <c r="AH69" s="95" t="n"/>
      <c r="AI69" s="128" t="n"/>
      <c r="AJ69" s="2267" t="n"/>
      <c r="AK69" s="429" t="n"/>
      <c r="AL69" s="95" t="n"/>
      <c r="AM69" s="128" t="n"/>
      <c r="AN69" s="95" t="n"/>
      <c r="AO69" s="126" t="n"/>
      <c r="AP69" s="126" t="n"/>
      <c r="AQ69" s="126" t="n"/>
      <c r="AR69" s="126" t="n"/>
      <c r="AS69" s="128" t="n"/>
      <c r="AT69" s="95" t="n">
        <v>1</v>
      </c>
      <c r="AU69" s="126" t="n"/>
      <c r="AV69" s="126" t="n"/>
      <c r="AW69" s="126" t="n"/>
      <c r="AX69" s="126" t="n"/>
      <c r="AY69" s="128" t="n"/>
      <c r="AZ69" s="95" t="n">
        <v>1</v>
      </c>
      <c r="BA69" s="126" t="n"/>
      <c r="BB69" s="126" t="n"/>
      <c r="BC69" s="126" t="n"/>
      <c r="BD69" s="126" t="n"/>
      <c r="BE69" s="128" t="n"/>
      <c r="BF69" s="95" t="n">
        <v>1</v>
      </c>
      <c r="BG69" s="126" t="n"/>
      <c r="BH69" s="126" t="n"/>
      <c r="BI69" s="126" t="n"/>
      <c r="BJ69" s="126" t="n"/>
      <c r="BK69" s="128" t="n"/>
      <c r="BL69" s="95" t="n"/>
      <c r="BM69" s="126" t="n"/>
      <c r="BN69" s="126" t="n"/>
      <c r="BO69" s="126" t="n"/>
      <c r="BP69" s="126" t="n"/>
      <c r="BQ69" s="128" t="n"/>
      <c r="BR69" s="403" t="n"/>
      <c r="BS69" s="131" t="n"/>
      <c r="BT69" s="131" t="n"/>
      <c r="BU69" s="132" t="n"/>
      <c r="BV69" s="2230" t="n"/>
      <c r="BW69" s="2230" t="n"/>
      <c r="BX69" s="2230" t="n"/>
      <c r="BY69" s="2230" t="n"/>
      <c r="BZ69" s="2230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</row>
    <row r="70">
      <c r="A70" s="2230" t="n"/>
      <c r="B70" s="493" t="inlineStr">
        <is>
          <t>Количество экзаменов</t>
        </is>
      </c>
      <c r="C70" s="404" t="n"/>
      <c r="D70" s="404" t="n"/>
      <c r="E70" s="404" t="n"/>
      <c r="F70" s="404" t="n"/>
      <c r="G70" s="404" t="n"/>
      <c r="H70" s="404" t="n"/>
      <c r="I70" s="404" t="n"/>
      <c r="J70" s="404" t="n"/>
      <c r="K70" s="404" t="n"/>
      <c r="L70" s="404" t="n"/>
      <c r="M70" s="404" t="n"/>
      <c r="N70" s="404" t="n"/>
      <c r="O70" s="404" t="n"/>
      <c r="P70" s="404" t="n"/>
      <c r="Q70" s="404" t="n"/>
      <c r="R70" s="404" t="n"/>
      <c r="S70" s="404" t="n"/>
      <c r="T70" s="404" t="n"/>
      <c r="U70" s="404" t="n"/>
      <c r="V70" s="404" t="n"/>
      <c r="W70" s="888" t="n"/>
      <c r="X70" s="95">
        <f>AN70+AT70+AZ70+BF70+BL70</f>
        <v/>
      </c>
      <c r="Y70" s="128" t="n"/>
      <c r="Z70" s="95" t="n"/>
      <c r="AA70" s="128" t="n"/>
      <c r="AB70" s="95" t="n"/>
      <c r="AC70" s="128" t="n"/>
      <c r="AD70" s="95" t="n"/>
      <c r="AE70" s="128" t="n"/>
      <c r="AF70" s="95" t="n"/>
      <c r="AG70" s="128" t="n"/>
      <c r="AH70" s="95" t="n"/>
      <c r="AI70" s="128" t="n"/>
      <c r="AJ70" s="2267" t="n"/>
      <c r="AK70" s="429" t="n"/>
      <c r="AL70" s="95" t="n"/>
      <c r="AM70" s="128" t="n"/>
      <c r="AN70" s="95">
        <f>COUNTIF($T$24:$U$60,1)</f>
        <v/>
      </c>
      <c r="AO70" s="126" t="n"/>
      <c r="AP70" s="126" t="n"/>
      <c r="AQ70" s="126" t="n"/>
      <c r="AR70" s="126" t="n"/>
      <c r="AS70" s="128" t="n"/>
      <c r="AT70" s="95">
        <f>COUNTIF($T$24:$U$60,2)</f>
        <v/>
      </c>
      <c r="AU70" s="126" t="n"/>
      <c r="AV70" s="126" t="n"/>
      <c r="AW70" s="126" t="n"/>
      <c r="AX70" s="126" t="n"/>
      <c r="AY70" s="128" t="n"/>
      <c r="AZ70" s="95">
        <f>COUNTIF(T31:U60,3)</f>
        <v/>
      </c>
      <c r="BA70" s="126" t="n"/>
      <c r="BB70" s="126" t="n"/>
      <c r="BC70" s="126" t="n"/>
      <c r="BD70" s="126" t="n"/>
      <c r="BE70" s="128" t="n"/>
      <c r="BF70" s="95">
        <f>COUNTIF(T31:U60,4)</f>
        <v/>
      </c>
      <c r="BG70" s="126" t="n"/>
      <c r="BH70" s="126" t="n"/>
      <c r="BI70" s="126" t="n"/>
      <c r="BJ70" s="126" t="n"/>
      <c r="BK70" s="128" t="n"/>
      <c r="BL70" s="95">
        <f>COUNTIF(T31:U60,5)</f>
        <v/>
      </c>
      <c r="BM70" s="126" t="n"/>
      <c r="BN70" s="126" t="n"/>
      <c r="BO70" s="126" t="n"/>
      <c r="BP70" s="126" t="n"/>
      <c r="BQ70" s="128" t="n"/>
      <c r="BR70" s="403" t="n"/>
      <c r="BS70" s="131" t="n"/>
      <c r="BT70" s="131" t="n"/>
      <c r="BU70" s="132" t="n"/>
      <c r="BV70" s="2230" t="n"/>
      <c r="BW70" s="2230" t="n"/>
      <c r="BX70" s="2230" t="n"/>
      <c r="BY70" s="2230" t="n"/>
      <c r="BZ70" s="2230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</row>
    <row r="71">
      <c r="A71" s="953" t="n"/>
      <c r="B71" s="497" t="inlineStr">
        <is>
          <t>Количество зачетов</t>
        </is>
      </c>
      <c r="C71" s="498" t="n"/>
      <c r="D71" s="498" t="n"/>
      <c r="E71" s="498" t="n"/>
      <c r="F71" s="498" t="n"/>
      <c r="G71" s="498" t="n"/>
      <c r="H71" s="498" t="n"/>
      <c r="I71" s="498" t="n"/>
      <c r="J71" s="498" t="n"/>
      <c r="K71" s="498" t="n"/>
      <c r="L71" s="498" t="n"/>
      <c r="M71" s="498" t="n"/>
      <c r="N71" s="498" t="n"/>
      <c r="O71" s="498" t="n"/>
      <c r="P71" s="498" t="n"/>
      <c r="Q71" s="498" t="n"/>
      <c r="R71" s="498" t="n"/>
      <c r="S71" s="498" t="n"/>
      <c r="T71" s="498" t="n"/>
      <c r="U71" s="498" t="n"/>
      <c r="V71" s="498" t="n"/>
      <c r="W71" s="666" t="n"/>
      <c r="X71" s="1988">
        <f>AN71+AT71+AZ71+BF71+BL71</f>
        <v/>
      </c>
      <c r="Y71" s="1059" t="n"/>
      <c r="Z71" s="499" t="n"/>
      <c r="AA71" s="144" t="n"/>
      <c r="AB71" s="499" t="n"/>
      <c r="AC71" s="144" t="n"/>
      <c r="AD71" s="499" t="n"/>
      <c r="AE71" s="144" t="n"/>
      <c r="AF71" s="499" t="n"/>
      <c r="AG71" s="144" t="n"/>
      <c r="AH71" s="631" t="n"/>
      <c r="AI71" s="240" t="n"/>
      <c r="AJ71" s="631" t="n"/>
      <c r="AK71" s="240" t="n"/>
      <c r="AL71" s="499" t="n"/>
      <c r="AM71" s="144" t="n"/>
      <c r="AN71" s="631" t="n">
        <v>4</v>
      </c>
      <c r="AO71" s="194" t="n"/>
      <c r="AP71" s="194" t="n"/>
      <c r="AQ71" s="194" t="n"/>
      <c r="AR71" s="194" t="n"/>
      <c r="AS71" s="240" t="n"/>
      <c r="AT71" s="631" t="n">
        <v>2</v>
      </c>
      <c r="AU71" s="194" t="n"/>
      <c r="AV71" s="194" t="n"/>
      <c r="AW71" s="194" t="n"/>
      <c r="AX71" s="194" t="n"/>
      <c r="AY71" s="240" t="n"/>
      <c r="AZ71" s="631" t="n">
        <v>4</v>
      </c>
      <c r="BA71" s="194" t="n"/>
      <c r="BB71" s="194" t="n"/>
      <c r="BC71" s="194" t="n"/>
      <c r="BD71" s="194" t="n"/>
      <c r="BE71" s="240" t="n"/>
      <c r="BF71" s="631" t="n">
        <v>3</v>
      </c>
      <c r="BG71" s="194" t="n"/>
      <c r="BH71" s="194" t="n"/>
      <c r="BI71" s="194" t="n"/>
      <c r="BJ71" s="194" t="n"/>
      <c r="BK71" s="240" t="n"/>
      <c r="BL71" s="631" t="n">
        <v>1</v>
      </c>
      <c r="BM71" s="194" t="n"/>
      <c r="BN71" s="194" t="n"/>
      <c r="BO71" s="194" t="n"/>
      <c r="BP71" s="194" t="n"/>
      <c r="BQ71" s="240" t="n"/>
      <c r="BR71" s="739" t="n"/>
      <c r="BS71" s="194" t="n"/>
      <c r="BT71" s="194" t="n"/>
      <c r="BU71" s="195" t="n"/>
      <c r="BV71" s="299" t="n"/>
      <c r="BW71" s="299" t="n"/>
      <c r="BX71" s="299" t="n"/>
      <c r="BY71" s="299" t="n"/>
      <c r="BZ71" s="299" t="n"/>
      <c r="CA71" s="299" t="n"/>
      <c r="CB71" s="299" t="n"/>
      <c r="CC71" s="299" t="n"/>
      <c r="CD71" s="299" t="n"/>
      <c r="CE71" s="299" t="n"/>
      <c r="CF71" s="299" t="n"/>
      <c r="CG71" s="953" t="n"/>
      <c r="CH71" s="953" t="n"/>
      <c r="CI71" s="1" t="n"/>
    </row>
    <row r="72">
      <c r="A72" s="92" t="n"/>
      <c r="B72" s="356" t="n"/>
      <c r="C72" s="356" t="n"/>
      <c r="D72" s="356" t="n"/>
      <c r="E72" s="356" t="n"/>
      <c r="F72" s="356" t="n"/>
      <c r="G72" s="356" t="n"/>
      <c r="H72" s="356" t="n"/>
      <c r="I72" s="356" t="n"/>
      <c r="J72" s="356" t="n"/>
      <c r="K72" s="356" t="n"/>
      <c r="L72" s="356" t="n"/>
      <c r="M72" s="356" t="n"/>
      <c r="N72" s="356" t="n"/>
      <c r="O72" s="356" t="n"/>
      <c r="P72" s="356" t="n"/>
      <c r="Q72" s="356" t="n"/>
      <c r="R72" s="356" t="n"/>
      <c r="S72" s="356" t="n"/>
      <c r="T72" s="356" t="n"/>
      <c r="U72" s="356" t="n"/>
      <c r="V72" s="356" t="n"/>
      <c r="W72" s="356" t="n"/>
      <c r="X72" s="356" t="n"/>
      <c r="Y72" s="356" t="n"/>
      <c r="Z72" s="356" t="n"/>
      <c r="AA72" s="356" t="n"/>
      <c r="AB72" s="356" t="n"/>
      <c r="AC72" s="356" t="n"/>
      <c r="AD72" s="356" t="n"/>
      <c r="AE72" s="356" t="n"/>
      <c r="AF72" s="356" t="n"/>
      <c r="AG72" s="356" t="n"/>
      <c r="AH72" s="2114" t="n"/>
      <c r="AI72" s="2114" t="n"/>
      <c r="AJ72" s="2114" t="n"/>
      <c r="AK72" s="2114" t="n"/>
      <c r="AL72" s="2114" t="n"/>
      <c r="AM72" s="2114" t="n"/>
      <c r="AN72" s="2114" t="n"/>
      <c r="AO72" s="2114" t="n"/>
      <c r="AP72" s="2114" t="n"/>
      <c r="AQ72" s="2114" t="n"/>
      <c r="AR72" s="2114" t="n"/>
      <c r="AS72" s="2114" t="n"/>
      <c r="AT72" s="2114" t="n"/>
      <c r="AU72" s="2114" t="n"/>
      <c r="AV72" s="356" t="n"/>
      <c r="AW72" s="356" t="n"/>
      <c r="AX72" s="356" t="n"/>
      <c r="AY72" s="356" t="n"/>
      <c r="AZ72" s="356" t="n"/>
      <c r="BA72" s="356" t="n"/>
      <c r="BB72" s="356" t="n"/>
      <c r="BC72" s="356" t="n"/>
      <c r="BD72" s="356" t="n"/>
      <c r="BE72" s="356" t="n"/>
      <c r="BF72" s="356" t="n"/>
      <c r="BG72" s="356" t="n"/>
      <c r="BH72" s="356" t="n"/>
      <c r="BI72" s="92" t="n"/>
      <c r="BJ72" s="92" t="n"/>
      <c r="BK72" s="92" t="n"/>
      <c r="BL72" s="92" t="n"/>
      <c r="BM72" s="92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</row>
    <row r="73">
      <c r="A73" s="92" t="n"/>
      <c r="B73" s="669" t="inlineStr">
        <is>
          <t>IV. Производственная практика</t>
        </is>
      </c>
      <c r="C73" s="585" t="n"/>
      <c r="D73" s="585" t="n"/>
      <c r="E73" s="585" t="n"/>
      <c r="F73" s="585" t="n"/>
      <c r="G73" s="585" t="n"/>
      <c r="H73" s="585" t="n"/>
      <c r="I73" s="585" t="n"/>
      <c r="J73" s="585" t="n"/>
      <c r="K73" s="585" t="n"/>
      <c r="L73" s="585" t="n"/>
      <c r="M73" s="585" t="n"/>
      <c r="N73" s="585" t="n"/>
      <c r="O73" s="585" t="n"/>
      <c r="P73" s="585" t="n"/>
      <c r="Q73" s="585" t="n"/>
      <c r="R73" s="585" t="n"/>
      <c r="S73" s="585" t="n"/>
      <c r="T73" s="585" t="n"/>
      <c r="U73" s="585" t="n"/>
      <c r="V73" s="585" t="n"/>
      <c r="W73" s="585" t="n"/>
      <c r="X73" s="585" t="n"/>
      <c r="Y73" s="585" t="n"/>
      <c r="Z73" s="585" t="n"/>
      <c r="AA73" s="585" t="n"/>
      <c r="AB73" s="585" t="n"/>
      <c r="AC73" s="585" t="n"/>
      <c r="AD73" s="585" t="n"/>
      <c r="AE73" s="585" t="n"/>
      <c r="AF73" s="585" t="n"/>
      <c r="AG73" s="613" t="n"/>
      <c r="AH73" s="670" t="inlineStr">
        <is>
          <t>V. Магистерская диссертация</t>
        </is>
      </c>
      <c r="AI73" s="585" t="n"/>
      <c r="AJ73" s="585" t="n"/>
      <c r="AK73" s="585" t="n"/>
      <c r="AL73" s="585" t="n"/>
      <c r="AM73" s="585" t="n"/>
      <c r="AN73" s="585" t="n"/>
      <c r="AO73" s="585" t="n"/>
      <c r="AP73" s="585" t="n"/>
      <c r="AQ73" s="585" t="n"/>
      <c r="AR73" s="585" t="n"/>
      <c r="AS73" s="585" t="n"/>
      <c r="AT73" s="585" t="n"/>
      <c r="AU73" s="585" t="n"/>
      <c r="AV73" s="585" t="n"/>
      <c r="AW73" s="585" t="n"/>
      <c r="AX73" s="585" t="n"/>
      <c r="AY73" s="585" t="n"/>
      <c r="AZ73" s="585" t="n"/>
      <c r="BA73" s="585" t="n"/>
      <c r="BB73" s="613" t="n"/>
      <c r="BC73" s="671" t="inlineStr">
        <is>
          <t xml:space="preserve">VI. Итоговая аттестация </t>
        </is>
      </c>
      <c r="BD73" s="585" t="n"/>
      <c r="BE73" s="585" t="n"/>
      <c r="BF73" s="585" t="n"/>
      <c r="BG73" s="585" t="n"/>
      <c r="BH73" s="585" t="n"/>
      <c r="BI73" s="585" t="n"/>
      <c r="BJ73" s="585" t="n"/>
      <c r="BK73" s="585" t="n"/>
      <c r="BL73" s="585" t="n"/>
      <c r="BM73" s="585" t="n"/>
      <c r="BN73" s="585" t="n"/>
      <c r="BO73" s="585" t="n"/>
      <c r="BP73" s="585" t="n"/>
      <c r="BQ73" s="585" t="n"/>
      <c r="BR73" s="585" t="n"/>
      <c r="BS73" s="585" t="n"/>
      <c r="BT73" s="585" t="n"/>
      <c r="BU73" s="586" t="n"/>
      <c r="BV73" s="92" t="n"/>
      <c r="BW73" s="92" t="n"/>
      <c r="BX73" s="92" t="n"/>
      <c r="BY73" s="92" t="n"/>
      <c r="BZ73" s="92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</row>
    <row r="74">
      <c r="A74" s="92" t="n"/>
      <c r="B74" s="672" t="inlineStr">
        <is>
          <t>Название практики</t>
        </is>
      </c>
      <c r="C74" s="585" t="n"/>
      <c r="D74" s="585" t="n"/>
      <c r="E74" s="585" t="n"/>
      <c r="F74" s="585" t="n"/>
      <c r="G74" s="585" t="n"/>
      <c r="H74" s="585" t="n"/>
      <c r="I74" s="585" t="n"/>
      <c r="J74" s="585" t="n"/>
      <c r="K74" s="585" t="n"/>
      <c r="L74" s="585" t="n"/>
      <c r="M74" s="585" t="n"/>
      <c r="N74" s="613" t="n"/>
      <c r="O74" s="673" t="inlineStr">
        <is>
          <t>Семестр</t>
        </is>
      </c>
      <c r="P74" s="585" t="n"/>
      <c r="Q74" s="585" t="n"/>
      <c r="R74" s="585" t="n"/>
      <c r="S74" s="585" t="n"/>
      <c r="T74" s="613" t="n"/>
      <c r="U74" s="673" t="inlineStr">
        <is>
          <t>Недель</t>
        </is>
      </c>
      <c r="V74" s="585" t="n"/>
      <c r="W74" s="585" t="n"/>
      <c r="X74" s="585" t="n"/>
      <c r="Y74" s="585" t="n"/>
      <c r="Z74" s="613" t="n"/>
      <c r="AA74" s="673" t="inlineStr">
        <is>
          <t>Зачетных единиц</t>
        </is>
      </c>
      <c r="AB74" s="585" t="n"/>
      <c r="AC74" s="585" t="n"/>
      <c r="AD74" s="585" t="n"/>
      <c r="AE74" s="585" t="n"/>
      <c r="AF74" s="585" t="n"/>
      <c r="AG74" s="613" t="n"/>
      <c r="AH74" s="673" t="inlineStr">
        <is>
          <t>Семестр</t>
        </is>
      </c>
      <c r="AI74" s="585" t="n"/>
      <c r="AJ74" s="585" t="n"/>
      <c r="AK74" s="585" t="n"/>
      <c r="AL74" s="585" t="n"/>
      <c r="AM74" s="613" t="n"/>
      <c r="AN74" s="673" t="inlineStr">
        <is>
          <t>Недель</t>
        </is>
      </c>
      <c r="AO74" s="585" t="n"/>
      <c r="AP74" s="585" t="n"/>
      <c r="AQ74" s="585" t="n"/>
      <c r="AR74" s="585" t="n"/>
      <c r="AS74" s="585" t="n"/>
      <c r="AT74" s="613" t="n"/>
      <c r="AU74" s="673" t="inlineStr">
        <is>
          <t>Зачетных единиц</t>
        </is>
      </c>
      <c r="AV74" s="585" t="n"/>
      <c r="AW74" s="585" t="n"/>
      <c r="AX74" s="585" t="n"/>
      <c r="AY74" s="585" t="n"/>
      <c r="AZ74" s="585" t="n"/>
      <c r="BA74" s="585" t="n"/>
      <c r="BB74" s="613" t="n"/>
      <c r="BC74" s="675" t="inlineStr">
        <is>
          <t>Защита магистерской диссертации</t>
        </is>
      </c>
      <c r="BD74" s="661" t="n"/>
      <c r="BE74" s="661" t="n"/>
      <c r="BF74" s="661" t="n"/>
      <c r="BG74" s="661" t="n"/>
      <c r="BH74" s="661" t="n"/>
      <c r="BI74" s="661" t="n"/>
      <c r="BJ74" s="661" t="n"/>
      <c r="BK74" s="661" t="n"/>
      <c r="BL74" s="661" t="n"/>
      <c r="BM74" s="661" t="n"/>
      <c r="BN74" s="661" t="n"/>
      <c r="BO74" s="661" t="n"/>
      <c r="BP74" s="661" t="n"/>
      <c r="BQ74" s="661" t="n"/>
      <c r="BR74" s="661" t="n"/>
      <c r="BS74" s="661" t="n"/>
      <c r="BT74" s="661" t="n"/>
      <c r="BU74" s="662" t="n"/>
      <c r="BV74" s="92" t="n"/>
      <c r="BW74" s="92" t="n"/>
      <c r="BX74" s="92" t="n"/>
      <c r="BY74" s="92" t="n"/>
      <c r="BZ74" s="92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</row>
    <row r="75">
      <c r="A75" s="10" t="n"/>
      <c r="B75" s="672" t="inlineStr">
        <is>
          <t>Исследовательская</t>
        </is>
      </c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613" t="n"/>
      <c r="O75" s="673" t="n">
        <v>3</v>
      </c>
      <c r="P75" s="585" t="n"/>
      <c r="Q75" s="585" t="n"/>
      <c r="R75" s="585" t="n"/>
      <c r="S75" s="585" t="n"/>
      <c r="T75" s="613" t="n"/>
      <c r="U75" s="673" t="n">
        <v>10</v>
      </c>
      <c r="V75" s="585" t="n"/>
      <c r="W75" s="585" t="n"/>
      <c r="X75" s="585" t="n"/>
      <c r="Y75" s="585" t="n"/>
      <c r="Z75" s="613" t="n"/>
      <c r="AA75" s="673">
        <f>U75*54/36</f>
        <v/>
      </c>
      <c r="AB75" s="585" t="n"/>
      <c r="AC75" s="585" t="n"/>
      <c r="AD75" s="585" t="n"/>
      <c r="AE75" s="585" t="n"/>
      <c r="AF75" s="585" t="n"/>
      <c r="AG75" s="613" t="n"/>
      <c r="AH75" s="673" t="n">
        <v>5</v>
      </c>
      <c r="AI75" s="585" t="n"/>
      <c r="AJ75" s="585" t="n"/>
      <c r="AK75" s="585" t="n"/>
      <c r="AL75" s="585" t="n"/>
      <c r="AM75" s="613" t="n"/>
      <c r="AN75" s="673" t="n">
        <v>12</v>
      </c>
      <c r="AO75" s="585" t="n"/>
      <c r="AP75" s="585" t="n"/>
      <c r="AQ75" s="585" t="n"/>
      <c r="AR75" s="585" t="n"/>
      <c r="AS75" s="585" t="n"/>
      <c r="AT75" s="613" t="n"/>
      <c r="AU75" s="673" t="n">
        <v>18</v>
      </c>
      <c r="AV75" s="585" t="n"/>
      <c r="AW75" s="585" t="n"/>
      <c r="AX75" s="585" t="n"/>
      <c r="AY75" s="585" t="n"/>
      <c r="AZ75" s="585" t="n"/>
      <c r="BA75" s="585" t="n"/>
      <c r="BB75" s="613" t="n"/>
      <c r="BC75" s="608" t="n"/>
      <c r="BD75" s="544" t="n"/>
      <c r="BE75" s="544" t="n"/>
      <c r="BF75" s="544" t="n"/>
      <c r="BG75" s="544" t="n"/>
      <c r="BH75" s="544" t="n"/>
      <c r="BI75" s="544" t="n"/>
      <c r="BJ75" s="544" t="n"/>
      <c r="BK75" s="544" t="n"/>
      <c r="BL75" s="544" t="n"/>
      <c r="BM75" s="544" t="n"/>
      <c r="BN75" s="544" t="n"/>
      <c r="BO75" s="544" t="n"/>
      <c r="BP75" s="544" t="n"/>
      <c r="BQ75" s="544" t="n"/>
      <c r="BR75" s="544" t="n"/>
      <c r="BS75" s="544" t="n"/>
      <c r="BT75" s="544" t="n"/>
      <c r="BU75" s="607" t="n"/>
      <c r="BV75" s="10" t="n"/>
      <c r="BW75" s="10" t="n"/>
      <c r="BX75" s="10" t="n"/>
      <c r="BY75" s="509" t="n"/>
      <c r="BZ75" s="509" t="n"/>
      <c r="CA75" s="509" t="n"/>
      <c r="CB75" s="10" t="n"/>
      <c r="CC75" s="10" t="n"/>
      <c r="CD75" s="10" t="n"/>
      <c r="CE75" s="10" t="n"/>
      <c r="CF75" s="10" t="n"/>
      <c r="CG75" s="10" t="n"/>
      <c r="CH75" s="10" t="n"/>
      <c r="CI75" s="10" t="n"/>
    </row>
    <row r="76">
      <c r="A76" s="41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  <c r="AJ76" s="10" t="n"/>
      <c r="AK76" s="10" t="n"/>
      <c r="AL76" s="10" t="n"/>
      <c r="AM76" s="10" t="n"/>
      <c r="AN76" s="10" t="n"/>
      <c r="AO76" s="10" t="n"/>
      <c r="AP76" s="10" t="n"/>
      <c r="AQ76" s="10" t="n"/>
      <c r="AR76" s="10" t="n"/>
      <c r="AS76" s="10" t="n"/>
      <c r="AT76" s="10" t="n"/>
      <c r="AU76" s="10" t="n"/>
      <c r="AV76" s="10" t="n"/>
      <c r="AW76" s="10" t="n"/>
      <c r="AX76" s="10" t="n"/>
      <c r="AY76" s="10" t="n"/>
      <c r="AZ76" s="10" t="n"/>
      <c r="BA76" s="10" t="n"/>
      <c r="BB76" s="10" t="n"/>
      <c r="BC76" s="10" t="n"/>
      <c r="BD76" s="10" t="n"/>
      <c r="BE76" s="10" t="n"/>
      <c r="BF76" s="10" t="n"/>
      <c r="BG76" s="10" t="n"/>
      <c r="BH76" s="10" t="n"/>
      <c r="BI76" s="20" t="n"/>
      <c r="BJ76" s="20" t="n"/>
      <c r="BK76" s="20" t="n"/>
      <c r="BL76" s="20" t="n"/>
      <c r="BM76" s="20" t="n"/>
      <c r="BN76" s="20" t="n"/>
      <c r="BO76" s="41" t="n"/>
      <c r="BP76" s="41" t="n"/>
      <c r="BQ76" s="41" t="n"/>
      <c r="BR76" s="41" t="n"/>
      <c r="BS76" s="41" t="n"/>
      <c r="BT76" s="41" t="n"/>
      <c r="BU76" s="41" t="n"/>
      <c r="BV76" s="4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</row>
    <row r="77">
      <c r="A77" s="90" t="n"/>
      <c r="B77" s="543" t="inlineStr">
        <is>
          <t>VII. Матрица компетенций</t>
        </is>
      </c>
      <c r="C77" s="544" t="n"/>
      <c r="D77" s="544" t="n"/>
      <c r="E77" s="544" t="n"/>
      <c r="F77" s="544" t="n"/>
      <c r="G77" s="544" t="n"/>
      <c r="H77" s="544" t="n"/>
      <c r="I77" s="544" t="n"/>
      <c r="J77" s="544" t="n"/>
      <c r="K77" s="544" t="n"/>
      <c r="L77" s="544" t="n"/>
      <c r="M77" s="544" t="n"/>
      <c r="N77" s="544" t="n"/>
      <c r="O77" s="544" t="n"/>
      <c r="P77" s="544" t="n"/>
      <c r="Q77" s="544" t="n"/>
      <c r="R77" s="544" t="n"/>
      <c r="S77" s="544" t="n"/>
      <c r="T77" s="544" t="n"/>
      <c r="U77" s="544" t="n"/>
      <c r="V77" s="544" t="n"/>
      <c r="W77" s="544" t="n"/>
      <c r="X77" s="544" t="n"/>
      <c r="Y77" s="544" t="n"/>
      <c r="Z77" s="544" t="n"/>
      <c r="AA77" s="544" t="n"/>
      <c r="AB77" s="544" t="n"/>
      <c r="AC77" s="544" t="n"/>
      <c r="AD77" s="544" t="n"/>
      <c r="AE77" s="544" t="n"/>
      <c r="AF77" s="544" t="n"/>
      <c r="AG77" s="544" t="n"/>
      <c r="AH77" s="544" t="n"/>
      <c r="AI77" s="544" t="n"/>
      <c r="AJ77" s="544" t="n"/>
      <c r="AK77" s="544" t="n"/>
      <c r="AL77" s="544" t="n"/>
      <c r="AM77" s="544" t="n"/>
      <c r="AN77" s="544" t="n"/>
      <c r="AO77" s="544" t="n"/>
      <c r="AP77" s="544" t="n"/>
      <c r="AQ77" s="544" t="n"/>
      <c r="AR77" s="544" t="n"/>
      <c r="AS77" s="544" t="n"/>
      <c r="AT77" s="544" t="n"/>
      <c r="AU77" s="544" t="n"/>
      <c r="AV77" s="544" t="n"/>
      <c r="AW77" s="544" t="n"/>
      <c r="AX77" s="544" t="n"/>
      <c r="AY77" s="544" t="n"/>
      <c r="AZ77" s="544" t="n"/>
      <c r="BA77" s="544" t="n"/>
      <c r="BB77" s="544" t="n"/>
      <c r="BC77" s="544" t="n"/>
      <c r="BD77" s="544" t="n"/>
      <c r="BE77" s="544" t="n"/>
      <c r="BF77" s="544" t="n"/>
      <c r="BG77" s="544" t="n"/>
      <c r="BH77" s="544" t="n"/>
      <c r="BI77" s="544" t="n"/>
      <c r="BJ77" s="544" t="n"/>
      <c r="BK77" s="544" t="n"/>
      <c r="BL77" s="544" t="n"/>
      <c r="BM77" s="544" t="n"/>
      <c r="BN77" s="544" t="n"/>
      <c r="BO77" s="544" t="n"/>
      <c r="BP77" s="544" t="n"/>
      <c r="BQ77" s="544" t="n"/>
      <c r="BR77" s="544" t="n"/>
      <c r="BS77" s="544" t="n"/>
      <c r="BT77" s="544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</row>
    <row r="78">
      <c r="A78" s="90" t="n"/>
      <c r="B78" s="3624" t="inlineStr">
        <is>
          <t>Код компетенции</t>
        </is>
      </c>
      <c r="C78" s="585" t="n"/>
      <c r="D78" s="585" t="n"/>
      <c r="E78" s="585" t="n"/>
      <c r="F78" s="585" t="n"/>
      <c r="G78" s="585" t="n"/>
      <c r="H78" s="585" t="n"/>
      <c r="I78" s="780" t="inlineStr">
        <is>
          <t>Наименование компетенции</t>
        </is>
      </c>
      <c r="J78" s="585" t="n"/>
      <c r="K78" s="585" t="n"/>
      <c r="L78" s="585" t="n"/>
      <c r="M78" s="585" t="n"/>
      <c r="N78" s="585" t="n"/>
      <c r="O78" s="585" t="n"/>
      <c r="P78" s="585" t="n"/>
      <c r="Q78" s="585" t="n"/>
      <c r="R78" s="585" t="n"/>
      <c r="S78" s="585" t="n"/>
      <c r="T78" s="585" t="n"/>
      <c r="U78" s="585" t="n"/>
      <c r="V78" s="585" t="n"/>
      <c r="W78" s="585" t="n"/>
      <c r="X78" s="585" t="n"/>
      <c r="Y78" s="585" t="n"/>
      <c r="Z78" s="585" t="n"/>
      <c r="AA78" s="585" t="n"/>
      <c r="AB78" s="585" t="n"/>
      <c r="AC78" s="585" t="n"/>
      <c r="AD78" s="585" t="n"/>
      <c r="AE78" s="585" t="n"/>
      <c r="AF78" s="585" t="n"/>
      <c r="AG78" s="585" t="n"/>
      <c r="AH78" s="585" t="n"/>
      <c r="AI78" s="585" t="n"/>
      <c r="AJ78" s="585" t="n"/>
      <c r="AK78" s="585" t="n"/>
      <c r="AL78" s="585" t="n"/>
      <c r="AM78" s="585" t="n"/>
      <c r="AN78" s="585" t="n"/>
      <c r="AO78" s="585" t="n"/>
      <c r="AP78" s="585" t="n"/>
      <c r="AQ78" s="585" t="n"/>
      <c r="AR78" s="585" t="n"/>
      <c r="AS78" s="585" t="n"/>
      <c r="AT78" s="585" t="n"/>
      <c r="AU78" s="585" t="n"/>
      <c r="AV78" s="585" t="n"/>
      <c r="AW78" s="585" t="n"/>
      <c r="AX78" s="585" t="n"/>
      <c r="AY78" s="585" t="n"/>
      <c r="AZ78" s="585" t="n"/>
      <c r="BA78" s="585" t="n"/>
      <c r="BB78" s="585" t="n"/>
      <c r="BC78" s="585" t="n"/>
      <c r="BD78" s="585" t="n"/>
      <c r="BE78" s="585" t="n"/>
      <c r="BF78" s="585" t="n"/>
      <c r="BG78" s="585" t="n"/>
      <c r="BH78" s="585" t="n"/>
      <c r="BI78" s="585" t="n"/>
      <c r="BJ78" s="585" t="n"/>
      <c r="BK78" s="585" t="n"/>
      <c r="BL78" s="585" t="n"/>
      <c r="BM78" s="585" t="n"/>
      <c r="BN78" s="585" t="n"/>
      <c r="BO78" s="586" t="n"/>
      <c r="BP78" s="512" t="inlineStr">
        <is>
          <t>Код модуля, учебной дисциплины</t>
        </is>
      </c>
      <c r="BQ78" s="108" t="n"/>
      <c r="BR78" s="108" t="n"/>
      <c r="BS78" s="108" t="n"/>
      <c r="BT78" s="108" t="n"/>
      <c r="BU78" s="148" t="n"/>
      <c r="BV78" s="90" t="n"/>
      <c r="BW78" s="90" t="n"/>
      <c r="BX78" s="90" t="n"/>
      <c r="BY78" s="90" t="n"/>
      <c r="BZ78" s="90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</row>
    <row r="79">
      <c r="A79" s="90" t="n"/>
      <c r="B79" s="171" t="inlineStr">
        <is>
          <t>УК-1</t>
        </is>
      </c>
      <c r="C79" s="123" t="n"/>
      <c r="D79" s="123" t="n"/>
      <c r="E79" s="123" t="n"/>
      <c r="F79" s="123" t="n"/>
      <c r="G79" s="123" t="n"/>
      <c r="H79" s="161" t="n"/>
      <c r="I79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J79" s="123" t="n"/>
      <c r="K79" s="123" t="n"/>
      <c r="L79" s="123" t="n"/>
      <c r="M79" s="123" t="n"/>
      <c r="N79" s="123" t="n"/>
      <c r="O79" s="123" t="n"/>
      <c r="P79" s="123" t="n"/>
      <c r="Q79" s="123" t="n"/>
      <c r="R79" s="123" t="n"/>
      <c r="S79" s="123" t="n"/>
      <c r="T79" s="123" t="n"/>
      <c r="U79" s="123" t="n"/>
      <c r="V79" s="123" t="n"/>
      <c r="W79" s="123" t="n"/>
      <c r="X79" s="123" t="n"/>
      <c r="Y79" s="123" t="n"/>
      <c r="Z79" s="123" t="n"/>
      <c r="AA79" s="123" t="n"/>
      <c r="AB79" s="123" t="n"/>
      <c r="AC79" s="123" t="n"/>
      <c r="AD79" s="123" t="n"/>
      <c r="AE79" s="123" t="n"/>
      <c r="AF79" s="123" t="n"/>
      <c r="AG79" s="123" t="n"/>
      <c r="AH79" s="123" t="n"/>
      <c r="AI79" s="123" t="n"/>
      <c r="AJ79" s="123" t="n"/>
      <c r="AK79" s="123" t="n"/>
      <c r="AL79" s="123" t="n"/>
      <c r="AM79" s="123" t="n"/>
      <c r="AN79" s="123" t="n"/>
      <c r="AO79" s="123" t="n"/>
      <c r="AP79" s="123" t="n"/>
      <c r="AQ79" s="123" t="n"/>
      <c r="AR79" s="123" t="n"/>
      <c r="AS79" s="123" t="n"/>
      <c r="AT79" s="123" t="n"/>
      <c r="AU79" s="123" t="n"/>
      <c r="AV79" s="123" t="n"/>
      <c r="AW79" s="123" t="n"/>
      <c r="AX79" s="123" t="n"/>
      <c r="AY79" s="123" t="n"/>
      <c r="AZ79" s="123" t="n"/>
      <c r="BA79" s="123" t="n"/>
      <c r="BB79" s="123" t="n"/>
      <c r="BC79" s="123" t="n"/>
      <c r="BD79" s="123" t="n"/>
      <c r="BE79" s="123" t="n"/>
      <c r="BF79" s="123" t="n"/>
      <c r="BG79" s="123" t="n"/>
      <c r="BH79" s="123" t="n"/>
      <c r="BI79" s="123" t="n"/>
      <c r="BJ79" s="123" t="n"/>
      <c r="BK79" s="123" t="n"/>
      <c r="BL79" s="123" t="n"/>
      <c r="BM79" s="123" t="n"/>
      <c r="BN79" s="123" t="n"/>
      <c r="BO79" s="161" t="n"/>
      <c r="BP79" s="782" t="inlineStr">
        <is>
          <t>1.2, 2.6.1</t>
        </is>
      </c>
      <c r="BQ79" s="206" t="n"/>
      <c r="BR79" s="206" t="n"/>
      <c r="BS79" s="206" t="n"/>
      <c r="BT79" s="206" t="n"/>
      <c r="BU79" s="207" t="n"/>
      <c r="BV79" s="90" t="n"/>
      <c r="BW79" s="90" t="n"/>
      <c r="BX79" s="90" t="n"/>
      <c r="BY79" s="90" t="n"/>
      <c r="BZ79" s="90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</row>
    <row r="80">
      <c r="A80" s="90" t="n"/>
      <c r="B80" s="261" t="inlineStr">
        <is>
          <t>УК-2</t>
        </is>
      </c>
      <c r="C80" s="131" t="n"/>
      <c r="D80" s="131" t="n"/>
      <c r="E80" s="131" t="n"/>
      <c r="F80" s="131" t="n"/>
      <c r="G80" s="131" t="n"/>
      <c r="H80" s="132" t="n"/>
      <c r="I80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1" t="n"/>
      <c r="BL80" s="131" t="n"/>
      <c r="BM80" s="131" t="n"/>
      <c r="BN80" s="131" t="n"/>
      <c r="BO80" s="132" t="n"/>
      <c r="BP80" s="217" t="inlineStr">
        <is>
          <t>1.2, 2.6.3</t>
        </is>
      </c>
      <c r="BQ80" s="126" t="n"/>
      <c r="BR80" s="126" t="n"/>
      <c r="BS80" s="126" t="n"/>
      <c r="BT80" s="126" t="n"/>
      <c r="BU80" s="175" t="n"/>
      <c r="BV80" s="90" t="n"/>
      <c r="BW80" s="90" t="n"/>
      <c r="BX80" s="90" t="n"/>
      <c r="BY80" s="90" t="n"/>
      <c r="BZ80" s="90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</row>
    <row r="81">
      <c r="A81" s="90" t="n"/>
      <c r="B81" s="261" t="inlineStr">
        <is>
          <t>УК-3</t>
        </is>
      </c>
      <c r="C81" s="131" t="n"/>
      <c r="D81" s="131" t="n"/>
      <c r="E81" s="131" t="n"/>
      <c r="F81" s="131" t="n"/>
      <c r="G81" s="131" t="n"/>
      <c r="H81" s="132" t="n"/>
      <c r="I81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1" t="n"/>
      <c r="BL81" s="131" t="n"/>
      <c r="BM81" s="131" t="n"/>
      <c r="BN81" s="131" t="n"/>
      <c r="BO81" s="132" t="n"/>
      <c r="BP81" s="217" t="inlineStr">
        <is>
          <t>2.1, 2.6.2</t>
        </is>
      </c>
      <c r="BQ81" s="126" t="n"/>
      <c r="BR81" s="126" t="n"/>
      <c r="BS81" s="126" t="n"/>
      <c r="BT81" s="126" t="n"/>
      <c r="BU81" s="175" t="n"/>
      <c r="BV81" s="90" t="n"/>
      <c r="BW81" s="90" t="n"/>
      <c r="BX81" s="90" t="n"/>
      <c r="BY81" s="90" t="n"/>
      <c r="BZ81" s="90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</row>
    <row r="82">
      <c r="A82" s="90" t="n"/>
      <c r="B82" s="261" t="inlineStr">
        <is>
          <t>УК-4</t>
        </is>
      </c>
      <c r="C82" s="131" t="n"/>
      <c r="D82" s="131" t="n"/>
      <c r="E82" s="131" t="n"/>
      <c r="F82" s="131" t="n"/>
      <c r="G82" s="131" t="n"/>
      <c r="H82" s="132" t="n"/>
      <c r="I82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1" t="n"/>
      <c r="BL82" s="131" t="n"/>
      <c r="BM82" s="131" t="n"/>
      <c r="BN82" s="131" t="n"/>
      <c r="BO82" s="132" t="n"/>
      <c r="BP82" s="217" t="inlineStr">
        <is>
          <t>1.2.1</t>
        </is>
      </c>
      <c r="BQ82" s="126" t="n"/>
      <c r="BR82" s="126" t="n"/>
      <c r="BS82" s="126" t="n"/>
      <c r="BT82" s="126" t="n"/>
      <c r="BU82" s="175" t="n"/>
      <c r="BV82" s="90" t="n"/>
      <c r="BW82" s="90" t="n"/>
      <c r="BX82" s="90" t="n"/>
      <c r="BY82" s="90" t="n"/>
      <c r="BZ82" s="90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</row>
    <row r="83">
      <c r="A83" s="90" t="n"/>
      <c r="B83" s="261" t="inlineStr">
        <is>
          <t>УК-5</t>
        </is>
      </c>
      <c r="C83" s="131" t="n"/>
      <c r="D83" s="131" t="n"/>
      <c r="E83" s="131" t="n"/>
      <c r="F83" s="131" t="n"/>
      <c r="G83" s="131" t="n"/>
      <c r="H83" s="132" t="n"/>
      <c r="I83" s="176" t="inlineStr">
        <is>
          <t>Развивать инновационную восприимчивость и способность к инновационной деятельности</t>
        </is>
      </c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1" t="n"/>
      <c r="BN83" s="131" t="n"/>
      <c r="BO83" s="132" t="n"/>
      <c r="BP83" s="217" t="inlineStr">
        <is>
          <t xml:space="preserve"> 1.2.2</t>
        </is>
      </c>
      <c r="BQ83" s="126" t="n"/>
      <c r="BR83" s="126" t="n"/>
      <c r="BS83" s="126" t="n"/>
      <c r="BT83" s="126" t="n"/>
      <c r="BU83" s="175" t="n"/>
      <c r="BV83" s="90" t="n"/>
      <c r="BW83" s="90" t="n"/>
      <c r="BX83" s="90" t="n"/>
      <c r="BY83" s="90" t="n"/>
      <c r="BZ83" s="90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</row>
    <row r="84">
      <c r="A84" s="90" t="n"/>
      <c r="B84" s="261" t="inlineStr">
        <is>
          <t>УК-6</t>
        </is>
      </c>
      <c r="C84" s="131" t="n"/>
      <c r="D84" s="131" t="n"/>
      <c r="E84" s="131" t="n"/>
      <c r="F84" s="131" t="n"/>
      <c r="G84" s="131" t="n"/>
      <c r="H84" s="132" t="n"/>
      <c r="I84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1" t="n"/>
      <c r="BN84" s="131" t="n"/>
      <c r="BO84" s="132" t="n"/>
      <c r="BP84" s="217" t="inlineStr">
        <is>
          <t>1.2.2</t>
        </is>
      </c>
      <c r="BQ84" s="126" t="n"/>
      <c r="BR84" s="126" t="n"/>
      <c r="BS84" s="126" t="n"/>
      <c r="BT84" s="126" t="n"/>
      <c r="BU84" s="175" t="n"/>
      <c r="BV84" s="90" t="n"/>
      <c r="BW84" s="90" t="n"/>
      <c r="BX84" s="90" t="n"/>
      <c r="BY84" s="90" t="n"/>
      <c r="BZ84" s="90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</row>
    <row r="85">
      <c r="A85" s="515" t="n"/>
      <c r="B85" s="261" t="inlineStr">
        <is>
          <t>УПК-1</t>
        </is>
      </c>
      <c r="C85" s="131" t="n"/>
      <c r="D85" s="131" t="n"/>
      <c r="E85" s="131" t="n"/>
      <c r="F85" s="131" t="n"/>
      <c r="G85" s="131" t="n"/>
      <c r="H85" s="132" t="n"/>
      <c r="I85" s="176" t="inlineStr">
        <is>
          <t>Применять методы анализа и синтеза оптимальных и адаптивных систем управления</t>
        </is>
      </c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31" t="n"/>
      <c r="BL85" s="131" t="n"/>
      <c r="BM85" s="131" t="n"/>
      <c r="BN85" s="131" t="n"/>
      <c r="BO85" s="132" t="n"/>
      <c r="BP85" s="217" t="inlineStr">
        <is>
          <t>1.1.1</t>
        </is>
      </c>
      <c r="BQ85" s="126" t="n"/>
      <c r="BR85" s="126" t="n"/>
      <c r="BS85" s="126" t="n"/>
      <c r="BT85" s="126" t="n"/>
      <c r="BU85" s="175" t="n"/>
      <c r="BV85" s="515" t="n"/>
      <c r="BW85" s="515" t="n"/>
      <c r="BX85" s="515" t="n"/>
      <c r="BY85" s="515" t="n"/>
      <c r="BZ85" s="515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</row>
    <row r="86">
      <c r="A86" s="515" t="n"/>
      <c r="B86" s="261" t="inlineStr">
        <is>
          <t>УПК-2</t>
        </is>
      </c>
      <c r="C86" s="131" t="n"/>
      <c r="D86" s="131" t="n"/>
      <c r="E86" s="131" t="n"/>
      <c r="F86" s="131" t="n"/>
      <c r="G86" s="131" t="n"/>
      <c r="H86" s="132" t="n"/>
      <c r="I86" s="176" t="inlineStr">
        <is>
          <t>Применять современные технологии и инструментальные средства в информационных системах</t>
        </is>
      </c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132" t="n"/>
      <c r="BP86" s="217" t="inlineStr">
        <is>
          <t>1.1.2</t>
        </is>
      </c>
      <c r="BQ86" s="126" t="n"/>
      <c r="BR86" s="126" t="n"/>
      <c r="BS86" s="126" t="n"/>
      <c r="BT86" s="126" t="n"/>
      <c r="BU86" s="175" t="n"/>
      <c r="BV86" s="515" t="n"/>
      <c r="BW86" s="515" t="n"/>
      <c r="BX86" s="515" t="n"/>
      <c r="BY86" s="515" t="n"/>
      <c r="BZ86" s="515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</row>
    <row r="87">
      <c r="A87" s="514" t="n"/>
      <c r="B87" s="261" t="inlineStr">
        <is>
          <t>УПК-3</t>
        </is>
      </c>
      <c r="C87" s="131" t="n"/>
      <c r="D87" s="131" t="n"/>
      <c r="E87" s="131" t="n"/>
      <c r="F87" s="131" t="n"/>
      <c r="G87" s="131" t="n"/>
      <c r="H87" s="132" t="n"/>
      <c r="I87" s="1170" t="inlineStr">
        <is>
          <t>Применять современные методы и программные средства моделирования и проектирования автоматизированных систем</t>
        </is>
      </c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132" t="n"/>
      <c r="BP87" s="262" t="inlineStr">
        <is>
          <t>1.3</t>
        </is>
      </c>
      <c r="BQ87" s="131" t="n"/>
      <c r="BR87" s="131" t="n"/>
      <c r="BS87" s="131" t="n"/>
      <c r="BT87" s="131" t="n"/>
      <c r="BU87" s="132" t="n"/>
      <c r="BV87" s="514" t="n"/>
      <c r="BW87" s="514" t="n"/>
      <c r="BX87" s="514" t="n"/>
      <c r="BY87" s="514" t="n"/>
      <c r="BZ87" s="514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</row>
    <row r="88">
      <c r="A88" s="514" t="n"/>
      <c r="B88" s="261" t="inlineStr">
        <is>
          <t>УПК-4</t>
        </is>
      </c>
      <c r="C88" s="131" t="n"/>
      <c r="D88" s="131" t="n"/>
      <c r="E88" s="131" t="n"/>
      <c r="F88" s="131" t="n"/>
      <c r="G88" s="131" t="n"/>
      <c r="H88" s="132" t="n"/>
      <c r="I88" s="176" t="inlineStr">
        <is>
          <t>Применять методологию системного анализа при проектировании сложных систем</t>
        </is>
      </c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132" t="n"/>
      <c r="BP88" s="262" t="inlineStr">
        <is>
          <t>1.2.1</t>
        </is>
      </c>
      <c r="BQ88" s="131" t="n"/>
      <c r="BR88" s="131" t="n"/>
      <c r="BS88" s="131" t="n"/>
      <c r="BT88" s="131" t="n"/>
      <c r="BU88" s="132" t="n"/>
      <c r="BV88" s="514" t="n"/>
      <c r="BW88" s="514" t="n"/>
      <c r="BX88" s="514" t="n"/>
      <c r="BY88" s="514" t="n"/>
      <c r="BZ88" s="514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</row>
    <row r="89">
      <c r="A89" s="514" t="n"/>
      <c r="B89" s="261" t="inlineStr">
        <is>
          <t>СК-1</t>
        </is>
      </c>
      <c r="C89" s="131" t="n"/>
      <c r="D89" s="131" t="n"/>
      <c r="E89" s="131" t="n"/>
      <c r="F89" s="131" t="n"/>
      <c r="G89" s="131" t="n"/>
      <c r="H89" s="132" t="n"/>
      <c r="I89" s="176" t="inlineStr">
        <is>
          <t>Демонстрировать знания и исследовательские умения, обеспечивающие исследование объектов управления</t>
        </is>
      </c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132" t="n"/>
      <c r="BP89" s="262" t="inlineStr">
        <is>
          <t>2.2.1, 2.2.2</t>
        </is>
      </c>
      <c r="BQ89" s="131" t="n"/>
      <c r="BR89" s="131" t="n"/>
      <c r="BS89" s="131" t="n"/>
      <c r="BT89" s="131" t="n"/>
      <c r="BU89" s="132" t="n"/>
      <c r="BV89" s="514" t="n"/>
      <c r="BW89" s="522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</row>
    <row r="90">
      <c r="A90" s="515" t="n"/>
      <c r="B90" s="261" t="inlineStr">
        <is>
          <t>СК-2</t>
        </is>
      </c>
      <c r="C90" s="131" t="n"/>
      <c r="D90" s="131" t="n"/>
      <c r="E90" s="131" t="n"/>
      <c r="F90" s="131" t="n"/>
      <c r="G90" s="131" t="n"/>
      <c r="H90" s="132" t="n"/>
      <c r="I90" s="176" t="inlineStr">
        <is>
          <t>Владеть  методологией  теоретических  и  экспериментальных исследований  в области профессиональной деятельности</t>
        </is>
      </c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132" t="n"/>
      <c r="BP90" s="262" t="inlineStr">
        <is>
          <t>2.2.3</t>
        </is>
      </c>
      <c r="BQ90" s="131" t="n"/>
      <c r="BR90" s="131" t="n"/>
      <c r="BS90" s="131" t="n"/>
      <c r="BT90" s="131" t="n"/>
      <c r="BU90" s="132" t="n"/>
      <c r="BV90" s="515" t="n"/>
      <c r="BW90" s="522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</row>
    <row r="91">
      <c r="A91" s="515" t="n"/>
      <c r="B91" s="261" t="inlineStr">
        <is>
          <t>СК-3</t>
        </is>
      </c>
      <c r="C91" s="131" t="n"/>
      <c r="D91" s="131" t="n"/>
      <c r="E91" s="131" t="n"/>
      <c r="F91" s="131" t="n"/>
      <c r="G91" s="131" t="n"/>
      <c r="H91" s="132" t="n"/>
      <c r="I91" s="176" t="inlineStr">
        <is>
          <t xml:space="preserve">Знать и уметь применять теорию искусственных нейронных сетей при разработке систем искусственного интеллекта </t>
        </is>
      </c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132" t="n"/>
      <c r="BP91" s="262" t="inlineStr">
        <is>
          <t>2.3.1</t>
        </is>
      </c>
      <c r="BQ91" s="131" t="n"/>
      <c r="BR91" s="131" t="n"/>
      <c r="BS91" s="131" t="n"/>
      <c r="BT91" s="131" t="n"/>
      <c r="BU91" s="132" t="n"/>
      <c r="BV91" s="515" t="n"/>
      <c r="BW91" s="522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</row>
    <row r="92">
      <c r="A92" s="515" t="n"/>
      <c r="B92" s="261" t="inlineStr">
        <is>
          <t>СК-4</t>
        </is>
      </c>
      <c r="C92" s="131" t="n"/>
      <c r="D92" s="131" t="n"/>
      <c r="E92" s="131" t="n"/>
      <c r="F92" s="131" t="n"/>
      <c r="G92" s="131" t="n"/>
      <c r="H92" s="132" t="n"/>
      <c r="I92" s="176" t="inlineStr">
        <is>
          <t>Применять знания и навыки построения моделей интеллектуального анализа данных</t>
        </is>
      </c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132" t="n"/>
      <c r="BP92" s="262" t="inlineStr">
        <is>
          <t>2.3.2</t>
        </is>
      </c>
      <c r="BQ92" s="131" t="n"/>
      <c r="BR92" s="131" t="n"/>
      <c r="BS92" s="131" t="n"/>
      <c r="BT92" s="131" t="n"/>
      <c r="BU92" s="132" t="n"/>
      <c r="BV92" s="515" t="n"/>
      <c r="BW92" s="522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</row>
    <row r="93">
      <c r="A93" s="514" t="n"/>
      <c r="B93" s="261" t="inlineStr">
        <is>
          <t>СК-5</t>
        </is>
      </c>
      <c r="C93" s="131" t="n"/>
      <c r="D93" s="131" t="n"/>
      <c r="E93" s="131" t="n"/>
      <c r="F93" s="131" t="n"/>
      <c r="G93" s="131" t="n"/>
      <c r="H93" s="132" t="n"/>
      <c r="I93" s="176" t="inlineStr">
        <is>
          <t>Владеть навыками разработки и применения систем искусственного интеллекта</t>
        </is>
      </c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132" t="n"/>
      <c r="BP93" s="262" t="inlineStr">
        <is>
          <t>2.3.3</t>
        </is>
      </c>
      <c r="BQ93" s="131" t="n"/>
      <c r="BR93" s="131" t="n"/>
      <c r="BS93" s="131" t="n"/>
      <c r="BT93" s="131" t="n"/>
      <c r="BU93" s="132" t="n"/>
      <c r="BV93" s="514" t="n"/>
      <c r="BW93" s="522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</row>
    <row r="94">
      <c r="A94" s="514" t="n"/>
      <c r="B94" s="261" t="inlineStr">
        <is>
          <t>СК-6</t>
        </is>
      </c>
      <c r="C94" s="131" t="n"/>
      <c r="D94" s="131" t="n"/>
      <c r="E94" s="131" t="n"/>
      <c r="F94" s="131" t="n"/>
      <c r="G94" s="131" t="n"/>
      <c r="H94" s="132" t="n"/>
      <c r="I94" s="176" t="inlineStr">
        <is>
          <t>Обладать знаниями и методологией создания, функционирования и эксплуатации современных автоматизированных систем управления производством и уметь применять их в практической деятельности</t>
        </is>
      </c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132" t="n"/>
      <c r="BP94" s="262" t="inlineStr">
        <is>
          <t>2.3.4</t>
        </is>
      </c>
      <c r="BQ94" s="131" t="n"/>
      <c r="BR94" s="131" t="n"/>
      <c r="BS94" s="131" t="n"/>
      <c r="BT94" s="131" t="n"/>
      <c r="BU94" s="132" t="n"/>
      <c r="BV94" s="514" t="n"/>
      <c r="BW94" s="522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</row>
    <row r="95">
      <c r="A95" s="514" t="n"/>
      <c r="B95" s="261" t="inlineStr">
        <is>
          <t>СК-7</t>
        </is>
      </c>
      <c r="C95" s="131" t="n"/>
      <c r="D95" s="131" t="n"/>
      <c r="E95" s="131" t="n"/>
      <c r="F95" s="131" t="n"/>
      <c r="G95" s="131" t="n"/>
      <c r="H95" s="132" t="n"/>
      <c r="I95" s="176" t="inlineStr">
        <is>
          <t>Применять полученные знания для решения инженерных задач при разработке, производстве и эксплуатации  современных мехатронных и робототехнических устройств и систем</t>
        </is>
      </c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132" t="n"/>
      <c r="BP95" s="262" t="inlineStr">
        <is>
          <t>2.4.1</t>
        </is>
      </c>
      <c r="BQ95" s="131" t="n"/>
      <c r="BR95" s="131" t="n"/>
      <c r="BS95" s="131" t="n"/>
      <c r="BT95" s="131" t="n"/>
      <c r="BU95" s="132" t="n"/>
      <c r="BV95" s="514" t="n"/>
      <c r="BW95" s="522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</row>
    <row r="96">
      <c r="A96" s="514" t="n"/>
      <c r="B96" s="261" t="inlineStr">
        <is>
          <t>СК-8</t>
        </is>
      </c>
      <c r="C96" s="131" t="n"/>
      <c r="D96" s="131" t="n"/>
      <c r="E96" s="131" t="n"/>
      <c r="F96" s="131" t="n"/>
      <c r="G96" s="131" t="n"/>
      <c r="H96" s="132" t="n"/>
      <c r="I96" s="176" t="inlineStr">
        <is>
          <t>Определять сферы применения инновационных идей и технологических разработок и уметь их реализовывать</t>
        </is>
      </c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132" t="n"/>
      <c r="BP96" s="262" t="inlineStr">
        <is>
          <t>2.4.2</t>
        </is>
      </c>
      <c r="BQ96" s="131" t="n"/>
      <c r="BR96" s="131" t="n"/>
      <c r="BS96" s="131" t="n"/>
      <c r="BT96" s="131" t="n"/>
      <c r="BU96" s="132" t="n"/>
      <c r="BV96" s="514" t="n"/>
      <c r="BW96" s="522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</row>
    <row r="97">
      <c r="A97" s="514" t="n"/>
      <c r="B97" s="261" t="inlineStr">
        <is>
          <t>СК-9</t>
        </is>
      </c>
      <c r="C97" s="131" t="n"/>
      <c r="D97" s="131" t="n"/>
      <c r="E97" s="131" t="n"/>
      <c r="F97" s="131" t="n"/>
      <c r="G97" s="131" t="n"/>
      <c r="H97" s="132" t="n"/>
      <c r="I97" s="176" t="inlineStr">
        <is>
          <t>Разрабатывать программные компоненты для встраиваемых систем</t>
        </is>
      </c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31" t="n"/>
      <c r="BL97" s="131" t="n"/>
      <c r="BM97" s="131" t="n"/>
      <c r="BN97" s="131" t="n"/>
      <c r="BO97" s="132" t="n"/>
      <c r="BP97" s="262" t="inlineStr">
        <is>
          <t>2.5.1</t>
        </is>
      </c>
      <c r="BQ97" s="131" t="n"/>
      <c r="BR97" s="131" t="n"/>
      <c r="BS97" s="131" t="n"/>
      <c r="BT97" s="131" t="n"/>
      <c r="BU97" s="132" t="n"/>
      <c r="BV97" s="514" t="n"/>
      <c r="BW97" s="522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</row>
    <row r="98">
      <c r="A98" s="243" t="n"/>
      <c r="B98" s="261" t="inlineStr">
        <is>
          <t>СК-10</t>
        </is>
      </c>
      <c r="C98" s="131" t="n"/>
      <c r="D98" s="131" t="n"/>
      <c r="E98" s="131" t="n"/>
      <c r="F98" s="131" t="n"/>
      <c r="G98" s="131" t="n"/>
      <c r="H98" s="132" t="n"/>
      <c r="I98" s="176" t="inlineStr">
        <is>
          <t>Проводить диагностику состояния и динамики изменения производственных объектов производств с использованием необходимых методов и средств анализа</t>
        </is>
      </c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31" t="n"/>
      <c r="BL98" s="131" t="n"/>
      <c r="BM98" s="131" t="n"/>
      <c r="BN98" s="131" t="n"/>
      <c r="BO98" s="132" t="n"/>
      <c r="BP98" s="262" t="inlineStr">
        <is>
          <t>2.5.2</t>
        </is>
      </c>
      <c r="BQ98" s="131" t="n"/>
      <c r="BR98" s="131" t="n"/>
      <c r="BS98" s="131" t="n"/>
      <c r="BT98" s="131" t="n"/>
      <c r="BU98" s="132" t="n"/>
      <c r="BV98" s="260" t="n"/>
      <c r="BW98" s="522" t="n"/>
      <c r="BX98" s="1" t="n"/>
      <c r="BY98" s="1" t="n"/>
      <c r="BZ98" s="1" t="n"/>
      <c r="CA98" s="1" t="n"/>
      <c r="CB98" s="243" t="n"/>
      <c r="CC98" s="243" t="n"/>
      <c r="CD98" s="243" t="n"/>
      <c r="CE98" s="243" t="n"/>
      <c r="CF98" s="243" t="n"/>
      <c r="CG98" s="243" t="n"/>
      <c r="CH98" s="243" t="n"/>
      <c r="CI98" s="243" t="n"/>
    </row>
    <row r="99">
      <c r="A99" s="243" t="n"/>
      <c r="B99" s="745" t="inlineStr">
        <is>
          <t>СК-11</t>
        </is>
      </c>
      <c r="C99" s="131" t="n"/>
      <c r="D99" s="131" t="n"/>
      <c r="E99" s="131" t="n"/>
      <c r="F99" s="131" t="n"/>
      <c r="G99" s="131" t="n"/>
      <c r="H99" s="132" t="n"/>
      <c r="I99" s="176" t="inlineStr">
        <is>
          <t>Применять пакеты САПР для разработки проектной документации по автоматизации производства</t>
        </is>
      </c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31" t="n"/>
      <c r="BL99" s="131" t="n"/>
      <c r="BM99" s="131" t="n"/>
      <c r="BN99" s="131" t="n"/>
      <c r="BO99" s="132" t="n"/>
      <c r="BP99" s="262" t="inlineStr">
        <is>
          <t>2.5.3</t>
        </is>
      </c>
      <c r="BQ99" s="131" t="n"/>
      <c r="BR99" s="131" t="n"/>
      <c r="BS99" s="131" t="n"/>
      <c r="BT99" s="131" t="n"/>
      <c r="BU99" s="132" t="n"/>
      <c r="BV99" s="260" t="n"/>
      <c r="BW99" s="522" t="n"/>
      <c r="BX99" s="522" t="n"/>
      <c r="BY99" s="522" t="n"/>
      <c r="BZ99" s="522" t="n"/>
      <c r="CA99" s="522" t="n"/>
      <c r="CB99" s="243" t="n"/>
      <c r="CC99" s="243" t="n"/>
      <c r="CD99" s="243" t="n"/>
      <c r="CE99" s="243" t="n"/>
      <c r="CF99" s="243" t="n"/>
      <c r="CG99" s="243" t="n"/>
      <c r="CH99" s="243" t="n"/>
      <c r="CI99" s="243" t="n"/>
    </row>
    <row r="100">
      <c r="A100" s="243" t="n"/>
      <c r="B100" s="3617" t="inlineStr">
        <is>
          <t>СК-12</t>
        </is>
      </c>
      <c r="C100" s="194" t="n"/>
      <c r="D100" s="194" t="n"/>
      <c r="E100" s="194" t="n"/>
      <c r="F100" s="194" t="n"/>
      <c r="G100" s="194" t="n"/>
      <c r="H100" s="195" t="n"/>
      <c r="I100" s="193" t="inlineStr">
        <is>
          <t>Применять навыки по технической реализации систем автоматического управления</t>
        </is>
      </c>
      <c r="J100" s="194" t="n"/>
      <c r="K100" s="194" t="n"/>
      <c r="L100" s="194" t="n"/>
      <c r="M100" s="194" t="n"/>
      <c r="N100" s="194" t="n"/>
      <c r="O100" s="194" t="n"/>
      <c r="P100" s="194" t="n"/>
      <c r="Q100" s="194" t="n"/>
      <c r="R100" s="194" t="n"/>
      <c r="S100" s="194" t="n"/>
      <c r="T100" s="194" t="n"/>
      <c r="U100" s="194" t="n"/>
      <c r="V100" s="194" t="n"/>
      <c r="W100" s="194" t="n"/>
      <c r="X100" s="194" t="n"/>
      <c r="Y100" s="194" t="n"/>
      <c r="Z100" s="194" t="n"/>
      <c r="AA100" s="194" t="n"/>
      <c r="AB100" s="194" t="n"/>
      <c r="AC100" s="194" t="n"/>
      <c r="AD100" s="194" t="n"/>
      <c r="AE100" s="194" t="n"/>
      <c r="AF100" s="194" t="n"/>
      <c r="AG100" s="194" t="n"/>
      <c r="AH100" s="194" t="n"/>
      <c r="AI100" s="194" t="n"/>
      <c r="AJ100" s="194" t="n"/>
      <c r="AK100" s="194" t="n"/>
      <c r="AL100" s="194" t="n"/>
      <c r="AM100" s="194" t="n"/>
      <c r="AN100" s="194" t="n"/>
      <c r="AO100" s="194" t="n"/>
      <c r="AP100" s="194" t="n"/>
      <c r="AQ100" s="194" t="n"/>
      <c r="AR100" s="194" t="n"/>
      <c r="AS100" s="194" t="n"/>
      <c r="AT100" s="194" t="n"/>
      <c r="AU100" s="194" t="n"/>
      <c r="AV100" s="194" t="n"/>
      <c r="AW100" s="194" t="n"/>
      <c r="AX100" s="194" t="n"/>
      <c r="AY100" s="194" t="n"/>
      <c r="AZ100" s="194" t="n"/>
      <c r="BA100" s="194" t="n"/>
      <c r="BB100" s="194" t="n"/>
      <c r="BC100" s="194" t="n"/>
      <c r="BD100" s="194" t="n"/>
      <c r="BE100" s="194" t="n"/>
      <c r="BF100" s="194" t="n"/>
      <c r="BG100" s="194" t="n"/>
      <c r="BH100" s="194" t="n"/>
      <c r="BI100" s="194" t="n"/>
      <c r="BJ100" s="194" t="n"/>
      <c r="BK100" s="194" t="n"/>
      <c r="BL100" s="194" t="n"/>
      <c r="BM100" s="194" t="n"/>
      <c r="BN100" s="194" t="n"/>
      <c r="BO100" s="195" t="n"/>
      <c r="BP100" s="264" t="inlineStr">
        <is>
          <t>2.5.4</t>
        </is>
      </c>
      <c r="BQ100" s="194" t="n"/>
      <c r="BR100" s="194" t="n"/>
      <c r="BS100" s="194" t="n"/>
      <c r="BT100" s="194" t="n"/>
      <c r="BU100" s="195" t="n"/>
      <c r="BV100" s="260" t="n"/>
      <c r="BW100" s="522" t="n"/>
      <c r="BX100" s="522" t="n"/>
      <c r="BY100" s="522" t="n"/>
      <c r="BZ100" s="522" t="n"/>
      <c r="CA100" s="522" t="n"/>
      <c r="CB100" s="243" t="n"/>
      <c r="CC100" s="243" t="n"/>
      <c r="CD100" s="243" t="n"/>
      <c r="CE100" s="243" t="n"/>
      <c r="CF100" s="243" t="n"/>
      <c r="CG100" s="243" t="n"/>
      <c r="CH100" s="243" t="n"/>
      <c r="CI100" s="243" t="n"/>
    </row>
    <row r="101">
      <c r="A101" s="90" t="n"/>
      <c r="B101" s="94" t="n"/>
      <c r="C101" s="94" t="n"/>
      <c r="D101" s="94" t="n"/>
      <c r="E101" s="94" t="n"/>
      <c r="F101" s="94" t="n"/>
      <c r="G101" s="94" t="n"/>
      <c r="H101" s="94" t="n"/>
      <c r="I101" s="94" t="n"/>
      <c r="J101" s="94" t="n"/>
      <c r="K101" s="94" t="n"/>
      <c r="L101" s="94" t="n"/>
      <c r="M101" s="94" t="n"/>
      <c r="N101" s="94" t="n"/>
      <c r="O101" s="94" t="n"/>
      <c r="P101" s="94" t="n"/>
      <c r="Q101" s="94" t="n"/>
      <c r="R101" s="94" t="n"/>
      <c r="S101" s="94" t="n"/>
      <c r="T101" s="94" t="n"/>
      <c r="U101" s="94" t="n"/>
      <c r="V101" s="94" t="n"/>
      <c r="W101" s="94" t="n"/>
      <c r="X101" s="94" t="n"/>
      <c r="Y101" s="94" t="n"/>
      <c r="Z101" s="94" t="n"/>
      <c r="AA101" s="94" t="n"/>
      <c r="AB101" s="94" t="n"/>
      <c r="AC101" s="94" t="n"/>
      <c r="AD101" s="94" t="n"/>
      <c r="AE101" s="94" t="n"/>
      <c r="AF101" s="94" t="n"/>
      <c r="AG101" s="94" t="n"/>
      <c r="AH101" s="94" t="n"/>
      <c r="AI101" s="94" t="n"/>
      <c r="AJ101" s="94" t="n"/>
      <c r="AK101" s="94" t="n"/>
      <c r="AL101" s="94" t="n"/>
      <c r="AM101" s="94" t="n"/>
      <c r="AN101" s="94" t="n"/>
      <c r="AO101" s="94" t="n"/>
      <c r="AP101" s="94" t="n"/>
      <c r="AQ101" s="94" t="n"/>
      <c r="AR101" s="94" t="n"/>
      <c r="AS101" s="94" t="n"/>
      <c r="AT101" s="94" t="n"/>
      <c r="AU101" s="94" t="n"/>
      <c r="AV101" s="94" t="n"/>
      <c r="AW101" s="94" t="n"/>
      <c r="AX101" s="94" t="n"/>
      <c r="AY101" s="94" t="n"/>
      <c r="AZ101" s="94" t="n"/>
      <c r="BA101" s="94" t="n"/>
      <c r="BB101" s="94" t="n"/>
      <c r="BC101" s="94" t="n"/>
      <c r="BD101" s="94" t="n"/>
      <c r="BE101" s="94" t="n"/>
      <c r="BF101" s="94" t="n"/>
      <c r="BG101" s="94" t="n"/>
      <c r="BH101" s="94" t="n"/>
      <c r="BI101" s="3" t="n"/>
      <c r="BJ101" s="3" t="n"/>
      <c r="BK101" s="3" t="n"/>
      <c r="BL101" s="3" t="n"/>
      <c r="BM101" s="3" t="n"/>
      <c r="BN101" s="3" t="n"/>
      <c r="BO101" s="244" t="n"/>
      <c r="BP101" s="244" t="n"/>
      <c r="BQ101" s="244" t="n"/>
      <c r="BR101" s="244" t="n"/>
      <c r="BS101" s="244" t="n"/>
      <c r="BT101" s="90" t="n"/>
      <c r="BU101" s="90" t="n"/>
      <c r="BV101" s="90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</row>
    <row r="102">
      <c r="A102" s="90" t="n"/>
      <c r="B102" s="90" t="n"/>
      <c r="C102" s="1" t="n"/>
      <c r="D102" s="1" t="n"/>
      <c r="E102" s="24" t="inlineStr">
        <is>
          <t xml:space="preserve">Учебный план углубленного высшего образования по специальности 7-06-0713-04  "Автоматизация" Профилизация: "Автоматизация производств" разработан на основании примерного учебного плана, утвержденного 30.01.2023 Первым заместителем Министра образования Республики Беларусь, регистрационный № 7-06-07-022/пр. </t>
        </is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1" t="n"/>
      <c r="BQ102" s="1" t="n"/>
      <c r="BR102" s="90" t="n"/>
      <c r="BS102" s="90" t="n"/>
      <c r="BT102" s="90" t="n"/>
      <c r="BU102" s="90" t="n"/>
      <c r="BV102" s="90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</row>
    <row r="103">
      <c r="A103" s="90" t="n"/>
      <c r="B103" s="90" t="n"/>
      <c r="C103" s="518" t="n"/>
      <c r="D103" s="90" t="n"/>
      <c r="E103" s="90" t="n"/>
      <c r="F103" s="90" t="n"/>
      <c r="G103" s="90" t="n"/>
      <c r="H103" s="90" t="n"/>
      <c r="I103" s="90" t="n"/>
      <c r="J103" s="90" t="n"/>
      <c r="K103" s="90" t="n"/>
      <c r="L103" s="90" t="n"/>
      <c r="M103" s="90" t="n"/>
      <c r="N103" s="90" t="n"/>
      <c r="O103" s="90" t="n"/>
      <c r="P103" s="90" t="n"/>
      <c r="Q103" s="90" t="n"/>
      <c r="R103" s="90" t="n"/>
      <c r="S103" s="90" t="n"/>
      <c r="T103" s="90" t="n"/>
      <c r="U103" s="90" t="n"/>
      <c r="V103" s="90" t="n"/>
      <c r="W103" s="90" t="n"/>
      <c r="X103" s="90" t="n"/>
      <c r="Y103" s="90" t="n"/>
      <c r="Z103" s="90" t="n"/>
      <c r="AA103" s="90" t="n"/>
      <c r="AB103" s="90" t="n"/>
      <c r="AC103" s="90" t="n"/>
      <c r="AD103" s="90" t="n"/>
      <c r="AE103" s="90" t="n"/>
      <c r="AF103" s="90" t="n"/>
      <c r="AG103" s="90" t="n"/>
      <c r="AH103" s="90" t="n"/>
      <c r="AI103" s="90" t="n"/>
      <c r="AJ103" s="90" t="n"/>
      <c r="AK103" s="90" t="n"/>
      <c r="AL103" s="90" t="n"/>
      <c r="AM103" s="90" t="n"/>
      <c r="AN103" s="90" t="n"/>
      <c r="AO103" s="90" t="n"/>
      <c r="AP103" s="90" t="n"/>
      <c r="AQ103" s="90" t="n"/>
      <c r="AR103" s="90" t="n"/>
      <c r="AS103" s="90" t="n"/>
      <c r="AT103" s="90" t="n"/>
      <c r="AU103" s="90" t="n"/>
      <c r="AV103" s="90" t="n"/>
      <c r="AW103" s="90" t="n"/>
      <c r="AX103" s="90" t="n"/>
      <c r="AY103" s="90" t="n"/>
      <c r="AZ103" s="90" t="n"/>
      <c r="BA103" s="90" t="n"/>
      <c r="BB103" s="90" t="n"/>
      <c r="BC103" s="90" t="n"/>
      <c r="BD103" s="90" t="n"/>
      <c r="BE103" s="90" t="n"/>
      <c r="BF103" s="90" t="n"/>
      <c r="BG103" s="90" t="n"/>
      <c r="BH103" s="90" t="n"/>
      <c r="BI103" s="23" t="n"/>
      <c r="BJ103" s="23" t="n"/>
      <c r="BK103" s="23" t="n"/>
      <c r="BL103" s="23" t="n"/>
      <c r="BM103" s="23" t="n"/>
      <c r="BN103" s="23" t="n"/>
      <c r="BO103" s="90" t="n"/>
      <c r="BP103" s="90" t="n"/>
      <c r="BQ103" s="90" t="n"/>
      <c r="BR103" s="90" t="n"/>
      <c r="BS103" s="90" t="n"/>
      <c r="BT103" s="90" t="n"/>
      <c r="BU103" s="90" t="n"/>
      <c r="BV103" s="90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</row>
    <row r="104">
      <c r="A104" s="247" t="n"/>
      <c r="B104" s="688" t="n"/>
      <c r="C104" s="278" t="inlineStr">
        <is>
          <t>*</t>
        </is>
      </c>
      <c r="D104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  <c r="AH104" s="1" t="n"/>
      <c r="AI104" s="1" t="n"/>
      <c r="AJ104" s="1" t="n"/>
      <c r="AK104" s="1" t="n"/>
      <c r="AL104" s="1" t="n"/>
      <c r="AM104" s="1" t="n"/>
      <c r="AN104" s="1" t="n"/>
      <c r="AO104" s="1" t="n"/>
      <c r="AP104" s="1" t="n"/>
      <c r="AQ104" s="1" t="n"/>
      <c r="AR104" s="1" t="n"/>
      <c r="AS104" s="1" t="n"/>
      <c r="AT104" s="1" t="n"/>
      <c r="AU104" s="1" t="n"/>
      <c r="AV104" s="1" t="n"/>
      <c r="AW104" s="1" t="n"/>
      <c r="AX104" s="1" t="n"/>
      <c r="AY104" s="1" t="n"/>
      <c r="AZ104" s="1" t="n"/>
      <c r="BA104" s="1" t="n"/>
      <c r="BB104" s="1" t="n"/>
      <c r="BC104" s="1" t="n"/>
      <c r="BD104" s="1" t="n"/>
      <c r="BE104" s="1" t="n"/>
      <c r="BF104" s="1" t="n"/>
      <c r="BG104" s="1" t="n"/>
      <c r="BH104" s="1" t="n"/>
      <c r="BI104" s="1" t="n"/>
      <c r="BJ104" s="1" t="n"/>
      <c r="BK104" s="1" t="n"/>
      <c r="BL104" s="1" t="n"/>
      <c r="BM104" s="1" t="n"/>
      <c r="BN104" s="1" t="n"/>
      <c r="BO104" s="1" t="n"/>
      <c r="BP104" s="1" t="n"/>
      <c r="BQ104" s="1" t="n"/>
      <c r="BR104" s="247" t="n"/>
      <c r="BS104" s="247" t="n"/>
      <c r="BT104" s="247" t="n"/>
      <c r="BU104" s="247" t="n"/>
      <c r="BV104" s="247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</row>
    <row r="105">
      <c r="A105" s="90" t="n"/>
      <c r="B105" s="689" t="n"/>
      <c r="C105" s="278" t="n"/>
      <c r="D105" s="29" t="n"/>
      <c r="E105" s="29" t="n"/>
      <c r="F105" s="29" t="n"/>
      <c r="G105" s="29" t="n"/>
      <c r="H105" s="29" t="n"/>
      <c r="I105" s="29" t="n"/>
      <c r="J105" s="29" t="n"/>
      <c r="K105" s="29" t="n"/>
      <c r="L105" s="29" t="n"/>
      <c r="M105" s="29" t="n"/>
      <c r="N105" s="29" t="n"/>
      <c r="O105" s="29" t="n"/>
      <c r="P105" s="29" t="n"/>
      <c r="Q105" s="29" t="n"/>
      <c r="R105" s="29" t="n"/>
      <c r="S105" s="29" t="n"/>
      <c r="T105" s="29" t="n"/>
      <c r="U105" s="29" t="n"/>
      <c r="V105" s="29" t="n"/>
      <c r="W105" s="29" t="n"/>
      <c r="X105" s="29" t="n"/>
      <c r="Y105" s="29" t="n"/>
      <c r="Z105" s="29" t="n"/>
      <c r="AA105" s="29" t="n"/>
      <c r="AB105" s="29" t="n"/>
      <c r="AC105" s="29" t="n"/>
      <c r="AD105" s="29" t="n"/>
      <c r="AE105" s="29" t="n"/>
      <c r="AF105" s="29" t="n"/>
      <c r="AG105" s="29" t="n"/>
      <c r="AH105" s="29" t="n"/>
      <c r="AI105" s="29" t="n"/>
      <c r="AJ105" s="29" t="n"/>
      <c r="AK105" s="29" t="n"/>
      <c r="AL105" s="29" t="n"/>
      <c r="AM105" s="29" t="n"/>
      <c r="AN105" s="29" t="n"/>
      <c r="AO105" s="29" t="n"/>
      <c r="AP105" s="29" t="n"/>
      <c r="AQ105" s="29" t="n"/>
      <c r="AR105" s="29" t="n"/>
      <c r="AS105" s="29" t="n"/>
      <c r="AT105" s="29" t="n"/>
      <c r="AU105" s="29" t="n"/>
      <c r="AV105" s="29" t="n"/>
      <c r="AW105" s="29" t="n"/>
      <c r="AX105" s="29" t="n"/>
      <c r="AY105" s="29" t="n"/>
      <c r="AZ105" s="29" t="n"/>
      <c r="BA105" s="29" t="n"/>
      <c r="BB105" s="29" t="n"/>
      <c r="BC105" s="29" t="n"/>
      <c r="BD105" s="29" t="n"/>
      <c r="BE105" s="29" t="n"/>
      <c r="BF105" s="29" t="n"/>
      <c r="BG105" s="29" t="n"/>
      <c r="BH105" s="29" t="n"/>
      <c r="BI105" s="690" t="n"/>
      <c r="BJ105" s="690" t="n"/>
      <c r="BK105" s="690" t="n"/>
      <c r="BL105" s="690" t="n"/>
      <c r="BM105" s="690" t="n"/>
      <c r="BN105" s="690" t="n"/>
      <c r="BO105" s="90" t="n"/>
      <c r="BP105" s="90" t="n"/>
      <c r="BQ105" s="90" t="n"/>
      <c r="BR105" s="90" t="n"/>
      <c r="BS105" s="90" t="n"/>
      <c r="BT105" s="90" t="n"/>
      <c r="BU105" s="90" t="n"/>
      <c r="BV105" s="90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</row>
    <row r="106">
      <c r="A106" s="243" t="n"/>
      <c r="B106" s="688" t="n"/>
      <c r="C106" s="278" t="inlineStr">
        <is>
          <t>д</t>
        </is>
      </c>
      <c r="D106" s="1172" t="inlineStr">
        <is>
          <t>Дифференцированный зачет.</t>
        </is>
      </c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690" t="n"/>
      <c r="Z106" s="690" t="n"/>
      <c r="AA106" s="690" t="n"/>
      <c r="AB106" s="690" t="n"/>
      <c r="AC106" s="690" t="n"/>
      <c r="AD106" s="690" t="n"/>
      <c r="AE106" s="690" t="n"/>
      <c r="AF106" s="690" t="n"/>
      <c r="AG106" s="690" t="n"/>
      <c r="AH106" s="690" t="n"/>
      <c r="AI106" s="690" t="n"/>
      <c r="AJ106" s="690" t="n"/>
      <c r="AK106" s="690" t="n"/>
      <c r="AL106" s="690" t="n"/>
      <c r="AM106" s="690" t="n"/>
      <c r="AN106" s="690" t="n"/>
      <c r="AO106" s="690" t="n"/>
      <c r="AP106" s="690" t="n"/>
      <c r="AQ106" s="690" t="n"/>
      <c r="AR106" s="690" t="n"/>
      <c r="AS106" s="690" t="n"/>
      <c r="AT106" s="690" t="n"/>
      <c r="AU106" s="690" t="n"/>
      <c r="AV106" s="690" t="n"/>
      <c r="AW106" s="690" t="n"/>
      <c r="AX106" s="690" t="n"/>
      <c r="AY106" s="690" t="n"/>
      <c r="AZ106" s="690" t="n"/>
      <c r="BA106" s="690" t="n"/>
      <c r="BB106" s="690" t="n"/>
      <c r="BC106" s="690" t="n"/>
      <c r="BD106" s="690" t="n"/>
      <c r="BE106" s="690" t="n"/>
      <c r="BF106" s="690" t="n"/>
      <c r="BG106" s="690" t="n"/>
      <c r="BH106" s="690" t="n"/>
      <c r="BI106" s="243" t="n"/>
      <c r="BJ106" s="243" t="n"/>
      <c r="BK106" s="243" t="n"/>
      <c r="BL106" s="243" t="n"/>
      <c r="BM106" s="243" t="n"/>
      <c r="BN106" s="243" t="n"/>
      <c r="BO106" s="243" t="n"/>
      <c r="BP106" s="243" t="n"/>
      <c r="BQ106" s="243" t="n"/>
      <c r="BR106" s="243" t="n"/>
      <c r="BS106" s="243" t="n"/>
      <c r="BT106" s="243" t="n"/>
      <c r="BU106" s="243" t="n"/>
      <c r="BV106" s="243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</row>
    <row r="107">
      <c r="A107" s="3" t="n"/>
      <c r="B107" s="243" t="n"/>
      <c r="C107" s="243" t="n"/>
      <c r="D107" s="243" t="n"/>
      <c r="E107" s="243" t="n"/>
      <c r="F107" s="243" t="n"/>
      <c r="G107" s="243" t="n"/>
      <c r="H107" s="243" t="n"/>
      <c r="I107" s="243" t="n"/>
      <c r="J107" s="243" t="n"/>
      <c r="K107" s="243" t="n"/>
      <c r="L107" s="243" t="n"/>
      <c r="M107" s="243" t="n"/>
      <c r="N107" s="243" t="n"/>
      <c r="O107" s="243" t="n"/>
      <c r="P107" s="243" t="n"/>
      <c r="Q107" s="243" t="n"/>
      <c r="R107" s="243" t="n"/>
      <c r="S107" s="243" t="n"/>
      <c r="T107" s="243" t="n"/>
      <c r="U107" s="243" t="n"/>
      <c r="V107" s="243" t="n"/>
      <c r="W107" s="243" t="n"/>
      <c r="X107" s="243" t="n"/>
      <c r="Y107" s="243" t="n"/>
      <c r="Z107" s="243" t="n"/>
      <c r="AA107" s="243" t="n"/>
      <c r="AB107" s="243" t="n"/>
      <c r="AC107" s="243" t="n"/>
      <c r="AD107" s="243" t="n"/>
      <c r="AE107" s="243" t="n"/>
      <c r="AF107" s="243" t="n"/>
      <c r="AG107" s="243" t="n"/>
      <c r="AH107" s="243" t="n"/>
      <c r="AI107" s="243" t="n"/>
      <c r="AJ107" s="243" t="n"/>
      <c r="AK107" s="243" t="n"/>
      <c r="AL107" s="243" t="n"/>
      <c r="AM107" s="243" t="n"/>
      <c r="AN107" s="243" t="n"/>
      <c r="AO107" s="243" t="n"/>
      <c r="AP107" s="243" t="n"/>
      <c r="AQ107" s="243" t="n"/>
      <c r="AR107" s="243" t="n"/>
      <c r="AS107" s="243" t="n"/>
      <c r="AT107" s="243" t="n"/>
      <c r="AU107" s="243" t="n"/>
      <c r="AV107" s="243" t="n"/>
      <c r="AW107" s="243" t="n"/>
      <c r="AX107" s="243" t="n"/>
      <c r="AY107" s="243" t="n"/>
      <c r="AZ107" s="243" t="n"/>
      <c r="BA107" s="243" t="n"/>
      <c r="BB107" s="243" t="n"/>
      <c r="BC107" s="243" t="n"/>
      <c r="BD107" s="243" t="n"/>
      <c r="BE107" s="243" t="n"/>
      <c r="BF107" s="243" t="n"/>
      <c r="BG107" s="243" t="n"/>
      <c r="BH107" s="243" t="n"/>
      <c r="BI107" s="3" t="n"/>
      <c r="BJ107" s="3" t="n"/>
      <c r="BK107" s="3" t="n"/>
      <c r="BL107" s="3" t="n"/>
      <c r="BM107" s="3" t="n"/>
      <c r="BN107" s="3" t="n"/>
      <c r="BO107" s="3" t="n"/>
      <c r="BP107" s="3" t="n"/>
      <c r="BQ107" s="3" t="n"/>
      <c r="BR107" s="3" t="n"/>
      <c r="BS107" s="3" t="n"/>
      <c r="BT107" s="3" t="n"/>
      <c r="BU107" s="3" t="n"/>
      <c r="BV107" s="3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</row>
    <row r="108">
      <c r="A108" s="244" t="n"/>
      <c r="B108" s="244" t="n"/>
      <c r="C108" s="244" t="n"/>
      <c r="D108" s="41" t="inlineStr">
        <is>
          <t>Проректор по учебной работе</t>
        </is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272" t="n"/>
      <c r="Z108" s="273" t="n"/>
      <c r="AA108" s="273" t="n"/>
      <c r="AB108" s="273" t="n"/>
      <c r="AC108" s="273" t="n"/>
      <c r="AD108" s="273" t="n"/>
      <c r="AE108" s="273" t="n"/>
      <c r="AF108" s="272" t="n"/>
      <c r="AG108" s="41" t="n"/>
      <c r="AH108" s="41" t="n"/>
      <c r="AI108" s="41" t="n"/>
      <c r="AJ108" s="41" t="n"/>
      <c r="AK108" s="41" t="n"/>
      <c r="AL108" s="3" t="n"/>
      <c r="AM108" s="41" t="inlineStr">
        <is>
          <t>А.А. Сакович</t>
        </is>
      </c>
      <c r="AN108" s="3" t="n"/>
      <c r="AO108" s="274" t="n"/>
      <c r="AP108" s="274" t="n"/>
      <c r="AQ108" s="274" t="n"/>
      <c r="AR108" s="274" t="n"/>
      <c r="AS108" s="3" t="n"/>
      <c r="AT108" s="3" t="n"/>
      <c r="AU108" s="3" t="n"/>
      <c r="AV108" s="244" t="n"/>
      <c r="AW108" s="244" t="n"/>
      <c r="AX108" s="244" t="n"/>
      <c r="AY108" s="244" t="n"/>
      <c r="AZ108" s="244" t="n"/>
      <c r="BA108" s="244" t="n"/>
      <c r="BB108" s="244" t="n"/>
      <c r="BC108" s="244" t="n"/>
      <c r="BD108" s="244" t="n"/>
      <c r="BE108" s="244" t="n"/>
      <c r="BF108" s="244" t="n"/>
      <c r="BG108" s="244" t="n"/>
      <c r="BH108" s="244" t="n"/>
      <c r="BI108" s="244" t="n"/>
      <c r="BJ108" s="244" t="n"/>
      <c r="BK108" s="244" t="n"/>
      <c r="BL108" s="244" t="n"/>
      <c r="BM108" s="244" t="n"/>
      <c r="BN108" s="244" t="n"/>
      <c r="BO108" s="244" t="n"/>
      <c r="BP108" s="244" t="n"/>
      <c r="BQ108" s="244" t="n"/>
      <c r="BR108" s="244" t="n"/>
      <c r="BS108" s="244" t="n"/>
      <c r="BT108" s="244" t="n"/>
      <c r="BU108" s="244" t="n"/>
      <c r="BV108" s="244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</row>
    <row r="109">
      <c r="A109" s="90" t="n"/>
      <c r="B109" s="244" t="n"/>
      <c r="C109" s="244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41" t="n"/>
      <c r="Z109" s="3" t="n"/>
      <c r="AA109" s="3" t="n"/>
      <c r="AB109" s="3" t="n"/>
      <c r="AC109" s="3" t="n"/>
      <c r="AD109" s="3" t="n"/>
      <c r="AE109" s="3" t="n"/>
      <c r="AF109" s="41" t="n"/>
      <c r="AG109" s="41" t="n"/>
      <c r="AH109" s="41" t="n"/>
      <c r="AI109" s="41" t="n"/>
      <c r="AJ109" s="41" t="n"/>
      <c r="AK109" s="41" t="n"/>
      <c r="AL109" s="3" t="n"/>
      <c r="AM109" s="41" t="n"/>
      <c r="AN109" s="3" t="n"/>
      <c r="AO109" s="274" t="n"/>
      <c r="AP109" s="274" t="n"/>
      <c r="AQ109" s="274" t="n"/>
      <c r="AR109" s="274" t="n"/>
      <c r="AS109" s="3" t="n"/>
      <c r="AT109" s="3" t="n"/>
      <c r="AU109" s="3" t="n"/>
      <c r="AV109" s="244" t="n"/>
      <c r="AW109" s="244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90" t="n"/>
      <c r="BJ109" s="90" t="n"/>
      <c r="BK109" s="90" t="n"/>
      <c r="BL109" s="244" t="n"/>
      <c r="BM109" s="244" t="n"/>
      <c r="BN109" s="90" t="n"/>
      <c r="BO109" s="90" t="n"/>
      <c r="BP109" s="90" t="n"/>
      <c r="BQ109" s="90" t="n"/>
      <c r="BR109" s="90" t="n"/>
      <c r="BS109" s="90" t="n"/>
      <c r="BT109" s="90" t="n"/>
      <c r="BU109" s="90" t="n"/>
      <c r="BV109" s="90" t="n"/>
      <c r="BW109" s="90" t="n"/>
      <c r="BX109" s="90" t="n"/>
      <c r="BY109" s="90" t="n"/>
      <c r="BZ109" s="90" t="n"/>
      <c r="CA109" s="90" t="n"/>
      <c r="CB109" s="1" t="n"/>
      <c r="CC109" s="1" t="n"/>
      <c r="CD109" s="1" t="n"/>
      <c r="CE109" s="1" t="n"/>
      <c r="CF109" s="1" t="n"/>
      <c r="CG109" s="1" t="n"/>
      <c r="CH109" s="1" t="n"/>
      <c r="CI109" s="1" t="n"/>
    </row>
    <row r="110">
      <c r="A110" s="90" t="n"/>
      <c r="B110" s="90" t="n"/>
      <c r="C110" s="90" t="n"/>
      <c r="D110" s="276" t="n"/>
      <c r="E110" s="276" t="n"/>
      <c r="F110" s="276" t="n"/>
      <c r="G110" s="2126" t="n"/>
      <c r="H110" s="282" t="inlineStr">
        <is>
          <t>20 ____</t>
        </is>
      </c>
      <c r="I110" s="41" t="n"/>
      <c r="J110" s="279" t="n"/>
      <c r="K110" s="274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90" t="n"/>
      <c r="AW110" s="90" t="n"/>
      <c r="AX110" s="90" t="n"/>
      <c r="AY110" s="90" t="n"/>
      <c r="AZ110" s="90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244" t="n"/>
      <c r="BK110" s="91" t="n"/>
      <c r="BL110" s="244" t="n"/>
      <c r="BM110" s="244" t="n"/>
      <c r="BN110" s="90" t="n"/>
      <c r="BO110" s="90" t="n"/>
      <c r="BP110" s="90" t="n"/>
      <c r="BQ110" s="90" t="n"/>
      <c r="BR110" s="90" t="n"/>
      <c r="BS110" s="90" t="n"/>
      <c r="BT110" s="90" t="n"/>
      <c r="BU110" s="90" t="n"/>
      <c r="BV110" s="90" t="n"/>
      <c r="BW110" s="90" t="n"/>
      <c r="BX110" s="90" t="n"/>
      <c r="BY110" s="90" t="n"/>
      <c r="BZ110" s="90" t="n"/>
      <c r="CA110" s="90" t="n"/>
      <c r="CB110" s="1" t="n"/>
      <c r="CC110" s="1" t="n"/>
      <c r="CD110" s="1" t="n"/>
      <c r="CE110" s="1" t="n"/>
      <c r="CF110" s="1" t="n"/>
      <c r="CG110" s="1" t="n"/>
      <c r="CH110" s="1" t="n"/>
      <c r="CI110" s="1" t="n"/>
    </row>
    <row r="111">
      <c r="A111" s="244" t="n"/>
      <c r="B111" s="90" t="n"/>
      <c r="C111" s="90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90" t="n"/>
      <c r="AW111" s="90" t="n"/>
      <c r="AX111" s="90" t="n"/>
      <c r="AY111" s="90" t="n"/>
      <c r="AZ111" s="90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244" t="n"/>
      <c r="BJ111" s="244" t="n"/>
      <c r="BK111" s="24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1" t="n"/>
      <c r="CC111" s="1" t="n"/>
      <c r="CD111" s="1" t="n"/>
      <c r="CE111" s="1" t="n"/>
      <c r="CF111" s="1" t="n"/>
      <c r="CG111" s="1" t="n"/>
      <c r="CH111" s="1" t="n"/>
      <c r="CI111" s="1" t="n"/>
    </row>
    <row r="112">
      <c r="A112" s="244" t="n"/>
      <c r="B112" s="244" t="n"/>
      <c r="C112" s="244" t="n"/>
      <c r="D112" s="282" t="inlineStr">
        <is>
          <t>Декан факультета                                                         химической технологии и техники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3" t="n"/>
      <c r="T112" s="3" t="n"/>
      <c r="U112" s="3" t="n"/>
      <c r="V112" s="3" t="n"/>
      <c r="W112" s="3" t="n"/>
      <c r="X112" s="3" t="n"/>
      <c r="Y112" s="276" t="n"/>
      <c r="Z112" s="276" t="n"/>
      <c r="AA112" s="276" t="n"/>
      <c r="AB112" s="276" t="n"/>
      <c r="AC112" s="276" t="n"/>
      <c r="AD112" s="276" t="n"/>
      <c r="AE112" s="280" t="n"/>
      <c r="AF112" s="280" t="n"/>
      <c r="AG112" s="41" t="n"/>
      <c r="AH112" s="41" t="n"/>
      <c r="AI112" s="41" t="n"/>
      <c r="AJ112" s="41" t="n"/>
      <c r="AK112" s="3" t="n"/>
      <c r="AL112" s="41" t="n"/>
      <c r="AM112" s="41" t="inlineStr">
        <is>
          <t>Ю.А.Климош</t>
        </is>
      </c>
      <c r="AN112" s="274" t="n"/>
      <c r="AO112" s="274" t="n"/>
      <c r="AP112" s="274" t="n"/>
      <c r="AQ112" s="274" t="n"/>
      <c r="AR112" s="3" t="n"/>
      <c r="AS112" s="3" t="n"/>
      <c r="AT112" s="244" t="n"/>
      <c r="AU112" s="244" t="n"/>
      <c r="AV112" s="244" t="n"/>
      <c r="AW112" s="244" t="n"/>
      <c r="AX112" s="244" t="n"/>
      <c r="AY112" s="244" t="n"/>
      <c r="AZ112" s="244" t="n"/>
      <c r="BA112" s="244" t="n"/>
      <c r="BB112" s="244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</row>
    <row r="113">
      <c r="A113" s="90" t="n"/>
      <c r="B113" s="244" t="n"/>
      <c r="C113" s="244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94" t="n"/>
      <c r="AW113" s="94" t="n"/>
      <c r="AX113" s="94" t="n"/>
      <c r="AY113" s="94" t="n"/>
      <c r="AZ113" s="94" t="n"/>
      <c r="BA113" s="94" t="n"/>
      <c r="BB113" s="94" t="n"/>
      <c r="BC113" s="244" t="n"/>
      <c r="BD113" s="244" t="n"/>
      <c r="BE113" s="244" t="n"/>
      <c r="BF113" s="244" t="n"/>
      <c r="BG113" s="244" t="n"/>
      <c r="BH113" s="244" t="n"/>
      <c r="BI113" s="91" t="n"/>
      <c r="BJ113" s="244" t="n"/>
      <c r="BK113" s="91" t="n"/>
      <c r="BL113" s="244" t="n"/>
      <c r="BM113" s="244" t="n"/>
      <c r="BN113" s="90" t="n"/>
      <c r="BO113" s="90" t="n"/>
      <c r="BP113" s="90" t="n"/>
      <c r="BQ113" s="90" t="n"/>
      <c r="BR113" s="90" t="n"/>
      <c r="BS113" s="90" t="n"/>
      <c r="BT113" s="90" t="n"/>
      <c r="BU113" s="90" t="n"/>
      <c r="BV113" s="90" t="n"/>
      <c r="BW113" s="90" t="n"/>
      <c r="BX113" s="90" t="n"/>
      <c r="BY113" s="90" t="n"/>
      <c r="BZ113" s="90" t="n"/>
      <c r="CA113" s="90" t="n"/>
      <c r="CB113" s="1" t="n"/>
      <c r="CC113" s="1" t="n"/>
      <c r="CD113" s="1" t="n"/>
      <c r="CE113" s="1" t="n"/>
      <c r="CF113" s="1" t="n"/>
      <c r="CG113" s="1" t="n"/>
      <c r="CH113" s="1" t="n"/>
      <c r="CI113" s="1" t="n"/>
    </row>
    <row r="114">
      <c r="A114" s="90" t="n"/>
      <c r="B114" s="90" t="n"/>
      <c r="C114" s="90" t="n"/>
      <c r="D114" s="276" t="n"/>
      <c r="E114" s="276" t="n"/>
      <c r="F114" s="276" t="n"/>
      <c r="G114" s="2126" t="n"/>
      <c r="H114" s="282" t="inlineStr">
        <is>
          <t>20 ____</t>
        </is>
      </c>
      <c r="I114" s="41" t="n"/>
      <c r="J114" s="279" t="n"/>
      <c r="K114" s="274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3" t="n"/>
      <c r="Y114" s="3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90" t="n"/>
      <c r="AW114" s="90" t="n"/>
      <c r="AX114" s="90" t="n"/>
      <c r="AY114" s="90" t="n"/>
      <c r="AZ114" s="90" t="n"/>
      <c r="BA114" s="90" t="n"/>
      <c r="BB114" s="90" t="n"/>
      <c r="BC114" s="691" t="n"/>
      <c r="BD114" s="91" t="n"/>
      <c r="BE114" s="91" t="n"/>
      <c r="BF114" s="91" t="n"/>
      <c r="BG114" s="91" t="n"/>
      <c r="BH114" s="91" t="n"/>
      <c r="BI114" s="91" t="n"/>
      <c r="BJ114" s="244" t="n"/>
      <c r="BK114" s="91" t="n"/>
      <c r="BL114" s="244" t="n"/>
      <c r="BM114" s="244" t="n"/>
      <c r="BN114" s="90" t="n"/>
      <c r="BO114" s="90" t="n"/>
      <c r="BP114" s="90" t="n"/>
      <c r="BQ114" s="90" t="n"/>
      <c r="BR114" s="90" t="n"/>
      <c r="BS114" s="90" t="n"/>
      <c r="BT114" s="90" t="n"/>
      <c r="BU114" s="90" t="n"/>
      <c r="BV114" s="90" t="n"/>
      <c r="BW114" s="90" t="n"/>
      <c r="BX114" s="90" t="n"/>
      <c r="BY114" s="90" t="n"/>
      <c r="BZ114" s="90" t="n"/>
      <c r="CA114" s="90" t="n"/>
      <c r="CB114" s="1" t="n"/>
      <c r="CC114" s="1" t="n"/>
      <c r="CD114" s="1" t="n"/>
      <c r="CE114" s="1" t="n"/>
      <c r="CF114" s="1" t="n"/>
      <c r="CG114" s="1" t="n"/>
      <c r="CH114" s="1" t="n"/>
      <c r="CI114" s="1" t="n"/>
    </row>
    <row r="115">
      <c r="A115" s="90" t="n"/>
      <c r="B115" s="90" t="n"/>
      <c r="C115" s="90" t="n"/>
      <c r="D115" s="41" t="inlineStr">
        <is>
          <t>Декан факультета заочного образования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273" t="n"/>
      <c r="Z115" s="273" t="n"/>
      <c r="AA115" s="273" t="n"/>
      <c r="AB115" s="273" t="n"/>
      <c r="AC115" s="273" t="n"/>
      <c r="AD115" s="273" t="n"/>
      <c r="AE115" s="272" t="n"/>
      <c r="AF115" s="272" t="n"/>
      <c r="AG115" s="41" t="n"/>
      <c r="AH115" s="41" t="n"/>
      <c r="AI115" s="41" t="n"/>
      <c r="AJ115" s="41" t="n"/>
      <c r="AK115" s="3" t="n"/>
      <c r="AL115" s="41" t="n"/>
      <c r="AM115" s="41" t="inlineStr">
        <is>
          <t>С.А.Прохорчик</t>
        </is>
      </c>
      <c r="AN115" s="274" t="n"/>
      <c r="AO115" s="274" t="n"/>
      <c r="AP115" s="274" t="n"/>
      <c r="AQ115" s="274" t="n"/>
      <c r="AR115" s="3" t="n"/>
      <c r="AS115" s="3" t="n"/>
      <c r="AT115" s="90" t="n"/>
      <c r="AU115" s="90" t="n"/>
      <c r="AV115" s="90" t="n"/>
      <c r="AW115" s="90" t="n"/>
      <c r="AX115" s="90" t="n"/>
      <c r="AY115" s="90" t="n"/>
      <c r="AZ115" s="90" t="n"/>
      <c r="BA115" s="691" t="n"/>
      <c r="BB115" s="91" t="n"/>
      <c r="BC115" s="91" t="n"/>
      <c r="BD115" s="91" t="n"/>
      <c r="BE115" s="91" t="n"/>
      <c r="BF115" s="91" t="n"/>
      <c r="BG115" s="91" t="n"/>
      <c r="BH115" s="244" t="n"/>
      <c r="BI115" s="91" t="n"/>
      <c r="BJ115" s="244" t="n"/>
      <c r="BK115" s="244" t="n"/>
      <c r="BL115" s="90" t="n"/>
      <c r="BM115" s="90" t="n"/>
      <c r="BN115" s="90" t="n"/>
      <c r="BO115" s="90" t="n"/>
      <c r="BP115" s="90" t="n"/>
      <c r="BQ115" s="90" t="n"/>
      <c r="BR115" s="90" t="n"/>
      <c r="BS115" s="90" t="n"/>
      <c r="BT115" s="90" t="n"/>
      <c r="BU115" s="90" t="n"/>
      <c r="BV115" s="90" t="n"/>
      <c r="BW115" s="90" t="n"/>
      <c r="BX115" s="90" t="n"/>
      <c r="BY115" s="90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</row>
    <row r="116">
      <c r="A116" s="90" t="n"/>
      <c r="B116" s="90" t="n"/>
      <c r="C116" s="90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90" t="n"/>
      <c r="AU116" s="90" t="n"/>
      <c r="AV116" s="90" t="n"/>
      <c r="AW116" s="90" t="n"/>
      <c r="AX116" s="90" t="n"/>
      <c r="AY116" s="90" t="n"/>
      <c r="AZ116" s="90" t="n"/>
      <c r="BA116" s="691" t="n"/>
      <c r="BB116" s="91" t="n"/>
      <c r="BC116" s="91" t="n"/>
      <c r="BD116" s="91" t="n"/>
      <c r="BE116" s="91" t="n"/>
      <c r="BF116" s="91" t="n"/>
      <c r="BG116" s="91" t="n"/>
      <c r="BH116" s="244" t="n"/>
      <c r="BI116" s="91" t="n"/>
      <c r="BJ116" s="244" t="n"/>
      <c r="BK116" s="244" t="n"/>
      <c r="BL116" s="90" t="n"/>
      <c r="BM116" s="90" t="n"/>
      <c r="BN116" s="90" t="n"/>
      <c r="BO116" s="90" t="n"/>
      <c r="BP116" s="90" t="n"/>
      <c r="BQ116" s="90" t="n"/>
      <c r="BR116" s="90" t="n"/>
      <c r="BS116" s="90" t="n"/>
      <c r="BT116" s="90" t="n"/>
      <c r="BU116" s="90" t="n"/>
      <c r="BV116" s="90" t="n"/>
      <c r="BW116" s="90" t="n"/>
      <c r="BX116" s="90" t="n"/>
      <c r="BY116" s="90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</row>
    <row r="117">
      <c r="A117" s="90" t="n"/>
      <c r="B117" s="90" t="n"/>
      <c r="C117" s="90" t="n"/>
      <c r="D117" s="276" t="n"/>
      <c r="E117" s="276" t="n"/>
      <c r="F117" s="276" t="n"/>
      <c r="G117" s="2126" t="n"/>
      <c r="H117" s="282" t="inlineStr">
        <is>
          <t>20 ____</t>
        </is>
      </c>
      <c r="I117" s="41" t="n"/>
      <c r="J117" s="279" t="n"/>
      <c r="K117" s="274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3" t="n"/>
      <c r="Y117" s="3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90" t="n"/>
      <c r="AU117" s="90" t="n"/>
      <c r="AV117" s="90" t="n"/>
      <c r="AW117" s="90" t="n"/>
      <c r="AX117" s="90" t="n"/>
      <c r="AY117" s="90" t="n"/>
      <c r="AZ117" s="90" t="n"/>
      <c r="BA117" s="691" t="n"/>
      <c r="BB117" s="91" t="n"/>
      <c r="BC117" s="91" t="n"/>
      <c r="BD117" s="91" t="n"/>
      <c r="BE117" s="91" t="n"/>
      <c r="BF117" s="91" t="n"/>
      <c r="BG117" s="91" t="n"/>
      <c r="BH117" s="244" t="n"/>
      <c r="BI117" s="91" t="n"/>
      <c r="BJ117" s="244" t="n"/>
      <c r="BK117" s="244" t="n"/>
      <c r="BL117" s="90" t="n"/>
      <c r="BM117" s="90" t="n"/>
      <c r="BN117" s="90" t="n"/>
      <c r="BO117" s="90" t="n"/>
      <c r="BP117" s="90" t="n"/>
      <c r="BQ117" s="90" t="n"/>
      <c r="BR117" s="90" t="n"/>
      <c r="BS117" s="90" t="n"/>
      <c r="BT117" s="90" t="n"/>
      <c r="BU117" s="90" t="n"/>
      <c r="BV117" s="90" t="n"/>
      <c r="BW117" s="90" t="n"/>
      <c r="BX117" s="90" t="n"/>
      <c r="BY117" s="90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</row>
    <row r="118">
      <c r="A118" s="244" t="n"/>
      <c r="B118" s="90" t="n"/>
      <c r="C118" s="90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3" t="n"/>
      <c r="AV118" s="244" t="n"/>
      <c r="AW118" s="244" t="n"/>
      <c r="AX118" s="244" t="n"/>
      <c r="AY118" s="97" t="n"/>
      <c r="AZ118" s="519" t="n"/>
      <c r="BA118" s="90" t="n"/>
      <c r="BB118" s="90" t="n"/>
      <c r="BC118" s="691" t="n"/>
      <c r="BD118" s="91" t="n"/>
      <c r="BE118" s="91" t="n"/>
      <c r="BF118" s="91" t="n"/>
      <c r="BG118" s="91" t="n"/>
      <c r="BH118" s="91" t="n"/>
      <c r="BI118" s="91" t="n"/>
      <c r="BJ118" s="244" t="n"/>
      <c r="BK118" s="91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244" t="n"/>
      <c r="BZ118" s="244" t="n"/>
      <c r="CA118" s="244" t="n"/>
      <c r="CB118" s="1" t="n"/>
      <c r="CC118" s="1" t="n"/>
      <c r="CD118" s="1" t="n"/>
      <c r="CE118" s="1" t="n"/>
      <c r="CF118" s="1" t="n"/>
      <c r="CG118" s="1" t="n"/>
      <c r="CH118" s="1" t="n"/>
      <c r="CI118" s="1" t="n"/>
    </row>
    <row r="119">
      <c r="A119" s="244" t="n"/>
      <c r="B119" s="244" t="n"/>
      <c r="C119" s="244" t="n"/>
      <c r="D119" s="282" t="inlineStr">
        <is>
          <t>Заведующий кафедрой                                          автоматизации производственных процессов и электротехники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3" t="n"/>
      <c r="W119" s="3" t="n"/>
      <c r="X119" s="3" t="n"/>
      <c r="Y119" s="272" t="n"/>
      <c r="Z119" s="273" t="n"/>
      <c r="AA119" s="273" t="n"/>
      <c r="AB119" s="273" t="n"/>
      <c r="AC119" s="273" t="n"/>
      <c r="AD119" s="273" t="n"/>
      <c r="AE119" s="273" t="n"/>
      <c r="AF119" s="272" t="n"/>
      <c r="AG119" s="41" t="n"/>
      <c r="AH119" s="41" t="n"/>
      <c r="AI119" s="41" t="n"/>
      <c r="AJ119" s="41" t="n"/>
      <c r="AK119" s="41" t="n"/>
      <c r="AL119" s="3" t="n"/>
      <c r="AM119" s="41" t="inlineStr">
        <is>
          <t>Д.С.Карпович</t>
        </is>
      </c>
      <c r="AN119" s="274" t="n"/>
      <c r="AO119" s="274" t="n"/>
      <c r="AP119" s="274" t="n"/>
      <c r="AQ119" s="274" t="n"/>
      <c r="AR119" s="3" t="n"/>
      <c r="AS119" s="3" t="n"/>
      <c r="AT119" s="244" t="n"/>
      <c r="AU119" s="244" t="n"/>
      <c r="AV119" s="244" t="n"/>
      <c r="AW119" s="244" t="n"/>
      <c r="AX119" s="97" t="n"/>
      <c r="AY119" s="244" t="n"/>
      <c r="AZ119" s="244" t="n"/>
      <c r="BA119" s="244" t="n"/>
      <c r="BB119" s="91" t="n"/>
      <c r="BC119" s="91" t="n"/>
      <c r="BD119" s="91" t="n"/>
      <c r="BE119" s="91" t="n"/>
      <c r="BF119" s="91" t="n"/>
      <c r="BG119" s="91" t="n"/>
      <c r="BH119" s="244" t="n"/>
      <c r="BI119" s="91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244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</row>
    <row r="120">
      <c r="A120" s="90" t="n"/>
      <c r="B120" s="244" t="n"/>
      <c r="C120" s="244" t="n"/>
      <c r="D120" s="3" t="n"/>
      <c r="E120" s="2" t="n"/>
      <c r="F120" s="2" t="n"/>
      <c r="G120" s="2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41" t="n"/>
      <c r="Z120" s="3" t="n"/>
      <c r="AA120" s="3" t="n"/>
      <c r="AB120" s="3" t="n"/>
      <c r="AC120" s="3" t="n"/>
      <c r="AD120" s="3" t="n"/>
      <c r="AE120" s="3" t="n"/>
      <c r="AF120" s="41" t="n"/>
      <c r="AG120" s="41" t="n"/>
      <c r="AH120" s="41" t="n"/>
      <c r="AI120" s="41" t="n"/>
      <c r="AJ120" s="41" t="n"/>
      <c r="AK120" s="41" t="n"/>
      <c r="AL120" s="3" t="n"/>
      <c r="AM120" s="3" t="n"/>
      <c r="AN120" s="274" t="n"/>
      <c r="AO120" s="274" t="n"/>
      <c r="AP120" s="274" t="n"/>
      <c r="AQ120" s="274" t="n"/>
      <c r="AR120" s="3" t="n"/>
      <c r="AS120" s="3" t="n"/>
      <c r="AT120" s="3" t="n"/>
      <c r="AU120" s="3" t="n"/>
      <c r="AV120" s="244" t="n"/>
      <c r="AW120" s="244" t="n"/>
      <c r="AX120" s="244" t="n"/>
      <c r="AY120" s="244" t="n"/>
      <c r="AZ120" s="97" t="n"/>
      <c r="BA120" s="244" t="n"/>
      <c r="BB120" s="244" t="n"/>
      <c r="BC120" s="244" t="n"/>
      <c r="BD120" s="91" t="n"/>
      <c r="BE120" s="91" t="n"/>
      <c r="BF120" s="91" t="n"/>
      <c r="BG120" s="91" t="n"/>
      <c r="BH120" s="91" t="n"/>
      <c r="BI120" s="91" t="n"/>
      <c r="BJ120" s="244" t="n"/>
      <c r="BK120" s="91" t="n"/>
      <c r="BL120" s="244" t="n"/>
      <c r="BM120" s="244" t="n"/>
      <c r="BN120" s="90" t="n"/>
      <c r="BO120" s="90" t="n"/>
      <c r="BP120" s="90" t="n"/>
      <c r="BQ120" s="90" t="n"/>
      <c r="BR120" s="90" t="n"/>
      <c r="BS120" s="90" t="n"/>
      <c r="BT120" s="90" t="n"/>
      <c r="BU120" s="90" t="n"/>
      <c r="BV120" s="90" t="n"/>
      <c r="BW120" s="90" t="n"/>
      <c r="BX120" s="90" t="n"/>
      <c r="BY120" s="90" t="n"/>
      <c r="BZ120" s="90" t="n"/>
      <c r="CA120" s="90" t="n"/>
      <c r="CB120" s="1" t="n"/>
      <c r="CC120" s="1" t="n"/>
      <c r="CD120" s="1" t="n"/>
      <c r="CE120" s="1" t="n"/>
      <c r="CF120" s="1" t="n"/>
      <c r="CG120" s="1" t="n"/>
      <c r="CH120" s="1" t="n"/>
      <c r="CI120" s="1" t="n"/>
    </row>
    <row r="121">
      <c r="A121" s="90" t="n"/>
      <c r="B121" s="90" t="n"/>
      <c r="C121" s="90" t="n"/>
      <c r="D121" s="276" t="n"/>
      <c r="E121" s="276" t="n"/>
      <c r="F121" s="276" t="n"/>
      <c r="G121" s="2126" t="n"/>
      <c r="H121" s="282" t="inlineStr">
        <is>
          <t>20 ____</t>
        </is>
      </c>
      <c r="I121" s="41" t="n"/>
      <c r="J121" s="279" t="n"/>
      <c r="K121" s="274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3" t="n"/>
      <c r="AV121" s="244" t="n"/>
      <c r="AW121" s="244" t="n"/>
      <c r="AX121" s="244" t="n"/>
      <c r="AY121" s="97" t="n"/>
      <c r="AZ121" s="519" t="n"/>
      <c r="BA121" s="90" t="n"/>
      <c r="BB121" s="90" t="n"/>
      <c r="BC121" s="691" t="n"/>
      <c r="BD121" s="91" t="n"/>
      <c r="BE121" s="91" t="n"/>
      <c r="BF121" s="91" t="n"/>
      <c r="BG121" s="91" t="n"/>
      <c r="BH121" s="91" t="n"/>
      <c r="BI121" s="91" t="n"/>
      <c r="BJ121" s="244" t="n"/>
      <c r="BK121" s="91" t="n"/>
      <c r="BL121" s="244" t="n"/>
      <c r="BM121" s="244" t="n"/>
      <c r="BN121" s="90" t="n"/>
      <c r="BO121" s="90" t="n"/>
      <c r="BP121" s="90" t="n"/>
      <c r="BQ121" s="90" t="n"/>
      <c r="BR121" s="90" t="n"/>
      <c r="BS121" s="90" t="n"/>
      <c r="BT121" s="90" t="n"/>
      <c r="BU121" s="90" t="n"/>
      <c r="BV121" s="90" t="n"/>
      <c r="BW121" s="90" t="n"/>
      <c r="BX121" s="90" t="n"/>
      <c r="BY121" s="90" t="n"/>
      <c r="BZ121" s="90" t="n"/>
      <c r="CA121" s="90" t="n"/>
      <c r="CB121" s="1" t="n"/>
      <c r="CC121" s="1" t="n"/>
      <c r="CD121" s="1" t="n"/>
      <c r="CE121" s="1" t="n"/>
      <c r="CF121" s="1" t="n"/>
      <c r="CG121" s="1" t="n"/>
      <c r="CH121" s="1" t="n"/>
      <c r="CI121" s="1" t="n"/>
    </row>
    <row r="122">
      <c r="A122" s="90" t="n"/>
      <c r="B122" s="90" t="n"/>
      <c r="C122" s="90" t="n"/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3" t="n"/>
      <c r="AV122" s="244" t="n"/>
      <c r="AW122" s="244" t="n"/>
      <c r="AX122" s="244" t="n"/>
      <c r="AY122" s="97" t="n"/>
      <c r="AZ122" s="519" t="n"/>
      <c r="BA122" s="90" t="n"/>
      <c r="BB122" s="90" t="n"/>
      <c r="BC122" s="691" t="n"/>
      <c r="BD122" s="91" t="n"/>
      <c r="BE122" s="91" t="n"/>
      <c r="BF122" s="91" t="n"/>
      <c r="BG122" s="91" t="n"/>
      <c r="BH122" s="91" t="n"/>
      <c r="BI122" s="90" t="n"/>
      <c r="BJ122" s="90" t="n"/>
      <c r="BK122" s="90" t="n"/>
      <c r="BL122" s="244" t="n"/>
      <c r="BM122" s="244" t="n"/>
      <c r="BN122" s="90" t="n"/>
      <c r="BO122" s="90" t="n"/>
      <c r="BP122" s="90" t="n"/>
      <c r="BQ122" s="90" t="n"/>
      <c r="BR122" s="90" t="n"/>
      <c r="BS122" s="90" t="n"/>
      <c r="BT122" s="90" t="n"/>
      <c r="BU122" s="90" t="n"/>
      <c r="BV122" s="90" t="n"/>
      <c r="BW122" s="90" t="n"/>
      <c r="BX122" s="90" t="n"/>
      <c r="BY122" s="90" t="n"/>
      <c r="BZ122" s="90" t="n"/>
      <c r="CA122" s="90" t="n"/>
      <c r="CB122" s="1" t="n"/>
      <c r="CC122" s="1" t="n"/>
      <c r="CD122" s="1" t="n"/>
      <c r="CE122" s="1" t="n"/>
      <c r="CF122" s="1" t="n"/>
      <c r="CG122" s="1" t="n"/>
      <c r="CH122" s="1" t="n"/>
      <c r="CI122" s="1" t="n"/>
    </row>
    <row r="123">
      <c r="A123" s="90" t="n"/>
      <c r="B123" s="90" t="n"/>
      <c r="C123" s="90" t="n"/>
      <c r="D123" s="281" t="inlineStr">
        <is>
          <t>Рекомендован к утверждению научно-методическим советом БГТУ</t>
        </is>
      </c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90" t="n"/>
      <c r="AW123" s="90" t="n"/>
      <c r="AX123" s="90" t="n"/>
      <c r="AY123" s="90" t="n"/>
      <c r="AZ123" s="90" t="n"/>
      <c r="BA123" s="90" t="n"/>
      <c r="BB123" s="90" t="n"/>
      <c r="BC123" s="90" t="n"/>
      <c r="BD123" s="90" t="n"/>
      <c r="BE123" s="90" t="n"/>
      <c r="BF123" s="90" t="n"/>
      <c r="BG123" s="90" t="n"/>
      <c r="BH123" s="90" t="n"/>
      <c r="BI123" s="244" t="n"/>
      <c r="BJ123" s="244" t="n"/>
      <c r="BK123" s="244" t="n"/>
      <c r="BL123" s="244" t="n"/>
      <c r="BM123" s="244" t="n"/>
      <c r="BN123" s="90" t="n"/>
      <c r="BO123" s="90" t="n"/>
      <c r="BP123" s="90" t="n"/>
      <c r="BQ123" s="90" t="n"/>
      <c r="BR123" s="90" t="n"/>
      <c r="BS123" s="90" t="n"/>
      <c r="BT123" s="90" t="n"/>
      <c r="BU123" s="90" t="n"/>
      <c r="BV123" s="90" t="n"/>
      <c r="BW123" s="90" t="n"/>
      <c r="BX123" s="90" t="n"/>
      <c r="BY123" s="90" t="n"/>
      <c r="BZ123" s="90" t="n"/>
      <c r="CA123" s="90" t="n"/>
      <c r="CB123" s="1" t="n"/>
      <c r="CC123" s="1" t="n"/>
      <c r="CD123" s="1" t="n"/>
      <c r="CE123" s="1" t="n"/>
      <c r="CF123" s="1" t="n"/>
      <c r="CG123" s="1" t="n"/>
      <c r="CH123" s="1" t="n"/>
      <c r="CI123" s="1" t="n"/>
    </row>
    <row r="124">
      <c r="A124" s="283" t="n"/>
      <c r="B124" s="90" t="n"/>
      <c r="C124" s="90" t="n"/>
      <c r="D124" s="282" t="inlineStr">
        <is>
          <t>Протокол № 6 от 28.04.2023</t>
        </is>
      </c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90" t="n"/>
      <c r="AW124" s="90" t="n"/>
      <c r="AX124" s="90" t="n"/>
      <c r="AY124" s="90" t="n"/>
      <c r="AZ124" s="97" t="n"/>
      <c r="BA124" s="244" t="n"/>
      <c r="BB124" s="244" t="n"/>
      <c r="BC124" s="244" t="n"/>
      <c r="BD124" s="244" t="n"/>
      <c r="BE124" s="244" t="n"/>
      <c r="BF124" s="244" t="n"/>
      <c r="BG124" s="244" t="n"/>
      <c r="BH124" s="244" t="n"/>
      <c r="BI124" s="283" t="n"/>
      <c r="BJ124" s="283" t="n"/>
      <c r="BK124" s="283" t="n"/>
      <c r="BL124" s="283" t="n"/>
      <c r="BM124" s="283" t="n"/>
      <c r="BN124" s="283" t="n"/>
      <c r="BO124" s="283" t="n"/>
      <c r="BP124" s="283" t="n"/>
      <c r="BQ124" s="283" t="n"/>
      <c r="BR124" s="283" t="n"/>
      <c r="BS124" s="283" t="n"/>
      <c r="BT124" s="283" t="n"/>
      <c r="BU124" s="283" t="n"/>
      <c r="BV124" s="283" t="n"/>
      <c r="BW124" s="283" t="n"/>
      <c r="BX124" s="283" t="n"/>
      <c r="BY124" s="283" t="n"/>
      <c r="BZ124" s="283" t="n"/>
      <c r="CA124" s="283" t="n"/>
      <c r="CB124" s="283" t="n"/>
      <c r="CC124" s="283" t="n"/>
      <c r="CD124" s="283" t="n"/>
      <c r="CE124" s="283" t="n"/>
      <c r="CF124" s="283" t="n"/>
      <c r="CG124" s="283" t="n"/>
      <c r="CH124" s="1" t="n"/>
      <c r="CI124" s="1" t="n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3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3" t="n"/>
      <c r="BQ3" s="3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5" t="n"/>
      <c r="B4" s="5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7" t="n"/>
      <c r="R4" s="6" t="n"/>
      <c r="S4" s="7" t="n"/>
      <c r="T4" s="6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4" t="n"/>
      <c r="AZ4" s="4" t="n"/>
      <c r="BA4" s="4" t="n"/>
      <c r="BB4" s="4" t="n"/>
      <c r="BC4" s="8" t="n"/>
      <c r="BD4" s="8" t="n"/>
      <c r="BE4" s="9" t="n"/>
      <c r="BF4" s="9" t="n"/>
      <c r="BG4" s="8" t="n"/>
      <c r="BH4" s="8" t="n"/>
      <c r="BI4" s="8" t="n"/>
      <c r="BJ4" s="8" t="n"/>
      <c r="BK4" s="8" t="n"/>
      <c r="BL4" s="8" t="n"/>
      <c r="BM4" s="8" t="n"/>
      <c r="BN4" s="8" t="n"/>
      <c r="BO4" s="8" t="n"/>
      <c r="BP4" s="8" t="n"/>
      <c r="BQ4" s="8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5" t="n"/>
      <c r="B5" s="1" t="n"/>
      <c r="C5" s="1" t="n"/>
      <c r="D5" s="1" t="n"/>
      <c r="E5" s="284" t="inlineStr">
        <is>
          <t>УТВЕРЖДЕНО</t>
        </is>
      </c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8" t="n"/>
      <c r="T5" s="10" t="n"/>
      <c r="U5" s="28" t="n"/>
      <c r="V5" s="13" t="inlineStr">
        <is>
          <t xml:space="preserve"> УЧЕБНЫЙ ПЛАН</t>
        </is>
      </c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052" t="n"/>
      <c r="AS5" s="1052" t="n"/>
      <c r="AT5" s="1052" t="n"/>
      <c r="AU5" s="1052" t="n"/>
      <c r="AV5" s="1052" t="n"/>
      <c r="AW5" s="1052" t="n"/>
      <c r="AX5" s="1052" t="n"/>
      <c r="AY5" s="18" t="inlineStr">
        <is>
          <t>Степень: Магистр</t>
        </is>
      </c>
      <c r="AZ5" s="18" t="n"/>
      <c r="BA5" s="18" t="n"/>
      <c r="BB5" s="18" t="n"/>
      <c r="BC5" s="18" t="n"/>
      <c r="BD5" s="18" t="n"/>
      <c r="BE5" s="18" t="n"/>
      <c r="BF5" s="18" t="n"/>
      <c r="BG5" s="18" t="n"/>
      <c r="BH5" s="97" t="n"/>
      <c r="BI5" s="1" t="n"/>
      <c r="BJ5" s="1510" t="n"/>
      <c r="BK5" s="97" t="n"/>
      <c r="BL5" s="9" t="n"/>
      <c r="BM5" s="9" t="n"/>
      <c r="BN5" s="9" t="n"/>
      <c r="BO5" s="10" t="n"/>
      <c r="BP5" s="9" t="n"/>
      <c r="BQ5" s="9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5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1213" t="n"/>
      <c r="R6" s="31" t="n"/>
      <c r="S6" s="28" t="n"/>
      <c r="T6" s="10" t="n"/>
      <c r="U6" s="28" t="n"/>
      <c r="V6" s="1052" t="n"/>
      <c r="W6" s="1052" t="n"/>
      <c r="X6" s="1052" t="n"/>
      <c r="Y6" s="1052" t="n"/>
      <c r="Z6" s="1052" t="n"/>
      <c r="AA6" s="1052" t="n"/>
      <c r="AB6" s="1052" t="n"/>
      <c r="AC6" s="1052" t="n"/>
      <c r="AD6" s="1052" t="n"/>
      <c r="AE6" s="1052" t="n"/>
      <c r="AF6" s="1052" t="n"/>
      <c r="AG6" s="1052" t="n"/>
      <c r="AH6" s="1052" t="n"/>
      <c r="AI6" s="1052" t="n"/>
      <c r="AJ6" s="1052" t="n"/>
      <c r="AK6" s="1052" t="n"/>
      <c r="AL6" s="1052" t="n"/>
      <c r="AM6" s="1052" t="n"/>
      <c r="AN6" s="1052" t="n"/>
      <c r="AO6" s="1052" t="n"/>
      <c r="AP6" s="1052" t="n"/>
      <c r="AQ6" s="1052" t="n"/>
      <c r="AR6" s="1052" t="n"/>
      <c r="AS6" s="1052" t="n"/>
      <c r="AT6" s="1052" t="n"/>
      <c r="AU6" s="1052" t="n"/>
      <c r="AV6" s="1052" t="n"/>
      <c r="AW6" s="1052" t="n"/>
      <c r="AX6" s="1052" t="n"/>
      <c r="AY6" s="21" t="n"/>
      <c r="AZ6" s="21" t="n"/>
      <c r="BA6" s="21" t="n"/>
      <c r="BB6" s="21" t="n"/>
      <c r="BC6" s="21" t="n"/>
      <c r="BD6" s="21" t="n"/>
      <c r="BE6" s="21" t="n"/>
      <c r="BF6" s="21" t="n"/>
      <c r="BG6" s="21" t="n"/>
      <c r="BH6" s="94" t="n"/>
      <c r="BI6" s="1" t="n"/>
      <c r="BJ6" s="8" t="n"/>
      <c r="BK6" s="94" t="n"/>
      <c r="BL6" s="9" t="n"/>
      <c r="BM6" s="9" t="n"/>
      <c r="BN6" s="9" t="n"/>
      <c r="BO6" s="10" t="n"/>
      <c r="BP6" s="9" t="n"/>
      <c r="BQ6" s="9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5" t="n"/>
      <c r="B7" s="1" t="n"/>
      <c r="C7" s="1" t="n"/>
      <c r="D7" s="1" t="n"/>
      <c r="E7" s="284" t="inlineStr">
        <is>
          <t>И.В. Войтовым</t>
        </is>
      </c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1702" t="n"/>
      <c r="R7" s="30" t="n"/>
      <c r="S7" s="1172" t="n"/>
      <c r="T7" s="1" t="n"/>
      <c r="U7" s="1172" t="n"/>
      <c r="V7" s="20" t="inlineStr">
        <is>
          <t>Специальность:</t>
        </is>
      </c>
      <c r="W7" s="1" t="n"/>
      <c r="X7" s="1" t="n"/>
      <c r="Y7" s="1" t="n"/>
      <c r="Z7" s="1" t="n"/>
      <c r="AA7" s="1" t="n"/>
      <c r="AB7" s="1" t="n"/>
      <c r="AC7" s="1" t="n"/>
      <c r="AD7" s="1" t="n"/>
      <c r="AE7" s="3625" t="inlineStr">
        <is>
          <t>7-06-0714-03 Машины, агрегаты и процессы</t>
        </is>
      </c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3" t="inlineStr">
        <is>
          <t xml:space="preserve">Срок обучения: </t>
        </is>
      </c>
      <c r="AZ7" s="29" t="n"/>
      <c r="BA7" s="29" t="n"/>
      <c r="BB7" s="29" t="n"/>
      <c r="BC7" s="29" t="n"/>
      <c r="BD7" s="29" t="n"/>
      <c r="BE7" s="24" t="inlineStr">
        <is>
          <t>1  год</t>
        </is>
      </c>
      <c r="BF7" s="29" t="n"/>
      <c r="BG7" s="30" t="n"/>
      <c r="BH7" s="91" t="n"/>
      <c r="BI7" s="1" t="n"/>
      <c r="BJ7" s="8" t="n"/>
      <c r="BK7" s="90" t="n"/>
      <c r="BL7" s="31" t="n"/>
      <c r="BM7" s="31" t="n"/>
      <c r="BN7" s="31" t="n"/>
      <c r="BO7" s="25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5" t="n"/>
      <c r="B8" s="1" t="n"/>
      <c r="C8" s="1" t="n"/>
      <c r="D8" s="1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1702" t="n"/>
      <c r="R8" s="690" t="n"/>
      <c r="S8" s="690" t="n"/>
      <c r="T8" s="690" t="n"/>
      <c r="U8" s="690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8" t="inlineStr">
        <is>
          <t xml:space="preserve">Форма получения образования: </t>
        </is>
      </c>
      <c r="AZ8" s="18" t="n"/>
      <c r="BA8" s="18" t="n"/>
      <c r="BB8" s="18" t="n"/>
      <c r="BC8" s="18" t="n"/>
      <c r="BD8" s="18" t="n"/>
      <c r="BE8" s="18" t="n"/>
      <c r="BF8" s="18" t="n"/>
      <c r="BG8" s="18" t="n"/>
      <c r="BH8" s="97" t="n"/>
      <c r="BI8" s="1" t="n"/>
      <c r="BJ8" s="1510" t="n"/>
      <c r="BK8" s="97" t="n"/>
      <c r="BL8" s="9" t="n"/>
      <c r="BM8" s="9" t="n"/>
      <c r="BN8" s="9" t="n"/>
      <c r="BO8" s="25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267" t="n"/>
      <c r="B9" s="1" t="n"/>
      <c r="C9" s="1" t="n"/>
      <c r="D9" s="1" t="n"/>
      <c r="E9" s="284" t="inlineStr">
        <is>
          <t>03.05.2023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1702" t="n"/>
      <c r="R9" s="37" t="n"/>
      <c r="S9" s="37" t="n"/>
      <c r="T9" s="1" t="n"/>
      <c r="U9" s="37" t="n"/>
      <c r="V9" s="3626" t="inlineStr">
        <is>
          <t>Профилизация: Химические и нефтехимические производства</t>
        </is>
      </c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37" t="n"/>
      <c r="AY9" s="37" t="inlineStr">
        <is>
          <t>очная (дневная)</t>
        </is>
      </c>
      <c r="AZ9" s="37" t="n"/>
      <c r="BA9" s="37" t="n"/>
      <c r="BB9" s="37" t="n"/>
      <c r="BC9" s="30" t="n"/>
      <c r="BD9" s="30" t="n"/>
      <c r="BE9" s="30" t="n"/>
      <c r="BF9" s="30" t="n"/>
      <c r="BG9" s="30" t="n"/>
      <c r="BH9" s="296" t="n"/>
      <c r="BI9" s="1" t="n"/>
      <c r="BJ9" s="8" t="n"/>
      <c r="BK9" s="296" t="n"/>
      <c r="BL9" s="38" t="n"/>
      <c r="BM9" s="38" t="n"/>
      <c r="BN9" s="38" t="n"/>
      <c r="BO9" s="32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224" t="n"/>
      <c r="B10" s="1" t="n"/>
      <c r="C10" s="1" t="n"/>
      <c r="D10" s="1" t="n"/>
      <c r="E10" s="3" t="inlineStr">
        <is>
          <t>Регистрационный № 06-07-039/уч.</t>
        </is>
      </c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1702" t="n"/>
      <c r="R10" s="299" t="n"/>
      <c r="S10" s="299" t="n"/>
      <c r="T10" s="299" t="n"/>
      <c r="U10" s="299" t="n"/>
      <c r="V10" s="299" t="n"/>
      <c r="W10" s="299" t="n"/>
      <c r="X10" s="224" t="n"/>
      <c r="Y10" s="224" t="n"/>
      <c r="Z10" s="243" t="n"/>
      <c r="AA10" s="224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526" t="n"/>
      <c r="BK10" s="224" t="n"/>
      <c r="BL10" s="224" t="n"/>
      <c r="BM10" s="224" t="n"/>
      <c r="BN10" s="224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356" t="n"/>
      <c r="B11" s="356" t="n"/>
      <c r="C11" s="356" t="n"/>
      <c r="D11" s="356" t="n"/>
      <c r="E11" s="356" t="n"/>
      <c r="F11" s="356" t="n"/>
      <c r="G11" s="356" t="n"/>
      <c r="H11" s="356" t="n"/>
      <c r="I11" s="356" t="n"/>
      <c r="J11" s="356" t="n"/>
      <c r="K11" s="356" t="n"/>
      <c r="L11" s="356" t="n"/>
      <c r="M11" s="356" t="n"/>
      <c r="N11" s="356" t="n"/>
      <c r="O11" s="356" t="n"/>
      <c r="P11" s="356" t="n"/>
      <c r="Q11" s="356" t="n"/>
      <c r="R11" s="356" t="n"/>
      <c r="S11" s="356" t="n"/>
      <c r="T11" s="356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56" t="n"/>
      <c r="AZ11" s="356" t="n"/>
      <c r="BA11" s="356" t="n"/>
      <c r="BB11" s="356" t="n"/>
      <c r="BC11" s="356" t="n"/>
      <c r="BD11" s="356" t="n"/>
      <c r="BE11" s="356" t="n"/>
      <c r="BF11" s="356" t="n"/>
      <c r="BG11" s="356" t="n"/>
      <c r="BH11" s="356" t="n"/>
      <c r="BI11" s="356" t="n"/>
      <c r="BJ11" s="8" t="n"/>
      <c r="BK11" s="356" t="n"/>
      <c r="BL11" s="356" t="n"/>
      <c r="BM11" s="356" t="n"/>
      <c r="BN11" s="356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9" t="n"/>
      <c r="B12" s="19" t="n"/>
      <c r="C12" s="19" t="n"/>
      <c r="D12" s="19" t="n"/>
      <c r="E12" s="45" t="inlineStr">
        <is>
          <t>I. График образовательного процесса</t>
        </is>
      </c>
      <c r="F12" s="45" t="n"/>
      <c r="G12" s="45" t="n"/>
      <c r="H12" s="45" t="n"/>
      <c r="I12" s="45" t="n"/>
      <c r="J12" s="45" t="n"/>
      <c r="K12" s="45" t="n"/>
      <c r="L12" s="45" t="n"/>
      <c r="M12" s="45" t="n"/>
      <c r="N12" s="45" t="n"/>
      <c r="O12" s="45" t="n"/>
      <c r="P12" s="45" t="n"/>
      <c r="Q12" s="45" t="n"/>
      <c r="R12" s="45" t="n"/>
      <c r="S12" s="45" t="n"/>
      <c r="T12" s="45" t="n"/>
      <c r="U12" s="45" t="n"/>
      <c r="V12" s="45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8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3100" t="inlineStr">
        <is>
          <t>КУРСЫ</t>
        </is>
      </c>
      <c r="B13" s="3627" t="inlineStr">
        <is>
          <t>сентябрь</t>
        </is>
      </c>
      <c r="C13" s="50" t="n"/>
      <c r="D13" s="50" t="n"/>
      <c r="E13" s="51" t="n"/>
      <c r="F13" s="1711" t="n"/>
      <c r="G13" s="1712" t="inlineStr">
        <is>
          <t>октябрь</t>
        </is>
      </c>
      <c r="H13" s="50" t="n"/>
      <c r="I13" s="51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1711" t="n"/>
      <c r="AY13" s="2449" t="inlineStr">
        <is>
          <t>август</t>
        </is>
      </c>
      <c r="AZ13" s="50" t="n"/>
      <c r="BA13" s="50" t="n"/>
      <c r="BB13" s="55" t="n"/>
      <c r="BC13" s="56" t="inlineStr">
        <is>
          <t>Теоретическое обучение</t>
        </is>
      </c>
      <c r="BD13" s="57" t="inlineStr">
        <is>
          <t>Экзаменационные сессии</t>
        </is>
      </c>
      <c r="BE13" s="57" t="inlineStr">
        <is>
          <t>Производственные практики</t>
        </is>
      </c>
      <c r="BF13" s="57" t="inlineStr">
        <is>
          <t>Магистерская диссертация</t>
        </is>
      </c>
      <c r="BG13" s="57" t="inlineStr">
        <is>
          <t>Итоговая аттестация</t>
        </is>
      </c>
      <c r="BH13" s="57" t="inlineStr">
        <is>
          <t>Каникулы</t>
        </is>
      </c>
      <c r="BI13" s="58" t="inlineStr">
        <is>
          <t>Всего</t>
        </is>
      </c>
      <c r="BJ13" s="8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07" t="n"/>
      <c r="B14" s="1721" t="n">
        <v>1</v>
      </c>
      <c r="C14" s="1722" t="n">
        <v>8</v>
      </c>
      <c r="D14" s="1722" t="n">
        <v>15</v>
      </c>
      <c r="E14" s="1722" t="n">
        <v>22</v>
      </c>
      <c r="F14" s="3181" t="n">
        <v>29</v>
      </c>
      <c r="G14" s="1722" t="n">
        <v>6</v>
      </c>
      <c r="H14" s="1722" t="n">
        <v>13</v>
      </c>
      <c r="I14" s="1722" t="n">
        <v>20</v>
      </c>
      <c r="J14" s="3181" t="n">
        <v>27</v>
      </c>
      <c r="K14" s="1722" t="n">
        <v>3</v>
      </c>
      <c r="L14" s="1722" t="n">
        <v>10</v>
      </c>
      <c r="M14" s="1722" t="n">
        <v>17</v>
      </c>
      <c r="N14" s="1722" t="n">
        <v>24</v>
      </c>
      <c r="O14" s="1722" t="n">
        <v>1</v>
      </c>
      <c r="P14" s="1722" t="n">
        <v>8</v>
      </c>
      <c r="Q14" s="1722" t="n">
        <v>15</v>
      </c>
      <c r="R14" s="1722" t="n">
        <v>22</v>
      </c>
      <c r="S14" s="3181" t="n">
        <v>29</v>
      </c>
      <c r="T14" s="1722" t="n">
        <v>5</v>
      </c>
      <c r="U14" s="1722" t="n">
        <v>12</v>
      </c>
      <c r="V14" s="1722" t="n">
        <v>19</v>
      </c>
      <c r="W14" s="3181" t="n">
        <v>26</v>
      </c>
      <c r="X14" s="1722" t="n">
        <v>2</v>
      </c>
      <c r="Y14" s="1722" t="n">
        <v>9</v>
      </c>
      <c r="Z14" s="1722" t="n">
        <v>16</v>
      </c>
      <c r="AA14" s="3181" t="n">
        <v>23</v>
      </c>
      <c r="AB14" s="1722" t="n">
        <v>2</v>
      </c>
      <c r="AC14" s="1722" t="n">
        <v>9</v>
      </c>
      <c r="AD14" s="1722" t="n">
        <v>16</v>
      </c>
      <c r="AE14" s="1722" t="n">
        <v>23</v>
      </c>
      <c r="AF14" s="3181" t="n">
        <v>30</v>
      </c>
      <c r="AG14" s="1722" t="n">
        <v>6</v>
      </c>
      <c r="AH14" s="1722" t="n">
        <v>13</v>
      </c>
      <c r="AI14" s="1722" t="n">
        <v>20</v>
      </c>
      <c r="AJ14" s="3181" t="n">
        <v>27</v>
      </c>
      <c r="AK14" s="1722" t="n">
        <v>4</v>
      </c>
      <c r="AL14" s="1722" t="n">
        <v>11</v>
      </c>
      <c r="AM14" s="1722" t="n">
        <v>18</v>
      </c>
      <c r="AN14" s="1722" t="n">
        <v>25</v>
      </c>
      <c r="AO14" s="1722" t="n">
        <v>1</v>
      </c>
      <c r="AP14" s="1722" t="n">
        <v>8</v>
      </c>
      <c r="AQ14" s="1722" t="n">
        <v>15</v>
      </c>
      <c r="AR14" s="1722" t="n">
        <v>22</v>
      </c>
      <c r="AS14" s="3181" t="n">
        <v>29</v>
      </c>
      <c r="AT14" s="2383" t="n"/>
      <c r="AU14" s="1722" t="n">
        <v>6</v>
      </c>
      <c r="AV14" s="1722" t="n">
        <v>13</v>
      </c>
      <c r="AW14" s="1722" t="n">
        <v>20</v>
      </c>
      <c r="AX14" s="3181" t="n">
        <v>27</v>
      </c>
      <c r="AY14" s="1722" t="n">
        <v>3</v>
      </c>
      <c r="AZ14" s="1722" t="n">
        <v>10</v>
      </c>
      <c r="BA14" s="1722" t="n">
        <v>17</v>
      </c>
      <c r="BB14" s="1867" t="n">
        <v>24</v>
      </c>
      <c r="BC14" s="59" t="n"/>
      <c r="BD14" s="64" t="n"/>
      <c r="BE14" s="64" t="n"/>
      <c r="BF14" s="64" t="n"/>
      <c r="BG14" s="64" t="n"/>
      <c r="BH14" s="64" t="n"/>
      <c r="BI14" s="65" t="n"/>
      <c r="BJ14" s="8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3628" t="n">
        <v>7</v>
      </c>
      <c r="C15" s="1725" t="n">
        <v>14</v>
      </c>
      <c r="D15" s="1725" t="n">
        <v>21</v>
      </c>
      <c r="E15" s="1725" t="n">
        <v>28</v>
      </c>
      <c r="F15" s="1725" t="n">
        <v>5</v>
      </c>
      <c r="G15" s="1725" t="n">
        <v>12</v>
      </c>
      <c r="H15" s="1725" t="n">
        <v>19</v>
      </c>
      <c r="I15" s="1725" t="n">
        <v>26</v>
      </c>
      <c r="J15" s="1725" t="n">
        <v>2</v>
      </c>
      <c r="K15" s="1725" t="n">
        <v>9</v>
      </c>
      <c r="L15" s="1725" t="n">
        <v>16</v>
      </c>
      <c r="M15" s="1725" t="n">
        <v>23</v>
      </c>
      <c r="N15" s="1725" t="n">
        <v>30</v>
      </c>
      <c r="O15" s="1725" t="n">
        <v>7</v>
      </c>
      <c r="P15" s="1725" t="n">
        <v>14</v>
      </c>
      <c r="Q15" s="1725" t="n">
        <v>21</v>
      </c>
      <c r="R15" s="1725" t="n">
        <v>28</v>
      </c>
      <c r="S15" s="1725" t="n">
        <v>4</v>
      </c>
      <c r="T15" s="1725" t="n">
        <v>11</v>
      </c>
      <c r="U15" s="1725" t="n">
        <v>18</v>
      </c>
      <c r="V15" s="1725" t="n">
        <v>25</v>
      </c>
      <c r="W15" s="1725" t="n">
        <v>1</v>
      </c>
      <c r="X15" s="1725" t="n">
        <v>8</v>
      </c>
      <c r="Y15" s="1725" t="n">
        <v>15</v>
      </c>
      <c r="Z15" s="1725" t="n">
        <v>22</v>
      </c>
      <c r="AA15" s="1725" t="n">
        <v>1</v>
      </c>
      <c r="AB15" s="1725" t="n">
        <v>8</v>
      </c>
      <c r="AC15" s="1725" t="n">
        <v>15</v>
      </c>
      <c r="AD15" s="1725" t="n">
        <v>22</v>
      </c>
      <c r="AE15" s="1725" t="n">
        <v>29</v>
      </c>
      <c r="AF15" s="1725" t="n">
        <v>5</v>
      </c>
      <c r="AG15" s="1725" t="n">
        <v>12</v>
      </c>
      <c r="AH15" s="1725" t="n">
        <v>19</v>
      </c>
      <c r="AI15" s="1725" t="n">
        <v>26</v>
      </c>
      <c r="AJ15" s="1725" t="n">
        <v>3</v>
      </c>
      <c r="AK15" s="1725" t="n">
        <v>10</v>
      </c>
      <c r="AL15" s="1725" t="n">
        <v>17</v>
      </c>
      <c r="AM15" s="1725" t="n">
        <v>24</v>
      </c>
      <c r="AN15" s="1725" t="n">
        <v>31</v>
      </c>
      <c r="AO15" s="1725" t="n">
        <v>7</v>
      </c>
      <c r="AP15" s="1725" t="n">
        <v>14</v>
      </c>
      <c r="AQ15" s="1725" t="n">
        <v>21</v>
      </c>
      <c r="AR15" s="1725" t="n">
        <v>28</v>
      </c>
      <c r="AS15" s="1725" t="n">
        <v>5</v>
      </c>
      <c r="AT15" s="62" t="n"/>
      <c r="AU15" s="1725" t="n">
        <v>12</v>
      </c>
      <c r="AV15" s="1725" t="n">
        <v>19</v>
      </c>
      <c r="AW15" s="1725" t="n">
        <v>26</v>
      </c>
      <c r="AX15" s="1725" t="n">
        <v>2</v>
      </c>
      <c r="AY15" s="1725" t="n">
        <v>9</v>
      </c>
      <c r="AZ15" s="1725" t="n">
        <v>16</v>
      </c>
      <c r="BA15" s="1725" t="n">
        <v>23</v>
      </c>
      <c r="BB15" s="1726" t="n">
        <v>31</v>
      </c>
      <c r="BC15" s="59" t="n"/>
      <c r="BD15" s="64" t="n"/>
      <c r="BE15" s="64" t="n"/>
      <c r="BF15" s="64" t="n"/>
      <c r="BG15" s="64" t="n"/>
      <c r="BH15" s="64" t="n"/>
      <c r="BI15" s="65" t="n"/>
      <c r="BJ15" s="8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68" t="n"/>
      <c r="B16" s="3629" t="n">
        <v>1</v>
      </c>
      <c r="C16" s="2974">
        <f>B16+1</f>
        <v/>
      </c>
      <c r="D16" s="2974">
        <f>C16+1</f>
        <v/>
      </c>
      <c r="E16" s="2974">
        <f>D16+1</f>
        <v/>
      </c>
      <c r="F16" s="2974">
        <f>E16+1</f>
        <v/>
      </c>
      <c r="G16" s="2974">
        <f>F16+1</f>
        <v/>
      </c>
      <c r="H16" s="2974">
        <f>G16+1</f>
        <v/>
      </c>
      <c r="I16" s="2974">
        <f>H16+1</f>
        <v/>
      </c>
      <c r="J16" s="2974">
        <f>I16+1</f>
        <v/>
      </c>
      <c r="K16" s="2974">
        <f>J16+1</f>
        <v/>
      </c>
      <c r="L16" s="2974">
        <f>K16+1</f>
        <v/>
      </c>
      <c r="M16" s="2974">
        <f>L16+1</f>
        <v/>
      </c>
      <c r="N16" s="2974">
        <f>M16+1</f>
        <v/>
      </c>
      <c r="O16" s="2974">
        <f>N16+1</f>
        <v/>
      </c>
      <c r="P16" s="2974">
        <f>O16+1</f>
        <v/>
      </c>
      <c r="Q16" s="2974">
        <f>P16+1</f>
        <v/>
      </c>
      <c r="R16" s="2974">
        <f>Q16+1</f>
        <v/>
      </c>
      <c r="S16" s="2974">
        <f>R16+1</f>
        <v/>
      </c>
      <c r="T16" s="2974">
        <f>S16+1</f>
        <v/>
      </c>
      <c r="U16" s="2974">
        <f>T16+1</f>
        <v/>
      </c>
      <c r="V16" s="2974">
        <f>U16+1</f>
        <v/>
      </c>
      <c r="W16" s="2974">
        <f>V16+1</f>
        <v/>
      </c>
      <c r="X16" s="2974">
        <f>W16+1</f>
        <v/>
      </c>
      <c r="Y16" s="2974">
        <f>X16+1</f>
        <v/>
      </c>
      <c r="Z16" s="2974">
        <f>Y16+1</f>
        <v/>
      </c>
      <c r="AA16" s="2974">
        <f>Z16+1</f>
        <v/>
      </c>
      <c r="AB16" s="2974">
        <f>AA16+1</f>
        <v/>
      </c>
      <c r="AC16" s="2974">
        <f>AB16+1</f>
        <v/>
      </c>
      <c r="AD16" s="2974">
        <f>AC16+1</f>
        <v/>
      </c>
      <c r="AE16" s="2974">
        <f>AD16+1</f>
        <v/>
      </c>
      <c r="AF16" s="2974">
        <f>AE16+1</f>
        <v/>
      </c>
      <c r="AG16" s="2974">
        <f>AF16+1</f>
        <v/>
      </c>
      <c r="AH16" s="2974">
        <f>AG16+1</f>
        <v/>
      </c>
      <c r="AI16" s="2974">
        <f>AH16+1</f>
        <v/>
      </c>
      <c r="AJ16" s="2974">
        <f>AI16+1</f>
        <v/>
      </c>
      <c r="AK16" s="2974">
        <f>AJ16+1</f>
        <v/>
      </c>
      <c r="AL16" s="2974">
        <f>AK16+1</f>
        <v/>
      </c>
      <c r="AM16" s="2974">
        <f>AL16+1</f>
        <v/>
      </c>
      <c r="AN16" s="2974">
        <f>AM16+1</f>
        <v/>
      </c>
      <c r="AO16" s="2974">
        <f>AN16+1</f>
        <v/>
      </c>
      <c r="AP16" s="2974">
        <f>AO16+1</f>
        <v/>
      </c>
      <c r="AQ16" s="2974">
        <f>AP16+1</f>
        <v/>
      </c>
      <c r="AR16" s="2974">
        <f>AQ16+1</f>
        <v/>
      </c>
      <c r="AS16" s="2974">
        <f>AR16+1</f>
        <v/>
      </c>
      <c r="AT16" s="70" t="n"/>
      <c r="AU16" s="2974">
        <f>AS16+1</f>
        <v/>
      </c>
      <c r="AV16" s="2974">
        <f>AU16+1</f>
        <v/>
      </c>
      <c r="AW16" s="2974">
        <f>AV16+1</f>
        <v/>
      </c>
      <c r="AX16" s="2974">
        <f>AW16+1</f>
        <v/>
      </c>
      <c r="AY16" s="2974">
        <f>AX16+1</f>
        <v/>
      </c>
      <c r="AZ16" s="2974">
        <f>AY16+1</f>
        <v/>
      </c>
      <c r="BA16" s="2974">
        <f>AZ16+1</f>
        <v/>
      </c>
      <c r="BB16" s="3245">
        <f>BA16+1</f>
        <v/>
      </c>
      <c r="BC16" s="72" t="n"/>
      <c r="BD16" s="73" t="n"/>
      <c r="BE16" s="73" t="n"/>
      <c r="BF16" s="73" t="n"/>
      <c r="BG16" s="73" t="n"/>
      <c r="BH16" s="73" t="n"/>
      <c r="BI16" s="74" t="n"/>
      <c r="BJ16" s="8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576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1727" t="n"/>
      <c r="AV17" s="108" t="n"/>
      <c r="AW17" s="108" t="n"/>
      <c r="AX17" s="108" t="n"/>
      <c r="AY17" s="108" t="n"/>
      <c r="AZ17" s="108" t="n"/>
      <c r="BA17" s="108" t="n"/>
      <c r="BB17" s="148" t="n"/>
      <c r="BC17" s="76" t="n">
        <v>24</v>
      </c>
      <c r="BD17" s="80" t="n">
        <v>6</v>
      </c>
      <c r="BE17" s="80" t="n">
        <v>2</v>
      </c>
      <c r="BF17" s="80" t="n">
        <v>8</v>
      </c>
      <c r="BG17" s="80" t="n">
        <v>2</v>
      </c>
      <c r="BH17" s="80" t="n">
        <v>2</v>
      </c>
      <c r="BI17" s="87">
        <f>SUM(BC17:BH17)</f>
        <v/>
      </c>
      <c r="BJ17" s="526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2458" t="inlineStr">
        <is>
          <t>II</t>
        </is>
      </c>
      <c r="B18" s="2459" t="n"/>
      <c r="C18" s="2460" t="n"/>
      <c r="D18" s="2460" t="n"/>
      <c r="E18" s="2460" t="n"/>
      <c r="F18" s="2460" t="n"/>
      <c r="G18" s="2460" t="n"/>
      <c r="H18" s="2460" t="n"/>
      <c r="I18" s="2460" t="n"/>
      <c r="J18" s="2460" t="n"/>
      <c r="K18" s="2460" t="n"/>
      <c r="L18" s="2460" t="n"/>
      <c r="M18" s="2460" t="n"/>
      <c r="N18" s="2460" t="n"/>
      <c r="O18" s="2460" t="n"/>
      <c r="P18" s="2460" t="n"/>
      <c r="Q18" s="2460" t="n"/>
      <c r="R18" s="2460" t="n"/>
      <c r="S18" s="2460" t="n"/>
      <c r="T18" s="2460" t="n"/>
      <c r="U18" s="2460" t="n"/>
      <c r="V18" s="2460" t="n"/>
      <c r="W18" s="2460" t="n"/>
      <c r="X18" s="2460" t="n"/>
      <c r="Y18" s="2460" t="n"/>
      <c r="Z18" s="2460" t="n"/>
      <c r="AA18" s="2460" t="n"/>
      <c r="AB18" s="2460" t="n"/>
      <c r="AC18" s="2460" t="n"/>
      <c r="AD18" s="2461" t="n"/>
      <c r="AE18" s="2461" t="n"/>
      <c r="AF18" s="2461" t="n"/>
      <c r="AG18" s="2461" t="n"/>
      <c r="AH18" s="2461" t="n"/>
      <c r="AI18" s="2460" t="n"/>
      <c r="AJ18" s="2460" t="n"/>
      <c r="AK18" s="2460" t="n"/>
      <c r="AL18" s="2460" t="n"/>
      <c r="AM18" s="2460" t="n"/>
      <c r="AN18" s="2460" t="n"/>
      <c r="AO18" s="2460" t="n"/>
      <c r="AP18" s="2460" t="n"/>
      <c r="AQ18" s="2462" t="n"/>
      <c r="AR18" s="2462" t="n"/>
      <c r="AS18" s="2462" t="n"/>
      <c r="AT18" s="2463" t="n"/>
      <c r="AU18" s="2462" t="n"/>
      <c r="AV18" s="2463" t="n"/>
      <c r="AW18" s="2462" t="n"/>
      <c r="AX18" s="2463" t="n"/>
      <c r="AY18" s="2462" t="n"/>
      <c r="AZ18" s="2463" t="n"/>
      <c r="BA18" s="2462" t="n"/>
      <c r="BB18" s="2463" t="n"/>
      <c r="BC18" s="2858" t="n">
        <v>26</v>
      </c>
      <c r="BD18" s="2467" t="n">
        <v>4</v>
      </c>
      <c r="BE18" s="2467" t="n">
        <v>2</v>
      </c>
      <c r="BF18" s="2467" t="n">
        <v>8</v>
      </c>
      <c r="BG18" s="2467" t="n">
        <v>2</v>
      </c>
      <c r="BH18" s="2467" t="n">
        <v>2</v>
      </c>
      <c r="BI18" s="2859">
        <f>SUM(BC18:BH18)</f>
        <v/>
      </c>
      <c r="BJ18" s="3630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9" t="n"/>
      <c r="BC19" s="940" t="n">
        <v>24</v>
      </c>
      <c r="BD19" s="339" t="n">
        <v>6</v>
      </c>
      <c r="BE19" s="339" t="n">
        <v>2</v>
      </c>
      <c r="BF19" s="339" t="n">
        <v>8</v>
      </c>
      <c r="BG19" s="339" t="n">
        <v>2</v>
      </c>
      <c r="BH19" s="339" t="n">
        <v>2</v>
      </c>
      <c r="BI19" s="2457">
        <f>SUM(BC19:BH19)</f>
        <v/>
      </c>
      <c r="BJ19" s="526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8" t="n"/>
      <c r="BK20" s="90" t="n"/>
      <c r="BL20" s="90" t="n"/>
      <c r="BM20" s="90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8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8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1" t="n"/>
      <c r="C23" s="91" t="n"/>
      <c r="D23" s="91" t="n"/>
      <c r="E23" s="91" t="n"/>
      <c r="F23" s="92" t="n"/>
      <c r="G23" s="94" t="n"/>
      <c r="H23" s="94" t="n"/>
      <c r="I23" s="94" t="n"/>
      <c r="J23" s="94" t="n"/>
      <c r="K23" s="94" t="n"/>
      <c r="L23" s="94" t="n"/>
      <c r="M23" s="94" t="n"/>
      <c r="N23" s="94" t="n"/>
      <c r="O23" s="94" t="n"/>
      <c r="P23" s="94" t="n"/>
      <c r="Q23" s="94" t="n"/>
      <c r="R23" s="94" t="n"/>
      <c r="S23" s="91" t="n"/>
      <c r="T23" s="91" t="n"/>
      <c r="U23" s="91" t="n"/>
      <c r="V23" s="91" t="n"/>
      <c r="W23" s="91" t="n"/>
      <c r="X23" s="91" t="n"/>
      <c r="Y23" s="91" t="n"/>
      <c r="Z23" s="91" t="n"/>
      <c r="AA23" s="92" t="n"/>
      <c r="AB23" s="92" t="n"/>
      <c r="AC23" s="94" t="n"/>
      <c r="AD23" s="94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2" t="n"/>
      <c r="AO23" s="92" t="n"/>
      <c r="AP23" s="1450" t="n"/>
      <c r="AQ23" s="94" t="n"/>
      <c r="AR23" s="91" t="n"/>
      <c r="AS23" s="91" t="n"/>
      <c r="AT23" s="91" t="n"/>
      <c r="AU23" s="91" t="n"/>
      <c r="AV23" s="91" t="n"/>
      <c r="AW23" s="91" t="n"/>
      <c r="AX23" s="97" t="n"/>
      <c r="AY23" s="97" t="n"/>
      <c r="AZ23" s="97" t="n"/>
      <c r="BA23" s="97" t="n"/>
      <c r="BB23" s="97" t="n"/>
      <c r="BC23" s="97" t="n"/>
      <c r="BD23" s="97" t="n"/>
      <c r="BE23" s="97" t="n"/>
      <c r="BF23" s="97" t="n"/>
      <c r="BG23" s="97" t="n"/>
      <c r="BH23" s="97" t="n"/>
      <c r="BI23" s="97" t="n"/>
      <c r="BJ23" s="8" t="n"/>
      <c r="BK23" s="91" t="n"/>
      <c r="BL23" s="91" t="n"/>
      <c r="BM23" s="91" t="n"/>
      <c r="BN23" s="9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41" t="n"/>
      <c r="BP24" s="41" t="n"/>
      <c r="BQ24" s="41" t="n"/>
      <c r="BR24" s="41" t="n"/>
      <c r="BS24" s="41" t="n"/>
      <c r="BT24" s="41" t="n"/>
      <c r="BU24" s="41" t="n"/>
      <c r="BV24" s="41" t="n"/>
      <c r="BW24" s="41" t="n"/>
      <c r="BX24" s="41" t="n"/>
      <c r="BY24" s="41" t="n"/>
      <c r="BZ24" s="41" t="n"/>
      <c r="CA24" s="41" t="n"/>
      <c r="CB24" s="41" t="n"/>
      <c r="CC24" s="41" t="n"/>
      <c r="CD24" s="41" t="n"/>
      <c r="CE24" s="41" t="n"/>
      <c r="CF24" s="41" t="n"/>
      <c r="CG24" s="41" t="n"/>
      <c r="CH24" s="41" t="n"/>
      <c r="CI24" s="41" t="n"/>
      <c r="CJ24" s="41" t="n"/>
      <c r="CK24" s="41" t="n"/>
      <c r="CL24" s="41" t="n"/>
      <c r="CM24" s="41" t="n"/>
    </row>
    <row r="25">
      <c r="A25" s="1733" t="inlineStr">
        <is>
          <t>№
п/п</t>
        </is>
      </c>
      <c r="B25" s="1734" t="n"/>
      <c r="C25" s="594" t="inlineStr">
        <is>
          <t>Название модуля, учебной дисциплины, курсового проекта                                  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1739" t="inlineStr">
        <is>
          <t>Экзамены</t>
        </is>
      </c>
      <c r="AF25" s="1734" t="n"/>
      <c r="AG25" s="1735" t="inlineStr">
        <is>
          <t>Зачеты</t>
        </is>
      </c>
      <c r="AH25" s="1734" t="n"/>
      <c r="AI25" s="1736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737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594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25" t="n"/>
      <c r="BL25" s="25" t="n"/>
      <c r="BM25" s="25" t="n"/>
      <c r="BN25" s="25" t="n"/>
      <c r="BO25" s="25" t="n"/>
      <c r="BP25" s="25" t="n"/>
      <c r="BQ25" s="25" t="n"/>
      <c r="BR25" s="25" t="n"/>
      <c r="BS25" s="25" t="n"/>
      <c r="BT25" s="25" t="n"/>
      <c r="BU25" s="25" t="n"/>
      <c r="BV25" s="25" t="n"/>
      <c r="BW25" s="25" t="n"/>
      <c r="BX25" s="25" t="n"/>
      <c r="BY25" s="25" t="n"/>
      <c r="BZ25" s="25" t="n"/>
      <c r="CA25" s="25" t="n"/>
      <c r="CB25" s="25" t="n"/>
      <c r="CC25" s="25" t="n"/>
      <c r="CD25" s="25" t="n"/>
      <c r="CE25" s="25" t="n"/>
      <c r="CF25" s="25" t="n"/>
      <c r="CG25" s="25" t="n"/>
      <c r="CH25" s="25" t="n"/>
      <c r="CI25" s="25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2979" t="inlineStr">
        <is>
          <t>Всего</t>
        </is>
      </c>
      <c r="AJ26" s="1734" t="n"/>
      <c r="AK26" s="3318" t="inlineStr">
        <is>
          <t>Аудиторных</t>
        </is>
      </c>
      <c r="AL26" s="1734" t="n"/>
      <c r="AM26" s="3631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737" t="n"/>
      <c r="AU26" s="2362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12" t="n"/>
      <c r="BH26" s="1" t="n"/>
      <c r="BI26" s="114" t="n"/>
      <c r="BJ26" s="112" t="n"/>
      <c r="BK26" s="25" t="n"/>
      <c r="BL26" s="25" t="n"/>
      <c r="BM26" s="25" t="n"/>
      <c r="BN26" s="25" t="n"/>
      <c r="BO26" s="25" t="n"/>
      <c r="BP26" s="25" t="n"/>
      <c r="BQ26" s="25" t="n"/>
      <c r="BR26" s="25" t="n"/>
      <c r="BS26" s="25" t="n"/>
      <c r="BT26" s="25" t="n"/>
      <c r="BU26" s="25" t="n"/>
      <c r="BV26" s="25" t="n"/>
      <c r="BW26" s="25" t="n"/>
      <c r="BX26" s="25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738" t="n"/>
      <c r="AK27" s="116" t="n"/>
      <c r="AL27" s="1738" t="n"/>
      <c r="AM27" s="3632" t="inlineStr">
        <is>
          <t xml:space="preserve"> Лекции</t>
        </is>
      </c>
      <c r="AN27" s="53" t="n"/>
      <c r="AO27" s="3322" t="inlineStr">
        <is>
          <t>Лабораторные</t>
        </is>
      </c>
      <c r="AP27" s="53" t="n"/>
      <c r="AQ27" s="3322" t="inlineStr">
        <is>
          <t>Практические</t>
        </is>
      </c>
      <c r="AR27" s="53" t="n"/>
      <c r="AS27" s="3322" t="inlineStr">
        <is>
          <t>Семинарские</t>
        </is>
      </c>
      <c r="AT27" s="53" t="n"/>
      <c r="AU27" s="1246" t="inlineStr">
        <is>
          <t>1 семестр,</t>
        </is>
      </c>
      <c r="AV27" s="123" t="n"/>
      <c r="AW27" s="123" t="n"/>
      <c r="AX27" s="123" t="n"/>
      <c r="AY27" s="123" t="n"/>
      <c r="AZ27" s="124" t="n"/>
      <c r="BA27" s="1247" t="inlineStr">
        <is>
          <t>2 семестр,</t>
        </is>
      </c>
      <c r="BB27" s="123" t="n"/>
      <c r="BC27" s="123" t="n"/>
      <c r="BD27" s="123" t="n"/>
      <c r="BE27" s="123" t="n"/>
      <c r="BF27" s="161" t="n"/>
      <c r="BG27" s="112" t="n"/>
      <c r="BH27" s="1" t="n"/>
      <c r="BI27" s="114" t="n"/>
      <c r="BJ27" s="112" t="n"/>
      <c r="BK27" s="25" t="n"/>
      <c r="BL27" s="25" t="n"/>
      <c r="BM27" s="25" t="n"/>
      <c r="BN27" s="25" t="n"/>
      <c r="BO27" s="25" t="n"/>
      <c r="BP27" s="25" t="n"/>
      <c r="BQ27" s="25" t="n"/>
      <c r="BR27" s="25" t="n"/>
      <c r="BS27" s="25" t="n"/>
      <c r="BT27" s="25" t="n"/>
      <c r="BU27" s="25" t="n"/>
      <c r="BV27" s="25" t="n"/>
      <c r="BW27" s="25" t="n"/>
      <c r="BX27" s="25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12" t="n"/>
      <c r="AN28" s="115" t="n"/>
      <c r="AO28" s="116" t="n"/>
      <c r="AP28" s="115" t="n"/>
      <c r="AQ28" s="116" t="n"/>
      <c r="AR28" s="115" t="n"/>
      <c r="AS28" s="116" t="n"/>
      <c r="AT28" s="115" t="n"/>
      <c r="AU28" s="2918" t="n">
        <v>15</v>
      </c>
      <c r="AV28" s="191" t="n"/>
      <c r="AW28" s="2406" t="inlineStr">
        <is>
          <t>недель</t>
        </is>
      </c>
      <c r="AX28" s="191" t="n"/>
      <c r="AY28" s="191" t="n"/>
      <c r="AZ28" s="197" t="n"/>
      <c r="BA28" s="3633" t="n">
        <v>9</v>
      </c>
      <c r="BB28" s="191" t="n"/>
      <c r="BC28" s="2404" t="inlineStr">
        <is>
          <t>недель</t>
        </is>
      </c>
      <c r="BD28" s="191" t="n"/>
      <c r="BE28" s="191" t="n"/>
      <c r="BF28" s="192" t="n"/>
      <c r="BG28" s="112" t="n"/>
      <c r="BH28" s="1" t="n"/>
      <c r="BI28" s="114" t="n"/>
      <c r="BJ28" s="112" t="n"/>
      <c r="BK28" s="25" t="n"/>
      <c r="BL28" s="25" t="n"/>
      <c r="BM28" s="25" t="n"/>
      <c r="BN28" s="25" t="n"/>
      <c r="BO28" s="25" t="n"/>
      <c r="BP28" s="25" t="n"/>
      <c r="BQ28" s="25" t="n"/>
      <c r="BR28" s="25" t="n"/>
      <c r="BS28" s="25" t="n"/>
      <c r="BT28" s="25" t="n"/>
      <c r="BU28" s="25" t="n"/>
      <c r="BV28" s="25" t="n"/>
      <c r="BW28" s="25" t="n"/>
      <c r="BX28" s="25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44" t="n"/>
      <c r="B29" s="1745" t="n"/>
      <c r="C29" s="606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544" t="n"/>
      <c r="V29" s="544" t="n"/>
      <c r="W29" s="544" t="n"/>
      <c r="X29" s="544" t="n"/>
      <c r="Y29" s="544" t="n"/>
      <c r="Z29" s="544" t="n"/>
      <c r="AA29" s="544" t="n"/>
      <c r="AB29" s="544" t="n"/>
      <c r="AC29" s="544" t="n"/>
      <c r="AD29" s="607" t="n"/>
      <c r="AE29" s="1744" t="n"/>
      <c r="AF29" s="1745" t="n"/>
      <c r="AG29" s="1746" t="n"/>
      <c r="AH29" s="1745" t="n"/>
      <c r="AI29" s="1744" t="n"/>
      <c r="AJ29" s="1745" t="n"/>
      <c r="AK29" s="1747" t="n"/>
      <c r="AL29" s="1745" t="n"/>
      <c r="AM29" s="1744" t="n"/>
      <c r="AN29" s="1748" t="n"/>
      <c r="AO29" s="1747" t="n"/>
      <c r="AP29" s="1748" t="n"/>
      <c r="AQ29" s="1747" t="n"/>
      <c r="AR29" s="1748" t="n"/>
      <c r="AS29" s="1747" t="n"/>
      <c r="AT29" s="1748" t="n"/>
      <c r="AU29" s="914" t="inlineStr">
        <is>
          <t>Всего часов</t>
        </is>
      </c>
      <c r="AV29" s="109" t="n"/>
      <c r="AW29" s="305" t="inlineStr">
        <is>
          <t>Ауд.часов</t>
        </is>
      </c>
      <c r="AX29" s="109" t="n"/>
      <c r="AY29" s="305" t="inlineStr">
        <is>
          <t>Зач.единиц</t>
        </is>
      </c>
      <c r="AZ29" s="109" t="n"/>
      <c r="BA29" s="305" t="inlineStr">
        <is>
          <t>Всего часов</t>
        </is>
      </c>
      <c r="BB29" s="109" t="n"/>
      <c r="BC29" s="305" t="inlineStr">
        <is>
          <t>Ауд.часов</t>
        </is>
      </c>
      <c r="BD29" s="109" t="n"/>
      <c r="BE29" s="305" t="inlineStr">
        <is>
          <t>Зач.единиц</t>
        </is>
      </c>
      <c r="BF29" s="109" t="n"/>
      <c r="BG29" s="606" t="n"/>
      <c r="BH29" s="544" t="n"/>
      <c r="BI29" s="607" t="n"/>
      <c r="BJ29" s="112" t="n"/>
      <c r="BK29" s="25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25" t="n"/>
      <c r="BW29" s="25" t="n"/>
      <c r="BX29" s="25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51" t="n">
        <v>1</v>
      </c>
      <c r="B30" s="1737" t="n"/>
      <c r="C30" s="1238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1752" t="n"/>
      <c r="AF30" s="1753" t="n"/>
      <c r="AG30" s="1754" t="n"/>
      <c r="AH30" s="1754" t="n"/>
      <c r="AI30" s="1755">
        <f>AI31+AI35</f>
        <v/>
      </c>
      <c r="AJ30" s="1737" t="n"/>
      <c r="AK30" s="2476">
        <f>AK31+AK35</f>
        <v/>
      </c>
      <c r="AL30" s="1737" t="n"/>
      <c r="AM30" s="1759">
        <f>AM31+AM35</f>
        <v/>
      </c>
      <c r="AN30" s="109" t="n"/>
      <c r="AO30" s="1758">
        <f>AO31+AO35</f>
        <v/>
      </c>
      <c r="AP30" s="109" t="n"/>
      <c r="AQ30" s="1758">
        <f>AQ31+AQ35</f>
        <v/>
      </c>
      <c r="AR30" s="109" t="n"/>
      <c r="AS30" s="1758">
        <f>SUM(AS31:AT33)</f>
        <v/>
      </c>
      <c r="AT30" s="109" t="n"/>
      <c r="AU30" s="1759">
        <f>AU31+AU35</f>
        <v/>
      </c>
      <c r="AV30" s="109" t="n"/>
      <c r="AW30" s="1758">
        <f>AW31+AW35</f>
        <v/>
      </c>
      <c r="AX30" s="109" t="n"/>
      <c r="AY30" s="1758">
        <f>AY31+AY35</f>
        <v/>
      </c>
      <c r="AZ30" s="109" t="n"/>
      <c r="BA30" s="1758">
        <f>BA31+BA35</f>
        <v/>
      </c>
      <c r="BB30" s="109" t="n"/>
      <c r="BC30" s="1758">
        <f>BC31+BC35</f>
        <v/>
      </c>
      <c r="BD30" s="109" t="n"/>
      <c r="BE30" s="1758">
        <f>BE31++BE35</f>
        <v/>
      </c>
      <c r="BF30" s="109" t="n"/>
      <c r="BG30" s="2994" t="n"/>
      <c r="BH30" s="108" t="n"/>
      <c r="BI30" s="1737" t="n"/>
      <c r="BJ30" s="1070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25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61" t="inlineStr">
        <is>
          <t xml:space="preserve">1.1 </t>
        </is>
      </c>
      <c r="B31" s="1762" t="n"/>
      <c r="C31" s="1186" t="inlineStr">
        <is>
          <t>Модуль  "Машины, аппараты, процессы"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1763" t="n"/>
      <c r="AF31" s="1764" t="n"/>
      <c r="AG31" s="679" t="n"/>
      <c r="AH31" s="679" t="n"/>
      <c r="AI31" s="1765">
        <f>AI32+AI33+AI34</f>
        <v/>
      </c>
      <c r="AJ31" s="1766" t="n"/>
      <c r="AK31" s="3634">
        <f>AK32+AK33+AK34</f>
        <v/>
      </c>
      <c r="AL31" s="1766" t="n"/>
      <c r="AM31" s="167">
        <f>AM32+AM33+AM34</f>
        <v/>
      </c>
      <c r="AN31" s="124" t="n"/>
      <c r="AO31" s="232">
        <f>AO32+AO33+AO34</f>
        <v/>
      </c>
      <c r="AP31" s="124" t="n"/>
      <c r="AQ31" s="232">
        <f>AQ32+AQ33+AQ34</f>
        <v/>
      </c>
      <c r="AR31" s="124" t="n"/>
      <c r="AS31" s="232">
        <f>AS32+AS33+AS34</f>
        <v/>
      </c>
      <c r="AT31" s="124" t="n"/>
      <c r="AU31" s="167">
        <f>AU32+AV33+AU34</f>
        <v/>
      </c>
      <c r="AV31" s="124" t="n"/>
      <c r="AW31" s="232">
        <f>AW32+AX33+AW34</f>
        <v/>
      </c>
      <c r="AX31" s="124" t="n"/>
      <c r="AY31" s="232">
        <f>AY32+AZ33+AY34</f>
        <v/>
      </c>
      <c r="AZ31" s="124" t="n"/>
      <c r="BA31" s="232">
        <f>BB32+BA33+BA34</f>
        <v/>
      </c>
      <c r="BB31" s="124" t="n"/>
      <c r="BC31" s="232">
        <f>BD32+BC33+BC34</f>
        <v/>
      </c>
      <c r="BD31" s="124" t="n"/>
      <c r="BE31" s="232">
        <f>BE32+BE33+BE34</f>
        <v/>
      </c>
      <c r="BF31" s="124" t="n"/>
      <c r="BG31" s="3635" t="n"/>
      <c r="BH31" s="123" t="n"/>
      <c r="BI31" s="161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25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9" t="inlineStr">
        <is>
          <t>1.1.1</t>
        </is>
      </c>
      <c r="B32" s="1770" t="n"/>
      <c r="C32" s="1260" t="inlineStr">
        <is>
          <t>Конструкционное совершенствование оборудования для проведения технологических процессов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>
        <v>1</v>
      </c>
      <c r="AF32" s="1770" t="n"/>
      <c r="AG32" s="125" t="n"/>
      <c r="AH32" s="605" t="n"/>
      <c r="AI32" s="1796">
        <f>AU32+BB32</f>
        <v/>
      </c>
      <c r="AJ32" s="128" t="n"/>
      <c r="AK32" s="1773">
        <f>AM32+AO32+AQ32+AS32</f>
        <v/>
      </c>
      <c r="AL32" s="1770" t="n"/>
      <c r="AM32" s="177" t="n">
        <v>24</v>
      </c>
      <c r="AN32" s="128" t="n"/>
      <c r="AO32" s="93" t="n"/>
      <c r="AP32" s="128" t="n"/>
      <c r="AQ32" s="93" t="n">
        <v>22</v>
      </c>
      <c r="AR32" s="128" t="n"/>
      <c r="AS32" s="93" t="n"/>
      <c r="AT32" s="128" t="n"/>
      <c r="AU32" s="177">
        <f>AY32*36</f>
        <v/>
      </c>
      <c r="AV32" s="128" t="n"/>
      <c r="AW32" s="93">
        <f>AK32</f>
        <v/>
      </c>
      <c r="AX32" s="128" t="n"/>
      <c r="AY32" s="93" t="n">
        <v>3</v>
      </c>
      <c r="AZ32" s="128" t="n"/>
      <c r="BA32" s="93" t="n"/>
      <c r="BB32" s="128" t="n"/>
      <c r="BC32" s="93" t="n"/>
      <c r="BD32" s="128" t="n"/>
      <c r="BE32" s="93" t="n"/>
      <c r="BF32" s="128" t="n"/>
      <c r="BG32" s="1385" t="inlineStr">
        <is>
          <t>УПК-1</t>
        </is>
      </c>
      <c r="BH32" s="126" t="n"/>
      <c r="BI32" s="175" t="n"/>
      <c r="BJ32" s="1070" t="inlineStr">
        <is>
          <t>МиАХиСП</t>
        </is>
      </c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25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1769" t="inlineStr">
        <is>
          <t>1.1.2</t>
        </is>
      </c>
      <c r="B33" s="1770" t="n"/>
      <c r="C33" s="1260" t="inlineStr">
        <is>
          <t>Механика многофазных систем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>
        <v>2</v>
      </c>
      <c r="AF33" s="1770" t="n"/>
      <c r="AG33" s="125" t="n"/>
      <c r="AH33" s="605" t="n"/>
      <c r="AI33" s="1796">
        <f>BA33+AV33</f>
        <v/>
      </c>
      <c r="AJ33" s="128" t="n"/>
      <c r="AK33" s="1773">
        <f>AM33+AO33+AQ33+AS33</f>
        <v/>
      </c>
      <c r="AL33" s="1770" t="n"/>
      <c r="AM33" s="177" t="n">
        <v>24</v>
      </c>
      <c r="AN33" s="128" t="n"/>
      <c r="AO33" s="93" t="n"/>
      <c r="AP33" s="128" t="n"/>
      <c r="AQ33" s="93" t="n">
        <v>22</v>
      </c>
      <c r="AR33" s="128" t="n"/>
      <c r="AS33" s="93" t="n"/>
      <c r="AT33" s="128" t="n"/>
      <c r="AU33" s="177" t="n"/>
      <c r="AV33" s="128" t="n"/>
      <c r="AW33" s="93" t="n"/>
      <c r="AX33" s="128" t="n"/>
      <c r="AY33" s="1774" t="n"/>
      <c r="AZ33" s="128" t="n"/>
      <c r="BA33" s="93">
        <f>BE33*36</f>
        <v/>
      </c>
      <c r="BB33" s="128" t="n"/>
      <c r="BC33" s="93">
        <f>AK33</f>
        <v/>
      </c>
      <c r="BD33" s="128" t="n"/>
      <c r="BE33" s="93" t="n">
        <v>3</v>
      </c>
      <c r="BF33" s="128" t="n"/>
      <c r="BG33" s="1385" t="inlineStr">
        <is>
          <t>УПК-3</t>
        </is>
      </c>
      <c r="BH33" s="126" t="n"/>
      <c r="BI33" s="175" t="n"/>
      <c r="BJ33" s="1070" t="inlineStr">
        <is>
          <t>МиАХиСП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25" t="n"/>
      <c r="BW33" s="25" t="n"/>
      <c r="BX33" s="25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1.1.3</t>
        </is>
      </c>
      <c r="B34" s="1770" t="n"/>
      <c r="C34" s="1260" t="inlineStr">
        <is>
          <t>Инновационные технологии и оборудование производств отрасли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771" t="n"/>
      <c r="AF34" s="1770" t="n"/>
      <c r="AG34" s="182" t="n">
        <v>2</v>
      </c>
      <c r="AH34" s="175" t="n"/>
      <c r="AI34" s="1796">
        <f>BA34+AV34</f>
        <v/>
      </c>
      <c r="AJ34" s="128" t="n"/>
      <c r="AK34" s="1773">
        <f>AM34+AO34+AQ34+AS34</f>
        <v/>
      </c>
      <c r="AL34" s="1770" t="n"/>
      <c r="AM34" s="177" t="n">
        <v>22</v>
      </c>
      <c r="AN34" s="128" t="n"/>
      <c r="AO34" s="93" t="n"/>
      <c r="AP34" s="128" t="n"/>
      <c r="AQ34" s="93" t="n"/>
      <c r="AR34" s="128" t="n"/>
      <c r="AS34" s="93" t="n">
        <v>20</v>
      </c>
      <c r="AT34" s="128" t="n"/>
      <c r="AU34" s="177">
        <f>AY34*36</f>
        <v/>
      </c>
      <c r="AV34" s="128" t="n"/>
      <c r="AW34" s="93" t="n"/>
      <c r="AX34" s="128" t="n"/>
      <c r="AY34" s="93" t="n"/>
      <c r="AZ34" s="128" t="n"/>
      <c r="BA34" s="93">
        <f>BE34*36</f>
        <v/>
      </c>
      <c r="BB34" s="128" t="n"/>
      <c r="BC34" s="93" t="n">
        <v>42</v>
      </c>
      <c r="BD34" s="128" t="n"/>
      <c r="BE34" s="93" t="n">
        <v>3</v>
      </c>
      <c r="BF34" s="128" t="n"/>
      <c r="BG34" s="1385" t="inlineStr">
        <is>
          <t>УПК-2</t>
        </is>
      </c>
      <c r="BH34" s="126" t="n"/>
      <c r="BI34" s="175" t="n"/>
      <c r="BJ34" s="1070" t="inlineStr">
        <is>
          <t>МиАХиСП</t>
        </is>
      </c>
      <c r="BK34" s="25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25" t="n"/>
      <c r="BW34" s="25" t="n"/>
      <c r="BX34" s="25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6" t="inlineStr">
        <is>
          <t>1.2</t>
        </is>
      </c>
      <c r="B35" s="175" t="n"/>
      <c r="C35" s="1266" t="inlineStr">
        <is>
          <t>Модуль  "Научно-исследовательская работа"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182" t="n"/>
      <c r="AF35" s="175" t="n"/>
      <c r="AG35" s="182" t="n"/>
      <c r="AH35" s="175" t="n"/>
      <c r="AI35" s="1824">
        <f>AI36+AI37</f>
        <v/>
      </c>
      <c r="AJ35" s="128" t="n"/>
      <c r="AK35" s="1776" t="n">
        <v>52</v>
      </c>
      <c r="AL35" s="1770" t="n"/>
      <c r="AM35" s="188">
        <f>AM36+AM37</f>
        <v/>
      </c>
      <c r="AN35" s="128" t="n"/>
      <c r="AO35" s="95">
        <f>AO36+AO37</f>
        <v/>
      </c>
      <c r="AP35" s="128" t="n"/>
      <c r="AQ35" s="95" t="n"/>
      <c r="AR35" s="128" t="n"/>
      <c r="AS35" s="95" t="n"/>
      <c r="AT35" s="128" t="n"/>
      <c r="AU35" s="188">
        <f>AU36+AU37</f>
        <v/>
      </c>
      <c r="AV35" s="128" t="n"/>
      <c r="AW35" s="95" t="n">
        <v>52</v>
      </c>
      <c r="AX35" s="128" t="n"/>
      <c r="AY35" s="95">
        <f>AY36+AY37</f>
        <v/>
      </c>
      <c r="AZ35" s="128" t="n"/>
      <c r="BA35" s="95" t="n">
        <v>108</v>
      </c>
      <c r="BB35" s="128" t="n"/>
      <c r="BC35" s="95" t="n"/>
      <c r="BD35" s="128" t="n"/>
      <c r="BE35" s="95">
        <f>BE36+BE37</f>
        <v/>
      </c>
      <c r="BF35" s="128" t="n"/>
      <c r="BG35" s="1385" t="n"/>
      <c r="BH35" s="126" t="n"/>
      <c r="BI35" s="175" t="n"/>
      <c r="BJ35" s="1777" t="n"/>
      <c r="BK35" s="27" t="n"/>
      <c r="BL35" s="27" t="n"/>
      <c r="BM35" s="27" t="n"/>
      <c r="BN35" s="27" t="n"/>
      <c r="BO35" s="27" t="n"/>
      <c r="BP35" s="27" t="n"/>
      <c r="BQ35" s="27" t="n"/>
      <c r="BR35" s="27" t="n"/>
      <c r="BS35" s="27" t="n"/>
      <c r="BT35" s="27" t="n"/>
      <c r="BU35" s="27" t="n"/>
      <c r="BV35" s="27" t="n"/>
      <c r="BW35" s="27" t="n"/>
      <c r="BX35" s="27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769" t="inlineStr">
        <is>
          <t>1.2.1</t>
        </is>
      </c>
      <c r="B36" s="1770" t="n"/>
      <c r="C36" s="1260" t="inlineStr">
        <is>
          <t>Научно-исследовательский семинар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75" t="n"/>
      <c r="AE36" s="1593" t="n"/>
      <c r="AF36" s="406" t="n"/>
      <c r="AG36" s="605" t="n">
        <v>1</v>
      </c>
      <c r="AH36" s="605" t="n">
        <v>2</v>
      </c>
      <c r="AI36" s="1796" t="n">
        <v>216</v>
      </c>
      <c r="AJ36" s="128" t="n"/>
      <c r="AK36" s="1776" t="n"/>
      <c r="AL36" s="1770" t="n"/>
      <c r="AM36" s="188" t="n"/>
      <c r="AN36" s="128" t="n"/>
      <c r="AO36" s="95" t="n"/>
      <c r="AP36" s="128" t="n"/>
      <c r="AQ36" s="95" t="n"/>
      <c r="AR36" s="128" t="n"/>
      <c r="AS36" s="95" t="n"/>
      <c r="AT36" s="128" t="n"/>
      <c r="AU36" s="177" t="n">
        <v>108</v>
      </c>
      <c r="AV36" s="128" t="n"/>
      <c r="AW36" s="95" t="n"/>
      <c r="AX36" s="128" t="n"/>
      <c r="AY36" s="93" t="n">
        <v>3</v>
      </c>
      <c r="AZ36" s="128" t="n"/>
      <c r="BA36" s="93" t="n">
        <v>108</v>
      </c>
      <c r="BB36" s="128" t="n"/>
      <c r="BC36" s="95" t="n"/>
      <c r="BD36" s="128" t="n"/>
      <c r="BE36" s="93" t="n">
        <v>3</v>
      </c>
      <c r="BF36" s="128" t="n"/>
      <c r="BG36" s="1385" t="inlineStr">
        <is>
          <t>УК-1,4,5,6</t>
        </is>
      </c>
      <c r="BH36" s="126" t="n"/>
      <c r="BI36" s="175" t="n"/>
      <c r="BJ36" s="1070" t="inlineStr">
        <is>
          <t>МиАХиСП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27" t="n"/>
      <c r="BW36" s="27" t="n"/>
      <c r="BX36" s="27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1808" t="inlineStr">
        <is>
          <t>1.2.2</t>
        </is>
      </c>
      <c r="B37" s="1809" t="n"/>
      <c r="C37" s="2700" t="inlineStr">
        <is>
          <t>Информационные технологии в науке и производстве</t>
        </is>
      </c>
      <c r="D37" s="1832" t="n"/>
      <c r="E37" s="1832" t="n"/>
      <c r="F37" s="1832" t="n"/>
      <c r="G37" s="1832" t="n"/>
      <c r="H37" s="1832" t="n"/>
      <c r="I37" s="1832" t="n"/>
      <c r="J37" s="1832" t="n"/>
      <c r="K37" s="1832" t="n"/>
      <c r="L37" s="1832" t="n"/>
      <c r="M37" s="1832" t="n"/>
      <c r="N37" s="1832" t="n"/>
      <c r="O37" s="1832" t="n"/>
      <c r="P37" s="1832" t="n"/>
      <c r="Q37" s="1832" t="n"/>
      <c r="R37" s="1832" t="n"/>
      <c r="S37" s="1832" t="n"/>
      <c r="T37" s="1832" t="n"/>
      <c r="U37" s="1832" t="n"/>
      <c r="V37" s="1832" t="n"/>
      <c r="W37" s="1832" t="n"/>
      <c r="X37" s="1832" t="n"/>
      <c r="Y37" s="1832" t="n"/>
      <c r="Z37" s="1832" t="n"/>
      <c r="AA37" s="1832" t="n"/>
      <c r="AB37" s="1832" t="n"/>
      <c r="AC37" s="1832" t="n"/>
      <c r="AD37" s="1924" t="n"/>
      <c r="AE37" s="649" t="n">
        <v>1</v>
      </c>
      <c r="AF37" s="1138" t="n"/>
      <c r="AG37" s="651" t="n"/>
      <c r="AH37" s="651" t="n"/>
      <c r="AI37" s="3159" t="n">
        <v>108</v>
      </c>
      <c r="AJ37" s="144" t="n"/>
      <c r="AK37" s="2490" t="n">
        <v>52</v>
      </c>
      <c r="AL37" s="1809" t="n"/>
      <c r="AM37" s="227" t="n">
        <v>24</v>
      </c>
      <c r="AN37" s="144" t="n"/>
      <c r="AO37" s="228" t="n">
        <v>28</v>
      </c>
      <c r="AP37" s="144" t="n"/>
      <c r="AQ37" s="3636" t="n"/>
      <c r="AR37" s="144" t="n"/>
      <c r="AS37" s="228" t="n"/>
      <c r="AT37" s="144" t="n"/>
      <c r="AU37" s="227" t="n">
        <v>108</v>
      </c>
      <c r="AV37" s="144" t="n"/>
      <c r="AW37" s="228" t="n">
        <v>52</v>
      </c>
      <c r="AX37" s="144" t="n"/>
      <c r="AY37" s="228" t="n">
        <v>3</v>
      </c>
      <c r="AZ37" s="144" t="n"/>
      <c r="BA37" s="228" t="n"/>
      <c r="BB37" s="144" t="n"/>
      <c r="BC37" s="228" t="n"/>
      <c r="BD37" s="144" t="n"/>
      <c r="BE37" s="228" t="n"/>
      <c r="BF37" s="144" t="n"/>
      <c r="BG37" s="3637" t="inlineStr">
        <is>
          <t>УК-2,5-7,            УПК-4</t>
        </is>
      </c>
      <c r="BH37" s="1832" t="n"/>
      <c r="BI37" s="1924" t="n"/>
      <c r="BJ37" s="1070" t="inlineStr">
        <is>
          <t>АППиЭ</t>
        </is>
      </c>
      <c r="BK37" s="25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1751" t="inlineStr">
        <is>
          <t>2</t>
        </is>
      </c>
      <c r="B38" s="1737" t="n"/>
      <c r="C38" s="1238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1752" t="n"/>
      <c r="AF38" s="1753" t="n"/>
      <c r="AG38" s="1754" t="n"/>
      <c r="AH38" s="1754" t="n"/>
      <c r="AI38" s="1755">
        <f>AI39+AI40+AI44+AI47</f>
        <v/>
      </c>
      <c r="AJ38" s="1737" t="n"/>
      <c r="AK38" s="2476">
        <f>AK39+AK40+AK44+AK47</f>
        <v/>
      </c>
      <c r="AL38" s="1737" t="n"/>
      <c r="AM38" s="1759">
        <f>AM39+AM40+AM44+AM47</f>
        <v/>
      </c>
      <c r="AN38" s="109" t="n"/>
      <c r="AO38" s="1758">
        <f>AO39+AO40+AO44+AO47</f>
        <v/>
      </c>
      <c r="AP38" s="109" t="n"/>
      <c r="AQ38" s="1758">
        <f>AQ39+AQ40+AQ44+AQ47</f>
        <v/>
      </c>
      <c r="AR38" s="109" t="n"/>
      <c r="AS38" s="1758" t="n"/>
      <c r="AT38" s="109" t="n"/>
      <c r="AU38" s="380">
        <f>AU39+AU40+AU44</f>
        <v/>
      </c>
      <c r="AV38" s="109" t="n"/>
      <c r="AW38" s="382">
        <f>AW39+AW40+AW44</f>
        <v/>
      </c>
      <c r="AX38" s="109" t="n"/>
      <c r="AY38" s="382">
        <f>AY39+AY40+AY44</f>
        <v/>
      </c>
      <c r="AZ38" s="109" t="n"/>
      <c r="BA38" s="382">
        <f>BA47</f>
        <v/>
      </c>
      <c r="BB38" s="109" t="n"/>
      <c r="BC38" s="382">
        <f>BC47</f>
        <v/>
      </c>
      <c r="BD38" s="109" t="n"/>
      <c r="BE38" s="382">
        <f>BE47</f>
        <v/>
      </c>
      <c r="BF38" s="109" t="n"/>
      <c r="BG38" s="2921" t="n"/>
      <c r="BH38" s="108" t="n"/>
      <c r="BI38" s="148" t="n"/>
      <c r="BJ38" s="1070" t="n"/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25" t="n"/>
      <c r="CE38" s="25" t="n"/>
      <c r="CF38" s="25" t="n"/>
      <c r="CG38" s="25" t="n"/>
      <c r="CH38" s="25" t="n"/>
      <c r="CI38" s="1" t="n"/>
      <c r="CJ38" s="1" t="n"/>
      <c r="CK38" s="1" t="n"/>
      <c r="CL38" s="1" t="n"/>
      <c r="CM38" s="1" t="n"/>
    </row>
    <row r="39">
      <c r="A39" s="720" t="inlineStr">
        <is>
          <t>2.1</t>
        </is>
      </c>
      <c r="B39" s="161" t="n"/>
      <c r="C39" s="1186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1763" t="n"/>
      <c r="AF39" s="1764" t="n"/>
      <c r="AG39" s="171" t="n">
        <v>1</v>
      </c>
      <c r="AH39" s="161" t="n"/>
      <c r="AI39" s="2499">
        <f>AU39+BB39</f>
        <v/>
      </c>
      <c r="AJ39" s="1762" t="n"/>
      <c r="AK39" s="2500">
        <f>AM39+AO39+AQ39+AS39</f>
        <v/>
      </c>
      <c r="AL39" s="1762" t="n"/>
      <c r="AM39" s="167" t="n"/>
      <c r="AN39" s="124" t="n"/>
      <c r="AO39" s="232" t="n"/>
      <c r="AP39" s="124" t="n"/>
      <c r="AQ39" s="232" t="n">
        <v>52</v>
      </c>
      <c r="AR39" s="124" t="n"/>
      <c r="AS39" s="232" t="n"/>
      <c r="AT39" s="124" t="n"/>
      <c r="AU39" s="169">
        <f>AY39*36</f>
        <v/>
      </c>
      <c r="AV39" s="124" t="n"/>
      <c r="AW39" s="170">
        <f>AK39</f>
        <v/>
      </c>
      <c r="AX39" s="124" t="n"/>
      <c r="AY39" s="170" t="n">
        <v>3</v>
      </c>
      <c r="AZ39" s="124" t="n"/>
      <c r="BA39" s="170" t="n"/>
      <c r="BB39" s="124" t="n"/>
      <c r="BC39" s="170" t="n"/>
      <c r="BD39" s="124" t="n"/>
      <c r="BE39" s="170" t="n"/>
      <c r="BF39" s="124" t="n"/>
      <c r="BG39" s="363" t="inlineStr">
        <is>
          <t>УК-3</t>
        </is>
      </c>
      <c r="BH39" s="123" t="n"/>
      <c r="BI39" s="161" t="n"/>
      <c r="BJ39" s="1070" t="inlineStr">
        <is>
          <t>МКиТП</t>
        </is>
      </c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25" t="n"/>
      <c r="CG39" s="25" t="n"/>
      <c r="CH39" s="25" t="n"/>
      <c r="CI39" s="1" t="n"/>
      <c r="CJ39" s="1" t="n"/>
      <c r="CK39" s="1" t="n"/>
      <c r="CL39" s="1" t="n"/>
      <c r="CM39" s="1" t="n"/>
    </row>
    <row r="40">
      <c r="A40" s="1780" t="inlineStr">
        <is>
          <t>2.2</t>
        </is>
      </c>
      <c r="B40" s="1770" t="n"/>
      <c r="C40" s="1266" t="inlineStr">
        <is>
          <t>Модуль  "Инновационные технологии"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75" t="n"/>
      <c r="AE40" s="125" t="n"/>
      <c r="AF40" s="189" t="n"/>
      <c r="AG40" s="605" t="n"/>
      <c r="AH40" s="605" t="n"/>
      <c r="AI40" s="1775">
        <f>AI41+AI42+AI43</f>
        <v/>
      </c>
      <c r="AJ40" s="1770" t="n"/>
      <c r="AK40" s="1776">
        <f>AK41+AK42+AK43</f>
        <v/>
      </c>
      <c r="AL40" s="1770" t="n"/>
      <c r="AM40" s="188">
        <f>SUM(AM41:AN43)</f>
        <v/>
      </c>
      <c r="AN40" s="128" t="n"/>
      <c r="AO40" s="95">
        <f>SUM(AO41:AP43)</f>
        <v/>
      </c>
      <c r="AP40" s="128" t="n"/>
      <c r="AQ40" s="95">
        <f>SUM(AQ41:AR43)</f>
        <v/>
      </c>
      <c r="AR40" s="128" t="n"/>
      <c r="AS40" s="95" t="n"/>
      <c r="AT40" s="128" t="n"/>
      <c r="AU40" s="188">
        <f>AU41+AU42+AU43</f>
        <v/>
      </c>
      <c r="AV40" s="128" t="n"/>
      <c r="AW40" s="95">
        <f>AW41+AW42+AW43</f>
        <v/>
      </c>
      <c r="AX40" s="128" t="n"/>
      <c r="AY40" s="95">
        <f>AY41+AY42+AY43</f>
        <v/>
      </c>
      <c r="AZ40" s="128" t="n"/>
      <c r="BA40" s="95" t="n"/>
      <c r="BB40" s="128" t="n"/>
      <c r="BC40" s="95" t="n"/>
      <c r="BD40" s="128" t="n"/>
      <c r="BE40" s="95" t="n"/>
      <c r="BF40" s="128" t="n"/>
      <c r="BG40" s="1385" t="n"/>
      <c r="BH40" s="126" t="n"/>
      <c r="BI40" s="175" t="n"/>
      <c r="BJ40" s="1070" t="n"/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25" t="n"/>
      <c r="CG40" s="25" t="n"/>
      <c r="CH40" s="25" t="n"/>
      <c r="CI40" s="1" t="n"/>
      <c r="CJ40" s="1" t="n"/>
      <c r="CK40" s="1" t="n"/>
      <c r="CL40" s="1" t="n"/>
      <c r="CM40" s="1" t="n"/>
    </row>
    <row r="41">
      <c r="A41" s="1769" t="inlineStr">
        <is>
          <t>2.2.1</t>
        </is>
      </c>
      <c r="B41" s="1770" t="n"/>
      <c r="C41" s="1260" t="inlineStr">
        <is>
          <t>Современные методы управления предприятием на основе систем искусственного интеллекта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25" t="n"/>
      <c r="AF41" s="189" t="n"/>
      <c r="AG41" s="182" t="n">
        <v>1</v>
      </c>
      <c r="AH41" s="175" t="n"/>
      <c r="AI41" s="1772" t="n">
        <v>98</v>
      </c>
      <c r="AJ41" s="1770" t="n"/>
      <c r="AK41" s="1773" t="n">
        <v>44</v>
      </c>
      <c r="AL41" s="1770" t="n"/>
      <c r="AM41" s="177" t="n">
        <v>20</v>
      </c>
      <c r="AN41" s="128" t="n"/>
      <c r="AO41" s="93" t="n">
        <v>24</v>
      </c>
      <c r="AP41" s="128" t="n"/>
      <c r="AQ41" s="93" t="n"/>
      <c r="AR41" s="128" t="n"/>
      <c r="AS41" s="93" t="n"/>
      <c r="AT41" s="128" t="n"/>
      <c r="AU41" s="177" t="n">
        <v>98</v>
      </c>
      <c r="AV41" s="128" t="n"/>
      <c r="AW41" s="93" t="n">
        <v>44</v>
      </c>
      <c r="AX41" s="128" t="n"/>
      <c r="AY41" s="93" t="n">
        <v>3</v>
      </c>
      <c r="AZ41" s="128" t="n"/>
      <c r="BA41" s="93" t="n"/>
      <c r="BB41" s="128" t="n"/>
      <c r="BC41" s="93" t="n"/>
      <c r="BD41" s="128" t="n"/>
      <c r="BE41" s="93" t="n"/>
      <c r="BF41" s="128" t="n"/>
      <c r="BG41" s="1385" t="inlineStr">
        <is>
          <t>СК-1</t>
        </is>
      </c>
      <c r="BH41" s="126" t="n"/>
      <c r="BI41" s="175" t="n"/>
      <c r="BJ41" s="1070" t="inlineStr">
        <is>
          <t>АППиЭ</t>
        </is>
      </c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25" t="n"/>
      <c r="CG41" s="25" t="n"/>
      <c r="CH41" s="25" t="n"/>
      <c r="CI41" s="1" t="n"/>
      <c r="CJ41" s="1" t="n"/>
      <c r="CK41" s="1" t="n"/>
      <c r="CL41" s="1" t="n"/>
      <c r="CM41" s="1" t="n"/>
    </row>
    <row r="42">
      <c r="A42" s="1769" t="inlineStr">
        <is>
          <t>2.2.2</t>
        </is>
      </c>
      <c r="B42" s="1770" t="n"/>
      <c r="C42" s="1260" t="inlineStr">
        <is>
          <t>Мехатроника и робототехника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82" t="n">
        <v>1</v>
      </c>
      <c r="AF42" s="175" t="n"/>
      <c r="AG42" s="1492" t="n"/>
      <c r="AH42" s="1451" t="n"/>
      <c r="AI42" s="1772" t="n">
        <v>108</v>
      </c>
      <c r="AJ42" s="1770" t="n"/>
      <c r="AK42" s="1773" t="n">
        <v>42</v>
      </c>
      <c r="AL42" s="1770" t="n"/>
      <c r="AM42" s="177" t="n">
        <v>22</v>
      </c>
      <c r="AN42" s="128" t="n"/>
      <c r="AO42" s="93" t="n"/>
      <c r="AP42" s="128" t="n"/>
      <c r="AQ42" s="93" t="n">
        <v>20</v>
      </c>
      <c r="AR42" s="128" t="n"/>
      <c r="AS42" s="93" t="n"/>
      <c r="AT42" s="128" t="n"/>
      <c r="AU42" s="177" t="n">
        <v>108</v>
      </c>
      <c r="AV42" s="128" t="n"/>
      <c r="AW42" s="93" t="n">
        <v>42</v>
      </c>
      <c r="AX42" s="128" t="n"/>
      <c r="AY42" s="93" t="n">
        <v>3</v>
      </c>
      <c r="AZ42" s="128" t="n"/>
      <c r="BA42" s="93" t="n"/>
      <c r="BB42" s="128" t="n"/>
      <c r="BC42" s="93" t="n"/>
      <c r="BD42" s="128" t="n"/>
      <c r="BE42" s="93" t="n"/>
      <c r="BF42" s="128" t="n"/>
      <c r="BG42" s="1385" t="inlineStr">
        <is>
          <t>СК-2</t>
        </is>
      </c>
      <c r="BH42" s="126" t="n"/>
      <c r="BI42" s="175" t="n"/>
      <c r="BJ42" s="1070" t="inlineStr">
        <is>
          <t>АППиЭ</t>
        </is>
      </c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25" t="n"/>
      <c r="CG42" s="25" t="n"/>
      <c r="CH42" s="25" t="n"/>
      <c r="CI42" s="1" t="n"/>
      <c r="CJ42" s="1" t="n"/>
      <c r="CK42" s="1" t="n"/>
      <c r="CL42" s="1" t="n"/>
      <c r="CM42" s="1" t="n"/>
    </row>
    <row r="43">
      <c r="A43" s="1769" t="inlineStr">
        <is>
          <t>2.2.3</t>
        </is>
      </c>
      <c r="B43" s="1770" t="n"/>
      <c r="C43" s="1260" t="inlineStr">
        <is>
          <t>Методы исследования и моделирования процессов и агрегатов химических производств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125" t="n"/>
      <c r="AF43" s="189" t="n"/>
      <c r="AG43" s="182" t="n">
        <v>1</v>
      </c>
      <c r="AH43" s="175" t="n"/>
      <c r="AI43" s="1772" t="n">
        <v>98</v>
      </c>
      <c r="AJ43" s="1770" t="n"/>
      <c r="AK43" s="1773">
        <f>AM43+AO43</f>
        <v/>
      </c>
      <c r="AL43" s="1770" t="n"/>
      <c r="AM43" s="177" t="n">
        <v>18</v>
      </c>
      <c r="AN43" s="128" t="n"/>
      <c r="AO43" s="93" t="n">
        <v>24</v>
      </c>
      <c r="AP43" s="128" t="n"/>
      <c r="AQ43" s="93" t="n"/>
      <c r="AR43" s="128" t="n"/>
      <c r="AS43" s="93" t="n"/>
      <c r="AT43" s="128" t="n"/>
      <c r="AU43" s="177" t="n">
        <v>98</v>
      </c>
      <c r="AV43" s="128" t="n"/>
      <c r="AW43" s="93">
        <f>AK43</f>
        <v/>
      </c>
      <c r="AX43" s="128" t="n"/>
      <c r="AY43" s="93" t="n">
        <v>3</v>
      </c>
      <c r="AZ43" s="128" t="n"/>
      <c r="BA43" s="93" t="n"/>
      <c r="BB43" s="128" t="n"/>
      <c r="BC43" s="93" t="n"/>
      <c r="BD43" s="128" t="n"/>
      <c r="BE43" s="93" t="n"/>
      <c r="BF43" s="128" t="n"/>
      <c r="BG43" s="1385" t="inlineStr">
        <is>
          <t>СК-3</t>
        </is>
      </c>
      <c r="BH43" s="126" t="n"/>
      <c r="BI43" s="175" t="n"/>
      <c r="BJ43" s="1070" t="inlineStr">
        <is>
          <t>МиАХиСП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25" t="n"/>
      <c r="CG43" s="25" t="n"/>
      <c r="CH43" s="25" t="n"/>
      <c r="CI43" s="1" t="n"/>
      <c r="CJ43" s="1" t="n"/>
      <c r="CK43" s="1" t="n"/>
      <c r="CL43" s="1" t="n"/>
      <c r="CM43" s="1" t="n"/>
    </row>
    <row r="44">
      <c r="A44" s="1780" t="inlineStr">
        <is>
          <t xml:space="preserve">2.3 </t>
        </is>
      </c>
      <c r="B44" s="1770" t="n"/>
      <c r="C44" s="1266" t="inlineStr">
        <is>
          <t>Модуль специальных дисциплин по выбору магистранта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218" t="n"/>
      <c r="AF44" s="175" t="n"/>
      <c r="AG44" s="218" t="n"/>
      <c r="AH44" s="175" t="n"/>
      <c r="AI44" s="1775">
        <f>AI45+AI46</f>
        <v/>
      </c>
      <c r="AJ44" s="1770" t="n"/>
      <c r="AK44" s="1776">
        <f>AK45+AK46</f>
        <v/>
      </c>
      <c r="AL44" s="1770" t="n"/>
      <c r="AM44" s="188">
        <f>SUM(AM45:AN46)</f>
        <v/>
      </c>
      <c r="AN44" s="128" t="n"/>
      <c r="AO44" s="95">
        <f>AO45+AO46</f>
        <v/>
      </c>
      <c r="AP44" s="128" t="n"/>
      <c r="AQ44" s="95" t="n"/>
      <c r="AR44" s="128" t="n"/>
      <c r="AS44" s="95" t="n"/>
      <c r="AT44" s="128" t="n"/>
      <c r="AU44" s="188">
        <f>AU45+AU46</f>
        <v/>
      </c>
      <c r="AV44" s="128" t="n"/>
      <c r="AW44" s="95">
        <f>AW45+AW46</f>
        <v/>
      </c>
      <c r="AX44" s="128" t="n"/>
      <c r="AY44" s="95">
        <f>AY45+AY46</f>
        <v/>
      </c>
      <c r="AZ44" s="128" t="n"/>
      <c r="BA44" s="95" t="n"/>
      <c r="BB44" s="128" t="n"/>
      <c r="BC44" s="95" t="n"/>
      <c r="BD44" s="128" t="n"/>
      <c r="BE44" s="95" t="n"/>
      <c r="BF44" s="128" t="n"/>
      <c r="BG44" s="1230" t="n"/>
      <c r="BH44" s="126" t="n"/>
      <c r="BI44" s="175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25" t="n"/>
      <c r="CG44" s="25" t="n"/>
      <c r="CH44" s="25" t="n"/>
      <c r="CI44" s="1" t="n"/>
      <c r="CJ44" s="1" t="n"/>
      <c r="CK44" s="1" t="n"/>
      <c r="CL44" s="1" t="n"/>
      <c r="CM44" s="1" t="n"/>
    </row>
    <row r="45">
      <c r="A45" s="1769" t="inlineStr">
        <is>
          <t>2.3.1</t>
        </is>
      </c>
      <c r="B45" s="1770" t="n"/>
      <c r="C45" s="1260" t="inlineStr">
        <is>
          <t>Методология и приборное оснащение диагностического оборудования химических производств / Численные методы расчета на прочность машин и аппаратов отрасли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/>
      <c r="AF45" s="175" t="n"/>
      <c r="AG45" s="182" t="n">
        <v>1</v>
      </c>
      <c r="AH45" s="175" t="n"/>
      <c r="AI45" s="1772" t="n">
        <v>108</v>
      </c>
      <c r="AJ45" s="1770" t="n"/>
      <c r="AK45" s="1773" t="n">
        <v>44</v>
      </c>
      <c r="AL45" s="1770" t="n"/>
      <c r="AM45" s="177" t="n">
        <v>22</v>
      </c>
      <c r="AN45" s="128" t="n"/>
      <c r="AO45" s="93" t="n">
        <v>22</v>
      </c>
      <c r="AP45" s="128" t="n"/>
      <c r="AQ45" s="93" t="n"/>
      <c r="AR45" s="128" t="n"/>
      <c r="AS45" s="93" t="n"/>
      <c r="AT45" s="128" t="n"/>
      <c r="AU45" s="177" t="n">
        <v>108</v>
      </c>
      <c r="AV45" s="128" t="n"/>
      <c r="AW45" s="93" t="n">
        <v>44</v>
      </c>
      <c r="AX45" s="128" t="n"/>
      <c r="AY45" s="93" t="n">
        <v>3</v>
      </c>
      <c r="AZ45" s="128" t="n"/>
      <c r="BA45" s="93" t="n"/>
      <c r="BB45" s="128" t="n"/>
      <c r="BC45" s="93" t="n"/>
      <c r="BD45" s="128" t="n"/>
      <c r="BE45" s="93" t="n"/>
      <c r="BF45" s="128" t="n"/>
      <c r="BG45" s="1385" t="inlineStr">
        <is>
          <t>СК-4/СК-5</t>
        </is>
      </c>
      <c r="BH45" s="126" t="n"/>
      <c r="BI45" s="175" t="n"/>
      <c r="BJ45" s="1070" t="inlineStr">
        <is>
          <t>МиАХиСП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25" t="n"/>
      <c r="CG45" s="25" t="n"/>
      <c r="CH45" s="25" t="n"/>
      <c r="CI45" s="1" t="n"/>
      <c r="CJ45" s="1" t="n"/>
      <c r="CK45" s="1" t="n"/>
      <c r="CL45" s="1" t="n"/>
      <c r="CM45" s="1" t="n"/>
    </row>
    <row r="46">
      <c r="A46" s="1769" t="inlineStr">
        <is>
          <t>2.3.2</t>
        </is>
      </c>
      <c r="B46" s="1770" t="n"/>
      <c r="C46" s="1260" t="inlineStr">
        <is>
          <t>Холодильная и криогенная техника / Инновационные технологии очистки газов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82" t="n">
        <v>1</v>
      </c>
      <c r="AF46" s="175" t="n"/>
      <c r="AG46" s="182" t="n"/>
      <c r="AH46" s="175" t="n"/>
      <c r="AI46" s="1772" t="n">
        <v>108</v>
      </c>
      <c r="AJ46" s="1770" t="n"/>
      <c r="AK46" s="1773" t="n">
        <v>44</v>
      </c>
      <c r="AL46" s="1770" t="n"/>
      <c r="AM46" s="177" t="n">
        <v>20</v>
      </c>
      <c r="AN46" s="128" t="n"/>
      <c r="AO46" s="93" t="n">
        <v>24</v>
      </c>
      <c r="AP46" s="128" t="n"/>
      <c r="AQ46" s="93" t="n"/>
      <c r="AR46" s="128" t="n"/>
      <c r="AS46" s="93" t="n"/>
      <c r="AT46" s="128" t="n"/>
      <c r="AU46" s="177" t="n">
        <v>108</v>
      </c>
      <c r="AV46" s="128" t="n"/>
      <c r="AW46" s="93" t="n">
        <v>44</v>
      </c>
      <c r="AX46" s="128" t="n"/>
      <c r="AY46" s="93" t="n">
        <v>3</v>
      </c>
      <c r="AZ46" s="128" t="n"/>
      <c r="BA46" s="93" t="n"/>
      <c r="BB46" s="128" t="n"/>
      <c r="BC46" s="93" t="n"/>
      <c r="BD46" s="128" t="n"/>
      <c r="BE46" s="93" t="n"/>
      <c r="BF46" s="128" t="n"/>
      <c r="BG46" s="1385" t="inlineStr">
        <is>
          <t>СК-6/СК-7</t>
        </is>
      </c>
      <c r="BH46" s="126" t="n"/>
      <c r="BI46" s="175" t="n"/>
      <c r="BJ46" s="1070" t="inlineStr">
        <is>
          <t>МиАХиСП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25" t="n"/>
      <c r="CE46" s="25" t="n"/>
      <c r="CF46" s="25" t="n"/>
      <c r="CG46" s="25" t="n"/>
      <c r="CH46" s="25" t="n"/>
      <c r="CI46" s="1" t="n"/>
      <c r="CJ46" s="1" t="n"/>
      <c r="CK46" s="1" t="n"/>
      <c r="CL46" s="1" t="n"/>
      <c r="CM46" s="1" t="n"/>
    </row>
    <row r="47">
      <c r="A47" s="1780" t="inlineStr">
        <is>
          <t>2.4</t>
        </is>
      </c>
      <c r="B47" s="1770" t="n"/>
      <c r="C47" s="1266" t="inlineStr">
        <is>
          <t>Модуль "Проектирование"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82" t="n"/>
      <c r="AF47" s="175" t="n"/>
      <c r="AG47" s="182" t="n"/>
      <c r="AH47" s="175" t="n"/>
      <c r="AI47" s="1775">
        <f>AI48+AI49+AI50</f>
        <v/>
      </c>
      <c r="AJ47" s="1770" t="n"/>
      <c r="AK47" s="1776">
        <f>AK48+AK49+AK50</f>
        <v/>
      </c>
      <c r="AL47" s="1770" t="n"/>
      <c r="AM47" s="188">
        <f>SUM(AM48:AN50)</f>
        <v/>
      </c>
      <c r="AN47" s="128" t="n"/>
      <c r="AO47" s="95">
        <f>AO48+AO49+AO50</f>
        <v/>
      </c>
      <c r="AP47" s="128" t="n"/>
      <c r="AQ47" s="95" t="n">
        <v>10</v>
      </c>
      <c r="AR47" s="128" t="n"/>
      <c r="AS47" s="95" t="n"/>
      <c r="AT47" s="128" t="n"/>
      <c r="AU47" s="188" t="n"/>
      <c r="AV47" s="128" t="n"/>
      <c r="AW47" s="95" t="n"/>
      <c r="AX47" s="128" t="n"/>
      <c r="AY47" s="95" t="n"/>
      <c r="AZ47" s="128" t="n"/>
      <c r="BA47" s="95">
        <f>BA48+BA49+BA50</f>
        <v/>
      </c>
      <c r="BB47" s="128" t="n"/>
      <c r="BC47" s="95">
        <f>BC48+BC49+BC50</f>
        <v/>
      </c>
      <c r="BD47" s="128" t="n"/>
      <c r="BE47" s="95">
        <f>BE48+BE49+BE50</f>
        <v/>
      </c>
      <c r="BF47" s="128" t="n"/>
      <c r="BG47" s="1385" t="n"/>
      <c r="BH47" s="126" t="n"/>
      <c r="BI47" s="175" t="n"/>
      <c r="BJ47" s="1070" t="n"/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25" t="n"/>
      <c r="CE47" s="25" t="n"/>
      <c r="CF47" s="25" t="n"/>
      <c r="CG47" s="25" t="n"/>
      <c r="CH47" s="25" t="n"/>
      <c r="CI47" s="1" t="n"/>
      <c r="CJ47" s="1" t="n"/>
      <c r="CK47" s="1" t="n"/>
      <c r="CL47" s="1" t="n"/>
      <c r="CM47" s="1" t="n"/>
    </row>
    <row r="48">
      <c r="A48" s="1769" t="inlineStr">
        <is>
          <t>2.4.1</t>
        </is>
      </c>
      <c r="B48" s="1770" t="n"/>
      <c r="C48" s="1260" t="inlineStr">
        <is>
          <t>Проектирование химических производств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25" t="n"/>
      <c r="AF48" s="189" t="n"/>
      <c r="AG48" s="182" t="n">
        <v>2</v>
      </c>
      <c r="AH48" s="175" t="n"/>
      <c r="AI48" s="1772" t="n">
        <v>94</v>
      </c>
      <c r="AJ48" s="1770" t="n"/>
      <c r="AK48" s="1773" t="n">
        <v>42</v>
      </c>
      <c r="AL48" s="1770" t="n"/>
      <c r="AM48" s="177" t="n">
        <v>20</v>
      </c>
      <c r="AN48" s="128" t="n"/>
      <c r="AO48" s="93" t="n">
        <v>22</v>
      </c>
      <c r="AP48" s="128" t="n"/>
      <c r="AQ48" s="93" t="n"/>
      <c r="AR48" s="128" t="n"/>
      <c r="AS48" s="93" t="n"/>
      <c r="AT48" s="128" t="n"/>
      <c r="AU48" s="177" t="n"/>
      <c r="AV48" s="128" t="n"/>
      <c r="AW48" s="93" t="n"/>
      <c r="AX48" s="128" t="n"/>
      <c r="AY48" s="93" t="n"/>
      <c r="AZ48" s="128" t="n"/>
      <c r="BA48" s="93" t="n">
        <v>94</v>
      </c>
      <c r="BB48" s="128" t="n"/>
      <c r="BC48" s="93" t="n">
        <v>42</v>
      </c>
      <c r="BD48" s="128" t="n"/>
      <c r="BE48" s="93" t="n">
        <v>3</v>
      </c>
      <c r="BF48" s="128" t="n"/>
      <c r="BG48" s="1385" t="inlineStr">
        <is>
          <t>СК-8, 9</t>
        </is>
      </c>
      <c r="BH48" s="126" t="n"/>
      <c r="BI48" s="175" t="n"/>
      <c r="BJ48" s="1070" t="inlineStr">
        <is>
          <t>ТНВиОХТ</t>
        </is>
      </c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</row>
    <row r="49">
      <c r="A49" s="2510" t="inlineStr">
        <is>
          <t>2.4.2</t>
        </is>
      </c>
      <c r="B49" s="1770" t="n"/>
      <c r="C49" s="1260" t="inlineStr">
        <is>
          <t>CAD/CAE-системы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895" t="n"/>
      <c r="AH49" s="126" t="n"/>
      <c r="AI49" s="125" t="n">
        <v>98</v>
      </c>
      <c r="AJ49" s="126" t="n"/>
      <c r="AK49" s="827" t="n">
        <v>44</v>
      </c>
      <c r="AL49" s="175" t="n"/>
      <c r="AM49" s="177" t="n">
        <v>20</v>
      </c>
      <c r="AN49" s="128" t="n"/>
      <c r="AO49" s="93" t="n">
        <v>24</v>
      </c>
      <c r="AP49" s="128" t="n"/>
      <c r="AQ49" s="1439" t="n"/>
      <c r="AR49" s="128" t="n"/>
      <c r="AS49" s="1439" t="n"/>
      <c r="AT49" s="128" t="n"/>
      <c r="AU49" s="177" t="n"/>
      <c r="AV49" s="128" t="n"/>
      <c r="AW49" s="93" t="n"/>
      <c r="AX49" s="128" t="n"/>
      <c r="AY49" s="95" t="n"/>
      <c r="AZ49" s="128" t="n"/>
      <c r="BA49" s="93" t="n">
        <v>98</v>
      </c>
      <c r="BB49" s="128" t="n"/>
      <c r="BC49" s="93" t="n">
        <v>44</v>
      </c>
      <c r="BD49" s="128" t="n"/>
      <c r="BE49" s="93" t="n">
        <v>3</v>
      </c>
      <c r="BF49" s="128" t="n"/>
      <c r="BG49" s="1385" t="inlineStr">
        <is>
          <t>СК-10, 11</t>
        </is>
      </c>
      <c r="BH49" s="126" t="n"/>
      <c r="BI49" s="175" t="n"/>
      <c r="BJ49" s="1070" t="inlineStr">
        <is>
          <t>МиАХиСП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25" t="n"/>
      <c r="CG49" s="25" t="n"/>
      <c r="CH49" s="25" t="n"/>
      <c r="CI49" s="1" t="n"/>
      <c r="CJ49" s="1" t="n"/>
      <c r="CK49" s="1" t="n"/>
      <c r="CL49" s="1" t="n"/>
      <c r="CM49" s="1" t="n"/>
    </row>
    <row r="50">
      <c r="A50" s="1769" t="inlineStr">
        <is>
          <t>2.4.3</t>
        </is>
      </c>
      <c r="B50" s="1770" t="n"/>
      <c r="C50" s="1297" t="inlineStr">
        <is>
          <t>Теоретические основы коррозии металлов и сплавов / Теория разрушения материалов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3638" t="n">
        <v>2</v>
      </c>
      <c r="AF50" s="1770" t="n"/>
      <c r="AG50" s="1807" t="n"/>
      <c r="AH50" s="1770" t="n"/>
      <c r="AI50" s="1771" t="n">
        <v>98</v>
      </c>
      <c r="AJ50" s="1770" t="n"/>
      <c r="AK50" s="1773">
        <f>AM50+AO50+AQ50</f>
        <v/>
      </c>
      <c r="AL50" s="1770" t="n"/>
      <c r="AM50" s="177" t="n">
        <v>20</v>
      </c>
      <c r="AN50" s="128" t="n"/>
      <c r="AO50" s="93" t="n">
        <v>14</v>
      </c>
      <c r="AP50" s="128" t="n"/>
      <c r="AQ50" s="93" t="n">
        <v>10</v>
      </c>
      <c r="AR50" s="128" t="n"/>
      <c r="AS50" s="93" t="n"/>
      <c r="AT50" s="128" t="n"/>
      <c r="AU50" s="177" t="n"/>
      <c r="AV50" s="128" t="n"/>
      <c r="AW50" s="93" t="n"/>
      <c r="AX50" s="128" t="n"/>
      <c r="AY50" s="93" t="n"/>
      <c r="AZ50" s="128" t="n"/>
      <c r="BA50" s="93" t="n">
        <v>98</v>
      </c>
      <c r="BB50" s="128" t="n"/>
      <c r="BC50" s="93">
        <f>AK50</f>
        <v/>
      </c>
      <c r="BD50" s="128" t="n"/>
      <c r="BE50" s="93" t="n">
        <v>3</v>
      </c>
      <c r="BF50" s="128" t="n"/>
      <c r="BG50" s="1385" t="inlineStr">
        <is>
          <t>СК-12 /          СК-13</t>
        </is>
      </c>
      <c r="BH50" s="126" t="n"/>
      <c r="BI50" s="175" t="n"/>
      <c r="BJ50" s="1070" t="inlineStr">
        <is>
          <t>ХТЭПиМЭТ/МиАХиСП</t>
        </is>
      </c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25" t="n"/>
      <c r="CC50" s="25" t="n"/>
      <c r="CD50" s="25" t="n"/>
      <c r="CE50" s="25" t="n"/>
      <c r="CF50" s="25" t="n"/>
      <c r="CG50" s="25" t="n"/>
      <c r="CH50" s="25" t="n"/>
      <c r="CI50" s="1" t="n"/>
      <c r="CJ50" s="1" t="n"/>
      <c r="CK50" s="1" t="n"/>
      <c r="CL50" s="1" t="n"/>
      <c r="CM50" s="1" t="n"/>
    </row>
    <row r="51">
      <c r="A51" s="3639" t="inlineStr">
        <is>
          <t>2.5</t>
        </is>
      </c>
      <c r="B51" s="1940" t="n"/>
      <c r="C51" s="1190" t="inlineStr">
        <is>
          <t xml:space="preserve">Дополнительные виды обучения 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1" t="n"/>
      <c r="AD51" s="132" t="n"/>
      <c r="AE51" s="3640" t="n"/>
      <c r="AF51" s="207" t="n"/>
      <c r="AG51" s="3641" t="n"/>
      <c r="AH51" s="206" t="n"/>
      <c r="AI51" s="3642" t="inlineStr">
        <is>
          <t>/</t>
        </is>
      </c>
      <c r="AJ51" s="3643">
        <f>SUM(AJ52:AJ54)</f>
        <v/>
      </c>
      <c r="AK51" s="3644" t="inlineStr">
        <is>
          <t>/</t>
        </is>
      </c>
      <c r="AL51" s="3645">
        <f>SUM(AL52:AL54)</f>
        <v/>
      </c>
      <c r="AM51" s="3642" t="inlineStr">
        <is>
          <t>/</t>
        </is>
      </c>
      <c r="AN51" s="3646">
        <f>SUM(AN52:AN54)</f>
        <v/>
      </c>
      <c r="AO51" s="3644" t="inlineStr">
        <is>
          <t>/</t>
        </is>
      </c>
      <c r="AP51" s="3646">
        <f>SUM(AP52:AP54)</f>
        <v/>
      </c>
      <c r="AQ51" s="3644" t="inlineStr">
        <is>
          <t>/</t>
        </is>
      </c>
      <c r="AR51" s="3646">
        <f>SUM(AR52:AR54)</f>
        <v/>
      </c>
      <c r="AS51" s="3647" t="inlineStr">
        <is>
          <t>/</t>
        </is>
      </c>
      <c r="AT51" s="3648">
        <f>SUM(AT52:AT54)</f>
        <v/>
      </c>
      <c r="AU51" s="853" t="inlineStr">
        <is>
          <t>/</t>
        </is>
      </c>
      <c r="AV51" s="1310">
        <f>SUM(AV52:AV54)</f>
        <v/>
      </c>
      <c r="AW51" s="848" t="inlineStr">
        <is>
          <t>/</t>
        </is>
      </c>
      <c r="AX51" s="1310">
        <f>SUM(AX52:AX54)</f>
        <v/>
      </c>
      <c r="AY51" s="850" t="inlineStr">
        <is>
          <t>/</t>
        </is>
      </c>
      <c r="AZ51" s="854">
        <f>SUM(AZ52:AZ54)</f>
        <v/>
      </c>
      <c r="BA51" s="3649" t="inlineStr">
        <is>
          <t>/</t>
        </is>
      </c>
      <c r="BB51" s="1310">
        <f>BB52+BB53</f>
        <v/>
      </c>
      <c r="BC51" s="3650" t="inlineStr">
        <is>
          <t>/</t>
        </is>
      </c>
      <c r="BD51" s="854">
        <f>BD52+BD53</f>
        <v/>
      </c>
      <c r="BE51" s="3650" t="inlineStr">
        <is>
          <t>/</t>
        </is>
      </c>
      <c r="BF51" s="3648">
        <f>BF52+BF53</f>
        <v/>
      </c>
      <c r="BG51" s="3651" t="n"/>
      <c r="BH51" s="206" t="n"/>
      <c r="BI51" s="207" t="n"/>
      <c r="BJ51" s="1070" t="n"/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25" t="n"/>
      <c r="CE51" s="25" t="n"/>
      <c r="CF51" s="25" t="n"/>
      <c r="CG51" s="25" t="n"/>
      <c r="CH51" s="25" t="n"/>
      <c r="CI51" s="1" t="n"/>
      <c r="CJ51" s="1" t="n"/>
      <c r="CK51" s="1" t="n"/>
      <c r="CL51" s="1" t="n"/>
      <c r="CM51" s="1" t="n"/>
    </row>
    <row r="52">
      <c r="A52" s="2510" t="inlineStr">
        <is>
          <t>2.5.1</t>
        </is>
      </c>
      <c r="B52" s="1770" t="n"/>
      <c r="C52" s="1196" t="inlineStr">
        <is>
          <t>Философия и методология науки*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1" t="n"/>
      <c r="AD52" s="132" t="n"/>
      <c r="AE52" s="841" t="inlineStr">
        <is>
          <t>/ 2</t>
        </is>
      </c>
      <c r="AF52" s="175" t="n"/>
      <c r="AG52" s="1806" t="n"/>
      <c r="AH52" s="1770" t="n"/>
      <c r="AI52" s="853" t="inlineStr">
        <is>
          <t>/</t>
        </is>
      </c>
      <c r="AJ52" s="1308" t="n">
        <v>124</v>
      </c>
      <c r="AK52" s="850" t="inlineStr">
        <is>
          <t>/</t>
        </is>
      </c>
      <c r="AL52" s="1316" t="n">
        <v>72</v>
      </c>
      <c r="AM52" s="867" t="inlineStr">
        <is>
          <t>/</t>
        </is>
      </c>
      <c r="AN52" s="1308" t="n">
        <v>40</v>
      </c>
      <c r="AO52" s="862" t="n"/>
      <c r="AP52" s="1308" t="n"/>
      <c r="AQ52" s="862" t="n"/>
      <c r="AR52" s="1308" t="n"/>
      <c r="AS52" s="861" t="inlineStr">
        <is>
          <t>/</t>
        </is>
      </c>
      <c r="AT52" s="1316" t="n">
        <v>32</v>
      </c>
      <c r="AU52" s="867" t="inlineStr">
        <is>
          <t>/</t>
        </is>
      </c>
      <c r="AV52" s="1308" t="n">
        <v>48</v>
      </c>
      <c r="AW52" s="861" t="inlineStr">
        <is>
          <t>/</t>
        </is>
      </c>
      <c r="AX52" s="1308" t="n">
        <v>32</v>
      </c>
      <c r="AY52" s="861" t="n"/>
      <c r="AZ52" s="1308" t="n"/>
      <c r="BA52" s="862" t="inlineStr">
        <is>
          <t>/</t>
        </is>
      </c>
      <c r="BB52" s="1308" t="n">
        <v>76</v>
      </c>
      <c r="BC52" s="861" t="inlineStr">
        <is>
          <t>/</t>
        </is>
      </c>
      <c r="BD52" s="1308" t="n">
        <v>40</v>
      </c>
      <c r="BE52" s="861" t="inlineStr">
        <is>
          <t>/</t>
        </is>
      </c>
      <c r="BF52" s="1316" t="n">
        <v>3</v>
      </c>
      <c r="BG52" s="1385" t="inlineStr">
        <is>
          <t>УК-1</t>
        </is>
      </c>
      <c r="BH52" s="126" t="n"/>
      <c r="BI52" s="175" t="n"/>
      <c r="BJ52" s="1070" t="inlineStr">
        <is>
          <t>ФиП</t>
        </is>
      </c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25" t="n"/>
      <c r="CE52" s="25" t="n"/>
      <c r="CF52" s="25" t="n"/>
      <c r="CG52" s="25" t="n"/>
      <c r="CH52" s="25" t="n"/>
      <c r="CI52" s="1" t="n"/>
      <c r="CJ52" s="1" t="n"/>
      <c r="CK52" s="1" t="n"/>
      <c r="CL52" s="1" t="n"/>
      <c r="CM52" s="1" t="n"/>
    </row>
    <row r="53">
      <c r="A53" s="2510" t="inlineStr">
        <is>
          <t>2.5.2</t>
        </is>
      </c>
      <c r="B53" s="1770" t="n"/>
      <c r="C53" s="1170" t="inlineStr">
        <is>
          <t>Иностранный язык*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1" t="n"/>
      <c r="AD53" s="132" t="n"/>
      <c r="AE53" s="182" t="inlineStr">
        <is>
          <t>/ 2</t>
        </is>
      </c>
      <c r="AF53" s="175" t="n"/>
      <c r="AG53" s="1807" t="n"/>
      <c r="AH53" s="1770" t="n"/>
      <c r="AI53" s="853" t="inlineStr">
        <is>
          <t>/</t>
        </is>
      </c>
      <c r="AJ53" s="1308" t="n">
        <v>142</v>
      </c>
      <c r="AK53" s="850" t="inlineStr">
        <is>
          <t>/</t>
        </is>
      </c>
      <c r="AL53" s="1316" t="n">
        <v>96</v>
      </c>
      <c r="AM53" s="867" t="n"/>
      <c r="AN53" s="1308" t="n"/>
      <c r="AO53" s="862" t="n"/>
      <c r="AP53" s="1308" t="n"/>
      <c r="AQ53" s="862" t="inlineStr">
        <is>
          <t>/</t>
        </is>
      </c>
      <c r="AR53" s="1308" t="n">
        <v>96</v>
      </c>
      <c r="AS53" s="861" t="n"/>
      <c r="AT53" s="1316" t="n"/>
      <c r="AU53" s="867" t="inlineStr">
        <is>
          <t>/</t>
        </is>
      </c>
      <c r="AV53" s="1308" t="n">
        <v>70</v>
      </c>
      <c r="AW53" s="861" t="inlineStr">
        <is>
          <t>/</t>
        </is>
      </c>
      <c r="AX53" s="1308" t="n">
        <v>48</v>
      </c>
      <c r="AY53" s="861" t="n"/>
      <c r="AZ53" s="1308" t="n"/>
      <c r="BA53" s="862" t="inlineStr">
        <is>
          <t>/</t>
        </is>
      </c>
      <c r="BB53" s="1308" t="n">
        <v>72</v>
      </c>
      <c r="BC53" s="861" t="inlineStr">
        <is>
          <t>/</t>
        </is>
      </c>
      <c r="BD53" s="1308" t="n">
        <v>48</v>
      </c>
      <c r="BE53" s="861" t="inlineStr">
        <is>
          <t>/</t>
        </is>
      </c>
      <c r="BF53" s="1316" t="n">
        <v>4</v>
      </c>
      <c r="BG53" s="1385" t="inlineStr">
        <is>
          <t>УК-3</t>
        </is>
      </c>
      <c r="BH53" s="126" t="n"/>
      <c r="BI53" s="175" t="n"/>
      <c r="BJ53" s="1070" t="inlineStr">
        <is>
          <t>МКиТП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25" t="n"/>
      <c r="CE53" s="25" t="n"/>
      <c r="CF53" s="25" t="n"/>
      <c r="CG53" s="25" t="n"/>
      <c r="CH53" s="25" t="n"/>
      <c r="CI53" s="1" t="n"/>
      <c r="CJ53" s="1" t="n"/>
      <c r="CK53" s="1" t="n"/>
      <c r="CL53" s="1" t="n"/>
      <c r="CM53" s="1" t="n"/>
    </row>
    <row r="54">
      <c r="A54" s="3163" t="inlineStr">
        <is>
          <t>2.5.3</t>
        </is>
      </c>
      <c r="B54" s="1809" t="n"/>
      <c r="C54" s="2873" t="inlineStr">
        <is>
          <t>Основы информационных технологий*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742" t="n"/>
      <c r="AE54" s="649" t="n"/>
      <c r="AF54" s="1138" t="n"/>
      <c r="AG54" s="229" t="inlineStr">
        <is>
          <t>/ 1д</t>
        </is>
      </c>
      <c r="AH54" s="203" t="n"/>
      <c r="AI54" s="3652" t="inlineStr">
        <is>
          <t>/</t>
        </is>
      </c>
      <c r="AJ54" s="875" t="n">
        <v>72</v>
      </c>
      <c r="AK54" s="3653" t="inlineStr">
        <is>
          <t>/</t>
        </is>
      </c>
      <c r="AL54" s="1323" t="n">
        <v>50</v>
      </c>
      <c r="AM54" s="879" t="inlineStr">
        <is>
          <t>/</t>
        </is>
      </c>
      <c r="AN54" s="875" t="n">
        <v>26</v>
      </c>
      <c r="AO54" s="2717" t="inlineStr">
        <is>
          <t>/</t>
        </is>
      </c>
      <c r="AP54" s="875" t="n">
        <v>24</v>
      </c>
      <c r="AQ54" s="2717" t="n"/>
      <c r="AR54" s="875" t="n"/>
      <c r="AS54" s="873" t="n"/>
      <c r="AT54" s="1323" t="n"/>
      <c r="AU54" s="879" t="inlineStr">
        <is>
          <t>/</t>
        </is>
      </c>
      <c r="AV54" s="875">
        <f>AZ54*36</f>
        <v/>
      </c>
      <c r="AW54" s="873" t="inlineStr">
        <is>
          <t>/</t>
        </is>
      </c>
      <c r="AX54" s="875">
        <f>AL54</f>
        <v/>
      </c>
      <c r="AY54" s="873" t="inlineStr">
        <is>
          <t>/</t>
        </is>
      </c>
      <c r="AZ54" s="875" t="n">
        <v>2</v>
      </c>
      <c r="BA54" s="2717" t="n"/>
      <c r="BB54" s="875" t="n"/>
      <c r="BC54" s="873" t="n"/>
      <c r="BD54" s="875" t="n"/>
      <c r="BE54" s="873" t="n"/>
      <c r="BF54" s="1323" t="n"/>
      <c r="BG54" s="3075" t="inlineStr">
        <is>
          <t>УК-2</t>
        </is>
      </c>
      <c r="BH54" s="202" t="n"/>
      <c r="BI54" s="203" t="n"/>
      <c r="BJ54" s="1070" t="inlineStr">
        <is>
          <t>ИСиТ</t>
        </is>
      </c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25" t="n"/>
      <c r="CE54" s="25" t="n"/>
      <c r="CF54" s="25" t="n"/>
      <c r="CG54" s="25" t="n"/>
      <c r="CH54" s="25" t="n"/>
      <c r="CI54" s="1" t="n"/>
      <c r="CJ54" s="1" t="n"/>
      <c r="CK54" s="1" t="n"/>
      <c r="CL54" s="1" t="n"/>
      <c r="CM54" s="1" t="n"/>
    </row>
    <row r="55">
      <c r="A55" s="3654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24" t="n"/>
      <c r="AI55" s="232">
        <f>AI30+AI38</f>
        <v/>
      </c>
      <c r="AJ55" s="124" t="n"/>
      <c r="AK55" s="232">
        <f>AK30+AK38</f>
        <v/>
      </c>
      <c r="AL55" s="124" t="n"/>
      <c r="AM55" s="232">
        <f>AM30+AM38</f>
        <v/>
      </c>
      <c r="AN55" s="124" t="n"/>
      <c r="AO55" s="232">
        <f>AO30+AO38</f>
        <v/>
      </c>
      <c r="AP55" s="124" t="n"/>
      <c r="AQ55" s="232">
        <f>AQ31+AQ38</f>
        <v/>
      </c>
      <c r="AR55" s="124" t="n"/>
      <c r="AS55" s="232">
        <f>AS31+AS38</f>
        <v/>
      </c>
      <c r="AT55" s="124" t="n"/>
      <c r="AU55" s="232">
        <f>AU30+AU38</f>
        <v/>
      </c>
      <c r="AV55" s="124" t="n"/>
      <c r="AW55" s="232">
        <f>AW30+AW38</f>
        <v/>
      </c>
      <c r="AX55" s="124" t="n"/>
      <c r="AY55" s="232">
        <f>AY30+AY38</f>
        <v/>
      </c>
      <c r="AZ55" s="124" t="n"/>
      <c r="BA55" s="232">
        <f>BA30+BA38</f>
        <v/>
      </c>
      <c r="BB55" s="124" t="n"/>
      <c r="BC55" s="232">
        <f>BC38+BC30</f>
        <v/>
      </c>
      <c r="BD55" s="124" t="n"/>
      <c r="BE55" s="232">
        <f>BE38+BE30</f>
        <v/>
      </c>
      <c r="BF55" s="124" t="n"/>
      <c r="BG55" s="3655" t="n"/>
      <c r="BH55" s="101" t="n"/>
      <c r="BI55" s="104" t="n"/>
      <c r="BJ55" s="8" t="n"/>
      <c r="BK55" s="283" t="n"/>
      <c r="BL55" s="283" t="n"/>
      <c r="BM55" s="283" t="n"/>
      <c r="BN55" s="283" t="n"/>
      <c r="BO55" s="283" t="n"/>
      <c r="BP55" s="2878" t="n"/>
      <c r="BQ55" s="2878" t="n"/>
      <c r="BR55" s="2878" t="n"/>
      <c r="BS55" s="2878" t="n"/>
      <c r="BT55" s="2878" t="n"/>
      <c r="BU55" s="2878" t="n"/>
      <c r="BV55" s="2878" t="n"/>
      <c r="BW55" s="2878" t="n"/>
      <c r="BX55" s="2878" t="n"/>
      <c r="BY55" s="2878" t="n"/>
      <c r="BZ55" s="2878" t="n"/>
      <c r="CA55" s="2878" t="n"/>
      <c r="CB55" s="2878" t="n"/>
      <c r="CC55" s="2878" t="n"/>
      <c r="CD55" s="2878" t="n"/>
      <c r="CE55" s="2878" t="n"/>
      <c r="CF55" s="2878" t="n"/>
      <c r="CG55" s="2878" t="n"/>
      <c r="CH55" s="2878" t="n"/>
      <c r="CI55" s="2878" t="n"/>
      <c r="CJ55" s="1" t="n"/>
      <c r="CK55" s="1" t="n"/>
      <c r="CL55" s="1" t="n"/>
      <c r="CM55" s="1" t="n"/>
    </row>
    <row r="56">
      <c r="A56" s="3656" t="inlineStr">
        <is>
          <t>Количество часов учебных занятий в неделю</t>
        </is>
      </c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1" t="n"/>
      <c r="AD56" s="131" t="n"/>
      <c r="AE56" s="131" t="n"/>
      <c r="AF56" s="131" t="n"/>
      <c r="AG56" s="131" t="n"/>
      <c r="AH56" s="179" t="n"/>
      <c r="AI56" s="1817" t="n"/>
      <c r="AJ56" s="128" t="n"/>
      <c r="AK56" s="1817" t="n"/>
      <c r="AL56" s="128" t="n"/>
      <c r="AM56" s="1817" t="n"/>
      <c r="AN56" s="128" t="n"/>
      <c r="AO56" s="1817" t="n"/>
      <c r="AP56" s="128" t="n"/>
      <c r="AQ56" s="1817" t="n"/>
      <c r="AR56" s="128" t="n"/>
      <c r="AS56" s="1817" t="n"/>
      <c r="AT56" s="128" t="n"/>
      <c r="AU56" s="1501">
        <f>AW55/AU28</f>
        <v/>
      </c>
      <c r="AV56" s="126" t="n"/>
      <c r="AW56" s="126" t="n"/>
      <c r="AX56" s="126" t="n"/>
      <c r="AY56" s="126" t="n"/>
      <c r="AZ56" s="128" t="n"/>
      <c r="BA56" s="1501">
        <f>BC55/BA28</f>
        <v/>
      </c>
      <c r="BB56" s="126" t="n"/>
      <c r="BC56" s="126" t="n"/>
      <c r="BD56" s="126" t="n"/>
      <c r="BE56" s="126" t="n"/>
      <c r="BF56" s="128" t="n"/>
      <c r="BG56" s="112" t="n"/>
      <c r="BH56" s="1" t="n"/>
      <c r="BI56" s="114" t="n"/>
      <c r="BJ56" s="8" t="n"/>
      <c r="BK56" s="1" t="n"/>
      <c r="BL56" s="1" t="n"/>
      <c r="BM56" s="1" t="n"/>
      <c r="BN56" s="1" t="n"/>
      <c r="BO56" s="1" t="n"/>
      <c r="BP56" s="2878" t="n"/>
      <c r="BQ56" s="2878" t="n"/>
      <c r="BR56" s="2878" t="n"/>
      <c r="BS56" s="2878" t="n"/>
      <c r="BT56" s="2878" t="n"/>
      <c r="BU56" s="2878" t="n"/>
      <c r="BV56" s="2878" t="n"/>
      <c r="BW56" s="2878" t="n"/>
      <c r="BX56" s="2878" t="n"/>
      <c r="BY56" s="2878" t="n"/>
      <c r="BZ56" s="2878" t="n"/>
      <c r="CA56" s="2878" t="n"/>
      <c r="CB56" s="2878" t="n"/>
      <c r="CC56" s="2878" t="n"/>
      <c r="CD56" s="2878" t="n"/>
      <c r="CE56" s="2878" t="n"/>
      <c r="CF56" s="2878" t="n"/>
      <c r="CG56" s="2878" t="n"/>
      <c r="CH56" s="2878" t="n"/>
      <c r="CI56" s="2878" t="n"/>
      <c r="CJ56" s="1" t="n"/>
      <c r="CK56" s="1" t="n"/>
      <c r="CL56" s="1" t="n"/>
      <c r="CM56" s="1" t="n"/>
    </row>
    <row r="57">
      <c r="A57" s="3657" t="inlineStr">
        <is>
          <t>Количество экзаменов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1" t="n"/>
      <c r="AH57" s="179" t="n"/>
      <c r="AI57" s="235" t="n">
        <v>7</v>
      </c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235" t="n">
        <v>4</v>
      </c>
      <c r="AV57" s="126" t="n"/>
      <c r="AW57" s="126" t="n"/>
      <c r="AX57" s="126" t="n"/>
      <c r="AY57" s="126" t="n"/>
      <c r="AZ57" s="128" t="n"/>
      <c r="BA57" s="235" t="n">
        <v>3</v>
      </c>
      <c r="BB57" s="126" t="n"/>
      <c r="BC57" s="126" t="n"/>
      <c r="BD57" s="126" t="n"/>
      <c r="BE57" s="126" t="n"/>
      <c r="BF57" s="128" t="n"/>
      <c r="BG57" s="112" t="n"/>
      <c r="BH57" s="1" t="n"/>
      <c r="BI57" s="114" t="n"/>
      <c r="BJ57" s="8" t="n"/>
      <c r="BK57" s="283" t="n"/>
      <c r="BL57" s="283" t="n"/>
      <c r="BM57" s="283" t="n"/>
      <c r="BN57" s="283" t="n"/>
      <c r="BO57" s="283" t="n"/>
      <c r="BP57" s="283" t="n"/>
      <c r="BQ57" s="283" t="n"/>
      <c r="BR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1" t="n"/>
      <c r="CK57" s="1" t="n"/>
      <c r="CL57" s="1" t="n"/>
      <c r="CM57" s="1" t="n"/>
    </row>
    <row r="58">
      <c r="A58" s="3658" t="inlineStr">
        <is>
          <t>Количество зачетов</t>
        </is>
      </c>
      <c r="B58" s="202" t="n"/>
      <c r="C58" s="202" t="n"/>
      <c r="D58" s="202" t="n"/>
      <c r="E58" s="202" t="n"/>
      <c r="F58" s="202" t="n"/>
      <c r="G58" s="202" t="n"/>
      <c r="H58" s="202" t="n"/>
      <c r="I58" s="202" t="n"/>
      <c r="J58" s="202" t="n"/>
      <c r="K58" s="202" t="n"/>
      <c r="L58" s="202" t="n"/>
      <c r="M58" s="202" t="n"/>
      <c r="N58" s="202" t="n"/>
      <c r="O58" s="202" t="n"/>
      <c r="P58" s="202" t="n"/>
      <c r="Q58" s="202" t="n"/>
      <c r="R58" s="202" t="n"/>
      <c r="S58" s="202" t="n"/>
      <c r="T58" s="202" t="n"/>
      <c r="U58" s="202" t="n"/>
      <c r="V58" s="202" t="n"/>
      <c r="W58" s="202" t="n"/>
      <c r="X58" s="202" t="n"/>
      <c r="Y58" s="202" t="n"/>
      <c r="Z58" s="202" t="n"/>
      <c r="AA58" s="202" t="n"/>
      <c r="AB58" s="202" t="n"/>
      <c r="AC58" s="202" t="n"/>
      <c r="AD58" s="202" t="n"/>
      <c r="AE58" s="202" t="n"/>
      <c r="AF58" s="202" t="n"/>
      <c r="AG58" s="202" t="n"/>
      <c r="AH58" s="144" t="n"/>
      <c r="AI58" s="241" t="n">
        <v>8</v>
      </c>
      <c r="AJ58" s="144" t="n"/>
      <c r="AK58" s="241" t="n"/>
      <c r="AL58" s="144" t="n"/>
      <c r="AM58" s="241" t="n"/>
      <c r="AN58" s="144" t="n"/>
      <c r="AO58" s="241" t="n"/>
      <c r="AP58" s="144" t="n"/>
      <c r="AQ58" s="241" t="n"/>
      <c r="AR58" s="144" t="n"/>
      <c r="AS58" s="241" t="n"/>
      <c r="AT58" s="144" t="n"/>
      <c r="AU58" s="241" t="n">
        <v>5</v>
      </c>
      <c r="AV58" s="202" t="n"/>
      <c r="AW58" s="202" t="n"/>
      <c r="AX58" s="202" t="n"/>
      <c r="AY58" s="202" t="n"/>
      <c r="AZ58" s="144" t="n"/>
      <c r="BA58" s="241" t="n">
        <v>3</v>
      </c>
      <c r="BB58" s="202" t="n"/>
      <c r="BC58" s="202" t="n"/>
      <c r="BD58" s="202" t="n"/>
      <c r="BE58" s="202" t="n"/>
      <c r="BF58" s="144" t="n"/>
      <c r="BG58" s="606" t="n"/>
      <c r="BH58" s="544" t="n"/>
      <c r="BI58" s="607" t="n"/>
      <c r="BJ58" s="8" t="n"/>
      <c r="BK58" s="283" t="n"/>
      <c r="BL58" s="283" t="n"/>
      <c r="BM58" s="283" t="n"/>
      <c r="BN58" s="283" t="n"/>
      <c r="BO58" s="283" t="n"/>
      <c r="BP58" s="283" t="n"/>
      <c r="BQ58" s="283" t="n"/>
      <c r="BR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1" t="n"/>
      <c r="CK58" s="1" t="n"/>
      <c r="CL58" s="1" t="n"/>
      <c r="CM58" s="1" t="n"/>
    </row>
    <row r="59">
      <c r="A59" s="242" t="n"/>
      <c r="B59" s="242" t="n"/>
      <c r="C59" s="242" t="n"/>
      <c r="D59" s="242" t="n"/>
      <c r="E59" s="242" t="n"/>
      <c r="F59" s="242" t="n"/>
      <c r="G59" s="242" t="n"/>
      <c r="H59" s="242" t="n"/>
      <c r="I59" s="242" t="n"/>
      <c r="J59" s="242" t="n"/>
      <c r="K59" s="242" t="n"/>
      <c r="L59" s="242" t="n"/>
      <c r="M59" s="242" t="n"/>
      <c r="N59" s="242" t="n"/>
      <c r="O59" s="242" t="n"/>
      <c r="P59" s="242" t="n"/>
      <c r="Q59" s="242" t="n"/>
      <c r="R59" s="242" t="n"/>
      <c r="S59" s="242" t="n"/>
      <c r="T59" s="242" t="n"/>
      <c r="U59" s="242" t="n"/>
      <c r="V59" s="242" t="n"/>
      <c r="W59" s="242" t="n"/>
      <c r="X59" s="242" t="n"/>
      <c r="Y59" s="242" t="n"/>
      <c r="Z59" s="242" t="n"/>
      <c r="AA59" s="242" t="n"/>
      <c r="AB59" s="242" t="n"/>
      <c r="AC59" s="242" t="n"/>
      <c r="AD59" s="242" t="n"/>
      <c r="AE59" s="242" t="n"/>
      <c r="AF59" s="242" t="n"/>
      <c r="AG59" s="242" t="n"/>
      <c r="AH59" s="242" t="n"/>
      <c r="AI59" s="242" t="n"/>
      <c r="AJ59" s="242" t="n"/>
      <c r="AK59" s="242" t="n"/>
      <c r="AL59" s="242" t="n"/>
      <c r="AM59" s="242" t="n"/>
      <c r="AN59" s="242" t="n"/>
      <c r="AO59" s="242" t="n"/>
      <c r="AP59" s="242" t="n"/>
      <c r="AQ59" s="242" t="n"/>
      <c r="AR59" s="242" t="n"/>
      <c r="AS59" s="242" t="n"/>
      <c r="AT59" s="242" t="n"/>
      <c r="AU59" s="242" t="n"/>
      <c r="AV59" s="242" t="n"/>
      <c r="AW59" s="242" t="n"/>
      <c r="AX59" s="242" t="n"/>
      <c r="AY59" s="242" t="n"/>
      <c r="AZ59" s="242" t="n"/>
      <c r="BA59" s="242" t="n"/>
      <c r="BB59" s="242" t="n"/>
      <c r="BC59" s="242" t="n"/>
      <c r="BD59" s="242" t="n"/>
      <c r="BE59" s="242" t="n"/>
      <c r="BF59" s="242" t="n"/>
      <c r="BG59" s="242" t="n"/>
      <c r="BH59" s="242" t="n"/>
      <c r="BI59" s="242" t="n"/>
      <c r="BJ59" s="3659" t="n"/>
      <c r="BK59" s="242" t="n"/>
      <c r="BL59" s="242" t="n"/>
      <c r="BM59" s="242" t="n"/>
      <c r="BN59" s="243" t="n"/>
      <c r="BO59" s="243" t="n"/>
      <c r="BP59" s="243" t="n"/>
      <c r="BQ59" s="243" t="n"/>
      <c r="BR59" s="243" t="n"/>
      <c r="BS59" s="243" t="n"/>
      <c r="BT59" s="25" t="n"/>
      <c r="BU59" s="25" t="n"/>
      <c r="BV59" s="25" t="n"/>
      <c r="BW59" s="25" t="n"/>
      <c r="BX59" s="25" t="n"/>
      <c r="BY59" s="25" t="n"/>
      <c r="BZ59" s="25" t="n"/>
      <c r="CA59" s="25" t="n"/>
      <c r="CB59" s="25" t="n"/>
      <c r="CC59" s="25" t="n"/>
      <c r="CD59" s="25" t="n"/>
      <c r="CE59" s="25" t="n"/>
      <c r="CF59" s="25" t="n"/>
      <c r="CG59" s="25" t="n"/>
      <c r="CH59" s="25" t="n"/>
      <c r="CI59" s="25" t="n"/>
      <c r="CJ59" s="25" t="n"/>
      <c r="CK59" s="25" t="n"/>
      <c r="CL59" s="25" t="n"/>
      <c r="CM59" s="25" t="n"/>
    </row>
    <row r="60">
      <c r="A60" s="1834" t="inlineStr">
        <is>
          <t>IV. Производственная практика</t>
        </is>
      </c>
      <c r="B60" s="108" t="n"/>
      <c r="C60" s="108" t="n"/>
      <c r="D60" s="108" t="n"/>
      <c r="E60" s="108" t="n"/>
      <c r="F60" s="108" t="n"/>
      <c r="G60" s="108" t="n"/>
      <c r="H60" s="108" t="n"/>
      <c r="I60" s="108" t="n"/>
      <c r="J60" s="108" t="n"/>
      <c r="K60" s="108" t="n"/>
      <c r="L60" s="108" t="n"/>
      <c r="M60" s="108" t="n"/>
      <c r="N60" s="108" t="n"/>
      <c r="O60" s="108" t="n"/>
      <c r="P60" s="108" t="n"/>
      <c r="Q60" s="108" t="n"/>
      <c r="R60" s="108" t="n"/>
      <c r="S60" s="108" t="n"/>
      <c r="T60" s="108" t="n"/>
      <c r="U60" s="108" t="n"/>
      <c r="V60" s="108" t="n"/>
      <c r="W60" s="108" t="n"/>
      <c r="X60" s="108" t="n"/>
      <c r="Y60" s="108" t="n"/>
      <c r="Z60" s="108" t="n"/>
      <c r="AA60" s="108" t="n"/>
      <c r="AB60" s="108" t="n"/>
      <c r="AC60" s="108" t="n"/>
      <c r="AD60" s="148" t="n"/>
      <c r="AE60" s="1834" t="inlineStr">
        <is>
          <t>V. Магистерская диссертация</t>
        </is>
      </c>
      <c r="AF60" s="108" t="n"/>
      <c r="AG60" s="108" t="n"/>
      <c r="AH60" s="108" t="n"/>
      <c r="AI60" s="108" t="n"/>
      <c r="AJ60" s="108" t="n"/>
      <c r="AK60" s="108" t="n"/>
      <c r="AL60" s="108" t="n"/>
      <c r="AM60" s="108" t="n"/>
      <c r="AN60" s="108" t="n"/>
      <c r="AO60" s="108" t="n"/>
      <c r="AP60" s="108" t="n"/>
      <c r="AQ60" s="108" t="n"/>
      <c r="AR60" s="108" t="n"/>
      <c r="AS60" s="108" t="n"/>
      <c r="AT60" s="108" t="n"/>
      <c r="AU60" s="108" t="n"/>
      <c r="AV60" s="108" t="n"/>
      <c r="AW60" s="148" t="n"/>
      <c r="AX60" s="1834" t="inlineStr">
        <is>
          <t xml:space="preserve">VI.Итоговая аттестация </t>
        </is>
      </c>
      <c r="AY60" s="108" t="n"/>
      <c r="AZ60" s="108" t="n"/>
      <c r="BA60" s="108" t="n"/>
      <c r="BB60" s="108" t="n"/>
      <c r="BC60" s="108" t="n"/>
      <c r="BD60" s="108" t="n"/>
      <c r="BE60" s="108" t="n"/>
      <c r="BF60" s="108" t="n"/>
      <c r="BG60" s="108" t="n"/>
      <c r="BH60" s="108" t="n"/>
      <c r="BI60" s="148" t="n"/>
      <c r="BJ60" s="533" t="n"/>
      <c r="BK60" s="1" t="n"/>
      <c r="BL60" s="1" t="n"/>
      <c r="BM60" s="1" t="n"/>
      <c r="BN60" s="1" t="n"/>
      <c r="BO60" s="1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90" t="n"/>
      <c r="CI60" s="90" t="n"/>
      <c r="CJ60" s="1" t="n"/>
      <c r="CK60" s="1" t="n"/>
      <c r="CL60" s="1" t="n"/>
      <c r="CM60" s="1" t="n"/>
    </row>
    <row r="61">
      <c r="A61" s="1836" t="inlineStr">
        <is>
          <t>Название практики</t>
        </is>
      </c>
      <c r="B61" s="108" t="n"/>
      <c r="C61" s="108" t="n"/>
      <c r="D61" s="108" t="n"/>
      <c r="E61" s="108" t="n"/>
      <c r="F61" s="108" t="n"/>
      <c r="G61" s="108" t="n"/>
      <c r="H61" s="108" t="n"/>
      <c r="I61" s="108" t="n"/>
      <c r="J61" s="108" t="n"/>
      <c r="K61" s="108" t="n"/>
      <c r="L61" s="108" t="n"/>
      <c r="M61" s="109" t="n"/>
      <c r="N61" s="1837" t="inlineStr">
        <is>
          <t>Семестр</t>
        </is>
      </c>
      <c r="O61" s="108" t="n"/>
      <c r="P61" s="108" t="n"/>
      <c r="Q61" s="108" t="n"/>
      <c r="R61" s="109" t="n"/>
      <c r="S61" s="1838" t="inlineStr">
        <is>
          <t>Недель</t>
        </is>
      </c>
      <c r="T61" s="108" t="n"/>
      <c r="U61" s="108" t="n"/>
      <c r="V61" s="109" t="n"/>
      <c r="W61" s="1839" t="inlineStr">
        <is>
          <t>Зачетных единиц</t>
        </is>
      </c>
      <c r="X61" s="108" t="n"/>
      <c r="Y61" s="108" t="n"/>
      <c r="Z61" s="108" t="n"/>
      <c r="AA61" s="108" t="n"/>
      <c r="AB61" s="108" t="n"/>
      <c r="AC61" s="108" t="n"/>
      <c r="AD61" s="148" t="n"/>
      <c r="AE61" s="1840" t="inlineStr">
        <is>
          <t>Семестр</t>
        </is>
      </c>
      <c r="AF61" s="108" t="n"/>
      <c r="AG61" s="108" t="n"/>
      <c r="AH61" s="108" t="n"/>
      <c r="AI61" s="108" t="n"/>
      <c r="AJ61" s="109" t="n"/>
      <c r="AK61" s="1838" t="inlineStr">
        <is>
          <t>Недель</t>
        </is>
      </c>
      <c r="AL61" s="108" t="n"/>
      <c r="AM61" s="108" t="n"/>
      <c r="AN61" s="108" t="n"/>
      <c r="AO61" s="109" t="n"/>
      <c r="AP61" s="1839" t="inlineStr">
        <is>
          <t>Зачетных единиц</t>
        </is>
      </c>
      <c r="AQ61" s="108" t="n"/>
      <c r="AR61" s="108" t="n"/>
      <c r="AS61" s="108" t="n"/>
      <c r="AT61" s="108" t="n"/>
      <c r="AU61" s="108" t="n"/>
      <c r="AV61" s="108" t="n"/>
      <c r="AW61" s="148" t="n"/>
      <c r="AX61" s="1841" t="inlineStr">
        <is>
          <t>Защита магистерской диссертации</t>
        </is>
      </c>
      <c r="AY61" s="101" t="n"/>
      <c r="AZ61" s="101" t="n"/>
      <c r="BA61" s="101" t="n"/>
      <c r="BB61" s="101" t="n"/>
      <c r="BC61" s="101" t="n"/>
      <c r="BD61" s="101" t="n"/>
      <c r="BE61" s="101" t="n"/>
      <c r="BF61" s="101" t="n"/>
      <c r="BG61" s="101" t="n"/>
      <c r="BH61" s="101" t="n"/>
      <c r="BI61" s="104" t="n"/>
      <c r="BJ61" s="533" t="n"/>
      <c r="BK61" s="1" t="n"/>
      <c r="BL61" s="1" t="n"/>
      <c r="BM61" s="1" t="n"/>
      <c r="BN61" s="1" t="n"/>
      <c r="BO61" s="1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90" t="n"/>
      <c r="CI61" s="90" t="n"/>
      <c r="CJ61" s="1" t="n"/>
      <c r="CK61" s="1" t="n"/>
      <c r="CL61" s="1" t="n"/>
      <c r="CM61" s="1" t="n"/>
    </row>
    <row r="62">
      <c r="A62" s="2532" t="inlineStr">
        <is>
          <t>Научно-исследовательская</t>
        </is>
      </c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53" t="n"/>
      <c r="N62" s="2533" t="inlineStr">
        <is>
          <t>2</t>
        </is>
      </c>
      <c r="O62" s="101" t="n"/>
      <c r="P62" s="101" t="n"/>
      <c r="Q62" s="101" t="n"/>
      <c r="R62" s="53" t="n"/>
      <c r="S62" s="250" t="n">
        <v>2</v>
      </c>
      <c r="T62" s="101" t="n"/>
      <c r="U62" s="101" t="n"/>
      <c r="V62" s="53" t="n"/>
      <c r="W62" s="1845" t="n">
        <v>3</v>
      </c>
      <c r="X62" s="101" t="n"/>
      <c r="Y62" s="101" t="n"/>
      <c r="Z62" s="101" t="n"/>
      <c r="AA62" s="101" t="n"/>
      <c r="AB62" s="101" t="n"/>
      <c r="AC62" s="101" t="n"/>
      <c r="AD62" s="104" t="n"/>
      <c r="AE62" s="120" t="n">
        <v>2</v>
      </c>
      <c r="AF62" s="101" t="n"/>
      <c r="AG62" s="101" t="n"/>
      <c r="AH62" s="101" t="n"/>
      <c r="AI62" s="101" t="n"/>
      <c r="AJ62" s="53" t="n"/>
      <c r="AK62" s="1838" t="n">
        <v>8</v>
      </c>
      <c r="AL62" s="101" t="n"/>
      <c r="AM62" s="101" t="n"/>
      <c r="AN62" s="101" t="n"/>
      <c r="AO62" s="53" t="n"/>
      <c r="AP62" s="1847" t="n">
        <v>12</v>
      </c>
      <c r="AQ62" s="101" t="n"/>
      <c r="AR62" s="101" t="n"/>
      <c r="AS62" s="101" t="n"/>
      <c r="AT62" s="101" t="n"/>
      <c r="AU62" s="101" t="n"/>
      <c r="AV62" s="101" t="n"/>
      <c r="AW62" s="53" t="n"/>
      <c r="AX62" s="112" t="n"/>
      <c r="AY62" s="1" t="n"/>
      <c r="AZ62" s="1" t="n"/>
      <c r="BA62" s="1" t="n"/>
      <c r="BB62" s="1" t="n"/>
      <c r="BC62" s="1" t="n"/>
      <c r="BD62" s="1" t="n"/>
      <c r="BE62" s="1" t="n"/>
      <c r="BF62" s="1" t="n"/>
      <c r="BG62" s="1" t="n"/>
      <c r="BH62" s="1" t="n"/>
      <c r="BI62" s="114" t="n"/>
      <c r="BJ62" s="533" t="n"/>
      <c r="BK62" s="1" t="n"/>
      <c r="BL62" s="1" t="n"/>
      <c r="BM62" s="1" t="n"/>
      <c r="BN62" s="1" t="n"/>
      <c r="BO62" s="1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90" t="n"/>
      <c r="CJ62" s="1" t="n"/>
      <c r="CK62" s="1" t="n"/>
      <c r="CL62" s="1" t="n"/>
      <c r="CM62" s="1" t="n"/>
    </row>
    <row r="63">
      <c r="A63" s="136" t="n"/>
      <c r="B63" s="44" t="n"/>
      <c r="C63" s="44" t="n"/>
      <c r="D63" s="44" t="n"/>
      <c r="E63" s="44" t="n"/>
      <c r="F63" s="44" t="n"/>
      <c r="G63" s="44" t="n"/>
      <c r="H63" s="44" t="n"/>
      <c r="I63" s="44" t="n"/>
      <c r="J63" s="44" t="n"/>
      <c r="K63" s="44" t="n"/>
      <c r="L63" s="44" t="n"/>
      <c r="M63" s="249" t="n"/>
      <c r="N63" s="325" t="n"/>
      <c r="O63" s="44" t="n"/>
      <c r="P63" s="44" t="n"/>
      <c r="Q63" s="44" t="n"/>
      <c r="R63" s="249" t="n"/>
      <c r="S63" s="325" t="n"/>
      <c r="T63" s="44" t="n"/>
      <c r="U63" s="44" t="n"/>
      <c r="V63" s="249" t="n"/>
      <c r="W63" s="1848" t="n"/>
      <c r="X63" s="544" t="n"/>
      <c r="Y63" s="544" t="n"/>
      <c r="Z63" s="544" t="n"/>
      <c r="AA63" s="544" t="n"/>
      <c r="AB63" s="544" t="n"/>
      <c r="AC63" s="544" t="n"/>
      <c r="AD63" s="607" t="n"/>
      <c r="AE63" s="136" t="n"/>
      <c r="AF63" s="44" t="n"/>
      <c r="AG63" s="44" t="n"/>
      <c r="AH63" s="44" t="n"/>
      <c r="AI63" s="44" t="n"/>
      <c r="AJ63" s="249" t="n"/>
      <c r="AK63" s="325" t="n"/>
      <c r="AL63" s="44" t="n"/>
      <c r="AM63" s="44" t="n"/>
      <c r="AN63" s="44" t="n"/>
      <c r="AO63" s="249" t="n"/>
      <c r="AP63" s="1848" t="n"/>
      <c r="AQ63" s="544" t="n"/>
      <c r="AR63" s="544" t="n"/>
      <c r="AS63" s="544" t="n"/>
      <c r="AT63" s="544" t="n"/>
      <c r="AU63" s="544" t="n"/>
      <c r="AV63" s="544" t="n"/>
      <c r="AW63" s="609" t="n"/>
      <c r="AX63" s="606" t="n"/>
      <c r="AY63" s="544" t="n"/>
      <c r="AZ63" s="544" t="n"/>
      <c r="BA63" s="544" t="n"/>
      <c r="BB63" s="544" t="n"/>
      <c r="BC63" s="544" t="n"/>
      <c r="BD63" s="544" t="n"/>
      <c r="BE63" s="544" t="n"/>
      <c r="BF63" s="544" t="n"/>
      <c r="BG63" s="544" t="n"/>
      <c r="BH63" s="544" t="n"/>
      <c r="BI63" s="607" t="n"/>
      <c r="BJ63" s="533" t="n"/>
      <c r="BK63" s="1" t="n"/>
      <c r="BL63" s="1" t="n"/>
      <c r="BM63" s="1" t="n"/>
      <c r="BN63" s="1" t="n"/>
      <c r="BO63" s="1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90" t="n"/>
      <c r="CH63" s="90" t="n"/>
      <c r="CI63" s="90" t="n"/>
      <c r="CJ63" s="1" t="n"/>
      <c r="CK63" s="1" t="n"/>
      <c r="CL63" s="1" t="n"/>
      <c r="CM63" s="1" t="n"/>
    </row>
    <row r="64">
      <c r="A64" s="1510" t="n"/>
      <c r="B64" s="1510" t="n"/>
      <c r="C64" s="1510" t="n"/>
      <c r="D64" s="1510" t="n"/>
      <c r="E64" s="1510" t="n"/>
      <c r="F64" s="1510" t="n"/>
      <c r="G64" s="1510" t="n"/>
      <c r="H64" s="1510" t="n"/>
      <c r="I64" s="1510" t="n"/>
      <c r="J64" s="1510" t="n"/>
      <c r="K64" s="1510" t="n"/>
      <c r="L64" s="1510" t="n"/>
      <c r="M64" s="1510" t="n"/>
      <c r="N64" s="1510" t="n"/>
      <c r="O64" s="1510" t="n"/>
      <c r="P64" s="1510" t="n"/>
      <c r="Q64" s="1510" t="n"/>
      <c r="R64" s="1510" t="n"/>
      <c r="S64" s="8" t="n"/>
      <c r="T64" s="8" t="n"/>
      <c r="U64" s="8" t="n"/>
      <c r="V64" s="8" t="n"/>
      <c r="W64" s="1849" t="n"/>
      <c r="X64" s="1849" t="n"/>
      <c r="Y64" s="1849" t="n"/>
      <c r="Z64" s="1849" t="n"/>
      <c r="AA64" s="1849" t="n"/>
      <c r="AB64" s="1849" t="n"/>
      <c r="AC64" s="8" t="n"/>
      <c r="AD64" s="8" t="n"/>
      <c r="AE64" s="8" t="n"/>
      <c r="AF64" s="8" t="n"/>
      <c r="AG64" s="8" t="n"/>
      <c r="AH64" s="8" t="n"/>
      <c r="AI64" s="8" t="n"/>
      <c r="AJ64" s="8" t="n"/>
      <c r="AK64" s="8" t="n"/>
      <c r="AL64" s="8" t="n"/>
      <c r="AM64" s="533" t="n"/>
      <c r="AN64" s="533" t="n"/>
      <c r="AO64" s="533" t="n"/>
      <c r="AP64" s="533" t="n"/>
      <c r="AQ64" s="533" t="n"/>
      <c r="AR64" s="1849" t="n"/>
      <c r="AS64" s="1849" t="n"/>
      <c r="AT64" s="1849" t="n"/>
      <c r="AU64" s="1849" t="n"/>
      <c r="AV64" s="1849" t="n"/>
      <c r="AW64" s="1849" t="n"/>
      <c r="AX64" s="1849" t="n"/>
      <c r="AY64" s="1849" t="n"/>
      <c r="AZ64" s="3421" t="n"/>
      <c r="BA64" s="3421" t="n"/>
      <c r="BB64" s="3421" t="n"/>
      <c r="BC64" s="3421" t="n"/>
      <c r="BD64" s="3421" t="n"/>
      <c r="BE64" s="3421" t="n"/>
      <c r="BF64" s="3421" t="n"/>
      <c r="BG64" s="3421" t="n"/>
      <c r="BH64" s="3421" t="n"/>
      <c r="BI64" s="3421" t="n"/>
      <c r="BJ64" s="3421" t="n"/>
      <c r="BK64" s="3421" t="n"/>
      <c r="BL64" s="3421" t="n"/>
      <c r="BM64" s="3421" t="n"/>
      <c r="BN64" s="3423" t="n"/>
      <c r="BO64" s="1" t="n"/>
      <c r="BP64" s="1" t="n"/>
      <c r="BQ64" s="1" t="n"/>
      <c r="BR64" s="1" t="n"/>
      <c r="BS64" s="1" t="n"/>
      <c r="BT64" s="9" t="n"/>
      <c r="BU64" s="9" t="n"/>
      <c r="BV64" s="9" t="n"/>
      <c r="BW64" s="9" t="n"/>
      <c r="BX64" s="9" t="n"/>
      <c r="BY64" s="9" t="n"/>
      <c r="BZ64" s="9" t="n"/>
      <c r="CA64" s="9" t="n"/>
      <c r="CB64" s="9" t="n"/>
      <c r="CC64" s="9" t="n"/>
      <c r="CD64" s="9" t="n"/>
      <c r="CE64" s="9" t="n"/>
      <c r="CF64" s="9" t="n"/>
      <c r="CG64" s="9" t="n"/>
      <c r="CH64" s="9" t="n"/>
      <c r="CI64" s="9" t="n"/>
      <c r="CJ64" s="9" t="n"/>
      <c r="CK64" s="9" t="n"/>
      <c r="CL64" s="9" t="n"/>
      <c r="CM64" s="9" t="n"/>
    </row>
    <row r="65">
      <c r="A65" s="243" t="n"/>
      <c r="B65" s="243" t="n"/>
      <c r="C65" s="243" t="n"/>
      <c r="D65" s="243" t="n"/>
      <c r="E65" s="243" t="n"/>
      <c r="F65" s="243" t="n"/>
      <c r="G65" s="243" t="n"/>
      <c r="H65" s="243" t="n"/>
      <c r="I65" s="243" t="n"/>
      <c r="J65" s="243" t="n"/>
      <c r="K65" s="243" t="n"/>
      <c r="L65" s="243" t="n"/>
      <c r="M65" s="243" t="n"/>
      <c r="N65" s="243" t="n"/>
      <c r="O65" s="243" t="n"/>
      <c r="P65" s="243" t="n"/>
      <c r="Q65" s="243" t="n"/>
      <c r="R65" s="243" t="n"/>
      <c r="S65" s="243" t="n"/>
      <c r="T65" s="243" t="n"/>
      <c r="U65" s="243" t="n"/>
      <c r="V65" s="243" t="n"/>
      <c r="W65" s="243" t="n"/>
      <c r="X65" s="243" t="n"/>
      <c r="Y65" s="243" t="n"/>
      <c r="Z65" s="243" t="n"/>
      <c r="AA65" s="243" t="n"/>
      <c r="AB65" s="243" t="n"/>
      <c r="AC65" s="243" t="n"/>
      <c r="AD65" s="243" t="n"/>
      <c r="AE65" s="243" t="n"/>
      <c r="AF65" s="243" t="n"/>
      <c r="AG65" s="243" t="n"/>
      <c r="AH65" s="243" t="n"/>
      <c r="AI65" s="243" t="n"/>
      <c r="AJ65" s="243" t="n"/>
      <c r="AK65" s="243" t="n"/>
      <c r="AL65" s="243" t="n"/>
      <c r="AM65" s="243" t="n"/>
      <c r="AN65" s="243" t="n"/>
      <c r="AO65" s="243" t="n"/>
      <c r="AP65" s="243" t="n"/>
      <c r="AQ65" s="243" t="n"/>
      <c r="AR65" s="243" t="n"/>
      <c r="AS65" s="243" t="n"/>
      <c r="AT65" s="243" t="n"/>
      <c r="AU65" s="243" t="n"/>
      <c r="AV65" s="243" t="n"/>
      <c r="AW65" s="243" t="n"/>
      <c r="AX65" s="243" t="n"/>
      <c r="AY65" s="243" t="n"/>
      <c r="AZ65" s="243" t="n"/>
      <c r="BA65" s="243" t="n"/>
      <c r="BB65" s="243" t="n"/>
      <c r="BC65" s="243" t="n"/>
      <c r="BD65" s="243" t="n"/>
      <c r="BE65" s="243" t="n"/>
      <c r="BF65" s="243" t="n"/>
      <c r="BG65" s="243" t="n"/>
      <c r="BH65" s="243" t="n"/>
      <c r="BI65" s="243" t="n"/>
      <c r="BJ65" s="8" t="n"/>
      <c r="BK65" s="243" t="n"/>
      <c r="BL65" s="243" t="n"/>
      <c r="BM65" s="243" t="n"/>
      <c r="BN65" s="243" t="n"/>
      <c r="BO65" s="1" t="n"/>
      <c r="BP65" s="1" t="n"/>
      <c r="BQ65" s="1" t="n"/>
      <c r="BR65" s="1" t="n"/>
      <c r="BS65" s="1" t="n"/>
      <c r="BT65" s="25" t="n"/>
      <c r="BU65" s="25" t="n"/>
      <c r="BV65" s="25" t="n"/>
      <c r="BW65" s="25" t="n"/>
      <c r="BX65" s="25" t="n"/>
      <c r="BY65" s="25" t="n"/>
      <c r="BZ65" s="25" t="n"/>
      <c r="CA65" s="25" t="n"/>
      <c r="CB65" s="25" t="n"/>
      <c r="CC65" s="25" t="n"/>
      <c r="CD65" s="25" t="n"/>
      <c r="CE65" s="25" t="n"/>
      <c r="CF65" s="25" t="n"/>
      <c r="CG65" s="25" t="n"/>
      <c r="CH65" s="25" t="n"/>
      <c r="CI65" s="25" t="n"/>
      <c r="CJ65" s="25" t="n"/>
      <c r="CK65" s="25" t="n"/>
      <c r="CL65" s="25" t="n"/>
      <c r="CM65" s="25" t="n"/>
    </row>
    <row r="66">
      <c r="A66" s="543" t="inlineStr">
        <is>
          <t>VII. Матрица компетенций</t>
        </is>
      </c>
      <c r="B66" s="544" t="n"/>
      <c r="C66" s="544" t="n"/>
      <c r="D66" s="544" t="n"/>
      <c r="E66" s="544" t="n"/>
      <c r="F66" s="544" t="n"/>
      <c r="G66" s="544" t="n"/>
      <c r="H66" s="544" t="n"/>
      <c r="I66" s="544" t="n"/>
      <c r="J66" s="544" t="n"/>
      <c r="K66" s="544" t="n"/>
      <c r="L66" s="544" t="n"/>
      <c r="M66" s="544" t="n"/>
      <c r="N66" s="544" t="n"/>
      <c r="O66" s="544" t="n"/>
      <c r="P66" s="544" t="n"/>
      <c r="Q66" s="544" t="n"/>
      <c r="R66" s="544" t="n"/>
      <c r="S66" s="544" t="n"/>
      <c r="T66" s="544" t="n"/>
      <c r="U66" s="544" t="n"/>
      <c r="V66" s="544" t="n"/>
      <c r="W66" s="544" t="n"/>
      <c r="X66" s="544" t="n"/>
      <c r="Y66" s="544" t="n"/>
      <c r="Z66" s="544" t="n"/>
      <c r="AA66" s="544" t="n"/>
      <c r="AB66" s="544" t="n"/>
      <c r="AC66" s="544" t="n"/>
      <c r="AD66" s="544" t="n"/>
      <c r="AE66" s="544" t="n"/>
      <c r="AF66" s="544" t="n"/>
      <c r="AG66" s="544" t="n"/>
      <c r="AH66" s="544" t="n"/>
      <c r="AI66" s="544" t="n"/>
      <c r="AJ66" s="544" t="n"/>
      <c r="AK66" s="544" t="n"/>
      <c r="AL66" s="544" t="n"/>
      <c r="AM66" s="544" t="n"/>
      <c r="AN66" s="544" t="n"/>
      <c r="AO66" s="544" t="n"/>
      <c r="AP66" s="544" t="n"/>
      <c r="AQ66" s="544" t="n"/>
      <c r="AR66" s="544" t="n"/>
      <c r="AS66" s="544" t="n"/>
      <c r="AT66" s="544" t="n"/>
      <c r="AU66" s="544" t="n"/>
      <c r="AV66" s="544" t="n"/>
      <c r="AW66" s="544" t="n"/>
      <c r="AX66" s="544" t="n"/>
      <c r="AY66" s="544" t="n"/>
      <c r="AZ66" s="544" t="n"/>
      <c r="BA66" s="544" t="n"/>
      <c r="BB66" s="544" t="n"/>
      <c r="BC66" s="544" t="n"/>
      <c r="BD66" s="544" t="n"/>
      <c r="BE66" s="544" t="n"/>
      <c r="BF66" s="544" t="n"/>
      <c r="BG66" s="544" t="n"/>
      <c r="BH66" s="544" t="n"/>
      <c r="BI66" s="43" t="n"/>
      <c r="BJ66" s="526" t="n"/>
      <c r="BK66" s="20" t="n"/>
      <c r="BL66" s="20" t="n"/>
      <c r="BM66" s="20" t="n"/>
      <c r="BN66" s="4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</row>
    <row r="67">
      <c r="A67" s="1050" t="inlineStr">
        <is>
          <t>Код компетенции</t>
        </is>
      </c>
      <c r="B67" s="108" t="n"/>
      <c r="C67" s="108" t="n"/>
      <c r="D67" s="108" t="n"/>
      <c r="E67" s="148" t="n"/>
      <c r="F67" s="511" t="inlineStr">
        <is>
          <t>Наименование компетенции</t>
        </is>
      </c>
      <c r="G67" s="108" t="n"/>
      <c r="H67" s="108" t="n"/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8" t="n"/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08" t="n"/>
      <c r="AZ67" s="108" t="n"/>
      <c r="BA67" s="108" t="n"/>
      <c r="BB67" s="108" t="n"/>
      <c r="BC67" s="108" t="n"/>
      <c r="BD67" s="148" t="n"/>
      <c r="BE67" s="512" t="inlineStr">
        <is>
          <t>Код модуля, учебной дисциплины</t>
        </is>
      </c>
      <c r="BF67" s="108" t="n"/>
      <c r="BG67" s="108" t="n"/>
      <c r="BH67" s="108" t="n"/>
      <c r="BI67" s="148" t="n"/>
      <c r="BJ67" s="3660" t="n"/>
      <c r="BK67" s="783" t="n"/>
      <c r="BL67" s="783" t="n"/>
      <c r="BM67" s="783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171" t="inlineStr">
        <is>
          <t>УК-1</t>
        </is>
      </c>
      <c r="B68" s="123" t="n"/>
      <c r="C68" s="123" t="n"/>
      <c r="D68" s="123" t="n"/>
      <c r="E68" s="161" t="n"/>
      <c r="F68" s="1554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G68" s="123" t="n"/>
      <c r="H68" s="123" t="n"/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3" t="n"/>
      <c r="AI68" s="123" t="n"/>
      <c r="AJ68" s="123" t="n"/>
      <c r="AK68" s="123" t="n"/>
      <c r="AL68" s="123" t="n"/>
      <c r="AM68" s="123" t="n"/>
      <c r="AN68" s="123" t="n"/>
      <c r="AO68" s="123" t="n"/>
      <c r="AP68" s="123" t="n"/>
      <c r="AQ68" s="123" t="n"/>
      <c r="AR68" s="123" t="n"/>
      <c r="AS68" s="123" t="n"/>
      <c r="AT68" s="123" t="n"/>
      <c r="AU68" s="123" t="n"/>
      <c r="AV68" s="123" t="n"/>
      <c r="AW68" s="123" t="n"/>
      <c r="AX68" s="123" t="n"/>
      <c r="AY68" s="123" t="n"/>
      <c r="AZ68" s="123" t="n"/>
      <c r="BA68" s="123" t="n"/>
      <c r="BB68" s="123" t="n"/>
      <c r="BC68" s="123" t="n"/>
      <c r="BD68" s="161" t="n"/>
      <c r="BE68" s="680" t="inlineStr">
        <is>
          <t>1.2.1, 2.5.1</t>
        </is>
      </c>
      <c r="BF68" s="123" t="n"/>
      <c r="BG68" s="123" t="n"/>
      <c r="BH68" s="123" t="n"/>
      <c r="BI68" s="161" t="n"/>
      <c r="BJ68" s="8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182" t="inlineStr">
        <is>
          <t>УК-2</t>
        </is>
      </c>
      <c r="B69" s="126" t="n"/>
      <c r="C69" s="126" t="n"/>
      <c r="D69" s="126" t="n"/>
      <c r="E69" s="175" t="n"/>
      <c r="F69" s="323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75" t="n"/>
      <c r="BE69" s="217" t="inlineStr">
        <is>
          <t>1.2.2, 2.5.3</t>
        </is>
      </c>
      <c r="BF69" s="126" t="n"/>
      <c r="BG69" s="126" t="n"/>
      <c r="BH69" s="126" t="n"/>
      <c r="BI69" s="175" t="n"/>
      <c r="BJ69" s="8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182" t="inlineStr">
        <is>
          <t>УК-3</t>
        </is>
      </c>
      <c r="B70" s="126" t="n"/>
      <c r="C70" s="126" t="n"/>
      <c r="D70" s="126" t="n"/>
      <c r="E70" s="175" t="n"/>
      <c r="F70" s="3238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75" t="n"/>
      <c r="BE70" s="217" t="inlineStr">
        <is>
          <t>2.1, 2.5.2</t>
        </is>
      </c>
      <c r="BF70" s="126" t="n"/>
      <c r="BG70" s="126" t="n"/>
      <c r="BH70" s="126" t="n"/>
      <c r="BI70" s="175" t="n"/>
      <c r="BJ70" s="8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82" t="inlineStr">
        <is>
          <t>УК-4</t>
        </is>
      </c>
      <c r="B71" s="126" t="n"/>
      <c r="C71" s="126" t="n"/>
      <c r="D71" s="126" t="n"/>
      <c r="E71" s="175" t="n"/>
      <c r="F71" s="323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75" t="n"/>
      <c r="BE71" s="217" t="inlineStr">
        <is>
          <t>1.2.1</t>
        </is>
      </c>
      <c r="BF71" s="126" t="n"/>
      <c r="BG71" s="126" t="n"/>
      <c r="BH71" s="126" t="n"/>
      <c r="BI71" s="175" t="n"/>
      <c r="BJ71" s="8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82" t="inlineStr">
        <is>
          <t>УК-5</t>
        </is>
      </c>
      <c r="B72" s="126" t="n"/>
      <c r="C72" s="126" t="n"/>
      <c r="D72" s="126" t="n"/>
      <c r="E72" s="175" t="n"/>
      <c r="F72" s="3238" t="inlineStr">
        <is>
          <t>Развивать инновационную восприимчивость и способность к инновационной деятельности</t>
        </is>
      </c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217" t="inlineStr">
        <is>
          <t>1.2.1, 1.2.2</t>
        </is>
      </c>
      <c r="BF72" s="126" t="n"/>
      <c r="BG72" s="126" t="n"/>
      <c r="BH72" s="126" t="n"/>
      <c r="BI72" s="175" t="n"/>
      <c r="BJ72" s="8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82" t="inlineStr">
        <is>
          <t>УК-6</t>
        </is>
      </c>
      <c r="B73" s="126" t="n"/>
      <c r="C73" s="126" t="n"/>
      <c r="D73" s="126" t="n"/>
      <c r="E73" s="175" t="n"/>
      <c r="F73" s="1260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217" t="inlineStr">
        <is>
          <t>1.2.1, 1.2.2</t>
        </is>
      </c>
      <c r="BF73" s="126" t="n"/>
      <c r="BG73" s="126" t="n"/>
      <c r="BH73" s="126" t="n"/>
      <c r="BI73" s="175" t="n"/>
      <c r="BJ73" s="8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182" t="inlineStr">
        <is>
          <t>УК-7</t>
        </is>
      </c>
      <c r="B74" s="126" t="n"/>
      <c r="C74" s="126" t="n"/>
      <c r="D74" s="126" t="n"/>
      <c r="E74" s="175" t="n"/>
      <c r="F74" s="126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217" t="inlineStr">
        <is>
          <t>1.2.2</t>
        </is>
      </c>
      <c r="BF74" s="126" t="n"/>
      <c r="BG74" s="126" t="n"/>
      <c r="BH74" s="126" t="n"/>
      <c r="BI74" s="175" t="n"/>
      <c r="BJ74" s="8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182" t="inlineStr">
        <is>
          <t>УПК-1</t>
        </is>
      </c>
      <c r="B75" s="126" t="n"/>
      <c r="C75" s="126" t="n"/>
      <c r="D75" s="126" t="n"/>
      <c r="E75" s="175" t="n"/>
      <c r="F75" s="3237" t="inlineStr">
        <is>
          <t xml:space="preserve">Применять навыки конструкционного совершенствования технологического оборудования </t>
        </is>
      </c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217" t="inlineStr">
        <is>
          <t>1.1.1</t>
        </is>
      </c>
      <c r="BF75" s="126" t="n"/>
      <c r="BG75" s="126" t="n"/>
      <c r="BH75" s="126" t="n"/>
      <c r="BI75" s="175" t="n"/>
      <c r="BJ75" s="8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182" t="inlineStr">
        <is>
          <t>УПК-2</t>
        </is>
      </c>
      <c r="B76" s="126" t="n"/>
      <c r="C76" s="126" t="n"/>
      <c r="D76" s="126" t="n"/>
      <c r="E76" s="175" t="n"/>
      <c r="F76" s="3237" t="inlineStr">
        <is>
          <t>Использовать инновационные технологии, применять навыки аппаратурного оформления современных производств отрасли</t>
        </is>
      </c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217" t="inlineStr">
        <is>
          <t>1.1.3</t>
        </is>
      </c>
      <c r="BF76" s="126" t="n"/>
      <c r="BG76" s="126" t="n"/>
      <c r="BH76" s="126" t="n"/>
      <c r="BI76" s="175" t="n"/>
      <c r="BJ76" s="3661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82" t="inlineStr">
        <is>
          <t>УПК-3</t>
        </is>
      </c>
      <c r="B77" s="126" t="n"/>
      <c r="C77" s="126" t="n"/>
      <c r="D77" s="126" t="n"/>
      <c r="E77" s="175" t="n"/>
      <c r="F77" s="3237" t="inlineStr">
        <is>
          <t>Применять знания теории движения жидких, газовых и многокомпонентных сред для выполнения расчетов и анализа аэро- и гидродинамики технологических аппаратов</t>
        </is>
      </c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217" t="inlineStr">
        <is>
          <t>1.1.2</t>
        </is>
      </c>
      <c r="BF77" s="126" t="n"/>
      <c r="BG77" s="126" t="n"/>
      <c r="BH77" s="126" t="n"/>
      <c r="BI77" s="175" t="n"/>
      <c r="BJ77" s="366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82" t="inlineStr">
        <is>
          <t>УПК-4</t>
        </is>
      </c>
      <c r="B78" s="126" t="n"/>
      <c r="C78" s="126" t="n"/>
      <c r="D78" s="126" t="n"/>
      <c r="E78" s="175" t="n"/>
      <c r="F78" s="3238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части инновационных способов проектирования оборудования производств отрасли</t>
        </is>
      </c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217" t="inlineStr">
        <is>
          <t>1.2.2</t>
        </is>
      </c>
      <c r="BF78" s="126" t="n"/>
      <c r="BG78" s="126" t="n"/>
      <c r="BH78" s="126" t="n"/>
      <c r="BI78" s="175" t="n"/>
      <c r="BJ78" s="3661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182" t="inlineStr">
        <is>
          <t>СК-1</t>
        </is>
      </c>
      <c r="B79" s="126" t="n"/>
      <c r="C79" s="126" t="n"/>
      <c r="D79" s="126" t="n"/>
      <c r="E79" s="175" t="n"/>
      <c r="F79" s="3238" t="inlineStr">
        <is>
          <t>Владеть навыками применения в практической деятельности знаний и методологии создания, функционирования и эксплуатации автоматизированных систем управления химическим производством</t>
        </is>
      </c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217" t="inlineStr">
        <is>
          <t>2.2.1</t>
        </is>
      </c>
      <c r="BF79" s="126" t="n"/>
      <c r="BG79" s="126" t="n"/>
      <c r="BH79" s="126" t="n"/>
      <c r="BI79" s="175" t="n"/>
      <c r="BJ79" s="3661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182" t="inlineStr">
        <is>
          <t>СК-2</t>
        </is>
      </c>
      <c r="B80" s="126" t="n"/>
      <c r="C80" s="126" t="n"/>
      <c r="D80" s="126" t="n"/>
      <c r="E80" s="175" t="n"/>
      <c r="F80" s="3238" t="inlineStr">
        <is>
          <t>Применять полученные знания для решения инженерных задач при разработке, производстве и эксплуатации  современных мехатронных и робототехнических устройств и систем</t>
        </is>
      </c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217" t="inlineStr">
        <is>
          <t>2.2.2</t>
        </is>
      </c>
      <c r="BF80" s="126" t="n"/>
      <c r="BG80" s="126" t="n"/>
      <c r="BH80" s="126" t="n"/>
      <c r="BI80" s="175" t="n"/>
      <c r="BJ80" s="3661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182" t="inlineStr">
        <is>
          <t>СК-3</t>
        </is>
      </c>
      <c r="B81" s="126" t="n"/>
      <c r="C81" s="126" t="n"/>
      <c r="D81" s="126" t="n"/>
      <c r="E81" s="175" t="n"/>
      <c r="F81" s="3238" t="inlineStr">
        <is>
          <t xml:space="preserve">Составлять математические модели объекта исследования, решать задачи с использованием программных продуктов, всесторонне анализировать полученные результаты, используя методы математического моделирования технологических процессов и оптимизации агрегатов </t>
        </is>
      </c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217" t="inlineStr">
        <is>
          <t>2.2.3</t>
        </is>
      </c>
      <c r="BF81" s="126" t="n"/>
      <c r="BG81" s="126" t="n"/>
      <c r="BH81" s="126" t="n"/>
      <c r="BI81" s="175" t="n"/>
      <c r="BJ81" s="3661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82" t="inlineStr">
        <is>
          <t>СК-4</t>
        </is>
      </c>
      <c r="B82" s="126" t="n"/>
      <c r="C82" s="126" t="n"/>
      <c r="D82" s="126" t="n"/>
      <c r="E82" s="175" t="n"/>
      <c r="F82" s="3238" t="inlineStr">
        <is>
          <t>Проводить диагностику, оценивать работоспособность технологического оборудования</t>
        </is>
      </c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217" t="inlineStr">
        <is>
          <t>2.3.1</t>
        </is>
      </c>
      <c r="BF82" s="126" t="n"/>
      <c r="BG82" s="126" t="n"/>
      <c r="BH82" s="126" t="n"/>
      <c r="BI82" s="175" t="n"/>
      <c r="BJ82" s="366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82" t="inlineStr">
        <is>
          <t>СК-5</t>
        </is>
      </c>
      <c r="B83" s="126" t="n"/>
      <c r="C83" s="126" t="n"/>
      <c r="D83" s="126" t="n"/>
      <c r="E83" s="175" t="n"/>
      <c r="F83" s="3238" t="inlineStr">
        <is>
          <t>Проводить численные расчеты на прочность технологических аппаратов и высоконагруженных узлов и деталей машин</t>
        </is>
      </c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217" t="inlineStr">
        <is>
          <t>2.3.1</t>
        </is>
      </c>
      <c r="BF83" s="126" t="n"/>
      <c r="BG83" s="126" t="n"/>
      <c r="BH83" s="126" t="n"/>
      <c r="BI83" s="175" t="n"/>
      <c r="BJ83" s="366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182" t="inlineStr">
        <is>
          <t>СК-6</t>
        </is>
      </c>
      <c r="B84" s="126" t="n"/>
      <c r="C84" s="126" t="n"/>
      <c r="D84" s="126" t="n"/>
      <c r="E84" s="175" t="n"/>
      <c r="F84" s="3238" t="inlineStr">
        <is>
          <t>Производить инженерные расчеты и конструировать криогенную и холодильную технику</t>
        </is>
      </c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75" t="n"/>
      <c r="BE84" s="217" t="inlineStr">
        <is>
          <t>2.3.2</t>
        </is>
      </c>
      <c r="BF84" s="126" t="n"/>
      <c r="BG84" s="126" t="n"/>
      <c r="BH84" s="126" t="n"/>
      <c r="BI84" s="175" t="n"/>
      <c r="BJ84" s="3662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182" t="inlineStr">
        <is>
          <t>СК-7</t>
        </is>
      </c>
      <c r="B85" s="126" t="n"/>
      <c r="C85" s="126" t="n"/>
      <c r="D85" s="126" t="n"/>
      <c r="E85" s="175" t="n"/>
      <c r="F85" s="3238" t="inlineStr">
        <is>
          <t>Решать инженерные задачи при проектировании и эксплуатации систем очистки газов, выполнять  расчеты систем аспирации</t>
        </is>
      </c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75" t="n"/>
      <c r="BE85" s="217" t="inlineStr">
        <is>
          <t>2.3.2</t>
        </is>
      </c>
      <c r="BF85" s="126" t="n"/>
      <c r="BG85" s="126" t="n"/>
      <c r="BH85" s="126" t="n"/>
      <c r="BI85" s="175" t="n"/>
      <c r="BJ85" s="3661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182" t="inlineStr">
        <is>
          <t>СК-8</t>
        </is>
      </c>
      <c r="B86" s="126" t="n"/>
      <c r="C86" s="126" t="n"/>
      <c r="D86" s="126" t="n"/>
      <c r="E86" s="175" t="n"/>
      <c r="F86" s="3238" t="inlineStr">
        <is>
          <t>Определять специфику и перспективные направления в области проектирования химических производств</t>
        </is>
      </c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75" t="n"/>
      <c r="BE86" s="217" t="inlineStr">
        <is>
          <t>2.4.1</t>
        </is>
      </c>
      <c r="BF86" s="126" t="n"/>
      <c r="BG86" s="126" t="n"/>
      <c r="BH86" s="126" t="n"/>
      <c r="BI86" s="175" t="n"/>
      <c r="BJ86" s="3661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182" t="inlineStr">
        <is>
          <t>СК-9</t>
        </is>
      </c>
      <c r="B87" s="126" t="n"/>
      <c r="C87" s="126" t="n"/>
      <c r="D87" s="126" t="n"/>
      <c r="E87" s="175" t="n"/>
      <c r="F87" s="3238" t="inlineStr">
        <is>
          <t>Владеть приемами проектирования, системами автоматизированного проектирования технологических процессов и производственных объектов химической и нефтехимической отраслей</t>
        </is>
      </c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75" t="n"/>
      <c r="BE87" s="174" t="inlineStr">
        <is>
          <t>2.4.1</t>
        </is>
      </c>
      <c r="BF87" s="126" t="n"/>
      <c r="BG87" s="126" t="n"/>
      <c r="BH87" s="126" t="n"/>
      <c r="BI87" s="175" t="n"/>
      <c r="BJ87" s="3663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182" t="inlineStr">
        <is>
          <t>СК-10</t>
        </is>
      </c>
      <c r="B88" s="126" t="n"/>
      <c r="C88" s="126" t="n"/>
      <c r="D88" s="126" t="n"/>
      <c r="E88" s="175" t="n"/>
      <c r="F88" s="3238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</t>
        </is>
      </c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75" t="n"/>
      <c r="BE88" s="174" t="inlineStr">
        <is>
          <t>2.4.2</t>
        </is>
      </c>
      <c r="BF88" s="126" t="n"/>
      <c r="BG88" s="126" t="n"/>
      <c r="BH88" s="126" t="n"/>
      <c r="BI88" s="175" t="n"/>
      <c r="BJ88" s="8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182" t="inlineStr">
        <is>
          <t>СК-11</t>
        </is>
      </c>
      <c r="B89" s="126" t="n"/>
      <c r="C89" s="126" t="n"/>
      <c r="D89" s="126" t="n"/>
      <c r="E89" s="175" t="n"/>
      <c r="F89" s="3238" t="inlineStr">
        <is>
          <t>Разрабатывать конструкторскую и проектную документацию технологического оборудования</t>
        </is>
      </c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75" t="n"/>
      <c r="BE89" s="174" t="inlineStr">
        <is>
          <t>2.4.2</t>
        </is>
      </c>
      <c r="BF89" s="126" t="n"/>
      <c r="BG89" s="126" t="n"/>
      <c r="BH89" s="126" t="n"/>
      <c r="BI89" s="175" t="n"/>
      <c r="BJ89" s="8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182" t="inlineStr">
        <is>
          <t>СК-12</t>
        </is>
      </c>
      <c r="B90" s="126" t="n"/>
      <c r="C90" s="126" t="n"/>
      <c r="D90" s="126" t="n"/>
      <c r="E90" s="175" t="n"/>
      <c r="F90" s="3238" t="inlineStr">
        <is>
          <t>Владеть методами защиты металлов от коррозии при проектировании химических производств и анализировать коррозионное воздействие среды на свойства металлов в условиях химических производств</t>
        </is>
      </c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75" t="n"/>
      <c r="BE90" s="174" t="inlineStr">
        <is>
          <t>2.4.3</t>
        </is>
      </c>
      <c r="BF90" s="126" t="n"/>
      <c r="BG90" s="126" t="n"/>
      <c r="BH90" s="126" t="n"/>
      <c r="BI90" s="175" t="n"/>
      <c r="BJ90" s="8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2349" t="inlineStr">
        <is>
          <t>СК-13</t>
        </is>
      </c>
      <c r="B91" s="1832" t="n"/>
      <c r="C91" s="1832" t="n"/>
      <c r="D91" s="1832" t="n"/>
      <c r="E91" s="1924" t="n"/>
      <c r="F91" s="3239" t="inlineStr">
        <is>
          <t>На основе знаний  теории разрушения и деформирования твердых тел определять энергетические затраты  на проведение процесса и условия для их снижения</t>
        </is>
      </c>
      <c r="G91" s="1832" t="n"/>
      <c r="H91" s="1832" t="n"/>
      <c r="I91" s="1832" t="n"/>
      <c r="J91" s="1832" t="n"/>
      <c r="K91" s="1832" t="n"/>
      <c r="L91" s="1832" t="n"/>
      <c r="M91" s="1832" t="n"/>
      <c r="N91" s="1832" t="n"/>
      <c r="O91" s="1832" t="n"/>
      <c r="P91" s="1832" t="n"/>
      <c r="Q91" s="1832" t="n"/>
      <c r="R91" s="1832" t="n"/>
      <c r="S91" s="1832" t="n"/>
      <c r="T91" s="1832" t="n"/>
      <c r="U91" s="1832" t="n"/>
      <c r="V91" s="1832" t="n"/>
      <c r="W91" s="1832" t="n"/>
      <c r="X91" s="1832" t="n"/>
      <c r="Y91" s="1832" t="n"/>
      <c r="Z91" s="1832" t="n"/>
      <c r="AA91" s="1832" t="n"/>
      <c r="AB91" s="1832" t="n"/>
      <c r="AC91" s="1832" t="n"/>
      <c r="AD91" s="1832" t="n"/>
      <c r="AE91" s="1832" t="n"/>
      <c r="AF91" s="1832" t="n"/>
      <c r="AG91" s="1832" t="n"/>
      <c r="AH91" s="1832" t="n"/>
      <c r="AI91" s="1832" t="n"/>
      <c r="AJ91" s="1832" t="n"/>
      <c r="AK91" s="1832" t="n"/>
      <c r="AL91" s="1832" t="n"/>
      <c r="AM91" s="1832" t="n"/>
      <c r="AN91" s="1832" t="n"/>
      <c r="AO91" s="1832" t="n"/>
      <c r="AP91" s="1832" t="n"/>
      <c r="AQ91" s="1832" t="n"/>
      <c r="AR91" s="1832" t="n"/>
      <c r="AS91" s="1832" t="n"/>
      <c r="AT91" s="1832" t="n"/>
      <c r="AU91" s="1832" t="n"/>
      <c r="AV91" s="1832" t="n"/>
      <c r="AW91" s="1832" t="n"/>
      <c r="AX91" s="1832" t="n"/>
      <c r="AY91" s="1832" t="n"/>
      <c r="AZ91" s="1832" t="n"/>
      <c r="BA91" s="1832" t="n"/>
      <c r="BB91" s="1832" t="n"/>
      <c r="BC91" s="1832" t="n"/>
      <c r="BD91" s="1924" t="n"/>
      <c r="BE91" s="3264" t="inlineStr">
        <is>
          <t>2.4.3</t>
        </is>
      </c>
      <c r="BF91" s="1832" t="n"/>
      <c r="BG91" s="1832" t="n"/>
      <c r="BH91" s="1832" t="n"/>
      <c r="BI91" s="1924" t="n"/>
      <c r="BJ91" s="8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516" t="n"/>
      <c r="B92" s="516" t="n"/>
      <c r="C92" s="516" t="n"/>
      <c r="D92" s="517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260" t="n"/>
      <c r="BG92" s="260" t="n"/>
      <c r="BH92" s="243" t="n"/>
      <c r="BI92" s="243" t="n"/>
      <c r="BJ92" s="8" t="n"/>
      <c r="BK92" s="159" t="n"/>
      <c r="BL92" s="159" t="n"/>
      <c r="BM92" s="159" t="n"/>
      <c r="BN92" s="159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516" t="n"/>
      <c r="B93" s="516" t="n"/>
      <c r="C93" s="24" t="inlineStr">
        <is>
          <t xml:space="preserve">Учебный план углубленного высшего образования по специальности 7-06-0714-03 "Машины, агрегаты и процессы" Профилизация: "Химические и нефтехимические производства"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7-06-07-019/пр. </t>
        </is>
      </c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23" t="n"/>
      <c r="BG93" s="23" t="n"/>
      <c r="BH93" s="23" t="n"/>
      <c r="BI93" s="266" t="n"/>
      <c r="BJ93" s="8" t="n"/>
      <c r="BK93" s="266" t="n"/>
      <c r="BL93" s="159" t="n"/>
      <c r="BM93" s="159" t="n"/>
      <c r="BN93" s="159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516" t="n"/>
      <c r="B94" s="516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23" t="n"/>
      <c r="BG94" s="23" t="n"/>
      <c r="BH94" s="23" t="n"/>
      <c r="BI94" s="243" t="n"/>
      <c r="BJ94" s="8" t="n"/>
      <c r="BK94" s="159" t="n"/>
      <c r="BL94" s="159" t="n"/>
      <c r="BM94" s="159" t="n"/>
      <c r="BN94" s="159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6" t="n"/>
      <c r="B95" s="267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23" t="n"/>
      <c r="BG95" s="296" t="n"/>
      <c r="BH95" s="296" t="n"/>
      <c r="BI95" s="296" t="n"/>
      <c r="BJ95" s="8" t="n"/>
      <c r="BK95" s="296" t="n"/>
      <c r="BL95" s="296" t="n"/>
      <c r="BM95" s="296" t="n"/>
      <c r="BN95" s="296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6" t="n"/>
      <c r="B96" s="266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/>
      <c r="AM96" s="1" t="n"/>
      <c r="AN96" s="1" t="n"/>
      <c r="AO96" s="1" t="n"/>
      <c r="AP96" s="1" t="n"/>
      <c r="AQ96" s="1" t="n"/>
      <c r="AR96" s="1" t="n"/>
      <c r="AS96" s="1" t="n"/>
      <c r="AT96" s="1" t="n"/>
      <c r="AU96" s="1" t="n"/>
      <c r="AV96" s="1" t="n"/>
      <c r="AW96" s="1" t="n"/>
      <c r="AX96" s="1" t="n"/>
      <c r="AY96" s="1" t="n"/>
      <c r="AZ96" s="1" t="n"/>
      <c r="BA96" s="1" t="n"/>
      <c r="BB96" s="1" t="n"/>
      <c r="BC96" s="1" t="n"/>
      <c r="BD96" s="1" t="n"/>
      <c r="BE96" s="1" t="n"/>
      <c r="BF96" s="1" t="n"/>
      <c r="BG96" s="1" t="n"/>
      <c r="BH96" s="296" t="n"/>
      <c r="BI96" s="296" t="n"/>
      <c r="BJ96" s="8" t="n"/>
      <c r="BK96" s="296" t="n"/>
      <c r="BL96" s="296" t="n"/>
      <c r="BM96" s="296" t="n"/>
      <c r="BN96" s="296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296" t="n"/>
      <c r="B97" s="2" t="inlineStr">
        <is>
          <t>*</t>
        </is>
      </c>
      <c r="C9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24" t="n"/>
      <c r="BJ97" s="8" t="n"/>
      <c r="BK97" s="24" t="n"/>
      <c r="BL97" s="296" t="n"/>
      <c r="BM97" s="296" t="n"/>
      <c r="BN97" s="296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296" t="n"/>
      <c r="B98" s="2" t="inlineStr">
        <is>
          <t>д</t>
        </is>
      </c>
      <c r="C98" s="23" t="inlineStr">
        <is>
          <t>Дифференцированный зачет.</t>
        </is>
      </c>
      <c r="D98" s="23" t="n"/>
      <c r="E98" s="23" t="n"/>
      <c r="F98" s="23" t="n"/>
      <c r="G98" s="23" t="n"/>
      <c r="H98" s="23" t="n"/>
      <c r="I98" s="23" t="n"/>
      <c r="J98" s="23" t="n"/>
      <c r="K98" s="23" t="n"/>
      <c r="L98" s="23" t="n"/>
      <c r="M98" s="23" t="n"/>
      <c r="N98" s="23" t="n"/>
      <c r="O98" s="23" t="n"/>
      <c r="P98" s="244" t="n"/>
      <c r="Q98" s="244" t="n"/>
      <c r="R98" s="244" t="n"/>
      <c r="S98" s="244" t="n"/>
      <c r="T98" s="244" t="n"/>
      <c r="U98" s="244" t="n"/>
      <c r="V98" s="244" t="n"/>
      <c r="W98" s="244" t="n"/>
      <c r="X98" s="244" t="n"/>
      <c r="Y98" s="244" t="n"/>
      <c r="Z98" s="244" t="n"/>
      <c r="AA98" s="244" t="n"/>
      <c r="AB98" s="244" t="n"/>
      <c r="AC98" s="244" t="n"/>
      <c r="AD98" s="244" t="n"/>
      <c r="AE98" s="244" t="n"/>
      <c r="AF98" s="244" t="n"/>
      <c r="AG98" s="244" t="n"/>
      <c r="AH98" s="244" t="n"/>
      <c r="AI98" s="244" t="n"/>
      <c r="AJ98" s="244" t="n"/>
      <c r="AK98" s="244" t="n"/>
      <c r="AL98" s="244" t="n"/>
      <c r="AM98" s="244" t="n"/>
      <c r="AN98" s="244" t="n"/>
      <c r="AO98" s="244" t="n"/>
      <c r="AP98" s="244" t="n"/>
      <c r="AQ98" s="244" t="n"/>
      <c r="AR98" s="244" t="n"/>
      <c r="AS98" s="244" t="n"/>
      <c r="AT98" s="244" t="n"/>
      <c r="AU98" s="244" t="n"/>
      <c r="AV98" s="244" t="n"/>
      <c r="AW98" s="244" t="n"/>
      <c r="AX98" s="244" t="n"/>
      <c r="AY98" s="244" t="n"/>
      <c r="AZ98" s="244" t="n"/>
      <c r="BA98" s="244" t="n"/>
      <c r="BB98" s="244" t="n"/>
      <c r="BC98" s="244" t="n"/>
      <c r="BD98" s="244" t="n"/>
      <c r="BE98" s="244" t="n"/>
      <c r="BF98" s="244" t="n"/>
      <c r="BG98" s="244" t="n"/>
      <c r="BH98" s="244" t="n"/>
      <c r="BI98" s="244" t="n"/>
      <c r="BJ98" s="8" t="n"/>
      <c r="BK98" s="90" t="n"/>
      <c r="BL98" s="296" t="n"/>
      <c r="BM98" s="296" t="n"/>
      <c r="BN98" s="296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247" t="n"/>
      <c r="B99" s="253" t="n"/>
      <c r="C99" s="253" t="n"/>
      <c r="D99" s="253" t="n"/>
      <c r="E99" s="253" t="n"/>
      <c r="F99" s="253" t="n"/>
      <c r="G99" s="253" t="n"/>
      <c r="H99" s="253" t="n"/>
      <c r="I99" s="253" t="n"/>
      <c r="J99" s="253" t="n"/>
      <c r="K99" s="253" t="n"/>
      <c r="L99" s="253" t="n"/>
      <c r="M99" s="253" t="n"/>
      <c r="N99" s="253" t="n"/>
      <c r="O99" s="253" t="n"/>
      <c r="P99" s="253" t="n"/>
      <c r="Q99" s="253" t="n"/>
      <c r="R99" s="253" t="n"/>
      <c r="S99" s="253" t="n"/>
      <c r="T99" s="253" t="n"/>
      <c r="U99" s="253" t="n"/>
      <c r="V99" s="253" t="n"/>
      <c r="W99" s="253" t="n"/>
      <c r="X99" s="253" t="n"/>
      <c r="Y99" s="253" t="n"/>
      <c r="Z99" s="253" t="n"/>
      <c r="AA99" s="253" t="n"/>
      <c r="AB99" s="253" t="n"/>
      <c r="AC99" s="253" t="n"/>
      <c r="AD99" s="253" t="n"/>
      <c r="AE99" s="253" t="n"/>
      <c r="AF99" s="253" t="n"/>
      <c r="AG99" s="253" t="n"/>
      <c r="AH99" s="253" t="n"/>
      <c r="AI99" s="253" t="n"/>
      <c r="AJ99" s="253" t="n"/>
      <c r="AK99" s="253" t="n"/>
      <c r="AL99" s="253" t="n"/>
      <c r="AM99" s="253" t="n"/>
      <c r="AN99" s="253" t="n"/>
      <c r="AO99" s="253" t="n"/>
      <c r="AP99" s="253" t="n"/>
      <c r="AQ99" s="253" t="n"/>
      <c r="AR99" s="253" t="n"/>
      <c r="AS99" s="253" t="n"/>
      <c r="AT99" s="253" t="n"/>
      <c r="AU99" s="253" t="n"/>
      <c r="AV99" s="253" t="n"/>
      <c r="AW99" s="253" t="n"/>
      <c r="AX99" s="253" t="n"/>
      <c r="AY99" s="253" t="n"/>
      <c r="AZ99" s="253" t="n"/>
      <c r="BA99" s="253" t="n"/>
      <c r="BB99" s="253" t="n"/>
      <c r="BC99" s="253" t="n"/>
      <c r="BD99" s="253" t="n"/>
      <c r="BE99" s="253" t="n"/>
      <c r="BF99" s="253" t="n"/>
      <c r="BG99" s="253" t="n"/>
      <c r="BH99" s="253" t="n"/>
      <c r="BI99" s="253" t="n"/>
      <c r="BJ99" s="8" t="n"/>
      <c r="BK99" s="247" t="n"/>
      <c r="BL99" s="247" t="n"/>
      <c r="BM99" s="247" t="n"/>
      <c r="BN99" s="247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3664" t="n"/>
      <c r="C100" s="41" t="inlineStr">
        <is>
          <t>Проректор по учебной работе</t>
        </is>
      </c>
      <c r="D100" s="41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272" t="n"/>
      <c r="AC100" s="273" t="n"/>
      <c r="AD100" s="273" t="n"/>
      <c r="AE100" s="273" t="n"/>
      <c r="AF100" s="273" t="n"/>
      <c r="AG100" s="273" t="n"/>
      <c r="AH100" s="273" t="n"/>
      <c r="AI100" s="272" t="n"/>
      <c r="AJ100" s="41" t="n"/>
      <c r="AK100" s="41" t="n"/>
      <c r="AL100" s="41" t="n"/>
      <c r="AM100" s="41" t="n"/>
      <c r="AN100" s="41" t="n"/>
      <c r="AO100" s="3" t="n"/>
      <c r="AP100" s="41" t="inlineStr">
        <is>
          <t>А.А. Сакович</t>
        </is>
      </c>
      <c r="AQ100" s="3" t="n"/>
      <c r="AR100" s="274" t="n"/>
      <c r="AS100" s="274" t="n"/>
      <c r="AT100" s="274" t="n"/>
      <c r="AU100" s="274" t="n"/>
      <c r="AV100" s="3" t="n"/>
      <c r="AW100" s="3" t="n"/>
      <c r="AX100" s="268" t="n"/>
      <c r="AY100" s="268" t="n"/>
      <c r="AZ100" s="268" t="n"/>
      <c r="BA100" s="268" t="n"/>
      <c r="BB100" s="268" t="n"/>
      <c r="BC100" s="268" t="n"/>
      <c r="BD100" s="244" t="n"/>
      <c r="BE100" s="244" t="n"/>
      <c r="BF100" s="244" t="n"/>
      <c r="BG100" s="244" t="n"/>
      <c r="BH100" s="244" t="n"/>
      <c r="BI100" s="244" t="n"/>
      <c r="BJ100" s="8" t="n"/>
      <c r="BK100" s="244" t="n"/>
      <c r="BL100" s="244" t="n"/>
      <c r="BM100" s="244" t="n"/>
      <c r="BN100" s="244" t="n"/>
      <c r="BO100" s="244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296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41" t="n"/>
      <c r="AC101" s="3" t="n"/>
      <c r="AD101" s="3" t="n"/>
      <c r="AE101" s="3" t="n"/>
      <c r="AF101" s="3" t="n"/>
      <c r="AG101" s="3" t="n"/>
      <c r="AH101" s="3" t="n"/>
      <c r="AI101" s="41" t="n"/>
      <c r="AJ101" s="41" t="n"/>
      <c r="AK101" s="41" t="n"/>
      <c r="AL101" s="41" t="n"/>
      <c r="AM101" s="41" t="n"/>
      <c r="AN101" s="41" t="n"/>
      <c r="AO101" s="3" t="n"/>
      <c r="AP101" s="41" t="n"/>
      <c r="AQ101" s="3" t="n"/>
      <c r="AR101" s="274" t="n"/>
      <c r="AS101" s="274" t="n"/>
      <c r="AT101" s="274" t="n"/>
      <c r="AU101" s="274" t="n"/>
      <c r="AV101" s="3" t="n"/>
      <c r="AW101" s="3" t="n"/>
      <c r="AX101" s="267" t="n"/>
      <c r="AY101" s="267" t="n"/>
      <c r="AZ101" s="267" t="n"/>
      <c r="BA101" s="275" t="n"/>
      <c r="BB101" s="275" t="n"/>
      <c r="BC101" s="275" t="n"/>
      <c r="BD101" s="296" t="n"/>
      <c r="BE101" s="296" t="n"/>
      <c r="BF101" s="296" t="n"/>
      <c r="BG101" s="296" t="n"/>
      <c r="BH101" s="296" t="n"/>
      <c r="BI101" s="296" t="n"/>
      <c r="BJ101" s="8" t="n"/>
      <c r="BK101" s="296" t="n"/>
      <c r="BL101" s="296" t="n"/>
      <c r="BM101" s="296" t="n"/>
      <c r="BN101" s="296" t="n"/>
      <c r="BO101" s="296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296" t="n"/>
      <c r="C102" s="273" t="n"/>
      <c r="D102" s="273" t="n"/>
      <c r="E102" s="273" t="n"/>
      <c r="F102" s="273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70" t="n"/>
      <c r="BB102" s="270" t="n"/>
      <c r="BC102" s="270" t="n"/>
      <c r="BD102" s="296" t="n"/>
      <c r="BE102" s="296" t="n"/>
      <c r="BF102" s="296" t="n"/>
      <c r="BG102" s="296" t="n"/>
      <c r="BH102" s="296" t="n"/>
      <c r="BI102" s="296" t="n"/>
      <c r="BJ102" s="8" t="n"/>
      <c r="BK102" s="296" t="n"/>
      <c r="BL102" s="296" t="n"/>
      <c r="BM102" s="296" t="n"/>
      <c r="BN102" s="296" t="n"/>
      <c r="BO102" s="296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296" t="n"/>
      <c r="C103" s="41" t="n"/>
      <c r="D103" s="41" t="n"/>
      <c r="E103" s="41" t="n"/>
      <c r="F103" s="41" t="n"/>
      <c r="G103" s="41" t="n"/>
      <c r="H103" s="41" t="n"/>
      <c r="I103" s="41" t="n"/>
      <c r="J103" s="41" t="n"/>
      <c r="K103" s="41" t="n"/>
      <c r="L103" s="41" t="n"/>
      <c r="M103" s="41" t="n"/>
      <c r="N103" s="41" t="n"/>
      <c r="O103" s="41" t="n"/>
      <c r="P103" s="41" t="n"/>
      <c r="Q103" s="41" t="n"/>
      <c r="R103" s="41" t="n"/>
      <c r="S103" s="41" t="n"/>
      <c r="T103" s="41" t="n"/>
      <c r="U103" s="41" t="n"/>
      <c r="V103" s="41" t="n"/>
      <c r="W103" s="41" t="n"/>
      <c r="X103" s="41" t="n"/>
      <c r="Y103" s="41" t="n"/>
      <c r="Z103" s="41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" t="n"/>
      <c r="AY103" s="4" t="n"/>
      <c r="AZ103" s="4" t="n"/>
      <c r="BA103" s="270" t="n"/>
      <c r="BB103" s="270" t="n"/>
      <c r="BC103" s="270" t="n"/>
      <c r="BD103" s="296" t="n"/>
      <c r="BE103" s="296" t="n"/>
      <c r="BF103" s="296" t="n"/>
      <c r="BG103" s="296" t="n"/>
      <c r="BH103" s="296" t="n"/>
      <c r="BI103" s="296" t="n"/>
      <c r="BJ103" s="8" t="n"/>
      <c r="BK103" s="296" t="n"/>
      <c r="BL103" s="296" t="n"/>
      <c r="BM103" s="296" t="n"/>
      <c r="BN103" s="296" t="n"/>
      <c r="BO103" s="296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296" t="n"/>
      <c r="C104" s="274" t="inlineStr">
        <is>
          <t>Декан факультета                                   химической технологии и техники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41" t="n"/>
      <c r="X104" s="41" t="n"/>
      <c r="Y104" s="41" t="n"/>
      <c r="Z104" s="41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3" t="n"/>
      <c r="AX104" s="265" t="n"/>
      <c r="AY104" s="4" t="n"/>
      <c r="AZ104" s="4" t="n"/>
      <c r="BA104" s="270" t="n"/>
      <c r="BB104" s="270" t="n"/>
      <c r="BC104" s="270" t="n"/>
      <c r="BD104" s="296" t="n"/>
      <c r="BE104" s="296" t="n"/>
      <c r="BF104" s="296" t="n"/>
      <c r="BG104" s="296" t="n"/>
      <c r="BH104" s="296" t="n"/>
      <c r="BI104" s="296" t="n"/>
      <c r="BJ104" s="8" t="n"/>
      <c r="BK104" s="296" t="n"/>
      <c r="BL104" s="296" t="n"/>
      <c r="BM104" s="296" t="n"/>
      <c r="BN104" s="296" t="n"/>
      <c r="BO104" s="296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296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3" t="n"/>
      <c r="X105" s="3" t="n"/>
      <c r="Y105" s="3" t="n"/>
      <c r="Z105" s="3" t="n"/>
      <c r="AA105" s="3" t="n"/>
      <c r="AB105" s="273" t="n"/>
      <c r="AC105" s="273" t="n"/>
      <c r="AD105" s="273" t="n"/>
      <c r="AE105" s="273" t="n"/>
      <c r="AF105" s="273" t="n"/>
      <c r="AG105" s="273" t="n"/>
      <c r="AH105" s="272" t="n"/>
      <c r="AI105" s="272" t="n"/>
      <c r="AJ105" s="41" t="n"/>
      <c r="AK105" s="41" t="n"/>
      <c r="AL105" s="41" t="n"/>
      <c r="AM105" s="41" t="n"/>
      <c r="AN105" s="3" t="n"/>
      <c r="AO105" s="41" t="n"/>
      <c r="AP105" s="3" t="inlineStr">
        <is>
          <t>Ю.А.Климош</t>
        </is>
      </c>
      <c r="AQ105" s="274" t="n"/>
      <c r="AR105" s="274" t="n"/>
      <c r="AS105" s="274" t="n"/>
      <c r="AT105" s="274" t="n"/>
      <c r="AU105" s="3" t="n"/>
      <c r="AV105" s="3" t="n"/>
      <c r="AW105" s="3" t="n"/>
      <c r="AX105" s="265" t="n"/>
      <c r="AY105" s="4" t="n"/>
      <c r="AZ105" s="4" t="n"/>
      <c r="BA105" s="270" t="n"/>
      <c r="BB105" s="270" t="n"/>
      <c r="BC105" s="270" t="n"/>
      <c r="BD105" s="296" t="n"/>
      <c r="BE105" s="296" t="n"/>
      <c r="BF105" s="296" t="n"/>
      <c r="BG105" s="296" t="n"/>
      <c r="BH105" s="296" t="n"/>
      <c r="BI105" s="296" t="n"/>
      <c r="BJ105" s="8" t="n"/>
      <c r="BK105" s="296" t="n"/>
      <c r="BL105" s="296" t="n"/>
      <c r="BM105" s="296" t="n"/>
      <c r="BN105" s="296" t="n"/>
      <c r="BO105" s="296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296" t="n"/>
      <c r="C106" s="273" t="n"/>
      <c r="D106" s="273" t="n"/>
      <c r="E106" s="273" t="n"/>
      <c r="F106" s="273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3" t="n"/>
      <c r="AB106" s="3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" t="n"/>
      <c r="AY106" s="4" t="n"/>
      <c r="AZ106" s="4" t="n"/>
      <c r="BA106" s="270" t="n"/>
      <c r="BB106" s="270" t="n"/>
      <c r="BC106" s="270" t="n"/>
      <c r="BD106" s="296" t="n"/>
      <c r="BE106" s="296" t="n"/>
      <c r="BF106" s="296" t="n"/>
      <c r="BG106" s="296" t="n"/>
      <c r="BH106" s="296" t="n"/>
      <c r="BI106" s="296" t="n"/>
      <c r="BJ106" s="8" t="n"/>
      <c r="BK106" s="296" t="n"/>
      <c r="BL106" s="296" t="n"/>
      <c r="BM106" s="296" t="n"/>
      <c r="BN106" s="296" t="n"/>
      <c r="BO106" s="296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296" t="n"/>
      <c r="C107" s="4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" t="n"/>
      <c r="AY107" s="4" t="n"/>
      <c r="AZ107" s="4" t="n"/>
      <c r="BA107" s="270" t="n"/>
      <c r="BB107" s="270" t="n"/>
      <c r="BC107" s="270" t="n"/>
      <c r="BD107" s="296" t="n"/>
      <c r="BE107" s="296" t="n"/>
      <c r="BF107" s="296" t="n"/>
      <c r="BG107" s="296" t="n"/>
      <c r="BH107" s="296" t="n"/>
      <c r="BI107" s="296" t="n"/>
      <c r="BJ107" s="8" t="n"/>
      <c r="BK107" s="296" t="n"/>
      <c r="BL107" s="296" t="n"/>
      <c r="BM107" s="296" t="n"/>
      <c r="BN107" s="296" t="n"/>
      <c r="BO107" s="296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296" t="n"/>
      <c r="C108" s="274" t="inlineStr">
        <is>
          <t>Заведующий кафедрой машин и аппаратов химических и силикатных производств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3" t="n"/>
      <c r="AA108" s="3" t="n"/>
      <c r="AB108" s="272" t="n"/>
      <c r="AC108" s="273" t="n"/>
      <c r="AD108" s="273" t="n"/>
      <c r="AE108" s="273" t="n"/>
      <c r="AF108" s="273" t="n"/>
      <c r="AG108" s="273" t="n"/>
      <c r="AH108" s="273" t="n"/>
      <c r="AI108" s="272" t="n"/>
      <c r="AJ108" s="41" t="n"/>
      <c r="AK108" s="41" t="n"/>
      <c r="AL108" s="41" t="n"/>
      <c r="AM108" s="41" t="n"/>
      <c r="AN108" s="41" t="n"/>
      <c r="AO108" s="3" t="n"/>
      <c r="AP108" s="41" t="inlineStr">
        <is>
          <t>В.С.Францкевич</t>
        </is>
      </c>
      <c r="AQ108" s="274" t="n"/>
      <c r="AR108" s="274" t="n"/>
      <c r="AS108" s="274" t="n"/>
      <c r="AT108" s="274" t="n"/>
      <c r="AU108" s="3" t="n"/>
      <c r="AV108" s="3" t="n"/>
      <c r="AW108" s="3" t="n"/>
      <c r="AX108" s="4" t="n"/>
      <c r="AY108" s="4" t="n"/>
      <c r="AZ108" s="4" t="n"/>
      <c r="BA108" s="270" t="n"/>
      <c r="BB108" s="270" t="n"/>
      <c r="BC108" s="270" t="n"/>
      <c r="BD108" s="296" t="n"/>
      <c r="BE108" s="296" t="n"/>
      <c r="BF108" s="296" t="n"/>
      <c r="BG108" s="296" t="n"/>
      <c r="BH108" s="296" t="n"/>
      <c r="BI108" s="296" t="n"/>
      <c r="BJ108" s="8" t="n"/>
      <c r="BK108" s="296" t="n"/>
      <c r="BL108" s="296" t="n"/>
      <c r="BM108" s="296" t="n"/>
      <c r="BN108" s="296" t="n"/>
      <c r="BO108" s="296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296" t="n"/>
      <c r="C109" s="3" t="n"/>
      <c r="D109" s="2" t="n"/>
      <c r="E109" s="2" t="n"/>
      <c r="F109" s="2" t="n"/>
      <c r="G109" s="2" t="n"/>
      <c r="H109" s="2" t="n"/>
      <c r="I109" s="2" t="n"/>
      <c r="J109" s="2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41" t="n"/>
      <c r="AC109" s="3" t="n"/>
      <c r="AD109" s="3" t="n"/>
      <c r="AE109" s="3" t="n"/>
      <c r="AF109" s="3" t="n"/>
      <c r="AG109" s="3" t="n"/>
      <c r="AH109" s="3" t="n"/>
      <c r="AI109" s="41" t="n"/>
      <c r="AJ109" s="41" t="n"/>
      <c r="AK109" s="41" t="n"/>
      <c r="AL109" s="41" t="n"/>
      <c r="AM109" s="41" t="n"/>
      <c r="AN109" s="41" t="n"/>
      <c r="AO109" s="3" t="n"/>
      <c r="AP109" s="3" t="n"/>
      <c r="AQ109" s="274" t="n"/>
      <c r="AR109" s="274" t="n"/>
      <c r="AS109" s="274" t="n"/>
      <c r="AT109" s="274" t="n"/>
      <c r="AU109" s="3" t="n"/>
      <c r="AV109" s="3" t="n"/>
      <c r="AW109" s="3" t="n"/>
      <c r="AX109" s="265" t="n"/>
      <c r="AY109" s="4" t="n"/>
      <c r="AZ109" s="4" t="n"/>
      <c r="BA109" s="270" t="n"/>
      <c r="BB109" s="270" t="n"/>
      <c r="BC109" s="270" t="n"/>
      <c r="BD109" s="296" t="n"/>
      <c r="BE109" s="296" t="n"/>
      <c r="BF109" s="296" t="n"/>
      <c r="BG109" s="296" t="n"/>
      <c r="BH109" s="296" t="n"/>
      <c r="BI109" s="296" t="n"/>
      <c r="BJ109" s="8" t="n"/>
      <c r="BK109" s="296" t="n"/>
      <c r="BL109" s="296" t="n"/>
      <c r="BM109" s="296" t="n"/>
      <c r="BN109" s="296" t="n"/>
      <c r="BO109" s="296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296" t="n"/>
      <c r="C110" s="273" t="n"/>
      <c r="D110" s="273" t="n"/>
      <c r="E110" s="273" t="n"/>
      <c r="F110" s="273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65" t="n"/>
      <c r="AY110" s="4" t="n"/>
      <c r="AZ110" s="265" t="n"/>
      <c r="BA110" s="270" t="n"/>
      <c r="BB110" s="270" t="n"/>
      <c r="BC110" s="270" t="n"/>
      <c r="BD110" s="296" t="n"/>
      <c r="BE110" s="296" t="n"/>
      <c r="BF110" s="296" t="n"/>
      <c r="BG110" s="296" t="n"/>
      <c r="BH110" s="296" t="n"/>
      <c r="BI110" s="296" t="n"/>
      <c r="BJ110" s="8" t="n"/>
      <c r="BK110" s="296" t="n"/>
      <c r="BL110" s="296" t="n"/>
      <c r="BM110" s="296" t="n"/>
      <c r="BN110" s="296" t="n"/>
      <c r="BO110" s="296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296" t="n"/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70" t="n"/>
      <c r="BB111" s="270" t="n"/>
      <c r="BC111" s="270" t="n"/>
      <c r="BD111" s="296" t="n"/>
      <c r="BE111" s="296" t="n"/>
      <c r="BF111" s="296" t="n"/>
      <c r="BG111" s="296" t="n"/>
      <c r="BH111" s="296" t="n"/>
      <c r="BI111" s="296" t="n"/>
      <c r="BJ111" s="8" t="n"/>
      <c r="BK111" s="296" t="n"/>
      <c r="BL111" s="296" t="n"/>
      <c r="BM111" s="296" t="n"/>
      <c r="BN111" s="296" t="n"/>
      <c r="BO111" s="296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1" t="n"/>
      <c r="B112" s="296" t="n"/>
      <c r="C112" s="281" t="inlineStr">
        <is>
          <t>Рекомендован к утверждению научно-методическим советом БГТУ</t>
        </is>
      </c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265" t="n"/>
      <c r="AY112" s="4" t="n"/>
      <c r="AZ112" s="4" t="n"/>
      <c r="BA112" s="270" t="n"/>
      <c r="BB112" s="270" t="n"/>
      <c r="BC112" s="270" t="n"/>
      <c r="BD112" s="296" t="n"/>
      <c r="BE112" s="296" t="n"/>
      <c r="BF112" s="296" t="n"/>
      <c r="BG112" s="296" t="n"/>
      <c r="BH112" s="296" t="n"/>
      <c r="BI112" s="296" t="n"/>
      <c r="BJ112" s="8" t="n"/>
      <c r="BK112" s="296" t="n"/>
      <c r="BL112" s="296" t="n"/>
      <c r="BM112" s="296" t="n"/>
      <c r="BN112" s="296" t="n"/>
      <c r="BO112" s="296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296" t="n"/>
      <c r="C113" s="282" t="inlineStr">
        <is>
          <t>Протокол № 6 от 28.04.2023</t>
        </is>
      </c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70" t="n"/>
      <c r="BB113" s="270" t="n"/>
      <c r="BC113" s="270" t="n"/>
      <c r="BD113" s="296" t="n"/>
      <c r="BE113" s="296" t="n"/>
      <c r="BF113" s="296" t="n"/>
      <c r="BG113" s="296" t="n"/>
      <c r="BH113" s="296" t="n"/>
      <c r="BI113" s="296" t="n"/>
      <c r="BJ113" s="8" t="n"/>
      <c r="BK113" s="296" t="n"/>
      <c r="BL113" s="296" t="n"/>
      <c r="BM113" s="296" t="n"/>
      <c r="BN113" s="296" t="n"/>
      <c r="BO113" s="296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296" t="n"/>
      <c r="B114" s="283" t="n"/>
      <c r="C114" s="283" t="n"/>
      <c r="D114" s="283" t="n"/>
      <c r="E114" s="283" t="n"/>
      <c r="F114" s="283" t="n"/>
      <c r="G114" s="283" t="n"/>
      <c r="H114" s="283" t="n"/>
      <c r="I114" s="283" t="n"/>
      <c r="J114" s="283" t="n"/>
      <c r="K114" s="283" t="n"/>
      <c r="L114" s="283" t="n"/>
      <c r="M114" s="283" t="n"/>
      <c r="N114" s="283" t="n"/>
      <c r="O114" s="283" t="n"/>
      <c r="P114" s="283" t="n"/>
      <c r="Q114" s="283" t="n"/>
      <c r="R114" s="283" t="n"/>
      <c r="S114" s="283" t="n"/>
      <c r="T114" s="283" t="n"/>
      <c r="U114" s="283" t="n"/>
      <c r="V114" s="283" t="n"/>
      <c r="W114" s="283" t="n"/>
      <c r="X114" s="283" t="n"/>
      <c r="Y114" s="283" t="n"/>
      <c r="Z114" s="283" t="n"/>
      <c r="AA114" s="283" t="n"/>
      <c r="AB114" s="283" t="n"/>
      <c r="AC114" s="283" t="n"/>
      <c r="AD114" s="283" t="n"/>
      <c r="AE114" s="283" t="n"/>
      <c r="AF114" s="283" t="n"/>
      <c r="AG114" s="283" t="n"/>
      <c r="AH114" s="283" t="n"/>
      <c r="AI114" s="283" t="n"/>
      <c r="AJ114" s="283" t="n"/>
      <c r="AK114" s="283" t="n"/>
      <c r="AL114" s="283" t="n"/>
      <c r="AM114" s="283" t="n"/>
      <c r="AN114" s="283" t="n"/>
      <c r="AO114" s="283" t="n"/>
      <c r="AP114" s="283" t="n"/>
      <c r="AQ114" s="283" t="n"/>
      <c r="AR114" s="283" t="n"/>
      <c r="AS114" s="283" t="n"/>
      <c r="AT114" s="283" t="n"/>
      <c r="AU114" s="283" t="n"/>
      <c r="AV114" s="283" t="n"/>
      <c r="AW114" s="270" t="n"/>
      <c r="AX114" s="270" t="n"/>
      <c r="AY114" s="270" t="n"/>
      <c r="AZ114" s="270" t="n"/>
      <c r="BA114" s="270" t="n"/>
      <c r="BB114" s="270" t="n"/>
      <c r="BC114" s="296" t="n"/>
      <c r="BD114" s="296" t="n"/>
      <c r="BE114" s="296" t="n"/>
      <c r="BF114" s="296" t="n"/>
      <c r="BG114" s="296" t="n"/>
      <c r="BH114" s="296" t="n"/>
      <c r="BI114" s="296" t="n"/>
      <c r="BJ114" s="8" t="n"/>
      <c r="BK114" s="296" t="n"/>
      <c r="BL114" s="296" t="n"/>
      <c r="BM114" s="296" t="n"/>
      <c r="BN114" s="296" t="n"/>
      <c r="BO114" s="296" t="n"/>
      <c r="BP114" s="296" t="n"/>
      <c r="BQ114" s="296" t="n"/>
      <c r="BR114" s="296" t="n"/>
      <c r="BS114" s="296" t="n"/>
      <c r="BT114" s="296" t="n"/>
      <c r="BU114" s="296" t="n"/>
      <c r="BV114" s="296" t="n"/>
      <c r="BW114" s="296" t="n"/>
      <c r="BX114" s="296" t="n"/>
      <c r="BY114" s="296" t="n"/>
      <c r="BZ114" s="296" t="n"/>
      <c r="CA114" s="296" t="n"/>
      <c r="CB114" s="296" t="n"/>
      <c r="CC114" s="296" t="n"/>
      <c r="CD114" s="296" t="n"/>
      <c r="CE114" s="296" t="n"/>
      <c r="CF114" s="296" t="n"/>
      <c r="CG114" s="296" t="n"/>
      <c r="CH114" s="296" t="n"/>
      <c r="CI114" s="1" t="n"/>
      <c r="CJ114" s="1" t="n"/>
      <c r="CK114" s="1" t="n"/>
      <c r="CL114" s="1" t="n"/>
      <c r="CM114" s="1" t="n"/>
    </row>
    <row r="115">
      <c r="A115" s="296" t="n"/>
      <c r="B115" s="275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96" t="n"/>
      <c r="AE115" s="296" t="n"/>
      <c r="AF115" s="296" t="n"/>
      <c r="AG115" s="296" t="n"/>
      <c r="AH115" s="296" t="n"/>
      <c r="AI115" s="296" t="n"/>
      <c r="AJ115" s="296" t="n"/>
      <c r="AK115" s="296" t="n"/>
      <c r="AL115" s="296" t="n"/>
      <c r="AM115" s="296" t="n"/>
      <c r="AN115" s="296" t="n"/>
      <c r="AO115" s="296" t="n"/>
      <c r="AP115" s="296" t="n"/>
      <c r="AQ115" s="296" t="n"/>
      <c r="AR115" s="296" t="n"/>
      <c r="AS115" s="296" t="n"/>
      <c r="AT115" s="296" t="n"/>
      <c r="AU115" s="296" t="n"/>
      <c r="AV115" s="296" t="n"/>
      <c r="AW115" s="296" t="n"/>
      <c r="AX115" s="296" t="n"/>
      <c r="AY115" s="296" t="n"/>
      <c r="AZ115" s="296" t="n"/>
      <c r="BA115" s="267" t="n"/>
      <c r="BB115" s="267" t="n"/>
      <c r="BC115" s="296" t="n"/>
      <c r="BD115" s="296" t="n"/>
      <c r="BE115" s="296" t="n"/>
      <c r="BF115" s="296" t="n"/>
      <c r="BG115" s="296" t="n"/>
      <c r="BH115" s="296" t="n"/>
      <c r="BI115" s="296" t="n"/>
      <c r="BJ115" s="8" t="n"/>
      <c r="BK115" s="296" t="n"/>
      <c r="BL115" s="296" t="n"/>
      <c r="BM115" s="296" t="n"/>
      <c r="BN115" s="296" t="n"/>
      <c r="BO115" s="296" t="n"/>
      <c r="BP115" s="296" t="n"/>
      <c r="BQ115" s="296" t="n"/>
      <c r="BR115" s="296" t="n"/>
      <c r="BS115" s="296" t="n"/>
      <c r="BT115" s="296" t="n"/>
      <c r="BU115" s="296" t="n"/>
      <c r="BV115" s="296" t="n"/>
      <c r="BW115" s="296" t="n"/>
      <c r="BX115" s="296" t="n"/>
      <c r="BY115" s="296" t="n"/>
      <c r="BZ115" s="296" t="n"/>
      <c r="CA115" s="296" t="n"/>
      <c r="CB115" s="296" t="n"/>
      <c r="CC115" s="296" t="n"/>
      <c r="CD115" s="296" t="n"/>
      <c r="CE115" s="296" t="n"/>
      <c r="CF115" s="296" t="n"/>
      <c r="CG115" s="296" t="n"/>
      <c r="CH115" s="296" t="n"/>
      <c r="CI115" s="1" t="n"/>
      <c r="CJ115" s="1" t="n"/>
      <c r="CK115" s="1" t="n"/>
      <c r="CL115" s="1" t="n"/>
      <c r="CM115" s="1" t="n"/>
    </row>
    <row r="116">
      <c r="A116" s="296" t="n"/>
      <c r="B116" s="275" t="n"/>
      <c r="C116" s="296" t="n"/>
      <c r="D116" s="296" t="n"/>
      <c r="E116" s="296" t="n"/>
      <c r="F116" s="296" t="n"/>
      <c r="G116" s="296" t="n"/>
      <c r="H116" s="296" t="n"/>
      <c r="I116" s="296" t="n"/>
      <c r="J116" s="296" t="n"/>
      <c r="K116" s="296" t="n"/>
      <c r="L116" s="296" t="n"/>
      <c r="M116" s="296" t="n"/>
      <c r="N116" s="296" t="n"/>
      <c r="O116" s="296" t="n"/>
      <c r="P116" s="296" t="n"/>
      <c r="Q116" s="296" t="n"/>
      <c r="R116" s="296" t="n"/>
      <c r="S116" s="296" t="n"/>
      <c r="T116" s="296" t="n"/>
      <c r="U116" s="296" t="n"/>
      <c r="V116" s="296" t="n"/>
      <c r="W116" s="296" t="n"/>
      <c r="X116" s="296" t="n"/>
      <c r="Y116" s="296" t="n"/>
      <c r="Z116" s="296" t="n"/>
      <c r="AA116" s="296" t="n"/>
      <c r="AB116" s="296" t="n"/>
      <c r="AC116" s="296" t="n"/>
      <c r="AD116" s="296" t="n"/>
      <c r="AE116" s="296" t="n"/>
      <c r="AF116" s="296" t="n"/>
      <c r="AG116" s="296" t="n"/>
      <c r="AH116" s="296" t="n"/>
      <c r="AI116" s="296" t="n"/>
      <c r="AJ116" s="296" t="n"/>
      <c r="AK116" s="296" t="n"/>
      <c r="AL116" s="296" t="n"/>
      <c r="AM116" s="296" t="n"/>
      <c r="AN116" s="296" t="n"/>
      <c r="AO116" s="296" t="n"/>
      <c r="AP116" s="296" t="n"/>
      <c r="AQ116" s="296" t="n"/>
      <c r="AR116" s="296" t="n"/>
      <c r="AS116" s="296" t="n"/>
      <c r="AT116" s="296" t="n"/>
      <c r="AU116" s="296" t="n"/>
      <c r="AV116" s="296" t="n"/>
      <c r="AW116" s="296" t="n"/>
      <c r="AX116" s="296" t="n"/>
      <c r="AY116" s="296" t="n"/>
      <c r="AZ116" s="296" t="n"/>
      <c r="BA116" s="267" t="n"/>
      <c r="BB116" s="267" t="n"/>
      <c r="BC116" s="296" t="n"/>
      <c r="BD116" s="296" t="n"/>
      <c r="BE116" s="296" t="n"/>
      <c r="BF116" s="296" t="n"/>
      <c r="BG116" s="296" t="n"/>
      <c r="BH116" s="296" t="n"/>
      <c r="BI116" s="296" t="n"/>
      <c r="BJ116" s="8" t="n"/>
      <c r="BK116" s="296" t="n"/>
      <c r="BL116" s="296" t="n"/>
      <c r="BM116" s="296" t="n"/>
      <c r="BN116" s="296" t="n"/>
      <c r="BO116" s="296" t="n"/>
      <c r="BP116" s="296" t="n"/>
      <c r="BQ116" s="296" t="n"/>
      <c r="BR116" s="296" t="n"/>
      <c r="BS116" s="296" t="n"/>
      <c r="BT116" s="296" t="n"/>
      <c r="BU116" s="296" t="n"/>
      <c r="BV116" s="296" t="n"/>
      <c r="BW116" s="296" t="n"/>
      <c r="BX116" s="296" t="n"/>
      <c r="BY116" s="296" t="n"/>
      <c r="BZ116" s="296" t="n"/>
      <c r="CA116" s="296" t="n"/>
      <c r="CB116" s="296" t="n"/>
      <c r="CC116" s="296" t="n"/>
      <c r="CD116" s="296" t="n"/>
      <c r="CE116" s="296" t="n"/>
      <c r="CF116" s="296" t="n"/>
      <c r="CG116" s="296" t="n"/>
      <c r="CH116" s="296" t="n"/>
      <c r="CI116" s="1" t="n"/>
      <c r="CJ116" s="1" t="n"/>
      <c r="CK116" s="1" t="n"/>
      <c r="CL116" s="1" t="n"/>
      <c r="CM116" s="1" t="n"/>
    </row>
    <row r="117">
      <c r="A117" s="296" t="n"/>
      <c r="B117" s="1861" t="n"/>
      <c r="C117" s="296" t="n"/>
      <c r="D117" s="296" t="n"/>
      <c r="E117" s="296" t="n"/>
      <c r="F117" s="296" t="n"/>
      <c r="G117" s="296" t="n"/>
      <c r="H117" s="296" t="n"/>
      <c r="I117" s="296" t="n"/>
      <c r="J117" s="296" t="n"/>
      <c r="K117" s="296" t="n"/>
      <c r="L117" s="296" t="n"/>
      <c r="M117" s="296" t="n"/>
      <c r="N117" s="296" t="n"/>
      <c r="O117" s="296" t="n"/>
      <c r="P117" s="296" t="n"/>
      <c r="Q117" s="296" t="n"/>
      <c r="R117" s="296" t="n"/>
      <c r="S117" s="296" t="n"/>
      <c r="T117" s="296" t="n"/>
      <c r="U117" s="296" t="n"/>
      <c r="V117" s="296" t="n"/>
      <c r="W117" s="296" t="n"/>
      <c r="X117" s="296" t="n"/>
      <c r="Y117" s="296" t="n"/>
      <c r="Z117" s="296" t="n"/>
      <c r="AA117" s="296" t="n"/>
      <c r="AB117" s="296" t="n"/>
      <c r="AC117" s="296" t="n"/>
      <c r="AD117" s="296" t="n"/>
      <c r="AE117" s="296" t="n"/>
      <c r="AF117" s="296" t="n"/>
      <c r="AG117" s="296" t="n"/>
      <c r="AH117" s="296" t="n"/>
      <c r="AI117" s="296" t="n"/>
      <c r="AJ117" s="296" t="n"/>
      <c r="AK117" s="296" t="n"/>
      <c r="AL117" s="296" t="n"/>
      <c r="AM117" s="296" t="n"/>
      <c r="AN117" s="296" t="n"/>
      <c r="AO117" s="294" t="n"/>
      <c r="AP117" s="267" t="n"/>
      <c r="AQ117" s="267" t="n"/>
      <c r="AR117" s="267" t="n"/>
      <c r="AS117" s="267" t="n"/>
      <c r="AT117" s="267" t="n"/>
      <c r="AU117" s="267" t="n"/>
      <c r="AV117" s="267" t="n"/>
      <c r="AW117" s="267" t="n"/>
      <c r="AX117" s="267" t="n"/>
      <c r="AY117" s="267" t="n"/>
      <c r="AZ117" s="267" t="n"/>
      <c r="BA117" s="267" t="n"/>
      <c r="BB117" s="267" t="n"/>
      <c r="BC117" s="296" t="n"/>
      <c r="BD117" s="296" t="n"/>
      <c r="BE117" s="296" t="n"/>
      <c r="BF117" s="296" t="n"/>
      <c r="BG117" s="296" t="n"/>
      <c r="BH117" s="296" t="n"/>
      <c r="BI117" s="296" t="n"/>
      <c r="BJ117" s="8" t="n"/>
      <c r="BK117" s="296" t="n"/>
      <c r="BL117" s="296" t="n"/>
      <c r="BM117" s="296" t="n"/>
      <c r="BN117" s="296" t="n"/>
      <c r="BO117" s="296" t="n"/>
      <c r="BP117" s="296" t="n"/>
      <c r="BQ117" s="296" t="n"/>
      <c r="BR117" s="296" t="n"/>
      <c r="BS117" s="296" t="n"/>
      <c r="BT117" s="296" t="n"/>
      <c r="BU117" s="296" t="n"/>
      <c r="BV117" s="296" t="n"/>
      <c r="BW117" s="296" t="n"/>
      <c r="BX117" s="296" t="n"/>
      <c r="BY117" s="296" t="n"/>
      <c r="BZ117" s="296" t="n"/>
      <c r="CA117" s="296" t="n"/>
      <c r="CB117" s="296" t="n"/>
      <c r="CC117" s="296" t="n"/>
      <c r="CD117" s="296" t="n"/>
      <c r="CE117" s="296" t="n"/>
      <c r="CF117" s="296" t="n"/>
      <c r="CG117" s="296" t="n"/>
      <c r="CH117" s="296" t="n"/>
      <c r="CI117" s="1" t="n"/>
      <c r="CJ117" s="1" t="n"/>
      <c r="CK117" s="1" t="n"/>
      <c r="CL117" s="1" t="n"/>
      <c r="CM117" s="1" t="n"/>
    </row>
    <row r="118">
      <c r="A118" s="296" t="n"/>
      <c r="B118" s="296" t="n"/>
      <c r="C118" s="296" t="n"/>
      <c r="D118" s="296" t="n"/>
      <c r="E118" s="296" t="n"/>
      <c r="F118" s="296" t="n"/>
      <c r="G118" s="296" t="n"/>
      <c r="H118" s="296" t="n"/>
      <c r="I118" s="296" t="n"/>
      <c r="J118" s="296" t="n"/>
      <c r="K118" s="296" t="n"/>
      <c r="L118" s="296" t="n"/>
      <c r="M118" s="296" t="n"/>
      <c r="N118" s="296" t="n"/>
      <c r="O118" s="296" t="n"/>
      <c r="P118" s="296" t="n"/>
      <c r="Q118" s="296" t="n"/>
      <c r="R118" s="296" t="n"/>
      <c r="S118" s="296" t="n"/>
      <c r="T118" s="296" t="n"/>
      <c r="U118" s="296" t="n"/>
      <c r="V118" s="296" t="n"/>
      <c r="W118" s="296" t="n"/>
      <c r="X118" s="296" t="n"/>
      <c r="Y118" s="296" t="n"/>
      <c r="Z118" s="296" t="n"/>
      <c r="AA118" s="296" t="n"/>
      <c r="AB118" s="296" t="n"/>
      <c r="AC118" s="296" t="n"/>
      <c r="AD118" s="296" t="n"/>
      <c r="AE118" s="296" t="n"/>
      <c r="AF118" s="296" t="n"/>
      <c r="AG118" s="296" t="n"/>
      <c r="AH118" s="296" t="n"/>
      <c r="AI118" s="296" t="n"/>
      <c r="AJ118" s="296" t="n"/>
      <c r="AK118" s="296" t="n"/>
      <c r="AL118" s="296" t="n"/>
      <c r="AM118" s="296" t="n"/>
      <c r="AN118" s="296" t="n"/>
      <c r="AO118" s="296" t="n"/>
      <c r="AP118" s="296" t="n"/>
      <c r="AQ118" s="296" t="n"/>
      <c r="AR118" s="296" t="n"/>
      <c r="AS118" s="296" t="n"/>
      <c r="AT118" s="296" t="n"/>
      <c r="AU118" s="296" t="n"/>
      <c r="AV118" s="296" t="n"/>
      <c r="AW118" s="296" t="n"/>
      <c r="AX118" s="296" t="n"/>
      <c r="AY118" s="296" t="n"/>
      <c r="AZ118" s="296" t="n"/>
      <c r="BA118" s="296" t="n"/>
      <c r="BB118" s="296" t="n"/>
      <c r="BC118" s="296" t="n"/>
      <c r="BD118" s="296" t="n"/>
      <c r="BE118" s="296" t="n"/>
      <c r="BF118" s="296" t="n"/>
      <c r="BG118" s="296" t="n"/>
      <c r="BH118" s="296" t="n"/>
      <c r="BI118" s="296" t="n"/>
      <c r="BJ118" s="8" t="n"/>
      <c r="BK118" s="296" t="n"/>
      <c r="BL118" s="296" t="n"/>
      <c r="BM118" s="296" t="n"/>
      <c r="BN118" s="296" t="n"/>
      <c r="BO118" s="296" t="n"/>
      <c r="BP118" s="296" t="n"/>
      <c r="BQ118" s="296" t="n"/>
      <c r="BR118" s="296" t="n"/>
      <c r="BS118" s="296" t="n"/>
      <c r="BT118" s="296" t="n"/>
      <c r="BU118" s="296" t="n"/>
      <c r="BV118" s="296" t="n"/>
      <c r="BW118" s="296" t="n"/>
      <c r="BX118" s="296" t="n"/>
      <c r="BY118" s="296" t="n"/>
      <c r="BZ118" s="296" t="n"/>
      <c r="CA118" s="296" t="n"/>
      <c r="CB118" s="296" t="n"/>
      <c r="CC118" s="296" t="n"/>
      <c r="CD118" s="296" t="n"/>
      <c r="CE118" s="296" t="n"/>
      <c r="CF118" s="296" t="n"/>
      <c r="CG118" s="296" t="n"/>
      <c r="CH118" s="296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25" t="n"/>
      <c r="BU119" s="25" t="n"/>
      <c r="BV119" s="25" t="n"/>
      <c r="BW119" s="25" t="n"/>
      <c r="BX119" s="25" t="n"/>
      <c r="BY119" s="25" t="n"/>
      <c r="BZ119" s="25" t="n"/>
      <c r="CA119" s="25" t="n"/>
      <c r="CB119" s="25" t="n"/>
      <c r="CC119" s="25" t="n"/>
      <c r="CD119" s="25" t="n"/>
      <c r="CE119" s="25" t="n"/>
      <c r="CF119" s="25" t="n"/>
      <c r="CG119" s="25" t="n"/>
      <c r="CH119" s="25" t="n"/>
      <c r="CI119" s="25" t="n"/>
      <c r="CJ119" s="25" t="n"/>
      <c r="CK119" s="25" t="n"/>
      <c r="CL119" s="25" t="n"/>
      <c r="CM119" s="25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1" t="n"/>
      <c r="BO122" s="25" t="n"/>
      <c r="BP122" s="25" t="n"/>
      <c r="BQ122" s="25" t="n"/>
      <c r="BR122" s="25" t="n"/>
      <c r="BS122" s="25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1" t="n"/>
      <c r="BO123" s="25" t="n"/>
      <c r="BP123" s="25" t="n"/>
      <c r="BQ123" s="25" t="n"/>
      <c r="BR123" s="25" t="n"/>
      <c r="BS123" s="25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1" t="n"/>
      <c r="BO124" s="25" t="n"/>
      <c r="BP124" s="25" t="n"/>
      <c r="BQ124" s="25" t="n"/>
      <c r="BR124" s="25" t="n"/>
      <c r="BS124" s="25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  <c r="AA125" s="1" t="n"/>
      <c r="AB125" s="1" t="n"/>
      <c r="AC125" s="1" t="n"/>
      <c r="AD125" s="1" t="n"/>
      <c r="AE125" s="1" t="n"/>
      <c r="AF125" s="1" t="n"/>
      <c r="AG125" s="1" t="n"/>
      <c r="AH125" s="1" t="n"/>
      <c r="AI125" s="1" t="n"/>
      <c r="AJ125" s="1" t="n"/>
      <c r="AK125" s="1" t="n"/>
      <c r="AL125" s="1" t="n"/>
      <c r="AM125" s="1" t="n"/>
      <c r="AN125" s="1" t="n"/>
      <c r="AO125" s="1" t="n"/>
      <c r="AP125" s="1" t="n"/>
      <c r="AQ125" s="1" t="n"/>
      <c r="AR125" s="1" t="n"/>
      <c r="AS125" s="1" t="n"/>
      <c r="AT125" s="1" t="n"/>
      <c r="AU125" s="1" t="n"/>
      <c r="AV125" s="1" t="n"/>
      <c r="AW125" s="1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25" t="n"/>
      <c r="BP125" s="25" t="n"/>
      <c r="BQ125" s="25" t="n"/>
      <c r="BR125" s="25" t="n"/>
      <c r="BS125" s="25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  <c r="AA126" s="1" t="n"/>
      <c r="AB126" s="1" t="n"/>
      <c r="AC126" s="1" t="n"/>
      <c r="AD126" s="1" t="n"/>
      <c r="AE126" s="1" t="n"/>
      <c r="AF126" s="1" t="n"/>
      <c r="AG126" s="1" t="n"/>
      <c r="AH126" s="1" t="n"/>
      <c r="AI126" s="1" t="n"/>
      <c r="AJ126" s="1" t="n"/>
      <c r="AK126" s="1" t="n"/>
      <c r="AL126" s="1" t="n"/>
      <c r="AM126" s="1" t="n"/>
      <c r="AN126" s="1" t="n"/>
      <c r="AO126" s="1" t="n"/>
      <c r="AP126" s="1" t="n"/>
      <c r="AQ126" s="1" t="n"/>
      <c r="AR126" s="1" t="n"/>
      <c r="AS126" s="1" t="n"/>
      <c r="AT126" s="1" t="n"/>
      <c r="AU126" s="1" t="n"/>
      <c r="AV126" s="1" t="n"/>
      <c r="AW126" s="1" t="n"/>
      <c r="AX126" s="1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25" t="n"/>
      <c r="BP126" s="25" t="n"/>
      <c r="BQ126" s="25" t="n"/>
      <c r="BR126" s="25" t="n"/>
      <c r="BS126" s="25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U12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</row>
    <row r="4">
      <c r="A4" s="10" t="n"/>
      <c r="B4" s="5" t="n"/>
      <c r="C4" s="5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7" t="n"/>
      <c r="S4" s="6" t="n"/>
      <c r="T4" s="7" t="n"/>
      <c r="U4" s="6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  <c r="AT4" s="4" t="n"/>
      <c r="AU4" s="4" t="n"/>
      <c r="AV4" s="4" t="n"/>
      <c r="AW4" s="4" t="n"/>
      <c r="AX4" s="4" t="n"/>
      <c r="AY4" s="4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4" t="n"/>
      <c r="BP4" s="4" t="n"/>
      <c r="BQ4" s="4" t="n"/>
      <c r="BR4" s="4" t="n"/>
      <c r="BS4" s="1" t="n"/>
      <c r="BT4" s="1" t="n"/>
      <c r="BU4" s="1" t="n"/>
    </row>
    <row r="5">
      <c r="A5" s="10" t="n"/>
      <c r="B5" s="5" t="n"/>
      <c r="C5" s="10" t="n"/>
      <c r="D5" s="10" t="n"/>
      <c r="E5" s="10" t="n"/>
      <c r="F5" s="284" t="inlineStr">
        <is>
          <t>УТВЕРЖДЕНО</t>
        </is>
      </c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8" t="n"/>
      <c r="U5" s="10" t="n"/>
      <c r="V5" s="28" t="n"/>
      <c r="W5" s="13" t="inlineStr">
        <is>
          <t xml:space="preserve"> УЧЕБНЫЙ ПЛАН</t>
        </is>
      </c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052" t="n"/>
      <c r="AT5" s="1052" t="n"/>
      <c r="AU5" s="1052" t="n"/>
      <c r="AV5" s="1052" t="n"/>
      <c r="AW5" s="1052" t="n"/>
      <c r="AX5" s="1052" t="n"/>
      <c r="AY5" s="1052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1" t="n"/>
      <c r="BT5" s="1" t="n"/>
      <c r="BU5" s="1" t="n"/>
    </row>
    <row r="6">
      <c r="A6" s="10" t="n"/>
      <c r="B6" s="5" t="n"/>
      <c r="C6" s="10" t="n"/>
      <c r="D6" s="10" t="n"/>
      <c r="E6" s="10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1213" t="n"/>
      <c r="S6" s="31" t="n"/>
      <c r="T6" s="28" t="n"/>
      <c r="U6" s="10" t="n"/>
      <c r="V6" s="28" t="n"/>
      <c r="W6" s="1052" t="n"/>
      <c r="X6" s="1052" t="n"/>
      <c r="Y6" s="1052" t="n"/>
      <c r="Z6" s="1052" t="n"/>
      <c r="AA6" s="1052" t="n"/>
      <c r="AB6" s="1052" t="n"/>
      <c r="AC6" s="1052" t="n"/>
      <c r="AD6" s="1052" t="n"/>
      <c r="AE6" s="1052" t="n"/>
      <c r="AF6" s="1052" t="n"/>
      <c r="AG6" s="1052" t="n"/>
      <c r="AH6" s="1052" t="n"/>
      <c r="AI6" s="1052" t="n"/>
      <c r="AJ6" s="1052" t="n"/>
      <c r="AK6" s="1052" t="n"/>
      <c r="AL6" s="1052" t="n"/>
      <c r="AM6" s="1052" t="n"/>
      <c r="AN6" s="1052" t="n"/>
      <c r="AO6" s="1052" t="n"/>
      <c r="AP6" s="1052" t="n"/>
      <c r="AQ6" s="1052" t="n"/>
      <c r="AR6" s="1052" t="n"/>
      <c r="AS6" s="1052" t="n"/>
      <c r="AT6" s="1052" t="n"/>
      <c r="AU6" s="1052" t="n"/>
      <c r="AV6" s="1052" t="n"/>
      <c r="AW6" s="1052" t="n"/>
      <c r="AX6" s="1052" t="n"/>
      <c r="AY6" s="1052" t="n"/>
      <c r="AZ6" s="2351" t="n"/>
      <c r="BA6" s="2351" t="n"/>
      <c r="BB6" s="18" t="inlineStr">
        <is>
          <t>Степень: Магистр</t>
        </is>
      </c>
      <c r="BC6" s="288" t="n"/>
      <c r="BD6" s="18" t="n"/>
      <c r="BE6" s="18" t="n"/>
      <c r="BF6" s="18" t="n"/>
      <c r="BG6" s="18" t="n"/>
      <c r="BH6" s="18" t="n"/>
      <c r="BI6" s="18" t="n"/>
      <c r="BJ6" s="18" t="n"/>
      <c r="BK6" s="18" t="n"/>
      <c r="BL6" s="1" t="n"/>
      <c r="BM6" s="294" t="n"/>
      <c r="BN6" s="294" t="n"/>
      <c r="BO6" s="294" t="n"/>
      <c r="BP6" s="294" t="n"/>
      <c r="BQ6" s="294" t="n"/>
      <c r="BR6" s="254" t="n"/>
      <c r="BS6" s="1" t="n"/>
      <c r="BT6" s="1" t="n"/>
      <c r="BU6" s="1" t="n"/>
    </row>
    <row r="7">
      <c r="A7" s="10" t="n"/>
      <c r="B7" s="5" t="n"/>
      <c r="C7" s="25" t="n"/>
      <c r="D7" s="25" t="n"/>
      <c r="E7" s="25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1702" t="n"/>
      <c r="S7" s="30" t="n"/>
      <c r="T7" s="1172" t="n"/>
      <c r="U7" s="25" t="n"/>
      <c r="V7" s="1172" t="n"/>
      <c r="W7" s="26" t="inlineStr">
        <is>
          <t>Специальность:</t>
        </is>
      </c>
      <c r="X7" s="1" t="n"/>
      <c r="Y7" s="1" t="n"/>
      <c r="Z7" s="1" t="n"/>
      <c r="AA7" s="1" t="n"/>
      <c r="AB7" s="1" t="n"/>
      <c r="AC7" s="1" t="n"/>
      <c r="AD7" s="1" t="n"/>
      <c r="AE7" s="1" t="n"/>
      <c r="AF7" s="3625" t="inlineStr">
        <is>
          <t>7-06-0714-03 Машины, агрегаты и процессы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21" t="n"/>
      <c r="BC7" s="288" t="n"/>
      <c r="BD7" s="21" t="n"/>
      <c r="BE7" s="21" t="n"/>
      <c r="BF7" s="21" t="n"/>
      <c r="BG7" s="21" t="n"/>
      <c r="BH7" s="21" t="n"/>
      <c r="BI7" s="21" t="n"/>
      <c r="BJ7" s="21" t="n"/>
      <c r="BK7" s="21" t="n"/>
      <c r="BL7" s="1" t="n"/>
      <c r="BM7" s="6" t="n"/>
      <c r="BN7" s="6" t="n"/>
      <c r="BO7" s="6" t="n"/>
      <c r="BP7" s="6" t="n"/>
      <c r="BQ7" s="6" t="n"/>
      <c r="BR7" s="6" t="n"/>
      <c r="BS7" s="1" t="n"/>
      <c r="BT7" s="1" t="n"/>
      <c r="BU7" s="1" t="n"/>
    </row>
    <row r="8">
      <c r="A8" s="10" t="n"/>
      <c r="B8" s="5" t="n"/>
      <c r="C8" s="25" t="n"/>
      <c r="D8" s="25" t="n"/>
      <c r="E8" s="25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1702" t="n"/>
      <c r="S8" s="690" t="n"/>
      <c r="T8" s="690" t="n"/>
      <c r="U8" s="690" t="n"/>
      <c r="V8" s="690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23" t="inlineStr">
        <is>
          <t xml:space="preserve">Срок обучения: </t>
        </is>
      </c>
      <c r="BC8" s="288" t="n"/>
      <c r="BD8" s="23" t="n"/>
      <c r="BE8" s="23" t="n"/>
      <c r="BF8" s="23" t="n"/>
      <c r="BG8" s="23" t="n"/>
      <c r="BH8" s="23" t="n"/>
      <c r="BI8" s="24" t="inlineStr">
        <is>
          <t>1,5 года</t>
        </is>
      </c>
      <c r="BJ8" s="24" t="n"/>
      <c r="BK8" s="24" t="n"/>
      <c r="BL8" s="1" t="n"/>
      <c r="BM8" s="266" t="n"/>
      <c r="BN8" s="266" t="n"/>
      <c r="BO8" s="266" t="n"/>
      <c r="BP8" s="266" t="n"/>
      <c r="BQ8" s="266" t="n"/>
      <c r="BR8" s="266" t="n"/>
      <c r="BS8" s="1" t="n"/>
      <c r="BT8" s="1" t="n"/>
      <c r="BU8" s="1" t="n"/>
    </row>
    <row r="9">
      <c r="A9" s="25" t="n"/>
      <c r="B9" s="267" t="n"/>
      <c r="C9" s="25" t="n"/>
      <c r="D9" s="25" t="n"/>
      <c r="E9" s="25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1702" t="n"/>
      <c r="S9" s="37" t="n"/>
      <c r="T9" s="37" t="n"/>
      <c r="U9" s="25" t="n"/>
      <c r="V9" s="37" t="n"/>
      <c r="W9" s="3626" t="inlineStr">
        <is>
          <t>Профилизация: Химические и нефтехимические производства</t>
        </is>
      </c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278" t="n"/>
      <c r="BB9" s="29" t="n"/>
      <c r="BC9" s="288" t="n"/>
      <c r="BD9" s="29" t="n"/>
      <c r="BE9" s="29" t="n"/>
      <c r="BF9" s="29" t="n"/>
      <c r="BG9" s="29" t="n"/>
      <c r="BH9" s="29" t="n"/>
      <c r="BI9" s="29" t="n"/>
      <c r="BJ9" s="29" t="n"/>
      <c r="BK9" s="30" t="n"/>
      <c r="BL9" s="1" t="n"/>
      <c r="BM9" s="266" t="n"/>
      <c r="BN9" s="275" t="n"/>
      <c r="BO9" s="296" t="n"/>
      <c r="BP9" s="275" t="n"/>
      <c r="BQ9" s="275" t="n"/>
      <c r="BR9" s="275" t="n"/>
      <c r="BS9" s="1" t="n"/>
      <c r="BT9" s="1" t="n"/>
      <c r="BU9" s="1" t="n"/>
    </row>
    <row r="10">
      <c r="A10" s="25" t="n"/>
      <c r="B10" s="224" t="n"/>
      <c r="C10" s="32" t="n"/>
      <c r="D10" s="32" t="n"/>
      <c r="E10" s="32" t="n"/>
      <c r="F10" s="1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1702" t="n"/>
      <c r="S10" s="299" t="n"/>
      <c r="T10" s="299" t="n"/>
      <c r="U10" s="299" t="n"/>
      <c r="V10" s="299" t="n"/>
      <c r="W10" s="299" t="n"/>
      <c r="X10" s="299" t="n"/>
      <c r="Y10" s="224" t="n"/>
      <c r="Z10" s="224" t="n"/>
      <c r="AA10" s="243" t="n"/>
      <c r="AB10" s="224" t="n"/>
      <c r="AC10" s="224" t="n"/>
      <c r="AD10" s="224" t="n"/>
      <c r="AE10" s="224" t="n"/>
      <c r="AF10" s="224" t="n"/>
      <c r="AG10" s="224" t="n"/>
      <c r="AH10" s="224" t="n"/>
      <c r="AI10" s="224" t="n"/>
      <c r="AJ10" s="224" t="n"/>
      <c r="AK10" s="224" t="n"/>
      <c r="AL10" s="224" t="n"/>
      <c r="AM10" s="224" t="n"/>
      <c r="AN10" s="224" t="n"/>
      <c r="AO10" s="224" t="n"/>
      <c r="AP10" s="224" t="n"/>
      <c r="AQ10" s="224" t="n"/>
      <c r="AR10" s="224" t="n"/>
      <c r="AS10" s="224" t="n"/>
      <c r="AT10" s="224" t="n"/>
      <c r="AU10" s="224" t="n"/>
      <c r="AV10" s="224" t="n"/>
      <c r="AW10" s="224" t="n"/>
      <c r="AX10" s="224" t="n"/>
      <c r="AY10" s="224" t="n"/>
      <c r="AZ10" s="690" t="n"/>
      <c r="BA10" s="275" t="n"/>
      <c r="BB10" s="2359" t="inlineStr">
        <is>
          <t xml:space="preserve">Форма получения образования: заочная </t>
        </is>
      </c>
      <c r="BC10" s="288" t="n"/>
      <c r="BD10" s="18" t="n"/>
      <c r="BE10" s="18" t="n"/>
      <c r="BF10" s="18" t="n"/>
      <c r="BG10" s="18" t="n"/>
      <c r="BH10" s="18" t="n"/>
      <c r="BI10" s="18" t="n"/>
      <c r="BJ10" s="18" t="n"/>
      <c r="BK10" s="18" t="n"/>
      <c r="BL10" s="1" t="n"/>
      <c r="BM10" s="294" t="n"/>
      <c r="BN10" s="294" t="n"/>
      <c r="BO10" s="294" t="n"/>
      <c r="BP10" s="294" t="n"/>
      <c r="BQ10" s="294" t="n"/>
      <c r="BR10" s="294" t="n"/>
      <c r="BS10" s="1" t="n"/>
      <c r="BT10" s="1" t="n"/>
      <c r="BU10" s="1" t="n"/>
    </row>
    <row r="11">
      <c r="A11" s="25" t="n"/>
      <c r="B11" s="3" t="n"/>
      <c r="C11" s="284" t="n"/>
      <c r="D11" s="284" t="n"/>
      <c r="E11" s="284" t="n"/>
      <c r="F11" s="3" t="inlineStr">
        <is>
          <t>Регистрационный № 06-07-040/уч.</t>
        </is>
      </c>
      <c r="G11" s="284" t="n"/>
      <c r="H11" s="284" t="n"/>
      <c r="I11" s="284" t="n"/>
      <c r="J11" s="284" t="n"/>
      <c r="K11" s="284" t="n"/>
      <c r="L11" s="284" t="n"/>
      <c r="M11" s="284" t="n"/>
      <c r="N11" s="31" t="n"/>
      <c r="O11" s="31" t="n"/>
      <c r="P11" s="31" t="n"/>
      <c r="Q11" s="31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31" t="n"/>
      <c r="AA11" s="9" t="n"/>
      <c r="AB11" s="31" t="n"/>
      <c r="AC11" s="31" t="n"/>
      <c r="AD11" s="31" t="n"/>
      <c r="AE11" s="31" t="n"/>
      <c r="AF11" s="31" t="n"/>
      <c r="AG11" s="16" t="n"/>
      <c r="AH11" s="31" t="n"/>
      <c r="AI11" s="295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295" t="n"/>
      <c r="AZ11" s="295" t="n"/>
      <c r="BA11" s="295" t="n"/>
      <c r="BB11" s="295" t="n"/>
      <c r="BC11" s="295" t="n"/>
      <c r="BD11" s="295" t="n"/>
      <c r="BE11" s="295" t="n"/>
      <c r="BF11" s="295" t="n"/>
      <c r="BG11" s="296" t="n"/>
      <c r="BH11" s="296" t="n"/>
      <c r="BI11" s="296" t="n"/>
      <c r="BJ11" s="296" t="n"/>
      <c r="BK11" s="296" t="n"/>
      <c r="BL11" s="296" t="n"/>
      <c r="BM11" s="296" t="n"/>
      <c r="BN11" s="296" t="n"/>
      <c r="BO11" s="296" t="n"/>
      <c r="BP11" s="296" t="n"/>
      <c r="BQ11" s="297" t="n"/>
      <c r="BR11" s="298" t="n"/>
      <c r="BS11" s="1" t="n"/>
      <c r="BT11" s="1" t="n"/>
      <c r="BU11" s="1" t="n"/>
    </row>
    <row r="12">
      <c r="A12" s="32" t="n"/>
      <c r="B12" s="224" t="n"/>
      <c r="C12" s="299" t="n"/>
      <c r="D12" s="299" t="n"/>
      <c r="E12" s="299" t="n"/>
      <c r="F12" s="299" t="n"/>
      <c r="G12" s="299" t="n"/>
      <c r="H12" s="299" t="n"/>
      <c r="I12" s="299" t="n"/>
      <c r="J12" s="299" t="n"/>
      <c r="K12" s="299" t="n"/>
      <c r="L12" s="299" t="n"/>
      <c r="M12" s="299" t="n"/>
      <c r="N12" s="299" t="n"/>
      <c r="O12" s="299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99" t="n"/>
      <c r="Y12" s="224" t="n"/>
      <c r="Z12" s="224" t="n"/>
      <c r="AA12" s="243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224" t="n"/>
      <c r="BP12" s="224" t="n"/>
      <c r="BQ12" s="224" t="n"/>
      <c r="BR12" s="224" t="n"/>
      <c r="BS12" s="1" t="n"/>
      <c r="BT12" s="1" t="n"/>
      <c r="BU12" s="1" t="n"/>
    </row>
    <row r="13">
      <c r="A13" s="99" t="n"/>
      <c r="B13" s="19" t="n"/>
      <c r="C13" s="19" t="n"/>
      <c r="D13" s="19" t="n"/>
      <c r="E13" s="19" t="n"/>
      <c r="F13" s="19" t="n"/>
      <c r="G13" s="19" t="n"/>
      <c r="H13" s="19" t="n"/>
      <c r="I13" s="19" t="inlineStr">
        <is>
          <t>I. График образовательного процесса</t>
        </is>
      </c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19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6" t="n"/>
      <c r="AU13" s="41" t="n"/>
      <c r="AV13" s="41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n"/>
      <c r="BF13" s="46" t="n"/>
      <c r="BG13" s="46" t="n"/>
      <c r="BH13" s="46" t="n"/>
      <c r="BI13" s="46" t="n"/>
      <c r="BJ13" s="46" t="n"/>
      <c r="BK13" s="46" t="n"/>
      <c r="BL13" s="46" t="n"/>
      <c r="BM13" s="46" t="n"/>
      <c r="BN13" s="46" t="n"/>
      <c r="BO13" s="46" t="inlineStr">
        <is>
          <t>II. Сводные данные по бюджету времени (в неделях)</t>
        </is>
      </c>
      <c r="BP13" s="46" t="n"/>
      <c r="BQ13" s="46" t="n"/>
      <c r="BR13" s="46" t="n"/>
      <c r="BS13" s="1" t="n"/>
      <c r="BT13" s="1" t="n"/>
      <c r="BU13" s="1" t="n"/>
    </row>
    <row r="14">
      <c r="A14" s="32" t="n"/>
      <c r="B14" s="2446" t="inlineStr">
        <is>
          <t>КУРСЫ</t>
        </is>
      </c>
      <c r="C14" s="912" t="inlineStr">
        <is>
          <t>сентябрь</t>
        </is>
      </c>
      <c r="D14" s="50" t="n"/>
      <c r="E14" s="50" t="n"/>
      <c r="F14" s="51" t="n"/>
      <c r="G14" s="52" t="n"/>
      <c r="H14" s="49" t="inlineStr">
        <is>
          <t>октябрь</t>
        </is>
      </c>
      <c r="I14" s="50" t="n"/>
      <c r="J14" s="51" t="n"/>
      <c r="K14" s="302" t="n"/>
      <c r="L14" s="49" t="inlineStr">
        <is>
          <t>ноябрь</t>
        </is>
      </c>
      <c r="M14" s="50" t="n"/>
      <c r="N14" s="50" t="n"/>
      <c r="O14" s="51" t="n"/>
      <c r="P14" s="49" t="inlineStr">
        <is>
          <t>декабрь</t>
        </is>
      </c>
      <c r="Q14" s="50" t="n"/>
      <c r="R14" s="50" t="n"/>
      <c r="S14" s="51" t="n"/>
      <c r="T14" s="302" t="n"/>
      <c r="U14" s="49" t="inlineStr">
        <is>
          <t>январь</t>
        </is>
      </c>
      <c r="V14" s="50" t="n"/>
      <c r="W14" s="51" t="n"/>
      <c r="X14" s="52" t="n"/>
      <c r="Y14" s="53" t="n"/>
      <c r="Z14" s="49" t="inlineStr">
        <is>
          <t>февраль</t>
        </is>
      </c>
      <c r="AA14" s="50" t="n"/>
      <c r="AB14" s="51" t="n"/>
      <c r="AC14" s="304" t="n"/>
      <c r="AD14" s="49" t="inlineStr">
        <is>
          <t>март</t>
        </is>
      </c>
      <c r="AE14" s="50" t="n"/>
      <c r="AF14" s="50" t="n"/>
      <c r="AG14" s="51" t="n"/>
      <c r="AH14" s="304" t="n"/>
      <c r="AI14" s="49" t="inlineStr">
        <is>
          <t>апрель</t>
        </is>
      </c>
      <c r="AJ14" s="50" t="n"/>
      <c r="AK14" s="51" t="n"/>
      <c r="AL14" s="304" t="n"/>
      <c r="AM14" s="49" t="inlineStr">
        <is>
          <t>май</t>
        </is>
      </c>
      <c r="AN14" s="50" t="n"/>
      <c r="AO14" s="50" t="n"/>
      <c r="AP14" s="51" t="n"/>
      <c r="AQ14" s="49" t="inlineStr">
        <is>
          <t>июнь</t>
        </is>
      </c>
      <c r="AR14" s="50" t="n"/>
      <c r="AS14" s="50" t="n"/>
      <c r="AT14" s="51" t="n"/>
      <c r="AU14" s="52" t="n"/>
      <c r="AV14" s="53" t="n"/>
      <c r="AW14" s="49" t="inlineStr">
        <is>
          <t>июль</t>
        </is>
      </c>
      <c r="AX14" s="50" t="n"/>
      <c r="AY14" s="51" t="n"/>
      <c r="AZ14" s="302" t="n"/>
      <c r="BA14" s="49" t="inlineStr">
        <is>
          <t>август</t>
        </is>
      </c>
      <c r="BB14" s="50" t="n"/>
      <c r="BC14" s="50" t="n"/>
      <c r="BD14" s="51" t="n"/>
      <c r="BE14" s="56" t="inlineStr">
        <is>
          <t>Самостоятельная работа по изучению дисциплин учебного плана</t>
        </is>
      </c>
      <c r="BF14" s="53" t="n"/>
      <c r="BG14" s="57" t="inlineStr">
        <is>
          <t>Установочная сессия</t>
        </is>
      </c>
      <c r="BH14" s="53" t="n"/>
      <c r="BI14" s="915" t="inlineStr">
        <is>
          <t>Лабораторно-экзаменационная сессия</t>
        </is>
      </c>
      <c r="BJ14" s="57" t="inlineStr">
        <is>
          <t>Производственные практики</t>
        </is>
      </c>
      <c r="BK14" s="53" t="n"/>
      <c r="BL14" s="57" t="inlineStr">
        <is>
          <t>Магистерская диссертация</t>
        </is>
      </c>
      <c r="BM14" s="53" t="n"/>
      <c r="BN14" s="57" t="inlineStr">
        <is>
          <t>Итоговая аттестация</t>
        </is>
      </c>
      <c r="BO14" s="53" t="n"/>
      <c r="BP14" s="306" t="inlineStr">
        <is>
          <t>Всего</t>
        </is>
      </c>
      <c r="BQ14" s="53" t="n"/>
      <c r="BR14" s="1" t="n"/>
      <c r="BS14" s="1" t="n"/>
      <c r="BT14" s="1" t="n"/>
      <c r="BU14" s="1" t="n"/>
    </row>
    <row r="15">
      <c r="A15" s="1865" t="n"/>
      <c r="B15" s="307" t="n"/>
      <c r="C15" s="1721" t="n">
        <v>1</v>
      </c>
      <c r="D15" s="1722" t="n">
        <v>8</v>
      </c>
      <c r="E15" s="1722" t="n">
        <v>15</v>
      </c>
      <c r="F15" s="1722" t="n">
        <v>22</v>
      </c>
      <c r="G15" s="3181" t="n">
        <v>29</v>
      </c>
      <c r="H15" s="1722" t="n">
        <v>6</v>
      </c>
      <c r="I15" s="1722" t="n">
        <v>13</v>
      </c>
      <c r="J15" s="1722" t="n">
        <v>20</v>
      </c>
      <c r="K15" s="3181" t="n">
        <v>27</v>
      </c>
      <c r="L15" s="1722" t="n">
        <v>3</v>
      </c>
      <c r="M15" s="1722" t="n">
        <v>10</v>
      </c>
      <c r="N15" s="1722" t="n">
        <v>17</v>
      </c>
      <c r="O15" s="1722" t="n">
        <v>24</v>
      </c>
      <c r="P15" s="1722" t="n">
        <v>1</v>
      </c>
      <c r="Q15" s="1722" t="n">
        <v>8</v>
      </c>
      <c r="R15" s="1722" t="n">
        <v>15</v>
      </c>
      <c r="S15" s="1722" t="n">
        <v>22</v>
      </c>
      <c r="T15" s="3181" t="n">
        <v>29</v>
      </c>
      <c r="U15" s="1722" t="n">
        <v>5</v>
      </c>
      <c r="V15" s="1722" t="n">
        <v>12</v>
      </c>
      <c r="W15" s="1722" t="n">
        <v>19</v>
      </c>
      <c r="X15" s="3181" t="n">
        <v>26</v>
      </c>
      <c r="Y15" s="2383" t="n"/>
      <c r="Z15" s="1722" t="n">
        <v>2</v>
      </c>
      <c r="AA15" s="1722" t="n">
        <v>9</v>
      </c>
      <c r="AB15" s="1722" t="n">
        <v>16</v>
      </c>
      <c r="AC15" s="3181" t="n">
        <v>23</v>
      </c>
      <c r="AD15" s="1722" t="n">
        <v>2</v>
      </c>
      <c r="AE15" s="1722" t="n">
        <v>9</v>
      </c>
      <c r="AF15" s="1722" t="n">
        <v>16</v>
      </c>
      <c r="AG15" s="1722" t="n">
        <v>23</v>
      </c>
      <c r="AH15" s="3181" t="n">
        <v>30</v>
      </c>
      <c r="AI15" s="1722" t="n">
        <v>6</v>
      </c>
      <c r="AJ15" s="1722" t="n">
        <v>13</v>
      </c>
      <c r="AK15" s="1722" t="n">
        <v>20</v>
      </c>
      <c r="AL15" s="3181" t="n">
        <v>27</v>
      </c>
      <c r="AM15" s="1722" t="n">
        <v>4</v>
      </c>
      <c r="AN15" s="1722" t="n">
        <v>11</v>
      </c>
      <c r="AO15" s="1722" t="n">
        <v>18</v>
      </c>
      <c r="AP15" s="1722" t="n">
        <v>25</v>
      </c>
      <c r="AQ15" s="1722" t="n">
        <v>1</v>
      </c>
      <c r="AR15" s="1722" t="n">
        <v>8</v>
      </c>
      <c r="AS15" s="1722" t="n">
        <v>15</v>
      </c>
      <c r="AT15" s="1722" t="n">
        <v>22</v>
      </c>
      <c r="AU15" s="3181" t="n">
        <v>29</v>
      </c>
      <c r="AV15" s="2383" t="n"/>
      <c r="AW15" s="1722" t="n">
        <v>6</v>
      </c>
      <c r="AX15" s="1722" t="n">
        <v>13</v>
      </c>
      <c r="AY15" s="1722" t="n">
        <v>20</v>
      </c>
      <c r="AZ15" s="3181" t="n">
        <v>27</v>
      </c>
      <c r="BA15" s="1722" t="n">
        <v>3</v>
      </c>
      <c r="BB15" s="1722" t="n">
        <v>10</v>
      </c>
      <c r="BC15" s="1722" t="n">
        <v>17</v>
      </c>
      <c r="BD15" s="1867" t="n">
        <v>24</v>
      </c>
      <c r="BE15" s="112" t="n"/>
      <c r="BF15" s="115" t="n"/>
      <c r="BG15" s="116" t="n"/>
      <c r="BH15" s="115" t="n"/>
      <c r="BI15" s="116" t="n"/>
      <c r="BJ15" s="116" t="n"/>
      <c r="BK15" s="115" t="n"/>
      <c r="BL15" s="116" t="n"/>
      <c r="BM15" s="115" t="n"/>
      <c r="BN15" s="116" t="n"/>
      <c r="BO15" s="115" t="n"/>
      <c r="BP15" s="116" t="n"/>
      <c r="BQ15" s="115" t="n"/>
      <c r="BR15" s="3665" t="n"/>
      <c r="BS15" s="1" t="n"/>
      <c r="BT15" s="1" t="n"/>
      <c r="BU15" s="1" t="n"/>
    </row>
    <row r="16">
      <c r="A16" s="1865" t="n"/>
      <c r="B16" s="307" t="n"/>
      <c r="C16" s="1868" t="n">
        <v>7</v>
      </c>
      <c r="D16" s="310" t="n">
        <v>14</v>
      </c>
      <c r="E16" s="310" t="n">
        <v>21</v>
      </c>
      <c r="F16" s="310" t="n">
        <v>28</v>
      </c>
      <c r="G16" s="310" t="n">
        <v>5</v>
      </c>
      <c r="H16" s="310" t="n">
        <v>12</v>
      </c>
      <c r="I16" s="310" t="n">
        <v>19</v>
      </c>
      <c r="J16" s="310" t="n">
        <v>26</v>
      </c>
      <c r="K16" s="310" t="n">
        <v>2</v>
      </c>
      <c r="L16" s="310" t="n">
        <v>9</v>
      </c>
      <c r="M16" s="310" t="n">
        <v>16</v>
      </c>
      <c r="N16" s="310" t="n">
        <v>23</v>
      </c>
      <c r="O16" s="310" t="n">
        <v>30</v>
      </c>
      <c r="P16" s="310" t="n">
        <v>7</v>
      </c>
      <c r="Q16" s="310" t="n">
        <v>14</v>
      </c>
      <c r="R16" s="310" t="n">
        <v>21</v>
      </c>
      <c r="S16" s="310" t="n">
        <v>28</v>
      </c>
      <c r="T16" s="310" t="n">
        <v>4</v>
      </c>
      <c r="U16" s="310" t="n">
        <v>11</v>
      </c>
      <c r="V16" s="310" t="n">
        <v>18</v>
      </c>
      <c r="W16" s="310" t="n">
        <v>25</v>
      </c>
      <c r="X16" s="310" t="n">
        <v>1</v>
      </c>
      <c r="Y16" s="115" t="n"/>
      <c r="Z16" s="310" t="n">
        <v>8</v>
      </c>
      <c r="AA16" s="310" t="n">
        <v>15</v>
      </c>
      <c r="AB16" s="310" t="n">
        <v>22</v>
      </c>
      <c r="AC16" s="310" t="n">
        <v>1</v>
      </c>
      <c r="AD16" s="310" t="n">
        <v>8</v>
      </c>
      <c r="AE16" s="310" t="n">
        <v>15</v>
      </c>
      <c r="AF16" s="310" t="n">
        <v>22</v>
      </c>
      <c r="AG16" s="310" t="n">
        <v>29</v>
      </c>
      <c r="AH16" s="310" t="n">
        <v>5</v>
      </c>
      <c r="AI16" s="310" t="n">
        <v>12</v>
      </c>
      <c r="AJ16" s="310" t="n">
        <v>19</v>
      </c>
      <c r="AK16" s="310" t="n">
        <v>26</v>
      </c>
      <c r="AL16" s="310" t="n">
        <v>3</v>
      </c>
      <c r="AM16" s="310" t="n">
        <v>10</v>
      </c>
      <c r="AN16" s="310" t="n">
        <v>17</v>
      </c>
      <c r="AO16" s="310" t="n">
        <v>24</v>
      </c>
      <c r="AP16" s="310" t="n">
        <v>31</v>
      </c>
      <c r="AQ16" s="310" t="n">
        <v>7</v>
      </c>
      <c r="AR16" s="310" t="n">
        <v>14</v>
      </c>
      <c r="AS16" s="310" t="n">
        <v>21</v>
      </c>
      <c r="AT16" s="310" t="n">
        <v>28</v>
      </c>
      <c r="AU16" s="310" t="n">
        <v>5</v>
      </c>
      <c r="AV16" s="115" t="n"/>
      <c r="AW16" s="310" t="n">
        <v>12</v>
      </c>
      <c r="AX16" s="310" t="n">
        <v>19</v>
      </c>
      <c r="AY16" s="310" t="n">
        <v>26</v>
      </c>
      <c r="AZ16" s="310" t="n">
        <v>2</v>
      </c>
      <c r="BA16" s="310" t="n">
        <v>9</v>
      </c>
      <c r="BB16" s="310" t="n">
        <v>16</v>
      </c>
      <c r="BC16" s="310" t="n">
        <v>23</v>
      </c>
      <c r="BD16" s="319" t="n">
        <v>31</v>
      </c>
      <c r="BE16" s="112" t="n"/>
      <c r="BF16" s="115" t="n"/>
      <c r="BG16" s="116" t="n"/>
      <c r="BH16" s="115" t="n"/>
      <c r="BI16" s="116" t="n"/>
      <c r="BJ16" s="116" t="n"/>
      <c r="BK16" s="115" t="n"/>
      <c r="BL16" s="116" t="n"/>
      <c r="BM16" s="115" t="n"/>
      <c r="BN16" s="116" t="n"/>
      <c r="BO16" s="115" t="n"/>
      <c r="BP16" s="116" t="n"/>
      <c r="BQ16" s="115" t="n"/>
      <c r="BR16" s="3665" t="n"/>
      <c r="BS16" s="1" t="n"/>
      <c r="BT16" s="1" t="n"/>
      <c r="BU16" s="1" t="n"/>
    </row>
    <row r="17">
      <c r="A17" s="32" t="n"/>
      <c r="B17" s="320" t="n"/>
      <c r="C17" s="1869" t="n">
        <v>1</v>
      </c>
      <c r="D17" s="1870" t="n">
        <v>2</v>
      </c>
      <c r="E17" s="1870" t="n">
        <v>3</v>
      </c>
      <c r="F17" s="1870" t="n">
        <v>4</v>
      </c>
      <c r="G17" s="1870" t="n">
        <v>5</v>
      </c>
      <c r="H17" s="1870" t="n">
        <v>6</v>
      </c>
      <c r="I17" s="1870" t="n">
        <v>7</v>
      </c>
      <c r="J17" s="1870" t="n">
        <v>8</v>
      </c>
      <c r="K17" s="1870" t="n">
        <v>9</v>
      </c>
      <c r="L17" s="1870" t="n">
        <v>10</v>
      </c>
      <c r="M17" s="1870" t="n">
        <v>11</v>
      </c>
      <c r="N17" s="1870" t="n">
        <v>12</v>
      </c>
      <c r="O17" s="1870" t="n">
        <v>13</v>
      </c>
      <c r="P17" s="1870" t="n">
        <v>14</v>
      </c>
      <c r="Q17" s="1870" t="n">
        <v>15</v>
      </c>
      <c r="R17" s="1870" t="n">
        <v>16</v>
      </c>
      <c r="S17" s="1870" t="n">
        <v>17</v>
      </c>
      <c r="T17" s="1870" t="n">
        <v>18</v>
      </c>
      <c r="U17" s="1870" t="n">
        <v>19</v>
      </c>
      <c r="V17" s="1870" t="n">
        <v>20</v>
      </c>
      <c r="W17" s="1870" t="n">
        <v>21</v>
      </c>
      <c r="X17" s="1870" t="n">
        <v>22</v>
      </c>
      <c r="Y17" s="1059" t="n"/>
      <c r="Z17" s="1870" t="n">
        <v>23</v>
      </c>
      <c r="AA17" s="1870" t="n">
        <v>24</v>
      </c>
      <c r="AB17" s="1870" t="n">
        <v>25</v>
      </c>
      <c r="AC17" s="1870" t="n">
        <v>26</v>
      </c>
      <c r="AD17" s="1870" t="n">
        <v>27</v>
      </c>
      <c r="AE17" s="1870" t="n">
        <v>28</v>
      </c>
      <c r="AF17" s="1870" t="n">
        <v>29</v>
      </c>
      <c r="AG17" s="1870" t="n">
        <v>30</v>
      </c>
      <c r="AH17" s="1870" t="n">
        <v>31</v>
      </c>
      <c r="AI17" s="1870" t="n">
        <v>32</v>
      </c>
      <c r="AJ17" s="1870" t="n">
        <v>33</v>
      </c>
      <c r="AK17" s="1870" t="n">
        <v>34</v>
      </c>
      <c r="AL17" s="1870" t="n">
        <v>35</v>
      </c>
      <c r="AM17" s="1870" t="n">
        <v>36</v>
      </c>
      <c r="AN17" s="1870" t="n">
        <v>37</v>
      </c>
      <c r="AO17" s="1870" t="n">
        <v>38</v>
      </c>
      <c r="AP17" s="1870" t="n">
        <v>39</v>
      </c>
      <c r="AQ17" s="1870" t="n">
        <v>40</v>
      </c>
      <c r="AR17" s="1870" t="n">
        <v>41</v>
      </c>
      <c r="AS17" s="1870" t="n">
        <v>42</v>
      </c>
      <c r="AT17" s="1870" t="n">
        <v>43</v>
      </c>
      <c r="AU17" s="1870" t="n">
        <v>44</v>
      </c>
      <c r="AV17" s="1059" t="n"/>
      <c r="AW17" s="1870" t="n">
        <v>45</v>
      </c>
      <c r="AX17" s="1870" t="n">
        <v>46</v>
      </c>
      <c r="AY17" s="1870" t="n">
        <v>47</v>
      </c>
      <c r="AZ17" s="1870" t="n">
        <v>48</v>
      </c>
      <c r="BA17" s="1870" t="n">
        <v>49</v>
      </c>
      <c r="BB17" s="1870" t="n">
        <v>50</v>
      </c>
      <c r="BC17" s="1870" t="n">
        <v>51</v>
      </c>
      <c r="BD17" s="1872" t="n">
        <v>52</v>
      </c>
      <c r="BE17" s="136" t="n"/>
      <c r="BF17" s="249" t="n"/>
      <c r="BG17" s="325" t="n"/>
      <c r="BH17" s="249" t="n"/>
      <c r="BI17" s="325" t="n"/>
      <c r="BJ17" s="325" t="n"/>
      <c r="BK17" s="249" t="n"/>
      <c r="BL17" s="325" t="n"/>
      <c r="BM17" s="249" t="n"/>
      <c r="BN17" s="325" t="n"/>
      <c r="BO17" s="249" t="n"/>
      <c r="BP17" s="325" t="n"/>
      <c r="BQ17" s="249" t="n"/>
      <c r="BR17" s="1" t="n"/>
      <c r="BS17" s="1" t="n"/>
      <c r="BT17" s="1" t="n"/>
      <c r="BU17" s="1" t="n"/>
    </row>
    <row r="18">
      <c r="A18" s="75" t="n"/>
      <c r="B18" s="326" t="inlineStr">
        <is>
          <t>I</t>
        </is>
      </c>
      <c r="C18" s="327" t="n"/>
      <c r="D18" s="328" t="inlineStr">
        <is>
          <t>+</t>
        </is>
      </c>
      <c r="E18" s="327" t="n"/>
      <c r="F18" s="327" t="n"/>
      <c r="G18" s="327" t="n"/>
      <c r="H18" s="327" t="n"/>
      <c r="I18" s="327" t="n"/>
      <c r="J18" s="327" t="n"/>
      <c r="K18" s="327" t="n"/>
      <c r="L18" s="327" t="n"/>
      <c r="M18" s="327" t="n"/>
      <c r="N18" s="327" t="n"/>
      <c r="O18" s="327" t="n"/>
      <c r="P18" s="327" t="n"/>
      <c r="Q18" s="327" t="n"/>
      <c r="R18" s="327" t="n"/>
      <c r="S18" s="327" t="n"/>
      <c r="T18" s="327" t="n"/>
      <c r="U18" s="329" t="n"/>
      <c r="V18" s="329" t="inlineStr">
        <is>
          <t>:</t>
        </is>
      </c>
      <c r="W18" s="329" t="inlineStr">
        <is>
          <t>:</t>
        </is>
      </c>
      <c r="X18" s="330" t="n"/>
      <c r="Y18" s="124" t="n"/>
      <c r="Z18" s="329" t="n"/>
      <c r="AA18" s="332" t="n"/>
      <c r="AB18" s="333" t="n"/>
      <c r="AC18" s="332" t="n"/>
      <c r="AD18" s="332" t="n"/>
      <c r="AE18" s="332" t="n"/>
      <c r="AF18" s="332" t="n"/>
      <c r="AG18" s="332" t="n"/>
      <c r="AH18" s="332" t="n"/>
      <c r="AI18" s="332" t="n"/>
      <c r="AJ18" s="332" t="n"/>
      <c r="AK18" s="332" t="n"/>
      <c r="AL18" s="332" t="n"/>
      <c r="AM18" s="332" t="n"/>
      <c r="AN18" s="332" t="n"/>
      <c r="AO18" s="332" t="n"/>
      <c r="AP18" s="329" t="n"/>
      <c r="AQ18" s="329" t="inlineStr">
        <is>
          <t>:</t>
        </is>
      </c>
      <c r="AR18" s="329" t="inlineStr">
        <is>
          <t>:</t>
        </is>
      </c>
      <c r="AS18" s="329" t="n"/>
      <c r="AT18" s="329" t="n"/>
      <c r="AU18" s="330" t="n"/>
      <c r="AV18" s="124" t="n"/>
      <c r="AW18" s="329" t="n"/>
      <c r="AX18" s="329" t="n"/>
      <c r="AY18" s="329" t="n"/>
      <c r="AZ18" s="329" t="n"/>
      <c r="BA18" s="329" t="n"/>
      <c r="BB18" s="329" t="n"/>
      <c r="BC18" s="329" t="n"/>
      <c r="BD18" s="329" t="n"/>
      <c r="BE18" s="335" t="n">
        <v>47</v>
      </c>
      <c r="BF18" s="124" t="n"/>
      <c r="BG18" s="329" t="n">
        <v>1</v>
      </c>
      <c r="BH18" s="139" t="n"/>
      <c r="BI18" s="334" t="n">
        <v>4</v>
      </c>
      <c r="BJ18" s="330" t="n"/>
      <c r="BK18" s="124" t="n"/>
      <c r="BL18" s="330" t="n"/>
      <c r="BM18" s="124" t="n"/>
      <c r="BN18" s="330" t="n"/>
      <c r="BO18" s="124" t="n"/>
      <c r="BP18" s="330">
        <f>BE18+BG18+BI18+BJ18+BL18+BN18</f>
        <v/>
      </c>
      <c r="BQ18" s="124" t="n"/>
      <c r="BR18" s="1" t="n"/>
      <c r="BS18" s="1" t="n"/>
      <c r="BT18" s="1" t="n"/>
      <c r="BU18" s="1" t="n"/>
    </row>
    <row r="19">
      <c r="A19" s="75" t="n"/>
      <c r="B19" s="1649" t="inlineStr">
        <is>
          <t>II</t>
        </is>
      </c>
      <c r="C19" s="2360" t="n"/>
      <c r="D19" s="2360" t="n"/>
      <c r="E19" s="2360" t="n"/>
      <c r="F19" s="2360" t="n"/>
      <c r="G19" s="2360" t="n"/>
      <c r="H19" s="2360" t="n"/>
      <c r="I19" s="2360" t="n"/>
      <c r="J19" s="2360" t="n"/>
      <c r="K19" s="589" t="inlineStr">
        <is>
          <t>Х</t>
        </is>
      </c>
      <c r="L19" s="589" t="inlineStr">
        <is>
          <t>Х</t>
        </is>
      </c>
      <c r="M19" s="589" t="inlineStr">
        <is>
          <t>:</t>
        </is>
      </c>
      <c r="N19" s="589" t="inlineStr">
        <is>
          <t>:</t>
        </is>
      </c>
      <c r="O19" s="1875" t="inlineStr">
        <is>
          <t>/</t>
        </is>
      </c>
      <c r="P19" s="1875" t="inlineStr">
        <is>
          <t>/</t>
        </is>
      </c>
      <c r="Q19" s="1875" t="inlineStr">
        <is>
          <t>/</t>
        </is>
      </c>
      <c r="R19" s="1875" t="inlineStr">
        <is>
          <t>/</t>
        </is>
      </c>
      <c r="S19" s="1875" t="inlineStr">
        <is>
          <t>/</t>
        </is>
      </c>
      <c r="T19" s="1875" t="inlineStr">
        <is>
          <t>/</t>
        </is>
      </c>
      <c r="U19" s="1875" t="inlineStr">
        <is>
          <t>/</t>
        </is>
      </c>
      <c r="V19" s="1875" t="inlineStr">
        <is>
          <t>/</t>
        </is>
      </c>
      <c r="W19" s="589" t="inlineStr">
        <is>
          <t>//</t>
        </is>
      </c>
      <c r="X19" s="1459" t="inlineStr">
        <is>
          <t>//</t>
        </is>
      </c>
      <c r="Y19" s="1876" t="n"/>
      <c r="Z19" s="589" t="n"/>
      <c r="AA19" s="194" t="n"/>
      <c r="AB19" s="194" t="n"/>
      <c r="AC19" s="194" t="n"/>
      <c r="AD19" s="194" t="n"/>
      <c r="AE19" s="194" t="n"/>
      <c r="AF19" s="194" t="n"/>
      <c r="AG19" s="194" t="n"/>
      <c r="AH19" s="194" t="n"/>
      <c r="AI19" s="194" t="n"/>
      <c r="AJ19" s="194" t="n"/>
      <c r="AK19" s="194" t="n"/>
      <c r="AL19" s="194" t="n"/>
      <c r="AM19" s="194" t="n"/>
      <c r="AN19" s="194" t="n"/>
      <c r="AO19" s="194" t="n"/>
      <c r="AP19" s="194" t="n"/>
      <c r="AQ19" s="194" t="n"/>
      <c r="AR19" s="194" t="n"/>
      <c r="AS19" s="194" t="n"/>
      <c r="AT19" s="194" t="n"/>
      <c r="AU19" s="194" t="n"/>
      <c r="AV19" s="194" t="n"/>
      <c r="AW19" s="194" t="n"/>
      <c r="AX19" s="194" t="n"/>
      <c r="AY19" s="194" t="n"/>
      <c r="AZ19" s="194" t="n"/>
      <c r="BA19" s="194" t="n"/>
      <c r="BB19" s="194" t="n"/>
      <c r="BC19" s="194" t="n"/>
      <c r="BD19" s="1059" t="n"/>
      <c r="BE19" s="2751" t="n">
        <v>8</v>
      </c>
      <c r="BF19" s="1893" t="n"/>
      <c r="BG19" s="589" t="n"/>
      <c r="BH19" s="1059" t="n"/>
      <c r="BI19" s="588" t="n">
        <v>2</v>
      </c>
      <c r="BJ19" s="589" t="n">
        <v>2</v>
      </c>
      <c r="BK19" s="1059" t="n"/>
      <c r="BL19" s="589" t="n">
        <v>8</v>
      </c>
      <c r="BM19" s="1059" t="n"/>
      <c r="BN19" s="589" t="n">
        <v>2</v>
      </c>
      <c r="BO19" s="1059" t="n"/>
      <c r="BP19" s="589">
        <f>BE19+BG19+BI19+BJ19+BL19+BN19</f>
        <v/>
      </c>
      <c r="BQ19" s="1059" t="n"/>
      <c r="BR19" s="1" t="n"/>
      <c r="BS19" s="1" t="n"/>
      <c r="BT19" s="1" t="n"/>
      <c r="BU19" s="1" t="n"/>
    </row>
    <row r="20">
      <c r="A20" s="75" t="n"/>
      <c r="B20" s="346" t="n"/>
      <c r="C20" s="347" t="n"/>
      <c r="D20" s="347" t="n"/>
      <c r="E20" s="347" t="n"/>
      <c r="F20" s="347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  <c r="X20" s="347" t="n"/>
      <c r="Y20" s="347" t="n"/>
      <c r="Z20" s="346" t="n"/>
      <c r="AA20" s="346" t="n"/>
      <c r="AB20" s="75" t="n"/>
      <c r="AC20" s="346" t="n"/>
      <c r="AD20" s="346" t="n"/>
      <c r="AE20" s="346" t="n"/>
      <c r="AF20" s="346" t="n"/>
      <c r="AG20" s="346" t="n"/>
      <c r="AH20" s="346" t="n"/>
      <c r="AI20" s="346" t="n"/>
      <c r="AJ20" s="346" t="n"/>
      <c r="AK20" s="346" t="n"/>
      <c r="AL20" s="346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940">
        <f>BE18+BE19</f>
        <v/>
      </c>
      <c r="BF20" s="249" t="n"/>
      <c r="BG20" s="940">
        <f>BG18+BG19</f>
        <v/>
      </c>
      <c r="BH20" s="249" t="n"/>
      <c r="BI20" s="1653">
        <f>BI18+BI19</f>
        <v/>
      </c>
      <c r="BJ20" s="940">
        <f>BJ18+BJ19</f>
        <v/>
      </c>
      <c r="BK20" s="249" t="n"/>
      <c r="BL20" s="940">
        <f>BL18+BL19</f>
        <v/>
      </c>
      <c r="BM20" s="249" t="n"/>
      <c r="BN20" s="940">
        <f>BN18+BN19</f>
        <v/>
      </c>
      <c r="BO20" s="249" t="n"/>
      <c r="BP20" s="940">
        <f>BP18+BP19</f>
        <v/>
      </c>
      <c r="BQ20" s="249" t="n"/>
      <c r="BR20" s="1" t="n"/>
      <c r="BS20" s="1" t="n"/>
      <c r="BT20" s="1" t="n"/>
      <c r="BU20" s="1" t="n"/>
    </row>
    <row r="21">
      <c r="A21" s="92" t="n"/>
      <c r="B21" s="91" t="inlineStr">
        <is>
          <t>Обозначения:</t>
        </is>
      </c>
      <c r="C21" s="92" t="n"/>
      <c r="D21" s="91" t="n"/>
      <c r="E21" s="91" t="n"/>
      <c r="F21" s="91" t="n"/>
      <c r="G21" s="92" t="n"/>
      <c r="H21" s="350" t="n"/>
      <c r="I21" s="94" t="inlineStr">
        <is>
          <t>−</t>
        </is>
      </c>
      <c r="J21" s="351" t="inlineStr">
        <is>
          <t>самостоятельная работа по изучению дисциплин учебного плана</t>
        </is>
      </c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352" t="inlineStr">
        <is>
          <t>Х</t>
        </is>
      </c>
      <c r="AE21" s="94" t="inlineStr">
        <is>
          <t>−</t>
        </is>
      </c>
      <c r="AF21" s="91" t="inlineStr">
        <is>
          <t>производственная практика</t>
        </is>
      </c>
      <c r="AG21" s="90" t="n"/>
      <c r="AH21" s="90" t="n"/>
      <c r="AI21" s="90" t="n"/>
      <c r="AJ21" s="90" t="n"/>
      <c r="AK21" s="90" t="n"/>
      <c r="AL21" s="92" t="n"/>
      <c r="AM21" s="92" t="n"/>
      <c r="AN21" s="92" t="n"/>
      <c r="AO21" s="92" t="n"/>
      <c r="AP21" s="1" t="n"/>
      <c r="AQ21" s="1" t="n"/>
      <c r="AR21" s="353" t="inlineStr">
        <is>
          <t>//</t>
        </is>
      </c>
      <c r="AS21" s="94" t="inlineStr">
        <is>
          <t>−</t>
        </is>
      </c>
      <c r="AT21" s="91" t="inlineStr">
        <is>
          <t>итоговая аттестация</t>
        </is>
      </c>
      <c r="AU21" s="91" t="n"/>
      <c r="AV21" s="91" t="n"/>
      <c r="AW21" s="91" t="n"/>
      <c r="AX21" s="91" t="n"/>
      <c r="AY21" s="91" t="n"/>
      <c r="AZ21" s="92" t="n"/>
      <c r="BA21" s="92" t="n"/>
      <c r="BB21" s="92" t="n"/>
      <c r="BC21" s="91" t="n"/>
      <c r="BD21" s="91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1" t="n"/>
    </row>
    <row r="22">
      <c r="A22" s="92" t="n"/>
      <c r="B22" s="91" t="n"/>
      <c r="C22" s="92" t="n"/>
      <c r="D22" s="91" t="n"/>
      <c r="E22" s="91" t="n"/>
      <c r="F22" s="91" t="n"/>
      <c r="G22" s="92" t="n"/>
      <c r="H22" s="94" t="n"/>
      <c r="I22" s="94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4" t="n"/>
      <c r="AE22" s="94" t="n"/>
      <c r="AF22" s="91" t="n"/>
      <c r="AG22" s="90" t="n"/>
      <c r="AH22" s="90" t="n"/>
      <c r="AI22" s="90" t="n"/>
      <c r="AJ22" s="90" t="n"/>
      <c r="AK22" s="90" t="n"/>
      <c r="AL22" s="92" t="n"/>
      <c r="AM22" s="92" t="n"/>
      <c r="AN22" s="92" t="n"/>
      <c r="AO22" s="92" t="n"/>
      <c r="AP22" s="1" t="n"/>
      <c r="AQ22" s="1" t="n"/>
      <c r="AR22" s="354" t="n"/>
      <c r="AS22" s="94" t="n"/>
      <c r="AT22" s="91" t="n"/>
      <c r="AU22" s="91" t="n"/>
      <c r="AV22" s="91" t="n"/>
      <c r="AW22" s="91" t="n"/>
      <c r="AX22" s="91" t="n"/>
      <c r="AY22" s="91" t="n"/>
      <c r="AZ22" s="92" t="n"/>
      <c r="BA22" s="92" t="n"/>
      <c r="BB22" s="92" t="n"/>
      <c r="BC22" s="91" t="n"/>
      <c r="BD22" s="91" t="n"/>
      <c r="BE22" s="97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  <c r="BU22" s="1" t="n"/>
    </row>
    <row r="23">
      <c r="A23" s="92" t="n"/>
      <c r="B23" s="91" t="n"/>
      <c r="C23" s="92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1" t="n"/>
      <c r="AC23" s="1" t="n"/>
      <c r="AD23" s="91" t="n"/>
      <c r="AE23" s="91" t="n"/>
      <c r="AF23" s="91" t="n"/>
      <c r="AG23" s="90" t="n"/>
      <c r="AH23" s="90" t="n"/>
      <c r="AI23" s="90" t="n"/>
      <c r="AJ23" s="90" t="n"/>
      <c r="AK23" s="90" t="n"/>
      <c r="AL23" s="91" t="n"/>
      <c r="AM23" s="91" t="n"/>
      <c r="AN23" s="92" t="n"/>
      <c r="AO23" s="92" t="n"/>
      <c r="AP23" s="1" t="n"/>
      <c r="AQ23" s="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2" t="n"/>
      <c r="BC23" s="91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1" t="n"/>
    </row>
    <row r="24">
      <c r="A24" s="92" t="n"/>
      <c r="B24" s="91" t="n"/>
      <c r="C24" s="91" t="n"/>
      <c r="D24" s="91" t="n"/>
      <c r="E24" s="91" t="n"/>
      <c r="F24" s="91" t="n"/>
      <c r="G24" s="92" t="n"/>
      <c r="H24" s="352" t="inlineStr">
        <is>
          <t>:</t>
        </is>
      </c>
      <c r="I24" s="94" t="inlineStr">
        <is>
          <t>−</t>
        </is>
      </c>
      <c r="J24" s="351" t="inlineStr">
        <is>
          <t>лабораторно-экзаменационная сессия (ЛЭС)</t>
        </is>
      </c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92" t="n"/>
      <c r="AA24" s="92" t="n"/>
      <c r="AB24" s="1" t="n"/>
      <c r="AC24" s="1" t="n"/>
      <c r="AD24" s="353" t="inlineStr">
        <is>
          <t>/</t>
        </is>
      </c>
      <c r="AE24" s="94" t="inlineStr">
        <is>
          <t>−</t>
        </is>
      </c>
      <c r="AF24" s="91" t="inlineStr">
        <is>
          <t>магистерская диссертация</t>
        </is>
      </c>
      <c r="AG24" s="90" t="n"/>
      <c r="AH24" s="90" t="n"/>
      <c r="AI24" s="90" t="n"/>
      <c r="AJ24" s="90" t="n"/>
      <c r="AK24" s="90" t="n"/>
      <c r="AL24" s="92" t="n"/>
      <c r="AM24" s="92" t="n"/>
      <c r="AN24" s="92" t="n"/>
      <c r="AO24" s="92" t="n"/>
      <c r="AP24" s="1" t="n"/>
      <c r="AQ24" s="1" t="n"/>
      <c r="AR24" s="352" t="inlineStr">
        <is>
          <t>+</t>
        </is>
      </c>
      <c r="AS24" s="94" t="inlineStr">
        <is>
          <t>−</t>
        </is>
      </c>
      <c r="AT24" s="91" t="inlineStr">
        <is>
          <t>установочная сессия (УС)</t>
        </is>
      </c>
      <c r="AU24" s="97" t="n"/>
      <c r="AV24" s="97" t="n"/>
      <c r="AW24" s="97" t="n"/>
      <c r="AX24" s="92" t="n"/>
      <c r="AY24" s="90" t="n"/>
      <c r="AZ24" s="90" t="n"/>
      <c r="BA24" s="92" t="n"/>
      <c r="BB24" s="92" t="n"/>
      <c r="BC24" s="91" t="n"/>
      <c r="BD24" s="91" t="n"/>
      <c r="BE24" s="90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1" t="n"/>
    </row>
    <row r="25">
      <c r="A25" s="92" t="n"/>
      <c r="B25" s="91" t="n"/>
      <c r="C25" s="91" t="n"/>
      <c r="D25" s="91" t="n"/>
      <c r="E25" s="91" t="n"/>
      <c r="F25" s="91" t="n"/>
      <c r="G25" s="91" t="n"/>
      <c r="H25" s="91" t="n"/>
      <c r="I25" s="9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91" t="n"/>
      <c r="AA25" s="91" t="n"/>
      <c r="AB25" s="91" t="n"/>
      <c r="AC25" s="91" t="n"/>
      <c r="AD25" s="91" t="n"/>
      <c r="AE25" s="91" t="n"/>
      <c r="AF25" s="91" t="n"/>
      <c r="AG25" s="91" t="n"/>
      <c r="AH25" s="91" t="n"/>
      <c r="AI25" s="92" t="n"/>
      <c r="AJ25" s="92" t="n"/>
      <c r="AK25" s="92" t="n"/>
      <c r="AL25" s="92" t="n"/>
      <c r="AM25" s="92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91" t="n"/>
      <c r="BU25" s="1" t="n"/>
    </row>
    <row r="26">
      <c r="A26" s="282" t="n"/>
      <c r="B26" s="274" t="n"/>
      <c r="C26" s="20" t="inlineStr">
        <is>
          <t>III. План образовательного процесса</t>
        </is>
      </c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  <c r="BQ26" s="274" t="n"/>
      <c r="BR26" s="274" t="n"/>
      <c r="BS26" s="1" t="n"/>
      <c r="BT26" s="1" t="n"/>
      <c r="BU26" s="1" t="n"/>
    </row>
    <row r="27">
      <c r="A27" s="355" t="n"/>
      <c r="B27" s="356" t="n"/>
      <c r="C27" s="35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356" t="n"/>
      <c r="AB27" s="356" t="n"/>
      <c r="AC27" s="356" t="n"/>
      <c r="AD27" s="356" t="n"/>
      <c r="AE27" s="356" t="n"/>
      <c r="AF27" s="356" t="n"/>
      <c r="AG27" s="356" t="n"/>
      <c r="AH27" s="356" t="n"/>
      <c r="AI27" s="356" t="n"/>
      <c r="AJ27" s="356" t="n"/>
      <c r="AK27" s="356" t="n"/>
      <c r="AL27" s="35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6" t="n"/>
      <c r="AV27" s="356" t="n"/>
      <c r="AW27" s="356" t="n"/>
      <c r="AX27" s="356" t="n"/>
      <c r="AY27" s="356" t="n"/>
      <c r="AZ27" s="356" t="n"/>
      <c r="BA27" s="356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  <c r="BS27" s="1" t="n"/>
      <c r="BT27" s="1" t="n"/>
      <c r="BU27" s="1" t="n"/>
    </row>
    <row r="28">
      <c r="A28" s="355" t="n"/>
      <c r="B28" s="107" t="inlineStr">
        <is>
          <t>№ п/п</t>
        </is>
      </c>
      <c r="C28" s="53" t="n"/>
      <c r="D28" s="2361" t="inlineStr">
        <is>
          <t>Название модуля, учебной дисциплины, курсового проекта 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1" t="n"/>
      <c r="W28" s="101" t="n"/>
      <c r="X28" s="101" t="n"/>
      <c r="Y28" s="104" t="n"/>
      <c r="Z28" s="2029" t="inlineStr">
        <is>
          <t>Экзамены</t>
        </is>
      </c>
      <c r="AA28" s="104" t="n"/>
      <c r="AB28" s="2029" t="inlineStr">
        <is>
          <t>Зачеты</t>
        </is>
      </c>
      <c r="AC28" s="104" t="n"/>
      <c r="AD28" s="942" t="inlineStr">
        <is>
          <t>Количество академических часов</t>
        </is>
      </c>
      <c r="AE28" s="108" t="n"/>
      <c r="AF28" s="108" t="n"/>
      <c r="AG28" s="108" t="n"/>
      <c r="AH28" s="108" t="n"/>
      <c r="AI28" s="108" t="n"/>
      <c r="AJ28" s="108" t="n"/>
      <c r="AK28" s="108" t="n"/>
      <c r="AL28" s="108" t="n"/>
      <c r="AM28" s="108" t="n"/>
      <c r="AN28" s="108" t="n"/>
      <c r="AO28" s="108" t="n"/>
      <c r="AP28" s="108" t="n"/>
      <c r="AQ28" s="108" t="n"/>
      <c r="AR28" s="108" t="n"/>
      <c r="AS28" s="148" t="n"/>
      <c r="AT28" s="942" t="inlineStr">
        <is>
          <t>Распределение по курсам и УС, ЛЭС</t>
        </is>
      </c>
      <c r="AU28" s="108" t="n"/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08" t="n"/>
      <c r="BL28" s="108" t="n"/>
      <c r="BM28" s="148" t="n"/>
      <c r="BN28" s="2030" t="inlineStr">
        <is>
          <t>Код компетенции</t>
        </is>
      </c>
      <c r="BO28" s="101" t="n"/>
      <c r="BP28" s="101" t="n"/>
      <c r="BQ28" s="104" t="n"/>
      <c r="BR28" s="1" t="n"/>
      <c r="BS28" s="1" t="n"/>
      <c r="BT28" s="1" t="n"/>
      <c r="BU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112" t="n"/>
      <c r="AA29" s="114" t="n"/>
      <c r="AB29" s="112" t="n"/>
      <c r="AC29" s="114" t="n"/>
      <c r="AD29" s="1361" t="inlineStr">
        <is>
          <t>Всего</t>
        </is>
      </c>
      <c r="AE29" s="104" t="n"/>
      <c r="AF29" s="1884" t="inlineStr">
        <is>
          <t xml:space="preserve">Аудиторных: дневная форма получения образования </t>
        </is>
      </c>
      <c r="AG29" s="101" t="n"/>
      <c r="AH29" s="104" t="n"/>
      <c r="AI29" s="1885" t="inlineStr">
        <is>
          <t xml:space="preserve">Аудиторных: заочная форма получения образования </t>
        </is>
      </c>
      <c r="AJ29" s="101" t="n"/>
      <c r="AK29" s="53" t="n"/>
      <c r="AL29" s="3098" t="inlineStr">
        <is>
          <t>Из них</t>
        </is>
      </c>
      <c r="AM29" s="44" t="n"/>
      <c r="AN29" s="44" t="n"/>
      <c r="AO29" s="44" t="n"/>
      <c r="AP29" s="44" t="n"/>
      <c r="AQ29" s="44" t="n"/>
      <c r="AR29" s="44" t="n"/>
      <c r="AS29" s="249" t="n"/>
      <c r="AT29" s="3666" t="inlineStr">
        <is>
          <t>I курс</t>
        </is>
      </c>
      <c r="AU29" s="544" t="n"/>
      <c r="AV29" s="544" t="n"/>
      <c r="AW29" s="544" t="n"/>
      <c r="AX29" s="544" t="n"/>
      <c r="AY29" s="544" t="n"/>
      <c r="AZ29" s="544" t="n"/>
      <c r="BA29" s="544" t="n"/>
      <c r="BB29" s="544" t="n"/>
      <c r="BC29" s="544" t="n"/>
      <c r="BD29" s="544" t="n"/>
      <c r="BE29" s="544" t="n"/>
      <c r="BF29" s="544" t="n"/>
      <c r="BG29" s="607" t="n"/>
      <c r="BH29" s="576" t="inlineStr">
        <is>
          <t>II курс</t>
        </is>
      </c>
      <c r="BI29" s="108" t="n"/>
      <c r="BJ29" s="108" t="n"/>
      <c r="BK29" s="108" t="n"/>
      <c r="BL29" s="108" t="n"/>
      <c r="BM29" s="148" t="n"/>
      <c r="BN29" s="112" t="n"/>
      <c r="BO29" s="1" t="n"/>
      <c r="BP29" s="1" t="n"/>
      <c r="BQ29" s="114" t="n"/>
      <c r="BR29" s="1" t="n"/>
      <c r="BS29" s="1" t="n"/>
      <c r="BT29" s="1" t="n"/>
      <c r="BU29" s="1" t="n"/>
    </row>
    <row r="30">
      <c r="A30" s="355" t="n"/>
      <c r="B30" s="112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14" t="n"/>
      <c r="Z30" s="112" t="n"/>
      <c r="AA30" s="114" t="n"/>
      <c r="AB30" s="112" t="n"/>
      <c r="AC30" s="114" t="n"/>
      <c r="AD30" s="112" t="n"/>
      <c r="AE30" s="114" t="n"/>
      <c r="AF30" s="112" t="n"/>
      <c r="AG30" s="1" t="n"/>
      <c r="AH30" s="114" t="n"/>
      <c r="AI30" s="1" t="n"/>
      <c r="AJ30" s="1" t="n"/>
      <c r="AK30" s="115" t="n"/>
      <c r="AL30" s="1368" t="inlineStr">
        <is>
          <t>Лекции</t>
        </is>
      </c>
      <c r="AM30" s="115" t="n"/>
      <c r="AN30" s="1368" t="inlineStr">
        <is>
          <t>Лабораторные</t>
        </is>
      </c>
      <c r="AO30" s="115" t="n"/>
      <c r="AP30" s="1368" t="inlineStr">
        <is>
          <t>Практические</t>
        </is>
      </c>
      <c r="AQ30" s="115" t="n"/>
      <c r="AR30" s="1368" t="inlineStr">
        <is>
          <t>Семинарские</t>
        </is>
      </c>
      <c r="AS30" s="115" t="n"/>
      <c r="AT30" s="363" t="inlineStr">
        <is>
          <t>УС      1 нед</t>
        </is>
      </c>
      <c r="AU30" s="104" t="n"/>
      <c r="AV30" s="1246" t="inlineStr">
        <is>
          <t>1 ЛЭС,</t>
        </is>
      </c>
      <c r="AW30" s="123" t="n"/>
      <c r="AX30" s="123" t="n"/>
      <c r="AY30" s="123" t="n"/>
      <c r="AZ30" s="123" t="n"/>
      <c r="BA30" s="124" t="n"/>
      <c r="BB30" s="1246" t="inlineStr">
        <is>
          <t>2 ЛЭС,</t>
        </is>
      </c>
      <c r="BC30" s="123" t="n"/>
      <c r="BD30" s="123" t="n"/>
      <c r="BE30" s="123" t="n"/>
      <c r="BF30" s="123" t="n"/>
      <c r="BG30" s="124" t="n"/>
      <c r="BH30" s="1246" t="inlineStr">
        <is>
          <t>3 ЛЭС,</t>
        </is>
      </c>
      <c r="BI30" s="123" t="n"/>
      <c r="BJ30" s="123" t="n"/>
      <c r="BK30" s="123" t="n"/>
      <c r="BL30" s="123" t="n"/>
      <c r="BM30" s="124" t="n"/>
      <c r="BN30" s="112" t="n"/>
      <c r="BO30" s="1" t="n"/>
      <c r="BP30" s="1" t="n"/>
      <c r="BQ30" s="114" t="n"/>
      <c r="BR30" s="1" t="n"/>
      <c r="BS30" s="1" t="n"/>
      <c r="BT30" s="1" t="n"/>
      <c r="BU30" s="1" t="n"/>
    </row>
    <row r="31">
      <c r="A31" s="355" t="n"/>
      <c r="B31" s="112" t="n"/>
      <c r="C31" s="115" t="n"/>
      <c r="D31" s="116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14" t="n"/>
      <c r="Z31" s="112" t="n"/>
      <c r="AA31" s="114" t="n"/>
      <c r="AB31" s="112" t="n"/>
      <c r="AC31" s="114" t="n"/>
      <c r="AD31" s="112" t="n"/>
      <c r="AE31" s="114" t="n"/>
      <c r="AF31" s="112" t="n"/>
      <c r="AG31" s="1" t="n"/>
      <c r="AH31" s="114" t="n"/>
      <c r="AI31" s="1" t="n"/>
      <c r="AJ31" s="1" t="n"/>
      <c r="AK31" s="115" t="n"/>
      <c r="AL31" s="116" t="n"/>
      <c r="AM31" s="115" t="n"/>
      <c r="AN31" s="116" t="n"/>
      <c r="AO31" s="115" t="n"/>
      <c r="AP31" s="116" t="n"/>
      <c r="AQ31" s="115" t="n"/>
      <c r="AR31" s="116" t="n"/>
      <c r="AS31" s="115" t="n"/>
      <c r="AT31" s="138" t="n"/>
      <c r="AU31" s="207" t="n"/>
      <c r="AV31" s="1313" t="n">
        <v>2</v>
      </c>
      <c r="AW31" s="126" t="n"/>
      <c r="AX31" s="2168" t="inlineStr">
        <is>
          <t>недели</t>
        </is>
      </c>
      <c r="AY31" s="131" t="n"/>
      <c r="AZ31" s="131" t="n"/>
      <c r="BA31" s="132" t="n"/>
      <c r="BB31" s="1313" t="n">
        <v>2</v>
      </c>
      <c r="BC31" s="126" t="n"/>
      <c r="BD31" s="2168" t="inlineStr">
        <is>
          <t>недели</t>
        </is>
      </c>
      <c r="BE31" s="131" t="n"/>
      <c r="BF31" s="131" t="n"/>
      <c r="BG31" s="132" t="n"/>
      <c r="BH31" s="1313" t="n">
        <v>2</v>
      </c>
      <c r="BI31" s="126" t="n"/>
      <c r="BJ31" s="2168" t="inlineStr">
        <is>
          <t>недели</t>
        </is>
      </c>
      <c r="BK31" s="131" t="n"/>
      <c r="BL31" s="131" t="n"/>
      <c r="BM31" s="132" t="n"/>
      <c r="BN31" s="112" t="n"/>
      <c r="BO31" s="1" t="n"/>
      <c r="BP31" s="1" t="n"/>
      <c r="BQ31" s="114" t="n"/>
      <c r="BR31" s="1" t="n"/>
      <c r="BS31" s="1" t="n"/>
      <c r="BT31" s="1" t="n"/>
      <c r="BU31" s="1" t="n"/>
    </row>
    <row r="32">
      <c r="A32" s="355" t="n"/>
      <c r="B32" s="136" t="n"/>
      <c r="C32" s="249" t="n"/>
      <c r="D32" s="1848" t="n"/>
      <c r="E32" s="544" t="n"/>
      <c r="F32" s="544" t="n"/>
      <c r="G32" s="544" t="n"/>
      <c r="H32" s="544" t="n"/>
      <c r="I32" s="544" t="n"/>
      <c r="J32" s="544" t="n"/>
      <c r="K32" s="544" t="n"/>
      <c r="L32" s="544" t="n"/>
      <c r="M32" s="544" t="n"/>
      <c r="N32" s="544" t="n"/>
      <c r="O32" s="544" t="n"/>
      <c r="P32" s="544" t="n"/>
      <c r="Q32" s="544" t="n"/>
      <c r="R32" s="544" t="n"/>
      <c r="S32" s="544" t="n"/>
      <c r="T32" s="544" t="n"/>
      <c r="U32" s="544" t="n"/>
      <c r="V32" s="544" t="n"/>
      <c r="W32" s="544" t="n"/>
      <c r="X32" s="544" t="n"/>
      <c r="Y32" s="607" t="n"/>
      <c r="Z32" s="606" t="n"/>
      <c r="AA32" s="607" t="n"/>
      <c r="AB32" s="606" t="n"/>
      <c r="AC32" s="607" t="n"/>
      <c r="AD32" s="136" t="n"/>
      <c r="AE32" s="137" t="n"/>
      <c r="AF32" s="136" t="n"/>
      <c r="AG32" s="44" t="n"/>
      <c r="AH32" s="137" t="n"/>
      <c r="AI32" s="44" t="n"/>
      <c r="AJ32" s="44" t="n"/>
      <c r="AK32" s="249" t="n"/>
      <c r="AL32" s="140" t="n"/>
      <c r="AM32" s="139" t="n"/>
      <c r="AN32" s="140" t="n"/>
      <c r="AO32" s="139" t="n"/>
      <c r="AP32" s="140" t="n"/>
      <c r="AQ32" s="139" t="n"/>
      <c r="AR32" s="140" t="n"/>
      <c r="AS32" s="139" t="n"/>
      <c r="AT32" s="1889" t="inlineStr">
        <is>
          <t>Ауд. часов</t>
        </is>
      </c>
      <c r="AU32" s="1059" t="n"/>
      <c r="AV32" s="2896" t="inlineStr">
        <is>
          <t>Всего часов</t>
        </is>
      </c>
      <c r="AW32" s="1893" t="n"/>
      <c r="AX32" s="1894" t="inlineStr">
        <is>
          <t>Ауд. часов</t>
        </is>
      </c>
      <c r="AY32" s="1059" t="n"/>
      <c r="AZ32" s="1894" t="inlineStr">
        <is>
          <t>Зач. единиц</t>
        </is>
      </c>
      <c r="BA32" s="1059" t="n"/>
      <c r="BB32" s="1889" t="inlineStr">
        <is>
          <t>Всего часов</t>
        </is>
      </c>
      <c r="BC32" s="1059" t="n"/>
      <c r="BD32" s="1894" t="inlineStr">
        <is>
          <t>Ауд. часов</t>
        </is>
      </c>
      <c r="BE32" s="1059" t="n"/>
      <c r="BF32" s="1894" t="inlineStr">
        <is>
          <t>Зач. единиц</t>
        </is>
      </c>
      <c r="BG32" s="1059" t="n"/>
      <c r="BH32" s="1889" t="inlineStr">
        <is>
          <t>Всего часов</t>
        </is>
      </c>
      <c r="BI32" s="1059" t="n"/>
      <c r="BJ32" s="1894" t="inlineStr">
        <is>
          <t>Ауд. часов</t>
        </is>
      </c>
      <c r="BK32" s="1059" t="n"/>
      <c r="BL32" s="1894" t="inlineStr">
        <is>
          <t>Зач. единиц</t>
        </is>
      </c>
      <c r="BM32" s="1059" t="n"/>
      <c r="BN32" s="112" t="n"/>
      <c r="BO32" s="1" t="n"/>
      <c r="BP32" s="1" t="n"/>
      <c r="BQ32" s="114" t="n"/>
      <c r="BR32" s="1" t="n"/>
      <c r="BS32" s="1" t="n"/>
      <c r="BT32" s="1" t="n"/>
      <c r="BU32" s="1" t="n"/>
    </row>
    <row r="33">
      <c r="A33" s="355" t="n"/>
      <c r="B33" s="2370" t="n">
        <v>1</v>
      </c>
      <c r="C33" s="109" t="n"/>
      <c r="D33" s="2371" t="inlineStr">
        <is>
          <t>Государственный компонент</t>
        </is>
      </c>
      <c r="E33" s="108" t="n"/>
      <c r="F33" s="108" t="n"/>
      <c r="G33" s="108" t="n"/>
      <c r="H33" s="108" t="n"/>
      <c r="I33" s="108" t="n"/>
      <c r="J33" s="108" t="n"/>
      <c r="K33" s="108" t="n"/>
      <c r="L33" s="108" t="n"/>
      <c r="M33" s="108" t="n"/>
      <c r="N33" s="108" t="n"/>
      <c r="O33" s="108" t="n"/>
      <c r="P33" s="108" t="n"/>
      <c r="Q33" s="108" t="n"/>
      <c r="R33" s="108" t="n"/>
      <c r="S33" s="108" t="n"/>
      <c r="T33" s="108" t="n"/>
      <c r="U33" s="108" t="n"/>
      <c r="V33" s="108" t="n"/>
      <c r="W33" s="108" t="n"/>
      <c r="X33" s="108" t="n"/>
      <c r="Y33" s="148" t="n"/>
      <c r="Z33" s="1479" t="n"/>
      <c r="AA33" s="148" t="n"/>
      <c r="AB33" s="2372" t="n"/>
      <c r="AC33" s="148" t="n"/>
      <c r="AD33" s="2373">
        <f>AD34+AD38</f>
        <v/>
      </c>
      <c r="AE33" s="148" t="n"/>
      <c r="AF33" s="1479">
        <f>AF34+AF38</f>
        <v/>
      </c>
      <c r="AG33" s="108" t="n"/>
      <c r="AH33" s="148" t="n"/>
      <c r="AI33" s="951">
        <f>AI34+AI38</f>
        <v/>
      </c>
      <c r="AJ33" s="108" t="n"/>
      <c r="AK33" s="109" t="n"/>
      <c r="AL33" s="978">
        <f>AL34+AL38</f>
        <v/>
      </c>
      <c r="AM33" s="109" t="n"/>
      <c r="AN33" s="978">
        <f>AN34+AN38</f>
        <v/>
      </c>
      <c r="AO33" s="109" t="n"/>
      <c r="AP33" s="978">
        <f>AP34+AP38</f>
        <v/>
      </c>
      <c r="AQ33" s="109" t="n"/>
      <c r="AR33" s="978">
        <f>AR34+AR38</f>
        <v/>
      </c>
      <c r="AS33" s="109" t="n"/>
      <c r="AT33" s="2370" t="n"/>
      <c r="AU33" s="109" t="n"/>
      <c r="AV33" s="2370">
        <f>AV34+AV38</f>
        <v/>
      </c>
      <c r="AW33" s="109" t="n"/>
      <c r="AX33" s="978">
        <f>AX34+AX38</f>
        <v/>
      </c>
      <c r="AY33" s="109" t="n"/>
      <c r="AZ33" s="978">
        <f>AZ34+AZ38</f>
        <v/>
      </c>
      <c r="BA33" s="109" t="n"/>
      <c r="BB33" s="2370">
        <f>BB34+BB38</f>
        <v/>
      </c>
      <c r="BC33" s="109" t="n"/>
      <c r="BD33" s="2993">
        <f>BD34+BD38</f>
        <v/>
      </c>
      <c r="BE33" s="109" t="n"/>
      <c r="BF33" s="978">
        <f>BF34+BF38</f>
        <v/>
      </c>
      <c r="BG33" s="109" t="n"/>
      <c r="BH33" s="2374">
        <f>BH34+BH38</f>
        <v/>
      </c>
      <c r="BI33" s="109" t="n"/>
      <c r="BJ33" s="2374">
        <f>BJ34+BJ38</f>
        <v/>
      </c>
      <c r="BK33" s="109" t="n"/>
      <c r="BL33" s="978">
        <f>BL34+BL38</f>
        <v/>
      </c>
      <c r="BM33" s="109" t="n"/>
      <c r="BN33" s="3198" t="n"/>
      <c r="BO33" s="108" t="n"/>
      <c r="BP33" s="108" t="n"/>
      <c r="BQ33" s="109" t="n"/>
      <c r="BR33" s="1" t="n"/>
      <c r="BS33" s="1" t="n"/>
      <c r="BT33" s="1" t="n"/>
      <c r="BU33" s="1" t="n"/>
    </row>
    <row r="34">
      <c r="A34" s="355" t="n"/>
      <c r="B34" s="2555" t="inlineStr">
        <is>
          <t>1.1</t>
        </is>
      </c>
      <c r="C34" s="124" t="n"/>
      <c r="D34" s="2871" t="inlineStr">
        <is>
          <t>Модуль  "Машины, аппараты, процессы"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61" t="n"/>
      <c r="Z34" s="1228" t="n"/>
      <c r="AA34" s="161" t="n"/>
      <c r="AB34" s="2556" t="n"/>
      <c r="AC34" s="161" t="n"/>
      <c r="AD34" s="3667" t="n">
        <v>324</v>
      </c>
      <c r="AE34" s="1766" t="n"/>
      <c r="AF34" s="1228">
        <f>AF35+AF36+AF37</f>
        <v/>
      </c>
      <c r="AG34" s="123" t="n"/>
      <c r="AH34" s="161" t="n"/>
      <c r="AI34" s="2558">
        <f>AI35+AI36+AI37</f>
        <v/>
      </c>
      <c r="AJ34" s="123" t="n"/>
      <c r="AK34" s="124" t="n"/>
      <c r="AL34" s="1287">
        <f>AL35+AL36+AL37</f>
        <v/>
      </c>
      <c r="AM34" s="139" t="n"/>
      <c r="AN34" s="1287" t="n"/>
      <c r="AO34" s="139" t="n"/>
      <c r="AP34" s="1287">
        <f>AP35+AP36+AP37</f>
        <v/>
      </c>
      <c r="AQ34" s="139" t="n"/>
      <c r="AR34" s="981">
        <f>AR35+AR36+AR37</f>
        <v/>
      </c>
      <c r="AS34" s="124" t="n"/>
      <c r="AT34" s="2556" t="n"/>
      <c r="AU34" s="161" t="n"/>
      <c r="AV34" s="2559">
        <f>AV35+AV36+AV37</f>
        <v/>
      </c>
      <c r="AW34" s="124" t="n"/>
      <c r="AX34" s="2560">
        <f>AX35+AX36+AX37</f>
        <v/>
      </c>
      <c r="AY34" s="124" t="n"/>
      <c r="AZ34" s="2561">
        <f>AZ35+AZ36+AZ37</f>
        <v/>
      </c>
      <c r="BA34" s="161" t="n"/>
      <c r="BB34" s="2559">
        <f>BB35+BB36+BB37</f>
        <v/>
      </c>
      <c r="BC34" s="124" t="n"/>
      <c r="BD34" s="2560">
        <f>BD35+BD36+BD37</f>
        <v/>
      </c>
      <c r="BE34" s="124" t="n"/>
      <c r="BF34" s="2561">
        <f>BF35+BF36+BF37</f>
        <v/>
      </c>
      <c r="BG34" s="161" t="n"/>
      <c r="BH34" s="2559">
        <f>BH35+BH36+BH37</f>
        <v/>
      </c>
      <c r="BI34" s="124" t="n"/>
      <c r="BJ34" s="2560">
        <f>BJ35+BJ36+BJ37</f>
        <v/>
      </c>
      <c r="BK34" s="124" t="n"/>
      <c r="BL34" s="2765">
        <f>BL35+BL36+BL37</f>
        <v/>
      </c>
      <c r="BM34" s="124" t="n"/>
      <c r="BN34" s="3201" t="n"/>
      <c r="BO34" s="206" t="n"/>
      <c r="BP34" s="206" t="n"/>
      <c r="BQ34" s="207" t="n"/>
      <c r="BR34" s="1" t="n"/>
      <c r="BS34" s="1" t="n"/>
      <c r="BT34" s="1" t="n"/>
      <c r="BU34" s="1" t="n"/>
    </row>
    <row r="35">
      <c r="A35" s="355" t="n"/>
      <c r="B35" s="3202" t="inlineStr">
        <is>
          <t>1.1.1</t>
        </is>
      </c>
      <c r="C35" s="1089" t="n"/>
      <c r="D35" s="1608" t="inlineStr">
        <is>
          <t>Конструкционное совершенствование оборудования для проведения технологических процессов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824" t="n">
        <v>1</v>
      </c>
      <c r="AA35" s="175" t="n"/>
      <c r="AB35" s="2168" t="n"/>
      <c r="AC35" s="132" t="n"/>
      <c r="AD35" s="2389" t="n">
        <v>108</v>
      </c>
      <c r="AE35" s="1770" t="n"/>
      <c r="AF35" s="824" t="n">
        <v>46</v>
      </c>
      <c r="AG35" s="126" t="n"/>
      <c r="AH35" s="175" t="n"/>
      <c r="AI35" s="2565">
        <f>AL35+AN35+AP35+AR35</f>
        <v/>
      </c>
      <c r="AJ35" s="131" t="n"/>
      <c r="AK35" s="179" t="n"/>
      <c r="AL35" s="1877" t="n">
        <v>8</v>
      </c>
      <c r="AM35" s="179" t="n"/>
      <c r="AN35" s="1877" t="n"/>
      <c r="AO35" s="179" t="n"/>
      <c r="AP35" s="1877" t="n">
        <v>4</v>
      </c>
      <c r="AQ35" s="179" t="n"/>
      <c r="AR35" s="1877" t="n"/>
      <c r="AS35" s="179" t="n"/>
      <c r="AT35" s="2168" t="n"/>
      <c r="AU35" s="132" t="n"/>
      <c r="AV35" s="2390">
        <f>AZ35*36</f>
        <v/>
      </c>
      <c r="AW35" s="1089" t="n"/>
      <c r="AX35" s="1877">
        <f>AI35</f>
        <v/>
      </c>
      <c r="AY35" s="179" t="n"/>
      <c r="AZ35" s="1877" t="n">
        <v>3</v>
      </c>
      <c r="BA35" s="179" t="n"/>
      <c r="BB35" s="2059" t="n"/>
      <c r="BC35" s="179" t="n"/>
      <c r="BD35" s="1877" t="n"/>
      <c r="BE35" s="179" t="n"/>
      <c r="BF35" s="1877" t="n"/>
      <c r="BG35" s="179" t="n"/>
      <c r="BH35" s="2059" t="n"/>
      <c r="BI35" s="179" t="n"/>
      <c r="BJ35" s="1877" t="n"/>
      <c r="BK35" s="179" t="n"/>
      <c r="BL35" s="1877" t="n"/>
      <c r="BM35" s="179" t="n"/>
      <c r="BN35" s="1385" t="inlineStr">
        <is>
          <t>УПК-1</t>
        </is>
      </c>
      <c r="BO35" s="126" t="n"/>
      <c r="BP35" s="126" t="n"/>
      <c r="BQ35" s="175" t="n"/>
      <c r="BR35" s="1" t="n"/>
      <c r="BS35" s="1" t="n"/>
      <c r="BT35" s="1" t="n"/>
      <c r="BU35" s="1" t="n"/>
    </row>
    <row r="36">
      <c r="A36" s="355" t="n"/>
      <c r="B36" s="3202" t="inlineStr">
        <is>
          <t>1.1.2</t>
        </is>
      </c>
      <c r="C36" s="1089" t="n"/>
      <c r="D36" s="1608" t="inlineStr">
        <is>
          <t>Механика многофазных систем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824" t="n">
        <v>3</v>
      </c>
      <c r="AA36" s="175" t="n"/>
      <c r="AB36" s="2168" t="n"/>
      <c r="AC36" s="132" t="n"/>
      <c r="AD36" s="2389" t="n">
        <v>108</v>
      </c>
      <c r="AE36" s="1770" t="n"/>
      <c r="AF36" s="824" t="n">
        <v>46</v>
      </c>
      <c r="AG36" s="126" t="n"/>
      <c r="AH36" s="175" t="n"/>
      <c r="AI36" s="2565">
        <f>AL36+AN36+AP36+AR36</f>
        <v/>
      </c>
      <c r="AJ36" s="131" t="n"/>
      <c r="AK36" s="179" t="n"/>
      <c r="AL36" s="1877" t="n">
        <v>8</v>
      </c>
      <c r="AM36" s="179" t="n"/>
      <c r="AN36" s="1877" t="n"/>
      <c r="AO36" s="179" t="n"/>
      <c r="AP36" s="1877" t="n">
        <v>4</v>
      </c>
      <c r="AQ36" s="179" t="n"/>
      <c r="AR36" s="1877" t="n"/>
      <c r="AS36" s="179" t="n"/>
      <c r="AT36" s="2168" t="n"/>
      <c r="AU36" s="132" t="n"/>
      <c r="AV36" s="2392" t="n"/>
      <c r="AW36" s="1089" t="n"/>
      <c r="AX36" s="1877" t="n"/>
      <c r="AY36" s="179" t="n"/>
      <c r="AZ36" s="1877" t="n"/>
      <c r="BA36" s="179" t="n"/>
      <c r="BB36" s="2059" t="n"/>
      <c r="BC36" s="179" t="n"/>
      <c r="BD36" s="1877" t="n"/>
      <c r="BE36" s="179" t="n"/>
      <c r="BF36" s="1877" t="n"/>
      <c r="BG36" s="179" t="n"/>
      <c r="BH36" s="2580">
        <f>AD36</f>
        <v/>
      </c>
      <c r="BI36" s="179" t="n"/>
      <c r="BJ36" s="1877">
        <f>AI36</f>
        <v/>
      </c>
      <c r="BK36" s="179" t="n"/>
      <c r="BL36" s="1877" t="n">
        <v>3</v>
      </c>
      <c r="BM36" s="179" t="n"/>
      <c r="BN36" s="1385" t="inlineStr">
        <is>
          <t>УПК-3</t>
        </is>
      </c>
      <c r="BO36" s="126" t="n"/>
      <c r="BP36" s="126" t="n"/>
      <c r="BQ36" s="175" t="n"/>
      <c r="BR36" s="1" t="n"/>
      <c r="BS36" s="1" t="n"/>
      <c r="BT36" s="1" t="n"/>
      <c r="BU36" s="1" t="n"/>
    </row>
    <row r="37">
      <c r="A37" s="355" t="n"/>
      <c r="B37" s="3202" t="inlineStr">
        <is>
          <t>1.1.3</t>
        </is>
      </c>
      <c r="C37" s="1089" t="n"/>
      <c r="D37" s="1608" t="inlineStr">
        <is>
          <t>Инновационные технологии и оборудование производств отрасли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75" t="n"/>
      <c r="Z37" s="824" t="n"/>
      <c r="AA37" s="175" t="n"/>
      <c r="AB37" s="2168" t="n">
        <v>2</v>
      </c>
      <c r="AC37" s="132" t="n"/>
      <c r="AD37" s="2389" t="n">
        <v>108</v>
      </c>
      <c r="AE37" s="1770" t="n"/>
      <c r="AF37" s="824" t="n">
        <v>42</v>
      </c>
      <c r="AG37" s="126" t="n"/>
      <c r="AH37" s="175" t="n"/>
      <c r="AI37" s="2565">
        <f>AL37+AN37+AP37+AR37</f>
        <v/>
      </c>
      <c r="AJ37" s="131" t="n"/>
      <c r="AK37" s="179" t="n"/>
      <c r="AL37" s="1877" t="n">
        <v>6</v>
      </c>
      <c r="AM37" s="179" t="n"/>
      <c r="AN37" s="1877" t="n"/>
      <c r="AO37" s="179" t="n"/>
      <c r="AP37" s="1877" t="n"/>
      <c r="AQ37" s="179" t="n"/>
      <c r="AR37" s="1877" t="n">
        <v>4</v>
      </c>
      <c r="AS37" s="179" t="n"/>
      <c r="AT37" s="2168" t="n"/>
      <c r="AU37" s="132" t="n"/>
      <c r="AV37" s="2392" t="n"/>
      <c r="AW37" s="1089" t="n"/>
      <c r="AX37" s="1877" t="n"/>
      <c r="AY37" s="179" t="n"/>
      <c r="AZ37" s="1877" t="n"/>
      <c r="BA37" s="179" t="n"/>
      <c r="BB37" s="2580">
        <f>AD37</f>
        <v/>
      </c>
      <c r="BC37" s="179" t="n"/>
      <c r="BD37" s="1877">
        <f>AI37</f>
        <v/>
      </c>
      <c r="BE37" s="179" t="n"/>
      <c r="BF37" s="1877" t="n">
        <v>3</v>
      </c>
      <c r="BG37" s="179" t="n"/>
      <c r="BH37" s="2390" t="n"/>
      <c r="BI37" s="1089" t="n"/>
      <c r="BJ37" s="1877" t="n"/>
      <c r="BK37" s="179" t="n"/>
      <c r="BL37" s="2415" t="n"/>
      <c r="BM37" s="132" t="n"/>
      <c r="BN37" s="1385" t="inlineStr">
        <is>
          <t>УПК-2</t>
        </is>
      </c>
      <c r="BO37" s="126" t="n"/>
      <c r="BP37" s="126" t="n"/>
      <c r="BQ37" s="175" t="n"/>
      <c r="BR37" s="1" t="n"/>
      <c r="BS37" s="1" t="n"/>
      <c r="BT37" s="1" t="n"/>
      <c r="BU37" s="1" t="n"/>
    </row>
    <row r="38">
      <c r="A38" s="355" t="n"/>
      <c r="B38" s="3207" t="inlineStr">
        <is>
          <t>1.2</t>
        </is>
      </c>
      <c r="C38" s="1089" t="n"/>
      <c r="D38" s="1540" t="inlineStr">
        <is>
          <t>Модуль  "Научно-исследовательская работа"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75" t="n"/>
      <c r="Z38" s="1312" t="n"/>
      <c r="AA38" s="175" t="n"/>
      <c r="AB38" s="2583" t="n"/>
      <c r="AC38" s="132" t="n"/>
      <c r="AD38" s="2397" t="n">
        <v>324</v>
      </c>
      <c r="AE38" s="1770" t="n"/>
      <c r="AF38" s="1312">
        <f>AF39+AF40</f>
        <v/>
      </c>
      <c r="AG38" s="126" t="n"/>
      <c r="AH38" s="175" t="n"/>
      <c r="AI38" s="2585">
        <f>AI39+AI40</f>
        <v/>
      </c>
      <c r="AJ38" s="131" t="n"/>
      <c r="AK38" s="179" t="n"/>
      <c r="AL38" s="1878">
        <f>AL39+AL40</f>
        <v/>
      </c>
      <c r="AM38" s="179" t="n"/>
      <c r="AN38" s="1878">
        <f>AN39+AN40</f>
        <v/>
      </c>
      <c r="AO38" s="179" t="n"/>
      <c r="AP38" s="1878" t="n"/>
      <c r="AQ38" s="179" t="n"/>
      <c r="AR38" s="1878" t="n"/>
      <c r="AS38" s="179" t="n"/>
      <c r="AT38" s="2583" t="n"/>
      <c r="AU38" s="132" t="n"/>
      <c r="AV38" s="2398">
        <f>AV39+AV40</f>
        <v/>
      </c>
      <c r="AW38" s="1089" t="n"/>
      <c r="AX38" s="1878">
        <f>AX39+AX40</f>
        <v/>
      </c>
      <c r="AY38" s="179" t="n"/>
      <c r="AZ38" s="2399">
        <f>AZ39+AZ40</f>
        <v/>
      </c>
      <c r="BA38" s="132" t="n"/>
      <c r="BB38" s="2398">
        <f>BB39+BB40</f>
        <v/>
      </c>
      <c r="BC38" s="1089" t="n"/>
      <c r="BD38" s="1878" t="n"/>
      <c r="BE38" s="179" t="n"/>
      <c r="BF38" s="2399">
        <f>BF39+BF40</f>
        <v/>
      </c>
      <c r="BG38" s="132" t="n"/>
      <c r="BH38" s="2398">
        <f>BH39+BH40</f>
        <v/>
      </c>
      <c r="BI38" s="1089" t="n"/>
      <c r="BJ38" s="1878" t="n"/>
      <c r="BK38" s="179" t="n"/>
      <c r="BL38" s="2399">
        <f>BL39+BL40</f>
        <v/>
      </c>
      <c r="BM38" s="132" t="n"/>
      <c r="BN38" s="1385" t="n"/>
      <c r="BO38" s="126" t="n"/>
      <c r="BP38" s="126" t="n"/>
      <c r="BQ38" s="175" t="n"/>
      <c r="BR38" s="1" t="n"/>
      <c r="BS38" s="1" t="n"/>
      <c r="BT38" s="1" t="n"/>
      <c r="BU38" s="1" t="n"/>
    </row>
    <row r="39">
      <c r="A39" s="355" t="n"/>
      <c r="B39" s="3202" t="inlineStr">
        <is>
          <t>1.2.1</t>
        </is>
      </c>
      <c r="C39" s="1089" t="n"/>
      <c r="D39" s="1608" t="inlineStr">
        <is>
          <t>Научно-исследовательский семинар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75" t="n"/>
      <c r="Z39" s="824" t="n"/>
      <c r="AA39" s="175" t="n"/>
      <c r="AB39" s="2168" t="inlineStr">
        <is>
          <t>1,2,3</t>
        </is>
      </c>
      <c r="AC39" s="132" t="n"/>
      <c r="AD39" s="2389" t="n">
        <v>216</v>
      </c>
      <c r="AE39" s="1770" t="n"/>
      <c r="AF39" s="824" t="n"/>
      <c r="AG39" s="126" t="n"/>
      <c r="AH39" s="175" t="n"/>
      <c r="AI39" s="2565" t="n"/>
      <c r="AJ39" s="131" t="n"/>
      <c r="AK39" s="179" t="n"/>
      <c r="AL39" s="1877" t="n"/>
      <c r="AM39" s="179" t="n"/>
      <c r="AN39" s="1877" t="n"/>
      <c r="AO39" s="179" t="n"/>
      <c r="AP39" s="1877" t="n"/>
      <c r="AQ39" s="179" t="n"/>
      <c r="AR39" s="1877" t="n"/>
      <c r="AS39" s="179" t="n"/>
      <c r="AT39" s="2168" t="n"/>
      <c r="AU39" s="132" t="n"/>
      <c r="AV39" s="2392" t="n">
        <v>72</v>
      </c>
      <c r="AW39" s="1089" t="n"/>
      <c r="AX39" s="1877" t="n"/>
      <c r="AY39" s="179" t="n"/>
      <c r="AZ39" s="1877" t="n">
        <v>2</v>
      </c>
      <c r="BA39" s="179" t="n"/>
      <c r="BB39" s="2059" t="n">
        <v>72</v>
      </c>
      <c r="BC39" s="179" t="n"/>
      <c r="BD39" s="1877" t="n"/>
      <c r="BE39" s="179" t="n"/>
      <c r="BF39" s="1877" t="n">
        <v>2</v>
      </c>
      <c r="BG39" s="179" t="n"/>
      <c r="BH39" s="2059" t="n">
        <v>72</v>
      </c>
      <c r="BI39" s="179" t="n"/>
      <c r="BJ39" s="1877" t="n"/>
      <c r="BK39" s="179" t="n"/>
      <c r="BL39" s="1877" t="n">
        <v>2</v>
      </c>
      <c r="BM39" s="179" t="n"/>
      <c r="BN39" s="1385" t="inlineStr">
        <is>
          <t>УК-1,4,5,6</t>
        </is>
      </c>
      <c r="BO39" s="126" t="n"/>
      <c r="BP39" s="126" t="n"/>
      <c r="BQ39" s="175" t="n"/>
      <c r="BR39" s="1" t="n"/>
      <c r="BS39" s="1" t="n"/>
      <c r="BT39" s="1" t="n"/>
      <c r="BU39" s="1" t="n"/>
    </row>
    <row r="40">
      <c r="A40" s="355" t="n"/>
      <c r="B40" s="2401" t="inlineStr">
        <is>
          <t>1.2.2</t>
        </is>
      </c>
      <c r="C40" s="197" t="n"/>
      <c r="D40" s="2402" t="inlineStr">
        <is>
          <t>Информационные технологии в науке и производстве</t>
        </is>
      </c>
      <c r="E40" s="191" t="n"/>
      <c r="F40" s="191" t="n"/>
      <c r="G40" s="191" t="n"/>
      <c r="H40" s="191" t="n"/>
      <c r="I40" s="191" t="n"/>
      <c r="J40" s="191" t="n"/>
      <c r="K40" s="191" t="n"/>
      <c r="L40" s="191" t="n"/>
      <c r="M40" s="191" t="n"/>
      <c r="N40" s="191" t="n"/>
      <c r="O40" s="191" t="n"/>
      <c r="P40" s="191" t="n"/>
      <c r="Q40" s="191" t="n"/>
      <c r="R40" s="191" t="n"/>
      <c r="S40" s="191" t="n"/>
      <c r="T40" s="191" t="n"/>
      <c r="U40" s="191" t="n"/>
      <c r="V40" s="191" t="n"/>
      <c r="W40" s="191" t="n"/>
      <c r="X40" s="191" t="n"/>
      <c r="Y40" s="192" t="n"/>
      <c r="Z40" s="2403" t="n">
        <v>1</v>
      </c>
      <c r="AA40" s="192" t="n"/>
      <c r="AB40" s="2404" t="n"/>
      <c r="AC40" s="192" t="n"/>
      <c r="AD40" s="2405" t="n">
        <v>108</v>
      </c>
      <c r="AE40" s="1782" t="n"/>
      <c r="AF40" s="2403" t="n">
        <v>52</v>
      </c>
      <c r="AG40" s="191" t="n"/>
      <c r="AH40" s="192" t="n"/>
      <c r="AI40" s="2406">
        <f>AL40+AN40+AP40+AR40</f>
        <v/>
      </c>
      <c r="AJ40" s="191" t="n"/>
      <c r="AK40" s="197" t="n"/>
      <c r="AL40" s="966" t="n">
        <v>6</v>
      </c>
      <c r="AM40" s="197" t="n"/>
      <c r="AN40" s="966" t="n">
        <v>8</v>
      </c>
      <c r="AO40" s="197" t="n"/>
      <c r="AP40" s="966" t="n"/>
      <c r="AQ40" s="197" t="n"/>
      <c r="AR40" s="966" t="n"/>
      <c r="AS40" s="197" t="n"/>
      <c r="AT40" s="2404" t="n"/>
      <c r="AU40" s="192" t="n"/>
      <c r="AV40" s="1627">
        <f>AZ40*36</f>
        <v/>
      </c>
      <c r="AW40" s="197" t="n"/>
      <c r="AX40" s="966">
        <f>AI40</f>
        <v/>
      </c>
      <c r="AY40" s="197" t="n"/>
      <c r="AZ40" s="966" t="n">
        <v>3</v>
      </c>
      <c r="BA40" s="197" t="n"/>
      <c r="BB40" s="2917" t="n"/>
      <c r="BC40" s="2322" t="n"/>
      <c r="BD40" s="966" t="n"/>
      <c r="BE40" s="197" t="n"/>
      <c r="BF40" s="966" t="n"/>
      <c r="BG40" s="197" t="n"/>
      <c r="BH40" s="2406" t="n"/>
      <c r="BI40" s="197" t="n"/>
      <c r="BJ40" s="966" t="n"/>
      <c r="BK40" s="197" t="n"/>
      <c r="BL40" s="966" t="n"/>
      <c r="BM40" s="197" t="n"/>
      <c r="BN40" s="2593" t="inlineStr">
        <is>
          <t>УК-2,5-7,            УПК-4</t>
        </is>
      </c>
      <c r="BO40" s="191" t="n"/>
      <c r="BP40" s="191" t="n"/>
      <c r="BQ40" s="192" t="n"/>
      <c r="BR40" s="1" t="n"/>
      <c r="BS40" s="1" t="n"/>
      <c r="BT40" s="1" t="n"/>
      <c r="BU40" s="1" t="n"/>
    </row>
    <row r="41">
      <c r="A41" s="355" t="n"/>
      <c r="B41" s="2370" t="n">
        <v>2</v>
      </c>
      <c r="C41" s="109" t="n"/>
      <c r="D41" s="2408" t="inlineStr">
        <is>
          <t>Компонент учреждения образования</t>
        </is>
      </c>
      <c r="E41" s="108" t="n"/>
      <c r="F41" s="108" t="n"/>
      <c r="G41" s="108" t="n"/>
      <c r="H41" s="108" t="n"/>
      <c r="I41" s="108" t="n"/>
      <c r="J41" s="108" t="n"/>
      <c r="K41" s="108" t="n"/>
      <c r="L41" s="108" t="n"/>
      <c r="M41" s="108" t="n"/>
      <c r="N41" s="108" t="n"/>
      <c r="O41" s="108" t="n"/>
      <c r="P41" s="108" t="n"/>
      <c r="Q41" s="108" t="n"/>
      <c r="R41" s="108" t="n"/>
      <c r="S41" s="108" t="n"/>
      <c r="T41" s="108" t="n"/>
      <c r="U41" s="108" t="n"/>
      <c r="V41" s="108" t="n"/>
      <c r="W41" s="108" t="n"/>
      <c r="X41" s="108" t="n"/>
      <c r="Y41" s="148" t="n"/>
      <c r="Z41" s="1479" t="n"/>
      <c r="AA41" s="148" t="n"/>
      <c r="AB41" s="2372" t="n"/>
      <c r="AC41" s="148" t="n"/>
      <c r="AD41" s="2409">
        <f>SUM(AD42+AD43+AD47+AD50)</f>
        <v/>
      </c>
      <c r="AE41" s="1737" t="n"/>
      <c r="AF41" s="1479">
        <f>AF42+AF43+AF47+AF50</f>
        <v/>
      </c>
      <c r="AG41" s="108" t="n"/>
      <c r="AH41" s="148" t="n"/>
      <c r="AI41" s="951">
        <f>AI42+AI43+AI47+AI50</f>
        <v/>
      </c>
      <c r="AJ41" s="108" t="n"/>
      <c r="AK41" s="109" t="n"/>
      <c r="AL41" s="978">
        <f>AL42+AL43+AL47+AL50</f>
        <v/>
      </c>
      <c r="AM41" s="109" t="n"/>
      <c r="AN41" s="978">
        <f>AN42+AN43+AN47+AN50</f>
        <v/>
      </c>
      <c r="AO41" s="109" t="n"/>
      <c r="AP41" s="978">
        <f>AP42+AP43+AP47+AP50</f>
        <v/>
      </c>
      <c r="AQ41" s="109" t="n"/>
      <c r="AR41" s="978" t="n"/>
      <c r="AS41" s="109" t="n"/>
      <c r="AT41" s="2370" t="n"/>
      <c r="AU41" s="109" t="n"/>
      <c r="AV41" s="951">
        <f>AV42+AV43+AV47+AV50</f>
        <v/>
      </c>
      <c r="AW41" s="109" t="n"/>
      <c r="AX41" s="978">
        <f>AX42+AX43+AX47+AX50</f>
        <v/>
      </c>
      <c r="AY41" s="109" t="n"/>
      <c r="AZ41" s="978">
        <f>AZ42+AZ43+AZ47+AZ50</f>
        <v/>
      </c>
      <c r="BA41" s="109" t="n"/>
      <c r="BB41" s="1241">
        <f>BB42+BB43+BB47+BB50</f>
        <v/>
      </c>
      <c r="BC41" s="109" t="n"/>
      <c r="BD41" s="2993">
        <f>BD42+BD43+BD47+BD50</f>
        <v/>
      </c>
      <c r="BE41" s="109" t="n"/>
      <c r="BF41" s="978">
        <f>BF42+BF43+BF47+BF50</f>
        <v/>
      </c>
      <c r="BG41" s="109" t="n"/>
      <c r="BH41" s="951">
        <f>BH42+BH43+BH47+BH50</f>
        <v/>
      </c>
      <c r="BI41" s="109" t="n"/>
      <c r="BJ41" s="978">
        <f>BJ42+BJ43+BJ47+BJ50</f>
        <v/>
      </c>
      <c r="BK41" s="109" t="n"/>
      <c r="BL41" s="978">
        <f>BL42+BL43+BL47+BL50</f>
        <v/>
      </c>
      <c r="BM41" s="109" t="n"/>
      <c r="BN41" s="2921" t="n"/>
      <c r="BO41" s="108" t="n"/>
      <c r="BP41" s="108" t="n"/>
      <c r="BQ41" s="148" t="n"/>
      <c r="BR41" s="1" t="n"/>
      <c r="BS41" s="1" t="n"/>
      <c r="BT41" s="1" t="n"/>
      <c r="BU41" s="1" t="n"/>
    </row>
    <row r="42">
      <c r="A42" s="355" t="n"/>
      <c r="B42" s="2375" t="inlineStr">
        <is>
          <t>2.1</t>
        </is>
      </c>
      <c r="C42" s="139" t="n"/>
      <c r="D42" s="2376" t="inlineStr">
        <is>
          <t>Иностранный язык для делового и профессионального общения</t>
        </is>
      </c>
      <c r="E42" s="206" t="n"/>
      <c r="F42" s="206" t="n"/>
      <c r="G42" s="206" t="n"/>
      <c r="H42" s="206" t="n"/>
      <c r="I42" s="206" t="n"/>
      <c r="J42" s="206" t="n"/>
      <c r="K42" s="206" t="n"/>
      <c r="L42" s="206" t="n"/>
      <c r="M42" s="206" t="n"/>
      <c r="N42" s="206" t="n"/>
      <c r="O42" s="206" t="n"/>
      <c r="P42" s="206" t="n"/>
      <c r="Q42" s="206" t="n"/>
      <c r="R42" s="206" t="n"/>
      <c r="S42" s="206" t="n"/>
      <c r="T42" s="206" t="n"/>
      <c r="U42" s="206" t="n"/>
      <c r="V42" s="206" t="n"/>
      <c r="W42" s="206" t="n"/>
      <c r="X42" s="206" t="n"/>
      <c r="Y42" s="207" t="n"/>
      <c r="Z42" s="2410" t="n"/>
      <c r="AA42" s="207" t="n"/>
      <c r="AB42" s="3668" t="n">
        <v>1</v>
      </c>
      <c r="AC42" s="375" t="n"/>
      <c r="AD42" s="2381" t="n">
        <v>108</v>
      </c>
      <c r="AE42" s="139" t="n"/>
      <c r="AF42" s="2377" t="n">
        <v>52</v>
      </c>
      <c r="AG42" s="206" t="n"/>
      <c r="AH42" s="207" t="n"/>
      <c r="AI42" s="1289" t="n">
        <v>16</v>
      </c>
      <c r="AJ42" s="206" t="n"/>
      <c r="AK42" s="139" t="n"/>
      <c r="AL42" s="1368" t="n"/>
      <c r="AM42" s="139" t="n"/>
      <c r="AN42" s="1368" t="n"/>
      <c r="AO42" s="139" t="n"/>
      <c r="AP42" s="1287" t="n">
        <v>16</v>
      </c>
      <c r="AQ42" s="139" t="n"/>
      <c r="AR42" s="1368" t="n"/>
      <c r="AS42" s="139" t="n"/>
      <c r="AT42" s="2183" t="n"/>
      <c r="AU42" s="207" t="n"/>
      <c r="AV42" s="3669" t="n">
        <v>108</v>
      </c>
      <c r="AW42" s="2383" t="n"/>
      <c r="AX42" s="1287" t="n">
        <v>16</v>
      </c>
      <c r="AY42" s="139" t="n"/>
      <c r="AZ42" s="1287" t="n">
        <v>3</v>
      </c>
      <c r="BA42" s="139" t="n"/>
      <c r="BB42" s="2078" t="n"/>
      <c r="BC42" s="139" t="n"/>
      <c r="BD42" s="2077" t="n"/>
      <c r="BE42" s="139" t="n"/>
      <c r="BF42" s="2077" t="n"/>
      <c r="BG42" s="139" t="n"/>
      <c r="BH42" s="2078" t="n"/>
      <c r="BI42" s="139" t="n"/>
      <c r="BJ42" s="2077" t="n"/>
      <c r="BK42" s="139" t="n"/>
      <c r="BL42" s="2077" t="n"/>
      <c r="BM42" s="139" t="n"/>
      <c r="BN42" s="3112" t="inlineStr">
        <is>
          <t>УК-3</t>
        </is>
      </c>
      <c r="BO42" s="206" t="n"/>
      <c r="BP42" s="206" t="n"/>
      <c r="BQ42" s="207" t="n"/>
      <c r="BR42" s="1" t="n"/>
      <c r="BS42" s="1" t="n"/>
      <c r="BT42" s="1" t="n"/>
      <c r="BU42" s="1" t="n"/>
    </row>
    <row r="43">
      <c r="A43" s="355" t="n"/>
      <c r="B43" s="3207" t="inlineStr">
        <is>
          <t>2.2</t>
        </is>
      </c>
      <c r="C43" s="1089" t="n"/>
      <c r="D43" s="1540" t="inlineStr">
        <is>
          <t>Модуль  "Инновационные технологии"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1312" t="n"/>
      <c r="AA43" s="175" t="n"/>
      <c r="AB43" s="2583" t="n"/>
      <c r="AC43" s="132" t="n"/>
      <c r="AD43" s="2397">
        <f>SUM(AD44:AE46)</f>
        <v/>
      </c>
      <c r="AE43" s="1770" t="n"/>
      <c r="AF43" s="1312">
        <f>AF44+AF45+AF46</f>
        <v/>
      </c>
      <c r="AG43" s="126" t="n"/>
      <c r="AH43" s="175" t="n"/>
      <c r="AI43" s="2585">
        <f>AI44+AI45+AI46</f>
        <v/>
      </c>
      <c r="AJ43" s="131" t="n"/>
      <c r="AK43" s="179" t="n"/>
      <c r="AL43" s="1878">
        <f>AL44+AL45+AL46</f>
        <v/>
      </c>
      <c r="AM43" s="179" t="n"/>
      <c r="AN43" s="1878">
        <f>AN44+AN45+AN46</f>
        <v/>
      </c>
      <c r="AO43" s="179" t="n"/>
      <c r="AP43" s="1878">
        <f>AP44+AP45+AP46</f>
        <v/>
      </c>
      <c r="AQ43" s="179" t="n"/>
      <c r="AR43" s="1878" t="n"/>
      <c r="AS43" s="179" t="n"/>
      <c r="AT43" s="2066" t="n"/>
      <c r="AU43" s="179" t="n"/>
      <c r="AV43" s="2585">
        <f>AV44+AV45+AV46</f>
        <v/>
      </c>
      <c r="AW43" s="179" t="n"/>
      <c r="AX43" s="1878">
        <f>AX44+AX45+AX46</f>
        <v/>
      </c>
      <c r="AY43" s="179" t="n"/>
      <c r="AZ43" s="1878">
        <f>AZ44+AZ45+AZ46</f>
        <v/>
      </c>
      <c r="BA43" s="179" t="n"/>
      <c r="BB43" s="2611">
        <f>BB44+BB45+BB46</f>
        <v/>
      </c>
      <c r="BC43" s="179" t="n"/>
      <c r="BD43" s="2611">
        <f>BD44+BD45+BD46</f>
        <v/>
      </c>
      <c r="BE43" s="179" t="n"/>
      <c r="BF43" s="3670">
        <f>BF44+BF45+BF46</f>
        <v/>
      </c>
      <c r="BG43" s="179" t="n"/>
      <c r="BH43" s="2585">
        <f>BH44+BH45+BH46</f>
        <v/>
      </c>
      <c r="BI43" s="179" t="n"/>
      <c r="BJ43" s="1878">
        <f>BJ44+BJ45+BJ46</f>
        <v/>
      </c>
      <c r="BK43" s="179" t="n"/>
      <c r="BL43" s="1878">
        <f>BL44+BL45+BL46</f>
        <v/>
      </c>
      <c r="BM43" s="179" t="n"/>
      <c r="BN43" s="1385" t="n"/>
      <c r="BO43" s="126" t="n"/>
      <c r="BP43" s="126" t="n"/>
      <c r="BQ43" s="175" t="n"/>
      <c r="BR43" s="1" t="n"/>
      <c r="BS43" s="1" t="n"/>
      <c r="BT43" s="1" t="n"/>
      <c r="BU43" s="1" t="n"/>
    </row>
    <row r="44">
      <c r="A44" s="355" t="n"/>
      <c r="B44" s="3202" t="inlineStr">
        <is>
          <t>2.2.1</t>
        </is>
      </c>
      <c r="C44" s="1089" t="n"/>
      <c r="D44" s="1608" t="inlineStr">
        <is>
          <t>Современные методы управления предприятием на основе систем искусственного интеллекта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824" t="n"/>
      <c r="AA44" s="175" t="n"/>
      <c r="AB44" s="2168" t="n">
        <v>3</v>
      </c>
      <c r="AC44" s="132" t="n"/>
      <c r="AD44" s="2389" t="n">
        <v>98</v>
      </c>
      <c r="AE44" s="1770" t="n"/>
      <c r="AF44" s="824" t="n">
        <v>44</v>
      </c>
      <c r="AG44" s="126" t="n"/>
      <c r="AH44" s="175" t="n"/>
      <c r="AI44" s="2565">
        <f>AL44+AN44+AP44+AR44</f>
        <v/>
      </c>
      <c r="AJ44" s="131" t="n"/>
      <c r="AK44" s="179" t="n"/>
      <c r="AL44" s="1877" t="n">
        <v>6</v>
      </c>
      <c r="AM44" s="179" t="n"/>
      <c r="AN44" s="1877" t="n">
        <v>6</v>
      </c>
      <c r="AO44" s="179" t="n"/>
      <c r="AP44" s="1877" t="n"/>
      <c r="AQ44" s="179" t="n"/>
      <c r="AR44" s="1877" t="n"/>
      <c r="AS44" s="179" t="n"/>
      <c r="AT44" s="824" t="n"/>
      <c r="AU44" s="175" t="n"/>
      <c r="AV44" s="2609" t="n"/>
      <c r="AW44" s="179" t="n"/>
      <c r="AX44" s="1877" t="n"/>
      <c r="AY44" s="179" t="n"/>
      <c r="AZ44" s="1877" t="n"/>
      <c r="BA44" s="179" t="n"/>
      <c r="BB44" s="2609" t="n"/>
      <c r="BC44" s="179" t="n"/>
      <c r="BD44" s="1877" t="n"/>
      <c r="BE44" s="179" t="n"/>
      <c r="BF44" s="1877" t="n"/>
      <c r="BG44" s="179" t="n"/>
      <c r="BH44" s="2609">
        <f>AD44</f>
        <v/>
      </c>
      <c r="BI44" s="179" t="n"/>
      <c r="BJ44" s="1877">
        <f>AI44</f>
        <v/>
      </c>
      <c r="BK44" s="179" t="n"/>
      <c r="BL44" s="1877" t="n">
        <v>3</v>
      </c>
      <c r="BM44" s="179" t="n"/>
      <c r="BN44" s="1385" t="inlineStr">
        <is>
          <t>СК-1</t>
        </is>
      </c>
      <c r="BO44" s="126" t="n"/>
      <c r="BP44" s="126" t="n"/>
      <c r="BQ44" s="175" t="n"/>
      <c r="BR44" s="1" t="n"/>
      <c r="BS44" s="1" t="n"/>
      <c r="BT44" s="1" t="n"/>
      <c r="BU44" s="1" t="n"/>
    </row>
    <row r="45">
      <c r="A45" s="355" t="n"/>
      <c r="B45" s="3202" t="inlineStr">
        <is>
          <t>2.2.2</t>
        </is>
      </c>
      <c r="C45" s="1089" t="n"/>
      <c r="D45" s="1608" t="inlineStr">
        <is>
          <t>Мехатроника и робототехника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824" t="n">
        <v>2</v>
      </c>
      <c r="AA45" s="175" t="n"/>
      <c r="AB45" s="2168" t="n"/>
      <c r="AC45" s="132" t="n"/>
      <c r="AD45" s="2389" t="n">
        <v>108</v>
      </c>
      <c r="AE45" s="1770" t="n"/>
      <c r="AF45" s="824" t="n">
        <v>42</v>
      </c>
      <c r="AG45" s="126" t="n"/>
      <c r="AH45" s="175" t="n"/>
      <c r="AI45" s="2565">
        <f>AL45+AN45+AP45+AR45</f>
        <v/>
      </c>
      <c r="AJ45" s="131" t="n"/>
      <c r="AK45" s="179" t="n"/>
      <c r="AL45" s="1877" t="n">
        <v>6</v>
      </c>
      <c r="AM45" s="179" t="n"/>
      <c r="AN45" s="1877" t="n"/>
      <c r="AO45" s="179" t="n"/>
      <c r="AP45" s="1877" t="n">
        <v>4</v>
      </c>
      <c r="AQ45" s="179" t="n"/>
      <c r="AR45" s="1877" t="n"/>
      <c r="AS45" s="179" t="n"/>
      <c r="AT45" s="824" t="n"/>
      <c r="AU45" s="175" t="n"/>
      <c r="AV45" s="2609" t="n"/>
      <c r="AW45" s="179" t="n"/>
      <c r="AX45" s="1877" t="n"/>
      <c r="AY45" s="179" t="n"/>
      <c r="AZ45" s="1877" t="n"/>
      <c r="BA45" s="179" t="n"/>
      <c r="BB45" s="2609">
        <f>AD45</f>
        <v/>
      </c>
      <c r="BC45" s="179" t="n"/>
      <c r="BD45" s="1877">
        <f>AI45</f>
        <v/>
      </c>
      <c r="BE45" s="179" t="n"/>
      <c r="BF45" s="1877" t="n">
        <v>3</v>
      </c>
      <c r="BG45" s="179" t="n"/>
      <c r="BH45" s="2565" t="n"/>
      <c r="BI45" s="179" t="n"/>
      <c r="BJ45" s="1877" t="n"/>
      <c r="BK45" s="179" t="n"/>
      <c r="BL45" s="1877" t="n"/>
      <c r="BM45" s="179" t="n"/>
      <c r="BN45" s="1385" t="inlineStr">
        <is>
          <t>СК-2</t>
        </is>
      </c>
      <c r="BO45" s="126" t="n"/>
      <c r="BP45" s="126" t="n"/>
      <c r="BQ45" s="175" t="n"/>
      <c r="BR45" s="1" t="n"/>
      <c r="BS45" s="1" t="n"/>
      <c r="BT45" s="1" t="n"/>
      <c r="BU45" s="1" t="n"/>
    </row>
    <row r="46">
      <c r="A46" s="355" t="n"/>
      <c r="B46" s="3202" t="inlineStr">
        <is>
          <t>2.2.3</t>
        </is>
      </c>
      <c r="C46" s="1089" t="n"/>
      <c r="D46" s="1608" t="inlineStr">
        <is>
          <t>Методы исследования и моделирования процессов и агрегатов химических производств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824" t="n"/>
      <c r="AA46" s="175" t="n"/>
      <c r="AB46" s="2168" t="n">
        <v>1</v>
      </c>
      <c r="AC46" s="132" t="n"/>
      <c r="AD46" s="2389" t="n">
        <v>98</v>
      </c>
      <c r="AE46" s="1770" t="n"/>
      <c r="AF46" s="824" t="n">
        <v>42</v>
      </c>
      <c r="AG46" s="126" t="n"/>
      <c r="AH46" s="175" t="n"/>
      <c r="AI46" s="2565">
        <f>AL46+AN46+AP46+AR46</f>
        <v/>
      </c>
      <c r="AJ46" s="131" t="n"/>
      <c r="AK46" s="179" t="n"/>
      <c r="AL46" s="1877" t="n">
        <v>6</v>
      </c>
      <c r="AM46" s="179" t="n"/>
      <c r="AN46" s="1877" t="n">
        <v>4</v>
      </c>
      <c r="AO46" s="179" t="n"/>
      <c r="AP46" s="1877" t="n"/>
      <c r="AQ46" s="179" t="n"/>
      <c r="AR46" s="1877" t="n"/>
      <c r="AS46" s="179" t="n"/>
      <c r="AT46" s="824" t="n"/>
      <c r="AU46" s="175" t="n"/>
      <c r="AV46" s="2609">
        <f>AD46</f>
        <v/>
      </c>
      <c r="AW46" s="179" t="n"/>
      <c r="AX46" s="1877">
        <f>AI46</f>
        <v/>
      </c>
      <c r="AY46" s="179" t="n"/>
      <c r="AZ46" s="1877" t="n">
        <v>3</v>
      </c>
      <c r="BA46" s="179" t="n"/>
      <c r="BB46" s="2565" t="n"/>
      <c r="BC46" s="179" t="n"/>
      <c r="BD46" s="1877" t="n"/>
      <c r="BE46" s="179" t="n"/>
      <c r="BF46" s="1877" t="n"/>
      <c r="BG46" s="179" t="n"/>
      <c r="BH46" s="2609" t="n"/>
      <c r="BI46" s="179" t="n"/>
      <c r="BJ46" s="1877" t="n"/>
      <c r="BK46" s="179" t="n"/>
      <c r="BL46" s="1877" t="n"/>
      <c r="BM46" s="179" t="n"/>
      <c r="BN46" s="1385" t="inlineStr">
        <is>
          <t>СК-3</t>
        </is>
      </c>
      <c r="BO46" s="126" t="n"/>
      <c r="BP46" s="126" t="n"/>
      <c r="BQ46" s="175" t="n"/>
      <c r="BR46" s="1" t="n"/>
      <c r="BS46" s="1" t="n"/>
      <c r="BT46" s="1" t="n"/>
      <c r="BU46" s="1" t="n"/>
    </row>
    <row r="47">
      <c r="A47" s="355" t="n"/>
      <c r="B47" s="3207" t="inlineStr">
        <is>
          <t>2.3</t>
        </is>
      </c>
      <c r="C47" s="1089" t="n"/>
      <c r="D47" s="1540" t="inlineStr">
        <is>
          <t>Модуль специальных дисциплин по выбору магистранта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1312" t="n"/>
      <c r="AA47" s="175" t="n"/>
      <c r="AB47" s="2583" t="n"/>
      <c r="AC47" s="132" t="n"/>
      <c r="AD47" s="2397" t="n">
        <v>216</v>
      </c>
      <c r="AE47" s="1770" t="n"/>
      <c r="AF47" s="1312">
        <f>AF48+AF49</f>
        <v/>
      </c>
      <c r="AG47" s="126" t="n"/>
      <c r="AH47" s="175" t="n"/>
      <c r="AI47" s="2585">
        <f>AI48+AI49</f>
        <v/>
      </c>
      <c r="AJ47" s="131" t="n"/>
      <c r="AK47" s="179" t="n"/>
      <c r="AL47" s="1878">
        <f>AL48+AL49</f>
        <v/>
      </c>
      <c r="AM47" s="179" t="n"/>
      <c r="AN47" s="1878">
        <f>AN48+AN49</f>
        <v/>
      </c>
      <c r="AO47" s="179" t="n"/>
      <c r="AP47" s="1878" t="n"/>
      <c r="AQ47" s="179" t="n"/>
      <c r="AR47" s="1878" t="n"/>
      <c r="AS47" s="179" t="n"/>
      <c r="AT47" s="2066" t="n"/>
      <c r="AU47" s="179" t="n"/>
      <c r="AV47" s="2585">
        <f>AV48+AV49</f>
        <v/>
      </c>
      <c r="AW47" s="179" t="n"/>
      <c r="AX47" s="1878">
        <f>AX48+AX49</f>
        <v/>
      </c>
      <c r="AY47" s="179" t="n"/>
      <c r="AZ47" s="1878">
        <f>AZ48+AZ49</f>
        <v/>
      </c>
      <c r="BA47" s="179" t="n"/>
      <c r="BB47" s="2611">
        <f>BB48+BB49</f>
        <v/>
      </c>
      <c r="BC47" s="179" t="n"/>
      <c r="BD47" s="1878">
        <f>BD48+BD49</f>
        <v/>
      </c>
      <c r="BE47" s="179" t="n"/>
      <c r="BF47" s="1878">
        <f>BF48+BF49</f>
        <v/>
      </c>
      <c r="BG47" s="179" t="n"/>
      <c r="BH47" s="2585" t="n"/>
      <c r="BI47" s="179" t="n"/>
      <c r="BJ47" s="1878" t="n"/>
      <c r="BK47" s="179" t="n"/>
      <c r="BL47" s="1878" t="n"/>
      <c r="BM47" s="179" t="n"/>
      <c r="BN47" s="1230" t="n"/>
      <c r="BO47" s="126" t="n"/>
      <c r="BP47" s="126" t="n"/>
      <c r="BQ47" s="175" t="n"/>
      <c r="BR47" s="1" t="n"/>
      <c r="BS47" s="1" t="n"/>
      <c r="BT47" s="1" t="n"/>
      <c r="BU47" s="1" t="n"/>
    </row>
    <row r="48">
      <c r="A48" s="355" t="n"/>
      <c r="B48" s="3202" t="inlineStr">
        <is>
          <t>2.3.1</t>
        </is>
      </c>
      <c r="C48" s="1089" t="n"/>
      <c r="D48" s="3671" t="inlineStr">
        <is>
          <t>Методология и приборное оснащение диагностического оборудования химических производств / Численные методы расчета на прочность машин и аппаратов отрасли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824" t="n"/>
      <c r="AA48" s="175" t="n"/>
      <c r="AB48" s="2168" t="n">
        <v>2</v>
      </c>
      <c r="AC48" s="132" t="n"/>
      <c r="AD48" s="2414" t="n">
        <v>108</v>
      </c>
      <c r="AE48" s="1770" t="n"/>
      <c r="AF48" s="824" t="n">
        <v>44</v>
      </c>
      <c r="AG48" s="126" t="n"/>
      <c r="AH48" s="175" t="n"/>
      <c r="AI48" s="2565">
        <f>AL48+AN48+AP48+AR48</f>
        <v/>
      </c>
      <c r="AJ48" s="131" t="n"/>
      <c r="AK48" s="179" t="n"/>
      <c r="AL48" s="1877" t="n">
        <v>6</v>
      </c>
      <c r="AM48" s="179" t="n"/>
      <c r="AN48" s="1877" t="n">
        <v>6</v>
      </c>
      <c r="AO48" s="179" t="n"/>
      <c r="AP48" s="1877" t="n"/>
      <c r="AQ48" s="179" t="n"/>
      <c r="AR48" s="1877" t="n"/>
      <c r="AS48" s="179" t="n"/>
      <c r="AT48" s="824" t="n"/>
      <c r="AU48" s="175" t="n"/>
      <c r="AV48" s="2609" t="n"/>
      <c r="AW48" s="179" t="n"/>
      <c r="AX48" s="1877" t="n"/>
      <c r="AY48" s="179" t="n"/>
      <c r="AZ48" s="1877" t="n"/>
      <c r="BA48" s="179" t="n"/>
      <c r="BB48" s="2609">
        <f>AD48</f>
        <v/>
      </c>
      <c r="BC48" s="179" t="n"/>
      <c r="BD48" s="1877">
        <f>AI48</f>
        <v/>
      </c>
      <c r="BE48" s="179" t="n"/>
      <c r="BF48" s="1877" t="n">
        <v>3</v>
      </c>
      <c r="BG48" s="179" t="n"/>
      <c r="BH48" s="2565" t="n"/>
      <c r="BI48" s="179" t="n"/>
      <c r="BJ48" s="1877" t="n"/>
      <c r="BK48" s="179" t="n"/>
      <c r="BL48" s="1877" t="n"/>
      <c r="BM48" s="179" t="n"/>
      <c r="BN48" s="1385" t="inlineStr">
        <is>
          <t>СК-4/                 СК-5</t>
        </is>
      </c>
      <c r="BO48" s="126" t="n"/>
      <c r="BP48" s="126" t="n"/>
      <c r="BQ48" s="175" t="n"/>
      <c r="BR48" s="1" t="n"/>
      <c r="BS48" s="1" t="n"/>
      <c r="BT48" s="1" t="n"/>
      <c r="BU48" s="1" t="n"/>
    </row>
    <row r="49">
      <c r="A49" s="355" t="n"/>
      <c r="B49" s="3202" t="inlineStr">
        <is>
          <t>2.3.2</t>
        </is>
      </c>
      <c r="C49" s="1089" t="n"/>
      <c r="D49" s="1608" t="inlineStr">
        <is>
          <t>Холодильная и криогенная техника /                                            Инновационные технологии очистки газов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824" t="n">
        <v>1</v>
      </c>
      <c r="AA49" s="175" t="n"/>
      <c r="AB49" s="2168" t="n"/>
      <c r="AC49" s="132" t="n"/>
      <c r="AD49" s="2389" t="n">
        <v>108</v>
      </c>
      <c r="AE49" s="1770" t="n"/>
      <c r="AF49" s="824" t="n">
        <v>44</v>
      </c>
      <c r="AG49" s="126" t="n"/>
      <c r="AH49" s="175" t="n"/>
      <c r="AI49" s="2565">
        <f>AL49+AN49+AP49+AR49</f>
        <v/>
      </c>
      <c r="AJ49" s="131" t="n"/>
      <c r="AK49" s="179" t="n"/>
      <c r="AL49" s="1877" t="n">
        <v>6</v>
      </c>
      <c r="AM49" s="179" t="n"/>
      <c r="AN49" s="1877" t="n">
        <v>6</v>
      </c>
      <c r="AO49" s="179" t="n"/>
      <c r="AP49" s="1877" t="n"/>
      <c r="AQ49" s="179" t="n"/>
      <c r="AR49" s="1877" t="n"/>
      <c r="AS49" s="179" t="n"/>
      <c r="AT49" s="824" t="n"/>
      <c r="AU49" s="175" t="n"/>
      <c r="AV49" s="2609">
        <f>AD49</f>
        <v/>
      </c>
      <c r="AW49" s="179" t="n"/>
      <c r="AX49" s="1877">
        <f>AI49</f>
        <v/>
      </c>
      <c r="AY49" s="179" t="n"/>
      <c r="AZ49" s="1877" t="n">
        <v>3</v>
      </c>
      <c r="BA49" s="179" t="n"/>
      <c r="BB49" s="2609" t="n"/>
      <c r="BC49" s="179" t="n"/>
      <c r="BD49" s="1877" t="n"/>
      <c r="BE49" s="179" t="n"/>
      <c r="BF49" s="1877" t="n"/>
      <c r="BG49" s="179" t="n"/>
      <c r="BH49" s="2565" t="n"/>
      <c r="BI49" s="179" t="n"/>
      <c r="BJ49" s="1877" t="n"/>
      <c r="BK49" s="179" t="n"/>
      <c r="BL49" s="1877" t="n"/>
      <c r="BM49" s="179" t="n"/>
      <c r="BN49" s="1385" t="inlineStr">
        <is>
          <t>СК-6/                  СК-7</t>
        </is>
      </c>
      <c r="BO49" s="126" t="n"/>
      <c r="BP49" s="126" t="n"/>
      <c r="BQ49" s="175" t="n"/>
      <c r="BR49" s="1" t="n"/>
      <c r="BS49" s="1" t="n"/>
      <c r="BT49" s="1" t="n"/>
      <c r="BU49" s="1" t="n"/>
    </row>
    <row r="50">
      <c r="A50" s="355" t="n"/>
      <c r="B50" s="3207" t="inlineStr">
        <is>
          <t>2.4</t>
        </is>
      </c>
      <c r="C50" s="1089" t="n"/>
      <c r="D50" s="1540" t="inlineStr">
        <is>
          <t>Модуль "Проектирование"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1312" t="n"/>
      <c r="AA50" s="175" t="n"/>
      <c r="AB50" s="2583" t="n"/>
      <c r="AC50" s="132" t="n"/>
      <c r="AD50" s="2397">
        <f>SUM(AD51:AE53)</f>
        <v/>
      </c>
      <c r="AE50" s="1770" t="n"/>
      <c r="AF50" s="1312">
        <f>AF51+AF52+AF53</f>
        <v/>
      </c>
      <c r="AG50" s="126" t="n"/>
      <c r="AH50" s="175" t="n"/>
      <c r="AI50" s="2585">
        <f>AI51+AI52+AI53</f>
        <v/>
      </c>
      <c r="AJ50" s="131" t="n"/>
      <c r="AK50" s="179" t="n"/>
      <c r="AL50" s="1878">
        <f>AL51+AL52+AL53</f>
        <v/>
      </c>
      <c r="AM50" s="179" t="n"/>
      <c r="AN50" s="1878">
        <f>AN51+AN52+AN53</f>
        <v/>
      </c>
      <c r="AO50" s="179" t="n"/>
      <c r="AP50" s="1878" t="n"/>
      <c r="AQ50" s="179" t="n"/>
      <c r="AR50" s="1878" t="n"/>
      <c r="AS50" s="179" t="n"/>
      <c r="AT50" s="2066" t="n"/>
      <c r="AU50" s="179" t="n"/>
      <c r="AV50" s="2585" t="n"/>
      <c r="AW50" s="179" t="n"/>
      <c r="AX50" s="1878" t="n"/>
      <c r="AY50" s="179" t="n"/>
      <c r="AZ50" s="1878" t="n"/>
      <c r="BA50" s="179" t="n"/>
      <c r="BB50" s="2585">
        <f>BB51+BB52+BB53</f>
        <v/>
      </c>
      <c r="BC50" s="179" t="n"/>
      <c r="BD50" s="1878">
        <f>BD51+BD52+BD53</f>
        <v/>
      </c>
      <c r="BE50" s="179" t="n"/>
      <c r="BF50" s="1878">
        <f>BF51+BF52+BF53</f>
        <v/>
      </c>
      <c r="BG50" s="179" t="n"/>
      <c r="BH50" s="2585">
        <f>BH51+BH52+BH53</f>
        <v/>
      </c>
      <c r="BI50" s="179" t="n"/>
      <c r="BJ50" s="1878">
        <f>BJ51+BJ52+BJ53</f>
        <v/>
      </c>
      <c r="BK50" s="179" t="n"/>
      <c r="BL50" s="1878">
        <f>BL51+BL52+BL53</f>
        <v/>
      </c>
      <c r="BM50" s="179" t="n"/>
      <c r="BN50" s="1385" t="n"/>
      <c r="BO50" s="126" t="n"/>
      <c r="BP50" s="126" t="n"/>
      <c r="BQ50" s="175" t="n"/>
      <c r="BR50" s="1" t="n"/>
      <c r="BS50" s="1" t="n"/>
      <c r="BT50" s="1" t="n"/>
      <c r="BU50" s="1" t="n"/>
    </row>
    <row r="51">
      <c r="A51" s="355" t="n"/>
      <c r="B51" s="3202" t="inlineStr">
        <is>
          <t>2.4.1</t>
        </is>
      </c>
      <c r="C51" s="1089" t="n"/>
      <c r="D51" s="1608" t="inlineStr">
        <is>
          <t>Проектирование химических производств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75" t="n"/>
      <c r="Z51" s="824" t="n"/>
      <c r="AA51" s="175" t="n"/>
      <c r="AB51" s="2168" t="n">
        <v>3</v>
      </c>
      <c r="AC51" s="132" t="n"/>
      <c r="AD51" s="2389" t="n">
        <v>94</v>
      </c>
      <c r="AE51" s="1770" t="n"/>
      <c r="AF51" s="824" t="n">
        <v>42</v>
      </c>
      <c r="AG51" s="126" t="n"/>
      <c r="AH51" s="175" t="n"/>
      <c r="AI51" s="2565">
        <f>AL51+AN51+AP51+AR51</f>
        <v/>
      </c>
      <c r="AJ51" s="131" t="n"/>
      <c r="AK51" s="179" t="n"/>
      <c r="AL51" s="1877" t="n">
        <v>6</v>
      </c>
      <c r="AM51" s="179" t="n"/>
      <c r="AN51" s="1877" t="n">
        <v>4</v>
      </c>
      <c r="AO51" s="179" t="n"/>
      <c r="AP51" s="1877" t="n"/>
      <c r="AQ51" s="179" t="n"/>
      <c r="AR51" s="2612" t="n"/>
      <c r="AS51" s="131" t="n"/>
      <c r="AT51" s="824" t="n"/>
      <c r="AU51" s="175" t="n"/>
      <c r="AV51" s="2565" t="n"/>
      <c r="AW51" s="179" t="n"/>
      <c r="AX51" s="1877" t="n"/>
      <c r="AY51" s="179" t="n"/>
      <c r="AZ51" s="2415" t="n"/>
      <c r="BA51" s="132" t="n"/>
      <c r="BB51" s="2565" t="n"/>
      <c r="BC51" s="179" t="n"/>
      <c r="BD51" s="1877" t="n"/>
      <c r="BE51" s="179" t="n"/>
      <c r="BF51" s="2415" t="n"/>
      <c r="BG51" s="132" t="n"/>
      <c r="BH51" s="2609">
        <f>AD51</f>
        <v/>
      </c>
      <c r="BI51" s="179" t="n"/>
      <c r="BJ51" s="1877">
        <f>AI51</f>
        <v/>
      </c>
      <c r="BK51" s="179" t="n"/>
      <c r="BL51" s="2612" t="n">
        <v>3</v>
      </c>
      <c r="BM51" s="131" t="n"/>
      <c r="BN51" s="1385" t="inlineStr">
        <is>
          <t>СК-8, 9</t>
        </is>
      </c>
      <c r="BO51" s="126" t="n"/>
      <c r="BP51" s="126" t="n"/>
      <c r="BQ51" s="175" t="n"/>
      <c r="BR51" s="1" t="n"/>
      <c r="BS51" s="1" t="n"/>
      <c r="BT51" s="1" t="n"/>
      <c r="BU51" s="1" t="n"/>
    </row>
    <row r="52">
      <c r="A52" s="355" t="n"/>
      <c r="B52" s="3202" t="inlineStr">
        <is>
          <t>2.4.2</t>
        </is>
      </c>
      <c r="C52" s="1089" t="n"/>
      <c r="D52" s="1608" t="inlineStr">
        <is>
          <t>CAD/CAE-системы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75" t="n"/>
      <c r="Z52" s="824" t="n">
        <v>2</v>
      </c>
      <c r="AA52" s="175" t="n"/>
      <c r="AB52" s="2168" t="n"/>
      <c r="AC52" s="132" t="n"/>
      <c r="AD52" s="2389" t="n">
        <v>98</v>
      </c>
      <c r="AE52" s="1770" t="n"/>
      <c r="AF52" s="824" t="n">
        <v>44</v>
      </c>
      <c r="AG52" s="126" t="n"/>
      <c r="AH52" s="175" t="n"/>
      <c r="AI52" s="2565">
        <f>AL52+AN52+AP52+AR52</f>
        <v/>
      </c>
      <c r="AJ52" s="131" t="n"/>
      <c r="AK52" s="179" t="n"/>
      <c r="AL52" s="1877" t="n">
        <v>6</v>
      </c>
      <c r="AM52" s="179" t="n"/>
      <c r="AN52" s="1877" t="n">
        <v>6</v>
      </c>
      <c r="AO52" s="179" t="n"/>
      <c r="AP52" s="1877" t="n"/>
      <c r="AQ52" s="179" t="n"/>
      <c r="AR52" s="1877" t="n"/>
      <c r="AS52" s="179" t="n"/>
      <c r="AT52" s="824" t="n"/>
      <c r="AU52" s="175" t="n"/>
      <c r="AV52" s="2565" t="n"/>
      <c r="AW52" s="179" t="n"/>
      <c r="AX52" s="1877" t="n"/>
      <c r="AY52" s="179" t="n"/>
      <c r="AZ52" s="1877" t="n"/>
      <c r="BA52" s="179" t="n"/>
      <c r="BB52" s="2609">
        <f>AD52</f>
        <v/>
      </c>
      <c r="BC52" s="179" t="n"/>
      <c r="BD52" s="1877">
        <f>AI52</f>
        <v/>
      </c>
      <c r="BE52" s="179" t="n"/>
      <c r="BF52" s="1877" t="n">
        <v>3</v>
      </c>
      <c r="BG52" s="179" t="n"/>
      <c r="BH52" s="2565" t="n"/>
      <c r="BI52" s="179" t="n"/>
      <c r="BJ52" s="1877" t="n"/>
      <c r="BK52" s="179" t="n"/>
      <c r="BL52" s="1877" t="n"/>
      <c r="BM52" s="179" t="n"/>
      <c r="BN52" s="1385" t="inlineStr">
        <is>
          <t>СК-10, 11</t>
        </is>
      </c>
      <c r="BO52" s="126" t="n"/>
      <c r="BP52" s="126" t="n"/>
      <c r="BQ52" s="175" t="n"/>
      <c r="BR52" s="1" t="n"/>
      <c r="BS52" s="1" t="n"/>
      <c r="BT52" s="1" t="n"/>
      <c r="BU52" s="1" t="n"/>
    </row>
    <row r="53">
      <c r="A53" s="355" t="n"/>
      <c r="B53" s="3202" t="inlineStr">
        <is>
          <t>2.4.3</t>
        </is>
      </c>
      <c r="C53" s="1089" t="n"/>
      <c r="D53" s="1299" t="inlineStr">
        <is>
          <t>Теоретические основы коррозии металлов и сплавов /                         Теория разрушения материалов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75" t="n"/>
      <c r="Z53" s="824" t="n">
        <v>3</v>
      </c>
      <c r="AA53" s="175" t="n"/>
      <c r="AB53" s="2583" t="n"/>
      <c r="AC53" s="132" t="n"/>
      <c r="AD53" s="2389" t="n">
        <v>98</v>
      </c>
      <c r="AE53" s="1770" t="n"/>
      <c r="AF53" s="824" t="n">
        <v>44</v>
      </c>
      <c r="AG53" s="126" t="n"/>
      <c r="AH53" s="175" t="n"/>
      <c r="AI53" s="2565">
        <f>AL53+AN53+AP53+AR53</f>
        <v/>
      </c>
      <c r="AJ53" s="131" t="n"/>
      <c r="AK53" s="179" t="n"/>
      <c r="AL53" s="1877" t="n">
        <v>6</v>
      </c>
      <c r="AM53" s="179" t="n"/>
      <c r="AN53" s="1877" t="n">
        <v>6</v>
      </c>
      <c r="AO53" s="179" t="n"/>
      <c r="AP53" s="1878" t="n"/>
      <c r="AQ53" s="179" t="n"/>
      <c r="AR53" s="1878" t="n"/>
      <c r="AS53" s="179" t="n"/>
      <c r="AT53" s="1312" t="n"/>
      <c r="AU53" s="175" t="n"/>
      <c r="AV53" s="2585" t="n"/>
      <c r="AW53" s="179" t="n"/>
      <c r="AX53" s="1877" t="n"/>
      <c r="AY53" s="179" t="n"/>
      <c r="AZ53" s="1877" t="n"/>
      <c r="BA53" s="179" t="n"/>
      <c r="BB53" s="2565" t="n"/>
      <c r="BC53" s="179" t="n"/>
      <c r="BD53" s="1877" t="n"/>
      <c r="BE53" s="179" t="n"/>
      <c r="BF53" s="1877" t="n"/>
      <c r="BG53" s="179" t="n"/>
      <c r="BH53" s="2609">
        <f>AD53</f>
        <v/>
      </c>
      <c r="BI53" s="179" t="n"/>
      <c r="BJ53" s="1877">
        <f>AI53</f>
        <v/>
      </c>
      <c r="BK53" s="179" t="n"/>
      <c r="BL53" s="1877" t="n">
        <v>3</v>
      </c>
      <c r="BM53" s="179" t="n"/>
      <c r="BN53" s="1385" t="inlineStr">
        <is>
          <t>СК-12 /          СК-13</t>
        </is>
      </c>
      <c r="BO53" s="126" t="n"/>
      <c r="BP53" s="126" t="n"/>
      <c r="BQ53" s="175" t="n"/>
      <c r="BR53" s="1" t="n"/>
      <c r="BS53" s="1" t="n"/>
      <c r="BT53" s="1" t="n"/>
      <c r="BU53" s="1" t="n"/>
    </row>
    <row r="54">
      <c r="A54" s="435" t="n"/>
      <c r="B54" s="3207" t="inlineStr">
        <is>
          <t>2.5</t>
        </is>
      </c>
      <c r="C54" s="1089" t="n"/>
      <c r="D54" s="2063" t="inlineStr">
        <is>
          <t>Дополнительные виды обучения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1385" t="n"/>
      <c r="AA54" s="175" t="n"/>
      <c r="AB54" s="2613" t="n"/>
      <c r="AC54" s="132" t="n"/>
      <c r="AD54" s="853" t="inlineStr">
        <is>
          <t>/</t>
        </is>
      </c>
      <c r="AE54" s="1684" t="n">
        <v>338</v>
      </c>
      <c r="AF54" s="853" t="inlineStr">
        <is>
          <t>/</t>
        </is>
      </c>
      <c r="AG54" s="2615" t="n">
        <v>218</v>
      </c>
      <c r="AH54" s="132" t="n"/>
      <c r="AI54" s="2616" t="inlineStr">
        <is>
          <t>/</t>
        </is>
      </c>
      <c r="AJ54" s="1688">
        <f>AJ55+AJ56+AJ57</f>
        <v/>
      </c>
      <c r="AK54" s="179" t="n"/>
      <c r="AL54" s="2423" t="inlineStr">
        <is>
          <t>/</t>
        </is>
      </c>
      <c r="AM54" s="1688">
        <f>AM55+AM56+AM57</f>
        <v/>
      </c>
      <c r="AN54" s="2423" t="inlineStr">
        <is>
          <t>/</t>
        </is>
      </c>
      <c r="AO54" s="1688">
        <f>AO55+AO56+AO57</f>
        <v/>
      </c>
      <c r="AP54" s="2423" t="inlineStr">
        <is>
          <t>/</t>
        </is>
      </c>
      <c r="AQ54" s="1688">
        <f>AQ55+AQ56+AQ57</f>
        <v/>
      </c>
      <c r="AR54" s="2423" t="inlineStr">
        <is>
          <t>/</t>
        </is>
      </c>
      <c r="AS54" s="2616" t="n">
        <v>10</v>
      </c>
      <c r="AT54" s="2416" t="n"/>
      <c r="AU54" s="2618" t="n"/>
      <c r="AV54" s="2616" t="inlineStr">
        <is>
          <t>/</t>
        </is>
      </c>
      <c r="AW54" s="1688">
        <f>AW55+AW56</f>
        <v/>
      </c>
      <c r="AX54" s="2419" t="inlineStr">
        <is>
          <t>/</t>
        </is>
      </c>
      <c r="AY54" s="2619">
        <f>AY55+AY56</f>
        <v/>
      </c>
      <c r="AZ54" s="2419" t="n"/>
      <c r="BA54" s="2618" t="n"/>
      <c r="BB54" s="2616" t="inlineStr">
        <is>
          <t>/</t>
        </is>
      </c>
      <c r="BC54" s="1688">
        <f>BC55+BC56</f>
        <v/>
      </c>
      <c r="BD54" s="2419" t="inlineStr">
        <is>
          <t>/</t>
        </is>
      </c>
      <c r="BE54" s="1688">
        <f>BE55+BE56</f>
        <v/>
      </c>
      <c r="BF54" s="2419" t="inlineStr">
        <is>
          <t>/</t>
        </is>
      </c>
      <c r="BG54" s="2620" t="n">
        <v>7</v>
      </c>
      <c r="BH54" s="2621" t="inlineStr">
        <is>
          <t>/</t>
        </is>
      </c>
      <c r="BI54" s="1688" t="n">
        <v>72</v>
      </c>
      <c r="BJ54" s="2419" t="inlineStr">
        <is>
          <t>/</t>
        </is>
      </c>
      <c r="BK54" s="1688" t="n">
        <v>14</v>
      </c>
      <c r="BL54" s="2419" t="inlineStr">
        <is>
          <t>/</t>
        </is>
      </c>
      <c r="BM54" s="2621" t="n">
        <v>2</v>
      </c>
      <c r="BN54" s="927" t="n"/>
      <c r="BO54" s="126" t="n"/>
      <c r="BP54" s="126" t="n"/>
      <c r="BQ54" s="175" t="n"/>
      <c r="BR54" s="1957" t="n"/>
      <c r="BS54" s="1" t="n"/>
      <c r="BT54" s="1" t="n"/>
      <c r="BU54" s="1" t="n"/>
    </row>
    <row r="55">
      <c r="A55" s="435" t="n"/>
      <c r="B55" s="3202" t="inlineStr">
        <is>
          <t>2.5.1</t>
        </is>
      </c>
      <c r="C55" s="1089" t="n"/>
      <c r="D55" s="2058" t="inlineStr">
        <is>
          <t>Философия и методология науки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867" t="inlineStr">
        <is>
          <t>/</t>
        </is>
      </c>
      <c r="AA55" s="1689" t="n">
        <v>2</v>
      </c>
      <c r="AB55" s="2621" t="n"/>
      <c r="AC55" s="1689" t="n"/>
      <c r="AD55" s="867" t="inlineStr">
        <is>
          <t>/</t>
        </is>
      </c>
      <c r="AE55" s="1689" t="n">
        <v>124</v>
      </c>
      <c r="AF55" s="867" t="inlineStr">
        <is>
          <t>/</t>
        </is>
      </c>
      <c r="AG55" s="2613" t="n">
        <v>72</v>
      </c>
      <c r="AH55" s="132" t="n"/>
      <c r="AI55" s="2621" t="inlineStr">
        <is>
          <t>/</t>
        </is>
      </c>
      <c r="AJ55" s="1635" t="n">
        <v>20</v>
      </c>
      <c r="AK55" s="179" t="n"/>
      <c r="AL55" s="2423" t="inlineStr">
        <is>
          <t>/</t>
        </is>
      </c>
      <c r="AM55" s="1635" t="n">
        <v>10</v>
      </c>
      <c r="AN55" s="2423" t="n"/>
      <c r="AO55" s="1635" t="n"/>
      <c r="AP55" s="2423" t="n"/>
      <c r="AQ55" s="1635" t="n"/>
      <c r="AR55" s="2423" t="inlineStr">
        <is>
          <t>/</t>
        </is>
      </c>
      <c r="AS55" s="2621" t="n">
        <v>10</v>
      </c>
      <c r="AT55" s="2421" t="n"/>
      <c r="AU55" s="3672" t="n"/>
      <c r="AV55" s="2616" t="inlineStr">
        <is>
          <t>/</t>
        </is>
      </c>
      <c r="AW55" s="1635" t="n">
        <v>62</v>
      </c>
      <c r="AX55" s="2423" t="inlineStr">
        <is>
          <t>/</t>
        </is>
      </c>
      <c r="AY55" s="3123" t="n">
        <v>10</v>
      </c>
      <c r="AZ55" s="2423" t="n"/>
      <c r="BA55" s="3672" t="n"/>
      <c r="BB55" s="2621" t="inlineStr">
        <is>
          <t>/</t>
        </is>
      </c>
      <c r="BC55" s="1635" t="n">
        <v>62</v>
      </c>
      <c r="BD55" s="2423" t="inlineStr">
        <is>
          <t>/</t>
        </is>
      </c>
      <c r="BE55" s="1635" t="n">
        <v>10</v>
      </c>
      <c r="BF55" s="2423" t="inlineStr">
        <is>
          <t>/</t>
        </is>
      </c>
      <c r="BG55" s="1689" t="n">
        <v>3</v>
      </c>
      <c r="BH55" s="2621" t="n"/>
      <c r="BI55" s="1635" t="n"/>
      <c r="BJ55" s="2423" t="n"/>
      <c r="BK55" s="1635" t="n"/>
      <c r="BL55" s="2423" t="n"/>
      <c r="BM55" s="2621" t="n"/>
      <c r="BN55" s="828" t="inlineStr">
        <is>
          <t>УК-1</t>
        </is>
      </c>
      <c r="BO55" s="126" t="n"/>
      <c r="BP55" s="126" t="n"/>
      <c r="BQ55" s="175" t="n"/>
      <c r="BR55" s="1957" t="n"/>
      <c r="BS55" s="1" t="n"/>
      <c r="BT55" s="1" t="n"/>
      <c r="BU55" s="1" t="n"/>
    </row>
    <row r="56">
      <c r="A56" s="435" t="n"/>
      <c r="B56" s="3202" t="inlineStr">
        <is>
          <t>2.5.2</t>
        </is>
      </c>
      <c r="C56" s="1089" t="n"/>
      <c r="D56" s="2058" t="inlineStr">
        <is>
          <t>Иностранный язык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2" t="n"/>
      <c r="Z56" s="867" t="inlineStr">
        <is>
          <t>/</t>
        </is>
      </c>
      <c r="AA56" s="1689" t="n">
        <v>2</v>
      </c>
      <c r="AB56" s="2621" t="n"/>
      <c r="AC56" s="1689" t="n"/>
      <c r="AD56" s="867" t="inlineStr">
        <is>
          <t>/</t>
        </is>
      </c>
      <c r="AE56" s="1689" t="n">
        <v>142</v>
      </c>
      <c r="AF56" s="867" t="inlineStr">
        <is>
          <t>/</t>
        </is>
      </c>
      <c r="AG56" s="2613" t="n">
        <v>96</v>
      </c>
      <c r="AH56" s="132" t="n"/>
      <c r="AI56" s="2621" t="inlineStr">
        <is>
          <t>/</t>
        </is>
      </c>
      <c r="AJ56" s="1635" t="n">
        <v>26</v>
      </c>
      <c r="AK56" s="179" t="n"/>
      <c r="AL56" s="2423" t="n"/>
      <c r="AM56" s="1635" t="n"/>
      <c r="AN56" s="2423" t="n"/>
      <c r="AO56" s="1635" t="n"/>
      <c r="AP56" s="2423" t="inlineStr">
        <is>
          <t>/</t>
        </is>
      </c>
      <c r="AQ56" s="1635" t="n">
        <v>26</v>
      </c>
      <c r="AR56" s="2423" t="n"/>
      <c r="AS56" s="2621" t="n"/>
      <c r="AT56" s="2421" t="n"/>
      <c r="AU56" s="3672" t="n"/>
      <c r="AV56" s="2616" t="inlineStr">
        <is>
          <t>/</t>
        </is>
      </c>
      <c r="AW56" s="1635" t="n">
        <v>70</v>
      </c>
      <c r="AX56" s="2423" t="inlineStr">
        <is>
          <t>/</t>
        </is>
      </c>
      <c r="AY56" s="3123" t="n">
        <v>10</v>
      </c>
      <c r="AZ56" s="2423" t="n"/>
      <c r="BA56" s="3672" t="n"/>
      <c r="BB56" s="2621" t="inlineStr">
        <is>
          <t>/</t>
        </is>
      </c>
      <c r="BC56" s="1635" t="n">
        <v>72</v>
      </c>
      <c r="BD56" s="2423" t="inlineStr">
        <is>
          <t>/</t>
        </is>
      </c>
      <c r="BE56" s="1635" t="n">
        <v>16</v>
      </c>
      <c r="BF56" s="2423" t="inlineStr">
        <is>
          <t>/</t>
        </is>
      </c>
      <c r="BG56" s="1689" t="n">
        <v>4</v>
      </c>
      <c r="BH56" s="2621" t="n"/>
      <c r="BI56" s="1635" t="n"/>
      <c r="BJ56" s="2423" t="n"/>
      <c r="BK56" s="1635" t="n"/>
      <c r="BL56" s="2423" t="n"/>
      <c r="BM56" s="2621" t="n"/>
      <c r="BN56" s="828" t="inlineStr">
        <is>
          <t>УК-3</t>
        </is>
      </c>
      <c r="BO56" s="126" t="n"/>
      <c r="BP56" s="126" t="n"/>
      <c r="BQ56" s="175" t="n"/>
      <c r="BR56" s="1957" t="n"/>
      <c r="BS56" s="1" t="n"/>
      <c r="BT56" s="1" t="n"/>
      <c r="BU56" s="1" t="n"/>
    </row>
    <row r="57">
      <c r="A57" s="435" t="n"/>
      <c r="B57" s="2425" t="inlineStr">
        <is>
          <t>2.5.3</t>
        </is>
      </c>
      <c r="C57" s="1893" t="n"/>
      <c r="D57" s="2426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194" t="n"/>
      <c r="U57" s="194" t="n"/>
      <c r="V57" s="194" t="n"/>
      <c r="W57" s="194" t="n"/>
      <c r="X57" s="194" t="n"/>
      <c r="Y57" s="1971" t="n"/>
      <c r="Z57" s="2427" t="n"/>
      <c r="AA57" s="2428" t="n"/>
      <c r="AB57" s="2429" t="inlineStr">
        <is>
          <t>/</t>
        </is>
      </c>
      <c r="AC57" s="2428" t="inlineStr">
        <is>
          <t>3 д</t>
        </is>
      </c>
      <c r="AD57" s="2427" t="inlineStr">
        <is>
          <t>/</t>
        </is>
      </c>
      <c r="AE57" s="2428" t="n">
        <v>72</v>
      </c>
      <c r="AF57" s="2427" t="inlineStr">
        <is>
          <t>/</t>
        </is>
      </c>
      <c r="AG57" s="2428" t="n">
        <v>50</v>
      </c>
      <c r="AH57" s="1924" t="n"/>
      <c r="AI57" s="2429" t="inlineStr">
        <is>
          <t>/</t>
        </is>
      </c>
      <c r="AJ57" s="1892" t="n">
        <v>14</v>
      </c>
      <c r="AK57" s="1893" t="n"/>
      <c r="AL57" s="2043" t="inlineStr">
        <is>
          <t>/</t>
        </is>
      </c>
      <c r="AM57" s="2430" t="n">
        <v>8</v>
      </c>
      <c r="AN57" s="2043" t="inlineStr">
        <is>
          <t>/</t>
        </is>
      </c>
      <c r="AO57" s="2430" t="n">
        <v>6</v>
      </c>
      <c r="AP57" s="2043" t="n"/>
      <c r="AQ57" s="2430" t="n"/>
      <c r="AR57" s="2043" t="n"/>
      <c r="AS57" s="2429" t="n"/>
      <c r="AT57" s="2431" t="n"/>
      <c r="AU57" s="2435" t="n"/>
      <c r="AV57" s="2429" t="n"/>
      <c r="AW57" s="2432" t="n"/>
      <c r="AX57" s="2043" t="n"/>
      <c r="AY57" s="2432" t="n"/>
      <c r="AZ57" s="2043" t="n"/>
      <c r="BA57" s="2435" t="n"/>
      <c r="BB57" s="2433" t="n"/>
      <c r="BC57" s="2432" t="n"/>
      <c r="BD57" s="2434" t="n"/>
      <c r="BE57" s="2432" t="n"/>
      <c r="BF57" s="2434" t="n"/>
      <c r="BG57" s="2435" t="n"/>
      <c r="BH57" s="2429" t="inlineStr">
        <is>
          <t>/</t>
        </is>
      </c>
      <c r="BI57" s="2430" t="n">
        <v>72</v>
      </c>
      <c r="BJ57" s="2043" t="inlineStr">
        <is>
          <t>/</t>
        </is>
      </c>
      <c r="BK57" s="2430" t="n">
        <v>14</v>
      </c>
      <c r="BL57" s="2043" t="inlineStr">
        <is>
          <t>/</t>
        </is>
      </c>
      <c r="BM57" s="2429" t="n">
        <v>2</v>
      </c>
      <c r="BN57" s="2436" t="inlineStr">
        <is>
          <t>УК-2</t>
        </is>
      </c>
      <c r="BO57" s="1832" t="n"/>
      <c r="BP57" s="1832" t="n"/>
      <c r="BQ57" s="1924" t="n"/>
      <c r="BR57" s="1957" t="n"/>
      <c r="BS57" s="1" t="n"/>
      <c r="BT57" s="1" t="n"/>
      <c r="BU57" s="1" t="n"/>
    </row>
    <row r="58">
      <c r="A58" s="355" t="n"/>
      <c r="B58" s="1986" t="n"/>
      <c r="C58" s="356" t="n"/>
      <c r="D58" s="356" t="n"/>
      <c r="E58" s="356" t="n"/>
      <c r="F58" s="356" t="n"/>
      <c r="G58" s="356" t="n"/>
      <c r="H58" s="356" t="n"/>
      <c r="I58" s="356" t="n"/>
      <c r="J58" s="356" t="n"/>
      <c r="K58" s="356" t="n"/>
      <c r="L58" s="356" t="n"/>
      <c r="M58" s="356" t="n"/>
      <c r="N58" s="356" t="n"/>
      <c r="O58" s="356" t="n"/>
      <c r="P58" s="356" t="n"/>
      <c r="Q58" s="356" t="n"/>
      <c r="R58" s="356" t="n"/>
      <c r="S58" s="356" t="n"/>
      <c r="T58" s="356" t="n"/>
      <c r="U58" s="356" t="n"/>
      <c r="V58" s="356" t="n"/>
      <c r="W58" s="356" t="n"/>
      <c r="X58" s="356" t="n"/>
      <c r="Y58" s="356" t="n"/>
      <c r="Z58" s="356" t="n"/>
      <c r="AA58" s="356" t="n"/>
      <c r="AB58" s="356" t="n"/>
      <c r="AC58" s="356" t="n"/>
      <c r="AD58" s="356" t="n"/>
      <c r="AE58" s="356" t="n"/>
      <c r="AF58" s="356" t="n"/>
      <c r="AG58" s="356" t="n"/>
      <c r="AH58" s="356" t="n"/>
      <c r="AI58" s="356" t="n"/>
      <c r="AJ58" s="356" t="n"/>
      <c r="AK58" s="356" t="n"/>
      <c r="AL58" s="356" t="n"/>
      <c r="AM58" s="356" t="n"/>
      <c r="AN58" s="356" t="n"/>
      <c r="AO58" s="356" t="n"/>
      <c r="AP58" s="356" t="n"/>
      <c r="AQ58" s="356" t="n"/>
      <c r="AR58" s="356" t="n"/>
      <c r="AS58" s="356" t="n"/>
      <c r="AT58" s="356" t="n"/>
      <c r="AU58" s="356" t="n"/>
      <c r="AV58" s="356" t="n"/>
      <c r="AW58" s="356" t="n"/>
      <c r="AX58" s="356" t="n"/>
      <c r="AY58" s="356" t="n"/>
      <c r="AZ58" s="356" t="n"/>
      <c r="BA58" s="356" t="n"/>
      <c r="BB58" s="356" t="n"/>
      <c r="BC58" s="356" t="n"/>
      <c r="BD58" s="356" t="n"/>
      <c r="BE58" s="356" t="n"/>
      <c r="BF58" s="356" t="n"/>
      <c r="BG58" s="356" t="n"/>
      <c r="BH58" s="356" t="n"/>
      <c r="BI58" s="356" t="n"/>
      <c r="BJ58" s="356" t="n"/>
      <c r="BK58" s="356" t="n"/>
      <c r="BL58" s="356" t="n"/>
      <c r="BM58" s="356" t="n"/>
      <c r="BN58" s="355" t="n"/>
      <c r="BO58" s="355" t="n"/>
      <c r="BP58" s="355" t="n"/>
      <c r="BQ58" s="1" t="n"/>
      <c r="BR58" s="1" t="n"/>
      <c r="BS58" s="1" t="n"/>
      <c r="BT58" s="1" t="n"/>
      <c r="BU58" s="1" t="n"/>
    </row>
    <row r="59">
      <c r="A59" s="92" t="n"/>
      <c r="B59" s="1435" t="inlineStr">
        <is>
          <t>Количество часов учебных занятий</t>
        </is>
      </c>
      <c r="C59" s="123" t="n"/>
      <c r="D59" s="123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4" t="n"/>
      <c r="AD59" s="232">
        <f>AD33+AD41</f>
        <v/>
      </c>
      <c r="AE59" s="124" t="n"/>
      <c r="AF59" s="170">
        <f>AF33+AF41</f>
        <v/>
      </c>
      <c r="AG59" s="123" t="n"/>
      <c r="AH59" s="124" t="n"/>
      <c r="AI59" s="170">
        <f>AI33+AI41</f>
        <v/>
      </c>
      <c r="AJ59" s="123" t="n"/>
      <c r="AK59" s="124" t="n"/>
      <c r="AL59" s="170">
        <f>AL33+AL41</f>
        <v/>
      </c>
      <c r="AM59" s="124" t="n"/>
      <c r="AN59" s="170">
        <f>AN33+AN41</f>
        <v/>
      </c>
      <c r="AO59" s="124" t="n"/>
      <c r="AP59" s="170">
        <f>AP33+AP41</f>
        <v/>
      </c>
      <c r="AQ59" s="124" t="n"/>
      <c r="AR59" s="170">
        <f>AR33+AR41</f>
        <v/>
      </c>
      <c r="AS59" s="124" t="n"/>
      <c r="AT59" s="168" t="n"/>
      <c r="AU59" s="124" t="n"/>
      <c r="AV59" s="170">
        <f>AV33+AV41</f>
        <v/>
      </c>
      <c r="AW59" s="124" t="n"/>
      <c r="AX59" s="170">
        <f>AX33+AX41</f>
        <v/>
      </c>
      <c r="AY59" s="124" t="n"/>
      <c r="AZ59" s="170">
        <f>AZ33+AZ41</f>
        <v/>
      </c>
      <c r="BA59" s="124" t="n"/>
      <c r="BB59" s="168">
        <f>BB33+BB41</f>
        <v/>
      </c>
      <c r="BC59" s="124" t="n"/>
      <c r="BD59" s="170">
        <f>BD33+BD41</f>
        <v/>
      </c>
      <c r="BE59" s="124" t="n"/>
      <c r="BF59" s="170">
        <f>BF33+BF41</f>
        <v/>
      </c>
      <c r="BG59" s="124" t="n"/>
      <c r="BH59" s="169">
        <f>BH33+BH41</f>
        <v/>
      </c>
      <c r="BI59" s="124" t="n"/>
      <c r="BJ59" s="170">
        <f>BJ33+BJ41</f>
        <v/>
      </c>
      <c r="BK59" s="124" t="n"/>
      <c r="BL59" s="170">
        <f>BL33+BL41</f>
        <v/>
      </c>
      <c r="BM59" s="124" t="n"/>
      <c r="BN59" s="771" t="n"/>
      <c r="BO59" s="101" t="n"/>
      <c r="BP59" s="101" t="n"/>
      <c r="BQ59" s="104" t="n"/>
      <c r="BR59" s="1" t="n"/>
      <c r="BS59" s="1" t="n"/>
      <c r="BT59" s="1" t="n"/>
      <c r="BU59" s="1" t="n"/>
    </row>
    <row r="60">
      <c r="A60" s="92" t="n"/>
      <c r="B60" s="2826" t="inlineStr">
        <is>
          <t>Количество часов учебных занятий в неделю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089" t="n"/>
      <c r="AD60" s="663" t="n"/>
      <c r="AE60" s="179" t="n"/>
      <c r="AF60" s="495" t="n"/>
      <c r="AG60" s="131" t="n"/>
      <c r="AH60" s="179" t="n"/>
      <c r="AI60" s="496" t="n"/>
      <c r="AJ60" s="131" t="n"/>
      <c r="AK60" s="179" t="n"/>
      <c r="AL60" s="350" t="n"/>
      <c r="AM60" s="179" t="n"/>
      <c r="AN60" s="350" t="n"/>
      <c r="AO60" s="179" t="n"/>
      <c r="AP60" s="494" t="n">
        <v>0</v>
      </c>
      <c r="AQ60" s="179" t="n"/>
      <c r="AR60" s="352" t="n"/>
      <c r="AS60" s="179" t="n"/>
      <c r="AT60" s="180" t="n"/>
      <c r="AU60" s="179" t="n"/>
      <c r="AV60" s="494" t="n">
        <v>0</v>
      </c>
      <c r="AW60" s="179" t="n"/>
      <c r="AX60" s="352">
        <f>AX59/AV31</f>
        <v/>
      </c>
      <c r="AY60" s="179" t="n"/>
      <c r="AZ60" s="2231" t="n">
        <v>0</v>
      </c>
      <c r="BA60" s="179" t="n"/>
      <c r="BB60" s="2647" t="n">
        <v>0</v>
      </c>
      <c r="BC60" s="179" t="n"/>
      <c r="BD60" s="352">
        <f>BD59/BB31</f>
        <v/>
      </c>
      <c r="BE60" s="179" t="n"/>
      <c r="BF60" s="2231" t="n">
        <v>0</v>
      </c>
      <c r="BG60" s="179" t="n"/>
      <c r="BH60" s="2438" t="n">
        <v>0</v>
      </c>
      <c r="BI60" s="179" t="n"/>
      <c r="BJ60" s="352">
        <f>BJ59/BH31</f>
        <v/>
      </c>
      <c r="BK60" s="179" t="n"/>
      <c r="BL60" s="2231" t="n">
        <v>0</v>
      </c>
      <c r="BM60" s="179" t="n"/>
      <c r="BN60" s="112" t="n"/>
      <c r="BO60" s="1" t="n"/>
      <c r="BP60" s="1" t="n"/>
      <c r="BQ60" s="114" t="n"/>
      <c r="BR60" s="1" t="n"/>
      <c r="BS60" s="1" t="n"/>
      <c r="BT60" s="1" t="n"/>
      <c r="BU60" s="1" t="n"/>
    </row>
    <row r="61">
      <c r="A61" s="92" t="n"/>
      <c r="B61" s="2826" t="inlineStr">
        <is>
          <t>Количество курсовых проектов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089" t="n"/>
      <c r="AD61" s="663" t="n"/>
      <c r="AE61" s="179" t="n"/>
      <c r="AF61" s="495" t="n"/>
      <c r="AG61" s="131" t="n"/>
      <c r="AH61" s="179" t="n"/>
      <c r="AI61" s="496" t="n"/>
      <c r="AJ61" s="131" t="n"/>
      <c r="AK61" s="179" t="n"/>
      <c r="AL61" s="350" t="n"/>
      <c r="AM61" s="179" t="n"/>
      <c r="AN61" s="350" t="n"/>
      <c r="AO61" s="179" t="n"/>
      <c r="AP61" s="350" t="n"/>
      <c r="AQ61" s="179" t="n"/>
      <c r="AR61" s="350" t="n"/>
      <c r="AS61" s="179" t="n"/>
      <c r="AT61" s="180" t="n"/>
      <c r="AU61" s="179" t="n"/>
      <c r="AV61" s="350" t="n"/>
      <c r="AW61" s="179" t="n"/>
      <c r="AX61" s="350" t="n"/>
      <c r="AY61" s="179" t="n"/>
      <c r="AZ61" s="350" t="n"/>
      <c r="BA61" s="179" t="n"/>
      <c r="BB61" s="180" t="n"/>
      <c r="BC61" s="179" t="n"/>
      <c r="BD61" s="350" t="n"/>
      <c r="BE61" s="179" t="n"/>
      <c r="BF61" s="350" t="n"/>
      <c r="BG61" s="179" t="n"/>
      <c r="BH61" s="225" t="n"/>
      <c r="BI61" s="179" t="n"/>
      <c r="BJ61" s="350" t="n"/>
      <c r="BK61" s="179" t="n"/>
      <c r="BL61" s="350" t="n"/>
      <c r="BM61" s="179" t="n"/>
      <c r="BN61" s="112" t="n"/>
      <c r="BO61" s="1" t="n"/>
      <c r="BP61" s="1" t="n"/>
      <c r="BQ61" s="114" t="n"/>
      <c r="BR61" s="1" t="n"/>
      <c r="BS61" s="1" t="n"/>
      <c r="BT61" s="1" t="n"/>
      <c r="BU61" s="1" t="n"/>
    </row>
    <row r="62">
      <c r="A62" s="92" t="n"/>
      <c r="B62" s="2826" t="inlineStr">
        <is>
          <t>Количество курсовых работ</t>
        </is>
      </c>
      <c r="C62" s="126" t="n"/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089" t="n"/>
      <c r="AD62" s="663" t="n"/>
      <c r="AE62" s="179" t="n"/>
      <c r="AF62" s="495" t="n"/>
      <c r="AG62" s="131" t="n"/>
      <c r="AH62" s="179" t="n"/>
      <c r="AI62" s="496" t="n"/>
      <c r="AJ62" s="131" t="n"/>
      <c r="AK62" s="179" t="n"/>
      <c r="AL62" s="350" t="n"/>
      <c r="AM62" s="179" t="n"/>
      <c r="AN62" s="350" t="n"/>
      <c r="AO62" s="179" t="n"/>
      <c r="AP62" s="350" t="n"/>
      <c r="AQ62" s="179" t="n"/>
      <c r="AR62" s="350" t="n"/>
      <c r="AS62" s="179" t="n"/>
      <c r="AT62" s="180" t="n"/>
      <c r="AU62" s="179" t="n"/>
      <c r="AV62" s="350" t="n"/>
      <c r="AW62" s="179" t="n"/>
      <c r="AX62" s="350" t="n"/>
      <c r="AY62" s="179" t="n"/>
      <c r="AZ62" s="350" t="n"/>
      <c r="BA62" s="179" t="n"/>
      <c r="BB62" s="180" t="n"/>
      <c r="BC62" s="179" t="n"/>
      <c r="BD62" s="350" t="n"/>
      <c r="BE62" s="179" t="n"/>
      <c r="BF62" s="350" t="n"/>
      <c r="BG62" s="179" t="n"/>
      <c r="BH62" s="225" t="n"/>
      <c r="BI62" s="179" t="n"/>
      <c r="BJ62" s="350" t="n"/>
      <c r="BK62" s="179" t="n"/>
      <c r="BL62" s="350" t="n"/>
      <c r="BM62" s="179" t="n"/>
      <c r="BN62" s="112" t="n"/>
      <c r="BO62" s="1" t="n"/>
      <c r="BP62" s="1" t="n"/>
      <c r="BQ62" s="114" t="n"/>
      <c r="BR62" s="1" t="n"/>
      <c r="BS62" s="1" t="n"/>
      <c r="BT62" s="1" t="n"/>
      <c r="BU62" s="1" t="n"/>
    </row>
    <row r="63">
      <c r="A63" s="92" t="n"/>
      <c r="B63" s="2826" t="inlineStr">
        <is>
          <t>Количество экзаменов</t>
        </is>
      </c>
      <c r="C63" s="126" t="n"/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089" t="n"/>
      <c r="AD63" s="186">
        <f>AX63+BD63+BJ63</f>
        <v/>
      </c>
      <c r="AE63" s="179" t="n"/>
      <c r="AF63" s="495" t="n"/>
      <c r="AG63" s="131" t="n"/>
      <c r="AH63" s="179" t="n"/>
      <c r="AI63" s="496" t="n"/>
      <c r="AJ63" s="131" t="n"/>
      <c r="AK63" s="179" t="n"/>
      <c r="AL63" s="350" t="n"/>
      <c r="AM63" s="179" t="n"/>
      <c r="AN63" s="350" t="n"/>
      <c r="AO63" s="179" t="n"/>
      <c r="AP63" s="350" t="n"/>
      <c r="AQ63" s="179" t="n"/>
      <c r="AR63" s="350" t="n"/>
      <c r="AS63" s="179" t="n"/>
      <c r="AT63" s="180" t="n"/>
      <c r="AU63" s="179" t="n"/>
      <c r="AV63" s="350" t="n"/>
      <c r="AW63" s="179" t="n"/>
      <c r="AX63" s="352" t="n">
        <v>3</v>
      </c>
      <c r="AY63" s="179" t="n"/>
      <c r="AZ63" s="352" t="n"/>
      <c r="BA63" s="179" t="n"/>
      <c r="BB63" s="186" t="n"/>
      <c r="BC63" s="179" t="n"/>
      <c r="BD63" s="352" t="n">
        <v>2</v>
      </c>
      <c r="BE63" s="179" t="n"/>
      <c r="BF63" s="352" t="n"/>
      <c r="BG63" s="179" t="n"/>
      <c r="BH63" s="222" t="n"/>
      <c r="BI63" s="179" t="n"/>
      <c r="BJ63" s="352" t="n">
        <v>2</v>
      </c>
      <c r="BK63" s="179" t="n"/>
      <c r="BL63" s="350" t="n"/>
      <c r="BM63" s="179" t="n"/>
      <c r="BN63" s="112" t="n"/>
      <c r="BO63" s="1" t="n"/>
      <c r="BP63" s="1" t="n"/>
      <c r="BQ63" s="114" t="n"/>
      <c r="BR63" s="1" t="n"/>
      <c r="BS63" s="1" t="n"/>
      <c r="BT63" s="1" t="n"/>
      <c r="BU63" s="1" t="n"/>
    </row>
    <row r="64">
      <c r="A64" s="92" t="n"/>
      <c r="B64" s="1987" t="inlineStr">
        <is>
          <t>Количество зачетов</t>
        </is>
      </c>
      <c r="C64" s="1832" t="n"/>
      <c r="D64" s="1832" t="n"/>
      <c r="E64" s="1832" t="n"/>
      <c r="F64" s="1832" t="n"/>
      <c r="G64" s="1832" t="n"/>
      <c r="H64" s="1832" t="n"/>
      <c r="I64" s="1832" t="n"/>
      <c r="J64" s="1832" t="n"/>
      <c r="K64" s="1832" t="n"/>
      <c r="L64" s="1832" t="n"/>
      <c r="M64" s="1832" t="n"/>
      <c r="N64" s="1832" t="n"/>
      <c r="O64" s="1832" t="n"/>
      <c r="P64" s="1832" t="n"/>
      <c r="Q64" s="1832" t="n"/>
      <c r="R64" s="1832" t="n"/>
      <c r="S64" s="1832" t="n"/>
      <c r="T64" s="1832" t="n"/>
      <c r="U64" s="1832" t="n"/>
      <c r="V64" s="1832" t="n"/>
      <c r="W64" s="1832" t="n"/>
      <c r="X64" s="1832" t="n"/>
      <c r="Y64" s="1832" t="n"/>
      <c r="Z64" s="1832" t="n"/>
      <c r="AA64" s="1832" t="n"/>
      <c r="AB64" s="1832" t="n"/>
      <c r="AC64" s="1893" t="n"/>
      <c r="AD64" s="1988">
        <f>AX64+BD64+BJ64</f>
        <v/>
      </c>
      <c r="AE64" s="1059" t="n"/>
      <c r="AF64" s="1989" t="n"/>
      <c r="AG64" s="194" t="n"/>
      <c r="AH64" s="1059" t="n"/>
      <c r="AI64" s="1990" t="n"/>
      <c r="AJ64" s="194" t="n"/>
      <c r="AK64" s="1059" t="n"/>
      <c r="AL64" s="1538" t="n"/>
      <c r="AM64" s="1059" t="n"/>
      <c r="AN64" s="1538" t="n"/>
      <c r="AO64" s="1059" t="n"/>
      <c r="AP64" s="1538" t="n"/>
      <c r="AQ64" s="1059" t="n"/>
      <c r="AR64" s="1538" t="n"/>
      <c r="AS64" s="1059" t="n"/>
      <c r="AT64" s="1991" t="n"/>
      <c r="AU64" s="1059" t="n"/>
      <c r="AV64" s="1538" t="n"/>
      <c r="AW64" s="1059" t="n"/>
      <c r="AX64" s="1988" t="n">
        <v>3</v>
      </c>
      <c r="AY64" s="1059" t="n"/>
      <c r="AZ64" s="1988" t="n"/>
      <c r="BA64" s="1059" t="n"/>
      <c r="BB64" s="2439" t="n"/>
      <c r="BC64" s="1059" t="n"/>
      <c r="BD64" s="1988" t="n">
        <v>3</v>
      </c>
      <c r="BE64" s="1059" t="n"/>
      <c r="BF64" s="1988" t="n"/>
      <c r="BG64" s="1059" t="n"/>
      <c r="BH64" s="2440" t="n"/>
      <c r="BI64" s="1059" t="n"/>
      <c r="BJ64" s="1988" t="n">
        <v>3</v>
      </c>
      <c r="BK64" s="1059" t="n"/>
      <c r="BL64" s="1538" t="n"/>
      <c r="BM64" s="1059" t="n"/>
      <c r="BN64" s="606" t="n"/>
      <c r="BO64" s="544" t="n"/>
      <c r="BP64" s="544" t="n"/>
      <c r="BQ64" s="607" t="n"/>
      <c r="BR64" s="1" t="n"/>
      <c r="BS64" s="1" t="n"/>
      <c r="BT64" s="1" t="n"/>
      <c r="BU64" s="1" t="n"/>
    </row>
    <row r="65">
      <c r="A65" s="355" t="n"/>
      <c r="B65" s="356" t="n"/>
      <c r="C65" s="356" t="n"/>
      <c r="D65" s="356" t="n"/>
      <c r="E65" s="356" t="n"/>
      <c r="F65" s="356" t="n"/>
      <c r="G65" s="356" t="n"/>
      <c r="H65" s="356" t="n"/>
      <c r="I65" s="356" t="n"/>
      <c r="J65" s="356" t="n"/>
      <c r="K65" s="356" t="n"/>
      <c r="L65" s="356" t="n"/>
      <c r="M65" s="356" t="n"/>
      <c r="N65" s="356" t="n"/>
      <c r="O65" s="356" t="n"/>
      <c r="P65" s="356" t="n"/>
      <c r="Q65" s="356" t="n"/>
      <c r="R65" s="356" t="n"/>
      <c r="S65" s="356" t="n"/>
      <c r="T65" s="356" t="n"/>
      <c r="U65" s="356" t="n"/>
      <c r="V65" s="356" t="n"/>
      <c r="W65" s="356" t="n"/>
      <c r="X65" s="356" t="n"/>
      <c r="Y65" s="356" t="n"/>
      <c r="Z65" s="356" t="n"/>
      <c r="AA65" s="356" t="n"/>
      <c r="AB65" s="356" t="n"/>
      <c r="AC65" s="356" t="n"/>
      <c r="AD65" s="356" t="n"/>
      <c r="AE65" s="356" t="n"/>
      <c r="AF65" s="1992" t="n"/>
      <c r="AG65" s="1992" t="n"/>
      <c r="AH65" s="1992" t="n"/>
      <c r="AI65" s="1992" t="n"/>
      <c r="AJ65" s="1992" t="n"/>
      <c r="AK65" s="1992" t="n"/>
      <c r="AL65" s="1992" t="n"/>
      <c r="AM65" s="1992" t="n"/>
      <c r="AN65" s="1992" t="n"/>
      <c r="AO65" s="1992" t="n"/>
      <c r="AP65" s="1992" t="n"/>
      <c r="AQ65" s="1992" t="n"/>
      <c r="AR65" s="1992" t="n"/>
      <c r="AS65" s="1992" t="n"/>
      <c r="AT65" s="356" t="n"/>
      <c r="AU65" s="356" t="n"/>
      <c r="AV65" s="356" t="n"/>
      <c r="AW65" s="356" t="n"/>
      <c r="AX65" s="356" t="n"/>
      <c r="AY65" s="356" t="n"/>
      <c r="AZ65" s="356" t="n"/>
      <c r="BA65" s="356" t="n"/>
      <c r="BB65" s="356" t="n"/>
      <c r="BC65" s="356" t="n"/>
      <c r="BD65" s="356" t="n"/>
      <c r="BE65" s="356" t="n"/>
      <c r="BF65" s="356" t="n"/>
      <c r="BG65" s="356" t="n"/>
      <c r="BH65" s="356" t="n"/>
      <c r="BI65" s="356" t="n"/>
      <c r="BJ65" s="356" t="n"/>
      <c r="BK65" s="356" t="n"/>
      <c r="BL65" s="356" t="n"/>
      <c r="BM65" s="356" t="n"/>
      <c r="BN65" s="356" t="n"/>
      <c r="BO65" s="356" t="n"/>
      <c r="BP65" s="356" t="n"/>
      <c r="BQ65" s="356" t="n"/>
      <c r="BR65" s="355" t="n"/>
      <c r="BS65" s="1" t="n"/>
      <c r="BT65" s="1" t="n"/>
      <c r="BU65" s="1" t="n"/>
    </row>
    <row r="66">
      <c r="A66" s="92" t="n"/>
      <c r="B66" s="505" t="inlineStr">
        <is>
          <t>IV. Производственная практика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8" t="n"/>
      <c r="O66" s="108" t="n"/>
      <c r="P66" s="108" t="n"/>
      <c r="Q66" s="108" t="n"/>
      <c r="R66" s="108" t="n"/>
      <c r="S66" s="108" t="n"/>
      <c r="T66" s="108" t="n"/>
      <c r="U66" s="108" t="n"/>
      <c r="V66" s="108" t="n"/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8" t="n"/>
      <c r="AF66" s="109" t="n"/>
      <c r="AG66" s="813" t="inlineStr">
        <is>
          <t>V. Магистерская диссертация</t>
        </is>
      </c>
      <c r="AH66" s="108" t="n"/>
      <c r="AI66" s="108" t="n"/>
      <c r="AJ66" s="108" t="n"/>
      <c r="AK66" s="108" t="n"/>
      <c r="AL66" s="108" t="n"/>
      <c r="AM66" s="108" t="n"/>
      <c r="AN66" s="108" t="n"/>
      <c r="AO66" s="108" t="n"/>
      <c r="AP66" s="108" t="n"/>
      <c r="AQ66" s="108" t="n"/>
      <c r="AR66" s="108" t="n"/>
      <c r="AS66" s="108" t="n"/>
      <c r="AT66" s="108" t="n"/>
      <c r="AU66" s="108" t="n"/>
      <c r="AV66" s="108" t="n"/>
      <c r="AW66" s="108" t="n"/>
      <c r="AX66" s="109" t="n"/>
      <c r="AY66" s="506" t="inlineStr">
        <is>
          <t xml:space="preserve">VI. Итоговая аттестация </t>
        </is>
      </c>
      <c r="AZ66" s="108" t="n"/>
      <c r="BA66" s="108" t="n"/>
      <c r="BB66" s="108" t="n"/>
      <c r="BC66" s="108" t="n"/>
      <c r="BD66" s="108" t="n"/>
      <c r="BE66" s="108" t="n"/>
      <c r="BF66" s="108" t="n"/>
      <c r="BG66" s="108" t="n"/>
      <c r="BH66" s="108" t="n"/>
      <c r="BI66" s="108" t="n"/>
      <c r="BJ66" s="108" t="n"/>
      <c r="BK66" s="108" t="n"/>
      <c r="BL66" s="108" t="n"/>
      <c r="BM66" s="108" t="n"/>
      <c r="BN66" s="108" t="n"/>
      <c r="BO66" s="108" t="n"/>
      <c r="BP66" s="108" t="n"/>
      <c r="BQ66" s="148" t="n"/>
      <c r="BR66" s="1" t="n"/>
      <c r="BS66" s="1" t="n"/>
      <c r="BT66" s="1" t="n"/>
      <c r="BU66" s="1" t="n"/>
    </row>
    <row r="67">
      <c r="A67" s="92" t="n"/>
      <c r="B67" s="120" t="inlineStr">
        <is>
          <t>Название практики</t>
        </is>
      </c>
      <c r="C67" s="108" t="n"/>
      <c r="D67" s="108" t="n"/>
      <c r="E67" s="108" t="n"/>
      <c r="F67" s="108" t="n"/>
      <c r="G67" s="108" t="n"/>
      <c r="H67" s="108" t="n"/>
      <c r="I67" s="108" t="n"/>
      <c r="J67" s="108" t="n"/>
      <c r="K67" s="108" t="n"/>
      <c r="L67" s="108" t="n"/>
      <c r="M67" s="108" t="n"/>
      <c r="N67" s="109" t="n"/>
      <c r="O67" s="250" t="inlineStr">
        <is>
          <t>Семестр</t>
        </is>
      </c>
      <c r="P67" s="108" t="n"/>
      <c r="Q67" s="108" t="n"/>
      <c r="R67" s="108" t="n"/>
      <c r="S67" s="109" t="n"/>
      <c r="T67" s="250" t="inlineStr">
        <is>
          <t>Недель</t>
        </is>
      </c>
      <c r="U67" s="108" t="n"/>
      <c r="V67" s="108" t="n"/>
      <c r="W67" s="109" t="n"/>
      <c r="X67" s="250" t="inlineStr">
        <is>
          <t>Зачетных единиц</t>
        </is>
      </c>
      <c r="Y67" s="108" t="n"/>
      <c r="Z67" s="108" t="n"/>
      <c r="AA67" s="108" t="n"/>
      <c r="AB67" s="108" t="n"/>
      <c r="AC67" s="108" t="n"/>
      <c r="AD67" s="108" t="n"/>
      <c r="AE67" s="108" t="n"/>
      <c r="AF67" s="109" t="n"/>
      <c r="AG67" s="250" t="inlineStr">
        <is>
          <t>Семестр</t>
        </is>
      </c>
      <c r="AH67" s="108" t="n"/>
      <c r="AI67" s="108" t="n"/>
      <c r="AJ67" s="108" t="n"/>
      <c r="AK67" s="108" t="n"/>
      <c r="AL67" s="108" t="n"/>
      <c r="AM67" s="109" t="n"/>
      <c r="AN67" s="250" t="inlineStr">
        <is>
          <t>Недель</t>
        </is>
      </c>
      <c r="AO67" s="108" t="n"/>
      <c r="AP67" s="108" t="n"/>
      <c r="AQ67" s="109" t="n"/>
      <c r="AR67" s="250" t="inlineStr">
        <is>
          <t>Зачетных единиц</t>
        </is>
      </c>
      <c r="AS67" s="108" t="n"/>
      <c r="AT67" s="108" t="n"/>
      <c r="AU67" s="108" t="n"/>
      <c r="AV67" s="108" t="n"/>
      <c r="AW67" s="108" t="n"/>
      <c r="AX67" s="109" t="n"/>
      <c r="AY67" s="1993" t="inlineStr">
        <is>
          <t>Защита магистерской диссертации</t>
        </is>
      </c>
      <c r="AZ67" s="101" t="n"/>
      <c r="BA67" s="101" t="n"/>
      <c r="BB67" s="101" t="n"/>
      <c r="BC67" s="101" t="n"/>
      <c r="BD67" s="101" t="n"/>
      <c r="BE67" s="101" t="n"/>
      <c r="BF67" s="101" t="n"/>
      <c r="BG67" s="101" t="n"/>
      <c r="BH67" s="101" t="n"/>
      <c r="BI67" s="101" t="n"/>
      <c r="BJ67" s="101" t="n"/>
      <c r="BK67" s="101" t="n"/>
      <c r="BL67" s="101" t="n"/>
      <c r="BM67" s="101" t="n"/>
      <c r="BN67" s="101" t="n"/>
      <c r="BO67" s="101" t="n"/>
      <c r="BP67" s="101" t="n"/>
      <c r="BQ67" s="104" t="n"/>
      <c r="BR67" s="1" t="n"/>
      <c r="BS67" s="1" t="n"/>
      <c r="BT67" s="1" t="n"/>
      <c r="BU67" s="1" t="n"/>
    </row>
    <row r="68">
      <c r="A68" s="92" t="n"/>
      <c r="B68" s="120" t="inlineStr">
        <is>
          <t>Научно-исследовательская</t>
        </is>
      </c>
      <c r="C68" s="108" t="n"/>
      <c r="D68" s="108" t="n"/>
      <c r="E68" s="108" t="n"/>
      <c r="F68" s="108" t="n"/>
      <c r="G68" s="108" t="n"/>
      <c r="H68" s="108" t="n"/>
      <c r="I68" s="108" t="n"/>
      <c r="J68" s="108" t="n"/>
      <c r="K68" s="108" t="n"/>
      <c r="L68" s="108" t="n"/>
      <c r="M68" s="108" t="n"/>
      <c r="N68" s="109" t="n"/>
      <c r="O68" s="250" t="n">
        <v>3</v>
      </c>
      <c r="P68" s="108" t="n"/>
      <c r="Q68" s="108" t="n"/>
      <c r="R68" s="108" t="n"/>
      <c r="S68" s="109" t="n"/>
      <c r="T68" s="250" t="n">
        <v>2</v>
      </c>
      <c r="U68" s="108" t="n"/>
      <c r="V68" s="108" t="n"/>
      <c r="W68" s="109" t="n"/>
      <c r="X68" s="250" t="n">
        <v>3</v>
      </c>
      <c r="Y68" s="108" t="n"/>
      <c r="Z68" s="108" t="n"/>
      <c r="AA68" s="108" t="n"/>
      <c r="AB68" s="108" t="n"/>
      <c r="AC68" s="108" t="n"/>
      <c r="AD68" s="108" t="n"/>
      <c r="AE68" s="108" t="n"/>
      <c r="AF68" s="109" t="n"/>
      <c r="AG68" s="250" t="n">
        <v>3</v>
      </c>
      <c r="AH68" s="108" t="n"/>
      <c r="AI68" s="108" t="n"/>
      <c r="AJ68" s="108" t="n"/>
      <c r="AK68" s="108" t="n"/>
      <c r="AL68" s="108" t="n"/>
      <c r="AM68" s="109" t="n"/>
      <c r="AN68" s="250" t="n">
        <v>8</v>
      </c>
      <c r="AO68" s="108" t="n"/>
      <c r="AP68" s="108" t="n"/>
      <c r="AQ68" s="109" t="n"/>
      <c r="AR68" s="250" t="n">
        <v>12</v>
      </c>
      <c r="AS68" s="108" t="n"/>
      <c r="AT68" s="108" t="n"/>
      <c r="AU68" s="108" t="n"/>
      <c r="AV68" s="108" t="n"/>
      <c r="AW68" s="108" t="n"/>
      <c r="AX68" s="109" t="n"/>
      <c r="AY68" s="1848" t="n"/>
      <c r="AZ68" s="544" t="n"/>
      <c r="BA68" s="544" t="n"/>
      <c r="BB68" s="544" t="n"/>
      <c r="BC68" s="544" t="n"/>
      <c r="BD68" s="544" t="n"/>
      <c r="BE68" s="544" t="n"/>
      <c r="BF68" s="544" t="n"/>
      <c r="BG68" s="544" t="n"/>
      <c r="BH68" s="544" t="n"/>
      <c r="BI68" s="544" t="n"/>
      <c r="BJ68" s="544" t="n"/>
      <c r="BK68" s="544" t="n"/>
      <c r="BL68" s="544" t="n"/>
      <c r="BM68" s="544" t="n"/>
      <c r="BN68" s="544" t="n"/>
      <c r="BO68" s="544" t="n"/>
      <c r="BP68" s="544" t="n"/>
      <c r="BQ68" s="607" t="n"/>
      <c r="BR68" s="1" t="n"/>
      <c r="BS68" s="1" t="n"/>
      <c r="BT68" s="1" t="n"/>
      <c r="BU68" s="1" t="n"/>
    </row>
    <row r="69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10" t="n"/>
      <c r="BL69" s="10" t="n"/>
      <c r="BM69" s="10" t="n"/>
      <c r="BN69" s="509" t="n"/>
      <c r="BO69" s="509" t="n"/>
      <c r="BP69" s="509" t="n"/>
      <c r="BQ69" s="10" t="n"/>
      <c r="BR69" s="10" t="n"/>
      <c r="BS69" s="1" t="n"/>
      <c r="BT69" s="1" t="n"/>
      <c r="BU69" s="1" t="n"/>
    </row>
    <row r="70">
      <c r="A70" s="41" t="n"/>
      <c r="B70" s="20" t="inlineStr">
        <is>
          <t>VII. Матрица компетенций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/>
      <c r="AM70" s="1" t="n"/>
      <c r="AN70" s="1" t="n"/>
      <c r="AO70" s="1" t="n"/>
      <c r="AP70" s="1" t="n"/>
      <c r="AQ70" s="1" t="n"/>
      <c r="AR70" s="1" t="n"/>
      <c r="AS70" s="1" t="n"/>
      <c r="AT70" s="1" t="n"/>
      <c r="AU70" s="1" t="n"/>
      <c r="AV70" s="1" t="n"/>
      <c r="AW70" s="1" t="n"/>
      <c r="AX70" s="1" t="n"/>
      <c r="AY70" s="1" t="n"/>
      <c r="AZ70" s="1" t="n"/>
      <c r="BA70" s="1" t="n"/>
      <c r="BB70" s="1" t="n"/>
      <c r="BC70" s="1" t="n"/>
      <c r="BD70" s="1" t="n"/>
      <c r="BE70" s="1" t="n"/>
      <c r="BF70" s="1" t="n"/>
      <c r="BG70" s="1" t="n"/>
      <c r="BH70" s="1" t="n"/>
      <c r="BI70" s="1" t="n"/>
      <c r="BJ70" s="1" t="n"/>
      <c r="BK70" s="1" t="n"/>
      <c r="BL70" s="1" t="n"/>
      <c r="BM70" s="1" t="n"/>
      <c r="BN70" s="1" t="n"/>
      <c r="BO70" s="1" t="n"/>
      <c r="BP70" s="1" t="n"/>
      <c r="BQ70" s="41" t="n"/>
      <c r="BR70" s="41" t="n"/>
      <c r="BS70" s="1" t="n"/>
      <c r="BT70" s="1" t="n"/>
      <c r="BU70" s="1" t="n"/>
    </row>
    <row r="71">
      <c r="A71" s="90" t="n"/>
      <c r="B71" s="3673" t="inlineStr">
        <is>
          <t>Код компетенции</t>
        </is>
      </c>
      <c r="C71" s="108" t="n"/>
      <c r="D71" s="108" t="n"/>
      <c r="E71" s="108" t="n"/>
      <c r="F71" s="108" t="n"/>
      <c r="G71" s="109" t="n"/>
      <c r="H71" s="2830" t="inlineStr">
        <is>
          <t>Наименование компетенции</t>
        </is>
      </c>
      <c r="I71" s="108" t="n"/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08" t="n"/>
      <c r="AF71" s="108" t="n"/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08" t="n"/>
      <c r="AZ71" s="108" t="n"/>
      <c r="BA71" s="108" t="n"/>
      <c r="BB71" s="108" t="n"/>
      <c r="BC71" s="108" t="n"/>
      <c r="BD71" s="108" t="n"/>
      <c r="BE71" s="108" t="n"/>
      <c r="BF71" s="108" t="n"/>
      <c r="BG71" s="108" t="n"/>
      <c r="BH71" s="108" t="n"/>
      <c r="BI71" s="108" t="n"/>
      <c r="BJ71" s="2655" t="inlineStr">
        <is>
          <t>Код модуля, учебной дисциплины</t>
        </is>
      </c>
      <c r="BK71" s="108" t="n"/>
      <c r="BL71" s="108" t="n"/>
      <c r="BM71" s="108" t="n"/>
      <c r="BN71" s="108" t="n"/>
      <c r="BO71" s="108" t="n"/>
      <c r="BP71" s="108" t="n"/>
      <c r="BQ71" s="109" t="n"/>
      <c r="BR71" s="1" t="n"/>
      <c r="BS71" s="1" t="n"/>
      <c r="BT71" s="1" t="n"/>
      <c r="BU71" s="1" t="n"/>
    </row>
    <row r="72">
      <c r="A72" s="90" t="n"/>
      <c r="B72" s="171" t="inlineStr">
        <is>
          <t>УК-1</t>
        </is>
      </c>
      <c r="C72" s="123" t="n"/>
      <c r="D72" s="123" t="n"/>
      <c r="E72" s="123" t="n"/>
      <c r="F72" s="123" t="n"/>
      <c r="G72" s="161" t="n"/>
      <c r="H72" s="3674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23" t="n"/>
      <c r="BJ72" s="3675" t="inlineStr">
        <is>
          <t>1.2.1, 2.5.1</t>
        </is>
      </c>
      <c r="BK72" s="206" t="n"/>
      <c r="BL72" s="206" t="n"/>
      <c r="BM72" s="206" t="n"/>
      <c r="BN72" s="206" t="n"/>
      <c r="BO72" s="206" t="n"/>
      <c r="BP72" s="206" t="n"/>
      <c r="BQ72" s="139" t="n"/>
      <c r="BR72" s="1" t="n"/>
      <c r="BS72" s="1" t="n"/>
      <c r="BT72" s="1" t="n"/>
      <c r="BU72" s="1" t="n"/>
    </row>
    <row r="73">
      <c r="A73" s="90" t="n"/>
      <c r="B73" s="182" t="inlineStr">
        <is>
          <t>УК-2</t>
        </is>
      </c>
      <c r="C73" s="126" t="n"/>
      <c r="D73" s="126" t="n"/>
      <c r="E73" s="126" t="n"/>
      <c r="F73" s="126" t="n"/>
      <c r="G73" s="175" t="n"/>
      <c r="H73" s="36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623" t="inlineStr">
        <is>
          <t>1.2.2, 2.5.3</t>
        </is>
      </c>
      <c r="BK73" s="131" t="n"/>
      <c r="BL73" s="131" t="n"/>
      <c r="BM73" s="131" t="n"/>
      <c r="BN73" s="131" t="n"/>
      <c r="BO73" s="131" t="n"/>
      <c r="BP73" s="131" t="n"/>
      <c r="BQ73" s="179" t="n"/>
      <c r="BR73" s="1" t="n"/>
      <c r="BS73" s="1" t="n"/>
      <c r="BT73" s="1" t="n"/>
      <c r="BU73" s="1" t="n"/>
    </row>
    <row r="74">
      <c r="A74" s="90" t="n"/>
      <c r="B74" s="182" t="inlineStr">
        <is>
          <t>УК-3</t>
        </is>
      </c>
      <c r="C74" s="126" t="n"/>
      <c r="D74" s="126" t="n"/>
      <c r="E74" s="126" t="n"/>
      <c r="F74" s="126" t="n"/>
      <c r="G74" s="175" t="n"/>
      <c r="H74" s="36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623" t="inlineStr">
        <is>
          <t>2.1, 2.5.2</t>
        </is>
      </c>
      <c r="BK74" s="131" t="n"/>
      <c r="BL74" s="131" t="n"/>
      <c r="BM74" s="131" t="n"/>
      <c r="BN74" s="131" t="n"/>
      <c r="BO74" s="131" t="n"/>
      <c r="BP74" s="131" t="n"/>
      <c r="BQ74" s="179" t="n"/>
      <c r="BR74" s="1" t="n"/>
      <c r="BS74" s="1" t="n"/>
      <c r="BT74" s="1" t="n"/>
      <c r="BU74" s="1" t="n"/>
    </row>
    <row r="75">
      <c r="A75" s="90" t="n"/>
      <c r="B75" s="182" t="inlineStr">
        <is>
          <t>УК-4</t>
        </is>
      </c>
      <c r="C75" s="126" t="n"/>
      <c r="D75" s="126" t="n"/>
      <c r="E75" s="126" t="n"/>
      <c r="F75" s="126" t="n"/>
      <c r="G75" s="175" t="n"/>
      <c r="H75" s="36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623" t="inlineStr">
        <is>
          <t>1.2.1</t>
        </is>
      </c>
      <c r="BK75" s="131" t="n"/>
      <c r="BL75" s="131" t="n"/>
      <c r="BM75" s="131" t="n"/>
      <c r="BN75" s="131" t="n"/>
      <c r="BO75" s="131" t="n"/>
      <c r="BP75" s="131" t="n"/>
      <c r="BQ75" s="179" t="n"/>
      <c r="BR75" s="1" t="n"/>
      <c r="BS75" s="1" t="n"/>
      <c r="BT75" s="1" t="n"/>
      <c r="BU75" s="1" t="n"/>
    </row>
    <row r="76">
      <c r="A76" s="90" t="n"/>
      <c r="B76" s="182" t="inlineStr">
        <is>
          <t>УК-5</t>
        </is>
      </c>
      <c r="C76" s="126" t="n"/>
      <c r="D76" s="126" t="n"/>
      <c r="E76" s="126" t="n"/>
      <c r="F76" s="126" t="n"/>
      <c r="G76" s="175" t="n"/>
      <c r="H76" s="3676" t="inlineStr">
        <is>
          <t>Развивать инновационную восприимчивость и способность к инновационной деятельности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623" t="inlineStr">
        <is>
          <t>1.2.1, 1.2.2</t>
        </is>
      </c>
      <c r="BK76" s="131" t="n"/>
      <c r="BL76" s="131" t="n"/>
      <c r="BM76" s="131" t="n"/>
      <c r="BN76" s="131" t="n"/>
      <c r="BO76" s="131" t="n"/>
      <c r="BP76" s="131" t="n"/>
      <c r="BQ76" s="179" t="n"/>
      <c r="BR76" s="1" t="n"/>
      <c r="BS76" s="1" t="n"/>
      <c r="BT76" s="1" t="n"/>
      <c r="BU76" s="1" t="n"/>
    </row>
    <row r="77">
      <c r="A77" s="90" t="n"/>
      <c r="B77" s="182" t="inlineStr">
        <is>
          <t>УК-6</t>
        </is>
      </c>
      <c r="C77" s="126" t="n"/>
      <c r="D77" s="126" t="n"/>
      <c r="E77" s="126" t="n"/>
      <c r="F77" s="126" t="n"/>
      <c r="G77" s="175" t="n"/>
      <c r="H77" s="2281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623" t="inlineStr">
        <is>
          <t>1.2.1, 1.2.2</t>
        </is>
      </c>
      <c r="BK77" s="131" t="n"/>
      <c r="BL77" s="131" t="n"/>
      <c r="BM77" s="131" t="n"/>
      <c r="BN77" s="131" t="n"/>
      <c r="BO77" s="131" t="n"/>
      <c r="BP77" s="131" t="n"/>
      <c r="BQ77" s="179" t="n"/>
      <c r="BR77" s="1" t="n"/>
      <c r="BS77" s="1" t="n"/>
      <c r="BT77" s="1" t="n"/>
      <c r="BU77" s="1" t="n"/>
    </row>
    <row r="78">
      <c r="A78" s="90" t="n"/>
      <c r="B78" s="182" t="inlineStr">
        <is>
          <t>УК-7</t>
        </is>
      </c>
      <c r="C78" s="126" t="n"/>
      <c r="D78" s="126" t="n"/>
      <c r="E78" s="126" t="n"/>
      <c r="F78" s="126" t="n"/>
      <c r="G78" s="175" t="n"/>
      <c r="H78" s="228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623" t="inlineStr">
        <is>
          <t>1.2.2</t>
        </is>
      </c>
      <c r="BK78" s="131" t="n"/>
      <c r="BL78" s="131" t="n"/>
      <c r="BM78" s="131" t="n"/>
      <c r="BN78" s="131" t="n"/>
      <c r="BO78" s="131" t="n"/>
      <c r="BP78" s="131" t="n"/>
      <c r="BQ78" s="179" t="n"/>
      <c r="BR78" s="1" t="n"/>
      <c r="BS78" s="1" t="n"/>
      <c r="BT78" s="1" t="n"/>
      <c r="BU78" s="1" t="n"/>
    </row>
    <row r="79">
      <c r="A79" s="514" t="n"/>
      <c r="B79" s="182" t="inlineStr">
        <is>
          <t>УПК-1</t>
        </is>
      </c>
      <c r="C79" s="126" t="n"/>
      <c r="D79" s="126" t="n"/>
      <c r="E79" s="126" t="n"/>
      <c r="F79" s="126" t="n"/>
      <c r="G79" s="175" t="n"/>
      <c r="H79" s="3677" t="inlineStr">
        <is>
          <t xml:space="preserve">Применять навыки конструкционного совершенствования технологического оборудования 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623" t="inlineStr">
        <is>
          <t>1.1.1</t>
        </is>
      </c>
      <c r="BK79" s="131" t="n"/>
      <c r="BL79" s="131" t="n"/>
      <c r="BM79" s="131" t="n"/>
      <c r="BN79" s="131" t="n"/>
      <c r="BO79" s="131" t="n"/>
      <c r="BP79" s="131" t="n"/>
      <c r="BQ79" s="179" t="n"/>
      <c r="BR79" s="1" t="n"/>
      <c r="BS79" s="1" t="n"/>
      <c r="BT79" s="1" t="n"/>
      <c r="BU79" s="1" t="n"/>
    </row>
    <row r="80">
      <c r="A80" s="514" t="n"/>
      <c r="B80" s="182" t="inlineStr">
        <is>
          <t>УПК-2</t>
        </is>
      </c>
      <c r="C80" s="126" t="n"/>
      <c r="D80" s="126" t="n"/>
      <c r="E80" s="126" t="n"/>
      <c r="F80" s="126" t="n"/>
      <c r="G80" s="175" t="n"/>
      <c r="H80" s="3677" t="inlineStr">
        <is>
          <t>Использовать инновационные технологии, применять навыки аппаратурного оформления современных производств отрасли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623" t="inlineStr">
        <is>
          <t>1.1.3</t>
        </is>
      </c>
      <c r="BK80" s="131" t="n"/>
      <c r="BL80" s="131" t="n"/>
      <c r="BM80" s="131" t="n"/>
      <c r="BN80" s="131" t="n"/>
      <c r="BO80" s="131" t="n"/>
      <c r="BP80" s="131" t="n"/>
      <c r="BQ80" s="179" t="n"/>
      <c r="BR80" s="1" t="n"/>
      <c r="BS80" s="1" t="n"/>
      <c r="BT80" s="1" t="n"/>
      <c r="BU80" s="1" t="n"/>
    </row>
    <row r="81">
      <c r="A81" s="515" t="n"/>
      <c r="B81" s="182" t="inlineStr">
        <is>
          <t>УПК-3</t>
        </is>
      </c>
      <c r="C81" s="126" t="n"/>
      <c r="D81" s="126" t="n"/>
      <c r="E81" s="126" t="n"/>
      <c r="F81" s="126" t="n"/>
      <c r="G81" s="175" t="n"/>
      <c r="H81" s="3677" t="inlineStr">
        <is>
          <t>Применять знания теории движения жидких, газовых и многокомпонентных сред для выполнения расчетов и анализа аэро- и гидродинамики технологических аппаратов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623" t="inlineStr">
        <is>
          <t>1.1.2</t>
        </is>
      </c>
      <c r="BK81" s="131" t="n"/>
      <c r="BL81" s="131" t="n"/>
      <c r="BM81" s="131" t="n"/>
      <c r="BN81" s="131" t="n"/>
      <c r="BO81" s="131" t="n"/>
      <c r="BP81" s="131" t="n"/>
      <c r="BQ81" s="179" t="n"/>
      <c r="BR81" s="1" t="n"/>
      <c r="BS81" s="1" t="n"/>
      <c r="BT81" s="1" t="n"/>
      <c r="BU81" s="1" t="n"/>
    </row>
    <row r="82">
      <c r="A82" s="515" t="n"/>
      <c r="B82" s="182" t="inlineStr">
        <is>
          <t>УПК-4</t>
        </is>
      </c>
      <c r="C82" s="126" t="n"/>
      <c r="D82" s="126" t="n"/>
      <c r="E82" s="126" t="n"/>
      <c r="F82" s="126" t="n"/>
      <c r="G82" s="175" t="n"/>
      <c r="H82" s="36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части инновационных способов проектирования оборудования производств отрасли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623" t="inlineStr">
        <is>
          <t>1.2.2</t>
        </is>
      </c>
      <c r="BK82" s="131" t="n"/>
      <c r="BL82" s="131" t="n"/>
      <c r="BM82" s="131" t="n"/>
      <c r="BN82" s="131" t="n"/>
      <c r="BO82" s="131" t="n"/>
      <c r="BP82" s="131" t="n"/>
      <c r="BQ82" s="179" t="n"/>
      <c r="BR82" s="1" t="n"/>
      <c r="BS82" s="1" t="n"/>
      <c r="BT82" s="1" t="n"/>
      <c r="BU82" s="1" t="n"/>
    </row>
    <row r="83">
      <c r="A83" s="514" t="n"/>
      <c r="B83" s="182" t="inlineStr">
        <is>
          <t>СК-1</t>
        </is>
      </c>
      <c r="C83" s="126" t="n"/>
      <c r="D83" s="126" t="n"/>
      <c r="E83" s="126" t="n"/>
      <c r="F83" s="126" t="n"/>
      <c r="G83" s="175" t="n"/>
      <c r="H83" s="3676" t="inlineStr">
        <is>
          <t>Владеть навыками применения в практической деятельности знаний и методологии создания, функционирования и эксплуатации автоматизированных систем управления химическим производством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623" t="inlineStr">
        <is>
          <t>2.2.1</t>
        </is>
      </c>
      <c r="BK83" s="131" t="n"/>
      <c r="BL83" s="131" t="n"/>
      <c r="BM83" s="131" t="n"/>
      <c r="BN83" s="131" t="n"/>
      <c r="BO83" s="131" t="n"/>
      <c r="BP83" s="131" t="n"/>
      <c r="BQ83" s="179" t="n"/>
      <c r="BR83" s="1" t="n"/>
      <c r="BS83" s="1" t="n"/>
      <c r="BT83" s="1" t="n"/>
      <c r="BU83" s="1" t="n"/>
    </row>
    <row r="84">
      <c r="A84" s="514" t="n"/>
      <c r="B84" s="182" t="inlineStr">
        <is>
          <t>СК-2</t>
        </is>
      </c>
      <c r="C84" s="126" t="n"/>
      <c r="D84" s="126" t="n"/>
      <c r="E84" s="126" t="n"/>
      <c r="F84" s="126" t="n"/>
      <c r="G84" s="175" t="n"/>
      <c r="H84" s="3676" t="inlineStr">
        <is>
          <t>Применять полученные знания для решения инженерных задач при разработке, производстве и эксплуатации  современных мехатронных и робототехнических устройств и систем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623" t="inlineStr">
        <is>
          <t>2.2.2</t>
        </is>
      </c>
      <c r="BK84" s="131" t="n"/>
      <c r="BL84" s="131" t="n"/>
      <c r="BM84" s="131" t="n"/>
      <c r="BN84" s="131" t="n"/>
      <c r="BO84" s="131" t="n"/>
      <c r="BP84" s="131" t="n"/>
      <c r="BQ84" s="179" t="n"/>
      <c r="BR84" s="1" t="n"/>
      <c r="BS84" s="1" t="n"/>
      <c r="BT84" s="1" t="n"/>
      <c r="BU84" s="1" t="n"/>
    </row>
    <row r="85">
      <c r="A85" s="515" t="n"/>
      <c r="B85" s="182" t="inlineStr">
        <is>
          <t>СК-3</t>
        </is>
      </c>
      <c r="C85" s="126" t="n"/>
      <c r="D85" s="126" t="n"/>
      <c r="E85" s="126" t="n"/>
      <c r="F85" s="126" t="n"/>
      <c r="G85" s="175" t="n"/>
      <c r="H85" s="3676" t="inlineStr">
        <is>
          <t xml:space="preserve">Составлять математические модели объекта исследования, решать задачи с использованием программных продуктов, всесторонне анализировать полученные результаты, используя методы математического моделирования технологических процессов и оптимизации агрегатов 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623" t="inlineStr">
        <is>
          <t>2.2.3</t>
        </is>
      </c>
      <c r="BK85" s="131" t="n"/>
      <c r="BL85" s="131" t="n"/>
      <c r="BM85" s="131" t="n"/>
      <c r="BN85" s="131" t="n"/>
      <c r="BO85" s="131" t="n"/>
      <c r="BP85" s="131" t="n"/>
      <c r="BQ85" s="179" t="n"/>
      <c r="BR85" s="1" t="n"/>
      <c r="BS85" s="1" t="n"/>
      <c r="BT85" s="1" t="n"/>
      <c r="BU85" s="1" t="n"/>
    </row>
    <row r="86">
      <c r="A86" s="515" t="n"/>
      <c r="B86" s="182" t="inlineStr">
        <is>
          <t>СК-4</t>
        </is>
      </c>
      <c r="C86" s="126" t="n"/>
      <c r="D86" s="126" t="n"/>
      <c r="E86" s="126" t="n"/>
      <c r="F86" s="126" t="n"/>
      <c r="G86" s="175" t="n"/>
      <c r="H86" s="3676" t="inlineStr">
        <is>
          <t>Проводить диагностику, оценивать работоспособность технологического оборудования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623" t="inlineStr">
        <is>
          <t>2.3.1</t>
        </is>
      </c>
      <c r="BK86" s="131" t="n"/>
      <c r="BL86" s="131" t="n"/>
      <c r="BM86" s="131" t="n"/>
      <c r="BN86" s="131" t="n"/>
      <c r="BO86" s="131" t="n"/>
      <c r="BP86" s="131" t="n"/>
      <c r="BQ86" s="179" t="n"/>
      <c r="BR86" s="1" t="n"/>
      <c r="BS86" s="1" t="n"/>
      <c r="BT86" s="1" t="n"/>
      <c r="BU86" s="1" t="n"/>
    </row>
    <row r="87">
      <c r="A87" s="515" t="n"/>
      <c r="B87" s="182" t="inlineStr">
        <is>
          <t>СК-5</t>
        </is>
      </c>
      <c r="C87" s="126" t="n"/>
      <c r="D87" s="126" t="n"/>
      <c r="E87" s="126" t="n"/>
      <c r="F87" s="126" t="n"/>
      <c r="G87" s="175" t="n"/>
      <c r="H87" s="3676" t="inlineStr">
        <is>
          <t>Проводить численные расчеты на прочность технологических аппаратов и высоконагруженных узлов и деталей машин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623" t="inlineStr">
        <is>
          <t>2.3.1</t>
        </is>
      </c>
      <c r="BK87" s="131" t="n"/>
      <c r="BL87" s="131" t="n"/>
      <c r="BM87" s="131" t="n"/>
      <c r="BN87" s="131" t="n"/>
      <c r="BO87" s="131" t="n"/>
      <c r="BP87" s="131" t="n"/>
      <c r="BQ87" s="179" t="n"/>
      <c r="BR87" s="1" t="n"/>
      <c r="BS87" s="1" t="n"/>
      <c r="BT87" s="1" t="n"/>
      <c r="BU87" s="1" t="n"/>
    </row>
    <row r="88">
      <c r="A88" s="514" t="n"/>
      <c r="B88" s="182" t="inlineStr">
        <is>
          <t>СК-6</t>
        </is>
      </c>
      <c r="C88" s="126" t="n"/>
      <c r="D88" s="126" t="n"/>
      <c r="E88" s="126" t="n"/>
      <c r="F88" s="126" t="n"/>
      <c r="G88" s="175" t="n"/>
      <c r="H88" s="3676" t="inlineStr">
        <is>
          <t>Производить инженерные расчеты и конструировать криогенную и холодильную технику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623" t="inlineStr">
        <is>
          <t>2.3.2</t>
        </is>
      </c>
      <c r="BK88" s="131" t="n"/>
      <c r="BL88" s="131" t="n"/>
      <c r="BM88" s="131" t="n"/>
      <c r="BN88" s="131" t="n"/>
      <c r="BO88" s="131" t="n"/>
      <c r="BP88" s="131" t="n"/>
      <c r="BQ88" s="179" t="n"/>
      <c r="BR88" s="1" t="n"/>
      <c r="BS88" s="1" t="n"/>
      <c r="BT88" s="1" t="n"/>
      <c r="BU88" s="1" t="n"/>
    </row>
    <row r="89">
      <c r="A89" s="514" t="n"/>
      <c r="B89" s="182" t="inlineStr">
        <is>
          <t>СК-7</t>
        </is>
      </c>
      <c r="C89" s="126" t="n"/>
      <c r="D89" s="126" t="n"/>
      <c r="E89" s="126" t="n"/>
      <c r="F89" s="126" t="n"/>
      <c r="G89" s="175" t="n"/>
      <c r="H89" s="3676" t="inlineStr">
        <is>
          <t>Решать инженерные задачи при проектировании и эксплуатации систем очистки газов, выполнять  расчеты систем аспирации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623" t="inlineStr">
        <is>
          <t>2.3.2</t>
        </is>
      </c>
      <c r="BK89" s="131" t="n"/>
      <c r="BL89" s="131" t="n"/>
      <c r="BM89" s="131" t="n"/>
      <c r="BN89" s="131" t="n"/>
      <c r="BO89" s="131" t="n"/>
      <c r="BP89" s="131" t="n"/>
      <c r="BQ89" s="179" t="n"/>
      <c r="BR89" s="1" t="n"/>
      <c r="BS89" s="1" t="n"/>
      <c r="BT89" s="1" t="n"/>
      <c r="BU89" s="1" t="n"/>
    </row>
    <row r="90">
      <c r="A90" s="514" t="n"/>
      <c r="B90" s="182" t="inlineStr">
        <is>
          <t>СК-8</t>
        </is>
      </c>
      <c r="C90" s="126" t="n"/>
      <c r="D90" s="126" t="n"/>
      <c r="E90" s="126" t="n"/>
      <c r="F90" s="126" t="n"/>
      <c r="G90" s="175" t="n"/>
      <c r="H90" s="3676" t="inlineStr">
        <is>
          <t>Определять специфику и перспективные направления в области проектирования химических производств</t>
        </is>
      </c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623" t="inlineStr">
        <is>
          <t>2.4.1</t>
        </is>
      </c>
      <c r="BK90" s="131" t="n"/>
      <c r="BL90" s="131" t="n"/>
      <c r="BM90" s="131" t="n"/>
      <c r="BN90" s="131" t="n"/>
      <c r="BO90" s="131" t="n"/>
      <c r="BP90" s="131" t="n"/>
      <c r="BQ90" s="179" t="n"/>
      <c r="BR90" s="1" t="n"/>
      <c r="BS90" s="1" t="n"/>
      <c r="BT90" s="1" t="n"/>
      <c r="BU90" s="1" t="n"/>
    </row>
    <row r="91">
      <c r="A91" s="514" t="n"/>
      <c r="B91" s="182" t="inlineStr">
        <is>
          <t>СК-9</t>
        </is>
      </c>
      <c r="C91" s="126" t="n"/>
      <c r="D91" s="126" t="n"/>
      <c r="E91" s="126" t="n"/>
      <c r="F91" s="126" t="n"/>
      <c r="G91" s="175" t="n"/>
      <c r="H91" s="3676" t="inlineStr">
        <is>
          <t>Владеть приемами проектирования, системами автоматизированного проектирования технологических процессов и производственных объектов химической и нефтехимической отраслей</t>
        </is>
      </c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3678" t="inlineStr">
        <is>
          <t>2.4.1</t>
        </is>
      </c>
      <c r="BK91" s="131" t="n"/>
      <c r="BL91" s="131" t="n"/>
      <c r="BM91" s="131" t="n"/>
      <c r="BN91" s="131" t="n"/>
      <c r="BO91" s="131" t="n"/>
      <c r="BP91" s="131" t="n"/>
      <c r="BQ91" s="179" t="n"/>
      <c r="BR91" s="1" t="n"/>
      <c r="BS91" s="1" t="n"/>
      <c r="BT91" s="1" t="n"/>
      <c r="BU91" s="1" t="n"/>
    </row>
    <row r="92">
      <c r="A92" s="514" t="n"/>
      <c r="B92" s="182" t="inlineStr">
        <is>
          <t>СК-10</t>
        </is>
      </c>
      <c r="C92" s="126" t="n"/>
      <c r="D92" s="126" t="n"/>
      <c r="E92" s="126" t="n"/>
      <c r="F92" s="126" t="n"/>
      <c r="G92" s="175" t="n"/>
      <c r="H92" s="3676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</t>
        </is>
      </c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3678" t="inlineStr">
        <is>
          <t>2.4.2</t>
        </is>
      </c>
      <c r="BK92" s="131" t="n"/>
      <c r="BL92" s="131" t="n"/>
      <c r="BM92" s="131" t="n"/>
      <c r="BN92" s="131" t="n"/>
      <c r="BO92" s="131" t="n"/>
      <c r="BP92" s="131" t="n"/>
      <c r="BQ92" s="179" t="n"/>
      <c r="BR92" s="1" t="n"/>
      <c r="BS92" s="1" t="n"/>
      <c r="BT92" s="1" t="n"/>
      <c r="BU92" s="1" t="n"/>
    </row>
    <row r="93">
      <c r="A93" s="514" t="n"/>
      <c r="B93" s="182" t="inlineStr">
        <is>
          <t>СК-11</t>
        </is>
      </c>
      <c r="C93" s="126" t="n"/>
      <c r="D93" s="126" t="n"/>
      <c r="E93" s="126" t="n"/>
      <c r="F93" s="126" t="n"/>
      <c r="G93" s="175" t="n"/>
      <c r="H93" s="3676" t="inlineStr">
        <is>
          <t>Разрабатывать конструкторскую и проектную документацию технологического оборудования</t>
        </is>
      </c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3678" t="inlineStr">
        <is>
          <t>2.4.2</t>
        </is>
      </c>
      <c r="BK93" s="131" t="n"/>
      <c r="BL93" s="131" t="n"/>
      <c r="BM93" s="131" t="n"/>
      <c r="BN93" s="131" t="n"/>
      <c r="BO93" s="131" t="n"/>
      <c r="BP93" s="131" t="n"/>
      <c r="BQ93" s="179" t="n"/>
      <c r="BR93" s="1" t="n"/>
      <c r="BS93" s="1" t="n"/>
      <c r="BT93" s="1" t="n"/>
      <c r="BU93" s="1" t="n"/>
    </row>
    <row r="94">
      <c r="A94" s="514" t="n"/>
      <c r="B94" s="182" t="inlineStr">
        <is>
          <t>СК-12</t>
        </is>
      </c>
      <c r="C94" s="126" t="n"/>
      <c r="D94" s="126" t="n"/>
      <c r="E94" s="126" t="n"/>
      <c r="F94" s="126" t="n"/>
      <c r="G94" s="175" t="n"/>
      <c r="H94" s="3676" t="inlineStr">
        <is>
          <t>Владеть методами защиты металлов от коррозии при проектировании химических производств и анализировать коррозионное воздействие среды на свойства металлов в условиях химических производств</t>
        </is>
      </c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3678" t="inlineStr">
        <is>
          <t>2.4.3</t>
        </is>
      </c>
      <c r="BK94" s="131" t="n"/>
      <c r="BL94" s="131" t="n"/>
      <c r="BM94" s="131" t="n"/>
      <c r="BN94" s="131" t="n"/>
      <c r="BO94" s="131" t="n"/>
      <c r="BP94" s="131" t="n"/>
      <c r="BQ94" s="179" t="n"/>
      <c r="BR94" s="1" t="n"/>
      <c r="BS94" s="1" t="n"/>
      <c r="BT94" s="1" t="n"/>
      <c r="BU94" s="1" t="n"/>
    </row>
    <row r="95">
      <c r="A95" s="514" t="n"/>
      <c r="B95" s="2349" t="inlineStr">
        <is>
          <t>СК-13</t>
        </is>
      </c>
      <c r="C95" s="1832" t="n"/>
      <c r="D95" s="1832" t="n"/>
      <c r="E95" s="1832" t="n"/>
      <c r="F95" s="1832" t="n"/>
      <c r="G95" s="1924" t="n"/>
      <c r="H95" s="3679" t="inlineStr">
        <is>
          <t>На основе знаний  теории разрушения и деформирования твердых тел определять энергетические затраты  на проведение процесса и условия для их снижения</t>
        </is>
      </c>
      <c r="I95" s="1832" t="n"/>
      <c r="J95" s="1832" t="n"/>
      <c r="K95" s="1832" t="n"/>
      <c r="L95" s="1832" t="n"/>
      <c r="M95" s="1832" t="n"/>
      <c r="N95" s="1832" t="n"/>
      <c r="O95" s="1832" t="n"/>
      <c r="P95" s="1832" t="n"/>
      <c r="Q95" s="1832" t="n"/>
      <c r="R95" s="1832" t="n"/>
      <c r="S95" s="1832" t="n"/>
      <c r="T95" s="1832" t="n"/>
      <c r="U95" s="1832" t="n"/>
      <c r="V95" s="1832" t="n"/>
      <c r="W95" s="1832" t="n"/>
      <c r="X95" s="1832" t="n"/>
      <c r="Y95" s="1832" t="n"/>
      <c r="Z95" s="1832" t="n"/>
      <c r="AA95" s="1832" t="n"/>
      <c r="AB95" s="1832" t="n"/>
      <c r="AC95" s="1832" t="n"/>
      <c r="AD95" s="1832" t="n"/>
      <c r="AE95" s="1832" t="n"/>
      <c r="AF95" s="1832" t="n"/>
      <c r="AG95" s="1832" t="n"/>
      <c r="AH95" s="1832" t="n"/>
      <c r="AI95" s="1832" t="n"/>
      <c r="AJ95" s="1832" t="n"/>
      <c r="AK95" s="1832" t="n"/>
      <c r="AL95" s="1832" t="n"/>
      <c r="AM95" s="1832" t="n"/>
      <c r="AN95" s="1832" t="n"/>
      <c r="AO95" s="1832" t="n"/>
      <c r="AP95" s="1832" t="n"/>
      <c r="AQ95" s="1832" t="n"/>
      <c r="AR95" s="1832" t="n"/>
      <c r="AS95" s="1832" t="n"/>
      <c r="AT95" s="1832" t="n"/>
      <c r="AU95" s="1832" t="n"/>
      <c r="AV95" s="1832" t="n"/>
      <c r="AW95" s="1832" t="n"/>
      <c r="AX95" s="1832" t="n"/>
      <c r="AY95" s="1832" t="n"/>
      <c r="AZ95" s="1832" t="n"/>
      <c r="BA95" s="1832" t="n"/>
      <c r="BB95" s="1832" t="n"/>
      <c r="BC95" s="1832" t="n"/>
      <c r="BD95" s="1832" t="n"/>
      <c r="BE95" s="1832" t="n"/>
      <c r="BF95" s="1832" t="n"/>
      <c r="BG95" s="1832" t="n"/>
      <c r="BH95" s="1832" t="n"/>
      <c r="BI95" s="1832" t="n"/>
      <c r="BJ95" s="3680" t="inlineStr">
        <is>
          <t>2.4.3</t>
        </is>
      </c>
      <c r="BK95" s="194" t="n"/>
      <c r="BL95" s="194" t="n"/>
      <c r="BM95" s="194" t="n"/>
      <c r="BN95" s="194" t="n"/>
      <c r="BO95" s="194" t="n"/>
      <c r="BP95" s="194" t="n"/>
      <c r="BQ95" s="1059" t="n"/>
      <c r="BR95" s="1" t="n"/>
      <c r="BS95" s="1" t="n"/>
      <c r="BT95" s="1" t="n"/>
      <c r="BU95" s="1" t="n"/>
    </row>
    <row r="96">
      <c r="A96" s="683" t="n"/>
      <c r="B96" s="271" t="n"/>
      <c r="C96" s="271" t="n"/>
      <c r="D96" s="271" t="n"/>
      <c r="E96" s="271" t="n"/>
      <c r="F96" s="271" t="n"/>
      <c r="G96" s="271" t="n"/>
      <c r="H96" s="3681" t="n"/>
      <c r="I96" s="4" t="n"/>
      <c r="J96" s="4" t="n"/>
      <c r="K96" s="4" t="n"/>
      <c r="L96" s="4" t="n"/>
      <c r="M96" s="4" t="n"/>
      <c r="N96" s="4" t="n"/>
      <c r="O96" s="4" t="n"/>
      <c r="P96" s="4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  <c r="AH96" s="4" t="n"/>
      <c r="AI96" s="4" t="n"/>
      <c r="AJ96" s="4" t="n"/>
      <c r="AK96" s="4" t="n"/>
      <c r="AL96" s="4" t="n"/>
      <c r="AM96" s="4" t="n"/>
      <c r="AN96" s="4" t="n"/>
      <c r="AO96" s="4" t="n"/>
      <c r="AP96" s="4" t="n"/>
      <c r="AQ96" s="4" t="n"/>
      <c r="AR96" s="4" t="n"/>
      <c r="AS96" s="4" t="n"/>
      <c r="AT96" s="4" t="n"/>
      <c r="AU96" s="4" t="n"/>
      <c r="AV96" s="4" t="n"/>
      <c r="AW96" s="4" t="n"/>
      <c r="AX96" s="4" t="n"/>
      <c r="AY96" s="4" t="n"/>
      <c r="AZ96" s="4" t="n"/>
      <c r="BA96" s="4" t="n"/>
      <c r="BB96" s="4" t="n"/>
      <c r="BC96" s="4" t="n"/>
      <c r="BD96" s="4" t="n"/>
      <c r="BE96" s="4" t="n"/>
      <c r="BF96" s="4" t="n"/>
      <c r="BG96" s="4" t="n"/>
      <c r="BH96" s="4" t="n"/>
      <c r="BI96" s="4" t="n"/>
      <c r="BJ96" s="3682" t="n"/>
      <c r="BK96" s="899" t="n"/>
      <c r="BL96" s="899" t="n"/>
      <c r="BM96" s="899" t="n"/>
      <c r="BN96" s="899" t="n"/>
      <c r="BO96" s="899" t="n"/>
      <c r="BP96" s="899" t="n"/>
      <c r="BQ96" s="1" t="n"/>
      <c r="BR96" s="1" t="n"/>
      <c r="BS96" s="1" t="n"/>
      <c r="BT96" s="1" t="n"/>
      <c r="BU96" s="1" t="n"/>
    </row>
    <row r="97">
      <c r="A97" s="243" t="n"/>
      <c r="B97" s="516" t="n"/>
      <c r="C97" s="516" t="n"/>
      <c r="D97" s="516" t="n"/>
      <c r="E97" s="517" t="n"/>
      <c r="F97" s="517" t="n"/>
      <c r="G97" s="517" t="n"/>
      <c r="H97" s="517" t="n"/>
      <c r="I97" s="517" t="n"/>
      <c r="J97" s="517" t="n"/>
      <c r="K97" s="517" t="n"/>
      <c r="L97" s="517" t="n"/>
      <c r="M97" s="517" t="n"/>
      <c r="N97" s="517" t="n"/>
      <c r="O97" s="517" t="n"/>
      <c r="P97" s="517" t="n"/>
      <c r="Q97" s="517" t="n"/>
      <c r="R97" s="517" t="n"/>
      <c r="S97" s="517" t="n"/>
      <c r="T97" s="517" t="n"/>
      <c r="U97" s="517" t="n"/>
      <c r="V97" s="517" t="n"/>
      <c r="W97" s="517" t="n"/>
      <c r="X97" s="517" t="n"/>
      <c r="Y97" s="517" t="n"/>
      <c r="Z97" s="517" t="n"/>
      <c r="AA97" s="517" t="n"/>
      <c r="AB97" s="517" t="n"/>
      <c r="AC97" s="517" t="n"/>
      <c r="AD97" s="517" t="n"/>
      <c r="AE97" s="517" t="n"/>
      <c r="AF97" s="517" t="n"/>
      <c r="AG97" s="517" t="n"/>
      <c r="AH97" s="517" t="n"/>
      <c r="AI97" s="517" t="n"/>
      <c r="AJ97" s="517" t="n"/>
      <c r="AK97" s="517" t="n"/>
      <c r="AL97" s="517" t="n"/>
      <c r="AM97" s="517" t="n"/>
      <c r="AN97" s="517" t="n"/>
      <c r="AO97" s="517" t="n"/>
      <c r="AP97" s="517" t="n"/>
      <c r="AQ97" s="517" t="n"/>
      <c r="AR97" s="517" t="n"/>
      <c r="AS97" s="517" t="n"/>
      <c r="AT97" s="517" t="n"/>
      <c r="AU97" s="517" t="n"/>
      <c r="AV97" s="517" t="n"/>
      <c r="AW97" s="517" t="n"/>
      <c r="AX97" s="517" t="n"/>
      <c r="AY97" s="517" t="n"/>
      <c r="AZ97" s="517" t="n"/>
      <c r="BA97" s="517" t="n"/>
      <c r="BB97" s="517" t="n"/>
      <c r="BC97" s="517" t="n"/>
      <c r="BD97" s="517" t="n"/>
      <c r="BE97" s="517" t="n"/>
      <c r="BF97" s="517" t="n"/>
      <c r="BG97" s="260" t="n"/>
      <c r="BH97" s="260" t="n"/>
      <c r="BI97" s="260" t="n"/>
      <c r="BJ97" s="260" t="n"/>
      <c r="BK97" s="260" t="n"/>
      <c r="BL97" s="260" t="n"/>
      <c r="BM97" s="260" t="n"/>
      <c r="BN97" s="260" t="n"/>
      <c r="BO97" s="243" t="n"/>
      <c r="BP97" s="243" t="n"/>
      <c r="BQ97" s="243" t="n"/>
      <c r="BR97" s="243" t="n"/>
      <c r="BS97" s="1" t="n"/>
      <c r="BT97" s="1" t="n"/>
      <c r="BU97" s="1" t="n"/>
    </row>
    <row r="98">
      <c r="A98" s="90" t="n"/>
      <c r="B98" s="90" t="n"/>
      <c r="C98" s="1" t="n"/>
      <c r="D98" s="24" t="inlineStr">
        <is>
          <t xml:space="preserve">Учебный план углубленного высшего образования по специальности 7-06-0714-03 "Машины, агрегаты и процессы" Профилизация: "Химические и нефтехимические производства"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7-06-07-019/пр. </t>
        </is>
      </c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  <c r="AA98" s="1" t="n"/>
      <c r="AB98" s="1" t="n"/>
      <c r="AC98" s="1" t="n"/>
      <c r="AD98" s="1" t="n"/>
      <c r="AE98" s="1" t="n"/>
      <c r="AF98" s="1" t="n"/>
      <c r="AG98" s="1" t="n"/>
      <c r="AH98" s="1" t="n"/>
      <c r="AI98" s="1" t="n"/>
      <c r="AJ98" s="1" t="n"/>
      <c r="AK98" s="1" t="n"/>
      <c r="AL98" s="1" t="n"/>
      <c r="AM98" s="1" t="n"/>
      <c r="AN98" s="1" t="n"/>
      <c r="AO98" s="1" t="n"/>
      <c r="AP98" s="1" t="n"/>
      <c r="AQ98" s="1" t="n"/>
      <c r="AR98" s="1" t="n"/>
      <c r="AS98" s="1" t="n"/>
      <c r="AT98" s="1" t="n"/>
      <c r="AU98" s="1" t="n"/>
      <c r="AV98" s="1" t="n"/>
      <c r="AW98" s="1" t="n"/>
      <c r="AX98" s="1" t="n"/>
      <c r="AY98" s="1" t="n"/>
      <c r="AZ98" s="1" t="n"/>
      <c r="BA98" s="1" t="n"/>
      <c r="BB98" s="1" t="n"/>
      <c r="BC98" s="1" t="n"/>
      <c r="BD98" s="1" t="n"/>
      <c r="BE98" s="1" t="n"/>
      <c r="BF98" s="1" t="n"/>
      <c r="BG98" s="1" t="n"/>
      <c r="BH98" s="1" t="n"/>
      <c r="BI98" s="1" t="n"/>
      <c r="BJ98" s="1" t="n"/>
      <c r="BK98" s="1" t="n"/>
      <c r="BL98" s="1" t="n"/>
      <c r="BM98" s="1" t="n"/>
      <c r="BN98" s="1" t="n"/>
      <c r="BO98" s="1" t="n"/>
      <c r="BP98" s="244" t="n"/>
      <c r="BQ98" s="244" t="n"/>
      <c r="BR98" s="244" t="n"/>
      <c r="BS98" s="1" t="n"/>
      <c r="BT98" s="1" t="n"/>
      <c r="BU98" s="1" t="n"/>
    </row>
    <row r="99">
      <c r="A99" s="90" t="n"/>
      <c r="B99" s="90" t="n"/>
      <c r="C99" s="518" t="n"/>
      <c r="D99" s="90" t="n"/>
      <c r="E99" s="90" t="n"/>
      <c r="F99" s="90" t="n"/>
      <c r="G99" s="90" t="n"/>
      <c r="H99" s="90" t="n"/>
      <c r="I99" s="90" t="n"/>
      <c r="J99" s="90" t="n"/>
      <c r="K99" s="90" t="n"/>
      <c r="L99" s="90" t="n"/>
      <c r="M99" s="90" t="n"/>
      <c r="N99" s="90" t="n"/>
      <c r="O99" s="90" t="n"/>
      <c r="P99" s="90" t="n"/>
      <c r="Q99" s="90" t="n"/>
      <c r="R99" s="90" t="n"/>
      <c r="S99" s="90" t="n"/>
      <c r="T99" s="90" t="n"/>
      <c r="U99" s="90" t="n"/>
      <c r="V99" s="90" t="n"/>
      <c r="W99" s="90" t="n"/>
      <c r="X99" s="90" t="n"/>
      <c r="Y99" s="90" t="n"/>
      <c r="Z99" s="90" t="n"/>
      <c r="AA99" s="90" t="n"/>
      <c r="AB99" s="90" t="n"/>
      <c r="AC99" s="90" t="n"/>
      <c r="AD99" s="90" t="n"/>
      <c r="AE99" s="90" t="n"/>
      <c r="AF99" s="90" t="n"/>
      <c r="AG99" s="90" t="n"/>
      <c r="AH99" s="90" t="n"/>
      <c r="AI99" s="90" t="n"/>
      <c r="AJ99" s="90" t="n"/>
      <c r="AK99" s="90" t="n"/>
      <c r="AL99" s="90" t="n"/>
      <c r="AM99" s="90" t="n"/>
      <c r="AN99" s="90" t="n"/>
      <c r="AO99" s="90" t="n"/>
      <c r="AP99" s="90" t="n"/>
      <c r="AQ99" s="90" t="n"/>
      <c r="AR99" s="90" t="n"/>
      <c r="AS99" s="90" t="n"/>
      <c r="AT99" s="90" t="n"/>
      <c r="AU99" s="90" t="n"/>
      <c r="AV99" s="90" t="n"/>
      <c r="AW99" s="90" t="n"/>
      <c r="AX99" s="90" t="n"/>
      <c r="AY99" s="90" t="n"/>
      <c r="AZ99" s="90" t="n"/>
      <c r="BA99" s="90" t="n"/>
      <c r="BB99" s="90" t="n"/>
      <c r="BC99" s="90" t="n"/>
      <c r="BD99" s="90" t="n"/>
      <c r="BE99" s="90" t="n"/>
      <c r="BF99" s="90" t="n"/>
      <c r="BG99" s="90" t="n"/>
      <c r="BH99" s="90" t="n"/>
      <c r="BI99" s="90" t="n"/>
      <c r="BJ99" s="90" t="n"/>
      <c r="BK99" s="90" t="n"/>
      <c r="BL99" s="90" t="n"/>
      <c r="BM99" s="90" t="n"/>
      <c r="BN99" s="90" t="n"/>
      <c r="BO99" s="90" t="n"/>
      <c r="BP99" s="90" t="n"/>
      <c r="BQ99" s="90" t="n"/>
      <c r="BR99" s="90" t="n"/>
      <c r="BS99" s="1" t="n"/>
      <c r="BT99" s="1" t="n"/>
      <c r="BU99" s="1" t="n"/>
    </row>
    <row r="100">
      <c r="A100" s="90" t="n"/>
      <c r="B100" s="688" t="n"/>
      <c r="C100" s="1564" t="inlineStr">
        <is>
          <t>*</t>
        </is>
      </c>
      <c r="D10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  <c r="AH100" s="1" t="n"/>
      <c r="AI100" s="1" t="n"/>
      <c r="AJ100" s="1" t="n"/>
      <c r="AK100" s="1" t="n"/>
      <c r="AL100" s="1" t="n"/>
      <c r="AM100" s="1" t="n"/>
      <c r="AN100" s="1" t="n"/>
      <c r="AO100" s="1" t="n"/>
      <c r="AP100" s="1" t="n"/>
      <c r="AQ100" s="1" t="n"/>
      <c r="AR100" s="1" t="n"/>
      <c r="AS100" s="1" t="n"/>
      <c r="AT100" s="1" t="n"/>
      <c r="AU100" s="1" t="n"/>
      <c r="AV100" s="1" t="n"/>
      <c r="AW100" s="1" t="n"/>
      <c r="AX100" s="1" t="n"/>
      <c r="AY100" s="1" t="n"/>
      <c r="AZ100" s="1" t="n"/>
      <c r="BA100" s="1" t="n"/>
      <c r="BB100" s="1" t="n"/>
      <c r="BC100" s="1" t="n"/>
      <c r="BD100" s="1" t="n"/>
      <c r="BE100" s="1" t="n"/>
      <c r="BF100" s="1" t="n"/>
      <c r="BG100" s="1" t="n"/>
      <c r="BH100" s="1" t="n"/>
      <c r="BI100" s="1" t="n"/>
      <c r="BJ100" s="1" t="n"/>
      <c r="BK100" s="1" t="n"/>
      <c r="BL100" s="1" t="n"/>
      <c r="BM100" s="1" t="n"/>
      <c r="BN100" s="1" t="n"/>
      <c r="BO100" s="1" t="n"/>
      <c r="BP100" s="1" t="n"/>
      <c r="BQ100" s="90" t="n"/>
      <c r="BR100" s="90" t="n"/>
      <c r="BS100" s="1" t="n"/>
      <c r="BT100" s="1" t="n"/>
      <c r="BU100" s="1" t="n"/>
    </row>
    <row r="101">
      <c r="A101" s="247" t="n"/>
      <c r="B101" s="689" t="n"/>
      <c r="C101" s="1564" t="n"/>
      <c r="D101" s="29" t="n"/>
      <c r="E101" s="29" t="n"/>
      <c r="F101" s="29" t="n"/>
      <c r="G101" s="29" t="n"/>
      <c r="H101" s="29" t="n"/>
      <c r="I101" s="29" t="n"/>
      <c r="J101" s="29" t="n"/>
      <c r="K101" s="29" t="n"/>
      <c r="L101" s="29" t="n"/>
      <c r="M101" s="29" t="n"/>
      <c r="N101" s="29" t="n"/>
      <c r="O101" s="29" t="n"/>
      <c r="P101" s="29" t="n"/>
      <c r="Q101" s="29" t="n"/>
      <c r="R101" s="29" t="n"/>
      <c r="S101" s="29" t="n"/>
      <c r="T101" s="29" t="n"/>
      <c r="U101" s="29" t="n"/>
      <c r="V101" s="29" t="n"/>
      <c r="W101" s="29" t="n"/>
      <c r="X101" s="29" t="n"/>
      <c r="Y101" s="29" t="n"/>
      <c r="Z101" s="29" t="n"/>
      <c r="AA101" s="29" t="n"/>
      <c r="AB101" s="29" t="n"/>
      <c r="AC101" s="29" t="n"/>
      <c r="AD101" s="29" t="n"/>
      <c r="AE101" s="29" t="n"/>
      <c r="AF101" s="29" t="n"/>
      <c r="AG101" s="29" t="n"/>
      <c r="AH101" s="29" t="n"/>
      <c r="AI101" s="29" t="n"/>
      <c r="AJ101" s="29" t="n"/>
      <c r="AK101" s="29" t="n"/>
      <c r="AL101" s="29" t="n"/>
      <c r="AM101" s="29" t="n"/>
      <c r="AN101" s="29" t="n"/>
      <c r="AO101" s="29" t="n"/>
      <c r="AP101" s="29" t="n"/>
      <c r="AQ101" s="29" t="n"/>
      <c r="AR101" s="29" t="n"/>
      <c r="AS101" s="29" t="n"/>
      <c r="AT101" s="29" t="n"/>
      <c r="AU101" s="29" t="n"/>
      <c r="AV101" s="29" t="n"/>
      <c r="AW101" s="29" t="n"/>
      <c r="AX101" s="29" t="n"/>
      <c r="AY101" s="29" t="n"/>
      <c r="AZ101" s="29" t="n"/>
      <c r="BA101" s="29" t="n"/>
      <c r="BB101" s="29" t="n"/>
      <c r="BC101" s="29" t="n"/>
      <c r="BD101" s="29" t="n"/>
      <c r="BE101" s="29" t="n"/>
      <c r="BF101" s="29" t="n"/>
      <c r="BG101" s="29" t="n"/>
      <c r="BH101" s="29" t="n"/>
      <c r="BI101" s="29" t="n"/>
      <c r="BJ101" s="29" t="n"/>
      <c r="BK101" s="29" t="n"/>
      <c r="BL101" s="29" t="n"/>
      <c r="BM101" s="29" t="n"/>
      <c r="BN101" s="29" t="n"/>
      <c r="BO101" s="29" t="n"/>
      <c r="BP101" s="29" t="n"/>
      <c r="BQ101" s="247" t="n"/>
      <c r="BR101" s="247" t="n"/>
      <c r="BS101" s="1" t="n"/>
      <c r="BT101" s="1" t="n"/>
      <c r="BU101" s="1" t="n"/>
    </row>
    <row r="102">
      <c r="A102" s="90" t="n"/>
      <c r="B102" s="688" t="n"/>
      <c r="C102" s="1564" t="inlineStr">
        <is>
          <t>д</t>
        </is>
      </c>
      <c r="D102" s="29" t="inlineStr">
        <is>
          <t>Дифференцированный зачет.</t>
        </is>
      </c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1" t="n"/>
      <c r="BQ102" s="90" t="n"/>
      <c r="BR102" s="90" t="n"/>
      <c r="BS102" s="1" t="n"/>
      <c r="BT102" s="1" t="n"/>
      <c r="BU102" s="1" t="n"/>
    </row>
    <row r="103">
      <c r="A103" s="243" t="n"/>
      <c r="B103" s="243" t="n"/>
      <c r="C103" s="243" t="n"/>
      <c r="D103" s="243" t="n"/>
      <c r="E103" s="243" t="n"/>
      <c r="F103" s="243" t="n"/>
      <c r="G103" s="243" t="n"/>
      <c r="H103" s="243" t="n"/>
      <c r="I103" s="243" t="n"/>
      <c r="J103" s="243" t="n"/>
      <c r="K103" s="243" t="n"/>
      <c r="L103" s="243" t="n"/>
      <c r="M103" s="243" t="n"/>
      <c r="N103" s="243" t="n"/>
      <c r="O103" s="243" t="n"/>
      <c r="P103" s="243" t="n"/>
      <c r="Q103" s="243" t="n"/>
      <c r="R103" s="243" t="n"/>
      <c r="S103" s="243" t="n"/>
      <c r="T103" s="243" t="n"/>
      <c r="U103" s="243" t="n"/>
      <c r="V103" s="243" t="n"/>
      <c r="W103" s="243" t="n"/>
      <c r="X103" s="243" t="n"/>
      <c r="Y103" s="243" t="n"/>
      <c r="Z103" s="243" t="n"/>
      <c r="AA103" s="243" t="n"/>
      <c r="AB103" s="243" t="n"/>
      <c r="AC103" s="243" t="n"/>
      <c r="AD103" s="243" t="n"/>
      <c r="AE103" s="243" t="n"/>
      <c r="AF103" s="243" t="n"/>
      <c r="AG103" s="243" t="n"/>
      <c r="AH103" s="243" t="n"/>
      <c r="AI103" s="243" t="n"/>
      <c r="AJ103" s="243" t="n"/>
      <c r="AK103" s="243" t="n"/>
      <c r="AL103" s="243" t="n"/>
      <c r="AM103" s="243" t="n"/>
      <c r="AN103" s="243" t="n"/>
      <c r="AO103" s="243" t="n"/>
      <c r="AP103" s="243" t="n"/>
      <c r="AQ103" s="243" t="n"/>
      <c r="AR103" s="243" t="n"/>
      <c r="AS103" s="243" t="n"/>
      <c r="AT103" s="243" t="n"/>
      <c r="AU103" s="243" t="n"/>
      <c r="AV103" s="243" t="n"/>
      <c r="AW103" s="243" t="n"/>
      <c r="AX103" s="243" t="n"/>
      <c r="AY103" s="243" t="n"/>
      <c r="AZ103" s="243" t="n"/>
      <c r="BA103" s="243" t="n"/>
      <c r="BB103" s="243" t="n"/>
      <c r="BC103" s="243" t="n"/>
      <c r="BD103" s="243" t="n"/>
      <c r="BE103" s="243" t="n"/>
      <c r="BF103" s="243" t="n"/>
      <c r="BG103" s="243" t="n"/>
      <c r="BH103" s="243" t="n"/>
      <c r="BI103" s="243" t="n"/>
      <c r="BJ103" s="243" t="n"/>
      <c r="BK103" s="243" t="n"/>
      <c r="BL103" s="243" t="n"/>
      <c r="BM103" s="243" t="n"/>
      <c r="BN103" s="243" t="n"/>
      <c r="BO103" s="243" t="n"/>
      <c r="BP103" s="243" t="n"/>
      <c r="BQ103" s="243" t="n"/>
      <c r="BR103" s="243" t="n"/>
      <c r="BS103" s="1" t="n"/>
      <c r="BT103" s="1" t="n"/>
      <c r="BU103" s="1" t="n"/>
    </row>
    <row r="104">
      <c r="A104" s="1" t="n"/>
      <c r="B104" s="3" t="n"/>
      <c r="C104" s="3" t="inlineStr">
        <is>
          <t>Проректор по учебной работе</t>
        </is>
      </c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280" t="n"/>
      <c r="AE104" s="276" t="n"/>
      <c r="AF104" s="276" t="n"/>
      <c r="AG104" s="276" t="n"/>
      <c r="AH104" s="276" t="n"/>
      <c r="AI104" s="276" t="n"/>
      <c r="AJ104" s="276" t="n"/>
      <c r="AK104" s="280" t="n"/>
      <c r="AL104" s="41" t="n"/>
      <c r="AM104" s="41" t="n"/>
      <c r="AN104" s="41" t="n"/>
      <c r="AO104" s="41" t="n"/>
      <c r="AP104" s="41" t="n"/>
      <c r="AQ104" s="3" t="n"/>
      <c r="AR104" s="41" t="inlineStr">
        <is>
          <t>А.А. Сакович</t>
        </is>
      </c>
      <c r="AS104" s="3" t="n"/>
      <c r="AT104" s="274" t="n"/>
      <c r="AU104" s="274" t="n"/>
      <c r="AV104" s="274" t="n"/>
      <c r="AW104" s="274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3" t="n"/>
      <c r="BS104" s="3" t="n"/>
      <c r="BT104" s="3" t="n"/>
      <c r="BU104" s="3" t="n"/>
    </row>
    <row r="105">
      <c r="A105" s="1" t="n"/>
      <c r="B105" s="244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41" t="n"/>
      <c r="AE105" s="3" t="n"/>
      <c r="AF105" s="3" t="n"/>
      <c r="AG105" s="3" t="n"/>
      <c r="AH105" s="3" t="n"/>
      <c r="AI105" s="3" t="n"/>
      <c r="AJ105" s="3" t="n"/>
      <c r="AK105" s="41" t="n"/>
      <c r="AL105" s="41" t="n"/>
      <c r="AM105" s="41" t="n"/>
      <c r="AN105" s="41" t="n"/>
      <c r="AO105" s="41" t="n"/>
      <c r="AP105" s="41" t="n"/>
      <c r="AQ105" s="3" t="n"/>
      <c r="AR105" s="41" t="n"/>
      <c r="AS105" s="3" t="n"/>
      <c r="AT105" s="274" t="n"/>
      <c r="AU105" s="274" t="n"/>
      <c r="AV105" s="274" t="n"/>
      <c r="AW105" s="274" t="n"/>
      <c r="AX105" s="3" t="n"/>
      <c r="AY105" s="3" t="n"/>
      <c r="AZ105" s="3" t="n"/>
      <c r="BA105" s="244" t="n"/>
      <c r="BB105" s="244" t="n"/>
      <c r="BC105" s="244" t="n"/>
      <c r="BD105" s="244" t="n"/>
      <c r="BE105" s="244" t="n"/>
      <c r="BF105" s="244" t="n"/>
      <c r="BG105" s="244" t="n"/>
      <c r="BH105" s="244" t="n"/>
      <c r="BI105" s="244" t="n"/>
      <c r="BJ105" s="244" t="n"/>
      <c r="BK105" s="244" t="n"/>
      <c r="BL105" s="244" t="n"/>
      <c r="BM105" s="244" t="n"/>
      <c r="BN105" s="244" t="n"/>
      <c r="BO105" s="244" t="n"/>
      <c r="BP105" s="244" t="n"/>
      <c r="BQ105" s="244" t="n"/>
      <c r="BR105" s="244" t="n"/>
      <c r="BS105" s="244" t="n"/>
      <c r="BT105" s="244" t="n"/>
      <c r="BU105" s="244" t="n"/>
    </row>
    <row r="106">
      <c r="A106" s="1" t="n"/>
      <c r="B106" s="90" t="n"/>
      <c r="C106" s="276" t="n"/>
      <c r="D106" s="276" t="n"/>
      <c r="E106" s="276" t="n"/>
      <c r="F106" s="276" t="n"/>
      <c r="G106" s="277" t="inlineStr">
        <is>
          <t>20___</t>
        </is>
      </c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274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41" t="n"/>
      <c r="BA106" s="91" t="n"/>
      <c r="BB106" s="244" t="n"/>
      <c r="BC106" s="244" t="n"/>
      <c r="BD106" s="244" t="n"/>
      <c r="BE106" s="244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90" t="n"/>
      <c r="BP106" s="90" t="n"/>
      <c r="BQ106" s="90" t="n"/>
      <c r="BR106" s="90" t="n"/>
      <c r="BS106" s="90" t="n"/>
      <c r="BT106" s="90" t="n"/>
      <c r="BU106" s="90" t="n"/>
    </row>
    <row r="107">
      <c r="A107" s="1" t="n"/>
      <c r="B107" s="90" t="n"/>
      <c r="C107" s="4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91" t="n"/>
      <c r="BB107" s="244" t="n"/>
      <c r="BC107" s="244" t="n"/>
      <c r="BD107" s="244" t="n"/>
      <c r="BE107" s="244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90" t="n"/>
      <c r="BP107" s="90" t="n"/>
      <c r="BQ107" s="90" t="n"/>
      <c r="BR107" s="90" t="n"/>
      <c r="BS107" s="90" t="n"/>
      <c r="BT107" s="90" t="n"/>
      <c r="BU107" s="90" t="n"/>
    </row>
    <row r="108">
      <c r="A108" s="1" t="n"/>
      <c r="B108" s="90" t="n"/>
      <c r="C108" s="282" t="inlineStr">
        <is>
          <t>Декан факультета                                   химической технологии и техники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265" t="n"/>
      <c r="BA108" s="4" t="n"/>
      <c r="BB108" s="265" t="n"/>
      <c r="BC108" s="270" t="n"/>
      <c r="BD108" s="270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351" t="n"/>
      <c r="BN108" s="270" t="n"/>
      <c r="BO108" s="270" t="n"/>
      <c r="BP108" s="270" t="n"/>
      <c r="BQ108" s="90" t="n"/>
      <c r="BR108" s="90" t="n"/>
      <c r="BS108" s="90" t="n"/>
      <c r="BT108" s="90" t="n"/>
      <c r="BU108" s="90" t="n"/>
    </row>
    <row r="109">
      <c r="A109" s="1" t="n"/>
      <c r="B109" s="90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3" t="n"/>
      <c r="Y109" s="3" t="n"/>
      <c r="Z109" s="3" t="n"/>
      <c r="AA109" s="3" t="n"/>
      <c r="AB109" s="3" t="n"/>
      <c r="AC109" s="3" t="n"/>
      <c r="AD109" s="276" t="n"/>
      <c r="AE109" s="276" t="n"/>
      <c r="AF109" s="276" t="n"/>
      <c r="AG109" s="276" t="n"/>
      <c r="AH109" s="276" t="n"/>
      <c r="AI109" s="276" t="n"/>
      <c r="AJ109" s="280" t="n"/>
      <c r="AK109" s="280" t="n"/>
      <c r="AL109" s="41" t="n"/>
      <c r="AM109" s="41" t="n"/>
      <c r="AN109" s="41" t="n"/>
      <c r="AO109" s="41" t="n"/>
      <c r="AP109" s="3" t="n"/>
      <c r="AQ109" s="41" t="n"/>
      <c r="AR109" s="3" t="inlineStr">
        <is>
          <t>Ю.А.Климош</t>
        </is>
      </c>
      <c r="AS109" s="274" t="n"/>
      <c r="AT109" s="274" t="n"/>
      <c r="AU109" s="274" t="n"/>
      <c r="AV109" s="274" t="n"/>
      <c r="AW109" s="3" t="n"/>
      <c r="AX109" s="3" t="n"/>
      <c r="AY109" s="41" t="n"/>
      <c r="AZ109" s="265" t="n"/>
      <c r="BA109" s="4" t="n"/>
      <c r="BB109" s="265" t="n"/>
      <c r="BC109" s="270" t="n"/>
      <c r="BD109" s="270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351" t="n"/>
      <c r="BN109" s="270" t="n"/>
      <c r="BO109" s="270" t="n"/>
      <c r="BP109" s="270" t="n"/>
      <c r="BQ109" s="90" t="n"/>
      <c r="BR109" s="90" t="n"/>
      <c r="BS109" s="90" t="n"/>
      <c r="BT109" s="90" t="n"/>
      <c r="BU109" s="90" t="n"/>
    </row>
    <row r="110">
      <c r="A110" s="1" t="n"/>
      <c r="B110" s="90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41" t="n"/>
      <c r="AZ110" s="265" t="n"/>
      <c r="BA110" s="4" t="n"/>
      <c r="BB110" s="265" t="n"/>
      <c r="BC110" s="270" t="n"/>
      <c r="BD110" s="270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351" t="n"/>
      <c r="BN110" s="270" t="n"/>
      <c r="BO110" s="270" t="n"/>
      <c r="BP110" s="270" t="n"/>
      <c r="BQ110" s="90" t="n"/>
      <c r="BR110" s="90" t="n"/>
      <c r="BS110" s="90" t="n"/>
      <c r="BT110" s="90" t="n"/>
      <c r="BU110" s="90" t="n"/>
    </row>
    <row r="111">
      <c r="A111" s="1" t="n"/>
      <c r="B111" s="90" t="n"/>
      <c r="C111" s="276" t="n"/>
      <c r="D111" s="276" t="n"/>
      <c r="E111" s="276" t="n"/>
      <c r="F111" s="276" t="n"/>
      <c r="G111" s="277" t="inlineStr">
        <is>
          <t>20___</t>
        </is>
      </c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274" t="n"/>
      <c r="AB111" s="3" t="n"/>
      <c r="AC111" s="3" t="n"/>
      <c r="AD111" s="3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265" t="n"/>
      <c r="BA111" s="4" t="n"/>
      <c r="BB111" s="265" t="n"/>
      <c r="BC111" s="270" t="n"/>
      <c r="BD111" s="270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351" t="n"/>
      <c r="BN111" s="270" t="n"/>
      <c r="BO111" s="270" t="n"/>
      <c r="BP111" s="270" t="n"/>
      <c r="BQ111" s="90" t="n"/>
      <c r="BR111" s="90" t="n"/>
      <c r="BS111" s="90" t="n"/>
      <c r="BT111" s="90" t="n"/>
      <c r="BU111" s="90" t="n"/>
    </row>
    <row r="112">
      <c r="A112" s="1" t="n"/>
      <c r="B112" s="90" t="n"/>
      <c r="C112" s="3" t="n"/>
      <c r="D112" s="3" t="n"/>
      <c r="E112" s="3" t="n"/>
      <c r="F112" s="3" t="n"/>
      <c r="G112" s="277" t="n"/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274" t="n"/>
      <c r="AB112" s="3" t="n"/>
      <c r="AC112" s="3" t="n"/>
      <c r="AD112" s="3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265" t="n"/>
      <c r="BA112" s="4" t="n"/>
      <c r="BB112" s="265" t="n"/>
      <c r="BC112" s="270" t="n"/>
      <c r="BD112" s="270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351" t="n"/>
      <c r="BN112" s="270" t="n"/>
      <c r="BO112" s="270" t="n"/>
      <c r="BP112" s="270" t="n"/>
      <c r="BQ112" s="90" t="n"/>
      <c r="BR112" s="90" t="n"/>
      <c r="BS112" s="90" t="n"/>
      <c r="BT112" s="90" t="n"/>
      <c r="BU112" s="90" t="n"/>
    </row>
    <row r="113">
      <c r="A113" s="1" t="n"/>
      <c r="B113" s="90" t="n"/>
      <c r="C113" s="41" t="inlineStr">
        <is>
          <t>Декан факультета заочного образования</t>
        </is>
      </c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273" t="n"/>
      <c r="AE113" s="273" t="n"/>
      <c r="AF113" s="273" t="n"/>
      <c r="AG113" s="273" t="n"/>
      <c r="AH113" s="273" t="n"/>
      <c r="AI113" s="273" t="n"/>
      <c r="AJ113" s="272" t="n"/>
      <c r="AK113" s="272" t="n"/>
      <c r="AL113" s="41" t="n"/>
      <c r="AM113" s="41" t="n"/>
      <c r="AN113" s="41" t="n"/>
      <c r="AO113" s="41" t="n"/>
      <c r="AP113" s="3" t="n"/>
      <c r="AQ113" s="41" t="n"/>
      <c r="AR113" s="3" t="inlineStr">
        <is>
          <t>С.А.Прохорчик</t>
        </is>
      </c>
      <c r="AS113" s="274" t="n"/>
      <c r="AT113" s="274" t="n"/>
      <c r="AU113" s="274" t="n"/>
      <c r="AV113" s="274" t="n"/>
      <c r="AW113" s="3" t="n"/>
      <c r="AX113" s="3" t="n"/>
      <c r="AY113" s="3" t="n"/>
      <c r="AZ113" s="90" t="n"/>
      <c r="BA113" s="4" t="n"/>
      <c r="BB113" s="265" t="n"/>
      <c r="BC113" s="270" t="n"/>
      <c r="BD113" s="270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351" t="n"/>
      <c r="BN113" s="270" t="n"/>
      <c r="BO113" s="270" t="n"/>
      <c r="BP113" s="270" t="n"/>
      <c r="BQ113" s="90" t="n"/>
      <c r="BR113" s="90" t="n"/>
      <c r="BS113" s="90" t="n"/>
      <c r="BT113" s="90" t="n"/>
      <c r="BU113" s="90" t="n"/>
    </row>
    <row r="114">
      <c r="A114" s="1" t="n"/>
      <c r="B114" s="90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244" t="n"/>
      <c r="BA114" s="4" t="n"/>
      <c r="BB114" s="265" t="n"/>
      <c r="BC114" s="270" t="n"/>
      <c r="BD114" s="270" t="n"/>
      <c r="BE114" s="351" t="n"/>
      <c r="BF114" s="351" t="n"/>
      <c r="BG114" s="351" t="n"/>
      <c r="BH114" s="351" t="n"/>
      <c r="BI114" s="351" t="n"/>
      <c r="BJ114" s="351" t="n"/>
      <c r="BK114" s="351" t="n"/>
      <c r="BL114" s="351" t="n"/>
      <c r="BM114" s="351" t="n"/>
      <c r="BN114" s="270" t="n"/>
      <c r="BO114" s="270" t="n"/>
      <c r="BP114" s="270" t="n"/>
      <c r="BQ114" s="90" t="n"/>
      <c r="BR114" s="90" t="n"/>
      <c r="BS114" s="90" t="n"/>
      <c r="BT114" s="90" t="n"/>
      <c r="BU114" s="90" t="n"/>
    </row>
    <row r="115">
      <c r="A115" s="1" t="n"/>
      <c r="B115" s="90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274" t="n"/>
      <c r="AB115" s="3" t="n"/>
      <c r="AC115" s="3" t="n"/>
      <c r="AD115" s="3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91" t="n"/>
      <c r="BA115" s="4" t="n"/>
      <c r="BB115" s="265" t="n"/>
      <c r="BC115" s="270" t="n"/>
      <c r="BD115" s="270" t="n"/>
      <c r="BE115" s="351" t="n"/>
      <c r="BF115" s="351" t="n"/>
      <c r="BG115" s="351" t="n"/>
      <c r="BH115" s="351" t="n"/>
      <c r="BI115" s="351" t="n"/>
      <c r="BJ115" s="351" t="n"/>
      <c r="BK115" s="351" t="n"/>
      <c r="BL115" s="351" t="n"/>
      <c r="BM115" s="351" t="n"/>
      <c r="BN115" s="270" t="n"/>
      <c r="BO115" s="270" t="n"/>
      <c r="BP115" s="270" t="n"/>
      <c r="BQ115" s="90" t="n"/>
      <c r="BR115" s="90" t="n"/>
      <c r="BS115" s="90" t="n"/>
      <c r="BT115" s="90" t="n"/>
      <c r="BU115" s="90" t="n"/>
    </row>
    <row r="116">
      <c r="A116" s="1" t="n"/>
      <c r="B116" s="90" t="n"/>
      <c r="C116" s="282" t="inlineStr">
        <is>
          <t>Заведующий кафедрой машин и аппаратов химических и силикатных производств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282" t="n"/>
      <c r="AD116" s="272" t="n"/>
      <c r="AE116" s="273" t="n"/>
      <c r="AF116" s="273" t="n"/>
      <c r="AG116" s="273" t="n"/>
      <c r="AH116" s="273" t="n"/>
      <c r="AI116" s="273" t="n"/>
      <c r="AJ116" s="273" t="n"/>
      <c r="AK116" s="272" t="n"/>
      <c r="AL116" s="41" t="n"/>
      <c r="AM116" s="41" t="n"/>
      <c r="AN116" s="41" t="n"/>
      <c r="AO116" s="41" t="n"/>
      <c r="AP116" s="41" t="n"/>
      <c r="AQ116" s="3" t="n"/>
      <c r="AR116" s="41" t="inlineStr">
        <is>
          <t>В.С.Францкевич</t>
        </is>
      </c>
      <c r="AS116" s="274" t="n"/>
      <c r="AT116" s="274" t="n"/>
      <c r="AU116" s="274" t="n"/>
      <c r="AV116" s="274" t="n"/>
      <c r="AW116" s="3" t="n"/>
      <c r="AX116" s="3" t="n"/>
      <c r="AY116" s="3" t="n"/>
      <c r="AZ116" s="265" t="n"/>
      <c r="BA116" s="4" t="n"/>
      <c r="BB116" s="265" t="n"/>
      <c r="BC116" s="270" t="n"/>
      <c r="BD116" s="270" t="n"/>
      <c r="BE116" s="351" t="n"/>
      <c r="BF116" s="351" t="n"/>
      <c r="BG116" s="351" t="n"/>
      <c r="BH116" s="351" t="n"/>
      <c r="BI116" s="351" t="n"/>
      <c r="BJ116" s="351" t="n"/>
      <c r="BK116" s="351" t="n"/>
      <c r="BL116" s="351" t="n"/>
      <c r="BM116" s="351" t="n"/>
      <c r="BN116" s="270" t="n"/>
      <c r="BO116" s="270" t="n"/>
      <c r="BP116" s="270" t="n"/>
      <c r="BQ116" s="90" t="n"/>
      <c r="BR116" s="90" t="n"/>
      <c r="BS116" s="90" t="n"/>
      <c r="BT116" s="90" t="n"/>
      <c r="BU116" s="90" t="n"/>
    </row>
    <row r="117">
      <c r="A117" s="1" t="n"/>
      <c r="B117" s="90" t="n"/>
      <c r="C117" s="3" t="n"/>
      <c r="D117" s="2" t="n"/>
      <c r="E117" s="2" t="n"/>
      <c r="F117" s="2" t="n"/>
      <c r="G117" s="2" t="n"/>
      <c r="H117" s="2" t="n"/>
      <c r="I117" s="2" t="n"/>
      <c r="J117" s="2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41" t="n"/>
      <c r="AE117" s="3" t="n"/>
      <c r="AF117" s="3" t="n"/>
      <c r="AG117" s="3" t="n"/>
      <c r="AH117" s="3" t="n"/>
      <c r="AI117" s="3" t="n"/>
      <c r="AJ117" s="3" t="n"/>
      <c r="AK117" s="41" t="n"/>
      <c r="AL117" s="41" t="n"/>
      <c r="AM117" s="41" t="n"/>
      <c r="AN117" s="41" t="n"/>
      <c r="AO117" s="41" t="n"/>
      <c r="AP117" s="41" t="n"/>
      <c r="AQ117" s="3" t="n"/>
      <c r="AR117" s="3" t="n"/>
      <c r="AS117" s="274" t="n"/>
      <c r="AT117" s="274" t="n"/>
      <c r="AU117" s="274" t="n"/>
      <c r="AV117" s="274" t="n"/>
      <c r="AW117" s="3" t="n"/>
      <c r="AX117" s="3" t="n"/>
      <c r="AY117" s="3" t="n"/>
      <c r="AZ117" s="265" t="n"/>
      <c r="BA117" s="4" t="n"/>
      <c r="BB117" s="265" t="n"/>
      <c r="BC117" s="270" t="n"/>
      <c r="BD117" s="270" t="n"/>
      <c r="BE117" s="351" t="n"/>
      <c r="BF117" s="351" t="n"/>
      <c r="BG117" s="351" t="n"/>
      <c r="BH117" s="351" t="n"/>
      <c r="BI117" s="351" t="n"/>
      <c r="BJ117" s="351" t="n"/>
      <c r="BK117" s="351" t="n"/>
      <c r="BL117" s="351" t="n"/>
      <c r="BM117" s="351" t="n"/>
      <c r="BN117" s="270" t="n"/>
      <c r="BO117" s="270" t="n"/>
      <c r="BP117" s="270" t="n"/>
      <c r="BQ117" s="90" t="n"/>
      <c r="BR117" s="90" t="n"/>
      <c r="BS117" s="90" t="n"/>
      <c r="BT117" s="90" t="n"/>
      <c r="BU117" s="90" t="n"/>
    </row>
    <row r="118">
      <c r="A118" s="1" t="n"/>
      <c r="B118" s="90" t="n"/>
      <c r="C118" s="273" t="n"/>
      <c r="D118" s="273" t="n"/>
      <c r="E118" s="273" t="n"/>
      <c r="F118" s="273" t="n"/>
      <c r="G118" s="277" t="inlineStr">
        <is>
          <t>20___</t>
        </is>
      </c>
      <c r="H118" s="278" t="n"/>
      <c r="I118" s="41" t="n"/>
      <c r="J118" s="41" t="n"/>
      <c r="K118" s="279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274" t="n"/>
      <c r="AA118" s="274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3" t="n"/>
      <c r="AZ118" s="265" t="n"/>
      <c r="BA118" s="4" t="n"/>
      <c r="BB118" s="265" t="n"/>
      <c r="BC118" s="270" t="n"/>
      <c r="BD118" s="270" t="n"/>
      <c r="BE118" s="351" t="n"/>
      <c r="BF118" s="351" t="n"/>
      <c r="BG118" s="351" t="n"/>
      <c r="BH118" s="351" t="n"/>
      <c r="BI118" s="351" t="n"/>
      <c r="BJ118" s="351" t="n"/>
      <c r="BK118" s="351" t="n"/>
      <c r="BL118" s="351" t="n"/>
      <c r="BM118" s="351" t="n"/>
      <c r="BN118" s="270" t="n"/>
      <c r="BO118" s="270" t="n"/>
      <c r="BP118" s="270" t="n"/>
      <c r="BQ118" s="90" t="n"/>
      <c r="BR118" s="90" t="n"/>
      <c r="BS118" s="90" t="n"/>
      <c r="BT118" s="90" t="n"/>
      <c r="BU118" s="90" t="n"/>
    </row>
    <row r="119">
      <c r="A119" s="1" t="n"/>
      <c r="B119" s="90" t="n"/>
      <c r="C119" s="41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41" t="n"/>
      <c r="AZ119" s="265" t="n"/>
      <c r="BA119" s="4" t="n"/>
      <c r="BB119" s="265" t="n"/>
      <c r="BC119" s="270" t="n"/>
      <c r="BD119" s="270" t="n"/>
      <c r="BE119" s="351" t="n"/>
      <c r="BF119" s="351" t="n"/>
      <c r="BG119" s="351" t="n"/>
      <c r="BH119" s="351" t="n"/>
      <c r="BI119" s="351" t="n"/>
      <c r="BJ119" s="351" t="n"/>
      <c r="BK119" s="351" t="n"/>
      <c r="BL119" s="351" t="n"/>
      <c r="BM119" s="351" t="n"/>
      <c r="BN119" s="270" t="n"/>
      <c r="BO119" s="270" t="n"/>
      <c r="BP119" s="270" t="n"/>
      <c r="BQ119" s="90" t="n"/>
      <c r="BR119" s="90" t="n"/>
      <c r="BS119" s="90" t="n"/>
      <c r="BT119" s="90" t="n"/>
      <c r="BU119" s="90" t="n"/>
    </row>
    <row r="120">
      <c r="A120" s="1" t="n"/>
      <c r="B120" s="90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265" t="n"/>
      <c r="BA120" s="4" t="n"/>
      <c r="BB120" s="265" t="n"/>
      <c r="BC120" s="270" t="n"/>
      <c r="BD120" s="270" t="n"/>
      <c r="BE120" s="351" t="n"/>
      <c r="BF120" s="351" t="n"/>
      <c r="BG120" s="351" t="n"/>
      <c r="BH120" s="351" t="n"/>
      <c r="BI120" s="351" t="n"/>
      <c r="BJ120" s="351" t="n"/>
      <c r="BK120" s="351" t="n"/>
      <c r="BL120" s="351" t="n"/>
      <c r="BM120" s="351" t="n"/>
      <c r="BN120" s="270" t="n"/>
      <c r="BO120" s="270" t="n"/>
      <c r="BP120" s="270" t="n"/>
      <c r="BQ120" s="90" t="n"/>
      <c r="BR120" s="90" t="n"/>
      <c r="BS120" s="90" t="n"/>
      <c r="BT120" s="90" t="n"/>
      <c r="BU120" s="90" t="n"/>
    </row>
    <row r="121">
      <c r="A121" s="1" t="n"/>
      <c r="B121" s="90" t="n"/>
      <c r="C121" s="281" t="inlineStr">
        <is>
          <t>Рекомендован к утверждению научно-методическим советом БГТУ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41" t="n"/>
      <c r="AY121" s="356" t="n"/>
      <c r="AZ121" s="356" t="n"/>
      <c r="BA121" s="356" t="n"/>
      <c r="BB121" s="356" t="n"/>
      <c r="BC121" s="356" t="n"/>
      <c r="BD121" s="356" t="n"/>
      <c r="BE121" s="356" t="n"/>
      <c r="BF121" s="356" t="n"/>
      <c r="BG121" s="356" t="n"/>
      <c r="BH121" s="356" t="n"/>
      <c r="BI121" s="356" t="n"/>
      <c r="BJ121" s="356" t="n"/>
      <c r="BK121" s="356" t="n"/>
      <c r="BL121" s="356" t="n"/>
      <c r="BM121" s="356" t="n"/>
      <c r="BN121" s="356" t="n"/>
      <c r="BO121" s="356" t="n"/>
      <c r="BP121" s="356" t="n"/>
      <c r="BQ121" s="356" t="n"/>
      <c r="BR121" s="356" t="n"/>
      <c r="BS121" s="356" t="n"/>
      <c r="BT121" s="1" t="n"/>
      <c r="BU121" s="1" t="n"/>
    </row>
    <row r="122">
      <c r="A122" s="1" t="n"/>
      <c r="B122" s="90" t="n"/>
      <c r="C122" s="282" t="inlineStr">
        <is>
          <t>Протокол № 6 от 28.04.2023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41" t="n"/>
      <c r="AY122" s="356" t="n"/>
      <c r="AZ122" s="522" t="n"/>
      <c r="BA122" s="522" t="n"/>
      <c r="BB122" s="522" t="n"/>
      <c r="BC122" s="522" t="n"/>
      <c r="BD122" s="522" t="n"/>
      <c r="BE122" s="522" t="n"/>
      <c r="BF122" s="522" t="n"/>
      <c r="BG122" s="522" t="n"/>
      <c r="BH122" s="522" t="n"/>
      <c r="BI122" s="522" t="n"/>
      <c r="BJ122" s="522" t="n"/>
      <c r="BK122" s="522" t="n"/>
      <c r="BL122" s="522" t="n"/>
      <c r="BM122" s="522" t="n"/>
      <c r="BN122" s="522" t="n"/>
      <c r="BO122" s="522" t="n"/>
      <c r="BP122" s="522" t="n"/>
      <c r="BQ122" s="522" t="n"/>
      <c r="BR122" s="522" t="n"/>
      <c r="BS122" s="522" t="n"/>
      <c r="BT122" s="1" t="n"/>
      <c r="BU122" s="1" t="n"/>
    </row>
    <row r="123">
      <c r="A123" s="90" t="n"/>
      <c r="B123" s="283" t="n"/>
      <c r="C123" s="283" t="n"/>
      <c r="D123" s="283" t="n"/>
      <c r="E123" s="283" t="n"/>
      <c r="F123" s="283" t="n"/>
      <c r="G123" s="283" t="n"/>
      <c r="H123" s="283" t="n"/>
      <c r="I123" s="283" t="n"/>
      <c r="J123" s="283" t="n"/>
      <c r="K123" s="283" t="n"/>
      <c r="L123" s="283" t="n"/>
      <c r="M123" s="283" t="n"/>
      <c r="N123" s="283" t="n"/>
      <c r="O123" s="283" t="n"/>
      <c r="P123" s="283" t="n"/>
      <c r="Q123" s="283" t="n"/>
      <c r="R123" s="283" t="n"/>
      <c r="S123" s="283" t="n"/>
      <c r="T123" s="283" t="n"/>
      <c r="U123" s="283" t="n"/>
      <c r="V123" s="283" t="n"/>
      <c r="W123" s="283" t="n"/>
      <c r="X123" s="283" t="n"/>
      <c r="Y123" s="283" t="n"/>
      <c r="Z123" s="283" t="n"/>
      <c r="AA123" s="283" t="n"/>
      <c r="AB123" s="283" t="n"/>
      <c r="AC123" s="283" t="n"/>
      <c r="AD123" s="283" t="n"/>
      <c r="AE123" s="283" t="n"/>
      <c r="AF123" s="283" t="n"/>
      <c r="AG123" s="283" t="n"/>
      <c r="AH123" s="283" t="n"/>
      <c r="AI123" s="283" t="n"/>
      <c r="AJ123" s="283" t="n"/>
      <c r="AK123" s="283" t="n"/>
      <c r="AL123" s="283" t="n"/>
      <c r="AM123" s="283" t="n"/>
      <c r="AN123" s="283" t="n"/>
      <c r="AO123" s="283" t="n"/>
      <c r="AP123" s="283" t="n"/>
      <c r="AQ123" s="283" t="n"/>
      <c r="AR123" s="283" t="n"/>
      <c r="AS123" s="283" t="n"/>
      <c r="AT123" s="283" t="n"/>
      <c r="AU123" s="283" t="n"/>
      <c r="AV123" s="283" t="n"/>
      <c r="AW123" s="283" t="n"/>
      <c r="AX123" s="523" t="n"/>
      <c r="AY123" s="523" t="n"/>
      <c r="AZ123" s="523" t="n"/>
      <c r="BA123" s="523" t="n"/>
      <c r="BB123" s="523" t="n"/>
      <c r="BC123" s="523" t="n"/>
      <c r="BD123" s="523" t="n"/>
      <c r="BE123" s="523" t="n"/>
      <c r="BF123" s="523" t="n"/>
      <c r="BG123" s="523" t="n"/>
      <c r="BH123" s="523" t="n"/>
      <c r="BI123" s="523" t="n"/>
      <c r="BJ123" s="523" t="n"/>
      <c r="BK123" s="523" t="n"/>
      <c r="BL123" s="523" t="n"/>
      <c r="BM123" s="523" t="n"/>
      <c r="BN123" s="523" t="n"/>
      <c r="BO123" s="523" t="n"/>
      <c r="BP123" s="523" t="n"/>
      <c r="BQ123" s="523" t="n"/>
      <c r="BR123" s="523" t="n"/>
      <c r="BS123" s="1" t="n"/>
      <c r="BT123" s="1" t="n"/>
      <c r="BU123" s="1" t="n"/>
    </row>
    <row r="124">
      <c r="A124" s="355" t="n"/>
      <c r="B124" s="356" t="n"/>
      <c r="C124" s="356" t="n"/>
      <c r="D124" s="356" t="n"/>
      <c r="E124" s="356" t="n"/>
      <c r="F124" s="356" t="n"/>
      <c r="G124" s="356" t="n"/>
      <c r="H124" s="356" t="n"/>
      <c r="I124" s="356" t="n"/>
      <c r="J124" s="356" t="n"/>
      <c r="K124" s="356" t="n"/>
      <c r="L124" s="356" t="n"/>
      <c r="M124" s="356" t="n"/>
      <c r="N124" s="356" t="n"/>
      <c r="O124" s="356" t="n"/>
      <c r="P124" s="356" t="n"/>
      <c r="Q124" s="356" t="n"/>
      <c r="R124" s="356" t="n"/>
      <c r="S124" s="356" t="n"/>
      <c r="T124" s="356" t="n"/>
      <c r="U124" s="356" t="n"/>
      <c r="V124" s="356" t="n"/>
      <c r="W124" s="356" t="n"/>
      <c r="X124" s="356" t="n"/>
      <c r="Y124" s="356" t="n"/>
      <c r="Z124" s="356" t="n"/>
      <c r="AA124" s="356" t="n"/>
      <c r="AB124" s="356" t="n"/>
      <c r="AC124" s="356" t="n"/>
      <c r="AD124" s="356" t="n"/>
      <c r="AE124" s="356" t="n"/>
      <c r="AF124" s="356" t="n"/>
      <c r="AG124" s="356" t="n"/>
      <c r="AH124" s="356" t="n"/>
      <c r="AI124" s="356" t="n"/>
      <c r="AJ124" s="356" t="n"/>
      <c r="AK124" s="356" t="n"/>
      <c r="AL124" s="356" t="n"/>
      <c r="AM124" s="356" t="n"/>
      <c r="AN124" s="356" t="n"/>
      <c r="AO124" s="356" t="n"/>
      <c r="AP124" s="356" t="n"/>
      <c r="AQ124" s="356" t="n"/>
      <c r="AR124" s="356" t="n"/>
      <c r="AS124" s="356" t="n"/>
      <c r="AT124" s="356" t="n"/>
      <c r="AU124" s="356" t="n"/>
      <c r="AV124" s="356" t="n"/>
      <c r="AW124" s="356" t="n"/>
      <c r="AX124" s="243" t="n"/>
      <c r="AY124" s="243" t="n"/>
      <c r="AZ124" s="243" t="n"/>
      <c r="BA124" s="243" t="n"/>
      <c r="BB124" s="243" t="n"/>
      <c r="BC124" s="243" t="n"/>
      <c r="BD124" s="243" t="n"/>
      <c r="BE124" s="243" t="n"/>
      <c r="BF124" s="243" t="n"/>
      <c r="BG124" s="243" t="n"/>
      <c r="BH124" s="243" t="n"/>
      <c r="BI124" s="243" t="n"/>
      <c r="BJ124" s="243" t="n"/>
      <c r="BK124" s="243" t="n"/>
      <c r="BL124" s="243" t="n"/>
      <c r="BM124" s="243" t="n"/>
      <c r="BN124" s="243" t="n"/>
      <c r="BO124" s="243" t="n"/>
      <c r="BP124" s="243" t="n"/>
      <c r="BQ124" s="243" t="n"/>
      <c r="BR124" s="243" t="n"/>
      <c r="BS124" s="1" t="n"/>
      <c r="BT124" s="1" t="n"/>
      <c r="BU124" s="1" t="n"/>
    </row>
    <row r="125">
      <c r="A125" s="524" t="n"/>
      <c r="B125" s="356" t="n"/>
      <c r="C125" s="356" t="n"/>
      <c r="D125" s="356" t="n"/>
      <c r="E125" s="356" t="n"/>
      <c r="F125" s="356" t="n"/>
      <c r="G125" s="355" t="n"/>
      <c r="H125" s="516" t="n"/>
      <c r="I125" s="516" t="n"/>
      <c r="J125" s="516" t="n"/>
      <c r="K125" s="516" t="n"/>
      <c r="L125" s="516" t="n"/>
      <c r="M125" s="516" t="n"/>
      <c r="N125" s="516" t="n"/>
      <c r="O125" s="516" t="n"/>
      <c r="P125" s="516" t="n"/>
      <c r="Q125" s="516" t="n"/>
      <c r="R125" s="516" t="n"/>
      <c r="S125" s="516" t="n"/>
      <c r="T125" s="356" t="n"/>
      <c r="U125" s="356" t="n"/>
      <c r="V125" s="356" t="n"/>
      <c r="W125" s="356" t="n"/>
      <c r="X125" s="356" t="n"/>
      <c r="Y125" s="356" t="n"/>
      <c r="Z125" s="356" t="n"/>
      <c r="AA125" s="356" t="n"/>
      <c r="AB125" s="355" t="n"/>
      <c r="AC125" s="355" t="n"/>
      <c r="AD125" s="516" t="n"/>
      <c r="AE125" s="516" t="n"/>
      <c r="AF125" s="356" t="n"/>
      <c r="AG125" s="356" t="n"/>
      <c r="AH125" s="356" t="n"/>
      <c r="AI125" s="356" t="n"/>
      <c r="AJ125" s="356" t="n"/>
      <c r="AK125" s="356" t="n"/>
      <c r="AL125" s="356" t="n"/>
      <c r="AM125" s="356" t="n"/>
      <c r="AN125" s="356" t="n"/>
      <c r="AO125" s="355" t="n"/>
      <c r="AP125" s="355" t="n"/>
      <c r="AQ125" s="260" t="n"/>
      <c r="AR125" s="516" t="n"/>
      <c r="AS125" s="356" t="n"/>
      <c r="AT125" s="356" t="n"/>
      <c r="AU125" s="356" t="n"/>
      <c r="AV125" s="356" t="n"/>
      <c r="AW125" s="356" t="n"/>
      <c r="AX125" s="1" t="n"/>
      <c r="AY125" s="1" t="n"/>
      <c r="AZ125" s="1" t="n"/>
      <c r="BA125" s="1" t="n"/>
      <c r="BB125" s="1" t="n"/>
      <c r="BC125" s="1" t="n"/>
      <c r="BD125" s="1" t="n"/>
      <c r="BE125" s="1" t="n"/>
      <c r="BF125" s="1" t="n"/>
      <c r="BG125" s="1" t="n"/>
      <c r="BH125" s="1" t="n"/>
      <c r="BI125" s="1" t="n"/>
      <c r="BJ125" s="1" t="n"/>
      <c r="BK125" s="1" t="n"/>
      <c r="BL125" s="1" t="n"/>
      <c r="BM125" s="1" t="n"/>
      <c r="BN125" s="1" t="n"/>
      <c r="BO125" s="1" t="n"/>
      <c r="BP125" s="1" t="n"/>
      <c r="BQ125" s="1" t="n"/>
      <c r="BR125" s="1" t="n"/>
      <c r="BS125" s="1" t="n"/>
      <c r="BT125" s="1" t="n"/>
      <c r="BU125" s="1" t="n"/>
    </row>
    <row r="126">
      <c r="A126" s="523" t="n"/>
      <c r="B126" s="525" t="n"/>
      <c r="C126" s="525" t="n"/>
      <c r="D126" s="525" t="n"/>
      <c r="E126" s="525" t="n"/>
      <c r="F126" s="525" t="n"/>
      <c r="G126" s="525" t="n"/>
      <c r="H126" s="525" t="n"/>
      <c r="I126" s="525" t="n"/>
      <c r="J126" s="523" t="n"/>
      <c r="K126" s="523" t="n"/>
      <c r="L126" s="523" t="n"/>
      <c r="M126" s="523" t="n"/>
      <c r="N126" s="523" t="n"/>
      <c r="O126" s="523" t="n"/>
      <c r="P126" s="523" t="n"/>
      <c r="Q126" s="523" t="n"/>
      <c r="R126" s="523" t="n"/>
      <c r="S126" s="523" t="n"/>
      <c r="T126" s="523" t="n"/>
      <c r="U126" s="523" t="n"/>
      <c r="V126" s="523" t="n"/>
      <c r="W126" s="523" t="n"/>
      <c r="X126" s="523" t="n"/>
      <c r="Y126" s="523" t="n"/>
      <c r="Z126" s="523" t="n"/>
      <c r="AA126" s="523" t="n"/>
      <c r="AB126" s="523" t="n"/>
      <c r="AC126" s="523" t="n"/>
      <c r="AD126" s="523" t="n"/>
      <c r="AE126" s="523" t="n"/>
      <c r="AF126" s="523" t="n"/>
      <c r="AG126" s="523" t="n"/>
      <c r="AH126" s="523" t="n"/>
      <c r="AI126" s="523" t="n"/>
      <c r="AJ126" s="523" t="n"/>
      <c r="AK126" s="523" t="n"/>
      <c r="AL126" s="523" t="n"/>
      <c r="AM126" s="523" t="n"/>
      <c r="AN126" s="523" t="n"/>
      <c r="AO126" s="523" t="n"/>
      <c r="AP126" s="523" t="n"/>
      <c r="AQ126" s="523" t="n"/>
      <c r="AR126" s="523" t="n"/>
      <c r="AS126" s="523" t="n"/>
      <c r="AT126" s="523" t="n"/>
      <c r="AU126" s="523" t="n"/>
      <c r="AV126" s="523" t="n"/>
      <c r="AW126" s="523" t="n"/>
      <c r="AX126" s="1" t="n"/>
      <c r="AY126" s="1" t="n"/>
      <c r="AZ126" s="1" t="n"/>
      <c r="BA126" s="1" t="n"/>
      <c r="BB126" s="1" t="n"/>
      <c r="BC126" s="1" t="n"/>
      <c r="BD126" s="1" t="n"/>
      <c r="BE126" s="1" t="n"/>
      <c r="BF126" s="1" t="n"/>
      <c r="BG126" s="1" t="n"/>
      <c r="BH126" s="1" t="n"/>
      <c r="BI126" s="1" t="n"/>
      <c r="BJ126" s="1" t="n"/>
      <c r="BK126" s="1" t="n"/>
      <c r="BL126" s="1" t="n"/>
      <c r="BM126" s="1" t="n"/>
      <c r="BN126" s="1" t="n"/>
      <c r="BO126" s="1" t="n"/>
      <c r="BP126" s="1" t="n"/>
      <c r="BQ126" s="1" t="n"/>
      <c r="BR126" s="1" t="n"/>
      <c r="BS126" s="1" t="n"/>
      <c r="BT126" s="1" t="n"/>
      <c r="BU126" s="1" t="n"/>
    </row>
    <row r="127">
      <c r="A127" s="242" t="n"/>
      <c r="B127" s="242" t="n"/>
      <c r="C127" s="242" t="n"/>
      <c r="D127" s="242" t="n"/>
      <c r="E127" s="242" t="n"/>
      <c r="F127" s="242" t="n"/>
      <c r="G127" s="242" t="n"/>
      <c r="H127" s="242" t="n"/>
      <c r="I127" s="242" t="n"/>
      <c r="J127" s="242" t="n"/>
      <c r="K127" s="242" t="n"/>
      <c r="L127" s="242" t="n"/>
      <c r="M127" s="242" t="n"/>
      <c r="N127" s="242" t="n"/>
      <c r="O127" s="242" t="n"/>
      <c r="P127" s="242" t="n"/>
      <c r="Q127" s="242" t="n"/>
      <c r="R127" s="242" t="n"/>
      <c r="S127" s="242" t="n"/>
      <c r="T127" s="242" t="n"/>
      <c r="U127" s="242" t="n"/>
      <c r="V127" s="242" t="n"/>
      <c r="W127" s="242" t="n"/>
      <c r="X127" s="242" t="n"/>
      <c r="Y127" s="242" t="n"/>
      <c r="Z127" s="242" t="n"/>
      <c r="AA127" s="242" t="n"/>
      <c r="AB127" s="242" t="n"/>
      <c r="AC127" s="242" t="n"/>
      <c r="AD127" s="242" t="n"/>
      <c r="AE127" s="242" t="n"/>
      <c r="AF127" s="242" t="n"/>
      <c r="AG127" s="242" t="n"/>
      <c r="AH127" s="242" t="n"/>
      <c r="AI127" s="242" t="n"/>
      <c r="AJ127" s="242" t="n"/>
      <c r="AK127" s="242" t="n"/>
      <c r="AL127" s="242" t="n"/>
      <c r="AM127" s="242" t="n"/>
      <c r="AN127" s="242" t="n"/>
      <c r="AO127" s="242" t="n"/>
      <c r="AP127" s="242" t="n"/>
      <c r="AQ127" s="242" t="n"/>
      <c r="AR127" s="242" t="n"/>
      <c r="AS127" s="242" t="n"/>
      <c r="AT127" s="242" t="n"/>
      <c r="AU127" s="242" t="n"/>
      <c r="AV127" s="242" t="n"/>
      <c r="AW127" s="242" t="n"/>
      <c r="AX127" s="1" t="n"/>
      <c r="AY127" s="1" t="n"/>
      <c r="AZ127" s="1" t="n"/>
      <c r="BA127" s="1" t="n"/>
      <c r="BB127" s="1" t="n"/>
      <c r="BC127" s="1" t="n"/>
      <c r="BD127" s="1" t="n"/>
      <c r="BE127" s="1" t="n"/>
      <c r="BF127" s="1" t="n"/>
      <c r="BG127" s="1" t="n"/>
      <c r="BH127" s="1" t="n"/>
      <c r="BI127" s="1" t="n"/>
      <c r="BJ127" s="1" t="n"/>
      <c r="BK127" s="1" t="n"/>
      <c r="BL127" s="1" t="n"/>
      <c r="BM127" s="1" t="n"/>
      <c r="BN127" s="1" t="n"/>
      <c r="BO127" s="1" t="n"/>
      <c r="BP127" s="1" t="n"/>
      <c r="BQ127" s="1" t="n"/>
      <c r="BR127" s="1" t="n"/>
      <c r="BS127" s="1" t="n"/>
      <c r="BT127" s="1" t="n"/>
      <c r="BU127" s="1" t="n"/>
    </row>
    <row r="128">
      <c r="A128" s="243" t="n"/>
      <c r="B128" s="243" t="n"/>
      <c r="C128" s="243" t="n"/>
      <c r="D128" s="243" t="n"/>
      <c r="E128" s="243" t="n"/>
      <c r="F128" s="243" t="n"/>
      <c r="G128" s="243" t="n"/>
      <c r="H128" s="243" t="n"/>
      <c r="I128" s="243" t="n"/>
      <c r="J128" s="243" t="n"/>
      <c r="K128" s="243" t="n"/>
      <c r="L128" s="243" t="n"/>
      <c r="M128" s="243" t="n"/>
      <c r="N128" s="243" t="n"/>
      <c r="O128" s="243" t="n"/>
      <c r="P128" s="243" t="n"/>
      <c r="Q128" s="243" t="n"/>
      <c r="R128" s="243" t="n"/>
      <c r="S128" s="243" t="n"/>
      <c r="T128" s="243" t="n"/>
      <c r="U128" s="243" t="n"/>
      <c r="V128" s="243" t="n"/>
      <c r="W128" s="243" t="n"/>
      <c r="X128" s="243" t="n"/>
      <c r="Y128" s="243" t="n"/>
      <c r="Z128" s="243" t="n"/>
      <c r="AA128" s="243" t="n"/>
      <c r="AB128" s="243" t="n"/>
      <c r="AC128" s="243" t="n"/>
      <c r="AD128" s="243" t="n"/>
      <c r="AE128" s="243" t="n"/>
      <c r="AF128" s="243" t="n"/>
      <c r="AG128" s="243" t="n"/>
      <c r="AH128" s="243" t="n"/>
      <c r="AI128" s="243" t="n"/>
      <c r="AJ128" s="243" t="n"/>
      <c r="AK128" s="243" t="n"/>
      <c r="AL128" s="243" t="n"/>
      <c r="AM128" s="243" t="n"/>
      <c r="AN128" s="243" t="n"/>
      <c r="AO128" s="243" t="n"/>
      <c r="AP128" s="243" t="n"/>
      <c r="AQ128" s="243" t="n"/>
      <c r="AR128" s="243" t="n"/>
      <c r="AS128" s="243" t="n"/>
      <c r="AT128" s="243" t="n"/>
      <c r="AU128" s="243" t="n"/>
      <c r="AV128" s="243" t="n"/>
      <c r="AW128" s="243" t="n"/>
      <c r="AX128" s="1" t="n"/>
      <c r="AY128" s="1" t="n"/>
      <c r="AZ128" s="1" t="n"/>
      <c r="BA128" s="1" t="n"/>
      <c r="BB128" s="1" t="n"/>
      <c r="BC128" s="1" t="n"/>
      <c r="BD128" s="1" t="n"/>
      <c r="BE128" s="1" t="n"/>
      <c r="BF128" s="1" t="n"/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  <c r="BR128" s="1" t="n"/>
      <c r="BS128" s="1" t="n"/>
      <c r="BT128" s="1" t="n"/>
      <c r="BU128" s="1" t="n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12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10" t="n"/>
      <c r="B2" s="2" t="inlineStr">
        <is>
          <t>МИНИСТЕРСТВО ОБРАЗОВАНИЯ РЕСПУБЛИКИ БЕЛАРУСЬ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4" t="n"/>
      <c r="BP2" s="4" t="n"/>
      <c r="BQ2" s="4" t="n"/>
      <c r="BR2" s="4" t="n"/>
      <c r="BS2" s="4" t="n"/>
      <c r="BT2" s="4" t="n"/>
      <c r="BU2" s="4" t="n"/>
      <c r="BV2" s="4" t="n"/>
      <c r="BW2" s="10" t="n"/>
      <c r="BX2" s="10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</row>
    <row r="3">
      <c r="A3" s="10" t="n"/>
      <c r="B3" s="2" t="inlineStr">
        <is>
          <t>Учреждение образования "Белорусский государственный технологический университет"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3" t="n"/>
      <c r="BL3" s="3" t="n"/>
      <c r="BM3" s="3" t="n"/>
      <c r="BN3" s="3" t="n"/>
      <c r="BO3" s="3" t="n"/>
      <c r="BP3" s="4" t="n"/>
      <c r="BQ3" s="4" t="n"/>
      <c r="BR3" s="4" t="n"/>
      <c r="BS3" s="4" t="n"/>
      <c r="BT3" s="4" t="n"/>
      <c r="BU3" s="4" t="n"/>
      <c r="BV3" s="4" t="n"/>
      <c r="BW3" s="10" t="n"/>
      <c r="BX3" s="10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</row>
    <row r="4">
      <c r="A4" s="10" t="n"/>
      <c r="B4" s="1" t="n"/>
      <c r="C4" s="1" t="n"/>
      <c r="D4" s="1" t="n"/>
      <c r="E4" s="2" t="n"/>
      <c r="F4" s="284" t="inlineStr">
        <is>
          <t>УТВЕРЖДЕНО</t>
        </is>
      </c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1052" t="inlineStr">
        <is>
          <t>УЧЕБНЫЙ ПЛАН</t>
        </is>
      </c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4" t="n"/>
      <c r="BP4" s="4" t="n"/>
      <c r="BQ4" s="4" t="n"/>
      <c r="BR4" s="4" t="n"/>
      <c r="BS4" s="4" t="n"/>
      <c r="BT4" s="4" t="n"/>
      <c r="BU4" s="4" t="n"/>
      <c r="BV4" s="4" t="n"/>
      <c r="BW4" s="10" t="n"/>
      <c r="BX4" s="10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</row>
    <row r="5">
      <c r="A5" s="10" t="n"/>
      <c r="B5" s="1" t="n"/>
      <c r="C5" s="1" t="n"/>
      <c r="D5" s="1" t="n"/>
      <c r="E5" s="2" t="n"/>
      <c r="F5" s="284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105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4" t="n"/>
      <c r="BP5" s="4" t="n"/>
      <c r="BQ5" s="4" t="n"/>
      <c r="BR5" s="4" t="n"/>
      <c r="BS5" s="4" t="n"/>
      <c r="BT5" s="4" t="n"/>
      <c r="BU5" s="4" t="n"/>
      <c r="BV5" s="4" t="n"/>
      <c r="BW5" s="10" t="n"/>
      <c r="BX5" s="10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</row>
    <row r="6">
      <c r="A6" s="10" t="n"/>
      <c r="B6" s="1" t="n"/>
      <c r="C6" s="1" t="n"/>
      <c r="D6" s="1" t="n"/>
      <c r="E6" s="284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0" t="n"/>
      <c r="O6" s="20" t="n"/>
      <c r="P6" s="20" t="n"/>
      <c r="Q6" s="1" t="n"/>
      <c r="R6" s="1052" t="n"/>
      <c r="S6" s="1" t="n"/>
      <c r="T6" s="1052" t="n"/>
      <c r="U6" s="1052" t="n"/>
      <c r="V6" s="535" t="inlineStr">
        <is>
          <t>Специальность:</t>
        </is>
      </c>
      <c r="W6" s="1052" t="n"/>
      <c r="X6" s="1052" t="n"/>
      <c r="Y6" s="1052" t="n"/>
      <c r="Z6" s="1052" t="n"/>
      <c r="AA6" s="1" t="n"/>
      <c r="AB6" s="535" t="n"/>
      <c r="AC6" s="535" t="n"/>
      <c r="AD6" s="535" t="n"/>
      <c r="AE6" s="537" t="inlineStr">
        <is>
          <t>7-06-0716-03  Приборостроение</t>
        </is>
      </c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052" t="n"/>
      <c r="AX6" s="1052" t="n"/>
      <c r="AY6" s="20" t="n"/>
      <c r="AZ6" s="18" t="inlineStr">
        <is>
          <t>Степень: магистр</t>
        </is>
      </c>
      <c r="BA6" s="18" t="n"/>
      <c r="BB6" s="529" t="n"/>
      <c r="BC6" s="18" t="n"/>
      <c r="BD6" s="529" t="n"/>
      <c r="BE6" s="529" t="n"/>
      <c r="BF6" s="1" t="n"/>
      <c r="BG6" s="1" t="n"/>
      <c r="BH6" s="2834" t="n"/>
      <c r="BI6" s="2834" t="n"/>
      <c r="BJ6" s="2834" t="n"/>
      <c r="BK6" s="97" t="n"/>
      <c r="BL6" s="97" t="n"/>
      <c r="BM6" s="97" t="n"/>
      <c r="BN6" s="97" t="n"/>
      <c r="BO6" s="97" t="n"/>
      <c r="BP6" s="97" t="n"/>
      <c r="BQ6" s="97" t="n"/>
      <c r="BR6" s="97" t="n"/>
      <c r="BS6" s="783" t="n"/>
      <c r="BT6" s="783" t="n"/>
      <c r="BU6" s="783" t="n"/>
      <c r="BV6" s="10" t="n"/>
      <c r="BW6" s="10" t="n"/>
      <c r="BX6" s="10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</row>
    <row r="7">
      <c r="A7" s="10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31" t="n"/>
      <c r="O7" s="31" t="n"/>
      <c r="P7" s="31" t="n"/>
      <c r="Q7" s="31" t="n"/>
      <c r="R7" s="31" t="n"/>
      <c r="S7" s="31" t="n"/>
      <c r="T7" s="31" t="n"/>
      <c r="U7" s="31" t="n"/>
      <c r="V7" s="31" t="n"/>
      <c r="W7" s="31" t="n"/>
      <c r="X7" s="31" t="n"/>
      <c r="Y7" s="31" t="n"/>
      <c r="Z7" s="31" t="n"/>
      <c r="AA7" s="15" t="n"/>
      <c r="AB7" s="8" t="n"/>
      <c r="AC7" s="8" t="n"/>
      <c r="AD7" s="8" t="n"/>
      <c r="AE7" s="8" t="n"/>
      <c r="AF7" s="8" t="n"/>
      <c r="AG7" s="8" t="n"/>
      <c r="AH7" s="8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8" t="n"/>
      <c r="AS7" s="8" t="n"/>
      <c r="AT7" s="8" t="n"/>
      <c r="AU7" s="8" t="n"/>
      <c r="AV7" s="8" t="n"/>
      <c r="AW7" s="8" t="n"/>
      <c r="AX7" s="8" t="n"/>
      <c r="AY7" s="8" t="n"/>
      <c r="AZ7" s="21" t="n"/>
      <c r="BA7" s="21" t="n"/>
      <c r="BB7" s="529" t="n"/>
      <c r="BC7" s="21" t="n"/>
      <c r="BD7" s="529" t="n"/>
      <c r="BE7" s="529" t="n"/>
      <c r="BF7" s="1" t="n"/>
      <c r="BG7" s="1" t="n"/>
      <c r="BH7" s="21" t="n"/>
      <c r="BI7" s="21" t="n"/>
      <c r="BJ7" s="21" t="n"/>
      <c r="BK7" s="94" t="n"/>
      <c r="BL7" s="94" t="n"/>
      <c r="BM7" s="94" t="n"/>
      <c r="BN7" s="94" t="n"/>
      <c r="BO7" s="94" t="n"/>
      <c r="BP7" s="94" t="n"/>
      <c r="BQ7" s="94" t="n"/>
      <c r="BR7" s="94" t="n"/>
      <c r="BS7" s="94" t="n"/>
      <c r="BT7" s="94" t="n"/>
      <c r="BU7" s="94" t="n"/>
      <c r="BV7" s="10" t="n"/>
      <c r="BW7" s="10" t="n"/>
      <c r="BX7" s="10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</row>
    <row r="8">
      <c r="A8" s="10" t="n"/>
      <c r="B8" s="1" t="n"/>
      <c r="C8" s="1" t="n"/>
      <c r="D8" s="1" t="n"/>
      <c r="E8" s="284" t="n"/>
      <c r="F8" s="284" t="inlineStr">
        <is>
          <t>И.В. Войтовым</t>
        </is>
      </c>
      <c r="G8" s="284" t="n"/>
      <c r="H8" s="284" t="n"/>
      <c r="I8" s="284" t="n"/>
      <c r="J8" s="284" t="n"/>
      <c r="K8" s="284" t="n"/>
      <c r="L8" s="284" t="n"/>
      <c r="M8" s="284" t="n"/>
      <c r="N8" s="31" t="n"/>
      <c r="O8" s="31" t="n"/>
      <c r="P8" s="31" t="n"/>
      <c r="Q8" s="31" t="n"/>
      <c r="R8" s="31" t="n"/>
      <c r="S8" s="1" t="n"/>
      <c r="T8" s="534" t="n"/>
      <c r="U8" s="534" t="n"/>
      <c r="V8" s="534" t="n"/>
      <c r="W8" s="1508" t="inlineStr">
        <is>
          <t>Профилизация:</t>
        </is>
      </c>
      <c r="X8" s="534" t="n"/>
      <c r="Y8" s="534" t="n"/>
      <c r="Z8" s="534" t="n"/>
      <c r="AA8" s="534" t="n"/>
      <c r="AB8" s="1" t="n"/>
      <c r="AC8" s="3683" t="inlineStr">
        <is>
          <t>Приборы  и методы контроля природной среды, веществ, материалов и изделий</t>
        </is>
      </c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534" t="n"/>
      <c r="AX8" s="534" t="n"/>
      <c r="AY8" s="534" t="n"/>
      <c r="AZ8" s="244" t="inlineStr">
        <is>
          <t xml:space="preserve">Срок обучения: </t>
        </is>
      </c>
      <c r="BA8" s="23" t="n"/>
      <c r="BB8" s="529" t="n"/>
      <c r="BC8" s="23" t="n"/>
      <c r="BD8" s="529" t="n"/>
      <c r="BE8" s="24" t="inlineStr">
        <is>
          <t xml:space="preserve"> 2 года</t>
        </is>
      </c>
      <c r="BF8" s="1" t="n"/>
      <c r="BG8" s="1" t="n"/>
      <c r="BH8" s="21" t="n"/>
      <c r="BI8" s="21" t="n"/>
      <c r="BJ8" s="21" t="n"/>
      <c r="BK8" s="1" t="n"/>
      <c r="BL8" s="91" t="n"/>
      <c r="BM8" s="91" t="n"/>
      <c r="BN8" s="91" t="n"/>
      <c r="BO8" s="91" t="n"/>
      <c r="BP8" s="91" t="n"/>
      <c r="BQ8" s="91" t="n"/>
      <c r="BR8" s="91" t="n"/>
      <c r="BS8" s="91" t="n"/>
      <c r="BT8" s="91" t="n"/>
      <c r="BU8" s="91" t="n"/>
      <c r="BV8" s="10" t="n"/>
      <c r="BW8" s="10" t="n"/>
      <c r="BX8" s="10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</row>
    <row r="9">
      <c r="A9" s="25" t="n"/>
      <c r="B9" s="1" t="n"/>
      <c r="C9" s="1" t="n"/>
      <c r="D9" s="1" t="n"/>
      <c r="E9" s="284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31" t="n"/>
      <c r="O9" s="31" t="n"/>
      <c r="P9" s="31" t="n"/>
      <c r="Q9" s="31" t="n"/>
      <c r="R9" s="31" t="n"/>
      <c r="S9" s="1" t="n"/>
      <c r="T9" s="785" t="n"/>
      <c r="U9" s="785" t="n"/>
      <c r="V9" s="785" t="n"/>
      <c r="W9" s="785" t="n"/>
      <c r="X9" s="785" t="n"/>
      <c r="Y9" s="785" t="n"/>
      <c r="Z9" s="1" t="n"/>
      <c r="AA9" s="785" t="n"/>
      <c r="AB9" s="785" t="n"/>
      <c r="AC9" s="785" t="n"/>
      <c r="AD9" s="785" t="n"/>
      <c r="AE9" s="785" t="n"/>
      <c r="AF9" s="785" t="n"/>
      <c r="AG9" s="785" t="n"/>
      <c r="AH9" s="785" t="n"/>
      <c r="AI9" s="785" t="n"/>
      <c r="AJ9" s="785" t="n"/>
      <c r="AK9" s="785" t="n"/>
      <c r="AL9" s="785" t="n"/>
      <c r="AM9" s="785" t="n"/>
      <c r="AN9" s="785" t="n"/>
      <c r="AO9" s="785" t="n"/>
      <c r="AP9" s="785" t="n"/>
      <c r="AQ9" s="785" t="n"/>
      <c r="AR9" s="785" t="n"/>
      <c r="AS9" s="785" t="n"/>
      <c r="AT9" s="785" t="n"/>
      <c r="AU9" s="785" t="n"/>
      <c r="AV9" s="785" t="n"/>
      <c r="AW9" s="785" t="n"/>
      <c r="AX9" s="785" t="n"/>
      <c r="AY9" s="785" t="n"/>
      <c r="AZ9" s="18" t="inlineStr">
        <is>
          <t xml:space="preserve">Форма получения образования: </t>
        </is>
      </c>
      <c r="BA9" s="18" t="n"/>
      <c r="BB9" s="30" t="n"/>
      <c r="BC9" s="18" t="n"/>
      <c r="BD9" s="30" t="n"/>
      <c r="BE9" s="30" t="n"/>
      <c r="BF9" s="1" t="n"/>
      <c r="BG9" s="1" t="n"/>
      <c r="BH9" s="2834" t="n"/>
      <c r="BI9" s="2834" t="n"/>
      <c r="BJ9" s="2834" t="n"/>
      <c r="BK9" s="97" t="n"/>
      <c r="BL9" s="97" t="n"/>
      <c r="BM9" s="97" t="n"/>
      <c r="BN9" s="97" t="n"/>
      <c r="BO9" s="97" t="n"/>
      <c r="BP9" s="97" t="n"/>
      <c r="BQ9" s="97" t="n"/>
      <c r="BR9" s="97" t="n"/>
      <c r="BS9" s="97" t="n"/>
      <c r="BT9" s="97" t="n"/>
      <c r="BU9" s="97" t="n"/>
      <c r="BV9" s="25" t="n"/>
      <c r="BW9" s="25" t="n"/>
      <c r="BX9" s="25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</row>
    <row r="10">
      <c r="A10" s="25" t="n"/>
      <c r="B10" s="1" t="n"/>
      <c r="C10" s="1" t="n"/>
      <c r="D10" s="1" t="n"/>
      <c r="E10" s="284" t="n"/>
      <c r="F10" s="3" t="inlineStr">
        <is>
          <t>Регистрационный № 06-07-041/уч.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31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37" t="inlineStr">
        <is>
          <t>очная (дневная)</t>
        </is>
      </c>
      <c r="BA10" s="37" t="n"/>
      <c r="BB10" s="30" t="n"/>
      <c r="BC10" s="30" t="n"/>
      <c r="BD10" s="30" t="n"/>
      <c r="BE10" s="30" t="n"/>
      <c r="BF10" s="1" t="n"/>
      <c r="BG10" s="1" t="n"/>
      <c r="BH10" s="2835" t="n"/>
      <c r="BI10" s="2835" t="n"/>
      <c r="BJ10" s="2835" t="n"/>
      <c r="BK10" s="90" t="n"/>
      <c r="BL10" s="90" t="n"/>
      <c r="BM10" s="90" t="n"/>
      <c r="BN10" s="296" t="n"/>
      <c r="BO10" s="296" t="n"/>
      <c r="BP10" s="296" t="n"/>
      <c r="BQ10" s="297" t="n"/>
      <c r="BR10" s="298" t="n"/>
      <c r="BS10" s="298" t="n"/>
      <c r="BT10" s="298" t="n"/>
      <c r="BU10" s="298" t="n"/>
      <c r="BV10" s="298" t="n"/>
      <c r="BW10" s="25" t="n"/>
      <c r="BX10" s="25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</row>
    <row r="11">
      <c r="A11" s="32" t="n"/>
      <c r="B11" s="224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43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1511" t="n"/>
      <c r="BI11" s="1511" t="n"/>
      <c r="BJ11" s="1511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32" t="n"/>
      <c r="BX11" s="32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543" t="inlineStr">
        <is>
          <t>II. Сводные данные по бюджету времени (в неделях)</t>
        </is>
      </c>
      <c r="AM12" s="544" t="n"/>
      <c r="AN12" s="544" t="n"/>
      <c r="AO12" s="544" t="n"/>
      <c r="AP12" s="544" t="n"/>
      <c r="AQ12" s="544" t="n"/>
      <c r="AR12" s="544" t="n"/>
      <c r="AS12" s="544" t="n"/>
      <c r="AT12" s="544" t="n"/>
      <c r="AU12" s="544" t="n"/>
      <c r="AV12" s="544" t="n"/>
      <c r="AW12" s="544" t="n"/>
      <c r="AX12" s="544" t="n"/>
      <c r="AY12" s="544" t="n"/>
      <c r="AZ12" s="544" t="n"/>
      <c r="BA12" s="544" t="n"/>
      <c r="BB12" s="544" t="n"/>
      <c r="BC12" s="544" t="n"/>
      <c r="BD12" s="544" t="n"/>
      <c r="BE12" s="544" t="n"/>
      <c r="BF12" s="544" t="n"/>
      <c r="BG12" s="544" t="n"/>
      <c r="BH12" s="544" t="n"/>
      <c r="BI12" s="544" t="n"/>
      <c r="BJ12" s="20" t="n"/>
      <c r="BK12" s="46" t="n"/>
      <c r="BL12" s="46" t="n"/>
      <c r="BM12" s="46" t="n"/>
      <c r="BN12" s="46" t="n"/>
      <c r="BO12" s="1" t="n"/>
      <c r="BP12" s="46" t="n"/>
      <c r="BQ12" s="46" t="n"/>
      <c r="BR12" s="46" t="n"/>
      <c r="BS12" s="46" t="n"/>
      <c r="BT12" s="46" t="n"/>
      <c r="BU12" s="46" t="n"/>
      <c r="BV12" s="46" t="n"/>
      <c r="BW12" s="99" t="n"/>
      <c r="BX12" s="99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</row>
    <row r="13">
      <c r="A13" s="783" t="n"/>
      <c r="B13" s="1648" t="inlineStr">
        <is>
          <t>КУРСЫ</t>
        </is>
      </c>
      <c r="C13" s="1996" t="inlineStr">
        <is>
          <t>сентябрь</t>
        </is>
      </c>
      <c r="D13" s="1997" t="n"/>
      <c r="E13" s="1997" t="n"/>
      <c r="F13" s="1998" t="n"/>
      <c r="G13" s="1999" t="n"/>
      <c r="H13" s="1996" t="inlineStr">
        <is>
          <t>октябрь</t>
        </is>
      </c>
      <c r="I13" s="1997" t="n"/>
      <c r="J13" s="1998" t="n"/>
      <c r="K13" s="2000" t="n"/>
      <c r="L13" s="1996" t="inlineStr">
        <is>
          <t>ноябрь</t>
        </is>
      </c>
      <c r="M13" s="1997" t="n"/>
      <c r="N13" s="1997" t="n"/>
      <c r="O13" s="1998" t="n"/>
      <c r="P13" s="1996" t="inlineStr">
        <is>
          <t>декабрь</t>
        </is>
      </c>
      <c r="Q13" s="1997" t="n"/>
      <c r="R13" s="1997" t="n"/>
      <c r="S13" s="1998" t="n"/>
      <c r="T13" s="2000" t="n"/>
      <c r="U13" s="1996" t="inlineStr">
        <is>
          <t>январь</t>
        </is>
      </c>
      <c r="V13" s="1997" t="n"/>
      <c r="W13" s="1998" t="n"/>
      <c r="X13" s="2001" t="n"/>
      <c r="Y13" s="1996" t="inlineStr">
        <is>
          <t>февраль</t>
        </is>
      </c>
      <c r="Z13" s="1997" t="n"/>
      <c r="AA13" s="1998" t="n"/>
      <c r="AB13" s="2001" t="n"/>
      <c r="AC13" s="1996" t="inlineStr">
        <is>
          <t>март</t>
        </is>
      </c>
      <c r="AD13" s="1997" t="n"/>
      <c r="AE13" s="1997" t="n"/>
      <c r="AF13" s="1998" t="n"/>
      <c r="AG13" s="2001" t="n"/>
      <c r="AH13" s="1996" t="inlineStr">
        <is>
          <t>апрель</t>
        </is>
      </c>
      <c r="AI13" s="1997" t="n"/>
      <c r="AJ13" s="1998" t="n"/>
      <c r="AK13" s="1999" t="n"/>
      <c r="AL13" s="106" t="inlineStr">
        <is>
          <t>май</t>
        </is>
      </c>
      <c r="AM13" s="123" t="n"/>
      <c r="AN13" s="123" t="n"/>
      <c r="AO13" s="124" t="n"/>
      <c r="AP13" s="106" t="inlineStr">
        <is>
          <t>июнь</t>
        </is>
      </c>
      <c r="AQ13" s="123" t="n"/>
      <c r="AR13" s="123" t="n"/>
      <c r="AS13" s="124" t="n"/>
      <c r="AT13" s="3684" t="n"/>
      <c r="AU13" s="3685" t="n"/>
      <c r="AV13" s="1996" t="inlineStr">
        <is>
          <t>июль</t>
        </is>
      </c>
      <c r="AW13" s="1997" t="n"/>
      <c r="AX13" s="1998" t="n"/>
      <c r="AY13" s="2000" t="n"/>
      <c r="AZ13" s="2003" t="inlineStr">
        <is>
          <t>август</t>
        </is>
      </c>
      <c r="BA13" s="1997" t="n"/>
      <c r="BB13" s="1997" t="n"/>
      <c r="BC13" s="2004" t="n"/>
      <c r="BD13" s="3686" t="inlineStr">
        <is>
          <t>Теоретическое обучение</t>
        </is>
      </c>
      <c r="BE13" s="3687" t="inlineStr">
        <is>
          <t>Экзаменационные сессии</t>
        </is>
      </c>
      <c r="BF13" s="554" t="inlineStr">
        <is>
          <t>Производственные практики</t>
        </is>
      </c>
      <c r="BG13" s="554" t="inlineStr">
        <is>
          <t>Магистерская диссертация</t>
        </is>
      </c>
      <c r="BH13" s="3687" t="inlineStr">
        <is>
          <t>Итоговая аттестация</t>
        </is>
      </c>
      <c r="BI13" s="3687" t="inlineStr">
        <is>
          <t>Каникулы</t>
        </is>
      </c>
      <c r="BJ13" s="3688" t="inlineStr">
        <is>
          <t>Всего</t>
        </is>
      </c>
      <c r="BK13" s="1566" t="n"/>
      <c r="BL13" s="516" t="n"/>
      <c r="BM13" s="1" t="n"/>
      <c r="BN13" s="516" t="n"/>
      <c r="BO13" s="1" t="n"/>
      <c r="BP13" s="516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</row>
    <row r="14">
      <c r="A14" s="32" t="n"/>
      <c r="B14" s="2009" t="n"/>
      <c r="C14" s="2010" t="n">
        <v>1</v>
      </c>
      <c r="D14" s="2010" t="n">
        <v>8</v>
      </c>
      <c r="E14" s="2010" t="n">
        <v>15</v>
      </c>
      <c r="F14" s="2010" t="n">
        <v>22</v>
      </c>
      <c r="G14" s="567" t="n">
        <v>29</v>
      </c>
      <c r="H14" s="2010" t="n">
        <v>6</v>
      </c>
      <c r="I14" s="2010" t="n">
        <v>13</v>
      </c>
      <c r="J14" s="2010" t="n">
        <v>20</v>
      </c>
      <c r="K14" s="567" t="n">
        <v>27</v>
      </c>
      <c r="L14" s="2010" t="n">
        <v>3</v>
      </c>
      <c r="M14" s="2010" t="n">
        <v>10</v>
      </c>
      <c r="N14" s="2010" t="n">
        <v>17</v>
      </c>
      <c r="O14" s="2010" t="n">
        <v>24</v>
      </c>
      <c r="P14" s="2010" t="n">
        <v>1</v>
      </c>
      <c r="Q14" s="2010" t="n">
        <v>8</v>
      </c>
      <c r="R14" s="2010" t="n">
        <v>15</v>
      </c>
      <c r="S14" s="2010" t="n">
        <v>22</v>
      </c>
      <c r="T14" s="567" t="n">
        <v>29</v>
      </c>
      <c r="U14" s="2010" t="n">
        <v>5</v>
      </c>
      <c r="V14" s="2010" t="n">
        <v>12</v>
      </c>
      <c r="W14" s="2010" t="n">
        <v>19</v>
      </c>
      <c r="X14" s="567" t="n">
        <v>26</v>
      </c>
      <c r="Y14" s="2010" t="n">
        <v>2</v>
      </c>
      <c r="Z14" s="2010" t="n">
        <v>9</v>
      </c>
      <c r="AA14" s="2010" t="n">
        <v>16</v>
      </c>
      <c r="AB14" s="567" t="n">
        <v>23</v>
      </c>
      <c r="AC14" s="2010" t="n">
        <v>2</v>
      </c>
      <c r="AD14" s="2010" t="n">
        <v>9</v>
      </c>
      <c r="AE14" s="2010" t="n">
        <v>16</v>
      </c>
      <c r="AF14" s="2010" t="n">
        <v>23</v>
      </c>
      <c r="AG14" s="567" t="n">
        <v>30</v>
      </c>
      <c r="AH14" s="2010" t="n">
        <v>6</v>
      </c>
      <c r="AI14" s="2010" t="n">
        <v>13</v>
      </c>
      <c r="AJ14" s="2010" t="n">
        <v>20</v>
      </c>
      <c r="AK14" s="567" t="n">
        <v>27</v>
      </c>
      <c r="AL14" s="2010" t="n">
        <v>4</v>
      </c>
      <c r="AM14" s="2010" t="n">
        <v>11</v>
      </c>
      <c r="AN14" s="2010" t="n">
        <v>18</v>
      </c>
      <c r="AO14" s="2010" t="n">
        <v>25</v>
      </c>
      <c r="AP14" s="2010" t="n">
        <v>1</v>
      </c>
      <c r="AQ14" s="2010" t="n">
        <v>8</v>
      </c>
      <c r="AR14" s="2010" t="n">
        <v>15</v>
      </c>
      <c r="AS14" s="2010" t="n">
        <v>22</v>
      </c>
      <c r="AT14" s="567" t="n">
        <v>29</v>
      </c>
      <c r="AU14" s="139" t="n"/>
      <c r="AV14" s="2010" t="n">
        <v>6</v>
      </c>
      <c r="AW14" s="2010" t="n">
        <v>13</v>
      </c>
      <c r="AX14" s="2010" t="n">
        <v>20</v>
      </c>
      <c r="AY14" s="567" t="n">
        <v>27</v>
      </c>
      <c r="AZ14" s="2010" t="n">
        <v>3</v>
      </c>
      <c r="BA14" s="2010" t="n">
        <v>10</v>
      </c>
      <c r="BB14" s="2010" t="n">
        <v>17</v>
      </c>
      <c r="BC14" s="3689" t="n">
        <v>24</v>
      </c>
      <c r="BD14" s="3690" t="n"/>
      <c r="BE14" s="3690" t="n"/>
      <c r="BF14" s="112" t="n"/>
      <c r="BG14" s="112" t="n"/>
      <c r="BH14" s="3690" t="n"/>
      <c r="BI14" s="3690" t="n"/>
      <c r="BJ14" s="3690" t="n"/>
      <c r="BK14" s="1566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</row>
    <row r="15">
      <c r="A15" s="32" t="n"/>
      <c r="B15" s="2009" t="n"/>
      <c r="C15" s="2010" t="n">
        <v>7</v>
      </c>
      <c r="D15" s="2010" t="n">
        <v>14</v>
      </c>
      <c r="E15" s="2010" t="n">
        <v>21</v>
      </c>
      <c r="F15" s="2010" t="n">
        <v>28</v>
      </c>
      <c r="G15" s="2010" t="n">
        <v>5</v>
      </c>
      <c r="H15" s="2010" t="n">
        <v>12</v>
      </c>
      <c r="I15" s="2010" t="n">
        <v>19</v>
      </c>
      <c r="J15" s="2010" t="n">
        <v>26</v>
      </c>
      <c r="K15" s="2010" t="n">
        <v>2</v>
      </c>
      <c r="L15" s="2010" t="n">
        <v>9</v>
      </c>
      <c r="M15" s="2010" t="n">
        <v>16</v>
      </c>
      <c r="N15" s="2010" t="n">
        <v>23</v>
      </c>
      <c r="O15" s="2010" t="n">
        <v>30</v>
      </c>
      <c r="P15" s="2010" t="n">
        <v>7</v>
      </c>
      <c r="Q15" s="2010" t="n">
        <v>14</v>
      </c>
      <c r="R15" s="2010" t="n">
        <v>21</v>
      </c>
      <c r="S15" s="2010" t="n">
        <v>28</v>
      </c>
      <c r="T15" s="2010" t="n">
        <v>4</v>
      </c>
      <c r="U15" s="2010" t="n">
        <v>11</v>
      </c>
      <c r="V15" s="2010" t="n">
        <v>18</v>
      </c>
      <c r="W15" s="2010" t="n">
        <v>25</v>
      </c>
      <c r="X15" s="2010" t="n">
        <v>1</v>
      </c>
      <c r="Y15" s="2010" t="n">
        <v>8</v>
      </c>
      <c r="Z15" s="2010" t="n">
        <v>15</v>
      </c>
      <c r="AA15" s="2010" t="n">
        <v>22</v>
      </c>
      <c r="AB15" s="2010" t="n">
        <v>1</v>
      </c>
      <c r="AC15" s="2010" t="n">
        <v>8</v>
      </c>
      <c r="AD15" s="2010" t="n">
        <v>15</v>
      </c>
      <c r="AE15" s="2010" t="n">
        <v>22</v>
      </c>
      <c r="AF15" s="2010" t="n">
        <v>29</v>
      </c>
      <c r="AG15" s="2010" t="n">
        <v>5</v>
      </c>
      <c r="AH15" s="2010" t="n">
        <v>12</v>
      </c>
      <c r="AI15" s="2010" t="n">
        <v>19</v>
      </c>
      <c r="AJ15" s="2010" t="n">
        <v>26</v>
      </c>
      <c r="AK15" s="2010" t="n">
        <v>3</v>
      </c>
      <c r="AL15" s="2010" t="n">
        <v>10</v>
      </c>
      <c r="AM15" s="2010" t="n">
        <v>17</v>
      </c>
      <c r="AN15" s="2010" t="n">
        <v>24</v>
      </c>
      <c r="AO15" s="2010" t="n">
        <v>31</v>
      </c>
      <c r="AP15" s="2010" t="n">
        <v>7</v>
      </c>
      <c r="AQ15" s="2010" t="n">
        <v>14</v>
      </c>
      <c r="AR15" s="2010" t="n">
        <v>21</v>
      </c>
      <c r="AS15" s="2010" t="n">
        <v>28</v>
      </c>
      <c r="AT15" s="2010" t="n">
        <v>5</v>
      </c>
      <c r="AU15" s="179" t="n"/>
      <c r="AV15" s="2010" t="n">
        <v>12</v>
      </c>
      <c r="AW15" s="2010" t="n">
        <v>19</v>
      </c>
      <c r="AX15" s="2010" t="n">
        <v>26</v>
      </c>
      <c r="AY15" s="2010" t="n">
        <v>2</v>
      </c>
      <c r="AZ15" s="2010" t="n">
        <v>9</v>
      </c>
      <c r="BA15" s="2010" t="n">
        <v>16</v>
      </c>
      <c r="BB15" s="2010" t="n">
        <v>23</v>
      </c>
      <c r="BC15" s="3689" t="n">
        <v>31</v>
      </c>
      <c r="BD15" s="3690" t="n"/>
      <c r="BE15" s="3690" t="n"/>
      <c r="BF15" s="112" t="n"/>
      <c r="BG15" s="112" t="n"/>
      <c r="BH15" s="3690" t="n"/>
      <c r="BI15" s="3690" t="n"/>
      <c r="BJ15" s="3690" t="n"/>
      <c r="BK15" s="1566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</row>
    <row r="16">
      <c r="A16" s="32" t="n"/>
      <c r="B16" s="2012" t="n"/>
      <c r="C16" s="2010" t="n">
        <v>1</v>
      </c>
      <c r="D16" s="2010" t="n">
        <v>2</v>
      </c>
      <c r="E16" s="2010" t="n">
        <v>3</v>
      </c>
      <c r="F16" s="2010" t="n">
        <v>4</v>
      </c>
      <c r="G16" s="2010" t="n">
        <v>5</v>
      </c>
      <c r="H16" s="2010" t="n">
        <v>6</v>
      </c>
      <c r="I16" s="2010" t="n">
        <v>7</v>
      </c>
      <c r="J16" s="2010" t="n">
        <v>8</v>
      </c>
      <c r="K16" s="2010" t="n">
        <v>9</v>
      </c>
      <c r="L16" s="2010" t="n">
        <v>10</v>
      </c>
      <c r="M16" s="2010" t="n">
        <v>11</v>
      </c>
      <c r="N16" s="2010" t="n">
        <v>12</v>
      </c>
      <c r="O16" s="2010" t="n">
        <v>13</v>
      </c>
      <c r="P16" s="2010" t="n">
        <v>14</v>
      </c>
      <c r="Q16" s="2010" t="n">
        <v>15</v>
      </c>
      <c r="R16" s="2010" t="n">
        <v>16</v>
      </c>
      <c r="S16" s="2010" t="n">
        <v>17</v>
      </c>
      <c r="T16" s="2010" t="n">
        <v>18</v>
      </c>
      <c r="U16" s="2010" t="n">
        <v>19</v>
      </c>
      <c r="V16" s="2010" t="n">
        <v>20</v>
      </c>
      <c r="W16" s="2010" t="n">
        <v>21</v>
      </c>
      <c r="X16" s="2010" t="n">
        <v>22</v>
      </c>
      <c r="Y16" s="2010" t="n">
        <v>23</v>
      </c>
      <c r="Z16" s="2010" t="n">
        <v>24</v>
      </c>
      <c r="AA16" s="2010" t="n">
        <v>25</v>
      </c>
      <c r="AB16" s="2010" t="n">
        <v>26</v>
      </c>
      <c r="AC16" s="2010" t="n">
        <v>27</v>
      </c>
      <c r="AD16" s="2010" t="n">
        <v>28</v>
      </c>
      <c r="AE16" s="2010" t="n">
        <v>29</v>
      </c>
      <c r="AF16" s="2010" t="n">
        <v>30</v>
      </c>
      <c r="AG16" s="2010" t="n">
        <v>31</v>
      </c>
      <c r="AH16" s="2010" t="n">
        <v>32</v>
      </c>
      <c r="AI16" s="2010" t="n">
        <v>33</v>
      </c>
      <c r="AJ16" s="2010" t="n">
        <v>34</v>
      </c>
      <c r="AK16" s="2010" t="n">
        <v>35</v>
      </c>
      <c r="AL16" s="2010" t="n">
        <v>36</v>
      </c>
      <c r="AM16" s="2010" t="n">
        <v>37</v>
      </c>
      <c r="AN16" s="2010" t="n">
        <v>38</v>
      </c>
      <c r="AO16" s="2010" t="n">
        <v>39</v>
      </c>
      <c r="AP16" s="2010" t="n">
        <v>40</v>
      </c>
      <c r="AQ16" s="2010" t="n">
        <v>41</v>
      </c>
      <c r="AR16" s="2010" t="n">
        <v>42</v>
      </c>
      <c r="AS16" s="2010" t="n">
        <v>43</v>
      </c>
      <c r="AT16" s="2010" t="n">
        <v>44</v>
      </c>
      <c r="AU16" s="179" t="n"/>
      <c r="AV16" s="2010" t="n">
        <v>45</v>
      </c>
      <c r="AW16" s="2010" t="n">
        <v>46</v>
      </c>
      <c r="AX16" s="2010" t="n">
        <v>47</v>
      </c>
      <c r="AY16" s="2010" t="n">
        <v>48</v>
      </c>
      <c r="AZ16" s="2010" t="n">
        <v>49</v>
      </c>
      <c r="BA16" s="2010" t="n">
        <v>50</v>
      </c>
      <c r="BB16" s="3691" t="n">
        <v>51</v>
      </c>
      <c r="BC16" s="3689" t="n">
        <v>52</v>
      </c>
      <c r="BD16" s="3692" t="n"/>
      <c r="BE16" s="3692" t="n"/>
      <c r="BF16" s="138" t="n"/>
      <c r="BG16" s="138" t="n"/>
      <c r="BH16" s="3692" t="n"/>
      <c r="BI16" s="3692" t="n"/>
      <c r="BJ16" s="3692" t="n"/>
      <c r="BK16" s="1566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</row>
    <row r="17">
      <c r="A17" s="32" t="n"/>
      <c r="B17" s="2015" t="inlineStr">
        <is>
          <t>I</t>
        </is>
      </c>
      <c r="C17" s="3693" t="n"/>
      <c r="D17" s="3693" t="n"/>
      <c r="E17" s="3693" t="n"/>
      <c r="F17" s="3693" t="n"/>
      <c r="G17" s="3693" t="n"/>
      <c r="H17" s="3693" t="n"/>
      <c r="I17" s="3693" t="n"/>
      <c r="J17" s="3693" t="n"/>
      <c r="K17" s="3693" t="n"/>
      <c r="L17" s="3693" t="n"/>
      <c r="M17" s="3693" t="n"/>
      <c r="N17" s="3693" t="n"/>
      <c r="O17" s="3693" t="n"/>
      <c r="P17" s="3693" t="n"/>
      <c r="Q17" s="3693" t="n"/>
      <c r="R17" s="3693" t="n"/>
      <c r="S17" s="3693" t="n"/>
      <c r="T17" s="3693" t="n"/>
      <c r="U17" s="3694" t="inlineStr">
        <is>
          <t>:</t>
        </is>
      </c>
      <c r="V17" s="3694" t="inlineStr">
        <is>
          <t>:</t>
        </is>
      </c>
      <c r="W17" s="3694" t="inlineStr">
        <is>
          <t>:</t>
        </is>
      </c>
      <c r="X17" s="3694" t="inlineStr">
        <is>
          <t>=</t>
        </is>
      </c>
      <c r="Y17" s="3694" t="inlineStr">
        <is>
          <t>=</t>
        </is>
      </c>
      <c r="Z17" s="3694" t="n"/>
      <c r="AA17" s="3695" t="n"/>
      <c r="AB17" s="3696" t="n"/>
      <c r="AC17" s="3696" t="n"/>
      <c r="AD17" s="3696" t="n"/>
      <c r="AE17" s="3696" t="n"/>
      <c r="AF17" s="3696" t="n"/>
      <c r="AG17" s="3696" t="n"/>
      <c r="AH17" s="3696" t="n"/>
      <c r="AI17" s="3696" t="n"/>
      <c r="AJ17" s="3696" t="n"/>
      <c r="AK17" s="3696" t="n"/>
      <c r="AL17" s="3696" t="n"/>
      <c r="AM17" s="3696" t="n"/>
      <c r="AN17" s="3696" t="n"/>
      <c r="AO17" s="1" t="n"/>
      <c r="AP17" s="3697" t="n"/>
      <c r="AQ17" s="1" t="n"/>
      <c r="AR17" s="3698" t="inlineStr">
        <is>
          <t>:</t>
        </is>
      </c>
      <c r="AS17" s="3698" t="inlineStr">
        <is>
          <t>:</t>
        </is>
      </c>
      <c r="AT17" s="3694" t="inlineStr">
        <is>
          <t>:</t>
        </is>
      </c>
      <c r="AU17" s="179" t="n"/>
      <c r="AV17" s="1302" t="inlineStr">
        <is>
          <t>Х</t>
        </is>
      </c>
      <c r="AW17" s="1302" t="inlineStr">
        <is>
          <t>Х</t>
        </is>
      </c>
      <c r="AX17" s="1302" t="inlineStr">
        <is>
          <t>Х</t>
        </is>
      </c>
      <c r="AY17" s="1302" t="inlineStr">
        <is>
          <t>Х</t>
        </is>
      </c>
      <c r="AZ17" s="1302" t="inlineStr">
        <is>
          <t>=</t>
        </is>
      </c>
      <c r="BA17" s="1302" t="inlineStr">
        <is>
          <t>=</t>
        </is>
      </c>
      <c r="BB17" s="2419" t="inlineStr">
        <is>
          <t>=</t>
        </is>
      </c>
      <c r="BC17" s="2419" t="inlineStr">
        <is>
          <t>=</t>
        </is>
      </c>
      <c r="BD17" s="437" t="n">
        <v>36</v>
      </c>
      <c r="BE17" s="3699" t="n">
        <v>6</v>
      </c>
      <c r="BF17" s="437" t="n">
        <v>4</v>
      </c>
      <c r="BG17" s="437" t="n"/>
      <c r="BH17" s="3699" t="n"/>
      <c r="BI17" s="3699" t="n">
        <v>6</v>
      </c>
      <c r="BJ17" s="3699">
        <f>BD17+BE17+BF17+BG17+BH17+BI17</f>
        <v/>
      </c>
      <c r="BK17" s="88" t="n"/>
      <c r="BL17" s="1511" t="n"/>
      <c r="BM17" s="1" t="n"/>
      <c r="BN17" s="1511" t="n"/>
      <c r="BO17" s="1" t="n"/>
      <c r="BP17" s="1511" t="n"/>
      <c r="BQ17" s="1" t="n"/>
      <c r="BR17" s="1511" t="n"/>
      <c r="BS17" s="1" t="n"/>
      <c r="BT17" s="151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</row>
    <row r="18">
      <c r="A18" s="32" t="n"/>
      <c r="B18" s="1649" t="inlineStr">
        <is>
          <t>II</t>
        </is>
      </c>
      <c r="C18" s="3700" t="n"/>
      <c r="D18" s="3700" t="n"/>
      <c r="E18" s="3700" t="n"/>
      <c r="F18" s="3700" t="n"/>
      <c r="G18" s="3700" t="n"/>
      <c r="H18" s="3700" t="n"/>
      <c r="I18" s="3700" t="n"/>
      <c r="J18" s="3700" t="n"/>
      <c r="K18" s="3700" t="n"/>
      <c r="L18" s="3700" t="n"/>
      <c r="M18" s="3700" t="n"/>
      <c r="N18" s="3701" t="n"/>
      <c r="O18" s="3701" t="n"/>
      <c r="P18" s="3702" t="n"/>
      <c r="Q18" s="3701" t="n"/>
      <c r="R18" s="3701" t="n"/>
      <c r="S18" s="3702" t="n"/>
      <c r="T18" s="3703" t="inlineStr">
        <is>
          <t>:</t>
        </is>
      </c>
      <c r="U18" s="3703" t="inlineStr">
        <is>
          <t>:</t>
        </is>
      </c>
      <c r="V18" s="3703" t="inlineStr">
        <is>
          <t>:</t>
        </is>
      </c>
      <c r="W18" s="3703" t="inlineStr">
        <is>
          <t>=</t>
        </is>
      </c>
      <c r="X18" s="3703" t="inlineStr">
        <is>
          <t>=</t>
        </is>
      </c>
      <c r="Y18" s="3704" t="inlineStr">
        <is>
          <t>Х</t>
        </is>
      </c>
      <c r="Z18" s="3704" t="inlineStr">
        <is>
          <t>Х</t>
        </is>
      </c>
      <c r="AA18" s="3704" t="inlineStr">
        <is>
          <t>Х</t>
        </is>
      </c>
      <c r="AB18" s="3704" t="inlineStr">
        <is>
          <t>Х</t>
        </is>
      </c>
      <c r="AC18" s="3705" t="inlineStr">
        <is>
          <t>/</t>
        </is>
      </c>
      <c r="AD18" s="3705" t="inlineStr">
        <is>
          <t>/</t>
        </is>
      </c>
      <c r="AE18" s="3705" t="inlineStr">
        <is>
          <t>/</t>
        </is>
      </c>
      <c r="AF18" s="3705" t="inlineStr">
        <is>
          <t>/</t>
        </is>
      </c>
      <c r="AG18" s="3705" t="inlineStr">
        <is>
          <t>/</t>
        </is>
      </c>
      <c r="AH18" s="3705" t="inlineStr">
        <is>
          <t>/</t>
        </is>
      </c>
      <c r="AI18" s="3705" t="inlineStr">
        <is>
          <t>/</t>
        </is>
      </c>
      <c r="AJ18" s="3705" t="inlineStr">
        <is>
          <t>/</t>
        </is>
      </c>
      <c r="AK18" s="3705" t="inlineStr">
        <is>
          <t>/</t>
        </is>
      </c>
      <c r="AL18" s="3705" t="inlineStr">
        <is>
          <t>/</t>
        </is>
      </c>
      <c r="AM18" s="3705" t="inlineStr">
        <is>
          <t>/</t>
        </is>
      </c>
      <c r="AN18" s="3705" t="inlineStr">
        <is>
          <t>/</t>
        </is>
      </c>
      <c r="AO18" s="3705" t="inlineStr">
        <is>
          <t>/</t>
        </is>
      </c>
      <c r="AP18" s="3705" t="inlineStr">
        <is>
          <t>/</t>
        </is>
      </c>
      <c r="AQ18" s="3705" t="inlineStr">
        <is>
          <t>/</t>
        </is>
      </c>
      <c r="AR18" s="3706" t="inlineStr">
        <is>
          <t>/</t>
        </is>
      </c>
      <c r="AS18" s="3707" t="inlineStr">
        <is>
          <t>//</t>
        </is>
      </c>
      <c r="AT18" s="3708" t="inlineStr">
        <is>
          <t>//</t>
        </is>
      </c>
      <c r="AU18" s="3709" t="n"/>
      <c r="AV18" s="3710" t="n"/>
      <c r="AW18" s="194" t="n"/>
      <c r="AX18" s="194" t="n"/>
      <c r="AY18" s="194" t="n"/>
      <c r="AZ18" s="194" t="n"/>
      <c r="BA18" s="194" t="n"/>
      <c r="BB18" s="194" t="n"/>
      <c r="BC18" s="195" t="n"/>
      <c r="BD18" s="3711" t="n">
        <v>17</v>
      </c>
      <c r="BE18" s="2020" t="n">
        <v>3</v>
      </c>
      <c r="BF18" s="3711" t="n">
        <v>4</v>
      </c>
      <c r="BG18" s="3711" t="n">
        <v>16</v>
      </c>
      <c r="BH18" s="2020" t="n">
        <v>2</v>
      </c>
      <c r="BI18" s="2020" t="n">
        <v>2</v>
      </c>
      <c r="BJ18" s="3699">
        <f>BD18+BE18+BF18+BG18+BH18+BI18</f>
        <v/>
      </c>
      <c r="BK18" s="88" t="n"/>
      <c r="BL18" s="1511" t="n"/>
      <c r="BM18" s="1" t="n"/>
      <c r="BN18" s="1511" t="n"/>
      <c r="BO18" s="1" t="n"/>
      <c r="BP18" s="1511" t="n"/>
      <c r="BQ18" s="1" t="n"/>
      <c r="BR18" s="1511" t="n"/>
      <c r="BS18" s="1" t="n"/>
      <c r="BT18" s="151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</row>
    <row r="19">
      <c r="A19" s="32" t="n"/>
      <c r="B19" s="224" t="n"/>
      <c r="C19" s="299" t="n"/>
      <c r="D19" s="299" t="n"/>
      <c r="E19" s="299" t="n"/>
      <c r="F19" s="299" t="n"/>
      <c r="G19" s="299" t="n"/>
      <c r="H19" s="299" t="n"/>
      <c r="I19" s="299" t="n"/>
      <c r="J19" s="299" t="n"/>
      <c r="K19" s="299" t="n"/>
      <c r="L19" s="299" t="n"/>
      <c r="M19" s="299" t="n"/>
      <c r="N19" s="299" t="n"/>
      <c r="O19" s="299" t="n"/>
      <c r="P19" s="299" t="n"/>
      <c r="Q19" s="299" t="n"/>
      <c r="R19" s="299" t="n"/>
      <c r="S19" s="299" t="n"/>
      <c r="T19" s="299" t="n"/>
      <c r="U19" s="299" t="n"/>
      <c r="V19" s="299" t="n"/>
      <c r="W19" s="299" t="n"/>
      <c r="X19" s="299" t="n"/>
      <c r="Y19" s="224" t="n"/>
      <c r="Z19" s="224" t="n"/>
      <c r="AA19" s="243" t="n"/>
      <c r="AB19" s="224" t="n"/>
      <c r="AC19" s="224" t="n"/>
      <c r="AD19" s="224" t="n"/>
      <c r="AE19" s="224" t="n"/>
      <c r="AF19" s="224" t="n"/>
      <c r="AG19" s="224" t="n"/>
      <c r="AH19" s="224" t="n"/>
      <c r="AI19" s="224" t="n"/>
      <c r="AJ19" s="224" t="n"/>
      <c r="AK19" s="224" t="n"/>
      <c r="AL19" s="224" t="n"/>
      <c r="AM19" s="224" t="n"/>
      <c r="AN19" s="224" t="n"/>
      <c r="AO19" s="224" t="n"/>
      <c r="AP19" s="224" t="n"/>
      <c r="AQ19" s="224" t="n"/>
      <c r="AR19" s="224" t="n"/>
      <c r="AS19" s="224" t="n"/>
      <c r="AT19" s="224" t="n"/>
      <c r="AU19" s="224" t="n"/>
      <c r="AV19" s="224" t="n"/>
      <c r="AW19" s="224" t="n"/>
      <c r="AX19" s="224" t="n"/>
      <c r="AY19" s="224" t="n"/>
      <c r="AZ19" s="224" t="n"/>
      <c r="BA19" s="224" t="n"/>
      <c r="BB19" s="224" t="n"/>
      <c r="BC19" s="224" t="n"/>
      <c r="BD19" s="1620">
        <f>BD17+BD18</f>
        <v/>
      </c>
      <c r="BE19" s="1620">
        <f>BE17+BE18</f>
        <v/>
      </c>
      <c r="BF19" s="1620">
        <f>BF17+BF18</f>
        <v/>
      </c>
      <c r="BG19" s="1620">
        <f>BG17+BG18</f>
        <v/>
      </c>
      <c r="BH19" s="1620">
        <f>BH17+BH18</f>
        <v/>
      </c>
      <c r="BI19" s="1620">
        <f>BI17+BI18</f>
        <v/>
      </c>
      <c r="BJ19" s="2020">
        <f>BD19+BE19+BF19+BG19+BH19+BI19</f>
        <v/>
      </c>
      <c r="BK19" s="88" t="n"/>
      <c r="BL19" s="1511" t="n"/>
      <c r="BM19" s="1" t="n"/>
      <c r="BN19" s="1511" t="n"/>
      <c r="BO19" s="1" t="n"/>
      <c r="BP19" s="32" t="n"/>
      <c r="BQ19" s="32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93" t="n"/>
      <c r="I20" s="94" t="inlineStr">
        <is>
          <t>−</t>
        </is>
      </c>
      <c r="J20" s="91" t="inlineStr">
        <is>
          <t>теоретическое обучение</t>
        </is>
      </c>
      <c r="K20" s="91" t="n"/>
      <c r="L20" s="91" t="n"/>
      <c r="M20" s="91" t="n"/>
      <c r="N20" s="91" t="n"/>
      <c r="O20" s="91" t="n"/>
      <c r="P20" s="91" t="n"/>
      <c r="Q20" s="91" t="n"/>
      <c r="R20" s="94" t="n"/>
      <c r="S20" s="94" t="n"/>
      <c r="T20" s="1" t="n"/>
      <c r="U20" s="1" t="n"/>
      <c r="V20" s="1" t="n"/>
      <c r="W20" s="1" t="n"/>
      <c r="X20" s="95" t="inlineStr">
        <is>
          <t>Х</t>
        </is>
      </c>
      <c r="Y20" s="94" t="inlineStr">
        <is>
          <t>−</t>
        </is>
      </c>
      <c r="Z20" s="91" t="inlineStr">
        <is>
          <t>производственная практика</t>
        </is>
      </c>
      <c r="AA20" s="90" t="n"/>
      <c r="AB20" s="90" t="n"/>
      <c r="AC20" s="90" t="n"/>
      <c r="AD20" s="90" t="n"/>
      <c r="AE20" s="90" t="n"/>
      <c r="AF20" s="92" t="n"/>
      <c r="AG20" s="92" t="n"/>
      <c r="AH20" s="92" t="n"/>
      <c r="AI20" s="1" t="n"/>
      <c r="AJ20" s="1" t="n"/>
      <c r="AK20" s="91" t="n"/>
      <c r="AL20" s="91" t="n"/>
      <c r="AM20" s="91" t="n"/>
      <c r="AN20" s="96" t="inlineStr">
        <is>
          <t>//</t>
        </is>
      </c>
      <c r="AO20" s="94" t="inlineStr">
        <is>
          <t>−</t>
        </is>
      </c>
      <c r="AP20" s="91" t="inlineStr">
        <is>
          <t>итоговая аттестация</t>
        </is>
      </c>
      <c r="AQ20" s="91" t="n"/>
      <c r="AR20" s="92" t="n"/>
      <c r="AS20" s="92" t="n"/>
      <c r="AT20" s="91" t="n"/>
      <c r="AU20" s="91" t="n"/>
      <c r="AV20" s="91" t="n"/>
      <c r="AW20" s="91" t="n"/>
      <c r="AX20" s="91" t="n"/>
      <c r="AY20" s="97" t="n"/>
      <c r="AZ20" s="97" t="n"/>
      <c r="BA20" s="97" t="n"/>
      <c r="BB20" s="97" t="n"/>
      <c r="BC20" s="97" t="n"/>
      <c r="BD20" s="97" t="n"/>
      <c r="BE20" s="97" t="n"/>
      <c r="BF20" s="97" t="n"/>
      <c r="BG20" s="97" t="n"/>
      <c r="BH20" s="1450" t="n"/>
      <c r="BI20" s="1450" t="n"/>
      <c r="BJ20" s="1450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2" t="n"/>
      <c r="BT20" s="92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</row>
    <row r="21">
      <c r="A21" s="92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1" t="n"/>
      <c r="U21" s="1" t="n"/>
      <c r="V21" s="1" t="n"/>
      <c r="W21" s="1" t="n"/>
      <c r="X21" s="91" t="n"/>
      <c r="Y21" s="91" t="n"/>
      <c r="Z21" s="91" t="n"/>
      <c r="AA21" s="90" t="n"/>
      <c r="AB21" s="90" t="n"/>
      <c r="AC21" s="90" t="n"/>
      <c r="AD21" s="90" t="n"/>
      <c r="AE21" s="90" t="n"/>
      <c r="AF21" s="91" t="n"/>
      <c r="AG21" s="91" t="n"/>
      <c r="AH21" s="92" t="n"/>
      <c r="AI21" s="1" t="n"/>
      <c r="AJ21" s="1" t="n"/>
      <c r="AK21" s="91" t="n"/>
      <c r="AL21" s="91" t="n"/>
      <c r="AM21" s="91" t="n"/>
      <c r="AN21" s="91" t="n"/>
      <c r="AO21" s="91" t="n"/>
      <c r="AP21" s="91" t="n"/>
      <c r="AQ21" s="91" t="n"/>
      <c r="AR21" s="92" t="n"/>
      <c r="AS21" s="92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1" t="n"/>
      <c r="BF21" s="91" t="n"/>
      <c r="BG21" s="91" t="n"/>
      <c r="BH21" s="94" t="n"/>
      <c r="BI21" s="94" t="n"/>
      <c r="BJ21" s="94" t="n"/>
      <c r="BK21" s="91" t="n"/>
      <c r="BL21" s="91" t="n"/>
      <c r="BM21" s="91" t="n"/>
      <c r="BN21" s="91" t="n"/>
      <c r="BO21" s="91" t="n"/>
      <c r="BP21" s="91" t="n"/>
      <c r="BQ21" s="91" t="n"/>
      <c r="BR21" s="91" t="n"/>
      <c r="BS21" s="91" t="n"/>
      <c r="BT21" s="91" t="n"/>
      <c r="BU21" s="91" t="n"/>
      <c r="BV21" s="91" t="n"/>
      <c r="BW21" s="92" t="n"/>
      <c r="BX21" s="92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</row>
    <row r="22">
      <c r="A22" s="92" t="n"/>
      <c r="B22" s="91" t="n"/>
      <c r="C22" s="91" t="n"/>
      <c r="D22" s="91" t="n"/>
      <c r="E22" s="91" t="n"/>
      <c r="F22" s="91" t="n"/>
      <c r="G22" s="92" t="n"/>
      <c r="H22" s="95" t="inlineStr">
        <is>
          <t>:</t>
        </is>
      </c>
      <c r="I22" s="94" t="inlineStr">
        <is>
          <t>−</t>
        </is>
      </c>
      <c r="J22" s="91" t="inlineStr">
        <is>
          <t>экзаменационная сессия</t>
        </is>
      </c>
      <c r="K22" s="91" t="n"/>
      <c r="L22" s="91" t="n"/>
      <c r="M22" s="91" t="n"/>
      <c r="N22" s="91" t="n"/>
      <c r="O22" s="91" t="n"/>
      <c r="P22" s="91" t="n"/>
      <c r="Q22" s="91" t="n"/>
      <c r="R22" s="94" t="n"/>
      <c r="S22" s="94" t="n"/>
      <c r="T22" s="1" t="n"/>
      <c r="U22" s="1" t="n"/>
      <c r="V22" s="1" t="n"/>
      <c r="W22" s="1" t="n"/>
      <c r="X22" s="96" t="inlineStr">
        <is>
          <t>/</t>
        </is>
      </c>
      <c r="Y22" s="94" t="inlineStr">
        <is>
          <t>−</t>
        </is>
      </c>
      <c r="Z22" s="91" t="inlineStr">
        <is>
          <t>магистерская диссертация</t>
        </is>
      </c>
      <c r="AA22" s="90" t="n"/>
      <c r="AB22" s="90" t="n"/>
      <c r="AC22" s="90" t="n"/>
      <c r="AD22" s="90" t="n"/>
      <c r="AE22" s="90" t="n"/>
      <c r="AF22" s="92" t="n"/>
      <c r="AG22" s="92" t="n"/>
      <c r="AH22" s="92" t="n"/>
      <c r="AI22" s="1" t="n"/>
      <c r="AJ22" s="1" t="n"/>
      <c r="AK22" s="97" t="n"/>
      <c r="AL22" s="97" t="n"/>
      <c r="AM22" s="92" t="n"/>
      <c r="AN22" s="95" t="inlineStr">
        <is>
          <t>=</t>
        </is>
      </c>
      <c r="AO22" s="94" t="inlineStr">
        <is>
          <t>−</t>
        </is>
      </c>
      <c r="AP22" s="91" t="inlineStr">
        <is>
          <t>каникулы</t>
        </is>
      </c>
      <c r="AQ22" s="97" t="n"/>
      <c r="AR22" s="92" t="n"/>
      <c r="AS22" s="92" t="n"/>
      <c r="AT22" s="91" t="n"/>
      <c r="AU22" s="91" t="n"/>
      <c r="AV22" s="91" t="n"/>
      <c r="AW22" s="91" t="n"/>
      <c r="AX22" s="91" t="n"/>
      <c r="AY22" s="90" t="n"/>
      <c r="AZ22" s="90" t="n"/>
      <c r="BA22" s="90" t="n"/>
      <c r="BB22" s="90" t="n"/>
      <c r="BC22" s="90" t="n"/>
      <c r="BD22" s="90" t="n"/>
      <c r="BE22" s="90" t="n"/>
      <c r="BF22" s="90" t="n"/>
      <c r="BG22" s="90" t="n"/>
      <c r="BH22" s="98" t="n"/>
      <c r="BI22" s="98" t="n"/>
      <c r="BJ22" s="98" t="n"/>
      <c r="BK22" s="90" t="n"/>
      <c r="BL22" s="90" t="n"/>
      <c r="BM22" s="90" t="n"/>
      <c r="BN22" s="90" t="n"/>
      <c r="BO22" s="90" t="n"/>
      <c r="BP22" s="90" t="n"/>
      <c r="BQ22" s="90" t="n"/>
      <c r="BR22" s="90" t="n"/>
      <c r="BS22" s="90" t="n"/>
      <c r="BT22" s="90" t="n"/>
      <c r="BU22" s="90" t="n"/>
      <c r="BV22" s="90" t="n"/>
      <c r="BW22" s="92" t="n"/>
      <c r="BX22" s="92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</row>
    <row r="23">
      <c r="A23" s="355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516" t="n"/>
      <c r="BI23" s="516" t="n"/>
      <c r="BJ23" s="516" t="n"/>
      <c r="BK23" s="356" t="n"/>
      <c r="BL23" s="356" t="n"/>
      <c r="BM23" s="356" t="n"/>
      <c r="BN23" s="356" t="n"/>
      <c r="BO23" s="356" t="n"/>
      <c r="BP23" s="356" t="n"/>
      <c r="BQ23" s="356" t="n"/>
      <c r="BR23" s="356" t="n"/>
      <c r="BS23" s="356" t="n"/>
      <c r="BT23" s="356" t="n"/>
      <c r="BU23" s="356" t="n"/>
      <c r="BV23" s="356" t="n"/>
      <c r="BW23" s="355" t="n"/>
      <c r="BX23" s="355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516" t="n"/>
      <c r="BI24" s="516" t="n"/>
      <c r="BJ24" s="51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  <c r="BS24" s="356" t="n"/>
      <c r="BT24" s="356" t="n"/>
      <c r="BU24" s="356" t="n"/>
      <c r="BV24" s="356" t="n"/>
      <c r="BW24" s="355" t="n"/>
      <c r="BX24" s="355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</row>
    <row r="25">
      <c r="A25" s="355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5" t="n"/>
      <c r="AD25" s="355" t="n"/>
      <c r="AE25" s="355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5" t="n"/>
      <c r="AV25" s="356" t="n"/>
      <c r="AW25" s="356" t="n"/>
      <c r="AX25" s="356" t="n"/>
      <c r="AY25" s="356" t="n"/>
      <c r="AZ25" s="356" t="n"/>
      <c r="BA25" s="355" t="n"/>
      <c r="BB25" s="356" t="n"/>
      <c r="BC25" s="356" t="n"/>
      <c r="BD25" s="356" t="n"/>
      <c r="BE25" s="356" t="n"/>
      <c r="BF25" s="356" t="n"/>
      <c r="BG25" s="356" t="n"/>
      <c r="BH25" s="516" t="n"/>
      <c r="BI25" s="516" t="n"/>
      <c r="BJ25" s="51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355" t="n"/>
      <c r="BX25" s="355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</row>
    <row r="26">
      <c r="A26" s="282" t="n"/>
      <c r="B26" s="543" t="inlineStr">
        <is>
          <t>III. План образовательного процесса</t>
        </is>
      </c>
      <c r="C26" s="544" t="n"/>
      <c r="D26" s="544" t="n"/>
      <c r="E26" s="544" t="n"/>
      <c r="F26" s="544" t="n"/>
      <c r="G26" s="544" t="n"/>
      <c r="H26" s="544" t="n"/>
      <c r="I26" s="544" t="n"/>
      <c r="J26" s="544" t="n"/>
      <c r="K26" s="544" t="n"/>
      <c r="L26" s="544" t="n"/>
      <c r="M26" s="544" t="n"/>
      <c r="N26" s="544" t="n"/>
      <c r="O26" s="544" t="n"/>
      <c r="P26" s="544" t="n"/>
      <c r="Q26" s="544" t="n"/>
      <c r="R26" s="544" t="n"/>
      <c r="S26" s="544" t="n"/>
      <c r="T26" s="544" t="n"/>
      <c r="U26" s="544" t="n"/>
      <c r="V26" s="544" t="n"/>
      <c r="W26" s="544" t="n"/>
      <c r="X26" s="544" t="n"/>
      <c r="Y26" s="544" t="n"/>
      <c r="Z26" s="544" t="n"/>
      <c r="AA26" s="544" t="n"/>
      <c r="AB26" s="544" t="n"/>
      <c r="AC26" s="544" t="n"/>
      <c r="AD26" s="544" t="n"/>
      <c r="AE26" s="544" t="n"/>
      <c r="AF26" s="544" t="n"/>
      <c r="AG26" s="544" t="n"/>
      <c r="AH26" s="544" t="n"/>
      <c r="AI26" s="544" t="n"/>
      <c r="AJ26" s="544" t="n"/>
      <c r="AK26" s="544" t="n"/>
      <c r="AL26" s="544" t="n"/>
      <c r="AM26" s="544" t="n"/>
      <c r="AN26" s="544" t="n"/>
      <c r="AO26" s="544" t="n"/>
      <c r="AP26" s="544" t="n"/>
      <c r="AQ26" s="544" t="n"/>
      <c r="AR26" s="544" t="n"/>
      <c r="AS26" s="544" t="n"/>
      <c r="AT26" s="544" t="n"/>
      <c r="AU26" s="544" t="n"/>
      <c r="AV26" s="544" t="n"/>
      <c r="AW26" s="544" t="n"/>
      <c r="AX26" s="544" t="n"/>
      <c r="AY26" s="544" t="n"/>
      <c r="AZ26" s="544" t="n"/>
      <c r="BA26" s="544" t="n"/>
      <c r="BB26" s="544" t="n"/>
      <c r="BC26" s="544" t="n"/>
      <c r="BD26" s="544" t="n"/>
      <c r="BE26" s="544" t="n"/>
      <c r="BF26" s="544" t="n"/>
      <c r="BG26" s="544" t="n"/>
      <c r="BH26" s="544" t="n"/>
      <c r="BI26" s="544" t="n"/>
      <c r="BJ26" s="676" t="n"/>
      <c r="BK26" s="19" t="n"/>
      <c r="BL26" s="19" t="n"/>
      <c r="BM26" s="19" t="n"/>
      <c r="BN26" s="19" t="n"/>
      <c r="BO26" s="19" t="n"/>
      <c r="BP26" s="19" t="n"/>
      <c r="BQ26" s="19" t="n"/>
      <c r="BR26" s="19" t="n"/>
      <c r="BS26" s="19" t="n"/>
      <c r="BT26" s="19" t="n"/>
      <c r="BU26" s="19" t="n"/>
      <c r="BV26" s="19" t="n"/>
      <c r="BW26" s="282" t="n"/>
      <c r="BX26" s="282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</row>
    <row r="27">
      <c r="A27" s="355" t="n"/>
      <c r="B27" s="3500" t="inlineStr">
        <is>
          <t>№ п/п</t>
        </is>
      </c>
      <c r="C27" s="695" t="n"/>
      <c r="D27" s="595" t="inlineStr">
        <is>
          <t>Название модуля, учебной дисциплины, курсового проекта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4" t="n"/>
      <c r="W27" s="171" t="inlineStr">
        <is>
          <t>Экзамены</t>
        </is>
      </c>
      <c r="X27" s="104" t="n"/>
      <c r="Y27" s="171" t="inlineStr">
        <is>
          <t>Зачеты</t>
        </is>
      </c>
      <c r="Z27" s="104" t="n"/>
      <c r="AA27" s="1621" t="inlineStr">
        <is>
          <t>Количество академических часов</t>
        </is>
      </c>
      <c r="AB27" s="585" t="n"/>
      <c r="AC27" s="585" t="n"/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613" t="n"/>
      <c r="AM27" s="1622" t="inlineStr">
        <is>
          <t>Распределение по курсам и семестрам</t>
        </is>
      </c>
      <c r="AN27" s="585" t="n"/>
      <c r="AO27" s="585" t="n"/>
      <c r="AP27" s="585" t="n"/>
      <c r="AQ27" s="585" t="n"/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6" t="n"/>
      <c r="BH27" s="1065" t="inlineStr">
        <is>
          <t>Код компетенции</t>
        </is>
      </c>
      <c r="BI27" s="101" t="n"/>
      <c r="BJ27" s="104" t="n"/>
      <c r="BK27" s="599" t="inlineStr">
        <is>
          <t>Учебная дисциплина закреплена за кафедрой</t>
        </is>
      </c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</row>
    <row r="28">
      <c r="A28" s="355" t="n"/>
      <c r="B28" s="2138" t="n"/>
      <c r="C28" s="70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14" t="n"/>
      <c r="W28" s="112" t="n"/>
      <c r="X28" s="114" t="n"/>
      <c r="Y28" s="112" t="n"/>
      <c r="Z28" s="114" t="n"/>
      <c r="AA28" s="600" t="inlineStr">
        <is>
          <t>Всего</t>
        </is>
      </c>
      <c r="AB28" s="115" t="n"/>
      <c r="AC28" s="214" t="inlineStr">
        <is>
          <t>Аудиторных</t>
        </is>
      </c>
      <c r="AD28" s="115" t="n"/>
      <c r="AE28" s="711" t="inlineStr">
        <is>
          <t>Из них</t>
        </is>
      </c>
      <c r="AF28" s="544" t="n"/>
      <c r="AG28" s="544" t="n"/>
      <c r="AH28" s="544" t="n"/>
      <c r="AI28" s="544" t="n"/>
      <c r="AJ28" s="544" t="n"/>
      <c r="AK28" s="544" t="n"/>
      <c r="AL28" s="603" t="n"/>
      <c r="AM28" s="711" t="inlineStr">
        <is>
          <t>I курс</t>
        </is>
      </c>
      <c r="AN28" s="544" t="n"/>
      <c r="AO28" s="544" t="n"/>
      <c r="AP28" s="544" t="n"/>
      <c r="AQ28" s="544" t="n"/>
      <c r="AR28" s="544" t="n"/>
      <c r="AS28" s="544" t="n"/>
      <c r="AT28" s="544" t="n"/>
      <c r="AU28" s="544" t="n"/>
      <c r="AV28" s="544" t="n"/>
      <c r="AW28" s="544" t="n"/>
      <c r="AX28" s="603" t="n"/>
      <c r="AY28" s="601" t="inlineStr">
        <is>
          <t>II курс</t>
        </is>
      </c>
      <c r="AZ28" s="585" t="n"/>
      <c r="BA28" s="585" t="n"/>
      <c r="BB28" s="585" t="n"/>
      <c r="BC28" s="585" t="n"/>
      <c r="BD28" s="585" t="n"/>
      <c r="BE28" s="585" t="n"/>
      <c r="BF28" s="585" t="n"/>
      <c r="BG28" s="586" t="n"/>
      <c r="BH28" s="112" t="n"/>
      <c r="BI28" s="1" t="n"/>
      <c r="BJ28" s="114" t="n"/>
      <c r="BK28" s="112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</row>
    <row r="29">
      <c r="A29" s="355" t="n"/>
      <c r="B29" s="2138" t="n"/>
      <c r="C29" s="70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14" t="n"/>
      <c r="W29" s="112" t="n"/>
      <c r="X29" s="114" t="n"/>
      <c r="Y29" s="112" t="n"/>
      <c r="Z29" s="114" t="n"/>
      <c r="AA29" s="1" t="n"/>
      <c r="AB29" s="115" t="n"/>
      <c r="AC29" s="116" t="n"/>
      <c r="AD29" s="115" t="n"/>
      <c r="AE29" s="214" t="inlineStr">
        <is>
          <t>Лекции</t>
        </is>
      </c>
      <c r="AF29" s="115" t="n"/>
      <c r="AG29" s="214" t="inlineStr">
        <is>
          <t>Лабораторные</t>
        </is>
      </c>
      <c r="AH29" s="115" t="n"/>
      <c r="AI29" s="214" t="inlineStr">
        <is>
          <t>Практические</t>
        </is>
      </c>
      <c r="AJ29" s="115" t="n"/>
      <c r="AK29" s="214" t="inlineStr">
        <is>
          <t>Семинарские</t>
        </is>
      </c>
      <c r="AL29" s="115" t="n"/>
      <c r="AM29" s="3530" t="inlineStr">
        <is>
          <t>1 семестр,</t>
        </is>
      </c>
      <c r="AN29" s="1997" t="n"/>
      <c r="AO29" s="1997" t="n"/>
      <c r="AP29" s="1997" t="n"/>
      <c r="AQ29" s="1997" t="n"/>
      <c r="AR29" s="1998" t="n"/>
      <c r="AS29" s="106" t="inlineStr">
        <is>
          <t>2 семестр,</t>
        </is>
      </c>
      <c r="AT29" s="123" t="n"/>
      <c r="AU29" s="123" t="n"/>
      <c r="AV29" s="123" t="n"/>
      <c r="AW29" s="123" t="n"/>
      <c r="AX29" s="124" t="n"/>
      <c r="AY29" s="3712" t="inlineStr">
        <is>
          <t>3 семестр,</t>
        </is>
      </c>
      <c r="AZ29" s="1997" t="n"/>
      <c r="BA29" s="1997" t="n"/>
      <c r="BB29" s="1997" t="n"/>
      <c r="BC29" s="1997" t="n"/>
      <c r="BD29" s="1998" t="n"/>
      <c r="BE29" s="2003" t="inlineStr">
        <is>
          <t>4 семестр,</t>
        </is>
      </c>
      <c r="BF29" s="1997" t="n"/>
      <c r="BG29" s="2004" t="n"/>
      <c r="BH29" s="112" t="n"/>
      <c r="BI29" s="1" t="n"/>
      <c r="BJ29" s="114" t="n"/>
      <c r="BK29" s="112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</row>
    <row r="30">
      <c r="A30" s="355" t="n"/>
      <c r="B30" s="2138" t="n"/>
      <c r="C30" s="70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14" t="n"/>
      <c r="W30" s="112" t="n"/>
      <c r="X30" s="114" t="n"/>
      <c r="Y30" s="112" t="n"/>
      <c r="Z30" s="114" t="n"/>
      <c r="AA30" s="1" t="n"/>
      <c r="AB30" s="115" t="n"/>
      <c r="AC30" s="116" t="n"/>
      <c r="AD30" s="115" t="n"/>
      <c r="AE30" s="116" t="n"/>
      <c r="AF30" s="115" t="n"/>
      <c r="AG30" s="116" t="n"/>
      <c r="AH30" s="115" t="n"/>
      <c r="AI30" s="116" t="n"/>
      <c r="AJ30" s="115" t="n"/>
      <c r="AK30" s="116" t="n"/>
      <c r="AL30" s="115" t="n"/>
      <c r="AM30" s="225" t="n">
        <v>18</v>
      </c>
      <c r="AN30" s="179" t="n"/>
      <c r="AO30" s="350" t="inlineStr">
        <is>
          <t>недель</t>
        </is>
      </c>
      <c r="AP30" s="131" t="n"/>
      <c r="AQ30" s="131" t="n"/>
      <c r="AR30" s="179" t="n"/>
      <c r="AS30" s="350" t="n">
        <v>18</v>
      </c>
      <c r="AT30" s="179" t="n"/>
      <c r="AU30" s="350" t="inlineStr">
        <is>
          <t>недель</t>
        </is>
      </c>
      <c r="AV30" s="131" t="n"/>
      <c r="AW30" s="131" t="n"/>
      <c r="AX30" s="179" t="n"/>
      <c r="AY30" s="367" t="n">
        <v>17</v>
      </c>
      <c r="AZ30" s="131" t="n"/>
      <c r="BA30" s="180" t="inlineStr">
        <is>
          <t>недель</t>
        </is>
      </c>
      <c r="BB30" s="131" t="n"/>
      <c r="BC30" s="131" t="n"/>
      <c r="BD30" s="179" t="n"/>
      <c r="BE30" s="2832" t="n"/>
      <c r="BF30" s="681" t="inlineStr">
        <is>
          <t>недель</t>
        </is>
      </c>
      <c r="BG30" s="3713" t="n"/>
      <c r="BH30" s="112" t="n"/>
      <c r="BI30" s="1" t="n"/>
      <c r="BJ30" s="114" t="n"/>
      <c r="BK30" s="112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</row>
    <row r="31">
      <c r="A31" s="355" t="n"/>
      <c r="B31" s="3531" t="n"/>
      <c r="C31" s="2576" t="n"/>
      <c r="D31" s="544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607" t="n"/>
      <c r="W31" s="138" t="n"/>
      <c r="X31" s="207" t="n"/>
      <c r="Y31" s="138" t="n"/>
      <c r="Z31" s="207" t="n"/>
      <c r="AA31" s="206" t="n"/>
      <c r="AB31" s="139" t="n"/>
      <c r="AC31" s="140" t="n"/>
      <c r="AD31" s="139" t="n"/>
      <c r="AE31" s="140" t="n"/>
      <c r="AF31" s="139" t="n"/>
      <c r="AG31" s="140" t="n"/>
      <c r="AH31" s="139" t="n"/>
      <c r="AI31" s="140" t="n"/>
      <c r="AJ31" s="139" t="n"/>
      <c r="AK31" s="140" t="n"/>
      <c r="AL31" s="139" t="n"/>
      <c r="AM31" s="610" t="inlineStr">
        <is>
          <t>Всего часов</t>
        </is>
      </c>
      <c r="AN31" s="197" t="n"/>
      <c r="AO31" s="611" t="inlineStr">
        <is>
          <t>Ауд. часов</t>
        </is>
      </c>
      <c r="AP31" s="197" t="n"/>
      <c r="AQ31" s="611" t="inlineStr">
        <is>
          <t>Зач. единиц</t>
        </is>
      </c>
      <c r="AR31" s="197" t="n"/>
      <c r="AS31" s="611" t="inlineStr">
        <is>
          <t>Всего часов</t>
        </is>
      </c>
      <c r="AT31" s="197" t="n"/>
      <c r="AU31" s="611" t="inlineStr">
        <is>
          <t>Ауд. часов</t>
        </is>
      </c>
      <c r="AV31" s="197" t="n"/>
      <c r="AW31" s="611" t="inlineStr">
        <is>
          <t>Зач. единиц</t>
        </is>
      </c>
      <c r="AX31" s="197" t="n"/>
      <c r="AY31" s="2250" t="inlineStr">
        <is>
          <t>Всего часов</t>
        </is>
      </c>
      <c r="AZ31" s="197" t="n"/>
      <c r="BA31" s="611" t="inlineStr">
        <is>
          <t>Ауд. часов</t>
        </is>
      </c>
      <c r="BB31" s="197" t="n"/>
      <c r="BC31" s="611" t="inlineStr">
        <is>
          <t>Зач. единиц</t>
        </is>
      </c>
      <c r="BD31" s="197" t="n"/>
      <c r="BE31" s="2252" t="inlineStr">
        <is>
          <t>Всего часов</t>
        </is>
      </c>
      <c r="BF31" s="2252" t="inlineStr">
        <is>
          <t>Ауд. часов</t>
        </is>
      </c>
      <c r="BG31" s="2252" t="inlineStr">
        <is>
          <t>Зач. единиц</t>
        </is>
      </c>
      <c r="BH31" s="112" t="n"/>
      <c r="BI31" s="1" t="n"/>
      <c r="BJ31" s="114" t="n"/>
      <c r="BK31" s="112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</row>
    <row r="32">
      <c r="A32" s="355" t="n"/>
      <c r="B32" s="3714" t="n">
        <v>1</v>
      </c>
      <c r="C32" s="613" t="n"/>
      <c r="D32" s="3715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585" t="n"/>
      <c r="U32" s="585" t="n"/>
      <c r="V32" s="586" t="n"/>
      <c r="W32" s="3716" t="n"/>
      <c r="X32" s="148" t="n"/>
      <c r="Y32" s="3716" t="n"/>
      <c r="Z32" s="148" t="n"/>
      <c r="AA32" s="3717">
        <f>AA33+AA36</f>
        <v/>
      </c>
      <c r="AB32" s="613" t="n"/>
      <c r="AC32" s="3717">
        <f>AC33+AC36</f>
        <v/>
      </c>
      <c r="AD32" s="613" t="n"/>
      <c r="AE32" s="3717">
        <f>AE33+AE36</f>
        <v/>
      </c>
      <c r="AF32" s="613" t="n"/>
      <c r="AG32" s="3717">
        <f>AG33+AG36</f>
        <v/>
      </c>
      <c r="AH32" s="613" t="n"/>
      <c r="AI32" s="3717">
        <f>AI33+AI36</f>
        <v/>
      </c>
      <c r="AJ32" s="613" t="n"/>
      <c r="AK32" s="3717">
        <f>AK33+AK36</f>
        <v/>
      </c>
      <c r="AL32" s="613" t="n"/>
      <c r="AM32" s="3714">
        <f>AM33+AM36</f>
        <v/>
      </c>
      <c r="AN32" s="613" t="n"/>
      <c r="AO32" s="3718">
        <f>AO33+AO36</f>
        <v/>
      </c>
      <c r="AP32" s="613" t="n"/>
      <c r="AQ32" s="3718">
        <f>AQ33+AQ36</f>
        <v/>
      </c>
      <c r="AR32" s="613" t="n"/>
      <c r="AS32" s="3718">
        <f>AS33+AS36</f>
        <v/>
      </c>
      <c r="AT32" s="613" t="n"/>
      <c r="AU32" s="3718">
        <f>AU33+AU36</f>
        <v/>
      </c>
      <c r="AV32" s="613" t="n"/>
      <c r="AW32" s="3718">
        <f>AW33+AW36</f>
        <v/>
      </c>
      <c r="AX32" s="613" t="n"/>
      <c r="AY32" s="3717">
        <f>SUM(AY34:AY38)</f>
        <v/>
      </c>
      <c r="AZ32" s="613" t="n"/>
      <c r="BA32" s="3717">
        <f>SUM(BA34:BA38)</f>
        <v/>
      </c>
      <c r="BB32" s="613" t="n"/>
      <c r="BC32" s="3717">
        <f>SUM(BC34:BC38)</f>
        <v/>
      </c>
      <c r="BD32" s="613" t="n"/>
      <c r="BE32" s="3719">
        <f>SUM(BE34:BE38)</f>
        <v/>
      </c>
      <c r="BF32" s="3719">
        <f>SUM(BF34:BF38)</f>
        <v/>
      </c>
      <c r="BG32" s="3719">
        <f>SUM(BG34:BG38)</f>
        <v/>
      </c>
      <c r="BH32" s="3720" t="n"/>
      <c r="BI32" s="585" t="n"/>
      <c r="BJ32" s="586" t="n"/>
      <c r="BK32" s="819" t="n"/>
      <c r="BL32" s="1" t="n"/>
      <c r="BM32" s="1" t="n"/>
      <c r="BN32" s="1" t="n"/>
      <c r="BO32" s="1" t="n"/>
      <c r="BP32" s="1" t="n"/>
      <c r="BQ32" s="1" t="n"/>
      <c r="BR32" s="1" t="n"/>
      <c r="BS32" s="1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</row>
    <row r="33">
      <c r="A33" s="355" t="n"/>
      <c r="B33" s="619" t="inlineStr">
        <is>
          <t>1.1</t>
        </is>
      </c>
      <c r="C33" s="139" t="n"/>
      <c r="D33" s="1383" t="inlineStr">
        <is>
          <t>Модуль "Научно-исследовательская работа"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61" t="n"/>
      <c r="W33" s="821" t="n"/>
      <c r="X33" s="207" t="n"/>
      <c r="Y33" s="821" t="n"/>
      <c r="Z33" s="207" t="n"/>
      <c r="AA33" s="211">
        <f>AA34+AA35</f>
        <v/>
      </c>
      <c r="AB33" s="139" t="n"/>
      <c r="AC33" s="211">
        <f>AC34+AC35</f>
        <v/>
      </c>
      <c r="AD33" s="139" t="n"/>
      <c r="AE33" s="211">
        <f>AE34+AE35</f>
        <v/>
      </c>
      <c r="AF33" s="139" t="n"/>
      <c r="AG33" s="211">
        <f>AG34+AG35</f>
        <v/>
      </c>
      <c r="AH33" s="139" t="n"/>
      <c r="AI33" s="211">
        <f>AI34+AI35</f>
        <v/>
      </c>
      <c r="AJ33" s="139" t="n"/>
      <c r="AK33" s="211">
        <f>AK34+AK35</f>
        <v/>
      </c>
      <c r="AL33" s="139" t="n"/>
      <c r="AM33" s="213">
        <f>AM34+AM35</f>
        <v/>
      </c>
      <c r="AN33" s="139" t="n"/>
      <c r="AO33" s="212">
        <f>AO34+AO35</f>
        <v/>
      </c>
      <c r="AP33" s="139" t="n"/>
      <c r="AQ33" s="212">
        <f>AQ34+AQ35</f>
        <v/>
      </c>
      <c r="AR33" s="139" t="n"/>
      <c r="AS33" s="212">
        <f>AS34+AS35</f>
        <v/>
      </c>
      <c r="AT33" s="139" t="n"/>
      <c r="AU33" s="212">
        <f>AU34+AU35</f>
        <v/>
      </c>
      <c r="AV33" s="139" t="n"/>
      <c r="AW33" s="212">
        <f>AW34+AW35</f>
        <v/>
      </c>
      <c r="AX33" s="139" t="n"/>
      <c r="AY33" s="211">
        <f>SUM(AY34:AZ35)</f>
        <v/>
      </c>
      <c r="AZ33" s="139" t="n"/>
      <c r="BA33" s="212">
        <f>SUM(BA34:BB35)</f>
        <v/>
      </c>
      <c r="BB33" s="139" t="n"/>
      <c r="BC33" s="212">
        <f>SUM(BC34:BD35)</f>
        <v/>
      </c>
      <c r="BD33" s="139" t="n"/>
      <c r="BE33" s="2255">
        <f>SUM(BE34:BE35)</f>
        <v/>
      </c>
      <c r="BF33" s="2255">
        <f>SUM(BF34:BF35)</f>
        <v/>
      </c>
      <c r="BG33" s="2255">
        <f>SUM(BG34:BG35)</f>
        <v/>
      </c>
      <c r="BH33" s="390" t="inlineStr">
        <is>
          <t>УК-1,2,4,6, УПК-1</t>
        </is>
      </c>
      <c r="BI33" s="206" t="n"/>
      <c r="BJ33" s="207" t="n"/>
      <c r="BK33" s="819" t="n"/>
      <c r="BL33" s="1" t="n"/>
      <c r="BM33" s="1" t="n"/>
      <c r="BN33" s="1" t="n"/>
      <c r="BO33" s="1" t="n"/>
      <c r="BP33" s="1" t="n"/>
      <c r="BQ33" s="1" t="n"/>
      <c r="BR33" s="1" t="n"/>
      <c r="BS33" s="1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</row>
    <row r="34">
      <c r="A34" s="355" t="n"/>
      <c r="B34" s="623" t="inlineStr">
        <is>
          <t>1.1.1</t>
        </is>
      </c>
      <c r="C34" s="179" t="n"/>
      <c r="D34" s="752" t="inlineStr">
        <is>
          <t>Планирование эксперимента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2" t="n"/>
      <c r="W34" s="182" t="n">
        <v>1</v>
      </c>
      <c r="X34" s="175" t="n"/>
      <c r="Y34" s="182" t="n"/>
      <c r="Z34" s="175" t="n"/>
      <c r="AA34" s="181">
        <f>AM34+AS34+AY34+BE34</f>
        <v/>
      </c>
      <c r="AB34" s="128" t="n"/>
      <c r="AC34" s="93">
        <f>SUM(AE34:AK34)</f>
        <v/>
      </c>
      <c r="AD34" s="128" t="n"/>
      <c r="AE34" s="93" t="n">
        <v>32</v>
      </c>
      <c r="AF34" s="128" t="n"/>
      <c r="AG34" s="93" t="n"/>
      <c r="AH34" s="128" t="n"/>
      <c r="AI34" s="93" t="n">
        <v>18</v>
      </c>
      <c r="AJ34" s="128" t="n"/>
      <c r="AK34" s="93" t="n"/>
      <c r="AL34" s="128" t="n"/>
      <c r="AM34" s="225" t="n">
        <v>150</v>
      </c>
      <c r="AN34" s="179" t="n"/>
      <c r="AO34" s="350">
        <f>AC34</f>
        <v/>
      </c>
      <c r="AP34" s="179" t="n"/>
      <c r="AQ34" s="350" t="n">
        <v>4</v>
      </c>
      <c r="AR34" s="179" t="n"/>
      <c r="AS34" s="350" t="n"/>
      <c r="AT34" s="179" t="n"/>
      <c r="AU34" s="350" t="n"/>
      <c r="AV34" s="179" t="n"/>
      <c r="AW34" s="350" t="n"/>
      <c r="AX34" s="179" t="n"/>
      <c r="AY34" s="180" t="n"/>
      <c r="AZ34" s="179" t="n"/>
      <c r="BA34" s="350" t="n"/>
      <c r="BB34" s="179" t="n"/>
      <c r="BC34" s="350" t="n"/>
      <c r="BD34" s="179" t="n"/>
      <c r="BE34" s="2832" t="n"/>
      <c r="BF34" s="2832" t="n"/>
      <c r="BG34" s="2832" t="n"/>
      <c r="BH34" s="261" t="n"/>
      <c r="BI34" s="131" t="n"/>
      <c r="BJ34" s="132" t="n"/>
      <c r="BK34" s="819" t="inlineStr">
        <is>
          <t>ФХМиОК</t>
        </is>
      </c>
      <c r="BL34" s="1" t="n"/>
      <c r="BM34" s="1" t="n"/>
      <c r="BN34" s="1" t="n"/>
      <c r="BO34" s="1" t="n"/>
      <c r="BP34" s="1" t="n"/>
      <c r="BQ34" s="1" t="n"/>
      <c r="BR34" s="1" t="n"/>
      <c r="BS34" s="1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</row>
    <row r="35">
      <c r="A35" s="355" t="n"/>
      <c r="B35" s="623" t="inlineStr">
        <is>
          <t>1.1.2</t>
        </is>
      </c>
      <c r="C35" s="179" t="n"/>
      <c r="D35" s="752" t="inlineStr">
        <is>
          <t>Научно-техническое обеспечение измерений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2" t="n"/>
      <c r="W35" s="182" t="n">
        <v>2</v>
      </c>
      <c r="X35" s="175" t="n"/>
      <c r="Y35" s="182" t="n">
        <v>1</v>
      </c>
      <c r="Z35" s="175" t="n"/>
      <c r="AA35" s="181">
        <f>AM35+AS35+AY35+BE35</f>
        <v/>
      </c>
      <c r="AB35" s="128" t="n"/>
      <c r="AC35" s="93">
        <f>SUM(AE35:AK35)</f>
        <v/>
      </c>
      <c r="AD35" s="128" t="n"/>
      <c r="AE35" s="93" t="n">
        <v>36</v>
      </c>
      <c r="AF35" s="128" t="n"/>
      <c r="AG35" s="93" t="n"/>
      <c r="AH35" s="128" t="n"/>
      <c r="AI35" s="93" t="n">
        <v>50</v>
      </c>
      <c r="AJ35" s="128" t="n"/>
      <c r="AK35" s="93" t="n"/>
      <c r="AL35" s="128" t="n"/>
      <c r="AM35" s="225" t="n">
        <v>108</v>
      </c>
      <c r="AN35" s="179" t="n"/>
      <c r="AO35" s="350" t="n">
        <v>36</v>
      </c>
      <c r="AP35" s="179" t="n"/>
      <c r="AQ35" s="350" t="n">
        <v>3</v>
      </c>
      <c r="AR35" s="179" t="n"/>
      <c r="AS35" s="350" t="n">
        <v>150</v>
      </c>
      <c r="AT35" s="179" t="n"/>
      <c r="AU35" s="350" t="n">
        <v>50</v>
      </c>
      <c r="AV35" s="179" t="n"/>
      <c r="AW35" s="350" t="n">
        <v>3</v>
      </c>
      <c r="AX35" s="179" t="n"/>
      <c r="AY35" s="180" t="n"/>
      <c r="AZ35" s="179" t="n"/>
      <c r="BA35" s="350" t="n"/>
      <c r="BB35" s="179" t="n"/>
      <c r="BC35" s="350" t="n"/>
      <c r="BD35" s="179" t="n"/>
      <c r="BE35" s="2832" t="n"/>
      <c r="BF35" s="2832" t="n"/>
      <c r="BG35" s="2832" t="n"/>
      <c r="BH35" s="261" t="n"/>
      <c r="BI35" s="131" t="n"/>
      <c r="BJ35" s="132" t="n"/>
      <c r="BK35" s="819" t="inlineStr">
        <is>
          <t>ФХМиОК</t>
        </is>
      </c>
      <c r="BL35" s="1" t="n"/>
      <c r="BM35" s="1" t="n"/>
      <c r="BN35" s="1" t="n"/>
      <c r="BO35" s="1" t="n"/>
      <c r="BP35" s="1" t="n"/>
      <c r="BQ35" s="1" t="n"/>
      <c r="BR35" s="1" t="n"/>
      <c r="BS35" s="1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</row>
    <row r="36">
      <c r="A36" s="355" t="n"/>
      <c r="B36" s="624" t="inlineStr">
        <is>
          <t>1.2</t>
        </is>
      </c>
      <c r="C36" s="179" t="n"/>
      <c r="D36" s="3721" t="inlineStr">
        <is>
          <t>Модуль "Современные технические средства и методы измерений"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2" t="n"/>
      <c r="W36" s="218" t="n"/>
      <c r="X36" s="175" t="n"/>
      <c r="Y36" s="218" t="n"/>
      <c r="Z36" s="175" t="n"/>
      <c r="AA36" s="187">
        <f>AA37+AA38</f>
        <v/>
      </c>
      <c r="AB36" s="128" t="n"/>
      <c r="AC36" s="187">
        <f>AC37+AC38</f>
        <v/>
      </c>
      <c r="AD36" s="128" t="n"/>
      <c r="AE36" s="187">
        <f>AE37+AE38</f>
        <v/>
      </c>
      <c r="AF36" s="128" t="n"/>
      <c r="AG36" s="187">
        <f>AG37+AG38</f>
        <v/>
      </c>
      <c r="AH36" s="128" t="n"/>
      <c r="AI36" s="187">
        <f>AI37+AI38</f>
        <v/>
      </c>
      <c r="AJ36" s="128" t="n"/>
      <c r="AK36" s="187">
        <f>AK37+AK38</f>
        <v/>
      </c>
      <c r="AL36" s="128" t="n"/>
      <c r="AM36" s="222">
        <f>AM37+AM38</f>
        <v/>
      </c>
      <c r="AN36" s="179" t="n"/>
      <c r="AO36" s="352">
        <f>AO37+AO38</f>
        <v/>
      </c>
      <c r="AP36" s="179" t="n"/>
      <c r="AQ36" s="352">
        <f>AQ37+AQ38</f>
        <v/>
      </c>
      <c r="AR36" s="179" t="n"/>
      <c r="AS36" s="352" t="n"/>
      <c r="AT36" s="179" t="n"/>
      <c r="AU36" s="352" t="n"/>
      <c r="AV36" s="179" t="n"/>
      <c r="AW36" s="352" t="n"/>
      <c r="AX36" s="179" t="n"/>
      <c r="AY36" s="186" t="n"/>
      <c r="AZ36" s="179" t="n"/>
      <c r="BA36" s="352" t="n"/>
      <c r="BB36" s="179" t="n"/>
      <c r="BC36" s="352" t="n"/>
      <c r="BD36" s="179" t="n"/>
      <c r="BE36" s="3722" t="n"/>
      <c r="BF36" s="3722" t="n"/>
      <c r="BG36" s="3722" t="n"/>
      <c r="BH36" s="405" t="n"/>
      <c r="BI36" s="131" t="n"/>
      <c r="BJ36" s="132" t="n"/>
      <c r="BK36" s="819" t="n"/>
      <c r="BL36" s="1" t="n"/>
      <c r="BM36" s="1" t="n"/>
      <c r="BN36" s="1" t="n"/>
      <c r="BO36" s="1" t="n"/>
      <c r="BP36" s="1" t="n"/>
      <c r="BQ36" s="1" t="n"/>
      <c r="BR36" s="1" t="n"/>
      <c r="BS36" s="1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</row>
    <row r="37">
      <c r="A37" s="355" t="n"/>
      <c r="B37" s="623" t="inlineStr">
        <is>
          <t>1.2.1</t>
        </is>
      </c>
      <c r="C37" s="179" t="n"/>
      <c r="D37" s="752" t="inlineStr">
        <is>
          <t>Теория измерений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2" t="n"/>
      <c r="W37" s="182" t="n">
        <v>1</v>
      </c>
      <c r="X37" s="175" t="n"/>
      <c r="Y37" s="182" t="n"/>
      <c r="Z37" s="175" t="n"/>
      <c r="AA37" s="181">
        <f>AM37+AS37+BE37</f>
        <v/>
      </c>
      <c r="AB37" s="128" t="n"/>
      <c r="AC37" s="93">
        <f>SUM(AE37:AL37)</f>
        <v/>
      </c>
      <c r="AD37" s="128" t="n"/>
      <c r="AE37" s="93" t="n">
        <v>36</v>
      </c>
      <c r="AF37" s="128" t="n"/>
      <c r="AG37" s="93" t="n"/>
      <c r="AH37" s="128" t="n"/>
      <c r="AI37" s="93" t="n">
        <v>36</v>
      </c>
      <c r="AJ37" s="128" t="n"/>
      <c r="AK37" s="93" t="n"/>
      <c r="AL37" s="128" t="n"/>
      <c r="AM37" s="225">
        <f>AQ37*36</f>
        <v/>
      </c>
      <c r="AN37" s="179" t="n"/>
      <c r="AO37" s="350">
        <f>AC37</f>
        <v/>
      </c>
      <c r="AP37" s="179" t="n"/>
      <c r="AQ37" s="350" t="n">
        <v>6</v>
      </c>
      <c r="AR37" s="179" t="n"/>
      <c r="AS37" s="350">
        <f>AW37*36</f>
        <v/>
      </c>
      <c r="AT37" s="179" t="n"/>
      <c r="AU37" s="350" t="n"/>
      <c r="AV37" s="179" t="n"/>
      <c r="AW37" s="350" t="n"/>
      <c r="AX37" s="179" t="n"/>
      <c r="AY37" s="180">
        <f>BC37*36</f>
        <v/>
      </c>
      <c r="AZ37" s="179" t="n"/>
      <c r="BA37" s="350" t="n"/>
      <c r="BB37" s="179" t="n"/>
      <c r="BC37" s="350" t="n"/>
      <c r="BD37" s="179" t="n"/>
      <c r="BE37" s="2832">
        <f>BG37*36</f>
        <v/>
      </c>
      <c r="BF37" s="2832" t="n"/>
      <c r="BG37" s="2832" t="n"/>
      <c r="BH37" s="261" t="inlineStr">
        <is>
          <t>УПК-2</t>
        </is>
      </c>
      <c r="BI37" s="131" t="n"/>
      <c r="BJ37" s="132" t="n"/>
      <c r="BK37" s="819" t="inlineStr">
        <is>
          <t>ФХМиОК</t>
        </is>
      </c>
      <c r="BL37" s="1" t="n"/>
      <c r="BM37" s="1" t="n"/>
      <c r="BN37" s="1" t="n"/>
      <c r="BO37" s="1" t="n"/>
      <c r="BP37" s="1" t="n"/>
      <c r="BQ37" s="1" t="n"/>
      <c r="BR37" s="1" t="n"/>
      <c r="BS37" s="1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</row>
    <row r="38">
      <c r="A38" s="355" t="n"/>
      <c r="B38" s="623" t="inlineStr">
        <is>
          <t>1.2.2</t>
        </is>
      </c>
      <c r="C38" s="179" t="n"/>
      <c r="D38" s="3723" t="inlineStr">
        <is>
          <t>Приборы и методы измерений в условиях инновационного развития науки, техники и технологий</t>
        </is>
      </c>
      <c r="E38" s="194" t="n"/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5" t="n"/>
      <c r="W38" s="182" t="n">
        <v>1</v>
      </c>
      <c r="X38" s="175" t="n"/>
      <c r="Y38" s="182" t="n"/>
      <c r="Z38" s="175" t="n"/>
      <c r="AA38" s="181">
        <f>AM38+AS38+BE38</f>
        <v/>
      </c>
      <c r="AB38" s="128" t="n"/>
      <c r="AC38" s="93">
        <f>SUM(AE38:AL38)</f>
        <v/>
      </c>
      <c r="AD38" s="128" t="n"/>
      <c r="AE38" s="93" t="n">
        <v>34</v>
      </c>
      <c r="AF38" s="128" t="n"/>
      <c r="AG38" s="93" t="n"/>
      <c r="AH38" s="128" t="n"/>
      <c r="AI38" s="93" t="n">
        <v>16</v>
      </c>
      <c r="AJ38" s="128" t="n"/>
      <c r="AK38" s="93" t="n"/>
      <c r="AL38" s="128" t="n"/>
      <c r="AM38" s="225">
        <f>AQ38*37.5</f>
        <v/>
      </c>
      <c r="AN38" s="179" t="n"/>
      <c r="AO38" s="350">
        <f>AC38</f>
        <v/>
      </c>
      <c r="AP38" s="179" t="n"/>
      <c r="AQ38" s="350" t="n">
        <v>4</v>
      </c>
      <c r="AR38" s="179" t="n"/>
      <c r="AS38" s="350">
        <f>AW38*36</f>
        <v/>
      </c>
      <c r="AT38" s="179" t="n"/>
      <c r="AU38" s="350" t="n"/>
      <c r="AV38" s="179" t="n"/>
      <c r="AW38" s="350" t="n"/>
      <c r="AX38" s="179" t="n"/>
      <c r="AY38" s="180">
        <f>BC38*36</f>
        <v/>
      </c>
      <c r="AZ38" s="179" t="n"/>
      <c r="BA38" s="350" t="n"/>
      <c r="BB38" s="179" t="n"/>
      <c r="BC38" s="350" t="n"/>
      <c r="BD38" s="179" t="n"/>
      <c r="BE38" s="2261">
        <f>BG38*36</f>
        <v/>
      </c>
      <c r="BF38" s="2261" t="n"/>
      <c r="BG38" s="2261" t="n"/>
      <c r="BH38" s="2071" t="inlineStr">
        <is>
          <t>УК-5,         УПК-3</t>
        </is>
      </c>
      <c r="BI38" s="194" t="n"/>
      <c r="BJ38" s="195" t="n"/>
      <c r="BK38" s="819" t="inlineStr">
        <is>
          <t>ФХМиОК</t>
        </is>
      </c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</row>
    <row r="39">
      <c r="A39" s="355" t="n"/>
      <c r="B39" s="3714" t="n">
        <v>2</v>
      </c>
      <c r="C39" s="613" t="n"/>
      <c r="D39" s="3715" t="inlineStr">
        <is>
          <t>Компонент учреждения образования</t>
        </is>
      </c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6" t="n"/>
      <c r="W39" s="3716" t="n"/>
      <c r="X39" s="148" t="n"/>
      <c r="Y39" s="3716" t="n"/>
      <c r="Z39" s="148" t="n"/>
      <c r="AA39" s="3714">
        <f>AA40+AA41+AA46+AA50+AA54+AA57</f>
        <v/>
      </c>
      <c r="AB39" s="613" t="n"/>
      <c r="AC39" s="3718">
        <f>AC40+AC41+AC46+AC50+AC54+AC57</f>
        <v/>
      </c>
      <c r="AD39" s="613" t="n"/>
      <c r="AE39" s="3718">
        <f>AE40+AE41+AE46+AE50+AE54+AE57</f>
        <v/>
      </c>
      <c r="AF39" s="613" t="n"/>
      <c r="AG39" s="3718">
        <f>AG40+AG41+AG46+AG50+AG54+AG57</f>
        <v/>
      </c>
      <c r="AH39" s="613" t="n"/>
      <c r="AI39" s="3718">
        <f>AI40+AI41+AI46+AI50+AI54+AI57</f>
        <v/>
      </c>
      <c r="AJ39" s="613" t="n"/>
      <c r="AK39" s="3718">
        <f>AK40+AK41+AK46+AK50+AK54+AK57</f>
        <v/>
      </c>
      <c r="AL39" s="613" t="n"/>
      <c r="AM39" s="3714">
        <f>AM40+AM41+AM46+AM50+AM54+AM57</f>
        <v/>
      </c>
      <c r="AN39" s="613" t="n"/>
      <c r="AO39" s="3718">
        <f>AO40+AO41+AO46+AO50+AO54+AO57</f>
        <v/>
      </c>
      <c r="AP39" s="613" t="n"/>
      <c r="AQ39" s="3718">
        <f>AQ40+AQ41+AQ46+AQ50+AQ54+AQ57</f>
        <v/>
      </c>
      <c r="AR39" s="613" t="n"/>
      <c r="AS39" s="3718">
        <f>AS40+AS41+AS46+AS50+AS54+AS57</f>
        <v/>
      </c>
      <c r="AT39" s="613" t="n"/>
      <c r="AU39" s="3718">
        <f>AU40+AU41+AU46+AU50+AU54+AU57</f>
        <v/>
      </c>
      <c r="AV39" s="613" t="n"/>
      <c r="AW39" s="3718">
        <f>AW40+AW41+AW46+AW50+AW54+AW57</f>
        <v/>
      </c>
      <c r="AX39" s="613" t="n"/>
      <c r="AY39" s="3717">
        <f>AY40+AY41+AY46+AY50+AY54+AY57</f>
        <v/>
      </c>
      <c r="AZ39" s="613" t="n"/>
      <c r="BA39" s="3714">
        <f>BA40+BA41+BA46+BA50+BA54+BA57</f>
        <v/>
      </c>
      <c r="BB39" s="613" t="n"/>
      <c r="BC39" s="3714">
        <f>BC40+BC41+BC46+BC50+BC54+BC57</f>
        <v/>
      </c>
      <c r="BD39" s="613" t="n"/>
      <c r="BE39" s="3719">
        <f>SUM(BE40:BE57)</f>
        <v/>
      </c>
      <c r="BF39" s="3719">
        <f>SUM(BF40:BF57)</f>
        <v/>
      </c>
      <c r="BG39" s="3719">
        <f>SUM(BG40:BG57)</f>
        <v/>
      </c>
      <c r="BH39" s="3720" t="n"/>
      <c r="BI39" s="585" t="n"/>
      <c r="BJ39" s="586" t="n"/>
      <c r="BK39" s="819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</row>
    <row r="40">
      <c r="A40" s="355" t="n"/>
      <c r="B40" s="619" t="inlineStr">
        <is>
          <t>2.1</t>
        </is>
      </c>
      <c r="C40" s="139" t="n"/>
      <c r="D40" s="1383" t="inlineStr">
        <is>
          <t>Иностранный язык для делового и профессионального общения</t>
        </is>
      </c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61" t="n"/>
      <c r="W40" s="513" t="n"/>
      <c r="X40" s="207" t="n"/>
      <c r="Y40" s="513" t="n">
        <v>1</v>
      </c>
      <c r="Z40" s="207" t="n"/>
      <c r="AA40" s="211">
        <f>AM40+AS40+BE40</f>
        <v/>
      </c>
      <c r="AB40" s="139" t="n"/>
      <c r="AC40" s="212">
        <f>SUM(AE40:AL40)</f>
        <v/>
      </c>
      <c r="AD40" s="139" t="n"/>
      <c r="AE40" s="212" t="n"/>
      <c r="AF40" s="139" t="n"/>
      <c r="AG40" s="212" t="n"/>
      <c r="AH40" s="139" t="n"/>
      <c r="AI40" s="212" t="n">
        <v>52</v>
      </c>
      <c r="AJ40" s="139" t="n"/>
      <c r="AK40" s="212" t="n"/>
      <c r="AL40" s="139" t="n"/>
      <c r="AM40" s="213">
        <f>AQ40*36</f>
        <v/>
      </c>
      <c r="AN40" s="139" t="n"/>
      <c r="AO40" s="212">
        <f>AC40</f>
        <v/>
      </c>
      <c r="AP40" s="139" t="n"/>
      <c r="AQ40" s="212" t="n">
        <v>3</v>
      </c>
      <c r="AR40" s="139" t="n"/>
      <c r="AS40" s="214">
        <f>AW40*36</f>
        <v/>
      </c>
      <c r="AT40" s="139" t="n"/>
      <c r="AU40" s="214" t="n"/>
      <c r="AV40" s="139" t="n"/>
      <c r="AW40" s="214" t="n"/>
      <c r="AX40" s="139" t="n"/>
      <c r="AY40" s="600">
        <f>BC40*36</f>
        <v/>
      </c>
      <c r="AZ40" s="139" t="n"/>
      <c r="BA40" s="214" t="n"/>
      <c r="BB40" s="139" t="n"/>
      <c r="BC40" s="214" t="n"/>
      <c r="BD40" s="139" t="n"/>
      <c r="BE40" s="3724">
        <f>BG40*36</f>
        <v/>
      </c>
      <c r="BF40" s="3724" t="n"/>
      <c r="BG40" s="3724" t="n"/>
      <c r="BH40" s="513" t="inlineStr">
        <is>
          <t>УК-3</t>
        </is>
      </c>
      <c r="BI40" s="206" t="n"/>
      <c r="BJ40" s="207" t="n"/>
      <c r="BK40" s="819" t="inlineStr">
        <is>
          <t>МКиТП</t>
        </is>
      </c>
      <c r="BL40" s="1" t="n"/>
      <c r="BM40" s="1" t="n"/>
      <c r="BN40" s="1" t="n"/>
      <c r="BO40" s="1" t="n"/>
      <c r="BP40" s="1" t="n"/>
      <c r="BQ40" s="1" t="n"/>
      <c r="BR40" s="1" t="n"/>
      <c r="BS40" s="1" t="n"/>
      <c r="BT40" s="1" t="n"/>
      <c r="BU40" s="1" t="n"/>
      <c r="BV40" s="1" t="n"/>
      <c r="BW40" s="1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</row>
    <row r="41">
      <c r="A41" s="355" t="n"/>
      <c r="B41" s="624" t="inlineStr">
        <is>
          <t>2.2</t>
        </is>
      </c>
      <c r="C41" s="179" t="n"/>
      <c r="D41" s="3725" t="inlineStr">
        <is>
          <t>Модуль "Организация и технология испытаний"</t>
        </is>
      </c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2" t="n"/>
      <c r="W41" s="218" t="n"/>
      <c r="X41" s="175" t="n"/>
      <c r="Y41" s="218" t="n"/>
      <c r="Z41" s="175" t="n"/>
      <c r="AA41" s="187">
        <f>AA42+AA43+AA44+AA45</f>
        <v/>
      </c>
      <c r="AB41" s="128" t="n"/>
      <c r="AC41" s="187">
        <f>AC42+AC43+AC44+AC45</f>
        <v/>
      </c>
      <c r="AD41" s="128" t="n"/>
      <c r="AE41" s="187">
        <f>AE42+AE43+AE44+AE45</f>
        <v/>
      </c>
      <c r="AF41" s="128" t="n"/>
      <c r="AG41" s="187">
        <f>AG42+AG43+AG44+AG45</f>
        <v/>
      </c>
      <c r="AH41" s="128" t="n"/>
      <c r="AI41" s="187">
        <f>AI42+AI43+AI44+AI45</f>
        <v/>
      </c>
      <c r="AJ41" s="128" t="n"/>
      <c r="AK41" s="187">
        <f>AK42+AK43+AK44+AK45</f>
        <v/>
      </c>
      <c r="AL41" s="128" t="n"/>
      <c r="AM41" s="222">
        <f>AM42+AM43+AM44+AM45</f>
        <v/>
      </c>
      <c r="AN41" s="179" t="n"/>
      <c r="AO41" s="352">
        <f>AO42+AO43+AO44+AO45</f>
        <v/>
      </c>
      <c r="AP41" s="179" t="n"/>
      <c r="AQ41" s="352">
        <f>AQ42+AQ43+AQ44+AQ45</f>
        <v/>
      </c>
      <c r="AR41" s="179" t="n"/>
      <c r="AS41" s="352">
        <f>AS42+AS43+AS44+AS45</f>
        <v/>
      </c>
      <c r="AT41" s="179" t="n"/>
      <c r="AU41" s="352">
        <f>AU42+AU43+AU44+AU45</f>
        <v/>
      </c>
      <c r="AV41" s="179" t="n"/>
      <c r="AW41" s="352">
        <f>AW42+AW43+AW44+AW45</f>
        <v/>
      </c>
      <c r="AX41" s="179" t="n"/>
      <c r="AY41" s="186">
        <f>AY42+AY43+AY44+AY45</f>
        <v/>
      </c>
      <c r="AZ41" s="179" t="n"/>
      <c r="BA41" s="187">
        <f>BA42+BA43+BA44+BA45</f>
        <v/>
      </c>
      <c r="BB41" s="128" t="n"/>
      <c r="BC41" s="187">
        <f>BC42+BC43+BC44+BC45</f>
        <v/>
      </c>
      <c r="BD41" s="128" t="n"/>
      <c r="BE41" s="3722" t="n"/>
      <c r="BF41" s="3722" t="n"/>
      <c r="BG41" s="3722" t="n"/>
      <c r="BH41" s="405" t="n"/>
      <c r="BI41" s="131" t="n"/>
      <c r="BJ41" s="132" t="n"/>
      <c r="BK41" s="819" t="n"/>
      <c r="BL41" s="1" t="n"/>
      <c r="BM41" s="1" t="n"/>
      <c r="BN41" s="1" t="n"/>
      <c r="BO41" s="1" t="n"/>
      <c r="BP41" s="1" t="n"/>
      <c r="BQ41" s="1" t="n"/>
      <c r="BR41" s="1" t="n"/>
      <c r="BS41" s="1" t="n"/>
      <c r="BT41" s="1" t="n"/>
      <c r="BU41" s="1" t="n"/>
      <c r="BV41" s="1" t="n"/>
      <c r="BW41" s="1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</row>
    <row r="42">
      <c r="A42" s="355" t="n"/>
      <c r="B42" s="623" t="inlineStr">
        <is>
          <t>2.2.1</t>
        </is>
      </c>
      <c r="C42" s="179" t="n"/>
      <c r="D42" s="752" t="inlineStr">
        <is>
          <t>Детекторы и преобразователи физических величин</t>
        </is>
      </c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2" t="n"/>
      <c r="W42" s="182" t="n"/>
      <c r="X42" s="175" t="n"/>
      <c r="Y42" s="182" t="n">
        <v>1</v>
      </c>
      <c r="Z42" s="175" t="n"/>
      <c r="AA42" s="181">
        <f>AM42+AS42+BE42</f>
        <v/>
      </c>
      <c r="AB42" s="128" t="n"/>
      <c r="AC42" s="93">
        <f>SUM(AE42:AL42)</f>
        <v/>
      </c>
      <c r="AD42" s="128" t="n"/>
      <c r="AE42" s="93" t="n">
        <v>32</v>
      </c>
      <c r="AF42" s="128" t="n"/>
      <c r="AG42" s="93" t="n"/>
      <c r="AH42" s="128" t="n"/>
      <c r="AI42" s="93" t="n">
        <v>36</v>
      </c>
      <c r="AJ42" s="128" t="n"/>
      <c r="AK42" s="93" t="n"/>
      <c r="AL42" s="128" t="n"/>
      <c r="AM42" s="1087">
        <f>AQ42*36</f>
        <v/>
      </c>
      <c r="AN42" s="179" t="n"/>
      <c r="AO42" s="350">
        <f>AC42</f>
        <v/>
      </c>
      <c r="AP42" s="179" t="n"/>
      <c r="AQ42" s="1086" t="n">
        <v>3</v>
      </c>
      <c r="AR42" s="179" t="n"/>
      <c r="AS42" s="350">
        <f>AW42*36</f>
        <v/>
      </c>
      <c r="AT42" s="179" t="n"/>
      <c r="AU42" s="350" t="n"/>
      <c r="AV42" s="179" t="n"/>
      <c r="AW42" s="350" t="n"/>
      <c r="AX42" s="179" t="n"/>
      <c r="AY42" s="180">
        <f>BC42*36</f>
        <v/>
      </c>
      <c r="AZ42" s="179" t="n"/>
      <c r="BA42" s="350" t="n"/>
      <c r="BB42" s="179" t="n"/>
      <c r="BC42" s="350" t="n"/>
      <c r="BD42" s="179" t="n"/>
      <c r="BE42" s="2832">
        <f>BG42*36</f>
        <v/>
      </c>
      <c r="BF42" s="2832" t="n"/>
      <c r="BG42" s="2832" t="n"/>
      <c r="BH42" s="261" t="inlineStr">
        <is>
          <t>СК-1</t>
        </is>
      </c>
      <c r="BI42" s="131" t="n"/>
      <c r="BJ42" s="132" t="n"/>
      <c r="BK42" s="819" t="inlineStr">
        <is>
          <t>ФХМиОК</t>
        </is>
      </c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</row>
    <row r="43">
      <c r="A43" s="355" t="n"/>
      <c r="B43" s="623" t="inlineStr">
        <is>
          <t>2.2.2</t>
        </is>
      </c>
      <c r="C43" s="179" t="n"/>
      <c r="D43" s="752" t="inlineStr">
        <is>
          <t>Обработка сиглалов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2" t="n"/>
      <c r="W43" s="182" t="n">
        <v>2</v>
      </c>
      <c r="X43" s="175" t="n"/>
      <c r="Y43" s="182" t="n"/>
      <c r="Z43" s="175" t="n"/>
      <c r="AA43" s="181">
        <f>AM43+AS43+BE43</f>
        <v/>
      </c>
      <c r="AB43" s="128" t="n"/>
      <c r="AC43" s="93">
        <f>SUM(AE43:AL43)</f>
        <v/>
      </c>
      <c r="AD43" s="128" t="n"/>
      <c r="AE43" s="93" t="n">
        <v>36</v>
      </c>
      <c r="AF43" s="128" t="n"/>
      <c r="AG43" s="93" t="n"/>
      <c r="AH43" s="128" t="n"/>
      <c r="AI43" s="93" t="n">
        <v>36</v>
      </c>
      <c r="AJ43" s="128" t="n"/>
      <c r="AK43" s="93" t="n"/>
      <c r="AL43" s="128" t="n"/>
      <c r="AM43" s="1087">
        <f>AQ43*36</f>
        <v/>
      </c>
      <c r="AN43" s="179" t="n"/>
      <c r="AO43" s="1086" t="n"/>
      <c r="AP43" s="179" t="n"/>
      <c r="AQ43" s="1086" t="n"/>
      <c r="AR43" s="179" t="n"/>
      <c r="AS43" s="350">
        <f>AW43*36</f>
        <v/>
      </c>
      <c r="AT43" s="179" t="n"/>
      <c r="AU43" s="350">
        <f>AC43</f>
        <v/>
      </c>
      <c r="AV43" s="179" t="n"/>
      <c r="AW43" s="350" t="n">
        <v>3</v>
      </c>
      <c r="AX43" s="179" t="n"/>
      <c r="AY43" s="180">
        <f>BC43*36</f>
        <v/>
      </c>
      <c r="AZ43" s="179" t="n"/>
      <c r="BA43" s="350" t="n"/>
      <c r="BB43" s="179" t="n"/>
      <c r="BC43" s="350" t="n"/>
      <c r="BD43" s="179" t="n"/>
      <c r="BE43" s="2832">
        <f>BG43*36</f>
        <v/>
      </c>
      <c r="BF43" s="2832" t="n"/>
      <c r="BG43" s="2832" t="n"/>
      <c r="BH43" s="261" t="inlineStr">
        <is>
          <t>СК-2</t>
        </is>
      </c>
      <c r="BI43" s="131" t="n"/>
      <c r="BJ43" s="132" t="n"/>
      <c r="BK43" s="819" t="inlineStr">
        <is>
          <t>ФХМиОК</t>
        </is>
      </c>
      <c r="BL43" s="1" t="n"/>
      <c r="BM43" s="1" t="n"/>
      <c r="BN43" s="1" t="n"/>
      <c r="BO43" s="1" t="n"/>
      <c r="BP43" s="1" t="n"/>
      <c r="BQ43" s="1" t="n"/>
      <c r="BR43" s="1" t="n"/>
      <c r="BS43" s="1" t="n"/>
      <c r="BT43" s="1" t="n"/>
      <c r="BU43" s="1" t="n"/>
      <c r="BV43" s="1" t="n"/>
      <c r="BW43" s="1" t="n"/>
      <c r="BX43" s="1" t="n"/>
      <c r="BY43" s="1" t="n"/>
      <c r="BZ43" s="1" t="n"/>
      <c r="CA43" s="1" t="n"/>
      <c r="CB43" s="1" t="n"/>
      <c r="CC43" s="1" t="n"/>
      <c r="CD43" s="1" t="n"/>
      <c r="CE43" s="1" t="n"/>
      <c r="CF43" s="1" t="n"/>
      <c r="CG43" s="1" t="n"/>
      <c r="CH43" s="1" t="n"/>
      <c r="CI43" s="1" t="n"/>
      <c r="CJ43" s="1" t="n"/>
    </row>
    <row r="44">
      <c r="A44" s="355" t="n"/>
      <c r="B44" s="623" t="inlineStr">
        <is>
          <t>2.2.3</t>
        </is>
      </c>
      <c r="C44" s="179" t="n"/>
      <c r="D44" s="752" t="inlineStr">
        <is>
          <t>Обеспечение единства измерений и метрологический надзор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2" t="n"/>
      <c r="W44" s="182" t="n"/>
      <c r="X44" s="175" t="n"/>
      <c r="Y44" s="182" t="n">
        <v>2</v>
      </c>
      <c r="Z44" s="175" t="n"/>
      <c r="AA44" s="181">
        <f>AM44+AS44+BE44</f>
        <v/>
      </c>
      <c r="AB44" s="128" t="n"/>
      <c r="AC44" s="93">
        <f>SUM(AE44:AL44)</f>
        <v/>
      </c>
      <c r="AD44" s="128" t="n"/>
      <c r="AE44" s="93" t="n">
        <v>18</v>
      </c>
      <c r="AF44" s="128" t="n"/>
      <c r="AG44" s="93" t="n"/>
      <c r="AH44" s="128" t="n"/>
      <c r="AI44" s="93" t="n">
        <v>18</v>
      </c>
      <c r="AJ44" s="128" t="n"/>
      <c r="AK44" s="93" t="n"/>
      <c r="AL44" s="128" t="n"/>
      <c r="AM44" s="225">
        <f>AQ44*36</f>
        <v/>
      </c>
      <c r="AN44" s="179" t="n"/>
      <c r="AO44" s="350" t="n"/>
      <c r="AP44" s="179" t="n"/>
      <c r="AQ44" s="350" t="n"/>
      <c r="AR44" s="179" t="n"/>
      <c r="AS44" s="350">
        <f>AW44*38</f>
        <v/>
      </c>
      <c r="AT44" s="179" t="n"/>
      <c r="AU44" s="350">
        <f>AC44</f>
        <v/>
      </c>
      <c r="AV44" s="179" t="n"/>
      <c r="AW44" s="350" t="n">
        <v>3</v>
      </c>
      <c r="AX44" s="179" t="n"/>
      <c r="AY44" s="180">
        <f>BC44*36</f>
        <v/>
      </c>
      <c r="AZ44" s="179" t="n"/>
      <c r="BA44" s="350" t="n"/>
      <c r="BB44" s="179" t="n"/>
      <c r="BC44" s="350" t="n"/>
      <c r="BD44" s="179" t="n"/>
      <c r="BE44" s="2832">
        <f>BG44*36</f>
        <v/>
      </c>
      <c r="BF44" s="2832" t="n"/>
      <c r="BG44" s="2832" t="n"/>
      <c r="BH44" s="261" t="inlineStr">
        <is>
          <t>СК-3</t>
        </is>
      </c>
      <c r="BI44" s="131" t="n"/>
      <c r="BJ44" s="132" t="n"/>
      <c r="BK44" s="819" t="inlineStr">
        <is>
          <t>ФХМиОК</t>
        </is>
      </c>
      <c r="BL44" s="1" t="n"/>
      <c r="BM44" s="1" t="n"/>
      <c r="BN44" s="1" t="n"/>
      <c r="BO44" s="1" t="n"/>
      <c r="BP44" s="1" t="n"/>
      <c r="BQ44" s="1" t="n"/>
      <c r="BR44" s="1" t="n"/>
      <c r="BS44" s="1" t="n"/>
      <c r="BT44" s="1" t="n"/>
      <c r="BU44" s="1" t="n"/>
      <c r="BV44" s="1" t="n"/>
      <c r="BW44" s="1" t="n"/>
      <c r="BX44" s="1" t="n"/>
      <c r="BY44" s="1" t="n"/>
      <c r="BZ44" s="1" t="n"/>
      <c r="CA44" s="1" t="n"/>
      <c r="CB44" s="1" t="n"/>
      <c r="CC44" s="1" t="n"/>
      <c r="CD44" s="1" t="n"/>
      <c r="CE44" s="1" t="n"/>
      <c r="CF44" s="1" t="n"/>
      <c r="CG44" s="1" t="n"/>
      <c r="CH44" s="1" t="n"/>
      <c r="CI44" s="1" t="n"/>
      <c r="CJ44" s="1" t="n"/>
    </row>
    <row r="45">
      <c r="A45" s="355" t="n"/>
      <c r="B45" s="623" t="inlineStr">
        <is>
          <t>2.2.4</t>
        </is>
      </c>
      <c r="C45" s="179" t="n"/>
      <c r="D45" s="752" t="inlineStr">
        <is>
          <t>Методы и средства испытаний материалов и изделий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2" t="n"/>
      <c r="W45" s="182" t="n">
        <v>2</v>
      </c>
      <c r="X45" s="175" t="n"/>
      <c r="Y45" s="182" t="n"/>
      <c r="Z45" s="175" t="n"/>
      <c r="AA45" s="181">
        <f>AM45+AS45+BE45</f>
        <v/>
      </c>
      <c r="AB45" s="128" t="n"/>
      <c r="AC45" s="93">
        <f>SUM(AE45:AL45)</f>
        <v/>
      </c>
      <c r="AD45" s="128" t="n"/>
      <c r="AE45" s="93" t="n">
        <v>36</v>
      </c>
      <c r="AF45" s="128" t="n"/>
      <c r="AG45" s="93" t="n">
        <v>36</v>
      </c>
      <c r="AH45" s="128" t="n"/>
      <c r="AI45" s="93" t="n">
        <v>18</v>
      </c>
      <c r="AJ45" s="128" t="n"/>
      <c r="AK45" s="93" t="n"/>
      <c r="AL45" s="128" t="n"/>
      <c r="AM45" s="225">
        <f>AQ45*36</f>
        <v/>
      </c>
      <c r="AN45" s="179" t="n"/>
      <c r="AO45" s="350" t="n"/>
      <c r="AP45" s="179" t="n"/>
      <c r="AQ45" s="350" t="n"/>
      <c r="AR45" s="179" t="n"/>
      <c r="AS45" s="350">
        <f>AW45*36</f>
        <v/>
      </c>
      <c r="AT45" s="179" t="n"/>
      <c r="AU45" s="350">
        <f>AC45</f>
        <v/>
      </c>
      <c r="AV45" s="179" t="n"/>
      <c r="AW45" s="350" t="n">
        <v>6</v>
      </c>
      <c r="AX45" s="179" t="n"/>
      <c r="AY45" s="180">
        <f>BC45*36</f>
        <v/>
      </c>
      <c r="AZ45" s="179" t="n"/>
      <c r="BA45" s="350" t="n"/>
      <c r="BB45" s="179" t="n"/>
      <c r="BC45" s="350" t="n"/>
      <c r="BD45" s="179" t="n"/>
      <c r="BE45" s="2832">
        <f>BG45*36</f>
        <v/>
      </c>
      <c r="BF45" s="2832" t="n"/>
      <c r="BG45" s="2832" t="n"/>
      <c r="BH45" s="261" t="inlineStr">
        <is>
          <t>СК-4</t>
        </is>
      </c>
      <c r="BI45" s="131" t="n"/>
      <c r="BJ45" s="132" t="n"/>
      <c r="BK45" s="819" t="inlineStr">
        <is>
          <t>ФХМиОК</t>
        </is>
      </c>
      <c r="BL45" s="1" t="n"/>
      <c r="BM45" s="1" t="n"/>
      <c r="BN45" s="1" t="n"/>
      <c r="BO45" s="1" t="n"/>
      <c r="BP45" s="1" t="n"/>
      <c r="BQ45" s="1" t="n"/>
      <c r="BR45" s="1" t="n"/>
      <c r="BS45" s="1" t="n"/>
      <c r="BT45" s="1" t="n"/>
      <c r="BU45" s="1" t="n"/>
      <c r="BV45" s="1" t="n"/>
      <c r="BW45" s="1" t="n"/>
      <c r="BX45" s="1" t="n"/>
      <c r="BY45" s="1" t="n"/>
      <c r="BZ45" s="1" t="n"/>
      <c r="CA45" s="1" t="n"/>
      <c r="CB45" s="1" t="n"/>
      <c r="CC45" s="1" t="n"/>
      <c r="CD45" s="1" t="n"/>
      <c r="CE45" s="1" t="n"/>
      <c r="CF45" s="1" t="n"/>
      <c r="CG45" s="1" t="n"/>
      <c r="CH45" s="1" t="n"/>
      <c r="CI45" s="1" t="n"/>
      <c r="CJ45" s="1" t="n"/>
    </row>
    <row r="46">
      <c r="A46" s="355" t="n"/>
      <c r="B46" s="624" t="inlineStr">
        <is>
          <t>2.3</t>
        </is>
      </c>
      <c r="C46" s="179" t="n"/>
      <c r="D46" s="3721" t="inlineStr">
        <is>
          <t>Модуль "Менеджмент качества"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2" t="n"/>
      <c r="W46" s="218" t="n"/>
      <c r="X46" s="175" t="n"/>
      <c r="Y46" s="218" t="n"/>
      <c r="Z46" s="175" t="n"/>
      <c r="AA46" s="187">
        <f>AA47+AA48+AA49</f>
        <v/>
      </c>
      <c r="AB46" s="128" t="n"/>
      <c r="AC46" s="187">
        <f>AC47+AC48+AC49</f>
        <v/>
      </c>
      <c r="AD46" s="128" t="n"/>
      <c r="AE46" s="187">
        <f>AE47+AE48+AE49</f>
        <v/>
      </c>
      <c r="AF46" s="128" t="n"/>
      <c r="AG46" s="187">
        <f>AG47+AG48+AG49</f>
        <v/>
      </c>
      <c r="AH46" s="128" t="n"/>
      <c r="AI46" s="187">
        <f>AI47+AI48+AI49</f>
        <v/>
      </c>
      <c r="AJ46" s="128" t="n"/>
      <c r="AK46" s="187">
        <f>AK47+AK48+AK49</f>
        <v/>
      </c>
      <c r="AL46" s="128" t="n"/>
      <c r="AM46" s="222">
        <f>AM47+AM48+AM49</f>
        <v/>
      </c>
      <c r="AN46" s="179" t="n"/>
      <c r="AO46" s="352">
        <f>AO47+AO48+AO49</f>
        <v/>
      </c>
      <c r="AP46" s="179" t="n"/>
      <c r="AQ46" s="352">
        <f>AQ47+AQ48+AQ49</f>
        <v/>
      </c>
      <c r="AR46" s="179" t="n"/>
      <c r="AS46" s="352">
        <f>AS47+AS48+AS49</f>
        <v/>
      </c>
      <c r="AT46" s="179" t="n"/>
      <c r="AU46" s="352">
        <f>AU47+AU48+AU49</f>
        <v/>
      </c>
      <c r="AV46" s="179" t="n"/>
      <c r="AW46" s="352">
        <f>AW47+AW48+AW49</f>
        <v/>
      </c>
      <c r="AX46" s="179" t="n"/>
      <c r="AY46" s="186">
        <f>AY47+AY48+AY49</f>
        <v/>
      </c>
      <c r="AZ46" s="179" t="n"/>
      <c r="BA46" s="187">
        <f>BA47+BA48+BA49</f>
        <v/>
      </c>
      <c r="BB46" s="128" t="n"/>
      <c r="BC46" s="187">
        <f>BC47+BC48+BC49</f>
        <v/>
      </c>
      <c r="BD46" s="128" t="n"/>
      <c r="BE46" s="3722">
        <f>SUM(BE47:BE53)</f>
        <v/>
      </c>
      <c r="BF46" s="3722">
        <f>SUM(BF47:BF53)</f>
        <v/>
      </c>
      <c r="BG46" s="3722">
        <f>SUM(BG47:BG53)</f>
        <v/>
      </c>
      <c r="BH46" s="405" t="n"/>
      <c r="BI46" s="131" t="n"/>
      <c r="BJ46" s="132" t="n"/>
      <c r="BK46" s="819" t="n"/>
      <c r="BL46" s="1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</row>
    <row r="47">
      <c r="A47" s="355" t="n"/>
      <c r="B47" s="623" t="inlineStr">
        <is>
          <t>2.3.1</t>
        </is>
      </c>
      <c r="C47" s="179" t="n"/>
      <c r="D47" s="3726" t="inlineStr">
        <is>
          <t>Инструменты и методы обеспечения качества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2" t="n"/>
      <c r="W47" s="841" t="n">
        <v>3</v>
      </c>
      <c r="X47" s="175" t="n"/>
      <c r="Y47" s="841" t="n">
        <v>2</v>
      </c>
      <c r="Z47" s="175" t="n"/>
      <c r="AA47" s="842">
        <f>AM47+AS47+BE47+AY47</f>
        <v/>
      </c>
      <c r="AB47" s="128" t="n"/>
      <c r="AC47" s="843">
        <f>SUM(AE47:AL47)</f>
        <v/>
      </c>
      <c r="AD47" s="128" t="n"/>
      <c r="AE47" s="843" t="n">
        <v>54</v>
      </c>
      <c r="AF47" s="128" t="n"/>
      <c r="AG47" s="843" t="n">
        <v>18</v>
      </c>
      <c r="AH47" s="128" t="n"/>
      <c r="AI47" s="843" t="n">
        <v>36</v>
      </c>
      <c r="AJ47" s="128" t="n"/>
      <c r="AK47" s="843" t="n"/>
      <c r="AL47" s="128" t="n"/>
      <c r="AM47" s="1087">
        <f>AQ47*36</f>
        <v/>
      </c>
      <c r="AN47" s="179" t="n"/>
      <c r="AO47" s="1086" t="n"/>
      <c r="AP47" s="179" t="n"/>
      <c r="AQ47" s="1086" t="n"/>
      <c r="AR47" s="179" t="n"/>
      <c r="AS47" s="1086">
        <f>AW47*36</f>
        <v/>
      </c>
      <c r="AT47" s="179" t="n"/>
      <c r="AU47" s="1086" t="n">
        <v>54</v>
      </c>
      <c r="AV47" s="179" t="n"/>
      <c r="AW47" s="1086" t="n">
        <v>3</v>
      </c>
      <c r="AX47" s="179" t="n"/>
      <c r="AY47" s="3727">
        <f>BC47*36</f>
        <v/>
      </c>
      <c r="AZ47" s="179" t="n"/>
      <c r="BA47" s="1086" t="n">
        <v>54</v>
      </c>
      <c r="BB47" s="179" t="n"/>
      <c r="BC47" s="1086" t="n">
        <v>6</v>
      </c>
      <c r="BD47" s="179" t="n"/>
      <c r="BE47" s="2832">
        <f>BG47*36</f>
        <v/>
      </c>
      <c r="BF47" s="2832" t="n"/>
      <c r="BG47" s="2832" t="n"/>
      <c r="BH47" s="261" t="inlineStr">
        <is>
          <t>СК-5</t>
        </is>
      </c>
      <c r="BI47" s="131" t="n"/>
      <c r="BJ47" s="132" t="n"/>
      <c r="BK47" s="819" t="inlineStr">
        <is>
          <t>ФХМиОК</t>
        </is>
      </c>
      <c r="BL47" s="1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</row>
    <row r="48">
      <c r="A48" s="355" t="n"/>
      <c r="B48" s="226" t="inlineStr">
        <is>
          <t>2.3.2</t>
        </is>
      </c>
      <c r="C48" s="192" t="n"/>
      <c r="D48" s="752" t="inlineStr">
        <is>
          <t>Техническое регулирование продукции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2" t="n"/>
      <c r="W48" s="182" t="n">
        <v>1</v>
      </c>
      <c r="X48" s="175" t="n"/>
      <c r="Y48" s="182" t="n"/>
      <c r="Z48" s="175" t="n"/>
      <c r="AA48" s="842">
        <f>AM48+AS48+BE48+AY48</f>
        <v/>
      </c>
      <c r="AB48" s="128" t="n"/>
      <c r="AC48" s="93">
        <f>SUM(AE48:AL48)</f>
        <v/>
      </c>
      <c r="AD48" s="128" t="n"/>
      <c r="AE48" s="93" t="n">
        <v>36</v>
      </c>
      <c r="AF48" s="128" t="n"/>
      <c r="AG48" s="93" t="n"/>
      <c r="AH48" s="128" t="n"/>
      <c r="AI48" s="93" t="n">
        <v>18</v>
      </c>
      <c r="AJ48" s="128" t="n"/>
      <c r="AK48" s="93" t="n"/>
      <c r="AL48" s="128" t="n"/>
      <c r="AM48" s="225">
        <f>AQ48*36</f>
        <v/>
      </c>
      <c r="AN48" s="179" t="n"/>
      <c r="AO48" s="350">
        <f>AC48</f>
        <v/>
      </c>
      <c r="AP48" s="179" t="n"/>
      <c r="AQ48" s="350" t="n">
        <v>4</v>
      </c>
      <c r="AR48" s="179" t="n"/>
      <c r="AS48" s="350">
        <f>AW48*36</f>
        <v/>
      </c>
      <c r="AT48" s="179" t="n"/>
      <c r="AU48" s="350" t="n"/>
      <c r="AV48" s="179" t="n"/>
      <c r="AW48" s="350" t="n"/>
      <c r="AX48" s="179" t="n"/>
      <c r="AY48" s="180">
        <f>BC48*36</f>
        <v/>
      </c>
      <c r="AZ48" s="179" t="n"/>
      <c r="BA48" s="350" t="n"/>
      <c r="BB48" s="179" t="n"/>
      <c r="BC48" s="350" t="n"/>
      <c r="BD48" s="179" t="n"/>
      <c r="BE48" s="2832">
        <f>BG48*36</f>
        <v/>
      </c>
      <c r="BF48" s="2832" t="n"/>
      <c r="BG48" s="2832" t="n"/>
      <c r="BH48" s="261" t="inlineStr">
        <is>
          <t>СК-6</t>
        </is>
      </c>
      <c r="BI48" s="131" t="n"/>
      <c r="BJ48" s="132" t="n"/>
      <c r="BK48" s="819" t="inlineStr">
        <is>
          <t>ФХМиОК</t>
        </is>
      </c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</row>
    <row r="49">
      <c r="A49" s="355" t="n"/>
      <c r="B49" s="226" t="inlineStr">
        <is>
          <t>2.3.3</t>
        </is>
      </c>
      <c r="C49" s="192" t="n"/>
      <c r="D49" s="752" t="inlineStr">
        <is>
          <t>Менеджмент  измерений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2" t="n"/>
      <c r="W49" s="3728" t="n"/>
      <c r="X49" s="175" t="n"/>
      <c r="Y49" s="182" t="n">
        <v>3</v>
      </c>
      <c r="Z49" s="175" t="n"/>
      <c r="AA49" s="842">
        <f>AM49+AS49+BE49+AY49</f>
        <v/>
      </c>
      <c r="AB49" s="128" t="n"/>
      <c r="AC49" s="93">
        <f>SUM(AE49:AL49)</f>
        <v/>
      </c>
      <c r="AD49" s="128" t="n"/>
      <c r="AE49" s="93" t="n">
        <v>36</v>
      </c>
      <c r="AF49" s="128" t="n"/>
      <c r="AG49" s="3729" t="n"/>
      <c r="AH49" s="128" t="n"/>
      <c r="AI49" s="93" t="n">
        <v>18</v>
      </c>
      <c r="AJ49" s="128" t="n"/>
      <c r="AK49" s="3729" t="n"/>
      <c r="AL49" s="128" t="n"/>
      <c r="AM49" s="3730">
        <f>AQ49*36</f>
        <v/>
      </c>
      <c r="AN49" s="179" t="n"/>
      <c r="AO49" s="1126" t="n"/>
      <c r="AP49" s="179" t="n"/>
      <c r="AQ49" s="1126" t="n"/>
      <c r="AR49" s="179" t="n"/>
      <c r="AS49" s="1126">
        <f>AW49*36</f>
        <v/>
      </c>
      <c r="AT49" s="179" t="n"/>
      <c r="AU49" s="1126" t="n"/>
      <c r="AV49" s="179" t="n"/>
      <c r="AW49" s="1126" t="n"/>
      <c r="AX49" s="179" t="n"/>
      <c r="AY49" s="180">
        <f>BC49*36</f>
        <v/>
      </c>
      <c r="AZ49" s="179" t="n"/>
      <c r="BA49" s="350">
        <f>AC49</f>
        <v/>
      </c>
      <c r="BB49" s="179" t="n"/>
      <c r="BC49" s="350" t="n">
        <v>3</v>
      </c>
      <c r="BD49" s="179" t="n"/>
      <c r="BE49" s="2832">
        <f>BG49*36</f>
        <v/>
      </c>
      <c r="BF49" s="2832" t="n"/>
      <c r="BG49" s="2832" t="n"/>
      <c r="BH49" s="261" t="inlineStr">
        <is>
          <t>СК-7</t>
        </is>
      </c>
      <c r="BI49" s="131" t="n"/>
      <c r="BJ49" s="132" t="n"/>
      <c r="BK49" s="819" t="inlineStr">
        <is>
          <t>ФХМиОК</t>
        </is>
      </c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</row>
    <row r="50">
      <c r="A50" s="355" t="n"/>
      <c r="B50" s="402" t="inlineStr">
        <is>
          <t>2.4</t>
        </is>
      </c>
      <c r="C50" s="132" t="n"/>
      <c r="D50" s="3721" t="inlineStr">
        <is>
          <t>Модуль "Обеспечение безопасности "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2" t="n"/>
      <c r="W50" s="218" t="n"/>
      <c r="X50" s="175" t="n"/>
      <c r="Y50" s="218" t="n"/>
      <c r="Z50" s="175" t="n"/>
      <c r="AA50" s="187">
        <f>AA51+AA52+AA53</f>
        <v/>
      </c>
      <c r="AB50" s="128" t="n"/>
      <c r="AC50" s="187">
        <f>AC51+AC52+AC53</f>
        <v/>
      </c>
      <c r="AD50" s="128" t="n"/>
      <c r="AE50" s="187">
        <f>AE51+AE52+AE53</f>
        <v/>
      </c>
      <c r="AF50" s="128" t="n"/>
      <c r="AG50" s="187">
        <f>AG51+AG52+AG53</f>
        <v/>
      </c>
      <c r="AH50" s="128" t="n"/>
      <c r="AI50" s="187">
        <f>AI51+AI52+AI53</f>
        <v/>
      </c>
      <c r="AJ50" s="128" t="n"/>
      <c r="AK50" s="187">
        <f>AK51+AK52+AK53</f>
        <v/>
      </c>
      <c r="AL50" s="128" t="n"/>
      <c r="AM50" s="222">
        <f>AM51+AM52+AM53</f>
        <v/>
      </c>
      <c r="AN50" s="179" t="n"/>
      <c r="AO50" s="352">
        <f>AO51+AO52+AO53</f>
        <v/>
      </c>
      <c r="AP50" s="179" t="n"/>
      <c r="AQ50" s="352">
        <f>AQ51+AQ52+AQ53</f>
        <v/>
      </c>
      <c r="AR50" s="179" t="n"/>
      <c r="AS50" s="352">
        <f>AS51+AS52+AS53</f>
        <v/>
      </c>
      <c r="AT50" s="179" t="n"/>
      <c r="AU50" s="352">
        <f>AU51+AU52+AU53</f>
        <v/>
      </c>
      <c r="AV50" s="179" t="n"/>
      <c r="AW50" s="352">
        <f>AW51+AW52+AW53</f>
        <v/>
      </c>
      <c r="AX50" s="179" t="n"/>
      <c r="AY50" s="186">
        <f>AY51+AY52+AY53</f>
        <v/>
      </c>
      <c r="AZ50" s="179" t="n"/>
      <c r="BA50" s="187">
        <f>BA51+BA52+BA53</f>
        <v/>
      </c>
      <c r="BB50" s="128" t="n"/>
      <c r="BC50" s="187">
        <f>BC51+BC52+BC53</f>
        <v/>
      </c>
      <c r="BD50" s="128" t="n"/>
      <c r="BE50" s="3722" t="n"/>
      <c r="BF50" s="3722" t="n"/>
      <c r="BG50" s="3722">
        <f>SUM(BG51:BG52)</f>
        <v/>
      </c>
      <c r="BH50" s="261" t="inlineStr">
        <is>
          <t>СК-8</t>
        </is>
      </c>
      <c r="BI50" s="131" t="n"/>
      <c r="BJ50" s="132" t="n"/>
      <c r="BK50" s="819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</row>
    <row r="51">
      <c r="A51" s="355" t="n"/>
      <c r="B51" s="226" t="inlineStr">
        <is>
          <t>2.4.1</t>
        </is>
      </c>
      <c r="C51" s="192" t="n"/>
      <c r="D51" s="3726" t="inlineStr">
        <is>
          <t>Требования безопасности продукции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2" t="n"/>
      <c r="W51" s="841" t="n">
        <v>2</v>
      </c>
      <c r="X51" s="175" t="n"/>
      <c r="Y51" s="841" t="n">
        <v>1</v>
      </c>
      <c r="Z51" s="175" t="n"/>
      <c r="AA51" s="842">
        <f>AM51+AS51+BE51</f>
        <v/>
      </c>
      <c r="AB51" s="128" t="n"/>
      <c r="AC51" s="843">
        <f>SUM(AE51:AL51)</f>
        <v/>
      </c>
      <c r="AD51" s="128" t="n"/>
      <c r="AE51" s="843" t="n">
        <v>54</v>
      </c>
      <c r="AF51" s="128" t="n"/>
      <c r="AG51" s="843" t="n"/>
      <c r="AH51" s="128" t="n"/>
      <c r="AI51" s="843" t="n">
        <v>36</v>
      </c>
      <c r="AJ51" s="128" t="n"/>
      <c r="AK51" s="843" t="n"/>
      <c r="AL51" s="128" t="n"/>
      <c r="AM51" s="1087">
        <f>AQ51*36</f>
        <v/>
      </c>
      <c r="AN51" s="179" t="n"/>
      <c r="AO51" s="1086" t="n">
        <v>54</v>
      </c>
      <c r="AP51" s="179" t="n"/>
      <c r="AQ51" s="1086" t="n">
        <v>3</v>
      </c>
      <c r="AR51" s="179" t="n"/>
      <c r="AS51" s="1086">
        <f>AW51*38</f>
        <v/>
      </c>
      <c r="AT51" s="179" t="n"/>
      <c r="AU51" s="1086" t="n">
        <v>36</v>
      </c>
      <c r="AV51" s="179" t="n"/>
      <c r="AW51" s="1086" t="n">
        <v>3</v>
      </c>
      <c r="AX51" s="179" t="n"/>
      <c r="AY51" s="180">
        <f>BC51*36</f>
        <v/>
      </c>
      <c r="AZ51" s="179" t="n"/>
      <c r="BA51" s="350" t="n"/>
      <c r="BB51" s="179" t="n"/>
      <c r="BC51" s="350" t="n"/>
      <c r="BD51" s="179" t="n"/>
      <c r="BE51" s="2832">
        <f>BG51*36</f>
        <v/>
      </c>
      <c r="BF51" s="2832" t="n"/>
      <c r="BG51" s="2832" t="n"/>
      <c r="BH51" s="1675" t="n"/>
      <c r="BI51" s="131" t="n"/>
      <c r="BJ51" s="132" t="n"/>
      <c r="BK51" s="819" t="inlineStr">
        <is>
          <t>ФХМиОК</t>
        </is>
      </c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</row>
    <row r="52">
      <c r="A52" s="355" t="n"/>
      <c r="B52" s="226" t="inlineStr">
        <is>
          <t>2.4.2</t>
        </is>
      </c>
      <c r="C52" s="192" t="n"/>
      <c r="D52" s="3726" t="inlineStr">
        <is>
          <t>Требования экологической безопасности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2" t="n"/>
      <c r="W52" s="841" t="n">
        <v>3</v>
      </c>
      <c r="X52" s="175" t="n"/>
      <c r="Y52" s="841" t="n"/>
      <c r="Z52" s="175" t="n"/>
      <c r="AA52" s="842">
        <f>AM52+AS52+BE52+AY52</f>
        <v/>
      </c>
      <c r="AB52" s="128" t="n"/>
      <c r="AC52" s="843">
        <f>SUM(AE52:AL52)</f>
        <v/>
      </c>
      <c r="AD52" s="128" t="n"/>
      <c r="AE52" s="843" t="n">
        <v>36</v>
      </c>
      <c r="AF52" s="128" t="n"/>
      <c r="AG52" s="843" t="n"/>
      <c r="AH52" s="128" t="n"/>
      <c r="AI52" s="843" t="n">
        <v>18</v>
      </c>
      <c r="AJ52" s="128" t="n"/>
      <c r="AK52" s="843" t="n"/>
      <c r="AL52" s="128" t="n"/>
      <c r="AM52" s="1087">
        <f>AQ52*36</f>
        <v/>
      </c>
      <c r="AN52" s="179" t="n"/>
      <c r="AO52" s="1086" t="n"/>
      <c r="AP52" s="179" t="n"/>
      <c r="AQ52" s="1086" t="n"/>
      <c r="AR52" s="179" t="n"/>
      <c r="AS52" s="1086">
        <f>AW52*38</f>
        <v/>
      </c>
      <c r="AT52" s="179" t="n"/>
      <c r="AU52" s="1086" t="n"/>
      <c r="AV52" s="179" t="n"/>
      <c r="AW52" s="1086" t="n"/>
      <c r="AX52" s="179" t="n"/>
      <c r="AY52" s="180">
        <f>BC52*36</f>
        <v/>
      </c>
      <c r="AZ52" s="179" t="n"/>
      <c r="BA52" s="350">
        <f>AC52</f>
        <v/>
      </c>
      <c r="BB52" s="179" t="n"/>
      <c r="BC52" s="350" t="n">
        <v>3</v>
      </c>
      <c r="BD52" s="179" t="n"/>
      <c r="BE52" s="2832">
        <f>BG52*36</f>
        <v/>
      </c>
      <c r="BF52" s="2832" t="n"/>
      <c r="BG52" s="2832" t="n"/>
      <c r="BH52" s="1675" t="n"/>
      <c r="BI52" s="131" t="n"/>
      <c r="BJ52" s="132" t="n"/>
      <c r="BK52" s="819" t="inlineStr">
        <is>
          <t>ФХМиОК</t>
        </is>
      </c>
      <c r="BL52" s="1" t="n"/>
      <c r="BM52" s="1" t="n"/>
      <c r="BN52" s="1" t="n"/>
      <c r="BO52" s="1" t="n"/>
      <c r="BP52" s="1" t="n"/>
      <c r="BQ52" s="1" t="n"/>
      <c r="BR52" s="1" t="n"/>
      <c r="BS52" s="1" t="n"/>
      <c r="BT52" s="1" t="n"/>
      <c r="BU52" s="1" t="n"/>
      <c r="BV52" s="1" t="n"/>
      <c r="BW52" s="1" t="n"/>
      <c r="BX52" s="1" t="n"/>
      <c r="BY52" s="1" t="n"/>
      <c r="BZ52" s="1" t="n"/>
      <c r="CA52" s="1" t="n"/>
      <c r="CB52" s="1" t="n"/>
      <c r="CC52" s="1" t="n"/>
      <c r="CD52" s="1" t="n"/>
      <c r="CE52" s="1" t="n"/>
      <c r="CF52" s="1" t="n"/>
      <c r="CG52" s="1" t="n"/>
      <c r="CH52" s="1" t="n"/>
      <c r="CI52" s="1" t="n"/>
      <c r="CJ52" s="1" t="n"/>
    </row>
    <row r="53">
      <c r="A53" s="355" t="n"/>
      <c r="B53" s="226" t="inlineStr">
        <is>
          <t>2.4.3</t>
        </is>
      </c>
      <c r="C53" s="192" t="n"/>
      <c r="D53" s="3726" t="inlineStr">
        <is>
          <t>Обеспечение здоровья и безопасности  в процессе профессиональной деятельности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2" t="n"/>
      <c r="W53" s="841" t="n">
        <v>3</v>
      </c>
      <c r="X53" s="175" t="n"/>
      <c r="Y53" s="841" t="n"/>
      <c r="Z53" s="175" t="n"/>
      <c r="AA53" s="842">
        <f>AM53+AS53+BE53+AY53</f>
        <v/>
      </c>
      <c r="AB53" s="128" t="n"/>
      <c r="AC53" s="843">
        <f>SUM(AE53:AL53)</f>
        <v/>
      </c>
      <c r="AD53" s="128" t="n"/>
      <c r="AE53" s="843" t="n">
        <v>36</v>
      </c>
      <c r="AF53" s="128" t="n"/>
      <c r="AG53" s="843" t="n"/>
      <c r="AH53" s="128" t="n"/>
      <c r="AI53" s="843" t="n">
        <v>18</v>
      </c>
      <c r="AJ53" s="128" t="n"/>
      <c r="AK53" s="843" t="n"/>
      <c r="AL53" s="128" t="n"/>
      <c r="AM53" s="1087">
        <f>AQ53*36</f>
        <v/>
      </c>
      <c r="AN53" s="179" t="n"/>
      <c r="AO53" s="1086" t="n"/>
      <c r="AP53" s="179" t="n"/>
      <c r="AQ53" s="1086" t="n"/>
      <c r="AR53" s="179" t="n"/>
      <c r="AS53" s="1086">
        <f>AW53*38</f>
        <v/>
      </c>
      <c r="AT53" s="179" t="n"/>
      <c r="AU53" s="1086" t="n"/>
      <c r="AV53" s="179" t="n"/>
      <c r="AW53" s="1086" t="n"/>
      <c r="AX53" s="179" t="n"/>
      <c r="AY53" s="180">
        <f>BC53*36</f>
        <v/>
      </c>
      <c r="AZ53" s="179" t="n"/>
      <c r="BA53" s="350">
        <f>AC53</f>
        <v/>
      </c>
      <c r="BB53" s="179" t="n"/>
      <c r="BC53" s="350" t="n">
        <v>3</v>
      </c>
      <c r="BD53" s="179" t="n"/>
      <c r="BE53" s="2832">
        <f>BG53*36</f>
        <v/>
      </c>
      <c r="BF53" s="2832" t="n"/>
      <c r="BG53" s="2832" t="n"/>
      <c r="BH53" s="1675" t="n"/>
      <c r="BI53" s="131" t="n"/>
      <c r="BJ53" s="132" t="n"/>
      <c r="BK53" s="819" t="inlineStr">
        <is>
          <t>ФХМиОК</t>
        </is>
      </c>
      <c r="BL53" s="1" t="n"/>
      <c r="BM53" s="1" t="n"/>
      <c r="BN53" s="1" t="n"/>
      <c r="BO53" s="1" t="n"/>
      <c r="BP53" s="1" t="n"/>
      <c r="BQ53" s="1" t="n"/>
      <c r="BR53" s="1" t="n"/>
      <c r="BS53" s="1" t="n"/>
      <c r="BT53" s="1" t="n"/>
      <c r="BU53" s="1" t="n"/>
      <c r="BV53" s="1" t="n"/>
      <c r="BW53" s="1" t="n"/>
      <c r="BX53" s="1" t="n"/>
      <c r="BY53" s="1" t="n"/>
      <c r="BZ53" s="1" t="n"/>
      <c r="CA53" s="1" t="n"/>
      <c r="CB53" s="1" t="n"/>
      <c r="CC53" s="1" t="n"/>
      <c r="CD53" s="1" t="n"/>
      <c r="CE53" s="1" t="n"/>
      <c r="CF53" s="1" t="n"/>
      <c r="CG53" s="1" t="n"/>
      <c r="CH53" s="1" t="n"/>
      <c r="CI53" s="1" t="n"/>
      <c r="CJ53" s="1" t="n"/>
    </row>
    <row r="54">
      <c r="A54" s="355" t="n"/>
      <c r="B54" s="402" t="inlineStr">
        <is>
          <t>2.5</t>
        </is>
      </c>
      <c r="C54" s="132" t="n"/>
      <c r="D54" s="3721" t="inlineStr">
        <is>
          <t>Модуль "Технические инновации"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2" t="n"/>
      <c r="W54" s="218" t="n"/>
      <c r="X54" s="175" t="n"/>
      <c r="Y54" s="218" t="n"/>
      <c r="Z54" s="175" t="n"/>
      <c r="AA54" s="187">
        <f>AA55+AA56</f>
        <v/>
      </c>
      <c r="AB54" s="128" t="n"/>
      <c r="AC54" s="187">
        <f>AC55+AC56</f>
        <v/>
      </c>
      <c r="AD54" s="128" t="n"/>
      <c r="AE54" s="187">
        <f>AE55+AE56</f>
        <v/>
      </c>
      <c r="AF54" s="128" t="n"/>
      <c r="AG54" s="187">
        <f>AG55+AG56</f>
        <v/>
      </c>
      <c r="AH54" s="128" t="n"/>
      <c r="AI54" s="187">
        <f>AI55+AI56</f>
        <v/>
      </c>
      <c r="AJ54" s="128" t="n"/>
      <c r="AK54" s="187">
        <f>AK55+AK56</f>
        <v/>
      </c>
      <c r="AL54" s="128" t="n"/>
      <c r="AM54" s="222">
        <f>AM55+AM56</f>
        <v/>
      </c>
      <c r="AN54" s="179" t="n"/>
      <c r="AO54" s="352">
        <f>AO55+AO56</f>
        <v/>
      </c>
      <c r="AP54" s="179" t="n"/>
      <c r="AQ54" s="352">
        <f>AQ55+AQ56</f>
        <v/>
      </c>
      <c r="AR54" s="179" t="n"/>
      <c r="AS54" s="352">
        <f>AS55+AS56</f>
        <v/>
      </c>
      <c r="AT54" s="179" t="n"/>
      <c r="AU54" s="352">
        <f>AU55+AU56</f>
        <v/>
      </c>
      <c r="AV54" s="179" t="n"/>
      <c r="AW54" s="352">
        <f>AW55+AW56</f>
        <v/>
      </c>
      <c r="AX54" s="179" t="n"/>
      <c r="AY54" s="186">
        <f>AY55+AY56</f>
        <v/>
      </c>
      <c r="AZ54" s="179" t="n"/>
      <c r="BA54" s="187">
        <f>BA55+BA56</f>
        <v/>
      </c>
      <c r="BB54" s="128" t="n"/>
      <c r="BC54" s="187">
        <f>BC55+BC56</f>
        <v/>
      </c>
      <c r="BD54" s="128" t="n"/>
      <c r="BE54" s="3722" t="n"/>
      <c r="BF54" s="3722" t="n"/>
      <c r="BG54" s="3722">
        <f>SUM(BG55:BG56)</f>
        <v/>
      </c>
      <c r="BH54" s="2798" t="n"/>
      <c r="BI54" s="131" t="n"/>
      <c r="BJ54" s="132" t="n"/>
      <c r="BK54" s="819" t="n"/>
      <c r="BL54" s="1" t="n"/>
      <c r="BM54" s="1" t="n"/>
      <c r="BN54" s="1" t="n"/>
      <c r="BO54" s="1" t="n"/>
      <c r="BP54" s="1" t="n"/>
      <c r="BQ54" s="1" t="n"/>
      <c r="BR54" s="1" t="n"/>
      <c r="BS54" s="1" t="n"/>
      <c r="BT54" s="1" t="n"/>
      <c r="BU54" s="1" t="n"/>
      <c r="BV54" s="1" t="n"/>
      <c r="BW54" s="1" t="n"/>
      <c r="BX54" s="1" t="n"/>
      <c r="BY54" s="1" t="n"/>
      <c r="BZ54" s="1" t="n"/>
      <c r="CA54" s="1" t="n"/>
      <c r="CB54" s="1" t="n"/>
      <c r="CC54" s="1" t="n"/>
      <c r="CD54" s="1" t="n"/>
      <c r="CE54" s="1" t="n"/>
      <c r="CF54" s="1" t="n"/>
      <c r="CG54" s="1" t="n"/>
      <c r="CH54" s="1" t="n"/>
      <c r="CI54" s="1" t="n"/>
      <c r="CJ54" s="1" t="n"/>
    </row>
    <row r="55">
      <c r="A55" s="355" t="n"/>
      <c r="B55" s="623" t="inlineStr">
        <is>
          <t>2.5.1</t>
        </is>
      </c>
      <c r="C55" s="179" t="n"/>
      <c r="D55" s="752" t="inlineStr">
        <is>
          <t>Теория решения изобретательских задач / Инновационный менеджмент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2" t="n"/>
      <c r="W55" s="182" t="n"/>
      <c r="X55" s="175" t="n"/>
      <c r="Y55" s="182" t="n">
        <v>3</v>
      </c>
      <c r="Z55" s="175" t="n"/>
      <c r="AA55" s="181">
        <f>AM55+AS55+BE55+AY55</f>
        <v/>
      </c>
      <c r="AB55" s="128" t="n"/>
      <c r="AC55" s="93">
        <f>SUM(AE55:AL55)</f>
        <v/>
      </c>
      <c r="AD55" s="128" t="n"/>
      <c r="AE55" s="93" t="n">
        <v>54</v>
      </c>
      <c r="AF55" s="128" t="n"/>
      <c r="AG55" s="93" t="n"/>
      <c r="AH55" s="128" t="n"/>
      <c r="AI55" s="93" t="n">
        <v>36</v>
      </c>
      <c r="AJ55" s="128" t="n"/>
      <c r="AK55" s="129" t="n"/>
      <c r="AL55" s="126" t="n"/>
      <c r="AM55" s="225">
        <f>AQ55*36</f>
        <v/>
      </c>
      <c r="AN55" s="179" t="n"/>
      <c r="AO55" s="350" t="n"/>
      <c r="AP55" s="179" t="n"/>
      <c r="AQ55" s="350" t="n"/>
      <c r="AR55" s="179" t="n"/>
      <c r="AS55" s="350">
        <f>AW55*36</f>
        <v/>
      </c>
      <c r="AT55" s="179" t="n"/>
      <c r="AU55" s="350" t="n"/>
      <c r="AV55" s="179" t="n"/>
      <c r="AW55" s="350" t="n"/>
      <c r="AX55" s="179" t="n"/>
      <c r="AY55" s="180">
        <f>BC55*36</f>
        <v/>
      </c>
      <c r="AZ55" s="179" t="n"/>
      <c r="BA55" s="350">
        <f>AC55</f>
        <v/>
      </c>
      <c r="BB55" s="179" t="n"/>
      <c r="BC55" s="350" t="n">
        <v>6</v>
      </c>
      <c r="BD55" s="179" t="n"/>
      <c r="BE55" s="2832">
        <f>BG55*36</f>
        <v/>
      </c>
      <c r="BF55" s="2832" t="n"/>
      <c r="BG55" s="2832" t="n"/>
      <c r="BH55" s="627" t="inlineStr">
        <is>
          <t>УК-5,УПК-3</t>
        </is>
      </c>
      <c r="BI55" s="131" t="n"/>
      <c r="BJ55" s="132" t="n"/>
      <c r="BK55" s="819" t="inlineStr">
        <is>
          <t>ФХМиОК</t>
        </is>
      </c>
      <c r="BL55" s="1" t="n"/>
      <c r="BM55" s="1" t="n"/>
      <c r="BN55" s="1" t="n"/>
      <c r="BO55" s="1" t="n"/>
      <c r="BP55" s="1" t="n"/>
      <c r="BQ55" s="1" t="n"/>
      <c r="BR55" s="1" t="n"/>
      <c r="BS55" s="1" t="n"/>
      <c r="BT55" s="1" t="n"/>
      <c r="BU55" s="1" t="n"/>
      <c r="BV55" s="1" t="n"/>
      <c r="BW55" s="1" t="n"/>
      <c r="BX55" s="1" t="n"/>
      <c r="BY55" s="1" t="n"/>
      <c r="BZ55" s="1" t="n"/>
      <c r="CA55" s="1" t="n"/>
      <c r="CB55" s="1" t="n"/>
      <c r="CC55" s="1" t="n"/>
      <c r="CD55" s="1" t="n"/>
      <c r="CE55" s="1" t="n"/>
      <c r="CF55" s="1" t="n"/>
      <c r="CG55" s="1" t="n"/>
      <c r="CH55" s="1" t="n"/>
      <c r="CI55" s="1" t="n"/>
      <c r="CJ55" s="1" t="n"/>
    </row>
    <row r="56">
      <c r="A56" s="355" t="n"/>
      <c r="B56" s="3678" t="inlineStr">
        <is>
          <t>2.5.2</t>
        </is>
      </c>
      <c r="C56" s="179" t="n"/>
      <c r="D56" s="3726" t="inlineStr">
        <is>
          <t xml:space="preserve">Современные методы исследования продукции  / Наноизмерения 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2" t="n"/>
      <c r="W56" s="841" t="n"/>
      <c r="X56" s="175" t="n"/>
      <c r="Y56" s="841" t="n">
        <v>3</v>
      </c>
      <c r="Z56" s="175" t="n"/>
      <c r="AA56" s="842">
        <f>AM56+AS56+BE56+AY56</f>
        <v/>
      </c>
      <c r="AB56" s="128" t="n"/>
      <c r="AC56" s="843">
        <f>SUM(AE56:AL56)</f>
        <v/>
      </c>
      <c r="AD56" s="128" t="n"/>
      <c r="AE56" s="843" t="n">
        <v>54</v>
      </c>
      <c r="AF56" s="128" t="n"/>
      <c r="AG56" s="843" t="n">
        <v>54</v>
      </c>
      <c r="AH56" s="128" t="n"/>
      <c r="AI56" s="843" t="n"/>
      <c r="AJ56" s="128" t="n"/>
      <c r="AK56" s="843" t="n"/>
      <c r="AL56" s="128" t="n"/>
      <c r="AM56" s="1087">
        <f>AQ56*36</f>
        <v/>
      </c>
      <c r="AN56" s="179" t="n"/>
      <c r="AO56" s="1086" t="n"/>
      <c r="AP56" s="179" t="n"/>
      <c r="AQ56" s="1086" t="n"/>
      <c r="AR56" s="179" t="n"/>
      <c r="AS56" s="1086">
        <f>AW56*36</f>
        <v/>
      </c>
      <c r="AT56" s="179" t="n"/>
      <c r="AU56" s="1086" t="n"/>
      <c r="AV56" s="179" t="n"/>
      <c r="AW56" s="1086" t="n"/>
      <c r="AX56" s="179" t="n"/>
      <c r="AY56" s="3727">
        <f>BC56*36</f>
        <v/>
      </c>
      <c r="AZ56" s="179" t="n"/>
      <c r="BA56" s="1086">
        <f>AC56</f>
        <v/>
      </c>
      <c r="BB56" s="179" t="n"/>
      <c r="BC56" s="1086" t="n">
        <v>9</v>
      </c>
      <c r="BD56" s="179" t="n"/>
      <c r="BE56" s="2832">
        <f>BG56*36</f>
        <v/>
      </c>
      <c r="BF56" s="2832" t="n"/>
      <c r="BG56" s="2832" t="n"/>
      <c r="BH56" s="627" t="inlineStr">
        <is>
          <t>УПК-1,СК-9</t>
        </is>
      </c>
      <c r="BI56" s="131" t="n"/>
      <c r="BJ56" s="132" t="n"/>
      <c r="BK56" s="819" t="inlineStr">
        <is>
          <t>ФХМиОК</t>
        </is>
      </c>
      <c r="BL56" s="1" t="n"/>
      <c r="BM56" s="1" t="n"/>
      <c r="BN56" s="1" t="n"/>
      <c r="BO56" s="1" t="n"/>
      <c r="BP56" s="1" t="n"/>
      <c r="BQ56" s="1" t="n"/>
      <c r="BR56" s="1" t="n"/>
      <c r="BS56" s="1" t="n"/>
      <c r="BT56" s="1" t="n"/>
      <c r="BU56" s="1" t="n"/>
      <c r="BV56" s="1" t="n"/>
      <c r="BW56" s="1" t="n"/>
      <c r="BX56" s="1" t="n"/>
      <c r="BY56" s="1" t="n"/>
      <c r="BZ56" s="1" t="n"/>
      <c r="CA56" s="1" t="n"/>
      <c r="CB56" s="1" t="n"/>
      <c r="CC56" s="1" t="n"/>
      <c r="CD56" s="1" t="n"/>
      <c r="CE56" s="1" t="n"/>
      <c r="CF56" s="1" t="n"/>
      <c r="CG56" s="1" t="n"/>
      <c r="CH56" s="1" t="n"/>
      <c r="CI56" s="1" t="n"/>
      <c r="CJ56" s="1" t="n"/>
    </row>
    <row r="57">
      <c r="A57" s="355" t="n"/>
      <c r="B57" s="624" t="inlineStr">
        <is>
          <t>2.6</t>
        </is>
      </c>
      <c r="C57" s="179" t="n"/>
      <c r="D57" s="3721" t="inlineStr">
        <is>
          <t>Педагогика и психология высшего образования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2" t="n"/>
      <c r="W57" s="3731" t="n"/>
      <c r="X57" s="175" t="n"/>
      <c r="Y57" s="182" t="n">
        <v>2</v>
      </c>
      <c r="Z57" s="175" t="n"/>
      <c r="AA57" s="187">
        <f>AM57+AS57+AY57+BE57</f>
        <v/>
      </c>
      <c r="AB57" s="128" t="n"/>
      <c r="AC57" s="95">
        <f>SUM(AE57:AL57)</f>
        <v/>
      </c>
      <c r="AD57" s="128" t="n"/>
      <c r="AE57" s="95" t="n">
        <v>30</v>
      </c>
      <c r="AF57" s="128" t="n"/>
      <c r="AG57" s="95" t="n"/>
      <c r="AH57" s="128" t="n"/>
      <c r="AI57" s="95" t="n">
        <v>26</v>
      </c>
      <c r="AJ57" s="128" t="n"/>
      <c r="AK57" s="95" t="n"/>
      <c r="AL57" s="128" t="n"/>
      <c r="AM57" s="222" t="n"/>
      <c r="AN57" s="179" t="n"/>
      <c r="AO57" s="352" t="n"/>
      <c r="AP57" s="179" t="n"/>
      <c r="AQ57" s="352" t="n"/>
      <c r="AR57" s="179" t="n"/>
      <c r="AS57" s="352">
        <f>AW57*36</f>
        <v/>
      </c>
      <c r="AT57" s="179" t="n"/>
      <c r="AU57" s="352">
        <f>AC57</f>
        <v/>
      </c>
      <c r="AV57" s="179" t="n"/>
      <c r="AW57" s="352" t="n">
        <v>3</v>
      </c>
      <c r="AX57" s="179" t="n"/>
      <c r="AY57" s="180" t="n"/>
      <c r="AZ57" s="179" t="n"/>
      <c r="BA57" s="350" t="n"/>
      <c r="BB57" s="179" t="n"/>
      <c r="BC57" s="350" t="n"/>
      <c r="BD57" s="179" t="n"/>
      <c r="BE57" s="3722" t="n"/>
      <c r="BF57" s="3722" t="n"/>
      <c r="BG57" s="3722" t="n"/>
      <c r="BH57" s="261" t="inlineStr">
        <is>
          <t>УК-7</t>
        </is>
      </c>
      <c r="BI57" s="131" t="n"/>
      <c r="BJ57" s="132" t="n"/>
      <c r="BK57" s="819" t="n"/>
      <c r="BL57" s="1" t="n"/>
      <c r="BM57" s="1" t="n"/>
      <c r="BN57" s="1" t="n"/>
      <c r="BO57" s="1" t="n"/>
      <c r="BP57" s="1" t="n"/>
      <c r="BQ57" s="1" t="n"/>
      <c r="BR57" s="1" t="n"/>
      <c r="BS57" s="1" t="n"/>
      <c r="BT57" s="1" t="n"/>
      <c r="BU57" s="1" t="n"/>
      <c r="BV57" s="1" t="n"/>
      <c r="BW57" s="1" t="n"/>
      <c r="BX57" s="1" t="n"/>
      <c r="BY57" s="1" t="n"/>
      <c r="BZ57" s="1" t="n"/>
      <c r="CA57" s="1" t="n"/>
      <c r="CB57" s="1" t="n"/>
      <c r="CC57" s="1" t="n"/>
      <c r="CD57" s="1" t="n"/>
      <c r="CE57" s="1" t="n"/>
      <c r="CF57" s="1" t="n"/>
      <c r="CG57" s="1" t="n"/>
      <c r="CH57" s="1" t="n"/>
      <c r="CI57" s="1" t="n"/>
      <c r="CJ57" s="1" t="n"/>
    </row>
    <row r="58">
      <c r="A58" s="355" t="n"/>
      <c r="B58" s="624" t="inlineStr">
        <is>
          <t>2.7</t>
        </is>
      </c>
      <c r="C58" s="179" t="n"/>
      <c r="D58" s="3721" t="inlineStr">
        <is>
          <t>Дополнительные виды обучения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2" t="n"/>
      <c r="W58" s="1385" t="n"/>
      <c r="X58" s="175" t="n"/>
      <c r="Y58" s="1385" t="n"/>
      <c r="Z58" s="175" t="n"/>
      <c r="AA58" s="848" t="inlineStr">
        <is>
          <t>/</t>
        </is>
      </c>
      <c r="AB58" s="1310">
        <f>SUM(AB59:AB61)</f>
        <v/>
      </c>
      <c r="AC58" s="850" t="inlineStr">
        <is>
          <t>/</t>
        </is>
      </c>
      <c r="AD58" s="1310">
        <f>SUM(AD59:AD61)</f>
        <v/>
      </c>
      <c r="AE58" s="850" t="inlineStr">
        <is>
          <t>/</t>
        </is>
      </c>
      <c r="AF58" s="854">
        <f>SUM(AF59:AF61)</f>
        <v/>
      </c>
      <c r="AG58" s="850" t="inlineStr">
        <is>
          <t>/</t>
        </is>
      </c>
      <c r="AH58" s="854">
        <f>SUM(AH59:AH61)</f>
        <v/>
      </c>
      <c r="AI58" s="850" t="inlineStr">
        <is>
          <t>/</t>
        </is>
      </c>
      <c r="AJ58" s="854">
        <f>SUM(AJ59:AJ61)</f>
        <v/>
      </c>
      <c r="AK58" s="850" t="inlineStr">
        <is>
          <t>/</t>
        </is>
      </c>
      <c r="AL58" s="848">
        <f>SUM(AL59:AL61)</f>
        <v/>
      </c>
      <c r="AM58" s="853" t="inlineStr">
        <is>
          <t>/</t>
        </is>
      </c>
      <c r="AN58" s="1310">
        <f>SUM(AN59:AN61)</f>
        <v/>
      </c>
      <c r="AO58" s="850" t="inlineStr">
        <is>
          <t>/</t>
        </is>
      </c>
      <c r="AP58" s="1310">
        <f>SUM(AP59:AP61)</f>
        <v/>
      </c>
      <c r="AQ58" s="850" t="inlineStr">
        <is>
          <t>/</t>
        </is>
      </c>
      <c r="AR58" s="854">
        <f>SUM(AR59:AR61)</f>
        <v/>
      </c>
      <c r="AS58" s="850" t="inlineStr">
        <is>
          <t>/</t>
        </is>
      </c>
      <c r="AT58" s="1310">
        <f>SUM(AT59:AT61)</f>
        <v/>
      </c>
      <c r="AU58" s="850" t="inlineStr">
        <is>
          <t>/</t>
        </is>
      </c>
      <c r="AV58" s="854">
        <f>SUM(AV59:AV61)</f>
        <v/>
      </c>
      <c r="AW58" s="850" t="inlineStr">
        <is>
          <t>/</t>
        </is>
      </c>
      <c r="AX58" s="1311">
        <f>SUM(AX59:AX61)</f>
        <v/>
      </c>
      <c r="AY58" s="3732" t="n"/>
      <c r="AZ58" s="179" t="n"/>
      <c r="BA58" s="3733" t="n"/>
      <c r="BB58" s="179" t="n"/>
      <c r="BC58" s="3733" t="n"/>
      <c r="BD58" s="179" t="n"/>
      <c r="BE58" s="2105" t="n"/>
      <c r="BF58" s="2105" t="n"/>
      <c r="BG58" s="2105" t="n"/>
      <c r="BH58" s="261" t="n"/>
      <c r="BI58" s="131" t="n"/>
      <c r="BJ58" s="132" t="n"/>
      <c r="BK58" s="819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</row>
    <row r="59">
      <c r="A59" s="355" t="n"/>
      <c r="B59" s="623" t="inlineStr">
        <is>
          <t>2.7.1</t>
        </is>
      </c>
      <c r="C59" s="179" t="n"/>
      <c r="D59" s="752" t="inlineStr">
        <is>
          <t>Философия и методология науки *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2" t="n"/>
      <c r="W59" s="2084" t="inlineStr">
        <is>
          <t>/</t>
        </is>
      </c>
      <c r="X59" s="2085" t="n">
        <v>2</v>
      </c>
      <c r="Y59" s="2084" t="n"/>
      <c r="Z59" s="2085" t="n"/>
      <c r="AA59" s="861" t="inlineStr">
        <is>
          <t>/</t>
        </is>
      </c>
      <c r="AB59" s="3397">
        <f>AN59+AT59</f>
        <v/>
      </c>
      <c r="AC59" s="862" t="inlineStr">
        <is>
          <t>/</t>
        </is>
      </c>
      <c r="AD59" s="1308">
        <f>AF59+AH59+AJ59+AL59</f>
        <v/>
      </c>
      <c r="AE59" s="862" t="inlineStr">
        <is>
          <t>/</t>
        </is>
      </c>
      <c r="AF59" s="1308" t="n">
        <v>40</v>
      </c>
      <c r="AG59" s="862" t="n"/>
      <c r="AH59" s="1308" t="n"/>
      <c r="AI59" s="862" t="n"/>
      <c r="AJ59" s="1308" t="n"/>
      <c r="AK59" s="862" t="inlineStr">
        <is>
          <t>/</t>
        </is>
      </c>
      <c r="AL59" s="861" t="n">
        <v>32</v>
      </c>
      <c r="AM59" s="867" t="inlineStr">
        <is>
          <t>/</t>
        </is>
      </c>
      <c r="AN59" s="1308" t="n">
        <v>48</v>
      </c>
      <c r="AO59" s="862" t="inlineStr">
        <is>
          <t>/</t>
        </is>
      </c>
      <c r="AP59" s="1308" t="n">
        <v>32</v>
      </c>
      <c r="AQ59" s="862" t="n"/>
      <c r="AR59" s="1308" t="n"/>
      <c r="AS59" s="862" t="inlineStr">
        <is>
          <t>/</t>
        </is>
      </c>
      <c r="AT59" s="1308" t="n">
        <v>76</v>
      </c>
      <c r="AU59" s="862" t="inlineStr">
        <is>
          <t>/</t>
        </is>
      </c>
      <c r="AV59" s="1308" t="n">
        <v>40</v>
      </c>
      <c r="AW59" s="862" t="inlineStr">
        <is>
          <t>/</t>
        </is>
      </c>
      <c r="AX59" s="1316" t="n">
        <v>3</v>
      </c>
      <c r="AY59" s="3732" t="n"/>
      <c r="AZ59" s="179" t="n"/>
      <c r="BA59" s="3733" t="n"/>
      <c r="BB59" s="179" t="n"/>
      <c r="BC59" s="3733" t="n"/>
      <c r="BD59" s="179" t="n"/>
      <c r="BE59" s="2105" t="n"/>
      <c r="BF59" s="2105" t="n"/>
      <c r="BG59" s="2105" t="n"/>
      <c r="BH59" s="261" t="inlineStr">
        <is>
          <t>УК-1</t>
        </is>
      </c>
      <c r="BI59" s="131" t="n"/>
      <c r="BJ59" s="132" t="n"/>
      <c r="BK59" s="819" t="inlineStr">
        <is>
          <t>ФиП</t>
        </is>
      </c>
      <c r="BL59" s="1" t="n"/>
      <c r="BM59" s="1" t="n"/>
      <c r="BN59" s="1" t="n"/>
      <c r="BO59" s="1" t="n"/>
      <c r="BP59" s="1" t="n"/>
      <c r="BQ59" s="1" t="n"/>
      <c r="BR59" s="1" t="n"/>
      <c r="BS59" s="1" t="n"/>
      <c r="BT59" s="1" t="n"/>
      <c r="BU59" s="1" t="n"/>
      <c r="BV59" s="1" t="n"/>
      <c r="BW59" s="1" t="n"/>
      <c r="BX59" s="1" t="n"/>
      <c r="BY59" s="1" t="n"/>
      <c r="BZ59" s="1" t="n"/>
      <c r="CA59" s="1" t="n"/>
      <c r="CB59" s="1" t="n"/>
      <c r="CC59" s="1" t="n"/>
      <c r="CD59" s="1" t="n"/>
      <c r="CE59" s="1" t="n"/>
      <c r="CF59" s="1" t="n"/>
      <c r="CG59" s="1" t="n"/>
      <c r="CH59" s="1" t="n"/>
      <c r="CI59" s="1" t="n"/>
      <c r="CJ59" s="1" t="n"/>
    </row>
    <row r="60">
      <c r="A60" s="355" t="n"/>
      <c r="B60" s="623" t="inlineStr">
        <is>
          <t>2.7.2</t>
        </is>
      </c>
      <c r="C60" s="179" t="n"/>
      <c r="D60" s="752" t="inlineStr">
        <is>
          <t>Иностранный язык *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2" t="n"/>
      <c r="W60" s="2084" t="inlineStr">
        <is>
          <t>/</t>
        </is>
      </c>
      <c r="X60" s="2085" t="n">
        <v>2</v>
      </c>
      <c r="Y60" s="2084" t="n"/>
      <c r="Z60" s="2085" t="n"/>
      <c r="AA60" s="861" t="inlineStr">
        <is>
          <t>/</t>
        </is>
      </c>
      <c r="AB60" s="3397">
        <f>AN60+AT60</f>
        <v/>
      </c>
      <c r="AC60" s="862" t="inlineStr">
        <is>
          <t>/</t>
        </is>
      </c>
      <c r="AD60" s="1308">
        <f>AF60+AH60+AJ60+AL60</f>
        <v/>
      </c>
      <c r="AE60" s="862" t="n"/>
      <c r="AF60" s="1308" t="n"/>
      <c r="AG60" s="862" t="n"/>
      <c r="AH60" s="1308" t="n"/>
      <c r="AI60" s="862" t="inlineStr">
        <is>
          <t>/</t>
        </is>
      </c>
      <c r="AJ60" s="1308" t="n">
        <v>96</v>
      </c>
      <c r="AK60" s="862" t="n"/>
      <c r="AL60" s="861" t="n"/>
      <c r="AM60" s="867" t="inlineStr">
        <is>
          <t>/</t>
        </is>
      </c>
      <c r="AN60" s="1308" t="n">
        <v>70</v>
      </c>
      <c r="AO60" s="862" t="inlineStr">
        <is>
          <t>/</t>
        </is>
      </c>
      <c r="AP60" s="1308" t="n">
        <v>48</v>
      </c>
      <c r="AQ60" s="862" t="n"/>
      <c r="AR60" s="1308" t="n"/>
      <c r="AS60" s="862" t="inlineStr">
        <is>
          <t>/</t>
        </is>
      </c>
      <c r="AT60" s="1308" t="n">
        <v>72</v>
      </c>
      <c r="AU60" s="862" t="inlineStr">
        <is>
          <t>/</t>
        </is>
      </c>
      <c r="AV60" s="1308" t="n">
        <v>48</v>
      </c>
      <c r="AW60" s="862" t="inlineStr">
        <is>
          <t>/</t>
        </is>
      </c>
      <c r="AX60" s="1316" t="n">
        <v>4</v>
      </c>
      <c r="AY60" s="3732" t="n"/>
      <c r="AZ60" s="179" t="n"/>
      <c r="BA60" s="3733" t="n"/>
      <c r="BB60" s="179" t="n"/>
      <c r="BC60" s="3733" t="n"/>
      <c r="BD60" s="179" t="n"/>
      <c r="BE60" s="2105" t="n"/>
      <c r="BF60" s="2105" t="n"/>
      <c r="BG60" s="2105" t="n"/>
      <c r="BH60" s="261" t="inlineStr">
        <is>
          <t>УК-3</t>
        </is>
      </c>
      <c r="BI60" s="131" t="n"/>
      <c r="BJ60" s="132" t="n"/>
      <c r="BK60" s="819" t="inlineStr">
        <is>
          <t>МКиТП</t>
        </is>
      </c>
      <c r="BL60" s="1" t="n"/>
      <c r="BM60" s="1" t="n"/>
      <c r="BN60" s="1" t="n"/>
      <c r="BO60" s="1" t="n"/>
      <c r="BP60" s="1" t="n"/>
      <c r="BQ60" s="1" t="n"/>
      <c r="BR60" s="1" t="n"/>
      <c r="BS60" s="1" t="n"/>
      <c r="BT60" s="1" t="n"/>
      <c r="BU60" s="1" t="n"/>
      <c r="BV60" s="1" t="n"/>
      <c r="BW60" s="1" t="n"/>
      <c r="BX60" s="1" t="n"/>
      <c r="BY60" s="1" t="n"/>
      <c r="BZ60" s="1" t="n"/>
      <c r="CA60" s="1" t="n"/>
      <c r="CB60" s="1" t="n"/>
      <c r="CC60" s="1" t="n"/>
      <c r="CD60" s="1" t="n"/>
      <c r="CE60" s="1" t="n"/>
      <c r="CF60" s="1" t="n"/>
      <c r="CG60" s="1" t="n"/>
      <c r="CH60" s="1" t="n"/>
      <c r="CI60" s="1" t="n"/>
      <c r="CJ60" s="1" t="n"/>
    </row>
    <row r="61">
      <c r="A61" s="355" t="n"/>
      <c r="B61" s="647" t="inlineStr">
        <is>
          <t>2.7.3</t>
        </is>
      </c>
      <c r="C61" s="144" t="n"/>
      <c r="D61" s="761" t="inlineStr">
        <is>
          <t>Основы информационных технологий  *</t>
        </is>
      </c>
      <c r="E61" s="194" t="n"/>
      <c r="F61" s="194" t="n"/>
      <c r="G61" s="194" t="n"/>
      <c r="H61" s="194" t="n"/>
      <c r="I61" s="194" t="n"/>
      <c r="J61" s="194" t="n"/>
      <c r="K61" s="194" t="n"/>
      <c r="L61" s="194" t="n"/>
      <c r="M61" s="194" t="n"/>
      <c r="N61" s="194" t="n"/>
      <c r="O61" s="194" t="n"/>
      <c r="P61" s="194" t="n"/>
      <c r="Q61" s="194" t="n"/>
      <c r="R61" s="194" t="n"/>
      <c r="S61" s="194" t="n"/>
      <c r="T61" s="194" t="n"/>
      <c r="U61" s="194" t="n"/>
      <c r="V61" s="195" t="n"/>
      <c r="W61" s="2088" t="n"/>
      <c r="X61" s="881" t="n"/>
      <c r="Y61" s="2088" t="inlineStr">
        <is>
          <t>/</t>
        </is>
      </c>
      <c r="Z61" s="881" t="inlineStr">
        <is>
          <t>1 д</t>
        </is>
      </c>
      <c r="AA61" s="873" t="inlineStr">
        <is>
          <t>/</t>
        </is>
      </c>
      <c r="AB61" s="875">
        <f>AN61</f>
        <v/>
      </c>
      <c r="AC61" s="874" t="inlineStr">
        <is>
          <t>/</t>
        </is>
      </c>
      <c r="AD61" s="875">
        <f>AF61+AH61+AJ61+AL61</f>
        <v/>
      </c>
      <c r="AE61" s="874" t="inlineStr">
        <is>
          <t>/</t>
        </is>
      </c>
      <c r="AF61" s="875" t="n">
        <v>26</v>
      </c>
      <c r="AG61" s="874" t="inlineStr">
        <is>
          <t>/</t>
        </is>
      </c>
      <c r="AH61" s="875" t="n">
        <v>24</v>
      </c>
      <c r="AI61" s="874" t="n"/>
      <c r="AJ61" s="875" t="n"/>
      <c r="AK61" s="874" t="n"/>
      <c r="AL61" s="873" t="n"/>
      <c r="AM61" s="879" t="inlineStr">
        <is>
          <t>/</t>
        </is>
      </c>
      <c r="AN61" s="875">
        <f>AR61*36</f>
        <v/>
      </c>
      <c r="AO61" s="874" t="inlineStr">
        <is>
          <t>/</t>
        </is>
      </c>
      <c r="AP61" s="875">
        <f>AD61</f>
        <v/>
      </c>
      <c r="AQ61" s="874" t="inlineStr">
        <is>
          <t>/</t>
        </is>
      </c>
      <c r="AR61" s="875" t="n">
        <v>2</v>
      </c>
      <c r="AS61" s="874" t="n"/>
      <c r="AT61" s="875" t="n"/>
      <c r="AU61" s="874" t="n"/>
      <c r="AV61" s="875" t="n"/>
      <c r="AW61" s="874" t="n"/>
      <c r="AX61" s="1323" t="n"/>
      <c r="AY61" s="2089" t="n"/>
      <c r="AZ61" s="240" t="n"/>
      <c r="BA61" s="2090" t="n"/>
      <c r="BB61" s="240" t="n"/>
      <c r="BC61" s="2090" t="n"/>
      <c r="BD61" s="240" t="n"/>
      <c r="BE61" s="2042" t="n"/>
      <c r="BF61" s="2042" t="n"/>
      <c r="BG61" s="2042" t="n"/>
      <c r="BH61" s="263" t="inlineStr">
        <is>
          <t>УК-2</t>
        </is>
      </c>
      <c r="BI61" s="194" t="n"/>
      <c r="BJ61" s="195" t="n"/>
      <c r="BK61" s="819" t="inlineStr">
        <is>
          <t>ИСиТ</t>
        </is>
      </c>
      <c r="BL61" s="1" t="n"/>
      <c r="BM61" s="1" t="n"/>
      <c r="BN61" s="1" t="n"/>
      <c r="BO61" s="1" t="n"/>
      <c r="BP61" s="1" t="n"/>
      <c r="BQ61" s="1" t="n"/>
      <c r="BR61" s="1" t="n"/>
      <c r="BS61" s="1" t="n"/>
      <c r="BT61" s="1" t="n"/>
      <c r="BU61" s="1" t="n"/>
      <c r="BV61" s="1" t="n"/>
      <c r="BW61" s="1" t="n"/>
      <c r="BX61" s="1" t="n"/>
      <c r="BY61" s="1" t="n"/>
      <c r="BZ61" s="1" t="n"/>
      <c r="CA61" s="1" t="n"/>
      <c r="CB61" s="1" t="n"/>
      <c r="CC61" s="1" t="n"/>
      <c r="CD61" s="1" t="n"/>
      <c r="CE61" s="1" t="n"/>
      <c r="CF61" s="1" t="n"/>
      <c r="CG61" s="1" t="n"/>
      <c r="CH61" s="1" t="n"/>
      <c r="CI61" s="1" t="n"/>
      <c r="CJ61" s="1" t="n"/>
    </row>
    <row r="62">
      <c r="A62" s="355" t="n"/>
      <c r="B62" s="3734" t="n"/>
      <c r="C62" s="265" t="n"/>
      <c r="D62" s="265" t="n"/>
      <c r="E62" s="265" t="n"/>
      <c r="F62" s="265" t="n"/>
      <c r="G62" s="265" t="n"/>
      <c r="H62" s="265" t="n"/>
      <c r="I62" s="265" t="n"/>
      <c r="J62" s="265" t="n"/>
      <c r="K62" s="265" t="n"/>
      <c r="L62" s="265" t="n"/>
      <c r="M62" s="265" t="n"/>
      <c r="N62" s="265" t="n"/>
      <c r="O62" s="265" t="n"/>
      <c r="P62" s="265" t="n"/>
      <c r="Q62" s="265" t="n"/>
      <c r="R62" s="265" t="n"/>
      <c r="S62" s="265" t="n"/>
      <c r="T62" s="265" t="n"/>
      <c r="U62" s="265" t="n"/>
      <c r="V62" s="265" t="n"/>
      <c r="W62" s="356" t="n"/>
      <c r="X62" s="356" t="n"/>
      <c r="Y62" s="356" t="n"/>
      <c r="Z62" s="356" t="n"/>
      <c r="AA62" s="356" t="n"/>
      <c r="AB62" s="356" t="n"/>
      <c r="AC62" s="356" t="n"/>
      <c r="AD62" s="356" t="n"/>
      <c r="AE62" s="356" t="n"/>
      <c r="AF62" s="356" t="n"/>
      <c r="AG62" s="356" t="n"/>
      <c r="AH62" s="356" t="n"/>
      <c r="AI62" s="356" t="n"/>
      <c r="AJ62" s="356" t="n"/>
      <c r="AK62" s="356" t="n"/>
      <c r="AL62" s="356" t="n"/>
      <c r="AM62" s="356" t="n"/>
      <c r="AN62" s="356" t="n"/>
      <c r="AO62" s="356" t="n"/>
      <c r="AP62" s="356" t="n"/>
      <c r="AQ62" s="356" t="n"/>
      <c r="AR62" s="356" t="n"/>
      <c r="AS62" s="356" t="n"/>
      <c r="AT62" s="356" t="n"/>
      <c r="AU62" s="356" t="n"/>
      <c r="AV62" s="356" t="n"/>
      <c r="AW62" s="356" t="n"/>
      <c r="AX62" s="356" t="n"/>
      <c r="AY62" s="356" t="n"/>
      <c r="AZ62" s="356" t="n"/>
      <c r="BA62" s="356" t="n"/>
      <c r="BB62" s="356" t="n"/>
      <c r="BC62" s="356" t="n"/>
      <c r="BD62" s="356" t="n"/>
      <c r="BE62" s="356" t="n"/>
      <c r="BF62" s="356" t="n"/>
      <c r="BG62" s="356" t="n"/>
      <c r="BH62" s="516" t="n"/>
      <c r="BI62" s="516" t="n"/>
      <c r="BJ62" s="1524" t="n"/>
      <c r="BK62" s="355" t="n"/>
      <c r="BL62" s="1" t="n"/>
      <c r="BM62" s="1" t="n"/>
      <c r="BN62" s="1" t="n"/>
      <c r="BO62" s="1" t="n"/>
      <c r="BP62" s="1" t="n"/>
      <c r="BQ62" s="1" t="n"/>
      <c r="BR62" s="1" t="n"/>
      <c r="BS62" s="1" t="n"/>
      <c r="BT62" s="1" t="n"/>
      <c r="BU62" s="1" t="n"/>
      <c r="BV62" s="1" t="n"/>
      <c r="BW62" s="1" t="n"/>
      <c r="BX62" s="1" t="n"/>
      <c r="BY62" s="1" t="n"/>
      <c r="BZ62" s="1" t="n"/>
      <c r="CA62" s="1" t="n"/>
      <c r="CB62" s="1" t="n"/>
      <c r="CC62" s="1" t="n"/>
      <c r="CD62" s="1" t="n"/>
      <c r="CE62" s="1" t="n"/>
      <c r="CF62" s="1" t="n"/>
      <c r="CG62" s="1" t="n"/>
      <c r="CH62" s="1" t="n"/>
      <c r="CI62" s="1" t="n"/>
      <c r="CJ62" s="1" t="n"/>
    </row>
    <row r="63">
      <c r="A63" s="92" t="n"/>
      <c r="B63" s="1139" t="inlineStr">
        <is>
          <t>Количество часов учебных занятий</t>
        </is>
      </c>
      <c r="C63" s="1140" t="n"/>
      <c r="D63" s="1140" t="n"/>
      <c r="E63" s="1140" t="n"/>
      <c r="F63" s="1140" t="n"/>
      <c r="G63" s="1140" t="n"/>
      <c r="H63" s="1140" t="n"/>
      <c r="I63" s="1140" t="n"/>
      <c r="J63" s="1140" t="n"/>
      <c r="K63" s="1140" t="n"/>
      <c r="L63" s="1140" t="n"/>
      <c r="M63" s="1140" t="n"/>
      <c r="N63" s="1140" t="n"/>
      <c r="O63" s="1140" t="n"/>
      <c r="P63" s="1140" t="n"/>
      <c r="Q63" s="1140" t="n"/>
      <c r="R63" s="1140" t="n"/>
      <c r="S63" s="1140" t="n"/>
      <c r="T63" s="1140" t="n"/>
      <c r="U63" s="1140" t="n"/>
      <c r="V63" s="1140" t="n"/>
      <c r="W63" s="1140" t="n"/>
      <c r="X63" s="1140" t="n"/>
      <c r="Y63" s="1140" t="n"/>
      <c r="Z63" s="1141" t="n"/>
      <c r="AA63" s="170">
        <f>AA32+AA39</f>
        <v/>
      </c>
      <c r="AB63" s="124" t="n"/>
      <c r="AC63" s="170">
        <f>AC32+AC39</f>
        <v/>
      </c>
      <c r="AD63" s="124" t="n"/>
      <c r="AE63" s="170">
        <f>AE32+AE39</f>
        <v/>
      </c>
      <c r="AF63" s="124" t="n"/>
      <c r="AG63" s="170">
        <f>AG32+AG39</f>
        <v/>
      </c>
      <c r="AH63" s="124" t="n"/>
      <c r="AI63" s="170">
        <f>AI32+AI39</f>
        <v/>
      </c>
      <c r="AJ63" s="124" t="n"/>
      <c r="AK63" s="170">
        <f>AK32+AK39</f>
        <v/>
      </c>
      <c r="AL63" s="124" t="n"/>
      <c r="AM63" s="170">
        <f>AM32+AM39</f>
        <v/>
      </c>
      <c r="AN63" s="124" t="n"/>
      <c r="AO63" s="170">
        <f>AO32+AO39</f>
        <v/>
      </c>
      <c r="AP63" s="124" t="n"/>
      <c r="AQ63" s="170">
        <f>AQ32+AQ39</f>
        <v/>
      </c>
      <c r="AR63" s="124" t="n"/>
      <c r="AS63" s="170">
        <f>AS32+AS39</f>
        <v/>
      </c>
      <c r="AT63" s="124" t="n"/>
      <c r="AU63" s="170">
        <f>AU32+AU39</f>
        <v/>
      </c>
      <c r="AV63" s="124" t="n"/>
      <c r="AW63" s="170">
        <f>AW32+AW39</f>
        <v/>
      </c>
      <c r="AX63" s="124" t="n"/>
      <c r="AY63" s="170">
        <f>AY32+AY39</f>
        <v/>
      </c>
      <c r="AZ63" s="124" t="n"/>
      <c r="BA63" s="170">
        <f>BA32+BA39</f>
        <v/>
      </c>
      <c r="BB63" s="124" t="n"/>
      <c r="BC63" s="170">
        <f>BC32+BC39</f>
        <v/>
      </c>
      <c r="BD63" s="124" t="n"/>
      <c r="BE63" s="2255">
        <f>BE32+BE39</f>
        <v/>
      </c>
      <c r="BF63" s="2255">
        <f>BF32+BF39</f>
        <v/>
      </c>
      <c r="BG63" s="2255" t="n"/>
      <c r="BH63" s="660">
        <f>AW64+BG64</f>
        <v/>
      </c>
      <c r="BI63" s="661" t="n"/>
      <c r="BJ63" s="662" t="n"/>
      <c r="BK63" s="92" t="n"/>
      <c r="BL63" s="1" t="n"/>
      <c r="BM63" s="1" t="n"/>
      <c r="BN63" s="1" t="n"/>
      <c r="BO63" s="1" t="n"/>
      <c r="BP63" s="1" t="n"/>
      <c r="BQ63" s="1" t="n"/>
      <c r="BR63" s="1" t="n"/>
      <c r="BS63" s="1" t="n"/>
      <c r="BT63" s="1" t="n"/>
      <c r="BU63" s="1" t="n"/>
      <c r="BV63" s="1" t="n"/>
      <c r="BW63" s="1" t="n"/>
      <c r="BX63" s="1" t="n"/>
      <c r="BY63" s="1" t="n"/>
      <c r="BZ63" s="1" t="n"/>
      <c r="CA63" s="1" t="n"/>
      <c r="CB63" s="1" t="n"/>
      <c r="CC63" s="1" t="n"/>
      <c r="CD63" s="1" t="n"/>
      <c r="CE63" s="1" t="n"/>
      <c r="CF63" s="1" t="n"/>
      <c r="CG63" s="1" t="n"/>
      <c r="CH63" s="1" t="n"/>
      <c r="CI63" s="1" t="n"/>
      <c r="CJ63" s="1" t="n"/>
    </row>
    <row r="64">
      <c r="A64" s="92" t="n"/>
      <c r="B64" s="1144" t="inlineStr">
        <is>
          <t>Количество часов учебных занятий в неделю</t>
        </is>
      </c>
      <c r="C64" s="1145" t="n"/>
      <c r="D64" s="1145" t="n"/>
      <c r="E64" s="1145" t="n"/>
      <c r="F64" s="1145" t="n"/>
      <c r="G64" s="1145" t="n"/>
      <c r="H64" s="1145" t="n"/>
      <c r="I64" s="1145" t="n"/>
      <c r="J64" s="1145" t="n"/>
      <c r="K64" s="1145" t="n"/>
      <c r="L64" s="1145" t="n"/>
      <c r="M64" s="1145" t="n"/>
      <c r="N64" s="1145" t="n"/>
      <c r="O64" s="1145" t="n"/>
      <c r="P64" s="1145" t="n"/>
      <c r="Q64" s="1145" t="n"/>
      <c r="R64" s="1145" t="n"/>
      <c r="S64" s="1145" t="n"/>
      <c r="T64" s="1145" t="n"/>
      <c r="U64" s="1145" t="n"/>
      <c r="V64" s="1145" t="n"/>
      <c r="W64" s="1145" t="n"/>
      <c r="X64" s="1145" t="n"/>
      <c r="Y64" s="1145" t="n"/>
      <c r="Z64" s="1146" t="n"/>
      <c r="AA64" s="664">
        <f>AM63+AS63+BE63</f>
        <v/>
      </c>
      <c r="AB64" s="128" t="n"/>
      <c r="AC64" s="664">
        <f>AO63+AU63+BF63</f>
        <v/>
      </c>
      <c r="AD64" s="128" t="n"/>
      <c r="AE64" s="93" t="n"/>
      <c r="AF64" s="128" t="n"/>
      <c r="AG64" s="93" t="n"/>
      <c r="AH64" s="128" t="n"/>
      <c r="AI64" s="93" t="n"/>
      <c r="AJ64" s="128" t="n"/>
      <c r="AK64" s="93" t="n"/>
      <c r="AL64" s="128" t="n"/>
      <c r="AM64" s="236">
        <f>AO63/AM30</f>
        <v/>
      </c>
      <c r="AN64" s="131" t="n"/>
      <c r="AO64" s="131" t="n"/>
      <c r="AP64" s="131" t="n"/>
      <c r="AQ64" s="131" t="n"/>
      <c r="AR64" s="179" t="n"/>
      <c r="AS64" s="236">
        <f>AU63/AS30</f>
        <v/>
      </c>
      <c r="AT64" s="131" t="n"/>
      <c r="AU64" s="131" t="n"/>
      <c r="AV64" s="131" t="n"/>
      <c r="AW64" s="131" t="n"/>
      <c r="AX64" s="179" t="n"/>
      <c r="AY64" s="236">
        <f>BA63/AY30</f>
        <v/>
      </c>
      <c r="AZ64" s="131" t="n"/>
      <c r="BA64" s="131" t="n"/>
      <c r="BB64" s="131" t="n"/>
      <c r="BC64" s="131" t="n"/>
      <c r="BD64" s="179" t="n"/>
      <c r="BE64" s="3735">
        <f>BE63/(BE30+2)</f>
        <v/>
      </c>
      <c r="BF64" s="3722" t="n"/>
      <c r="BG64" s="3736">
        <f>BG63+AM72</f>
        <v/>
      </c>
      <c r="BH64" s="561" t="n"/>
      <c r="BI64" s="1" t="n"/>
      <c r="BJ64" s="114" t="n"/>
      <c r="BK64" s="91" t="n"/>
      <c r="BL64" s="91" t="n"/>
      <c r="BM64" s="91" t="n"/>
      <c r="BN64" s="92" t="n"/>
      <c r="BO64" s="92" t="n"/>
      <c r="BP64" s="1" t="n"/>
      <c r="BQ64" s="1" t="n"/>
      <c r="BR64" s="1" t="n"/>
      <c r="BS64" s="1" t="n"/>
      <c r="BT64" s="1" t="n"/>
      <c r="BU64" s="1" t="n"/>
      <c r="BV64" s="1" t="n"/>
      <c r="BW64" s="1" t="n"/>
      <c r="BX64" s="1" t="n"/>
      <c r="BY64" s="1" t="n"/>
      <c r="BZ64" s="1" t="n"/>
      <c r="CA64" s="1" t="n"/>
      <c r="CB64" s="1" t="n"/>
      <c r="CC64" s="1" t="n"/>
      <c r="CD64" s="1" t="n"/>
      <c r="CE64" s="1" t="n"/>
      <c r="CF64" s="1" t="n"/>
      <c r="CG64" s="1" t="n"/>
      <c r="CH64" s="1" t="n"/>
      <c r="CI64" s="1" t="n"/>
      <c r="CJ64" s="1" t="n"/>
    </row>
    <row r="65">
      <c r="A65" s="92" t="n"/>
      <c r="B65" s="1144" t="inlineStr">
        <is>
          <t>Количество курсовых проектов</t>
        </is>
      </c>
      <c r="C65" s="1145" t="n"/>
      <c r="D65" s="1145" t="n"/>
      <c r="E65" s="1145" t="n"/>
      <c r="F65" s="1145" t="n"/>
      <c r="G65" s="1145" t="n"/>
      <c r="H65" s="1145" t="n"/>
      <c r="I65" s="1145" t="n"/>
      <c r="J65" s="1145" t="n"/>
      <c r="K65" s="1145" t="n"/>
      <c r="L65" s="1145" t="n"/>
      <c r="M65" s="1145" t="n"/>
      <c r="N65" s="1145" t="n"/>
      <c r="O65" s="1145" t="n"/>
      <c r="P65" s="1145" t="n"/>
      <c r="Q65" s="1145" t="n"/>
      <c r="R65" s="1145" t="n"/>
      <c r="S65" s="1145" t="n"/>
      <c r="T65" s="1145" t="n"/>
      <c r="U65" s="1145" t="n"/>
      <c r="V65" s="1145" t="n"/>
      <c r="W65" s="1145" t="n"/>
      <c r="X65" s="1145" t="n"/>
      <c r="Y65" s="1145" t="n"/>
      <c r="Z65" s="1146" t="n"/>
      <c r="AA65" s="95" t="n"/>
      <c r="AB65" s="128" t="n"/>
      <c r="AC65" s="93" t="n"/>
      <c r="AD65" s="128" t="n"/>
      <c r="AE65" s="93" t="n"/>
      <c r="AF65" s="128" t="n"/>
      <c r="AG65" s="93" t="n"/>
      <c r="AH65" s="128" t="n"/>
      <c r="AI65" s="93" t="n"/>
      <c r="AJ65" s="128" t="n"/>
      <c r="AK65" s="93" t="n"/>
      <c r="AL65" s="128" t="n"/>
      <c r="AM65" s="350" t="n"/>
      <c r="AN65" s="131" t="n"/>
      <c r="AO65" s="131" t="n"/>
      <c r="AP65" s="131" t="n"/>
      <c r="AQ65" s="131" t="n"/>
      <c r="AR65" s="179" t="n"/>
      <c r="AS65" s="350" t="n"/>
      <c r="AT65" s="131" t="n"/>
      <c r="AU65" s="131" t="n"/>
      <c r="AV65" s="131" t="n"/>
      <c r="AW65" s="131" t="n"/>
      <c r="AX65" s="179" t="n"/>
      <c r="AY65" s="350" t="n"/>
      <c r="AZ65" s="131" t="n"/>
      <c r="BA65" s="131" t="n"/>
      <c r="BB65" s="131" t="n"/>
      <c r="BC65" s="131" t="n"/>
      <c r="BD65" s="179" t="n"/>
      <c r="BE65" s="2832" t="n"/>
      <c r="BF65" s="2832" t="n"/>
      <c r="BG65" s="2832" t="n"/>
      <c r="BH65" s="561" t="n"/>
      <c r="BI65" s="1" t="n"/>
      <c r="BJ65" s="114" t="n"/>
      <c r="BK65" s="14" t="n"/>
      <c r="BL65" s="92" t="n"/>
      <c r="BM65" s="92" t="n"/>
      <c r="BN65" s="1" t="n"/>
      <c r="BO65" s="1" t="n"/>
      <c r="BP65" s="1" t="n"/>
      <c r="BQ65" s="1" t="n"/>
      <c r="BR65" s="1" t="n"/>
      <c r="BS65" s="1" t="n"/>
      <c r="BT65" s="1" t="n"/>
      <c r="BU65" s="1" t="n"/>
      <c r="BV65" s="1" t="n"/>
      <c r="BW65" s="1" t="n"/>
      <c r="BX65" s="1" t="n"/>
      <c r="BY65" s="1" t="n"/>
      <c r="BZ65" s="1" t="n"/>
      <c r="CA65" s="1" t="n"/>
      <c r="CB65" s="1" t="n"/>
      <c r="CC65" s="1" t="n"/>
      <c r="CD65" s="1" t="n"/>
      <c r="CE65" s="1" t="n"/>
      <c r="CF65" s="1" t="n"/>
      <c r="CG65" s="1" t="n"/>
      <c r="CH65" s="1" t="n"/>
      <c r="CI65" s="1" t="n"/>
      <c r="CJ65" s="1" t="n"/>
    </row>
    <row r="66">
      <c r="A66" s="92" t="n"/>
      <c r="B66" s="1144" t="inlineStr">
        <is>
          <t>Количество курсовых работ</t>
        </is>
      </c>
      <c r="C66" s="1145" t="n"/>
      <c r="D66" s="1145" t="n"/>
      <c r="E66" s="1145" t="n"/>
      <c r="F66" s="1145" t="n"/>
      <c r="G66" s="1145" t="n"/>
      <c r="H66" s="1145" t="n"/>
      <c r="I66" s="1145" t="n"/>
      <c r="J66" s="1145" t="n"/>
      <c r="K66" s="1145" t="n"/>
      <c r="L66" s="1145" t="n"/>
      <c r="M66" s="1145" t="n"/>
      <c r="N66" s="1145" t="n"/>
      <c r="O66" s="1145" t="n"/>
      <c r="P66" s="1145" t="n"/>
      <c r="Q66" s="1145" t="n"/>
      <c r="R66" s="1145" t="n"/>
      <c r="S66" s="1145" t="n"/>
      <c r="T66" s="1145" t="n"/>
      <c r="U66" s="1145" t="n"/>
      <c r="V66" s="1145" t="n"/>
      <c r="W66" s="1145" t="n"/>
      <c r="X66" s="1145" t="n"/>
      <c r="Y66" s="1145" t="n"/>
      <c r="Z66" s="1146" t="n"/>
      <c r="AA66" s="95" t="n"/>
      <c r="AB66" s="128" t="n"/>
      <c r="AC66" s="93" t="n"/>
      <c r="AD66" s="128" t="n"/>
      <c r="AE66" s="93" t="n"/>
      <c r="AF66" s="128" t="n"/>
      <c r="AG66" s="93" t="n"/>
      <c r="AH66" s="128" t="n"/>
      <c r="AI66" s="93" t="n"/>
      <c r="AJ66" s="128" t="n"/>
      <c r="AK66" s="93" t="n"/>
      <c r="AL66" s="128" t="n"/>
      <c r="AM66" s="350" t="n"/>
      <c r="AN66" s="131" t="n"/>
      <c r="AO66" s="131" t="n"/>
      <c r="AP66" s="131" t="n"/>
      <c r="AQ66" s="131" t="n"/>
      <c r="AR66" s="179" t="n"/>
      <c r="AS66" s="350" t="n"/>
      <c r="AT66" s="131" t="n"/>
      <c r="AU66" s="131" t="n"/>
      <c r="AV66" s="131" t="n"/>
      <c r="AW66" s="131" t="n"/>
      <c r="AX66" s="179" t="n"/>
      <c r="AY66" s="350" t="n"/>
      <c r="AZ66" s="131" t="n"/>
      <c r="BA66" s="131" t="n"/>
      <c r="BB66" s="131" t="n"/>
      <c r="BC66" s="131" t="n"/>
      <c r="BD66" s="179" t="n"/>
      <c r="BE66" s="2832" t="n"/>
      <c r="BF66" s="2832" t="n"/>
      <c r="BG66" s="2832" t="n"/>
      <c r="BH66" s="561" t="n"/>
      <c r="BI66" s="1" t="n"/>
      <c r="BJ66" s="114" t="n"/>
      <c r="BK66" s="244" t="n"/>
      <c r="BL66" s="92" t="n"/>
      <c r="BM66" s="92" t="n"/>
      <c r="BN66" s="1" t="n"/>
      <c r="BO66" s="1" t="n"/>
      <c r="BP66" s="1" t="n"/>
      <c r="BQ66" s="1" t="n"/>
      <c r="BR66" s="1" t="n"/>
      <c r="BS66" s="1" t="n"/>
      <c r="BT66" s="1" t="n"/>
      <c r="BU66" s="1" t="n"/>
      <c r="BV66" s="1" t="n"/>
      <c r="BW66" s="1" t="n"/>
      <c r="BX66" s="1" t="n"/>
      <c r="BY66" s="1" t="n"/>
      <c r="BZ66" s="1" t="n"/>
      <c r="CA66" s="1" t="n"/>
      <c r="CB66" s="1" t="n"/>
      <c r="CC66" s="1" t="n"/>
      <c r="CD66" s="1" t="n"/>
      <c r="CE66" s="1" t="n"/>
      <c r="CF66" s="1" t="n"/>
      <c r="CG66" s="1" t="n"/>
      <c r="CH66" s="1" t="n"/>
      <c r="CI66" s="1" t="n"/>
      <c r="CJ66" s="1" t="n"/>
    </row>
    <row r="67">
      <c r="A67" s="92" t="n"/>
      <c r="B67" s="1144" t="inlineStr">
        <is>
          <t>Количество экзаменов</t>
        </is>
      </c>
      <c r="C67" s="1145" t="n"/>
      <c r="D67" s="1145" t="n"/>
      <c r="E67" s="1145" t="n"/>
      <c r="F67" s="1145" t="n"/>
      <c r="G67" s="1145" t="n"/>
      <c r="H67" s="1145" t="n"/>
      <c r="I67" s="1145" t="n"/>
      <c r="J67" s="1145" t="n"/>
      <c r="K67" s="1145" t="n"/>
      <c r="L67" s="1145" t="n"/>
      <c r="M67" s="1145" t="n"/>
      <c r="N67" s="1145" t="n"/>
      <c r="O67" s="1145" t="n"/>
      <c r="P67" s="1145" t="n"/>
      <c r="Q67" s="1145" t="n"/>
      <c r="R67" s="1145" t="n"/>
      <c r="S67" s="1145" t="n"/>
      <c r="T67" s="1145" t="n"/>
      <c r="U67" s="1145" t="n"/>
      <c r="V67" s="1145" t="n"/>
      <c r="W67" s="1145" t="n"/>
      <c r="X67" s="1145" t="n"/>
      <c r="Y67" s="1145" t="n"/>
      <c r="Z67" s="1146" t="n"/>
      <c r="AA67" s="95">
        <f>AM67+AS67+AY67</f>
        <v/>
      </c>
      <c r="AB67" s="128" t="n"/>
      <c r="AC67" s="93" t="n"/>
      <c r="AD67" s="128" t="n"/>
      <c r="AE67" s="93" t="n"/>
      <c r="AF67" s="128" t="n"/>
      <c r="AG67" s="93" t="n"/>
      <c r="AH67" s="128" t="n"/>
      <c r="AI67" s="93" t="n"/>
      <c r="AJ67" s="128" t="n"/>
      <c r="AK67" s="93" t="n"/>
      <c r="AL67" s="128" t="n"/>
      <c r="AM67" s="352">
        <f>COUNTIF(W33:X57,1)</f>
        <v/>
      </c>
      <c r="AN67" s="131" t="n"/>
      <c r="AO67" s="131" t="n"/>
      <c r="AP67" s="131" t="n"/>
      <c r="AQ67" s="131" t="n"/>
      <c r="AR67" s="179" t="n"/>
      <c r="AS67" s="352">
        <f>COUNTIF(W34:X57,2)</f>
        <v/>
      </c>
      <c r="AT67" s="131" t="n"/>
      <c r="AU67" s="131" t="n"/>
      <c r="AV67" s="131" t="n"/>
      <c r="AW67" s="131" t="n"/>
      <c r="AX67" s="179" t="n"/>
      <c r="AY67" s="352">
        <f>COUNTIF(W34:X56,3)</f>
        <v/>
      </c>
      <c r="AZ67" s="131" t="n"/>
      <c r="BA67" s="131" t="n"/>
      <c r="BB67" s="131" t="n"/>
      <c r="BC67" s="131" t="n"/>
      <c r="BD67" s="179" t="n"/>
      <c r="BE67" s="2832" t="n"/>
      <c r="BF67" s="2832" t="n"/>
      <c r="BG67" s="2832" t="n"/>
      <c r="BH67" s="561" t="n"/>
      <c r="BI67" s="1" t="n"/>
      <c r="BJ67" s="114" t="n"/>
      <c r="BK67" s="244" t="n"/>
      <c r="BL67" s="92" t="n"/>
      <c r="BM67" s="92" t="n"/>
      <c r="BN67" s="1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</row>
    <row r="68">
      <c r="A68" s="92" t="n"/>
      <c r="B68" s="1151" t="inlineStr">
        <is>
          <t>Количество зачетов</t>
        </is>
      </c>
      <c r="C68" s="1152" t="n"/>
      <c r="D68" s="1152" t="n"/>
      <c r="E68" s="1152" t="n"/>
      <c r="F68" s="1152" t="n"/>
      <c r="G68" s="1152" t="n"/>
      <c r="H68" s="1152" t="n"/>
      <c r="I68" s="1152" t="n"/>
      <c r="J68" s="1152" t="n"/>
      <c r="K68" s="1152" t="n"/>
      <c r="L68" s="1152" t="n"/>
      <c r="M68" s="1152" t="n"/>
      <c r="N68" s="1152" t="n"/>
      <c r="O68" s="1152" t="n"/>
      <c r="P68" s="1152" t="n"/>
      <c r="Q68" s="1152" t="n"/>
      <c r="R68" s="1152" t="n"/>
      <c r="S68" s="1152" t="n"/>
      <c r="T68" s="1152" t="n"/>
      <c r="U68" s="1152" t="n"/>
      <c r="V68" s="1152" t="n"/>
      <c r="W68" s="1152" t="n"/>
      <c r="X68" s="1152" t="n"/>
      <c r="Y68" s="1152" t="n"/>
      <c r="Z68" s="3737" t="n"/>
      <c r="AA68" s="499">
        <f>AM68+AS68+AY68</f>
        <v/>
      </c>
      <c r="AB68" s="144" t="n"/>
      <c r="AC68" s="228" t="n"/>
      <c r="AD68" s="144" t="n"/>
      <c r="AE68" s="228" t="n"/>
      <c r="AF68" s="144" t="n"/>
      <c r="AG68" s="228" t="n"/>
      <c r="AH68" s="144" t="n"/>
      <c r="AI68" s="228" t="n"/>
      <c r="AJ68" s="144" t="n"/>
      <c r="AK68" s="228" t="n"/>
      <c r="AL68" s="144" t="n"/>
      <c r="AM68" s="631">
        <f>COUNTIF(Y34:Z57,1)</f>
        <v/>
      </c>
      <c r="AN68" s="194" t="n"/>
      <c r="AO68" s="194" t="n"/>
      <c r="AP68" s="194" t="n"/>
      <c r="AQ68" s="194" t="n"/>
      <c r="AR68" s="240" t="n"/>
      <c r="AS68" s="631">
        <f>COUNTIF(Y34:Z57,2)</f>
        <v/>
      </c>
      <c r="AT68" s="194" t="n"/>
      <c r="AU68" s="194" t="n"/>
      <c r="AV68" s="194" t="n"/>
      <c r="AW68" s="194" t="n"/>
      <c r="AX68" s="240" t="n"/>
      <c r="AY68" s="631">
        <f>COUNTIF(Y34:Z57,3)</f>
        <v/>
      </c>
      <c r="AZ68" s="194" t="n"/>
      <c r="BA68" s="194" t="n"/>
      <c r="BB68" s="194" t="n"/>
      <c r="BC68" s="194" t="n"/>
      <c r="BD68" s="240" t="n"/>
      <c r="BE68" s="2261" t="n"/>
      <c r="BF68" s="2261" t="n"/>
      <c r="BG68" s="2261" t="n"/>
      <c r="BH68" s="608" t="n"/>
      <c r="BI68" s="544" t="n"/>
      <c r="BJ68" s="607" t="n"/>
      <c r="BK68" s="94" t="n"/>
      <c r="BL68" s="94" t="n"/>
      <c r="BM68" s="94" t="n"/>
      <c r="BN68" s="94" t="n"/>
      <c r="BO68" s="94" t="n"/>
      <c r="BP68" s="94" t="n"/>
      <c r="BQ68" s="94" t="n"/>
      <c r="BR68" s="94" t="n"/>
      <c r="BS68" s="94" t="n"/>
      <c r="BT68" s="244" t="n"/>
      <c r="BU68" s="92" t="n"/>
      <c r="BV68" s="92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</row>
    <row r="69">
      <c r="A69" s="355" t="n"/>
      <c r="B69" s="347" t="n"/>
      <c r="C69" s="347" t="n"/>
      <c r="D69" s="347" t="n"/>
      <c r="E69" s="347" t="n"/>
      <c r="F69" s="347" t="n"/>
      <c r="G69" s="347" t="n"/>
      <c r="H69" s="347" t="n"/>
      <c r="I69" s="347" t="n"/>
      <c r="J69" s="347" t="n"/>
      <c r="K69" s="347" t="n"/>
      <c r="L69" s="347" t="n"/>
      <c r="M69" s="347" t="n"/>
      <c r="N69" s="347" t="n"/>
      <c r="O69" s="347" t="n"/>
      <c r="P69" s="347" t="n"/>
      <c r="Q69" s="347" t="n"/>
      <c r="R69" s="347" t="n"/>
      <c r="S69" s="347" t="n"/>
      <c r="T69" s="347" t="n"/>
      <c r="U69" s="347" t="n"/>
      <c r="V69" s="347" t="n"/>
      <c r="W69" s="347" t="n"/>
      <c r="X69" s="347" t="n"/>
      <c r="Y69" s="347" t="n"/>
      <c r="Z69" s="347" t="n"/>
      <c r="AA69" s="347" t="n"/>
      <c r="AB69" s="3738" t="n"/>
      <c r="AC69" s="3738" t="n"/>
      <c r="AD69" s="3738" t="n"/>
      <c r="AE69" s="3738" t="n"/>
      <c r="AF69" s="285" t="n"/>
      <c r="AG69" s="285" t="n"/>
      <c r="AH69" s="1860" t="n"/>
      <c r="AI69" s="1860" t="n"/>
      <c r="AJ69" s="1860" t="n"/>
      <c r="AK69" s="1860" t="n"/>
      <c r="AL69" s="1860" t="n"/>
      <c r="AM69" s="1860" t="n"/>
      <c r="AN69" s="1860" t="n"/>
      <c r="AO69" s="1860" t="n"/>
      <c r="AP69" s="1860" t="n"/>
      <c r="AQ69" s="1860" t="n"/>
      <c r="AR69" s="1860" t="n"/>
      <c r="AS69" s="1860" t="n"/>
      <c r="AT69" s="285" t="n"/>
      <c r="AU69" s="285" t="n"/>
      <c r="AV69" s="285" t="n"/>
      <c r="AW69" s="285" t="n"/>
      <c r="AX69" s="285" t="n"/>
      <c r="AY69" s="285" t="n"/>
      <c r="AZ69" s="285" t="n"/>
      <c r="BA69" s="285" t="n"/>
      <c r="BB69" s="285" t="n"/>
      <c r="BC69" s="285" t="n"/>
      <c r="BD69" s="285" t="n"/>
      <c r="BE69" s="285" t="n"/>
      <c r="BF69" s="285" t="n"/>
      <c r="BG69" s="285" t="n"/>
      <c r="BH69" s="1860" t="n"/>
      <c r="BI69" s="1860" t="n"/>
      <c r="BJ69" s="1860" t="n"/>
      <c r="BK69" s="253" t="n"/>
      <c r="BL69" s="355" t="n"/>
      <c r="BM69" s="355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</row>
    <row r="70">
      <c r="A70" s="92" t="n"/>
      <c r="B70" s="669" t="inlineStr">
        <is>
          <t>IV. Производственная практика</t>
        </is>
      </c>
      <c r="C70" s="585" t="n"/>
      <c r="D70" s="585" t="n"/>
      <c r="E70" s="585" t="n"/>
      <c r="F70" s="585" t="n"/>
      <c r="G70" s="585" t="n"/>
      <c r="H70" s="585" t="n"/>
      <c r="I70" s="585" t="n"/>
      <c r="J70" s="585" t="n"/>
      <c r="K70" s="585" t="n"/>
      <c r="L70" s="585" t="n"/>
      <c r="M70" s="585" t="n"/>
      <c r="N70" s="585" t="n"/>
      <c r="O70" s="585" t="n"/>
      <c r="P70" s="585" t="n"/>
      <c r="Q70" s="585" t="n"/>
      <c r="R70" s="585" t="n"/>
      <c r="S70" s="585" t="n"/>
      <c r="T70" s="585" t="n"/>
      <c r="U70" s="585" t="n"/>
      <c r="V70" s="585" t="n"/>
      <c r="W70" s="585" t="n"/>
      <c r="X70" s="585" t="n"/>
      <c r="Y70" s="585" t="n"/>
      <c r="Z70" s="585" t="n"/>
      <c r="AA70" s="585" t="n"/>
      <c r="AB70" s="613" t="n"/>
      <c r="AC70" s="670" t="inlineStr">
        <is>
          <t>V. Магистерская диссертация</t>
        </is>
      </c>
      <c r="AD70" s="585" t="n"/>
      <c r="AE70" s="585" t="n"/>
      <c r="AF70" s="585" t="n"/>
      <c r="AG70" s="585" t="n"/>
      <c r="AH70" s="585" t="n"/>
      <c r="AI70" s="585" t="n"/>
      <c r="AJ70" s="585" t="n"/>
      <c r="AK70" s="585" t="n"/>
      <c r="AL70" s="585" t="n"/>
      <c r="AM70" s="585" t="n"/>
      <c r="AN70" s="585" t="n"/>
      <c r="AO70" s="585" t="n"/>
      <c r="AP70" s="585" t="n"/>
      <c r="AQ70" s="585" t="n"/>
      <c r="AR70" s="585" t="n"/>
      <c r="AS70" s="613" t="n"/>
      <c r="AT70" s="671" t="inlineStr">
        <is>
          <t xml:space="preserve">VI. Итоговая аттестация </t>
        </is>
      </c>
      <c r="AU70" s="585" t="n"/>
      <c r="AV70" s="585" t="n"/>
      <c r="AW70" s="585" t="n"/>
      <c r="AX70" s="585" t="n"/>
      <c r="AY70" s="585" t="n"/>
      <c r="AZ70" s="585" t="n"/>
      <c r="BA70" s="585" t="n"/>
      <c r="BB70" s="585" t="n"/>
      <c r="BC70" s="585" t="n"/>
      <c r="BD70" s="585" t="n"/>
      <c r="BE70" s="585" t="n"/>
      <c r="BF70" s="585" t="n"/>
      <c r="BG70" s="585" t="n"/>
      <c r="BH70" s="585" t="n"/>
      <c r="BI70" s="585" t="n"/>
      <c r="BJ70" s="586" t="n"/>
      <c r="BK70" s="244" t="n"/>
      <c r="BL70" s="92" t="n"/>
      <c r="BM70" s="92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</row>
    <row r="71">
      <c r="A71" s="92" t="n"/>
      <c r="B71" s="672" t="inlineStr">
        <is>
          <t>Название практики</t>
        </is>
      </c>
      <c r="C71" s="585" t="n"/>
      <c r="D71" s="585" t="n"/>
      <c r="E71" s="585" t="n"/>
      <c r="F71" s="585" t="n"/>
      <c r="G71" s="585" t="n"/>
      <c r="H71" s="585" t="n"/>
      <c r="I71" s="585" t="n"/>
      <c r="J71" s="585" t="n"/>
      <c r="K71" s="585" t="n"/>
      <c r="L71" s="585" t="n"/>
      <c r="M71" s="585" t="n"/>
      <c r="N71" s="613" t="n"/>
      <c r="O71" s="673" t="inlineStr">
        <is>
          <t>Семестр</t>
        </is>
      </c>
      <c r="P71" s="585" t="n"/>
      <c r="Q71" s="585" t="n"/>
      <c r="R71" s="613" t="n"/>
      <c r="S71" s="673" t="inlineStr">
        <is>
          <t>Недель</t>
        </is>
      </c>
      <c r="T71" s="585" t="n"/>
      <c r="U71" s="613" t="n"/>
      <c r="V71" s="673" t="inlineStr">
        <is>
          <t>Зачетных единиц</t>
        </is>
      </c>
      <c r="W71" s="585" t="n"/>
      <c r="X71" s="585" t="n"/>
      <c r="Y71" s="585" t="n"/>
      <c r="Z71" s="585" t="n"/>
      <c r="AA71" s="585" t="n"/>
      <c r="AB71" s="613" t="n"/>
      <c r="AC71" s="673" t="inlineStr">
        <is>
          <t>Семестр</t>
        </is>
      </c>
      <c r="AD71" s="585" t="n"/>
      <c r="AE71" s="585" t="n"/>
      <c r="AF71" s="585" t="n"/>
      <c r="AG71" s="613" t="n"/>
      <c r="AH71" s="673" t="inlineStr">
        <is>
          <t>Недель</t>
        </is>
      </c>
      <c r="AI71" s="585" t="n"/>
      <c r="AJ71" s="585" t="n"/>
      <c r="AK71" s="585" t="n"/>
      <c r="AL71" s="613" t="n"/>
      <c r="AM71" s="673" t="inlineStr">
        <is>
          <t>Зачетных единиц</t>
        </is>
      </c>
      <c r="AN71" s="585" t="n"/>
      <c r="AO71" s="585" t="n"/>
      <c r="AP71" s="585" t="n"/>
      <c r="AQ71" s="585" t="n"/>
      <c r="AR71" s="585" t="n"/>
      <c r="AS71" s="613" t="n"/>
      <c r="AT71" s="675" t="inlineStr">
        <is>
          <t>Защита магистерской диссертации</t>
        </is>
      </c>
      <c r="AU71" s="661" t="n"/>
      <c r="AV71" s="661" t="n"/>
      <c r="AW71" s="661" t="n"/>
      <c r="AX71" s="661" t="n"/>
      <c r="AY71" s="661" t="n"/>
      <c r="AZ71" s="661" t="n"/>
      <c r="BA71" s="661" t="n"/>
      <c r="BB71" s="661" t="n"/>
      <c r="BC71" s="661" t="n"/>
      <c r="BD71" s="661" t="n"/>
      <c r="BE71" s="661" t="n"/>
      <c r="BF71" s="661" t="n"/>
      <c r="BG71" s="661" t="n"/>
      <c r="BH71" s="661" t="n"/>
      <c r="BI71" s="661" t="n"/>
      <c r="BJ71" s="662" t="n"/>
      <c r="BK71" s="244" t="n"/>
      <c r="BL71" s="92" t="n"/>
      <c r="BM71" s="92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</row>
    <row r="72">
      <c r="A72" s="92" t="n"/>
      <c r="B72" s="3739" t="inlineStr">
        <is>
          <t>Научно-исследовательская</t>
        </is>
      </c>
      <c r="C72" s="585" t="n"/>
      <c r="D72" s="585" t="n"/>
      <c r="E72" s="585" t="n"/>
      <c r="F72" s="585" t="n"/>
      <c r="G72" s="585" t="n"/>
      <c r="H72" s="585" t="n"/>
      <c r="I72" s="585" t="n"/>
      <c r="J72" s="585" t="n"/>
      <c r="K72" s="585" t="n"/>
      <c r="L72" s="585" t="n"/>
      <c r="M72" s="585" t="n"/>
      <c r="N72" s="613" t="n"/>
      <c r="O72" s="3740" t="n">
        <v>2</v>
      </c>
      <c r="P72" s="585" t="n"/>
      <c r="Q72" s="585" t="n"/>
      <c r="R72" s="613" t="n"/>
      <c r="S72" s="3740">
        <f>BF17</f>
        <v/>
      </c>
      <c r="T72" s="585" t="n"/>
      <c r="U72" s="613" t="n"/>
      <c r="V72" s="3740">
        <f>S72*54/36</f>
        <v/>
      </c>
      <c r="W72" s="585" t="n"/>
      <c r="X72" s="585" t="n"/>
      <c r="Y72" s="585" t="n"/>
      <c r="Z72" s="585" t="n"/>
      <c r="AA72" s="585" t="n"/>
      <c r="AB72" s="613" t="n"/>
      <c r="AC72" s="3741" t="n">
        <v>4</v>
      </c>
      <c r="AD72" s="661" t="n"/>
      <c r="AE72" s="661" t="n"/>
      <c r="AF72" s="661" t="n"/>
      <c r="AG72" s="552" t="n"/>
      <c r="AH72" s="3741">
        <f>BG19</f>
        <v/>
      </c>
      <c r="AI72" s="661" t="n"/>
      <c r="AJ72" s="661" t="n"/>
      <c r="AK72" s="661" t="n"/>
      <c r="AL72" s="552" t="n"/>
      <c r="AM72" s="3741">
        <f>AH72*1.5</f>
        <v/>
      </c>
      <c r="AN72" s="661" t="n"/>
      <c r="AO72" s="661" t="n"/>
      <c r="AP72" s="661" t="n"/>
      <c r="AQ72" s="661" t="n"/>
      <c r="AR72" s="661" t="n"/>
      <c r="AS72" s="552" t="n"/>
      <c r="AT72" s="561" t="n"/>
      <c r="AU72" s="1" t="n"/>
      <c r="AV72" s="1" t="n"/>
      <c r="AW72" s="1" t="n"/>
      <c r="AX72" s="1" t="n"/>
      <c r="AY72" s="1" t="n"/>
      <c r="AZ72" s="1" t="n"/>
      <c r="BA72" s="1" t="n"/>
      <c r="BB72" s="1" t="n"/>
      <c r="BC72" s="1" t="n"/>
      <c r="BD72" s="1" t="n"/>
      <c r="BE72" s="1" t="n"/>
      <c r="BF72" s="1" t="n"/>
      <c r="BG72" s="1" t="n"/>
      <c r="BH72" s="1" t="n"/>
      <c r="BI72" s="1" t="n"/>
      <c r="BJ72" s="114" t="n"/>
      <c r="BK72" s="244" t="n"/>
      <c r="BL72" s="92" t="n"/>
      <c r="BM72" s="92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</row>
    <row r="73">
      <c r="A73" s="92" t="n"/>
      <c r="B73" s="672" t="inlineStr">
        <is>
          <t xml:space="preserve">Технологическая </t>
        </is>
      </c>
      <c r="C73" s="585" t="n"/>
      <c r="D73" s="585" t="n"/>
      <c r="E73" s="585" t="n"/>
      <c r="F73" s="585" t="n"/>
      <c r="G73" s="585" t="n"/>
      <c r="H73" s="585" t="n"/>
      <c r="I73" s="585" t="n"/>
      <c r="J73" s="585" t="n"/>
      <c r="K73" s="585" t="n"/>
      <c r="L73" s="585" t="n"/>
      <c r="M73" s="585" t="n"/>
      <c r="N73" s="613" t="n"/>
      <c r="O73" s="3740" t="n">
        <v>4</v>
      </c>
      <c r="P73" s="585" t="n"/>
      <c r="Q73" s="585" t="n"/>
      <c r="R73" s="613" t="n"/>
      <c r="S73" s="3740">
        <f>BF18</f>
        <v/>
      </c>
      <c r="T73" s="585" t="n"/>
      <c r="U73" s="613" t="n"/>
      <c r="V73" s="3740">
        <f>S73*54/36</f>
        <v/>
      </c>
      <c r="W73" s="585" t="n"/>
      <c r="X73" s="585" t="n"/>
      <c r="Y73" s="585" t="n"/>
      <c r="Z73" s="585" t="n"/>
      <c r="AA73" s="585" t="n"/>
      <c r="AB73" s="613" t="n"/>
      <c r="AC73" s="608" t="n"/>
      <c r="AD73" s="544" t="n"/>
      <c r="AE73" s="544" t="n"/>
      <c r="AF73" s="544" t="n"/>
      <c r="AG73" s="609" t="n"/>
      <c r="AH73" s="608" t="n"/>
      <c r="AI73" s="544" t="n"/>
      <c r="AJ73" s="544" t="n"/>
      <c r="AK73" s="544" t="n"/>
      <c r="AL73" s="609" t="n"/>
      <c r="AM73" s="608" t="n"/>
      <c r="AN73" s="544" t="n"/>
      <c r="AO73" s="544" t="n"/>
      <c r="AP73" s="544" t="n"/>
      <c r="AQ73" s="544" t="n"/>
      <c r="AR73" s="544" t="n"/>
      <c r="AS73" s="609" t="n"/>
      <c r="AT73" s="608" t="n"/>
      <c r="AU73" s="544" t="n"/>
      <c r="AV73" s="544" t="n"/>
      <c r="AW73" s="544" t="n"/>
      <c r="AX73" s="544" t="n"/>
      <c r="AY73" s="544" t="n"/>
      <c r="AZ73" s="544" t="n"/>
      <c r="BA73" s="544" t="n"/>
      <c r="BB73" s="544" t="n"/>
      <c r="BC73" s="544" t="n"/>
      <c r="BD73" s="544" t="n"/>
      <c r="BE73" s="544" t="n"/>
      <c r="BF73" s="544" t="n"/>
      <c r="BG73" s="544" t="n"/>
      <c r="BH73" s="544" t="n"/>
      <c r="BI73" s="544" t="n"/>
      <c r="BJ73" s="607" t="n"/>
      <c r="BK73" s="94" t="n"/>
      <c r="BL73" s="94" t="n"/>
      <c r="BM73" s="94" t="n"/>
      <c r="BN73" s="94" t="n"/>
      <c r="BO73" s="94" t="n"/>
      <c r="BP73" s="94" t="n"/>
      <c r="BQ73" s="94" t="n"/>
      <c r="BR73" s="94" t="n"/>
      <c r="BS73" s="94" t="n"/>
      <c r="BT73" s="244" t="n"/>
      <c r="BU73" s="92" t="n"/>
      <c r="BV73" s="92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</row>
    <row r="74">
      <c r="A74" s="504" t="n"/>
      <c r="B74" s="347" t="n"/>
      <c r="C74" s="347" t="n"/>
      <c r="D74" s="347" t="n"/>
      <c r="E74" s="347" t="n"/>
      <c r="F74" s="347" t="n"/>
      <c r="G74" s="347" t="n"/>
      <c r="H74" s="347" t="n"/>
      <c r="I74" s="347" t="n"/>
      <c r="J74" s="347" t="n"/>
      <c r="K74" s="347" t="n"/>
      <c r="L74" s="347" t="n"/>
      <c r="M74" s="347" t="n"/>
      <c r="N74" s="347" t="n"/>
      <c r="O74" s="347" t="n"/>
      <c r="P74" s="347" t="n"/>
      <c r="Q74" s="347" t="n"/>
      <c r="R74" s="347" t="n"/>
      <c r="S74" s="347" t="n"/>
      <c r="T74" s="347" t="n"/>
      <c r="U74" s="347" t="n"/>
      <c r="V74" s="347" t="n"/>
      <c r="W74" s="347" t="n"/>
      <c r="X74" s="347" t="n"/>
      <c r="Y74" s="347" t="n"/>
      <c r="Z74" s="347" t="n"/>
      <c r="AA74" s="347" t="n"/>
      <c r="AB74" s="3738" t="n"/>
      <c r="AC74" s="3738" t="n"/>
      <c r="AD74" s="3738" t="n"/>
      <c r="AE74" s="3738" t="n"/>
      <c r="AF74" s="285" t="n"/>
      <c r="AG74" s="285" t="n"/>
      <c r="AH74" s="1860" t="n"/>
      <c r="AI74" s="1860" t="n"/>
      <c r="AJ74" s="1860" t="n"/>
      <c r="AK74" s="1860" t="n"/>
      <c r="AL74" s="1860" t="n"/>
      <c r="AM74" s="1860" t="n"/>
      <c r="AN74" s="1860" t="n"/>
      <c r="AO74" s="1860" t="n"/>
      <c r="AP74" s="1860" t="n"/>
      <c r="AQ74" s="1860" t="n"/>
      <c r="AR74" s="1860" t="n"/>
      <c r="AS74" s="1860" t="n"/>
      <c r="AT74" s="285" t="n"/>
      <c r="AU74" s="285" t="n"/>
      <c r="AV74" s="285" t="n"/>
      <c r="AW74" s="285" t="n"/>
      <c r="AX74" s="285" t="n"/>
      <c r="AY74" s="285" t="n"/>
      <c r="AZ74" s="285" t="n"/>
      <c r="BA74" s="285" t="n"/>
      <c r="BB74" s="285" t="n"/>
      <c r="BC74" s="285" t="n"/>
      <c r="BD74" s="285" t="n"/>
      <c r="BE74" s="285" t="n"/>
      <c r="BF74" s="285" t="n"/>
      <c r="BG74" s="285" t="n"/>
      <c r="BH74" s="1860" t="n"/>
      <c r="BI74" s="1860" t="n"/>
      <c r="BJ74" s="1860" t="n"/>
      <c r="BK74" s="246" t="n"/>
      <c r="BL74" s="246" t="n"/>
      <c r="BM74" s="246" t="n"/>
      <c r="BN74" s="246" t="n"/>
      <c r="BO74" s="246" t="n"/>
      <c r="BP74" s="246" t="n"/>
      <c r="BQ74" s="90" t="n"/>
      <c r="BR74" s="90" t="n"/>
      <c r="BS74" s="90" t="n"/>
      <c r="BT74" s="283" t="n"/>
      <c r="BU74" s="504" t="n"/>
      <c r="BV74" s="504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</row>
    <row r="75">
      <c r="A75" s="1618" t="n"/>
      <c r="B75" s="543" t="inlineStr">
        <is>
          <t>VII. Матрица компетенций</t>
        </is>
      </c>
      <c r="C75" s="544" t="n"/>
      <c r="D75" s="544" t="n"/>
      <c r="E75" s="544" t="n"/>
      <c r="F75" s="544" t="n"/>
      <c r="G75" s="544" t="n"/>
      <c r="H75" s="544" t="n"/>
      <c r="I75" s="544" t="n"/>
      <c r="J75" s="544" t="n"/>
      <c r="K75" s="544" t="n"/>
      <c r="L75" s="544" t="n"/>
      <c r="M75" s="544" t="n"/>
      <c r="N75" s="544" t="n"/>
      <c r="O75" s="544" t="n"/>
      <c r="P75" s="544" t="n"/>
      <c r="Q75" s="544" t="n"/>
      <c r="R75" s="544" t="n"/>
      <c r="S75" s="544" t="n"/>
      <c r="T75" s="544" t="n"/>
      <c r="U75" s="544" t="n"/>
      <c r="V75" s="544" t="n"/>
      <c r="W75" s="544" t="n"/>
      <c r="X75" s="544" t="n"/>
      <c r="Y75" s="544" t="n"/>
      <c r="Z75" s="544" t="n"/>
      <c r="AA75" s="544" t="n"/>
      <c r="AB75" s="544" t="n"/>
      <c r="AC75" s="544" t="n"/>
      <c r="AD75" s="544" t="n"/>
      <c r="AE75" s="544" t="n"/>
      <c r="AF75" s="544" t="n"/>
      <c r="AG75" s="544" t="n"/>
      <c r="AH75" s="544" t="n"/>
      <c r="AI75" s="544" t="n"/>
      <c r="AJ75" s="544" t="n"/>
      <c r="AK75" s="544" t="n"/>
      <c r="AL75" s="544" t="n"/>
      <c r="AM75" s="544" t="n"/>
      <c r="AN75" s="544" t="n"/>
      <c r="AO75" s="544" t="n"/>
      <c r="AP75" s="544" t="n"/>
      <c r="AQ75" s="544" t="n"/>
      <c r="AR75" s="544" t="n"/>
      <c r="AS75" s="544" t="n"/>
      <c r="AT75" s="544" t="n"/>
      <c r="AU75" s="544" t="n"/>
      <c r="AV75" s="544" t="n"/>
      <c r="AW75" s="544" t="n"/>
      <c r="AX75" s="544" t="n"/>
      <c r="AY75" s="544" t="n"/>
      <c r="AZ75" s="544" t="n"/>
      <c r="BA75" s="544" t="n"/>
      <c r="BB75" s="544" t="n"/>
      <c r="BC75" s="544" t="n"/>
      <c r="BD75" s="544" t="n"/>
      <c r="BE75" s="544" t="n"/>
      <c r="BF75" s="544" t="n"/>
      <c r="BG75" s="544" t="n"/>
      <c r="BH75" s="544" t="n"/>
      <c r="BI75" s="544" t="n"/>
      <c r="BJ75" s="676" t="n"/>
      <c r="BK75" s="41" t="n"/>
      <c r="BL75" s="1618" t="n"/>
      <c r="BM75" s="1618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</row>
    <row r="76">
      <c r="A76" s="90" t="n"/>
      <c r="B76" s="1204" t="inlineStr">
        <is>
          <t>Код компетенции</t>
        </is>
      </c>
      <c r="C76" s="123" t="n"/>
      <c r="D76" s="123" t="n"/>
      <c r="E76" s="123" t="n"/>
      <c r="F76" s="161" t="n"/>
      <c r="G76" s="780" t="inlineStr">
        <is>
          <t>Наименование компетенции</t>
        </is>
      </c>
      <c r="H76" s="585" t="n"/>
      <c r="I76" s="585" t="n"/>
      <c r="J76" s="585" t="n"/>
      <c r="K76" s="585" t="n"/>
      <c r="L76" s="585" t="n"/>
      <c r="M76" s="585" t="n"/>
      <c r="N76" s="585" t="n"/>
      <c r="O76" s="585" t="n"/>
      <c r="P76" s="585" t="n"/>
      <c r="Q76" s="585" t="n"/>
      <c r="R76" s="585" t="n"/>
      <c r="S76" s="585" t="n"/>
      <c r="T76" s="585" t="n"/>
      <c r="U76" s="585" t="n"/>
      <c r="V76" s="585" t="n"/>
      <c r="W76" s="585" t="n"/>
      <c r="X76" s="585" t="n"/>
      <c r="Y76" s="585" t="n"/>
      <c r="Z76" s="585" t="n"/>
      <c r="AA76" s="585" t="n"/>
      <c r="AB76" s="585" t="n"/>
      <c r="AC76" s="585" t="n"/>
      <c r="AD76" s="585" t="n"/>
      <c r="AE76" s="585" t="n"/>
      <c r="AF76" s="585" t="n"/>
      <c r="AG76" s="585" t="n"/>
      <c r="AH76" s="585" t="n"/>
      <c r="AI76" s="585" t="n"/>
      <c r="AJ76" s="585" t="n"/>
      <c r="AK76" s="585" t="n"/>
      <c r="AL76" s="585" t="n"/>
      <c r="AM76" s="585" t="n"/>
      <c r="AN76" s="585" t="n"/>
      <c r="AO76" s="585" t="n"/>
      <c r="AP76" s="585" t="n"/>
      <c r="AQ76" s="585" t="n"/>
      <c r="AR76" s="585" t="n"/>
      <c r="AS76" s="585" t="n"/>
      <c r="AT76" s="585" t="n"/>
      <c r="AU76" s="585" t="n"/>
      <c r="AV76" s="585" t="n"/>
      <c r="AW76" s="585" t="n"/>
      <c r="AX76" s="585" t="n"/>
      <c r="AY76" s="585" t="n"/>
      <c r="AZ76" s="585" t="n"/>
      <c r="BA76" s="585" t="n"/>
      <c r="BB76" s="585" t="n"/>
      <c r="BC76" s="585" t="n"/>
      <c r="BD76" s="585" t="n"/>
      <c r="BE76" s="586" t="n"/>
      <c r="BF76" s="1204" t="inlineStr">
        <is>
          <t>Код модуля, учебной дисциплины</t>
        </is>
      </c>
      <c r="BG76" s="123" t="n"/>
      <c r="BH76" s="123" t="n"/>
      <c r="BI76" s="123" t="n"/>
      <c r="BJ76" s="161" t="n"/>
      <c r="BK76" s="90" t="n"/>
      <c r="BL76" s="90" t="n"/>
      <c r="BM76" s="90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</row>
    <row r="77">
      <c r="A77" s="283" t="n"/>
      <c r="B77" s="261" t="inlineStr">
        <is>
          <t>УК-1</t>
        </is>
      </c>
      <c r="C77" s="131" t="n"/>
      <c r="D77" s="131" t="n"/>
      <c r="E77" s="131" t="n"/>
      <c r="F77" s="132" t="n"/>
      <c r="G77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77" s="123" t="n"/>
      <c r="I77" s="123" t="n"/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/>
      <c r="AQ77" s="123" t="n"/>
      <c r="AR77" s="123" t="n"/>
      <c r="AS77" s="123" t="n"/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61" t="n"/>
      <c r="BF77" s="262" t="inlineStr">
        <is>
          <t xml:space="preserve"> 1.1, 2.7.1</t>
        </is>
      </c>
      <c r="BG77" s="131" t="n"/>
      <c r="BH77" s="131" t="n"/>
      <c r="BI77" s="131" t="n"/>
      <c r="BJ77" s="132" t="n"/>
      <c r="BK77" s="283" t="n"/>
      <c r="BL77" s="283" t="n"/>
      <c r="BM77" s="283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</row>
    <row r="78">
      <c r="A78" s="283" t="n"/>
      <c r="B78" s="261" t="inlineStr">
        <is>
          <t>УК-2</t>
        </is>
      </c>
      <c r="C78" s="131" t="n"/>
      <c r="D78" s="131" t="n"/>
      <c r="E78" s="131" t="n"/>
      <c r="F78" s="132" t="n"/>
      <c r="G78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32" t="n"/>
      <c r="BF78" s="262" t="inlineStr">
        <is>
          <t>1.1, 2.7.3</t>
        </is>
      </c>
      <c r="BG78" s="131" t="n"/>
      <c r="BH78" s="131" t="n"/>
      <c r="BI78" s="131" t="n"/>
      <c r="BJ78" s="132" t="n"/>
      <c r="BK78" s="283" t="n"/>
      <c r="BL78" s="283" t="n"/>
      <c r="BM78" s="283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</row>
    <row r="79">
      <c r="A79" s="283" t="n"/>
      <c r="B79" s="261" t="inlineStr">
        <is>
          <t>УК-3</t>
        </is>
      </c>
      <c r="C79" s="131" t="n"/>
      <c r="D79" s="131" t="n"/>
      <c r="E79" s="131" t="n"/>
      <c r="F79" s="132" t="n"/>
      <c r="G79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79" s="131" t="n"/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32" t="n"/>
      <c r="BF79" s="262" t="inlineStr">
        <is>
          <t>2.1, 2.7.2</t>
        </is>
      </c>
      <c r="BG79" s="131" t="n"/>
      <c r="BH79" s="131" t="n"/>
      <c r="BI79" s="131" t="n"/>
      <c r="BJ79" s="132" t="n"/>
      <c r="BK79" s="1994" t="n"/>
      <c r="BL79" s="283" t="n"/>
      <c r="BM79" s="283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</row>
    <row r="80">
      <c r="A80" s="283" t="n"/>
      <c r="B80" s="261" t="inlineStr">
        <is>
          <t>УК-4</t>
        </is>
      </c>
      <c r="C80" s="131" t="n"/>
      <c r="D80" s="131" t="n"/>
      <c r="E80" s="131" t="n"/>
      <c r="F80" s="132" t="n"/>
      <c r="G80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0" s="131" t="n"/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2" t="n"/>
      <c r="BF80" s="262" t="inlineStr">
        <is>
          <t>1.1</t>
        </is>
      </c>
      <c r="BG80" s="131" t="n"/>
      <c r="BH80" s="131" t="n"/>
      <c r="BI80" s="131" t="n"/>
      <c r="BJ80" s="132" t="n"/>
      <c r="BK80" s="1994" t="n"/>
      <c r="BL80" s="283" t="n"/>
      <c r="BM80" s="283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</row>
    <row r="81">
      <c r="A81" s="283" t="n"/>
      <c r="B81" s="261" t="inlineStr">
        <is>
          <t>УК-5</t>
        </is>
      </c>
      <c r="C81" s="131" t="n"/>
      <c r="D81" s="131" t="n"/>
      <c r="E81" s="131" t="n"/>
      <c r="F81" s="132" t="n"/>
      <c r="G81" s="176" t="inlineStr">
        <is>
          <t>Развивать инновационную восприимчивость и способность к инновационной деятельности</t>
        </is>
      </c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2" t="n"/>
      <c r="BF81" s="262" t="inlineStr">
        <is>
          <t>1.2.2, 2.5.1</t>
        </is>
      </c>
      <c r="BG81" s="131" t="n"/>
      <c r="BH81" s="131" t="n"/>
      <c r="BI81" s="131" t="n"/>
      <c r="BJ81" s="132" t="n"/>
      <c r="BK81" s="3742" t="n"/>
      <c r="BL81" s="283" t="n"/>
      <c r="BM81" s="283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</row>
    <row r="82">
      <c r="A82" s="283" t="n"/>
      <c r="B82" s="261" t="inlineStr">
        <is>
          <t>УК-6</t>
        </is>
      </c>
      <c r="C82" s="131" t="n"/>
      <c r="D82" s="131" t="n"/>
      <c r="E82" s="131" t="n"/>
      <c r="F82" s="132" t="n"/>
      <c r="G82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2" t="n"/>
      <c r="BF82" s="262" t="inlineStr">
        <is>
          <t>1.1</t>
        </is>
      </c>
      <c r="BG82" s="131" t="n"/>
      <c r="BH82" s="131" t="n"/>
      <c r="BI82" s="131" t="n"/>
      <c r="BJ82" s="132" t="n"/>
      <c r="BK82" s="3742" t="n"/>
      <c r="BL82" s="283" t="n"/>
      <c r="BM82" s="283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</row>
    <row r="83">
      <c r="A83" s="283" t="n"/>
      <c r="B83" s="745" t="inlineStr">
        <is>
          <t>УК-7</t>
        </is>
      </c>
      <c r="C83" s="131" t="n"/>
      <c r="D83" s="131" t="n"/>
      <c r="E83" s="131" t="n"/>
      <c r="F83" s="132" t="n"/>
      <c r="G83" s="2511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2" t="n"/>
      <c r="BF83" s="262" t="inlineStr">
        <is>
          <t>2.6</t>
        </is>
      </c>
      <c r="BG83" s="131" t="n"/>
      <c r="BH83" s="131" t="n"/>
      <c r="BI83" s="131" t="n"/>
      <c r="BJ83" s="132" t="n"/>
      <c r="BK83" s="1994" t="n"/>
      <c r="BL83" s="283" t="n"/>
      <c r="BM83" s="283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</row>
    <row r="84">
      <c r="A84" s="283" t="n"/>
      <c r="B84" s="261" t="inlineStr">
        <is>
          <t>УПК-1</t>
        </is>
      </c>
      <c r="C84" s="131" t="n"/>
      <c r="D84" s="131" t="n"/>
      <c r="E84" s="131" t="n"/>
      <c r="F84" s="132" t="n"/>
      <c r="G84" s="176" t="inlineStr">
        <is>
          <t>Обладать навыками постановки эксперимента, обработки и представления его результатов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2" t="n"/>
      <c r="BF84" s="262" t="inlineStr">
        <is>
          <t>1.1</t>
        </is>
      </c>
      <c r="BG84" s="131" t="n"/>
      <c r="BH84" s="131" t="n"/>
      <c r="BI84" s="131" t="n"/>
      <c r="BJ84" s="132" t="n"/>
      <c r="BK84" s="1994" t="n"/>
      <c r="BL84" s="283" t="n"/>
      <c r="BM84" s="283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</row>
    <row r="85">
      <c r="A85" s="1994" t="n"/>
      <c r="B85" s="261" t="inlineStr">
        <is>
          <t>УПК-2</t>
        </is>
      </c>
      <c r="C85" s="131" t="n"/>
      <c r="D85" s="131" t="n"/>
      <c r="E85" s="131" t="n"/>
      <c r="F85" s="132" t="n"/>
      <c r="G85" s="176" t="inlineStr">
        <is>
          <t>Применять теорию измерений в условиях возрастающей сложности и необходимой точности измерительных средств и решаемых задач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2" t="n"/>
      <c r="BF85" s="262" t="inlineStr">
        <is>
          <t>1.2.1</t>
        </is>
      </c>
      <c r="BG85" s="131" t="n"/>
      <c r="BH85" s="131" t="n"/>
      <c r="BI85" s="131" t="n"/>
      <c r="BJ85" s="132" t="n"/>
      <c r="BK85" s="1994" t="n"/>
      <c r="BL85" s="1994" t="n"/>
      <c r="BM85" s="1994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</row>
    <row r="86">
      <c r="A86" s="1994" t="n"/>
      <c r="B86" s="261" t="inlineStr">
        <is>
          <t>УПК-3</t>
        </is>
      </c>
      <c r="C86" s="131" t="n"/>
      <c r="D86" s="131" t="n"/>
      <c r="E86" s="131" t="n"/>
      <c r="F86" s="132" t="n"/>
      <c r="G86" s="176" t="inlineStr">
        <is>
          <t>Решать задачи оптимального использования и проектирования информационно-измерительных систем на основе анализа и синтеза математических моделей конкретных процессов измерения в условиях известных ограничений в отношении элементов систем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2" t="n"/>
      <c r="BF86" s="262" t="inlineStr">
        <is>
          <t>1.2.2, 2.5.1</t>
        </is>
      </c>
      <c r="BG86" s="131" t="n"/>
      <c r="BH86" s="131" t="n"/>
      <c r="BI86" s="131" t="n"/>
      <c r="BJ86" s="132" t="n"/>
      <c r="BK86" s="3742" t="n"/>
      <c r="BL86" s="1994" t="n"/>
      <c r="BM86" s="1994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</row>
    <row r="87">
      <c r="A87" s="3742" t="n"/>
      <c r="B87" s="261" t="inlineStr">
        <is>
          <t>СК-1</t>
        </is>
      </c>
      <c r="C87" s="131" t="n"/>
      <c r="D87" s="131" t="n"/>
      <c r="E87" s="131" t="n"/>
      <c r="F87" s="132" t="n"/>
      <c r="G87" s="176" t="inlineStr">
        <is>
          <t xml:space="preserve">Знать физические принципы действия и уметь применять детекторы физических величин. 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2" t="n"/>
      <c r="BF87" s="262" t="inlineStr">
        <is>
          <t>2.2.1</t>
        </is>
      </c>
      <c r="BG87" s="131" t="n"/>
      <c r="BH87" s="131" t="n"/>
      <c r="BI87" s="131" t="n"/>
      <c r="BJ87" s="132" t="n"/>
      <c r="BK87" s="3742" t="n"/>
      <c r="BL87" s="3742" t="n"/>
      <c r="BM87" s="3742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</row>
    <row r="88">
      <c r="A88" s="3742" t="n"/>
      <c r="B88" s="261" t="inlineStr">
        <is>
          <t>СК-2</t>
        </is>
      </c>
      <c r="C88" s="131" t="n"/>
      <c r="D88" s="131" t="n"/>
      <c r="E88" s="131" t="n"/>
      <c r="F88" s="132" t="n"/>
      <c r="G88" s="176" t="inlineStr">
        <is>
          <t>Знать физико-технические принципы устройства средств измерения и преобразования сигналов в них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2" t="n"/>
      <c r="BF88" s="262" t="inlineStr">
        <is>
          <t>2.2.1</t>
        </is>
      </c>
      <c r="BG88" s="131" t="n"/>
      <c r="BH88" s="131" t="n"/>
      <c r="BI88" s="131" t="n"/>
      <c r="BJ88" s="132" t="n"/>
      <c r="BK88" s="3742" t="n"/>
      <c r="BL88" s="3742" t="n"/>
      <c r="BM88" s="3742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</row>
    <row r="89">
      <c r="A89" s="1994" t="n"/>
      <c r="B89" s="261" t="inlineStr">
        <is>
          <t>СК-3</t>
        </is>
      </c>
      <c r="C89" s="131" t="n"/>
      <c r="D89" s="131" t="n"/>
      <c r="E89" s="131" t="n"/>
      <c r="F89" s="132" t="n"/>
      <c r="G89" s="176" t="inlineStr">
        <is>
          <t>Владеть методами обеспечения единства измерений в условиях лаборатории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2" t="n"/>
      <c r="BF89" s="262" t="inlineStr">
        <is>
          <t>2.2.3</t>
        </is>
      </c>
      <c r="BG89" s="131" t="n"/>
      <c r="BH89" s="131" t="n"/>
      <c r="BI89" s="131" t="n"/>
      <c r="BJ89" s="132" t="n"/>
      <c r="BK89" s="1994" t="n"/>
      <c r="BL89" s="1994" t="n"/>
      <c r="BM89" s="1994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</row>
    <row r="90">
      <c r="A90" s="683" t="n"/>
      <c r="B90" s="261" t="inlineStr">
        <is>
          <t>СК-4</t>
        </is>
      </c>
      <c r="C90" s="131" t="n"/>
      <c r="D90" s="131" t="n"/>
      <c r="E90" s="131" t="n"/>
      <c r="F90" s="132" t="n"/>
      <c r="G90" s="176" t="inlineStr">
        <is>
          <t>Разрабатывать и совершенствовать методы испытаний и измерений характеристик объектов окружающей среды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2" t="n"/>
      <c r="BF90" s="262" t="inlineStr">
        <is>
          <t>2.2.4</t>
        </is>
      </c>
      <c r="BG90" s="131" t="n"/>
      <c r="BH90" s="131" t="n"/>
      <c r="BI90" s="131" t="n"/>
      <c r="BJ90" s="132" t="n"/>
      <c r="BK90" s="243" t="n"/>
      <c r="BL90" s="243" t="n"/>
      <c r="BM90" s="683" t="n"/>
      <c r="BN90" s="683" t="n"/>
      <c r="BO90" s="683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</row>
    <row r="91">
      <c r="A91" s="3743" t="n"/>
      <c r="B91" s="261" t="inlineStr">
        <is>
          <t>СК-5</t>
        </is>
      </c>
      <c r="C91" s="131" t="n"/>
      <c r="D91" s="131" t="n"/>
      <c r="E91" s="131" t="n"/>
      <c r="F91" s="132" t="n"/>
      <c r="G91" s="176" t="inlineStr">
        <is>
          <t xml:space="preserve">Применять современные методы управления и техники менеджмент качества в деятельности испытательных лабораторий и центров 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2" t="n"/>
      <c r="BF91" s="262" t="inlineStr">
        <is>
          <t>2.3.1</t>
        </is>
      </c>
      <c r="BG91" s="131" t="n"/>
      <c r="BH91" s="131" t="n"/>
      <c r="BI91" s="131" t="n"/>
      <c r="BJ91" s="132" t="n"/>
      <c r="BK91" s="534" t="n"/>
      <c r="BL91" s="534" t="n"/>
      <c r="BM91" s="3743" t="n"/>
      <c r="BN91" s="3743" t="n"/>
      <c r="BO91" s="3743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</row>
    <row r="92">
      <c r="A92" s="3744" t="n"/>
      <c r="B92" s="261" t="inlineStr">
        <is>
          <t>СК-6</t>
        </is>
      </c>
      <c r="C92" s="131" t="n"/>
      <c r="D92" s="131" t="n"/>
      <c r="E92" s="131" t="n"/>
      <c r="F92" s="132" t="n"/>
      <c r="G92" s="176" t="inlineStr">
        <is>
          <t xml:space="preserve">Применять требования национального, регионального и международного законодательства в области технического регулирования для обеспечения качества и безопасности продукции 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2" t="n"/>
      <c r="BF92" s="262" t="inlineStr">
        <is>
          <t>2.3.2</t>
        </is>
      </c>
      <c r="BG92" s="131" t="n"/>
      <c r="BH92" s="131" t="n"/>
      <c r="BI92" s="131" t="n"/>
      <c r="BJ92" s="132" t="n"/>
      <c r="BK92" s="41" t="n"/>
      <c r="BL92" s="41" t="n"/>
      <c r="BM92" s="3743" t="n"/>
      <c r="BN92" s="3744" t="n"/>
      <c r="BO92" s="3744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</row>
    <row r="93">
      <c r="A93" s="3744" t="n"/>
      <c r="B93" s="261" t="inlineStr">
        <is>
          <t>СК-7</t>
        </is>
      </c>
      <c r="C93" s="131" t="n"/>
      <c r="D93" s="131" t="n"/>
      <c r="E93" s="131" t="n"/>
      <c r="F93" s="132" t="n"/>
      <c r="G93" s="176" t="inlineStr">
        <is>
          <t>Управлять процессами измерений и измерительным обрудованием</t>
        </is>
      </c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2" t="n"/>
      <c r="BF93" s="262" t="inlineStr">
        <is>
          <t>2.3.3</t>
        </is>
      </c>
      <c r="BG93" s="131" t="n"/>
      <c r="BH93" s="131" t="n"/>
      <c r="BI93" s="131" t="n"/>
      <c r="BJ93" s="132" t="n"/>
      <c r="BK93" s="41" t="n"/>
      <c r="BL93" s="41" t="n"/>
      <c r="BM93" s="41" t="n"/>
      <c r="BN93" s="3744" t="n"/>
      <c r="BO93" s="3744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</row>
    <row r="94">
      <c r="A94" s="3744" t="n"/>
      <c r="B94" s="261" t="inlineStr">
        <is>
          <t>СК-8</t>
        </is>
      </c>
      <c r="C94" s="131" t="n"/>
      <c r="D94" s="131" t="n"/>
      <c r="E94" s="131" t="n"/>
      <c r="F94" s="132" t="n"/>
      <c r="G94" s="176" t="inlineStr">
        <is>
          <t xml:space="preserve">Использовать современные достижения науки для обеспечения безопасности продукции, объектов окружающей среды, работ и выбора оптимальных методов испытаний 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2" t="n"/>
      <c r="BF94" s="262" t="inlineStr">
        <is>
          <t>2.4</t>
        </is>
      </c>
      <c r="BG94" s="131" t="n"/>
      <c r="BH94" s="131" t="n"/>
      <c r="BI94" s="131" t="n"/>
      <c r="BJ94" s="132" t="n"/>
      <c r="BK94" s="260" t="n"/>
      <c r="BL94" s="260" t="n"/>
      <c r="BM94" s="260" t="n"/>
      <c r="BN94" s="260" t="n"/>
      <c r="BO94" s="243" t="n"/>
      <c r="BP94" s="243" t="n"/>
      <c r="BQ94" s="243" t="n"/>
      <c r="BR94" s="243" t="n"/>
      <c r="BS94" s="243" t="n"/>
      <c r="BT94" s="41" t="n"/>
      <c r="BU94" s="41" t="n"/>
      <c r="BV94" s="41" t="n"/>
      <c r="BW94" s="3744" t="n"/>
      <c r="BX94" s="3744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</row>
    <row r="95">
      <c r="A95" s="3743" t="n"/>
      <c r="B95" s="263" t="inlineStr">
        <is>
          <t>СК-9</t>
        </is>
      </c>
      <c r="C95" s="194" t="n"/>
      <c r="D95" s="194" t="n"/>
      <c r="E95" s="194" t="n"/>
      <c r="F95" s="195" t="n"/>
      <c r="G95" s="193" t="inlineStr">
        <is>
          <t xml:space="preserve">Использовать  современные методы обеспечения и  контроля качества для определения соответствия установленным требованиям состава сырья, компонентов, продукции и объектов окружающей среды. </t>
        </is>
      </c>
      <c r="H95" s="194" t="n"/>
      <c r="I95" s="194" t="n"/>
      <c r="J95" s="194" t="n"/>
      <c r="K95" s="194" t="n"/>
      <c r="L95" s="194" t="n"/>
      <c r="M95" s="194" t="n"/>
      <c r="N95" s="194" t="n"/>
      <c r="O95" s="194" t="n"/>
      <c r="P95" s="194" t="n"/>
      <c r="Q95" s="194" t="n"/>
      <c r="R95" s="194" t="n"/>
      <c r="S95" s="194" t="n"/>
      <c r="T95" s="194" t="n"/>
      <c r="U95" s="194" t="n"/>
      <c r="V95" s="194" t="n"/>
      <c r="W95" s="194" t="n"/>
      <c r="X95" s="194" t="n"/>
      <c r="Y95" s="194" t="n"/>
      <c r="Z95" s="194" t="n"/>
      <c r="AA95" s="194" t="n"/>
      <c r="AB95" s="194" t="n"/>
      <c r="AC95" s="194" t="n"/>
      <c r="AD95" s="194" t="n"/>
      <c r="AE95" s="194" t="n"/>
      <c r="AF95" s="194" t="n"/>
      <c r="AG95" s="194" t="n"/>
      <c r="AH95" s="194" t="n"/>
      <c r="AI95" s="194" t="n"/>
      <c r="AJ95" s="194" t="n"/>
      <c r="AK95" s="194" t="n"/>
      <c r="AL95" s="194" t="n"/>
      <c r="AM95" s="194" t="n"/>
      <c r="AN95" s="194" t="n"/>
      <c r="AO95" s="194" t="n"/>
      <c r="AP95" s="194" t="n"/>
      <c r="AQ95" s="194" t="n"/>
      <c r="AR95" s="194" t="n"/>
      <c r="AS95" s="194" t="n"/>
      <c r="AT95" s="194" t="n"/>
      <c r="AU95" s="194" t="n"/>
      <c r="AV95" s="194" t="n"/>
      <c r="AW95" s="194" t="n"/>
      <c r="AX95" s="194" t="n"/>
      <c r="AY95" s="194" t="n"/>
      <c r="AZ95" s="194" t="n"/>
      <c r="BA95" s="194" t="n"/>
      <c r="BB95" s="194" t="n"/>
      <c r="BC95" s="194" t="n"/>
      <c r="BD95" s="194" t="n"/>
      <c r="BE95" s="195" t="n"/>
      <c r="BF95" s="264" t="inlineStr">
        <is>
          <t>2.5.2</t>
        </is>
      </c>
      <c r="BG95" s="194" t="n"/>
      <c r="BH95" s="194" t="n"/>
      <c r="BI95" s="194" t="n"/>
      <c r="BJ95" s="195" t="n"/>
      <c r="BK95" s="534" t="n"/>
      <c r="BL95" s="534" t="n"/>
      <c r="BM95" s="534" t="n"/>
      <c r="BN95" s="534" t="n"/>
      <c r="BO95" s="534" t="n"/>
      <c r="BP95" s="534" t="n"/>
      <c r="BQ95" s="534" t="n"/>
      <c r="BR95" s="534" t="n"/>
      <c r="BS95" s="534" t="n"/>
      <c r="BT95" s="41" t="n"/>
      <c r="BU95" s="41" t="n"/>
      <c r="BV95" s="41" t="n"/>
      <c r="BW95" s="3743" t="n"/>
      <c r="BX95" s="3743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</row>
    <row r="96">
      <c r="A96" s="683" t="n"/>
      <c r="B96" s="516" t="n"/>
      <c r="C96" s="516" t="n"/>
      <c r="D96" s="516" t="n"/>
      <c r="E96" s="517" t="n"/>
      <c r="F96" s="517" t="n"/>
      <c r="G96" s="517" t="n"/>
      <c r="H96" s="517" t="n"/>
      <c r="I96" s="517" t="n"/>
      <c r="J96" s="517" t="n"/>
      <c r="K96" s="517" t="n"/>
      <c r="L96" s="517" t="n"/>
      <c r="M96" s="517" t="n"/>
      <c r="N96" s="517" t="n"/>
      <c r="O96" s="517" t="n"/>
      <c r="P96" s="517" t="n"/>
      <c r="Q96" s="517" t="n"/>
      <c r="R96" s="517" t="n"/>
      <c r="S96" s="517" t="n"/>
      <c r="T96" s="517" t="n"/>
      <c r="U96" s="517" t="n"/>
      <c r="V96" s="517" t="n"/>
      <c r="W96" s="517" t="n"/>
      <c r="X96" s="517" t="n"/>
      <c r="Y96" s="517" t="n"/>
      <c r="Z96" s="517" t="n"/>
      <c r="AA96" s="517" t="n"/>
      <c r="AB96" s="517" t="n"/>
      <c r="AC96" s="517" t="n"/>
      <c r="AD96" s="517" t="n"/>
      <c r="AE96" s="517" t="n"/>
      <c r="AF96" s="517" t="n"/>
      <c r="AG96" s="517" t="n"/>
      <c r="AH96" s="517" t="n"/>
      <c r="AI96" s="517" t="n"/>
      <c r="AJ96" s="517" t="n"/>
      <c r="AK96" s="517" t="n"/>
      <c r="AL96" s="517" t="n"/>
      <c r="AM96" s="517" t="n"/>
      <c r="AN96" s="517" t="n"/>
      <c r="AO96" s="517" t="n"/>
      <c r="AP96" s="517" t="n"/>
      <c r="AQ96" s="517" t="n"/>
      <c r="AR96" s="517" t="n"/>
      <c r="AS96" s="517" t="n"/>
      <c r="AT96" s="517" t="n"/>
      <c r="AU96" s="517" t="n"/>
      <c r="AV96" s="517" t="n"/>
      <c r="AW96" s="517" t="n"/>
      <c r="AX96" s="517" t="n"/>
      <c r="AY96" s="517" t="n"/>
      <c r="AZ96" s="517" t="n"/>
      <c r="BA96" s="517" t="n"/>
      <c r="BB96" s="517" t="n"/>
      <c r="BC96" s="517" t="n"/>
      <c r="BD96" s="517" t="n"/>
      <c r="BE96" s="517" t="n"/>
      <c r="BF96" s="517" t="n"/>
      <c r="BG96" s="260" t="n"/>
      <c r="BH96" s="260" t="n"/>
      <c r="BI96" s="260" t="n"/>
      <c r="BJ96" s="260" t="n"/>
      <c r="BK96" s="41" t="n"/>
      <c r="BL96" s="41" t="n"/>
      <c r="BM96" s="41" t="n"/>
      <c r="BN96" s="41" t="n"/>
      <c r="BO96" s="41" t="n"/>
      <c r="BP96" s="41" t="n"/>
      <c r="BQ96" s="41" t="n"/>
      <c r="BR96" s="41" t="n"/>
      <c r="BS96" s="41" t="n"/>
      <c r="BT96" s="243" t="n"/>
      <c r="BU96" s="243" t="n"/>
      <c r="BV96" s="90" t="n"/>
      <c r="BW96" s="683" t="n"/>
      <c r="BX96" s="683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</row>
    <row r="97">
      <c r="A97" s="683" t="n"/>
      <c r="B97" s="41" t="n"/>
      <c r="C97" s="1" t="n"/>
      <c r="D97" s="901" t="inlineStr">
        <is>
          <t xml:space="preserve">Учебный план углубленного высшего образования по специальности 7-06-0716-03  "Приборостроение" профилизация "Приборы  и методы контроля природной среды, веществ, материалов и изделий" разработан на основании примерного учебного плана, утвержденного 13.02.2023 г. Первым заместителем Министра образования Республики Беларусь, регистрационный № 7-06-07-030/пр. 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563" t="n"/>
      <c r="BJ97" s="534" t="n"/>
      <c r="BK97" s="3" t="n"/>
      <c r="BL97" s="3" t="n"/>
      <c r="BM97" s="3" t="n"/>
      <c r="BN97" s="3" t="n"/>
      <c r="BO97" s="3" t="n"/>
      <c r="BP97" s="3" t="n"/>
      <c r="BQ97" s="41" t="n"/>
      <c r="BR97" s="41" t="n"/>
      <c r="BS97" s="41" t="n"/>
      <c r="BT97" s="3" t="n"/>
      <c r="BU97" s="3" t="n"/>
      <c r="BV97" s="247" t="n"/>
      <c r="BW97" s="683" t="n"/>
      <c r="BX97" s="683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</row>
    <row r="98">
      <c r="A98" s="683" t="n"/>
      <c r="B98" s="41" t="n"/>
      <c r="C98" s="3177" t="n"/>
      <c r="D98" s="41" t="n"/>
      <c r="E98" s="41" t="n"/>
      <c r="F98" s="41" t="n"/>
      <c r="G98" s="41" t="n"/>
      <c r="H98" s="41" t="n"/>
      <c r="I98" s="41" t="n"/>
      <c r="J98" s="41" t="n"/>
      <c r="K98" s="41" t="n"/>
      <c r="L98" s="41" t="n"/>
      <c r="M98" s="41" t="n"/>
      <c r="N98" s="41" t="n"/>
      <c r="O98" s="41" t="n"/>
      <c r="P98" s="41" t="n"/>
      <c r="Q98" s="41" t="n"/>
      <c r="R98" s="41" t="n"/>
      <c r="S98" s="41" t="n"/>
      <c r="T98" s="41" t="n"/>
      <c r="U98" s="41" t="n"/>
      <c r="V98" s="4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1" t="n"/>
      <c r="AY98" s="41" t="n"/>
      <c r="AZ98" s="41" t="n"/>
      <c r="BA98" s="41" t="n"/>
      <c r="BB98" s="41" t="n"/>
      <c r="BC98" s="41" t="n"/>
      <c r="BD98" s="41" t="n"/>
      <c r="BE98" s="41" t="n"/>
      <c r="BF98" s="41" t="n"/>
      <c r="BG98" s="41" t="n"/>
      <c r="BH98" s="1173" t="n"/>
      <c r="BI98" s="1173" t="n"/>
      <c r="BJ98" s="1173" t="n"/>
      <c r="BK98" s="281" t="n"/>
      <c r="BL98" s="281" t="n"/>
      <c r="BM98" s="281" t="n"/>
      <c r="BN98" s="281" t="n"/>
      <c r="BO98" s="281" t="n"/>
      <c r="BP98" s="281" t="n"/>
      <c r="BQ98" s="41" t="n"/>
      <c r="BR98" s="41" t="n"/>
      <c r="BS98" s="41" t="n"/>
      <c r="BT98" s="244" t="n"/>
      <c r="BU98" s="244" t="n"/>
      <c r="BV98" s="90" t="n"/>
      <c r="BW98" s="683" t="n"/>
      <c r="BX98" s="683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</row>
    <row r="99">
      <c r="A99" s="243" t="n"/>
      <c r="B99" s="3745" t="n"/>
      <c r="C99" s="278" t="inlineStr">
        <is>
          <t>*</t>
        </is>
      </c>
      <c r="D99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3" t="n"/>
      <c r="BK99" s="279" t="n"/>
      <c r="BL99" s="279" t="n"/>
      <c r="BM99" s="279" t="n"/>
      <c r="BN99" s="279" t="n"/>
      <c r="BO99" s="279" t="n"/>
      <c r="BP99" s="279" t="n"/>
      <c r="BQ99" s="41" t="n"/>
      <c r="BR99" s="41" t="n"/>
      <c r="BS99" s="41" t="n"/>
      <c r="BT99" s="244" t="n"/>
      <c r="BU99" s="244" t="n"/>
      <c r="BV99" s="243" t="n"/>
      <c r="BW99" s="243" t="n"/>
      <c r="BX99" s="243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</row>
    <row r="100">
      <c r="A100" s="90" t="n"/>
      <c r="B100" s="3745" t="n"/>
      <c r="C100" s="278" t="n"/>
      <c r="D100" s="281" t="n"/>
      <c r="E100" s="281" t="n"/>
      <c r="F100" s="281" t="n"/>
      <c r="G100" s="281" t="n"/>
      <c r="H100" s="281" t="n"/>
      <c r="I100" s="281" t="n"/>
      <c r="J100" s="281" t="n"/>
      <c r="K100" s="281" t="n"/>
      <c r="L100" s="281" t="n"/>
      <c r="M100" s="281" t="n"/>
      <c r="N100" s="281" t="n"/>
      <c r="O100" s="281" t="n"/>
      <c r="P100" s="281" t="n"/>
      <c r="Q100" s="281" t="n"/>
      <c r="R100" s="281" t="n"/>
      <c r="S100" s="281" t="n"/>
      <c r="T100" s="281" t="n"/>
      <c r="U100" s="281" t="n"/>
      <c r="V100" s="281" t="n"/>
      <c r="W100" s="281" t="n"/>
      <c r="X100" s="281" t="n"/>
      <c r="Y100" s="281" t="n"/>
      <c r="Z100" s="281" t="n"/>
      <c r="AA100" s="281" t="n"/>
      <c r="AB100" s="281" t="n"/>
      <c r="AC100" s="281" t="n"/>
      <c r="AD100" s="281" t="n"/>
      <c r="AE100" s="281" t="n"/>
      <c r="AF100" s="281" t="n"/>
      <c r="AG100" s="281" t="n"/>
      <c r="AH100" s="281" t="n"/>
      <c r="AI100" s="281" t="n"/>
      <c r="AJ100" s="281" t="n"/>
      <c r="AK100" s="281" t="n"/>
      <c r="AL100" s="281" t="n"/>
      <c r="AM100" s="281" t="n"/>
      <c r="AN100" s="281" t="n"/>
      <c r="AO100" s="281" t="n"/>
      <c r="AP100" s="281" t="n"/>
      <c r="AQ100" s="281" t="n"/>
      <c r="AR100" s="281" t="n"/>
      <c r="AS100" s="281" t="n"/>
      <c r="AT100" s="281" t="n"/>
      <c r="AU100" s="281" t="n"/>
      <c r="AV100" s="281" t="n"/>
      <c r="AW100" s="281" t="n"/>
      <c r="AX100" s="281" t="n"/>
      <c r="AY100" s="281" t="n"/>
      <c r="AZ100" s="281" t="n"/>
      <c r="BA100" s="281" t="n"/>
      <c r="BB100" s="281" t="n"/>
      <c r="BC100" s="281" t="n"/>
      <c r="BD100" s="281" t="n"/>
      <c r="BE100" s="281" t="n"/>
      <c r="BF100" s="281" t="n"/>
      <c r="BG100" s="281" t="n"/>
      <c r="BH100" s="278" t="n"/>
      <c r="BI100" s="278" t="n"/>
      <c r="BJ100" s="278" t="n"/>
      <c r="BK100" s="243" t="n"/>
      <c r="BL100" s="243" t="n"/>
      <c r="BM100" s="243" t="n"/>
      <c r="BN100" s="243" t="n"/>
      <c r="BO100" s="243" t="n"/>
      <c r="BP100" s="243" t="n"/>
      <c r="BQ100" s="243" t="n"/>
      <c r="BR100" s="243" t="n"/>
      <c r="BS100" s="243" t="n"/>
      <c r="BT100" s="90" t="n"/>
      <c r="BU100" s="90" t="n"/>
      <c r="BV100" s="3" t="n"/>
      <c r="BW100" s="90" t="n"/>
      <c r="BX100" s="90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</row>
    <row r="101">
      <c r="A101" s="90" t="n"/>
      <c r="B101" s="3745" t="n"/>
      <c r="C101" s="3746" t="inlineStr">
        <is>
          <t>д</t>
        </is>
      </c>
      <c r="D101" s="1172" t="inlineStr">
        <is>
          <t>Дифференцированный зачет.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279" t="n"/>
      <c r="X101" s="279" t="n"/>
      <c r="Y101" s="279" t="n"/>
      <c r="Z101" s="279" t="n"/>
      <c r="AA101" s="279" t="n"/>
      <c r="AB101" s="279" t="n"/>
      <c r="AC101" s="279" t="n"/>
      <c r="AD101" s="279" t="n"/>
      <c r="AE101" s="279" t="n"/>
      <c r="AF101" s="279" t="n"/>
      <c r="AG101" s="279" t="n"/>
      <c r="AH101" s="279" t="n"/>
      <c r="AI101" s="279" t="n"/>
      <c r="AJ101" s="279" t="n"/>
      <c r="AK101" s="279" t="n"/>
      <c r="AL101" s="279" t="n"/>
      <c r="AM101" s="279" t="n"/>
      <c r="AN101" s="279" t="n"/>
      <c r="AO101" s="279" t="n"/>
      <c r="AP101" s="279" t="n"/>
      <c r="AQ101" s="279" t="n"/>
      <c r="AR101" s="279" t="n"/>
      <c r="AS101" s="279" t="n"/>
      <c r="AT101" s="279" t="n"/>
      <c r="AU101" s="279" t="n"/>
      <c r="AV101" s="279" t="n"/>
      <c r="AW101" s="279" t="n"/>
      <c r="AX101" s="279" t="n"/>
      <c r="AY101" s="279" t="n"/>
      <c r="AZ101" s="279" t="n"/>
      <c r="BA101" s="279" t="n"/>
      <c r="BB101" s="279" t="n"/>
      <c r="BC101" s="279" t="n"/>
      <c r="BD101" s="279" t="n"/>
      <c r="BE101" s="279" t="n"/>
      <c r="BF101" s="279" t="n"/>
      <c r="BG101" s="279" t="n"/>
      <c r="BH101" s="279" t="n"/>
      <c r="BI101" s="279" t="n"/>
      <c r="BJ101" s="279" t="n"/>
      <c r="BK101" s="3" t="n"/>
      <c r="BL101" s="3" t="n"/>
      <c r="BM101" s="3" t="n"/>
      <c r="BN101" s="3" t="n"/>
      <c r="BO101" s="3" t="n"/>
      <c r="BP101" s="3" t="n"/>
      <c r="BQ101" s="3" t="n"/>
      <c r="BR101" s="3" t="n"/>
      <c r="BS101" s="3" t="n"/>
      <c r="BT101" s="90" t="n"/>
      <c r="BU101" s="90" t="n"/>
      <c r="BV101" s="244" t="n"/>
      <c r="BW101" s="90" t="n"/>
      <c r="BX101" s="90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</row>
    <row r="102">
      <c r="A102" s="90" t="n"/>
      <c r="B102" s="243" t="n"/>
      <c r="C102" s="243" t="n"/>
      <c r="D102" s="243" t="n"/>
      <c r="E102" s="243" t="n"/>
      <c r="F102" s="243" t="n"/>
      <c r="G102" s="243" t="n"/>
      <c r="H102" s="243" t="n"/>
      <c r="I102" s="243" t="n"/>
      <c r="J102" s="243" t="n"/>
      <c r="K102" s="243" t="n"/>
      <c r="L102" s="243" t="n"/>
      <c r="M102" s="243" t="n"/>
      <c r="N102" s="243" t="n"/>
      <c r="O102" s="243" t="n"/>
      <c r="P102" s="243" t="n"/>
      <c r="Q102" s="243" t="n"/>
      <c r="R102" s="243" t="n"/>
      <c r="S102" s="243" t="n"/>
      <c r="T102" s="243" t="n"/>
      <c r="U102" s="243" t="n"/>
      <c r="V102" s="243" t="n"/>
      <c r="W102" s="243" t="n"/>
      <c r="X102" s="243" t="n"/>
      <c r="Y102" s="243" t="n"/>
      <c r="Z102" s="243" t="n"/>
      <c r="AA102" s="243" t="n"/>
      <c r="AB102" s="243" t="n"/>
      <c r="AC102" s="243" t="n"/>
      <c r="AD102" s="243" t="n"/>
      <c r="AE102" s="243" t="n"/>
      <c r="AF102" s="243" t="n"/>
      <c r="AG102" s="243" t="n"/>
      <c r="AH102" s="243" t="n"/>
      <c r="AI102" s="243" t="n"/>
      <c r="AJ102" s="243" t="n"/>
      <c r="AK102" s="243" t="n"/>
      <c r="AL102" s="243" t="n"/>
      <c r="AM102" s="243" t="n"/>
      <c r="AN102" s="243" t="n"/>
      <c r="AO102" s="243" t="n"/>
      <c r="AP102" s="243" t="n"/>
      <c r="AQ102" s="243" t="n"/>
      <c r="AR102" s="243" t="n"/>
      <c r="AS102" s="243" t="n"/>
      <c r="AT102" s="243" t="n"/>
      <c r="AU102" s="243" t="n"/>
      <c r="AV102" s="243" t="n"/>
      <c r="AW102" s="243" t="n"/>
      <c r="AX102" s="243" t="n"/>
      <c r="AY102" s="243" t="n"/>
      <c r="AZ102" s="243" t="n"/>
      <c r="BA102" s="243" t="n"/>
      <c r="BB102" s="243" t="n"/>
      <c r="BC102" s="243" t="n"/>
      <c r="BD102" s="243" t="n"/>
      <c r="BE102" s="243" t="n"/>
      <c r="BF102" s="243" t="n"/>
      <c r="BG102" s="243" t="n"/>
      <c r="BH102" s="1524" t="n"/>
      <c r="BI102" s="1524" t="n"/>
      <c r="BJ102" s="1524" t="n"/>
      <c r="BK102" s="244" t="n"/>
      <c r="BL102" s="244" t="n"/>
      <c r="BM102" s="244" t="n"/>
      <c r="BN102" s="244" t="n"/>
      <c r="BO102" s="244" t="n"/>
      <c r="BP102" s="244" t="n"/>
      <c r="BQ102" s="244" t="n"/>
      <c r="BR102" s="244" t="n"/>
      <c r="BS102" s="244" t="n"/>
      <c r="BT102" s="90" t="n"/>
      <c r="BU102" s="90" t="n"/>
      <c r="BV102" s="244" t="n"/>
      <c r="BW102" s="90" t="n"/>
      <c r="BX102" s="90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</row>
    <row r="103">
      <c r="A103" s="247" t="n"/>
      <c r="B103" s="19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19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3" t="n"/>
      <c r="BC103" s="3" t="n"/>
      <c r="BD103" s="3" t="n"/>
      <c r="BE103" s="3" t="n"/>
      <c r="BF103" s="3" t="n"/>
      <c r="BG103" s="3" t="n"/>
      <c r="BH103" s="2" t="n"/>
      <c r="BI103" s="2" t="n"/>
      <c r="BJ103" s="2" t="n"/>
      <c r="BK103" s="244" t="n"/>
      <c r="BL103" s="244" t="n"/>
      <c r="BM103" s="244" t="n"/>
      <c r="BN103" s="244" t="n"/>
      <c r="BO103" s="244" t="n"/>
      <c r="BP103" s="244" t="n"/>
      <c r="BQ103" s="244" t="n"/>
      <c r="BR103" s="244" t="n"/>
      <c r="BS103" s="244" t="n"/>
      <c r="BT103" s="244" t="n"/>
      <c r="BU103" s="244" t="n"/>
      <c r="BV103" s="90" t="n"/>
      <c r="BW103" s="247" t="n"/>
      <c r="BX103" s="247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</row>
    <row r="104">
      <c r="A104" s="41" t="n"/>
      <c r="B104" s="41" t="n"/>
      <c r="C104" s="1" t="n"/>
      <c r="D104" s="41" t="inlineStr">
        <is>
          <t>Проректор по учебной работе</t>
        </is>
      </c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272" t="n"/>
      <c r="AC104" s="273" t="n"/>
      <c r="AD104" s="273" t="n"/>
      <c r="AE104" s="273" t="n"/>
      <c r="AF104" s="273" t="n"/>
      <c r="AG104" s="273" t="n"/>
      <c r="AH104" s="273" t="n"/>
      <c r="AI104" s="272" t="n"/>
      <c r="AJ104" s="41" t="n"/>
      <c r="AK104" s="41" t="n"/>
      <c r="AL104" s="41" t="n"/>
      <c r="AM104" s="41" t="n"/>
      <c r="AN104" s="41" t="n"/>
      <c r="AO104" s="3" t="n"/>
      <c r="AP104" s="41" t="inlineStr">
        <is>
          <t>А.А.Сакович</t>
        </is>
      </c>
      <c r="AQ104" s="3" t="n"/>
      <c r="AR104" s="274" t="n"/>
      <c r="AS104" s="274" t="n"/>
      <c r="AT104" s="274" t="n"/>
      <c r="AU104" s="274" t="n"/>
      <c r="AV104" s="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2" t="n"/>
      <c r="BJ104" s="2" t="n"/>
      <c r="BK104" s="2" t="n"/>
      <c r="BL104" s="41" t="n"/>
      <c r="BM104" s="41" t="n"/>
      <c r="BN104" s="41" t="n"/>
      <c r="BO104" s="3" t="n"/>
      <c r="BP104" s="3" t="n"/>
      <c r="BQ104" s="41" t="n"/>
      <c r="BR104" s="41" t="n"/>
      <c r="BS104" s="41" t="n"/>
      <c r="BT104" s="41" t="n"/>
      <c r="BU104" s="41" t="n"/>
      <c r="BV104" s="41" t="n"/>
      <c r="BW104" s="41" t="n"/>
      <c r="BX104" s="41" t="n"/>
      <c r="BY104" s="4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</row>
    <row r="105">
      <c r="A105" s="3" t="n"/>
      <c r="B105" s="3" t="n"/>
      <c r="C105" s="1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41" t="n"/>
      <c r="AC105" s="3" t="n"/>
      <c r="AD105" s="3" t="n"/>
      <c r="AE105" s="3" t="n"/>
      <c r="AF105" s="3" t="n"/>
      <c r="AG105" s="3" t="n"/>
      <c r="AH105" s="3" t="n"/>
      <c r="AI105" s="41" t="n"/>
      <c r="AJ105" s="41" t="n"/>
      <c r="AK105" s="41" t="n"/>
      <c r="AL105" s="41" t="n"/>
      <c r="AM105" s="41" t="n"/>
      <c r="AN105" s="41" t="n"/>
      <c r="AO105" s="3" t="n"/>
      <c r="AP105" s="41" t="n"/>
      <c r="AQ105" s="3" t="n"/>
      <c r="AR105" s="274" t="n"/>
      <c r="AS105" s="274" t="n"/>
      <c r="AT105" s="274" t="n"/>
      <c r="AU105" s="274" t="n"/>
      <c r="AV105" s="3" t="n"/>
      <c r="AW105" s="3" t="n"/>
      <c r="AX105" s="3" t="n"/>
      <c r="AY105" s="3" t="n"/>
      <c r="AZ105" s="3" t="n"/>
      <c r="BA105" s="3" t="n"/>
      <c r="BB105" s="3" t="n"/>
      <c r="BC105" s="3" t="n"/>
      <c r="BD105" s="3" t="n"/>
      <c r="BE105" s="3" t="n"/>
      <c r="BF105" s="3" t="n"/>
      <c r="BG105" s="3" t="n"/>
      <c r="BH105" s="3" t="n"/>
      <c r="BI105" s="2" t="n"/>
      <c r="BJ105" s="2" t="n"/>
      <c r="BK105" s="2" t="n"/>
      <c r="BL105" s="41" t="n"/>
      <c r="BM105" s="3" t="n"/>
      <c r="BN105" s="274" t="n"/>
      <c r="BO105" s="3" t="n"/>
      <c r="BP105" s="3" t="n"/>
      <c r="BQ105" s="41" t="n"/>
      <c r="BR105" s="41" t="n"/>
      <c r="BS105" s="41" t="n"/>
      <c r="BT105" s="41" t="n"/>
      <c r="BU105" s="41" t="n"/>
      <c r="BV105" s="41" t="n"/>
      <c r="BW105" s="3" t="n"/>
      <c r="BX105" s="3" t="n"/>
      <c r="BY105" s="3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</row>
    <row r="106">
      <c r="A106" s="3" t="n"/>
      <c r="B106" s="3" t="n"/>
      <c r="C106" s="1" t="n"/>
      <c r="D106" s="276" t="n"/>
      <c r="E106" s="276" t="n"/>
      <c r="F106" s="276" t="n"/>
      <c r="G106" s="276" t="n"/>
      <c r="H106" s="277" t="inlineStr">
        <is>
          <t>20___</t>
        </is>
      </c>
      <c r="I106" s="278" t="n"/>
      <c r="J106" s="41" t="n"/>
      <c r="K106" s="41" t="n"/>
      <c r="L106" s="279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41" t="n"/>
      <c r="BA106" s="41" t="n"/>
      <c r="BB106" s="41" t="n"/>
      <c r="BC106" s="41" t="n"/>
      <c r="BD106" s="41" t="n"/>
      <c r="BE106" s="41" t="n"/>
      <c r="BF106" s="41" t="n"/>
      <c r="BG106" s="41" t="n"/>
      <c r="BH106" s="41" t="n"/>
      <c r="BI106" s="1173" t="n"/>
      <c r="BJ106" s="1173" t="n"/>
      <c r="BK106" s="1173" t="n"/>
      <c r="BL106" s="3" t="n"/>
      <c r="BM106" s="3" t="n"/>
      <c r="BN106" s="3" t="n"/>
      <c r="BO106" s="3" t="n"/>
      <c r="BP106" s="3" t="n"/>
      <c r="BQ106" s="3" t="n"/>
      <c r="BR106" s="3" t="n"/>
      <c r="BS106" s="3" t="n"/>
      <c r="BT106" s="3" t="n"/>
      <c r="BU106" s="41" t="n"/>
      <c r="BV106" s="41" t="n"/>
      <c r="BW106" s="3" t="n"/>
      <c r="BX106" s="3" t="n"/>
      <c r="BY106" s="3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</row>
    <row r="107">
      <c r="A107" s="3" t="n"/>
      <c r="B107" s="3" t="n"/>
      <c r="C107" s="1" t="n"/>
      <c r="D107" s="41" t="n"/>
      <c r="E107" s="41" t="n"/>
      <c r="F107" s="41" t="n"/>
      <c r="G107" s="41" t="n"/>
      <c r="H107" s="41" t="n"/>
      <c r="I107" s="41" t="n"/>
      <c r="J107" s="41" t="n"/>
      <c r="K107" s="41" t="n"/>
      <c r="L107" s="41" t="n"/>
      <c r="M107" s="41" t="n"/>
      <c r="N107" s="41" t="n"/>
      <c r="O107" s="41" t="n"/>
      <c r="P107" s="41" t="n"/>
      <c r="Q107" s="41" t="n"/>
      <c r="R107" s="41" t="n"/>
      <c r="S107" s="41" t="n"/>
      <c r="T107" s="41" t="n"/>
      <c r="U107" s="41" t="n"/>
      <c r="V107" s="41" t="n"/>
      <c r="W107" s="4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41" t="n"/>
      <c r="BB107" s="41" t="n"/>
      <c r="BC107" s="41" t="n"/>
      <c r="BD107" s="41" t="n"/>
      <c r="BE107" s="41" t="n"/>
      <c r="BF107" s="41" t="n"/>
      <c r="BG107" s="41" t="n"/>
      <c r="BH107" s="41" t="n"/>
      <c r="BI107" s="1173" t="n"/>
      <c r="BJ107" s="1173" t="n"/>
      <c r="BK107" s="1173" t="n"/>
      <c r="BL107" s="3" t="n"/>
      <c r="BM107" s="3" t="n"/>
      <c r="BN107" s="3" t="n"/>
      <c r="BO107" s="3" t="n"/>
      <c r="BP107" s="3" t="n"/>
      <c r="BQ107" s="3" t="n"/>
      <c r="BR107" s="3" t="n"/>
      <c r="BS107" s="3" t="n"/>
      <c r="BT107" s="3" t="n"/>
      <c r="BU107" s="3" t="n"/>
      <c r="BV107" s="3" t="n"/>
      <c r="BW107" s="41" t="n"/>
      <c r="BX107" s="3" t="n"/>
      <c r="BY107" s="3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</row>
    <row r="108">
      <c r="A108" s="41" t="n"/>
      <c r="B108" s="41" t="n"/>
      <c r="C108" s="1" t="n"/>
      <c r="D108" s="282" t="inlineStr">
        <is>
          <t>Декан факультета                                   технологии органических веществ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3" t="n"/>
      <c r="Y108" s="3" t="n"/>
      <c r="Z108" s="3" t="n"/>
      <c r="AA108" s="3" t="n"/>
      <c r="AB108" s="276" t="n"/>
      <c r="AC108" s="276" t="n"/>
      <c r="AD108" s="276" t="n"/>
      <c r="AE108" s="276" t="n"/>
      <c r="AF108" s="276" t="n"/>
      <c r="AG108" s="276" t="n"/>
      <c r="AH108" s="280" t="n"/>
      <c r="AI108" s="280" t="n"/>
      <c r="AJ108" s="41" t="n"/>
      <c r="AK108" s="41" t="n"/>
      <c r="AL108" s="41" t="n"/>
      <c r="AM108" s="41" t="n"/>
      <c r="AN108" s="3" t="n"/>
      <c r="AO108" s="41" t="n"/>
      <c r="AP108" s="41" t="inlineStr">
        <is>
          <t>Ю.С.Радченко</t>
        </is>
      </c>
      <c r="AQ108" s="274" t="n"/>
      <c r="AR108" s="274" t="n"/>
      <c r="AS108" s="274" t="n"/>
      <c r="AT108" s="274" t="n"/>
      <c r="AU108" s="3" t="n"/>
      <c r="AV108" s="3" t="n"/>
      <c r="AW108" s="3" t="n"/>
      <c r="AX108" s="3" t="n"/>
      <c r="AY108" s="3" t="n"/>
      <c r="AZ108" s="3" t="n"/>
      <c r="BA108" s="3" t="n"/>
      <c r="BB108" s="3" t="n"/>
      <c r="BC108" s="3" t="n"/>
      <c r="BD108" s="3" t="n"/>
      <c r="BE108" s="3" t="n"/>
      <c r="BF108" s="3" t="n"/>
      <c r="BG108" s="3" t="n"/>
      <c r="BH108" s="3" t="n"/>
      <c r="BI108" s="2" t="n"/>
      <c r="BJ108" s="2" t="n"/>
      <c r="BK108" s="2" t="n"/>
      <c r="BL108" s="274" t="n"/>
      <c r="BM108" s="3" t="n"/>
      <c r="BN108" s="274" t="n"/>
      <c r="BO108" s="3" t="n"/>
      <c r="BP108" s="3" t="n"/>
      <c r="BQ108" s="41" t="n"/>
      <c r="BR108" s="41" t="n"/>
      <c r="BS108" s="41" t="n"/>
      <c r="BT108" s="41" t="n"/>
      <c r="BU108" s="3" t="n"/>
      <c r="BV108" s="3" t="n"/>
      <c r="BW108" s="41" t="n"/>
      <c r="BX108" s="41" t="n"/>
      <c r="BY108" s="41" t="n"/>
      <c r="BZ108" s="41" t="n"/>
      <c r="CA108" s="41" t="n"/>
      <c r="CB108" s="41" t="n"/>
      <c r="CC108" s="41" t="n"/>
      <c r="CD108" s="41" t="n"/>
      <c r="CE108" s="1" t="n"/>
      <c r="CF108" s="1" t="n"/>
      <c r="CG108" s="1" t="n"/>
      <c r="CH108" s="1" t="n"/>
      <c r="CI108" s="1" t="n"/>
      <c r="CJ108" s="1" t="n"/>
    </row>
    <row r="109">
      <c r="A109" s="41" t="n"/>
      <c r="B109" s="41" t="n"/>
      <c r="C109" s="1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2" t="n"/>
      <c r="AZ109" s="2" t="n"/>
      <c r="BA109" s="2" t="n"/>
      <c r="BB109" s="2" t="n"/>
      <c r="BC109" s="2" t="n"/>
      <c r="BD109" s="2" t="n"/>
      <c r="BE109" s="2" t="n"/>
      <c r="BF109" s="3" t="n"/>
      <c r="BG109" s="3" t="n"/>
      <c r="BH109" s="3" t="n"/>
      <c r="BI109" s="2" t="n"/>
      <c r="BJ109" s="2" t="n"/>
      <c r="BK109" s="2" t="n"/>
      <c r="BL109" s="274" t="n"/>
      <c r="BM109" s="3" t="n"/>
      <c r="BN109" s="274" t="n"/>
      <c r="BO109" s="3" t="n"/>
      <c r="BP109" s="3" t="n"/>
      <c r="BQ109" s="41" t="n"/>
      <c r="BR109" s="41" t="n"/>
      <c r="BS109" s="41" t="n"/>
      <c r="BT109" s="41" t="n"/>
      <c r="BU109" s="41" t="n"/>
      <c r="BV109" s="41" t="n"/>
      <c r="BW109" s="3" t="n"/>
      <c r="BX109" s="41" t="n"/>
      <c r="BY109" s="41" t="n"/>
      <c r="BZ109" s="41" t="n"/>
      <c r="CA109" s="41" t="n"/>
      <c r="CB109" s="41" t="n"/>
      <c r="CC109" s="41" t="n"/>
      <c r="CD109" s="41" t="n"/>
      <c r="CE109" s="1" t="n"/>
      <c r="CF109" s="1" t="n"/>
      <c r="CG109" s="1" t="n"/>
      <c r="CH109" s="1" t="n"/>
      <c r="CI109" s="1" t="n"/>
      <c r="CJ109" s="1" t="n"/>
    </row>
    <row r="110">
      <c r="A110" s="3" t="n"/>
      <c r="B110" s="3" t="n"/>
      <c r="C110" s="1" t="n"/>
      <c r="D110" s="276" t="n"/>
      <c r="E110" s="276" t="n"/>
      <c r="F110" s="276" t="n"/>
      <c r="G110" s="276" t="n"/>
      <c r="H110" s="277" t="inlineStr">
        <is>
          <t>20___</t>
        </is>
      </c>
      <c r="I110" s="278" t="n"/>
      <c r="J110" s="41" t="n"/>
      <c r="K110" s="41" t="n"/>
      <c r="L110" s="279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3" t="n"/>
      <c r="AB110" s="3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41" t="n"/>
      <c r="BA110" s="41" t="n"/>
      <c r="BB110" s="41" t="n"/>
      <c r="BC110" s="41" t="n"/>
      <c r="BD110" s="41" t="n"/>
      <c r="BE110" s="41" t="n"/>
      <c r="BF110" s="279" t="n"/>
      <c r="BG110" s="274" t="n"/>
      <c r="BH110" s="274" t="n"/>
      <c r="BI110" s="2" t="n"/>
      <c r="BJ110" s="2" t="n"/>
      <c r="BK110" s="2" t="n"/>
      <c r="BL110" s="274" t="n"/>
      <c r="BM110" s="3" t="n"/>
      <c r="BN110" s="274" t="n"/>
      <c r="BO110" s="3" t="n"/>
      <c r="BP110" s="3" t="n"/>
      <c r="BQ110" s="3" t="n"/>
      <c r="BR110" s="3" t="n"/>
      <c r="BS110" s="3" t="n"/>
      <c r="BT110" s="3" t="n"/>
      <c r="BU110" s="41" t="n"/>
      <c r="BV110" s="41" t="n"/>
      <c r="BW110" s="3" t="n"/>
      <c r="BX110" s="3" t="n"/>
      <c r="BY110" s="3" t="n"/>
      <c r="BZ110" s="3" t="n"/>
      <c r="CA110" s="3" t="n"/>
      <c r="CB110" s="3" t="n"/>
      <c r="CC110" s="3" t="n"/>
      <c r="CD110" s="3" t="n"/>
      <c r="CE110" s="1" t="n"/>
      <c r="CF110" s="1" t="n"/>
      <c r="CG110" s="1" t="n"/>
      <c r="CH110" s="1" t="n"/>
      <c r="CI110" s="1" t="n"/>
      <c r="CJ110" s="1" t="n"/>
    </row>
    <row r="111">
      <c r="A111" s="3" t="n"/>
      <c r="B111" s="3" t="n"/>
      <c r="C111" s="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3" t="n"/>
      <c r="AY111" s="3" t="n"/>
      <c r="AZ111" s="3" t="n"/>
      <c r="BA111" s="3" t="n"/>
      <c r="BB111" s="277" t="n"/>
      <c r="BC111" s="278" t="n"/>
      <c r="BD111" s="41" t="n"/>
      <c r="BE111" s="41" t="n"/>
      <c r="BF111" s="279" t="n"/>
      <c r="BG111" s="274" t="n"/>
      <c r="BH111" s="274" t="n"/>
      <c r="BI111" s="2" t="n"/>
      <c r="BJ111" s="2" t="n"/>
      <c r="BK111" s="2" t="n"/>
      <c r="BL111" s="274" t="n"/>
      <c r="BM111" s="3" t="n"/>
      <c r="BN111" s="274" t="n"/>
      <c r="BO111" s="3" t="n"/>
      <c r="BP111" s="3" t="n"/>
      <c r="BQ111" s="3" t="n"/>
      <c r="BR111" s="3" t="n"/>
      <c r="BS111" s="3" t="n"/>
      <c r="BT111" s="3" t="n"/>
      <c r="BU111" s="41" t="n"/>
      <c r="BV111" s="41" t="n"/>
      <c r="BW111" s="3" t="n"/>
      <c r="BX111" s="3" t="n"/>
      <c r="BY111" s="3" t="n"/>
      <c r="BZ111" s="3" t="n"/>
      <c r="CA111" s="3" t="n"/>
      <c r="CB111" s="3" t="n"/>
      <c r="CC111" s="3" t="n"/>
      <c r="CD111" s="3" t="n"/>
      <c r="CE111" s="1" t="n"/>
      <c r="CF111" s="1" t="n"/>
      <c r="CG111" s="1" t="n"/>
      <c r="CH111" s="1" t="n"/>
      <c r="CI111" s="1" t="n"/>
      <c r="CJ111" s="1" t="n"/>
    </row>
    <row r="112">
      <c r="A112" s="41" t="n"/>
      <c r="B112" s="41" t="n"/>
      <c r="C112" s="1" t="n"/>
      <c r="D112" s="282" t="inlineStr">
        <is>
          <t>Заведующий кафедрой физико-химических методов и обеспечения качества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3" t="n"/>
      <c r="Z112" s="3" t="n"/>
      <c r="AA112" s="3" t="n"/>
      <c r="AB112" s="272" t="n"/>
      <c r="AC112" s="273" t="n"/>
      <c r="AD112" s="273" t="n"/>
      <c r="AE112" s="273" t="n"/>
      <c r="AF112" s="273" t="n"/>
      <c r="AG112" s="273" t="n"/>
      <c r="AH112" s="273" t="n"/>
      <c r="AI112" s="272" t="n"/>
      <c r="AJ112" s="41" t="n"/>
      <c r="AK112" s="41" t="n"/>
      <c r="AL112" s="41" t="n"/>
      <c r="AM112" s="41" t="n"/>
      <c r="AN112" s="41" t="n"/>
      <c r="AO112" s="3" t="n"/>
      <c r="AP112" s="41" t="inlineStr">
        <is>
          <t>С.А.Ламоткин</t>
        </is>
      </c>
      <c r="AQ112" s="274" t="n"/>
      <c r="AR112" s="274" t="n"/>
      <c r="AS112" s="274" t="n"/>
      <c r="AT112" s="274" t="n"/>
      <c r="AU112" s="3" t="n"/>
      <c r="AV112" s="3" t="n"/>
      <c r="AW112" s="3" t="n"/>
      <c r="AX112" s="3" t="n"/>
      <c r="AY112" s="3" t="n"/>
      <c r="AZ112" s="3" t="n"/>
      <c r="BA112" s="3" t="n"/>
      <c r="BB112" s="3" t="n"/>
      <c r="BC112" s="277" t="n"/>
      <c r="BD112" s="3" t="n"/>
      <c r="BE112" s="3" t="n"/>
      <c r="BF112" s="3" t="n"/>
      <c r="BG112" s="274" t="n"/>
      <c r="BH112" s="274" t="n"/>
      <c r="BI112" s="2" t="n"/>
      <c r="BJ112" s="2" t="n"/>
      <c r="BK112" s="2" t="n"/>
      <c r="BL112" s="274" t="n"/>
      <c r="BM112" s="3" t="n"/>
      <c r="BN112" s="274" t="n"/>
      <c r="BO112" s="3" t="n"/>
      <c r="BP112" s="3" t="n"/>
      <c r="BQ112" s="41" t="n"/>
      <c r="BR112" s="41" t="n"/>
      <c r="BS112" s="41" t="n"/>
      <c r="BT112" s="41" t="n"/>
      <c r="BU112" s="41" t="n"/>
      <c r="BV112" s="41" t="n"/>
      <c r="BW112" s="41" t="n"/>
      <c r="BX112" s="41" t="n"/>
      <c r="BY112" s="41" t="n"/>
      <c r="BZ112" s="41" t="n"/>
      <c r="CA112" s="41" t="n"/>
      <c r="CB112" s="41" t="n"/>
      <c r="CC112" s="41" t="n"/>
      <c r="CD112" s="41" t="n"/>
      <c r="CE112" s="1" t="n"/>
      <c r="CF112" s="1" t="n"/>
      <c r="CG112" s="1" t="n"/>
      <c r="CH112" s="1" t="n"/>
      <c r="CI112" s="1" t="n"/>
      <c r="CJ112" s="1" t="n"/>
    </row>
    <row r="113">
      <c r="A113" s="41" t="n"/>
      <c r="B113" s="41" t="n"/>
      <c r="C113" s="1" t="n"/>
      <c r="D113" s="3" t="n"/>
      <c r="E113" s="2" t="n"/>
      <c r="F113" s="2" t="n"/>
      <c r="G113" s="2" t="n"/>
      <c r="H113" s="2" t="n"/>
      <c r="I113" s="2" t="n"/>
      <c r="J113" s="2" t="n"/>
      <c r="K113" s="2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3" t="n"/>
      <c r="AQ113" s="274" t="n"/>
      <c r="AR113" s="274" t="n"/>
      <c r="AS113" s="274" t="n"/>
      <c r="AT113" s="274" t="n"/>
      <c r="AU113" s="3" t="n"/>
      <c r="AV113" s="3" t="n"/>
      <c r="AW113" s="3" t="n"/>
      <c r="AX113" s="3" t="n"/>
      <c r="AY113" s="3" t="n"/>
      <c r="AZ113" s="3" t="n"/>
      <c r="BA113" s="3" t="n"/>
      <c r="BB113" s="3" t="n"/>
      <c r="BC113" s="277" t="n"/>
      <c r="BD113" s="3" t="n"/>
      <c r="BE113" s="3" t="n"/>
      <c r="BF113" s="3" t="n"/>
      <c r="BG113" s="274" t="n"/>
      <c r="BH113" s="274" t="n"/>
      <c r="BI113" s="2" t="n"/>
      <c r="BJ113" s="2" t="n"/>
      <c r="BK113" s="2" t="n"/>
      <c r="BL113" s="274" t="n"/>
      <c r="BM113" s="3" t="n"/>
      <c r="BN113" s="274" t="n"/>
      <c r="BO113" s="3" t="n"/>
      <c r="BP113" s="3" t="n"/>
      <c r="BQ113" s="41" t="n"/>
      <c r="BR113" s="41" t="n"/>
      <c r="BS113" s="41" t="n"/>
      <c r="BT113" s="41" t="n"/>
      <c r="BU113" s="274" t="n"/>
      <c r="BV113" s="274" t="n"/>
      <c r="BW113" s="41" t="n"/>
      <c r="BX113" s="41" t="n"/>
      <c r="BY113" s="41" t="n"/>
      <c r="BZ113" s="41" t="n"/>
      <c r="CA113" s="41" t="n"/>
      <c r="CB113" s="41" t="n"/>
      <c r="CC113" s="41" t="n"/>
      <c r="CD113" s="41" t="n"/>
      <c r="CE113" s="1" t="n"/>
      <c r="CF113" s="1" t="n"/>
      <c r="CG113" s="1" t="n"/>
      <c r="CH113" s="1" t="n"/>
      <c r="CI113" s="1" t="n"/>
      <c r="CJ113" s="1" t="n"/>
    </row>
    <row r="114">
      <c r="A114" s="3" t="n"/>
      <c r="B114" s="3" t="n"/>
      <c r="C114" s="1" t="n"/>
      <c r="D114" s="276" t="n"/>
      <c r="E114" s="276" t="n"/>
      <c r="F114" s="276" t="n"/>
      <c r="G114" s="276" t="n"/>
      <c r="H114" s="277" t="inlineStr">
        <is>
          <t>20___</t>
        </is>
      </c>
      <c r="I114" s="278" t="n"/>
      <c r="J114" s="41" t="n"/>
      <c r="K114" s="41" t="n"/>
      <c r="L114" s="279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3" t="n"/>
      <c r="AY114" s="3" t="n"/>
      <c r="AZ114" s="3" t="n"/>
      <c r="BA114" s="3" t="n"/>
      <c r="BB114" s="277" t="n"/>
      <c r="BC114" s="278" t="n"/>
      <c r="BD114" s="41" t="n"/>
      <c r="BE114" s="41" t="n"/>
      <c r="BF114" s="279" t="n"/>
      <c r="BG114" s="274" t="n"/>
      <c r="BH114" s="274" t="n"/>
      <c r="BI114" s="2" t="n"/>
      <c r="BJ114" s="2" t="n"/>
      <c r="BK114" s="2" t="n"/>
      <c r="BL114" s="41" t="n"/>
      <c r="BM114" s="41" t="n"/>
      <c r="BN114" s="41" t="n"/>
      <c r="BO114" s="3" t="n"/>
      <c r="BP114" s="3" t="n"/>
      <c r="BQ114" s="41" t="n"/>
      <c r="BR114" s="41" t="n"/>
      <c r="BS114" s="41" t="n"/>
      <c r="BT114" s="41" t="n"/>
      <c r="BU114" s="277" t="n"/>
      <c r="BV114" s="277" t="n"/>
      <c r="BW114" s="41" t="n"/>
      <c r="BX114" s="3" t="n"/>
      <c r="BY114" s="3" t="n"/>
      <c r="BZ114" s="3" t="n"/>
      <c r="CA114" s="3" t="n"/>
      <c r="CB114" s="3" t="n"/>
      <c r="CC114" s="3" t="n"/>
      <c r="CD114" s="3" t="n"/>
      <c r="CE114" s="1" t="n"/>
      <c r="CF114" s="1" t="n"/>
      <c r="CG114" s="1" t="n"/>
      <c r="CH114" s="1" t="n"/>
      <c r="CI114" s="1" t="n"/>
      <c r="CJ114" s="1" t="n"/>
    </row>
    <row r="115">
      <c r="A115" s="3" t="n"/>
      <c r="B115" s="3" t="n"/>
      <c r="C115" s="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3" t="n"/>
      <c r="AY115" s="3" t="n"/>
      <c r="AZ115" s="3" t="n"/>
      <c r="BA115" s="3" t="n"/>
      <c r="BB115" s="277" t="n"/>
      <c r="BC115" s="278" t="n"/>
      <c r="BD115" s="41" t="n"/>
      <c r="BE115" s="41" t="n"/>
      <c r="BF115" s="279" t="n"/>
      <c r="BG115" s="274" t="n"/>
      <c r="BH115" s="274" t="n"/>
      <c r="BI115" s="2" t="n"/>
      <c r="BJ115" s="2" t="n"/>
      <c r="BK115" s="2" t="n"/>
      <c r="BL115" s="3" t="n"/>
      <c r="BM115" s="3" t="n"/>
      <c r="BN115" s="3" t="n"/>
      <c r="BO115" s="3" t="n"/>
      <c r="BP115" s="3" t="n"/>
      <c r="BQ115" s="41" t="n"/>
      <c r="BR115" s="41" t="n"/>
      <c r="BS115" s="41" t="n"/>
      <c r="BT115" s="41" t="n"/>
      <c r="BU115" s="41" t="n"/>
      <c r="BV115" s="41" t="n"/>
      <c r="BW115" s="41" t="n"/>
      <c r="BX115" s="3" t="n"/>
      <c r="BY115" s="3" t="n"/>
      <c r="BZ115" s="3" t="n"/>
      <c r="CA115" s="3" t="n"/>
      <c r="CB115" s="3" t="n"/>
      <c r="CC115" s="3" t="n"/>
      <c r="CD115" s="3" t="n"/>
      <c r="CE115" s="1" t="n"/>
      <c r="CF115" s="1" t="n"/>
      <c r="CG115" s="1" t="n"/>
      <c r="CH115" s="1" t="n"/>
      <c r="CI115" s="1" t="n"/>
      <c r="CJ115" s="1" t="n"/>
    </row>
    <row r="116">
      <c r="A116" s="3" t="n"/>
      <c r="B116" s="3" t="n"/>
      <c r="C116" s="1" t="n"/>
      <c r="D116" s="281" t="inlineStr">
        <is>
          <t>Рекомендован к утверждению научно-методическим советом БГТУ</t>
        </is>
      </c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41" t="n"/>
      <c r="BB116" s="41" t="n"/>
      <c r="BC116" s="41" t="n"/>
      <c r="BD116" s="41" t="n"/>
      <c r="BE116" s="41" t="n"/>
      <c r="BF116" s="41" t="n"/>
      <c r="BG116" s="41" t="n"/>
      <c r="BH116" s="41" t="n"/>
      <c r="BI116" s="1173" t="n"/>
      <c r="BJ116" s="1173" t="n"/>
      <c r="BK116" s="1173" t="n"/>
      <c r="BL116" s="41" t="n"/>
      <c r="BM116" s="41" t="n"/>
      <c r="BN116" s="41" t="n"/>
      <c r="BO116" s="41" t="n"/>
      <c r="BP116" s="41" t="n"/>
      <c r="BQ116" s="41" t="n"/>
      <c r="BR116" s="41" t="n"/>
      <c r="BS116" s="41" t="n"/>
      <c r="BT116" s="41" t="n"/>
      <c r="BU116" s="1618" t="n"/>
      <c r="BV116" s="1618" t="n"/>
      <c r="BW116" s="274" t="n"/>
      <c r="BX116" s="3" t="n"/>
      <c r="BY116" s="3" t="n"/>
      <c r="BZ116" s="3" t="n"/>
      <c r="CA116" s="3" t="n"/>
      <c r="CB116" s="3" t="n"/>
      <c r="CC116" s="3" t="n"/>
      <c r="CD116" s="3" t="n"/>
      <c r="CE116" s="1" t="n"/>
      <c r="CF116" s="1" t="n"/>
      <c r="CG116" s="1" t="n"/>
      <c r="CH116" s="1" t="n"/>
      <c r="CI116" s="1" t="n"/>
      <c r="CJ116" s="1" t="n"/>
    </row>
    <row r="117">
      <c r="A117" s="41" t="n"/>
      <c r="B117" s="41" t="n"/>
      <c r="C117" s="1" t="n"/>
      <c r="D117" s="282" t="inlineStr">
        <is>
          <t>Протокол № 6 от 28.04.2023</t>
        </is>
      </c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41" t="n"/>
      <c r="BA117" s="41" t="n"/>
      <c r="BB117" s="41" t="n"/>
      <c r="BC117" s="277" t="n"/>
      <c r="BD117" s="3" t="n"/>
      <c r="BE117" s="3" t="n"/>
      <c r="BF117" s="3" t="n"/>
      <c r="BG117" s="3" t="n"/>
      <c r="BH117" s="3" t="n"/>
      <c r="BI117" s="2" t="n"/>
      <c r="BJ117" s="2" t="n"/>
      <c r="BK117" s="2" t="n"/>
      <c r="BL117" s="274" t="n"/>
      <c r="BM117" s="274" t="n"/>
      <c r="BN117" s="274" t="n"/>
      <c r="BO117" s="274" t="n"/>
      <c r="BP117" s="274" t="n"/>
      <c r="BQ117" s="274" t="n"/>
      <c r="BR117" s="274" t="n"/>
      <c r="BS117" s="274" t="n"/>
      <c r="BT117" s="274" t="n"/>
      <c r="BU117" s="41" t="n"/>
      <c r="BV117" s="41" t="n"/>
      <c r="BW117" s="277" t="n"/>
      <c r="BX117" s="41" t="n"/>
      <c r="BY117" s="41" t="n"/>
      <c r="BZ117" s="41" t="n"/>
      <c r="CA117" s="41" t="n"/>
      <c r="CB117" s="41" t="n"/>
      <c r="CC117" s="41" t="n"/>
      <c r="CD117" s="41" t="n"/>
      <c r="CE117" s="1" t="n"/>
      <c r="CF117" s="1" t="n"/>
      <c r="CG117" s="1" t="n"/>
      <c r="CH117" s="1" t="n"/>
      <c r="CI117" s="1" t="n"/>
      <c r="CJ117" s="1" t="n"/>
    </row>
    <row r="118">
      <c r="A118" s="41" t="n"/>
      <c r="B118" s="41" t="n"/>
      <c r="C118" s="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41" t="n"/>
      <c r="AZ118" s="41" t="n"/>
      <c r="BA118" s="41" t="n"/>
      <c r="BB118" s="41" t="n"/>
      <c r="BC118" s="41" t="n"/>
      <c r="BD118" s="41" t="n"/>
      <c r="BE118" s="41" t="n"/>
      <c r="BF118" s="41" t="n"/>
      <c r="BG118" s="41" t="n"/>
      <c r="BH118" s="41" t="n"/>
      <c r="BI118" s="1173" t="n"/>
      <c r="BJ118" s="1173" t="n"/>
      <c r="BK118" s="1173" t="n"/>
      <c r="BL118" s="277" t="n"/>
      <c r="BM118" s="277" t="n"/>
      <c r="BN118" s="277" t="n"/>
      <c r="BO118" s="277" t="n"/>
      <c r="BP118" s="277" t="n"/>
      <c r="BQ118" s="277" t="n"/>
      <c r="BR118" s="277" t="n"/>
      <c r="BS118" s="277" t="n"/>
      <c r="BT118" s="277" t="n"/>
      <c r="BU118" s="1618" t="n"/>
      <c r="BV118" s="1618" t="n"/>
      <c r="BW118" s="41" t="n"/>
      <c r="BX118" s="41" t="n"/>
      <c r="BY118" s="41" t="n"/>
      <c r="BZ118" s="41" t="n"/>
      <c r="CA118" s="41" t="n"/>
      <c r="CB118" s="41" t="n"/>
      <c r="CC118" s="41" t="n"/>
      <c r="CD118" s="41" t="n"/>
      <c r="CE118" s="1" t="n"/>
      <c r="CF118" s="1" t="n"/>
      <c r="CG118" s="1" t="n"/>
      <c r="CH118" s="1" t="n"/>
      <c r="CI118" s="1" t="n"/>
      <c r="CJ118" s="1" t="n"/>
    </row>
    <row r="119">
      <c r="A119" s="90" t="n"/>
      <c r="B119" s="90" t="n"/>
      <c r="C119" s="356" t="n"/>
      <c r="D119" s="356" t="n"/>
      <c r="E119" s="356" t="n"/>
      <c r="F119" s="356" t="n"/>
      <c r="G119" s="356" t="n"/>
      <c r="H119" s="356" t="n"/>
      <c r="I119" s="356" t="n"/>
      <c r="J119" s="356" t="n"/>
      <c r="K119" s="356" t="n"/>
      <c r="L119" s="356" t="n"/>
      <c r="M119" s="356" t="n"/>
      <c r="N119" s="356" t="n"/>
      <c r="O119" s="356" t="n"/>
      <c r="P119" s="356" t="n"/>
      <c r="Q119" s="356" t="n"/>
      <c r="R119" s="356" t="n"/>
      <c r="S119" s="356" t="n"/>
      <c r="T119" s="356" t="n"/>
      <c r="U119" s="356" t="n"/>
      <c r="V119" s="356" t="n"/>
      <c r="W119" s="356" t="n"/>
      <c r="X119" s="356" t="n"/>
      <c r="Y119" s="356" t="n"/>
      <c r="Z119" s="356" t="n"/>
      <c r="AA119" s="356" t="n"/>
      <c r="AB119" s="356" t="n"/>
      <c r="AC119" s="356" t="n"/>
      <c r="AD119" s="356" t="n"/>
      <c r="AE119" s="356" t="n"/>
      <c r="AF119" s="35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6" t="n"/>
      <c r="AQ119" s="356" t="n"/>
      <c r="AR119" s="356" t="n"/>
      <c r="AS119" s="356" t="n"/>
      <c r="AT119" s="356" t="n"/>
      <c r="AU119" s="356" t="n"/>
      <c r="AV119" s="356" t="n"/>
      <c r="AW119" s="356" t="n"/>
      <c r="AX119" s="356" t="n"/>
      <c r="AY119" s="356" t="n"/>
      <c r="AZ119" s="356" t="n"/>
      <c r="BA119" s="356" t="n"/>
      <c r="BB119" s="356" t="n"/>
      <c r="BC119" s="356" t="n"/>
      <c r="BD119" s="356" t="n"/>
      <c r="BE119" s="356" t="n"/>
      <c r="BF119" s="356" t="n"/>
      <c r="BG119" s="356" t="n"/>
      <c r="BH119" s="356" t="n"/>
      <c r="BI119" s="516" t="n"/>
      <c r="BJ119" s="516" t="n"/>
      <c r="BK119" s="516" t="n"/>
      <c r="BL119" s="243" t="n"/>
      <c r="BM119" s="243" t="n"/>
      <c r="BN119" s="243" t="n"/>
      <c r="BO119" s="243" t="n"/>
      <c r="BP119" s="243" t="n"/>
      <c r="BQ119" s="243" t="n"/>
      <c r="BR119" s="243" t="n"/>
      <c r="BS119" s="243" t="n"/>
      <c r="BT119" s="243" t="n"/>
      <c r="BU119" s="10" t="n"/>
      <c r="BV119" s="10" t="n"/>
      <c r="BW119" s="242" t="n"/>
      <c r="BX119" s="90" t="n"/>
      <c r="BY119" s="90" t="n"/>
      <c r="BZ119" s="90" t="n"/>
      <c r="CA119" s="90" t="n"/>
      <c r="CB119" s="90" t="n"/>
      <c r="CC119" s="90" t="n"/>
      <c r="CD119" s="90" t="n"/>
      <c r="CE119" s="1" t="n"/>
      <c r="CF119" s="1" t="n"/>
      <c r="CG119" s="1" t="n"/>
      <c r="CH119" s="1" t="n"/>
      <c r="CI119" s="1" t="n"/>
      <c r="CJ119" s="1" t="n"/>
    </row>
    <row r="120">
      <c r="A120" s="90" t="n"/>
      <c r="B120" s="90" t="n"/>
      <c r="C120" s="1174" t="n"/>
      <c r="D120" s="1174" t="n"/>
      <c r="E120" s="1174" t="n"/>
      <c r="F120" s="1174" t="n"/>
      <c r="G120" s="1174" t="n"/>
      <c r="H120" s="1175" t="n"/>
      <c r="I120" s="1176" t="n"/>
      <c r="J120" s="1176" t="n"/>
      <c r="K120" s="1176" t="n"/>
      <c r="L120" s="1176" t="n"/>
      <c r="M120" s="1176" t="n"/>
      <c r="N120" s="1176" t="n"/>
      <c r="O120" s="1176" t="n"/>
      <c r="P120" s="1176" t="n"/>
      <c r="Q120" s="1176" t="n"/>
      <c r="R120" s="1176" t="n"/>
      <c r="S120" s="1176" t="n"/>
      <c r="T120" s="1176" t="n"/>
      <c r="U120" s="1174" t="n"/>
      <c r="V120" s="1174" t="n"/>
      <c r="W120" s="1174" t="n"/>
      <c r="X120" s="1174" t="n"/>
      <c r="Y120" s="1174" t="n"/>
      <c r="Z120" s="1174" t="n"/>
      <c r="AA120" s="1174" t="n"/>
      <c r="AB120" s="1174" t="n"/>
      <c r="AC120" s="1175" t="n"/>
      <c r="AD120" s="1175" t="n"/>
      <c r="AE120" s="1176" t="n"/>
      <c r="AF120" s="1176" t="n"/>
      <c r="AG120" s="1174" t="n"/>
      <c r="AH120" s="1174" t="n"/>
      <c r="AI120" s="1174" t="n"/>
      <c r="AJ120" s="1174" t="n"/>
      <c r="AK120" s="1174" t="n"/>
      <c r="AL120" s="1174" t="n"/>
      <c r="AM120" s="1174" t="n"/>
      <c r="AN120" s="1174" t="n"/>
      <c r="AO120" s="1174" t="n"/>
      <c r="AP120" s="1175" t="n"/>
      <c r="AQ120" s="504" t="n"/>
      <c r="AR120" s="899" t="n"/>
      <c r="AS120" s="271" t="n"/>
      <c r="AT120" s="265" t="n"/>
      <c r="AU120" s="265" t="n"/>
      <c r="AV120" s="265" t="n"/>
      <c r="AW120" s="265" t="n"/>
      <c r="AX120" s="265" t="n"/>
      <c r="AY120" s="356" t="n"/>
      <c r="AZ120" s="522" t="n"/>
      <c r="BA120" s="522" t="n"/>
      <c r="BB120" s="522" t="n"/>
      <c r="BC120" s="522" t="n"/>
      <c r="BD120" s="522" t="n"/>
      <c r="BE120" s="522" t="n"/>
      <c r="BF120" s="522" t="n"/>
      <c r="BG120" s="522" t="n"/>
      <c r="BH120" s="522" t="n"/>
      <c r="BI120" s="260" t="n"/>
      <c r="BJ120" s="260" t="n"/>
      <c r="BK120" s="260" t="n"/>
      <c r="BL120" s="242" t="n"/>
      <c r="BM120" s="242" t="n"/>
      <c r="BN120" s="242" t="n"/>
      <c r="BO120" s="242" t="n"/>
      <c r="BP120" s="242" t="n"/>
      <c r="BQ120" s="242" t="n"/>
      <c r="BR120" s="242" t="n"/>
      <c r="BS120" s="242" t="n"/>
      <c r="BT120" s="242" t="n"/>
      <c r="BU120" s="10" t="n"/>
      <c r="BV120" s="10" t="n"/>
      <c r="BW120" s="243" t="n"/>
      <c r="BX120" s="90" t="n"/>
      <c r="BY120" s="90" t="n"/>
      <c r="BZ120" s="90" t="n"/>
      <c r="CA120" s="90" t="n"/>
      <c r="CB120" s="90" t="n"/>
      <c r="CC120" s="90" t="n"/>
      <c r="CD120" s="90" t="n"/>
      <c r="CE120" s="1" t="n"/>
      <c r="CF120" s="1" t="n"/>
      <c r="CG120" s="1" t="n"/>
      <c r="CH120" s="1" t="n"/>
      <c r="CI120" s="1" t="n"/>
      <c r="CJ120" s="1" t="n"/>
    </row>
    <row r="121">
      <c r="A121" s="283" t="n"/>
      <c r="B121" s="283" t="n"/>
      <c r="C121" s="692" t="n"/>
      <c r="D121" s="692" t="n"/>
      <c r="E121" s="692" t="n"/>
      <c r="F121" s="692" t="n"/>
      <c r="G121" s="692" t="n"/>
      <c r="H121" s="692" t="n"/>
      <c r="I121" s="692" t="n"/>
      <c r="J121" s="692" t="n"/>
      <c r="K121" s="692" t="n"/>
      <c r="L121" s="692" t="n"/>
      <c r="M121" s="692" t="n"/>
      <c r="N121" s="692" t="n"/>
      <c r="O121" s="692" t="n"/>
      <c r="P121" s="692" t="n"/>
      <c r="Q121" s="692" t="n"/>
      <c r="R121" s="692" t="n"/>
      <c r="S121" s="692" t="n"/>
      <c r="T121" s="692" t="n"/>
      <c r="U121" s="692" t="n"/>
      <c r="V121" s="692" t="n"/>
      <c r="W121" s="692" t="n"/>
      <c r="X121" s="692" t="n"/>
      <c r="Y121" s="692" t="n"/>
      <c r="Z121" s="692" t="n"/>
      <c r="AA121" s="692" t="n"/>
      <c r="AB121" s="692" t="n"/>
      <c r="AC121" s="692" t="n"/>
      <c r="AD121" s="692" t="n"/>
      <c r="AE121" s="692" t="n"/>
      <c r="AF121" s="692" t="n"/>
      <c r="AG121" s="692" t="n"/>
      <c r="AH121" s="692" t="n"/>
      <c r="AI121" s="692" t="n"/>
      <c r="AJ121" s="692" t="n"/>
      <c r="AK121" s="692" t="n"/>
      <c r="AL121" s="692" t="n"/>
      <c r="AM121" s="692" t="n"/>
      <c r="AN121" s="692" t="n"/>
      <c r="AO121" s="692" t="n"/>
      <c r="AP121" s="692" t="n"/>
      <c r="AQ121" s="283" t="n"/>
      <c r="AR121" s="283" t="n"/>
      <c r="AS121" s="283" t="n"/>
      <c r="AT121" s="283" t="n"/>
      <c r="AU121" s="283" t="n"/>
      <c r="AV121" s="283" t="n"/>
      <c r="AW121" s="283" t="n"/>
      <c r="AX121" s="283" t="n"/>
      <c r="AY121" s="243" t="n"/>
      <c r="AZ121" s="243" t="n"/>
      <c r="BA121" s="243" t="n"/>
      <c r="BB121" s="243" t="n"/>
      <c r="BC121" s="243" t="n"/>
      <c r="BD121" s="243" t="n"/>
      <c r="BE121" s="243" t="n"/>
      <c r="BF121" s="243" t="n"/>
      <c r="BG121" s="243" t="n"/>
      <c r="BH121" s="243" t="n"/>
      <c r="BI121" s="1524" t="n"/>
      <c r="BJ121" s="1524" t="n"/>
      <c r="BK121" s="1524" t="n"/>
      <c r="BL121" s="243" t="n"/>
      <c r="BM121" s="243" t="n"/>
      <c r="BN121" s="243" t="n"/>
      <c r="BO121" s="243" t="n"/>
      <c r="BP121" s="243" t="n"/>
      <c r="BQ121" s="243" t="n"/>
      <c r="BR121" s="243" t="n"/>
      <c r="BS121" s="243" t="n"/>
      <c r="BT121" s="243" t="n"/>
      <c r="BU121" s="10" t="n"/>
      <c r="BV121" s="10" t="n"/>
      <c r="BW121" s="10" t="n"/>
      <c r="BX121" s="283" t="n"/>
      <c r="BY121" s="283" t="n"/>
      <c r="BZ121" s="283" t="n"/>
      <c r="CA121" s="283" t="n"/>
      <c r="CB121" s="283" t="n"/>
      <c r="CC121" s="283" t="n"/>
      <c r="CD121" s="283" t="n"/>
      <c r="CE121" s="283" t="n"/>
      <c r="CF121" s="283" t="n"/>
      <c r="CG121" s="283" t="n"/>
      <c r="CH121" s="283" t="n"/>
      <c r="CI121" s="283" t="n"/>
      <c r="CJ121" s="283" t="n"/>
    </row>
    <row r="122">
      <c r="A122" s="355" t="n"/>
      <c r="B122" s="1174" t="n"/>
      <c r="C122" s="692" t="n"/>
      <c r="D122" s="692" t="n"/>
      <c r="E122" s="692" t="n"/>
      <c r="F122" s="692" t="n"/>
      <c r="G122" s="692" t="n"/>
      <c r="H122" s="692" t="n"/>
      <c r="I122" s="692" t="n"/>
      <c r="J122" s="692" t="n"/>
      <c r="K122" s="692" t="n"/>
      <c r="L122" s="692" t="n"/>
      <c r="M122" s="692" t="n"/>
      <c r="N122" s="692" t="n"/>
      <c r="O122" s="692" t="n"/>
      <c r="P122" s="692" t="n"/>
      <c r="Q122" s="692" t="n"/>
      <c r="R122" s="692" t="n"/>
      <c r="S122" s="692" t="n"/>
      <c r="T122" s="692" t="n"/>
      <c r="U122" s="692" t="n"/>
      <c r="V122" s="692" t="n"/>
      <c r="W122" s="692" t="n"/>
      <c r="X122" s="692" t="n"/>
      <c r="Y122" s="692" t="n"/>
      <c r="Z122" s="692" t="n"/>
      <c r="AA122" s="692" t="n"/>
      <c r="AB122" s="692" t="n"/>
      <c r="AC122" s="692" t="n"/>
      <c r="AD122" s="692" t="n"/>
      <c r="AE122" s="692" t="n"/>
      <c r="AF122" s="692" t="n"/>
      <c r="AG122" s="692" t="n"/>
      <c r="AH122" s="692" t="n"/>
      <c r="AI122" s="692" t="n"/>
      <c r="AJ122" s="692" t="n"/>
      <c r="AK122" s="692" t="n"/>
      <c r="AL122" s="692" t="n"/>
      <c r="AM122" s="692" t="n"/>
      <c r="AN122" s="692" t="n"/>
      <c r="AO122" s="692" t="n"/>
      <c r="AP122" s="693" t="n"/>
      <c r="AQ122" s="693" t="n"/>
      <c r="AR122" s="693" t="n"/>
      <c r="AS122" s="693" t="n"/>
      <c r="AT122" s="693" t="n"/>
      <c r="AU122" s="693" t="n"/>
      <c r="AV122" s="693" t="n"/>
      <c r="AW122" s="693" t="n"/>
      <c r="AX122" s="242" t="n"/>
      <c r="AY122" s="242" t="n"/>
      <c r="AZ122" s="242" t="n"/>
      <c r="BA122" s="242" t="n"/>
      <c r="BB122" s="242" t="n"/>
      <c r="BC122" s="242" t="n"/>
      <c r="BD122" s="242" t="n"/>
      <c r="BE122" s="242" t="n"/>
      <c r="BF122" s="242" t="n"/>
      <c r="BG122" s="242" t="n"/>
      <c r="BH122" s="1835" t="n"/>
      <c r="BI122" s="1835" t="n"/>
      <c r="BJ122" s="1835" t="n"/>
      <c r="BK122" s="10" t="n"/>
      <c r="BL122" s="10" t="n"/>
      <c r="BM122" s="10" t="n"/>
      <c r="BN122" s="10" t="n"/>
      <c r="BO122" s="10" t="n"/>
      <c r="BP122" s="10" t="n"/>
      <c r="BQ122" s="10" t="n"/>
      <c r="BR122" s="10" t="n"/>
      <c r="BS122" s="10" t="n"/>
      <c r="BT122" s="10" t="n"/>
      <c r="BU122" s="10" t="n"/>
      <c r="BV122" s="10" t="n"/>
      <c r="BW122" s="356" t="n"/>
      <c r="BX122" s="356" t="n"/>
      <c r="BY122" s="356" t="n"/>
      <c r="BZ122" s="356" t="n"/>
      <c r="CA122" s="356" t="n"/>
      <c r="CB122" s="356" t="n"/>
      <c r="CC122" s="356" t="n"/>
      <c r="CD122" s="1" t="n"/>
      <c r="CE122" s="1" t="n"/>
      <c r="CF122" s="1" t="n"/>
      <c r="CG122" s="1" t="n"/>
      <c r="CH122" s="1" t="n"/>
      <c r="CI122" s="1" t="n"/>
      <c r="CJ122" s="1" t="n"/>
    </row>
    <row r="123">
      <c r="A123" s="524" t="n"/>
      <c r="B123" s="692" t="n"/>
      <c r="C123" s="692" t="n"/>
      <c r="D123" s="692" t="n"/>
      <c r="E123" s="692" t="n"/>
      <c r="F123" s="692" t="n"/>
      <c r="G123" s="692" t="n"/>
      <c r="H123" s="692" t="n"/>
      <c r="I123" s="692" t="n"/>
      <c r="J123" s="692" t="n"/>
      <c r="K123" s="692" t="n"/>
      <c r="L123" s="692" t="n"/>
      <c r="M123" s="692" t="n"/>
      <c r="N123" s="692" t="n"/>
      <c r="O123" s="692" t="n"/>
      <c r="P123" s="692" t="n"/>
      <c r="Q123" s="692" t="n"/>
      <c r="R123" s="692" t="n"/>
      <c r="S123" s="692" t="n"/>
      <c r="T123" s="692" t="n"/>
      <c r="U123" s="692" t="n"/>
      <c r="V123" s="692" t="n"/>
      <c r="W123" s="692" t="n"/>
      <c r="X123" s="692" t="n"/>
      <c r="Y123" s="692" t="n"/>
      <c r="Z123" s="692" t="n"/>
      <c r="AA123" s="692" t="n"/>
      <c r="AB123" s="692" t="n"/>
      <c r="AC123" s="692" t="n"/>
      <c r="AD123" s="692" t="n"/>
      <c r="AE123" s="692" t="n"/>
      <c r="AF123" s="692" t="n"/>
      <c r="AG123" s="692" t="n"/>
      <c r="AH123" s="692" t="n"/>
      <c r="AI123" s="692" t="n"/>
      <c r="AJ123" s="692" t="n"/>
      <c r="AK123" s="692" t="n"/>
      <c r="AL123" s="692" t="n"/>
      <c r="AM123" s="692" t="n"/>
      <c r="AN123" s="692" t="n"/>
      <c r="AO123" s="692" t="n"/>
      <c r="AP123" s="283" t="n"/>
      <c r="AQ123" s="283" t="n"/>
      <c r="AR123" s="283" t="n"/>
      <c r="AS123" s="283" t="n"/>
      <c r="AT123" s="283" t="n"/>
      <c r="AU123" s="283" t="n"/>
      <c r="AV123" s="283" t="n"/>
      <c r="AW123" s="283" t="n"/>
      <c r="AX123" s="243" t="n"/>
      <c r="AY123" s="243" t="n"/>
      <c r="AZ123" s="243" t="n"/>
      <c r="BA123" s="243" t="n"/>
      <c r="BB123" s="243" t="n"/>
      <c r="BC123" s="243" t="n"/>
      <c r="BD123" s="243" t="n"/>
      <c r="BE123" s="243" t="n"/>
      <c r="BF123" s="243" t="n"/>
      <c r="BG123" s="243" t="n"/>
      <c r="BH123" s="1524" t="n"/>
      <c r="BI123" s="1524" t="n"/>
      <c r="BJ123" s="1524" t="n"/>
      <c r="BK123" s="10" t="n"/>
      <c r="BL123" s="10" t="n"/>
      <c r="BM123" s="10" t="n"/>
      <c r="BN123" s="10" t="n"/>
      <c r="BO123" s="10" t="n"/>
      <c r="BP123" s="10" t="n"/>
      <c r="BQ123" s="10" t="n"/>
      <c r="BR123" s="10" t="n"/>
      <c r="BS123" s="10" t="n"/>
      <c r="BT123" s="10" t="n"/>
      <c r="BU123" s="10" t="n"/>
      <c r="BV123" s="10" t="n"/>
      <c r="BW123" s="524" t="n"/>
      <c r="BX123" s="524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</row>
    <row r="124">
      <c r="A124" s="146" t="n"/>
      <c r="B124" s="692" t="n"/>
      <c r="C124" s="692" t="n"/>
      <c r="D124" s="692" t="n"/>
      <c r="E124" s="692" t="n"/>
      <c r="F124" s="692" t="n"/>
      <c r="G124" s="692" t="n"/>
      <c r="H124" s="692" t="n"/>
      <c r="I124" s="692" t="n"/>
      <c r="J124" s="692" t="n"/>
      <c r="K124" s="692" t="n"/>
      <c r="L124" s="692" t="n"/>
      <c r="M124" s="692" t="n"/>
      <c r="N124" s="692" t="n"/>
      <c r="O124" s="692" t="n"/>
      <c r="P124" s="692" t="n"/>
      <c r="Q124" s="692" t="n"/>
      <c r="R124" s="692" t="n"/>
      <c r="S124" s="692" t="n"/>
      <c r="T124" s="692" t="n"/>
      <c r="U124" s="692" t="n"/>
      <c r="V124" s="692" t="n"/>
      <c r="W124" s="692" t="n"/>
      <c r="X124" s="692" t="n"/>
      <c r="Y124" s="692" t="n"/>
      <c r="Z124" s="692" t="n"/>
      <c r="AA124" s="692" t="n"/>
      <c r="AB124" s="692" t="n"/>
      <c r="AC124" s="692" t="n"/>
      <c r="AD124" s="692" t="n"/>
      <c r="AE124" s="692" t="n"/>
      <c r="AF124" s="692" t="n"/>
      <c r="AG124" s="692" t="n"/>
      <c r="AH124" s="692" t="n"/>
      <c r="AI124" s="692" t="n"/>
      <c r="AJ124" s="692" t="n"/>
      <c r="AK124" s="692" t="n"/>
      <c r="AL124" s="692" t="n"/>
      <c r="AM124" s="692" t="n"/>
      <c r="AN124" s="692" t="n"/>
      <c r="AO124" s="692" t="n"/>
      <c r="AP124" s="693" t="n"/>
      <c r="AQ124" s="693" t="n"/>
      <c r="AR124" s="693" t="n"/>
      <c r="AS124" s="693" t="n"/>
      <c r="AT124" s="693" t="n"/>
      <c r="AU124" s="693" t="n"/>
      <c r="AV124" s="693" t="n"/>
      <c r="AW124" s="693" t="n"/>
      <c r="AX124" s="10" t="n"/>
      <c r="AY124" s="10" t="n"/>
      <c r="AZ124" s="10" t="n"/>
      <c r="BA124" s="10" t="n"/>
      <c r="BB124" s="10" t="n"/>
      <c r="BC124" s="10" t="n"/>
      <c r="BD124" s="10" t="n"/>
      <c r="BE124" s="10" t="n"/>
      <c r="BF124" s="10" t="n"/>
      <c r="BG124" s="10" t="n"/>
      <c r="BH124" s="1550" t="n"/>
      <c r="BI124" s="1550" t="n"/>
      <c r="BJ124" s="1550" t="n"/>
      <c r="BK124" s="10" t="n"/>
      <c r="BL124" s="10" t="n"/>
      <c r="BM124" s="10" t="n"/>
      <c r="BN124" s="10" t="n"/>
      <c r="BO124" s="10" t="n"/>
      <c r="BP124" s="10" t="n"/>
      <c r="BQ124" s="10" t="n"/>
      <c r="BR124" s="10" t="n"/>
      <c r="BS124" s="10" t="n"/>
      <c r="BT124" s="10" t="n"/>
      <c r="BU124" s="10" t="n"/>
      <c r="BV124" s="10" t="n"/>
      <c r="BW124" s="146" t="n"/>
      <c r="BX124" s="146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</row>
    <row r="125">
      <c r="A125" s="242" t="n"/>
      <c r="B125" s="692" t="n"/>
      <c r="C125" s="692" t="n"/>
      <c r="D125" s="692" t="n"/>
      <c r="E125" s="692" t="n"/>
      <c r="F125" s="692" t="n"/>
      <c r="G125" s="692" t="n"/>
      <c r="H125" s="692" t="n"/>
      <c r="I125" s="692" t="n"/>
      <c r="J125" s="692" t="n"/>
      <c r="K125" s="692" t="n"/>
      <c r="L125" s="692" t="n"/>
      <c r="M125" s="692" t="n"/>
      <c r="N125" s="692" t="n"/>
      <c r="O125" s="692" t="n"/>
      <c r="P125" s="692" t="n"/>
      <c r="Q125" s="692" t="n"/>
      <c r="R125" s="692" t="n"/>
      <c r="S125" s="692" t="n"/>
      <c r="T125" s="692" t="n"/>
      <c r="U125" s="692" t="n"/>
      <c r="V125" s="692" t="n"/>
      <c r="W125" s="692" t="n"/>
      <c r="X125" s="692" t="n"/>
      <c r="Y125" s="692" t="n"/>
      <c r="Z125" s="692" t="n"/>
      <c r="AA125" s="692" t="n"/>
      <c r="AB125" s="692" t="n"/>
      <c r="AC125" s="692" t="n"/>
      <c r="AD125" s="692" t="n"/>
      <c r="AE125" s="692" t="n"/>
      <c r="AF125" s="692" t="n"/>
      <c r="AG125" s="692" t="n"/>
      <c r="AH125" s="692" t="n"/>
      <c r="AI125" s="692" t="n"/>
      <c r="AJ125" s="692" t="n"/>
      <c r="AK125" s="692" t="n"/>
      <c r="AL125" s="692" t="n"/>
      <c r="AM125" s="692" t="n"/>
      <c r="AN125" s="692" t="n"/>
      <c r="AO125" s="692" t="n"/>
      <c r="AP125" s="693" t="n"/>
      <c r="AQ125" s="693" t="n"/>
      <c r="AR125" s="693" t="n"/>
      <c r="AS125" s="693" t="n"/>
      <c r="AT125" s="693" t="n"/>
      <c r="AU125" s="693" t="n"/>
      <c r="AV125" s="693" t="n"/>
      <c r="AW125" s="693" t="n"/>
      <c r="AX125" s="10" t="n"/>
      <c r="AY125" s="10" t="n"/>
      <c r="AZ125" s="10" t="n"/>
      <c r="BA125" s="10" t="n"/>
      <c r="BB125" s="10" t="n"/>
      <c r="BC125" s="10" t="n"/>
      <c r="BD125" s="10" t="n"/>
      <c r="BE125" s="10" t="n"/>
      <c r="BF125" s="10" t="n"/>
      <c r="BG125" s="10" t="n"/>
      <c r="BH125" s="1550" t="n"/>
      <c r="BI125" s="1550" t="n"/>
      <c r="BJ125" s="1550" t="n"/>
      <c r="BK125" s="10" t="n"/>
      <c r="BL125" s="10" t="n"/>
      <c r="BM125" s="10" t="n"/>
      <c r="BN125" s="10" t="n"/>
      <c r="BO125" s="10" t="n"/>
      <c r="BP125" s="10" t="n"/>
      <c r="BQ125" s="10" t="n"/>
      <c r="BR125" s="10" t="n"/>
      <c r="BS125" s="10" t="n"/>
      <c r="BT125" s="10" t="n"/>
      <c r="BU125" s="10" t="n"/>
      <c r="BV125" s="10" t="n"/>
      <c r="BW125" s="242" t="n"/>
      <c r="BX125" s="242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</row>
    <row r="126">
      <c r="A126" s="243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  <c r="AL126" s="10" t="n"/>
      <c r="AM126" s="10" t="n"/>
      <c r="AN126" s="10" t="n"/>
      <c r="AO126" s="10" t="n"/>
      <c r="AP126" s="10" t="n"/>
      <c r="AQ126" s="10" t="n"/>
      <c r="AR126" s="10" t="n"/>
      <c r="AS126" s="10" t="n"/>
      <c r="AT126" s="10" t="n"/>
      <c r="AU126" s="10" t="n"/>
      <c r="AV126" s="10" t="n"/>
      <c r="AW126" s="10" t="n"/>
      <c r="AX126" s="10" t="n"/>
      <c r="AY126" s="10" t="n"/>
      <c r="AZ126" s="10" t="n"/>
      <c r="BA126" s="10" t="n"/>
      <c r="BB126" s="10" t="n"/>
      <c r="BC126" s="10" t="n"/>
      <c r="BD126" s="10" t="n"/>
      <c r="BE126" s="10" t="n"/>
      <c r="BF126" s="10" t="n"/>
      <c r="BG126" s="10" t="n"/>
      <c r="BH126" s="1550" t="n"/>
      <c r="BI126" s="1550" t="n"/>
      <c r="BJ126" s="1550" t="n"/>
      <c r="BK126" s="10" t="n"/>
      <c r="BL126" s="10" t="n"/>
      <c r="BM126" s="10" t="n"/>
      <c r="BN126" s="10" t="n"/>
      <c r="BO126" s="10" t="n"/>
      <c r="BP126" s="10" t="n"/>
      <c r="BQ126" s="10" t="n"/>
      <c r="BR126" s="10" t="n"/>
      <c r="BS126" s="10" t="n"/>
      <c r="BT126" s="10" t="n"/>
      <c r="BU126" s="10" t="n"/>
      <c r="BV126" s="10" t="n"/>
      <c r="BW126" s="243" t="n"/>
      <c r="BX126" s="243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X13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</row>
    <row r="2">
      <c r="A2" s="1" t="n"/>
      <c r="B2" s="2" t="inlineStr">
        <is>
          <t>МИНИСТЕРСТВО ОБРАЗОВАНИЯ РЕСПУБЛИКИ БЕЛАРУСЬ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4" t="n"/>
      <c r="BX2" s="1" t="n"/>
    </row>
    <row r="3">
      <c r="A3" s="1" t="n"/>
      <c r="B3" s="2" t="inlineStr">
        <is>
          <t>Учреждение образования "Белорусский государственный технологический университет"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4" t="n"/>
      <c r="BX3" s="1" t="n"/>
    </row>
    <row r="4">
      <c r="A4" s="1" t="n"/>
      <c r="B4" s="10" t="n"/>
      <c r="C4" s="1" t="n"/>
      <c r="D4" s="1" t="n"/>
      <c r="E4" s="1" t="n"/>
      <c r="F4" s="2" t="n"/>
      <c r="G4" s="284" t="inlineStr">
        <is>
          <t>УТВЕРЖДЕНО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1052" t="inlineStr">
        <is>
          <t>УЧЕБНЫЙ ПЛАН</t>
        </is>
      </c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4" t="n"/>
      <c r="BT4" s="4" t="n"/>
      <c r="BU4" s="4" t="n"/>
      <c r="BV4" s="4" t="n"/>
      <c r="BW4" s="4" t="n"/>
      <c r="BX4" s="1" t="n"/>
    </row>
    <row r="5">
      <c r="A5" s="1" t="n"/>
      <c r="B5" s="10" t="n"/>
      <c r="C5" s="1" t="n"/>
      <c r="D5" s="1" t="n"/>
      <c r="E5" s="1" t="n"/>
      <c r="F5" s="2" t="n"/>
      <c r="G5" s="28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105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286" t="n"/>
      <c r="BN5" s="286" t="n"/>
      <c r="BO5" s="286" t="n"/>
      <c r="BP5" s="286" t="n"/>
      <c r="BQ5" s="286" t="n"/>
      <c r="BR5" s="286" t="n"/>
      <c r="BS5" s="286" t="n"/>
      <c r="BT5" s="286" t="n"/>
      <c r="BU5" s="286" t="n"/>
      <c r="BV5" s="286" t="n"/>
      <c r="BW5" s="286" t="n"/>
      <c r="BX5" s="1" t="n"/>
    </row>
    <row r="6">
      <c r="A6" s="1" t="n"/>
      <c r="B6" s="10" t="n"/>
      <c r="C6" s="1" t="n"/>
      <c r="D6" s="1" t="n"/>
      <c r="E6" s="1" t="n"/>
      <c r="F6" s="284" t="n"/>
      <c r="G6" s="284" t="inlineStr">
        <is>
          <t>Ректором БГТУ</t>
        </is>
      </c>
      <c r="H6" s="284" t="n"/>
      <c r="I6" s="284" t="n"/>
      <c r="J6" s="284" t="n"/>
      <c r="K6" s="284" t="n"/>
      <c r="L6" s="284" t="n"/>
      <c r="M6" s="284" t="n"/>
      <c r="N6" s="284" t="n"/>
      <c r="O6" s="20" t="n"/>
      <c r="P6" s="20" t="n"/>
      <c r="Q6" s="20" t="n"/>
      <c r="R6" s="1" t="n"/>
      <c r="S6" s="1052" t="n"/>
      <c r="T6" s="1" t="n"/>
      <c r="U6" s="1052" t="n"/>
      <c r="V6" s="1052" t="n"/>
      <c r="W6" s="535" t="inlineStr">
        <is>
          <t>Специальность:</t>
        </is>
      </c>
      <c r="X6" s="1052" t="n"/>
      <c r="Y6" s="1052" t="n"/>
      <c r="Z6" s="1052" t="n"/>
      <c r="AA6" s="1052" t="n"/>
      <c r="AB6" s="1" t="n"/>
      <c r="AC6" s="535" t="n"/>
      <c r="AD6" s="535" t="n"/>
      <c r="AE6" s="535" t="n"/>
      <c r="AF6" s="537" t="inlineStr">
        <is>
          <t>7-06-0716-03  Приборостроение</t>
        </is>
      </c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052" t="n"/>
      <c r="AY6" s="1052" t="n"/>
      <c r="AZ6" s="1052" t="n"/>
      <c r="BA6" s="1052" t="n"/>
      <c r="BB6" s="1052" t="n"/>
      <c r="BC6" s="18" t="inlineStr">
        <is>
          <t>Степень: Магистр</t>
        </is>
      </c>
      <c r="BD6" s="18" t="n"/>
      <c r="BE6" s="18" t="n"/>
      <c r="BF6" s="18" t="n"/>
      <c r="BG6" s="18" t="n"/>
      <c r="BH6" s="18" t="n"/>
      <c r="BI6" s="18" t="n"/>
      <c r="BJ6" s="18" t="n"/>
      <c r="BK6" s="18" t="n"/>
      <c r="BL6" s="18" t="n"/>
      <c r="BM6" s="18" t="n"/>
      <c r="BN6" s="18" t="n"/>
      <c r="BO6" s="18" t="n"/>
      <c r="BP6" s="18" t="n"/>
      <c r="BQ6" s="289" t="n"/>
      <c r="BR6" s="289" t="n"/>
      <c r="BS6" s="289" t="n"/>
      <c r="BT6" s="1" t="n"/>
      <c r="BU6" s="1" t="n"/>
      <c r="BV6" s="1" t="n"/>
      <c r="BW6" s="1" t="n"/>
      <c r="BX6" s="1" t="n"/>
    </row>
    <row r="7">
      <c r="A7" s="1" t="n"/>
      <c r="B7" s="10" t="n"/>
      <c r="C7" s="1" t="n"/>
      <c r="D7" s="1" t="n"/>
      <c r="E7" s="1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31" t="n"/>
      <c r="P7" s="31" t="n"/>
      <c r="Q7" s="31" t="n"/>
      <c r="R7" s="31" t="n"/>
      <c r="S7" s="31" t="n"/>
      <c r="T7" s="31" t="n"/>
      <c r="U7" s="31" t="n"/>
      <c r="V7" s="31" t="n"/>
      <c r="W7" s="31" t="n"/>
      <c r="X7" s="31" t="n"/>
      <c r="Y7" s="31" t="n"/>
      <c r="Z7" s="31" t="n"/>
      <c r="AA7" s="31" t="n"/>
      <c r="AB7" s="15" t="n"/>
      <c r="AC7" s="8" t="n"/>
      <c r="AD7" s="8" t="n"/>
      <c r="AE7" s="8" t="n"/>
      <c r="AF7" s="8" t="n"/>
      <c r="AG7" s="8" t="n"/>
      <c r="AH7" s="8" t="n"/>
      <c r="AI7" s="8" t="n"/>
      <c r="AJ7" s="8" t="n"/>
      <c r="AK7" s="8" t="n"/>
      <c r="AL7" s="8" t="n"/>
      <c r="AM7" s="8" t="n"/>
      <c r="AN7" s="8" t="n"/>
      <c r="AO7" s="8" t="n"/>
      <c r="AP7" s="8" t="n"/>
      <c r="AQ7" s="8" t="n"/>
      <c r="AR7" s="8" t="n"/>
      <c r="AS7" s="8" t="n"/>
      <c r="AT7" s="8" t="n"/>
      <c r="AU7" s="8" t="n"/>
      <c r="AV7" s="8" t="n"/>
      <c r="AW7" s="8" t="n"/>
      <c r="AX7" s="8" t="n"/>
      <c r="AY7" s="8" t="n"/>
      <c r="AZ7" s="8" t="n"/>
      <c r="BA7" s="8" t="n"/>
      <c r="BB7" s="8" t="n"/>
      <c r="BC7" s="21" t="n"/>
      <c r="BD7" s="21" t="n"/>
      <c r="BE7" s="21" t="n"/>
      <c r="BF7" s="21" t="n"/>
      <c r="BG7" s="21" t="n"/>
      <c r="BH7" s="21" t="n"/>
      <c r="BI7" s="21" t="n"/>
      <c r="BJ7" s="21" t="n"/>
      <c r="BK7" s="21" t="n"/>
      <c r="BL7" s="21" t="n"/>
      <c r="BM7" s="21" t="n"/>
      <c r="BN7" s="21" t="n"/>
      <c r="BO7" s="21" t="n"/>
      <c r="BP7" s="21" t="n"/>
      <c r="BQ7" s="21" t="n"/>
      <c r="BR7" s="21" t="n"/>
      <c r="BS7" s="21" t="n"/>
      <c r="BT7" s="1" t="n"/>
      <c r="BU7" s="1" t="n"/>
      <c r="BV7" s="1" t="n"/>
      <c r="BW7" s="1" t="n"/>
      <c r="BX7" s="1" t="n"/>
    </row>
    <row r="8">
      <c r="A8" s="1" t="n"/>
      <c r="B8" s="10" t="n"/>
      <c r="C8" s="1" t="n"/>
      <c r="D8" s="1" t="n"/>
      <c r="E8" s="1" t="n"/>
      <c r="F8" s="284" t="n"/>
      <c r="G8" s="284" t="inlineStr">
        <is>
          <t>И.В. Войтовым</t>
        </is>
      </c>
      <c r="H8" s="284" t="n"/>
      <c r="I8" s="284" t="n"/>
      <c r="J8" s="284" t="n"/>
      <c r="K8" s="284" t="n"/>
      <c r="L8" s="284" t="n"/>
      <c r="M8" s="284" t="n"/>
      <c r="N8" s="284" t="n"/>
      <c r="O8" s="31" t="n"/>
      <c r="P8" s="31" t="n"/>
      <c r="Q8" s="31" t="n"/>
      <c r="R8" s="31" t="n"/>
      <c r="S8" s="31" t="n"/>
      <c r="T8" s="1" t="n"/>
      <c r="U8" s="534" t="n"/>
      <c r="V8" s="534" t="n"/>
      <c r="W8" s="534" t="n"/>
      <c r="X8" s="1508" t="inlineStr">
        <is>
          <t>Профилизация:</t>
        </is>
      </c>
      <c r="Y8" s="534" t="n"/>
      <c r="Z8" s="534" t="n"/>
      <c r="AA8" s="534" t="n"/>
      <c r="AB8" s="534" t="n"/>
      <c r="AC8" s="1" t="n"/>
      <c r="AD8" s="1" t="n"/>
      <c r="AE8" s="1508" t="n"/>
      <c r="AF8" s="3683" t="inlineStr">
        <is>
          <t>Приборы  и методы контроля природной среды, веществ, материалов и изделий</t>
        </is>
      </c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534" t="n"/>
      <c r="BA8" s="534" t="n"/>
      <c r="BB8" s="534" t="n"/>
      <c r="BC8" s="1563" t="inlineStr">
        <is>
          <t xml:space="preserve">Срок обучения: </t>
        </is>
      </c>
      <c r="BD8" s="1563" t="n"/>
      <c r="BE8" s="1563" t="n"/>
      <c r="BF8" s="1563" t="n"/>
      <c r="BG8" s="1563" t="n"/>
      <c r="BH8" s="1563" t="n"/>
      <c r="BI8" s="901" t="inlineStr">
        <is>
          <t>2,5 года</t>
        </is>
      </c>
      <c r="BJ8" s="901" t="n"/>
      <c r="BK8" s="901" t="n"/>
      <c r="BL8" s="901" t="n"/>
      <c r="BM8" s="901" t="n"/>
      <c r="BN8" s="901" t="n"/>
      <c r="BO8" s="901" t="n"/>
      <c r="BP8" s="901" t="n"/>
      <c r="BQ8" s="901" t="n"/>
      <c r="BR8" s="901" t="n"/>
      <c r="BS8" s="901" t="n"/>
      <c r="BT8" s="1" t="n"/>
      <c r="BU8" s="1" t="n"/>
      <c r="BV8" s="1" t="n"/>
      <c r="BW8" s="1" t="n"/>
      <c r="BX8" s="1" t="n"/>
    </row>
    <row r="9">
      <c r="A9" s="1" t="n"/>
      <c r="B9" s="25" t="n"/>
      <c r="C9" s="1" t="n"/>
      <c r="D9" s="1" t="n"/>
      <c r="E9" s="1" t="n"/>
      <c r="F9" s="284" t="n"/>
      <c r="G9" s="284" t="inlineStr">
        <is>
          <t>03.05.2023</t>
        </is>
      </c>
      <c r="H9" s="284" t="n"/>
      <c r="I9" s="284" t="n"/>
      <c r="J9" s="284" t="n"/>
      <c r="K9" s="284" t="n"/>
      <c r="L9" s="284" t="n"/>
      <c r="M9" s="284" t="n"/>
      <c r="N9" s="284" t="n"/>
      <c r="O9" s="31" t="n"/>
      <c r="P9" s="31" t="n"/>
      <c r="Q9" s="31" t="n"/>
      <c r="R9" s="31" t="n"/>
      <c r="S9" s="31" t="n"/>
      <c r="T9" s="1" t="n"/>
      <c r="U9" s="785" t="n"/>
      <c r="V9" s="785" t="n"/>
      <c r="W9" s="785" t="n"/>
      <c r="X9" s="785" t="n"/>
      <c r="Y9" s="785" t="n"/>
      <c r="Z9" s="785" t="n"/>
      <c r="AA9" s="1" t="n"/>
      <c r="AB9" s="785" t="n"/>
      <c r="AC9" s="785" t="n"/>
      <c r="AD9" s="785" t="n"/>
      <c r="AE9" s="785" t="n"/>
      <c r="AF9" s="785" t="n"/>
      <c r="AG9" s="785" t="n"/>
      <c r="AH9" s="785" t="n"/>
      <c r="AI9" s="785" t="n"/>
      <c r="AJ9" s="785" t="n"/>
      <c r="AK9" s="785" t="n"/>
      <c r="AL9" s="785" t="n"/>
      <c r="AM9" s="785" t="n"/>
      <c r="AN9" s="785" t="n"/>
      <c r="AO9" s="785" t="n"/>
      <c r="AP9" s="785" t="n"/>
      <c r="AQ9" s="785" t="n"/>
      <c r="AR9" s="785" t="n"/>
      <c r="AS9" s="785" t="n"/>
      <c r="AT9" s="785" t="n"/>
      <c r="AU9" s="785" t="n"/>
      <c r="AV9" s="785" t="n"/>
      <c r="AW9" s="785" t="n"/>
      <c r="AX9" s="3523" t="n"/>
      <c r="AY9" s="2130" t="n"/>
      <c r="AZ9" s="2130" t="n"/>
      <c r="BA9" s="2130" t="n"/>
      <c r="BB9" s="2130" t="n"/>
      <c r="BC9" s="29" t="n"/>
      <c r="BD9" s="29" t="n"/>
      <c r="BE9" s="29" t="n"/>
      <c r="BF9" s="29" t="n"/>
      <c r="BG9" s="29" t="n"/>
      <c r="BH9" s="29" t="n"/>
      <c r="BI9" s="29" t="n"/>
      <c r="BJ9" s="29" t="n"/>
      <c r="BK9" s="30" t="n"/>
      <c r="BL9" s="24" t="n"/>
      <c r="BM9" s="29" t="n"/>
      <c r="BN9" s="30" t="n"/>
      <c r="BO9" s="29" t="n"/>
      <c r="BP9" s="29" t="n"/>
      <c r="BQ9" s="29" t="n"/>
      <c r="BR9" s="29" t="n"/>
      <c r="BS9" s="29" t="n"/>
      <c r="BT9" s="1" t="n"/>
      <c r="BU9" s="1" t="n"/>
      <c r="BV9" s="1" t="n"/>
      <c r="BW9" s="1" t="n"/>
      <c r="BX9" s="1" t="n"/>
    </row>
    <row r="10">
      <c r="A10" s="1" t="n"/>
      <c r="B10" s="25" t="n"/>
      <c r="C10" s="1" t="n"/>
      <c r="D10" s="1" t="n"/>
      <c r="E10" s="1" t="n"/>
      <c r="F10" s="284" t="n"/>
      <c r="G10" s="3" t="inlineStr">
        <is>
          <t>Регистрационный № 06-07-042/уч.</t>
        </is>
      </c>
      <c r="H10" s="284" t="n"/>
      <c r="I10" s="284" t="n"/>
      <c r="J10" s="284" t="n"/>
      <c r="K10" s="284" t="n"/>
      <c r="L10" s="284" t="n"/>
      <c r="M10" s="284" t="n"/>
      <c r="N10" s="284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691" t="n"/>
      <c r="AY10" s="691" t="n"/>
      <c r="AZ10" s="691" t="n"/>
      <c r="BA10" s="691" t="n"/>
      <c r="BB10" s="691" t="n"/>
      <c r="BC10" s="18" t="inlineStr">
        <is>
          <t xml:space="preserve">Форма получения образования: заочная </t>
        </is>
      </c>
      <c r="BD10" s="18" t="n"/>
      <c r="BE10" s="18" t="n"/>
      <c r="BF10" s="18" t="n"/>
      <c r="BG10" s="18" t="n"/>
      <c r="BH10" s="18" t="n"/>
      <c r="BI10" s="18" t="n"/>
      <c r="BJ10" s="18" t="n"/>
      <c r="BK10" s="18" t="n"/>
      <c r="BL10" s="18" t="n"/>
      <c r="BM10" s="18" t="n"/>
      <c r="BN10" s="18" t="n"/>
      <c r="BO10" s="18" t="n"/>
      <c r="BP10" s="18" t="n"/>
      <c r="BQ10" s="18" t="n"/>
      <c r="BR10" s="18" t="n"/>
      <c r="BS10" s="18" t="n"/>
      <c r="BT10" s="1" t="n"/>
      <c r="BU10" s="1" t="n"/>
      <c r="BV10" s="1" t="n"/>
      <c r="BW10" s="1" t="n"/>
      <c r="BX10" s="1" t="n"/>
    </row>
    <row r="11">
      <c r="A11" s="1" t="n"/>
      <c r="B11" s="32" t="n"/>
      <c r="C11" s="1511" t="n"/>
      <c r="D11" s="1511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99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224" t="n"/>
      <c r="BX11" s="1" t="n"/>
    </row>
    <row r="12">
      <c r="A12" s="99" t="n"/>
      <c r="B12" s="20" t="n"/>
      <c r="C12" s="20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inlineStr">
        <is>
          <t>II. Сводные данные по бюджету времени (в неделях)</t>
        </is>
      </c>
      <c r="BP12" s="46" t="n"/>
      <c r="BQ12" s="46" t="n"/>
      <c r="BR12" s="46" t="n"/>
      <c r="BS12" s="46" t="n"/>
      <c r="BT12" s="46" t="n"/>
      <c r="BU12" s="46" t="n"/>
      <c r="BV12" s="46" t="n"/>
      <c r="BW12" s="1" t="n"/>
      <c r="BX12" s="1" t="n"/>
    </row>
    <row r="13">
      <c r="A13" s="32" t="n"/>
      <c r="B13" s="3747" t="inlineStr">
        <is>
          <t>КУРСЫ</t>
        </is>
      </c>
      <c r="C13" s="301" t="inlineStr">
        <is>
          <t>сентябрь</t>
        </is>
      </c>
      <c r="D13" s="50" t="n"/>
      <c r="E13" s="50" t="n"/>
      <c r="F13" s="51" t="n"/>
      <c r="G13" s="547" t="n"/>
      <c r="H13" s="49" t="inlineStr">
        <is>
          <t>октябрь</t>
        </is>
      </c>
      <c r="I13" s="50" t="n"/>
      <c r="J13" s="51" t="n"/>
      <c r="K13" s="549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549" t="n"/>
      <c r="U13" s="49" t="inlineStr">
        <is>
          <t>январь</t>
        </is>
      </c>
      <c r="V13" s="50" t="n"/>
      <c r="W13" s="51" t="n"/>
      <c r="X13" s="547" t="n"/>
      <c r="Y13" s="695" t="n"/>
      <c r="Z13" s="49" t="inlineStr">
        <is>
          <t>февраль</t>
        </is>
      </c>
      <c r="AA13" s="50" t="n"/>
      <c r="AB13" s="51" t="n"/>
      <c r="AC13" s="550" t="n"/>
      <c r="AD13" s="49" t="inlineStr">
        <is>
          <t>март</t>
        </is>
      </c>
      <c r="AE13" s="50" t="n"/>
      <c r="AF13" s="50" t="n"/>
      <c r="AG13" s="51" t="n"/>
      <c r="AH13" s="550" t="n"/>
      <c r="AI13" s="49" t="inlineStr">
        <is>
          <t>апрель</t>
        </is>
      </c>
      <c r="AJ13" s="50" t="n"/>
      <c r="AK13" s="51" t="n"/>
      <c r="AL13" s="550" t="n"/>
      <c r="AM13" s="49" t="inlineStr">
        <is>
          <t>май</t>
        </is>
      </c>
      <c r="AN13" s="50" t="n"/>
      <c r="AO13" s="50" t="n"/>
      <c r="AP13" s="51" t="n"/>
      <c r="AQ13" s="49" t="inlineStr">
        <is>
          <t>июнь</t>
        </is>
      </c>
      <c r="AR13" s="50" t="n"/>
      <c r="AS13" s="50" t="n"/>
      <c r="AT13" s="51" t="n"/>
      <c r="AU13" s="547" t="n"/>
      <c r="AV13" s="695" t="n"/>
      <c r="AW13" s="49" t="inlineStr">
        <is>
          <t>июль</t>
        </is>
      </c>
      <c r="AX13" s="50" t="n"/>
      <c r="AY13" s="51" t="n"/>
      <c r="AZ13" s="549" t="n"/>
      <c r="BA13" s="49" t="inlineStr">
        <is>
          <t>август</t>
        </is>
      </c>
      <c r="BB13" s="50" t="n"/>
      <c r="BC13" s="50" t="n"/>
      <c r="BD13" s="51" t="n"/>
      <c r="BE13" s="3748" t="inlineStr">
        <is>
          <t>Самостоятельная работа по изучению дисциплин учебного плана</t>
        </is>
      </c>
      <c r="BF13" s="53" t="n"/>
      <c r="BG13" s="697" t="inlineStr">
        <is>
          <t>Установочная сессия</t>
        </is>
      </c>
      <c r="BH13" s="552" t="n"/>
      <c r="BI13" s="699" t="inlineStr">
        <is>
          <t>Лабораторно-экзаменационная сессия</t>
        </is>
      </c>
      <c r="BJ13" s="695" t="n"/>
      <c r="BK13" s="2136" t="inlineStr">
        <is>
          <t>Производственные практики</t>
        </is>
      </c>
      <c r="BL13" s="661" t="n"/>
      <c r="BM13" s="699" t="inlineStr">
        <is>
          <t>Магистерская диссертация</t>
        </is>
      </c>
      <c r="BN13" s="695" t="n"/>
      <c r="BO13" s="699" t="inlineStr">
        <is>
          <t>Итоговая аттестация</t>
        </is>
      </c>
      <c r="BP13" s="695" t="n"/>
      <c r="BQ13" s="700" t="inlineStr">
        <is>
          <t>Всего</t>
        </is>
      </c>
      <c r="BR13" s="695" t="n"/>
      <c r="BS13" s="32" t="n"/>
      <c r="BT13" s="32" t="n"/>
      <c r="BU13" s="32" t="n"/>
      <c r="BV13" s="32" t="n"/>
      <c r="BW13" s="32" t="n"/>
      <c r="BX13" s="32" t="n"/>
    </row>
    <row r="14">
      <c r="A14" s="32" t="n"/>
      <c r="B14" s="3690" t="n"/>
      <c r="C14" s="2846" t="n">
        <v>1</v>
      </c>
      <c r="D14" s="2847" t="n">
        <v>8</v>
      </c>
      <c r="E14" s="2847" t="n">
        <v>15</v>
      </c>
      <c r="F14" s="2847" t="n">
        <v>22</v>
      </c>
      <c r="G14" s="2748" t="n">
        <v>29</v>
      </c>
      <c r="H14" s="2847" t="n">
        <v>6</v>
      </c>
      <c r="I14" s="2847" t="n">
        <v>13</v>
      </c>
      <c r="J14" s="2847" t="n">
        <v>20</v>
      </c>
      <c r="K14" s="2848" t="n">
        <v>27</v>
      </c>
      <c r="L14" s="2847" t="n">
        <v>3</v>
      </c>
      <c r="M14" s="2847" t="n">
        <v>10</v>
      </c>
      <c r="N14" s="2847" t="n">
        <v>17</v>
      </c>
      <c r="O14" s="2847" t="n">
        <v>24</v>
      </c>
      <c r="P14" s="2847" t="n">
        <v>1</v>
      </c>
      <c r="Q14" s="2847" t="n">
        <v>8</v>
      </c>
      <c r="R14" s="2847" t="n">
        <v>15</v>
      </c>
      <c r="S14" s="2847" t="n">
        <v>22</v>
      </c>
      <c r="T14" s="2848" t="n">
        <v>29</v>
      </c>
      <c r="U14" s="2847" t="n">
        <v>5</v>
      </c>
      <c r="V14" s="2847" t="n">
        <v>12</v>
      </c>
      <c r="W14" s="2847" t="n">
        <v>19</v>
      </c>
      <c r="X14" s="2848" t="n">
        <v>26</v>
      </c>
      <c r="Y14" s="141" t="n"/>
      <c r="Z14" s="2847" t="n">
        <v>2</v>
      </c>
      <c r="AA14" s="2847" t="n">
        <v>9</v>
      </c>
      <c r="AB14" s="2847" t="n">
        <v>16</v>
      </c>
      <c r="AC14" s="2748" t="n">
        <v>23</v>
      </c>
      <c r="AD14" s="2847" t="n">
        <v>2</v>
      </c>
      <c r="AE14" s="2847" t="n">
        <v>9</v>
      </c>
      <c r="AF14" s="2847" t="n">
        <v>16</v>
      </c>
      <c r="AG14" s="2847" t="n">
        <v>23</v>
      </c>
      <c r="AH14" s="2748" t="n">
        <v>30</v>
      </c>
      <c r="AI14" s="2847" t="n">
        <v>6</v>
      </c>
      <c r="AJ14" s="2847" t="n">
        <v>13</v>
      </c>
      <c r="AK14" s="2847" t="n">
        <v>20</v>
      </c>
      <c r="AL14" s="2748" t="n">
        <v>27</v>
      </c>
      <c r="AM14" s="2847" t="n">
        <v>4</v>
      </c>
      <c r="AN14" s="2847" t="n">
        <v>11</v>
      </c>
      <c r="AO14" s="2847" t="n">
        <v>18</v>
      </c>
      <c r="AP14" s="2847" t="n">
        <v>25</v>
      </c>
      <c r="AQ14" s="2847" t="n">
        <v>1</v>
      </c>
      <c r="AR14" s="2847" t="n">
        <v>8</v>
      </c>
      <c r="AS14" s="2847" t="n">
        <v>15</v>
      </c>
      <c r="AT14" s="2847" t="n">
        <v>22</v>
      </c>
      <c r="AU14" s="2848" t="n">
        <v>29</v>
      </c>
      <c r="AV14" s="141" t="n"/>
      <c r="AW14" s="2847" t="n">
        <v>6</v>
      </c>
      <c r="AX14" s="2847" t="n">
        <v>13</v>
      </c>
      <c r="AY14" s="2847" t="n">
        <v>20</v>
      </c>
      <c r="AZ14" s="2848" t="n">
        <v>27</v>
      </c>
      <c r="BA14" s="3749" t="n">
        <v>3</v>
      </c>
      <c r="BB14" s="3749" t="n">
        <v>10</v>
      </c>
      <c r="BC14" s="3749" t="n">
        <v>17</v>
      </c>
      <c r="BD14" s="3750" t="n">
        <v>24</v>
      </c>
      <c r="BE14" s="112" t="n"/>
      <c r="BF14" s="115" t="n"/>
      <c r="BG14" s="561" t="n"/>
      <c r="BH14" s="115" t="n"/>
      <c r="BI14" s="561" t="n"/>
      <c r="BJ14" s="701" t="n"/>
      <c r="BK14" s="561" t="n"/>
      <c r="BL14" s="1" t="n"/>
      <c r="BM14" s="561" t="n"/>
      <c r="BN14" s="701" t="n"/>
      <c r="BO14" s="561" t="n"/>
      <c r="BP14" s="701" t="n"/>
      <c r="BQ14" s="561" t="n"/>
      <c r="BR14" s="701" t="n"/>
      <c r="BS14" s="32" t="n"/>
      <c r="BT14" s="32" t="n"/>
      <c r="BU14" s="32" t="n"/>
      <c r="BV14" s="32" t="n"/>
      <c r="BW14" s="32" t="n"/>
      <c r="BX14" s="32" t="n"/>
    </row>
    <row r="15">
      <c r="A15" s="32" t="n"/>
      <c r="B15" s="3690" t="n"/>
      <c r="C15" s="2852" t="n">
        <v>7</v>
      </c>
      <c r="D15" s="2853" t="n">
        <v>14</v>
      </c>
      <c r="E15" s="2853" t="n">
        <v>21</v>
      </c>
      <c r="F15" s="2853" t="n">
        <v>28</v>
      </c>
      <c r="G15" s="2853" t="n">
        <v>5</v>
      </c>
      <c r="H15" s="2853" t="n">
        <v>12</v>
      </c>
      <c r="I15" s="2853" t="n">
        <v>19</v>
      </c>
      <c r="J15" s="2853" t="n">
        <v>26</v>
      </c>
      <c r="K15" s="2853" t="n">
        <v>2</v>
      </c>
      <c r="L15" s="2853" t="n">
        <v>9</v>
      </c>
      <c r="M15" s="2853" t="n">
        <v>16</v>
      </c>
      <c r="N15" s="2853" t="n">
        <v>23</v>
      </c>
      <c r="O15" s="2853" t="n">
        <v>30</v>
      </c>
      <c r="P15" s="2853" t="n">
        <v>7</v>
      </c>
      <c r="Q15" s="2853" t="n">
        <v>14</v>
      </c>
      <c r="R15" s="2853" t="n">
        <v>21</v>
      </c>
      <c r="S15" s="2853" t="n">
        <v>28</v>
      </c>
      <c r="T15" s="2853" t="n">
        <v>4</v>
      </c>
      <c r="U15" s="2853" t="n">
        <v>11</v>
      </c>
      <c r="V15" s="2853" t="n">
        <v>18</v>
      </c>
      <c r="W15" s="2853" t="n">
        <v>25</v>
      </c>
      <c r="X15" s="2853" t="n">
        <v>1</v>
      </c>
      <c r="Y15" s="317" t="n"/>
      <c r="Z15" s="2853" t="n">
        <v>8</v>
      </c>
      <c r="AA15" s="2853" t="n">
        <v>15</v>
      </c>
      <c r="AB15" s="2853" t="n">
        <v>22</v>
      </c>
      <c r="AC15" s="2853" t="n">
        <v>1</v>
      </c>
      <c r="AD15" s="2853" t="n">
        <v>8</v>
      </c>
      <c r="AE15" s="2853" t="n">
        <v>15</v>
      </c>
      <c r="AF15" s="2853" t="n">
        <v>22</v>
      </c>
      <c r="AG15" s="2853" t="n">
        <v>29</v>
      </c>
      <c r="AH15" s="2853" t="n">
        <v>5</v>
      </c>
      <c r="AI15" s="2853" t="n">
        <v>12</v>
      </c>
      <c r="AJ15" s="2853" t="n">
        <v>19</v>
      </c>
      <c r="AK15" s="2853" t="n">
        <v>26</v>
      </c>
      <c r="AL15" s="2853" t="n">
        <v>3</v>
      </c>
      <c r="AM15" s="2853" t="n">
        <v>10</v>
      </c>
      <c r="AN15" s="2853" t="n">
        <v>17</v>
      </c>
      <c r="AO15" s="2853" t="n">
        <v>24</v>
      </c>
      <c r="AP15" s="2853" t="n">
        <v>31</v>
      </c>
      <c r="AQ15" s="2853" t="n">
        <v>7</v>
      </c>
      <c r="AR15" s="2853" t="n">
        <v>14</v>
      </c>
      <c r="AS15" s="2853" t="n">
        <v>21</v>
      </c>
      <c r="AT15" s="2853" t="n">
        <v>28</v>
      </c>
      <c r="AU15" s="2853" t="n">
        <v>5</v>
      </c>
      <c r="AV15" s="317" t="n"/>
      <c r="AW15" s="2853" t="n">
        <v>12</v>
      </c>
      <c r="AX15" s="2853" t="n">
        <v>19</v>
      </c>
      <c r="AY15" s="2853" t="n">
        <v>26</v>
      </c>
      <c r="AZ15" s="2853" t="n">
        <v>2</v>
      </c>
      <c r="BA15" s="2748" t="n">
        <v>9</v>
      </c>
      <c r="BB15" s="2748" t="n">
        <v>16</v>
      </c>
      <c r="BC15" s="2748" t="n">
        <v>23</v>
      </c>
      <c r="BD15" s="2749" t="n">
        <v>31</v>
      </c>
      <c r="BE15" s="112" t="n"/>
      <c r="BF15" s="115" t="n"/>
      <c r="BG15" s="561" t="n"/>
      <c r="BH15" s="115" t="n"/>
      <c r="BI15" s="561" t="n"/>
      <c r="BJ15" s="701" t="n"/>
      <c r="BK15" s="561" t="n"/>
      <c r="BL15" s="1" t="n"/>
      <c r="BM15" s="561" t="n"/>
      <c r="BN15" s="701" t="n"/>
      <c r="BO15" s="561" t="n"/>
      <c r="BP15" s="701" t="n"/>
      <c r="BQ15" s="561" t="n"/>
      <c r="BR15" s="701" t="n"/>
      <c r="BS15" s="32" t="n"/>
      <c r="BT15" s="32" t="n"/>
      <c r="BU15" s="32" t="n"/>
      <c r="BV15" s="32" t="n"/>
      <c r="BW15" s="32" t="n"/>
      <c r="BX15" s="32" t="n"/>
    </row>
    <row r="16">
      <c r="A16" s="32" t="n"/>
      <c r="B16" s="3751" t="n"/>
      <c r="C16" s="321" t="n">
        <v>1</v>
      </c>
      <c r="D16" s="322" t="n">
        <v>2</v>
      </c>
      <c r="E16" s="322" t="n">
        <v>3</v>
      </c>
      <c r="F16" s="322" t="n">
        <v>4</v>
      </c>
      <c r="G16" s="322" t="n">
        <v>5</v>
      </c>
      <c r="H16" s="322" t="n">
        <v>6</v>
      </c>
      <c r="I16" s="322" t="n">
        <v>7</v>
      </c>
      <c r="J16" s="322" t="n">
        <v>8</v>
      </c>
      <c r="K16" s="322" t="n">
        <v>9</v>
      </c>
      <c r="L16" s="322" t="n">
        <v>10</v>
      </c>
      <c r="M16" s="322" t="n">
        <v>11</v>
      </c>
      <c r="N16" s="322" t="n">
        <v>12</v>
      </c>
      <c r="O16" s="322" t="n">
        <v>13</v>
      </c>
      <c r="P16" s="322" t="n">
        <v>14</v>
      </c>
      <c r="Q16" s="322" t="n">
        <v>15</v>
      </c>
      <c r="R16" s="322" t="n">
        <v>16</v>
      </c>
      <c r="S16" s="322" t="n">
        <v>17</v>
      </c>
      <c r="T16" s="322" t="n">
        <v>18</v>
      </c>
      <c r="U16" s="322" t="n">
        <v>19</v>
      </c>
      <c r="V16" s="322" t="n">
        <v>20</v>
      </c>
      <c r="W16" s="322" t="n">
        <v>21</v>
      </c>
      <c r="X16" s="322" t="n">
        <v>22</v>
      </c>
      <c r="Y16" s="70" t="n"/>
      <c r="Z16" s="322" t="n">
        <v>23</v>
      </c>
      <c r="AA16" s="322" t="n">
        <v>24</v>
      </c>
      <c r="AB16" s="322" t="n">
        <v>25</v>
      </c>
      <c r="AC16" s="322" t="n">
        <v>26</v>
      </c>
      <c r="AD16" s="322" t="n">
        <v>27</v>
      </c>
      <c r="AE16" s="322" t="n">
        <v>28</v>
      </c>
      <c r="AF16" s="322" t="n">
        <v>29</v>
      </c>
      <c r="AG16" s="322" t="n">
        <v>30</v>
      </c>
      <c r="AH16" s="322" t="n">
        <v>31</v>
      </c>
      <c r="AI16" s="322" t="n">
        <v>32</v>
      </c>
      <c r="AJ16" s="322" t="n">
        <v>33</v>
      </c>
      <c r="AK16" s="322" t="n">
        <v>34</v>
      </c>
      <c r="AL16" s="322" t="n">
        <v>35</v>
      </c>
      <c r="AM16" s="322" t="n">
        <v>36</v>
      </c>
      <c r="AN16" s="322" t="n">
        <v>37</v>
      </c>
      <c r="AO16" s="322" t="n">
        <v>38</v>
      </c>
      <c r="AP16" s="322" t="n">
        <v>39</v>
      </c>
      <c r="AQ16" s="322" t="n">
        <v>40</v>
      </c>
      <c r="AR16" s="322" t="n">
        <v>41</v>
      </c>
      <c r="AS16" s="322" t="n">
        <v>42</v>
      </c>
      <c r="AT16" s="322" t="n">
        <v>43</v>
      </c>
      <c r="AU16" s="322" t="n">
        <v>44</v>
      </c>
      <c r="AV16" s="70" t="n"/>
      <c r="AW16" s="322" t="n">
        <v>45</v>
      </c>
      <c r="AX16" s="322" t="n">
        <v>46</v>
      </c>
      <c r="AY16" s="322" t="n">
        <v>47</v>
      </c>
      <c r="AZ16" s="322" t="n">
        <v>48</v>
      </c>
      <c r="BA16" s="322" t="n">
        <v>49</v>
      </c>
      <c r="BB16" s="322" t="n">
        <v>50</v>
      </c>
      <c r="BC16" s="322" t="n">
        <v>51</v>
      </c>
      <c r="BD16" s="324" t="n">
        <v>52</v>
      </c>
      <c r="BE16" s="606" t="n"/>
      <c r="BF16" s="609" t="n"/>
      <c r="BG16" s="608" t="n"/>
      <c r="BH16" s="609" t="n"/>
      <c r="BI16" s="608" t="n"/>
      <c r="BJ16" s="603" t="n"/>
      <c r="BK16" s="608" t="n"/>
      <c r="BL16" s="544" t="n"/>
      <c r="BM16" s="608" t="n"/>
      <c r="BN16" s="603" t="n"/>
      <c r="BO16" s="608" t="n"/>
      <c r="BP16" s="603" t="n"/>
      <c r="BQ16" s="608" t="n"/>
      <c r="BR16" s="603" t="n"/>
      <c r="BS16" s="32" t="n"/>
      <c r="BT16" s="32" t="n"/>
      <c r="BU16" s="32" t="n"/>
      <c r="BV16" s="32" t="n"/>
      <c r="BW16" s="32" t="n"/>
      <c r="BX16" s="32" t="n"/>
    </row>
    <row r="17">
      <c r="A17" s="75" t="n"/>
      <c r="B17" s="1648" t="inlineStr">
        <is>
          <t>I</t>
        </is>
      </c>
      <c r="C17" s="328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752" t="n"/>
      <c r="Y17" s="622" t="n"/>
      <c r="Z17" s="329" t="n"/>
      <c r="AA17" s="332" t="n"/>
      <c r="AB17" s="333" t="n"/>
      <c r="AC17" s="332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28" t="inlineStr">
        <is>
          <t>Х</t>
        </is>
      </c>
      <c r="AN17" s="328" t="inlineStr">
        <is>
          <t>Х</t>
        </is>
      </c>
      <c r="AO17" s="328" t="inlineStr">
        <is>
          <t>Х</t>
        </is>
      </c>
      <c r="AP17" s="329" t="inlineStr">
        <is>
          <t>Х</t>
        </is>
      </c>
      <c r="AQ17" s="329" t="inlineStr">
        <is>
          <t>:</t>
        </is>
      </c>
      <c r="AR17" s="329" t="inlineStr">
        <is>
          <t>:</t>
        </is>
      </c>
      <c r="AS17" s="1" t="n"/>
      <c r="AT17" s="329" t="n"/>
      <c r="AU17" s="3752" t="n"/>
      <c r="AV17" s="622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2145" t="n">
        <v>43</v>
      </c>
      <c r="BF17" s="1998" t="n"/>
      <c r="BG17" s="329" t="n">
        <v>1</v>
      </c>
      <c r="BH17" s="139" t="n"/>
      <c r="BI17" s="330" t="n">
        <v>4</v>
      </c>
      <c r="BJ17" s="124" t="n"/>
      <c r="BK17" s="330" t="n">
        <v>4</v>
      </c>
      <c r="BL17" s="124" t="n"/>
      <c r="BM17" s="2143" t="n"/>
      <c r="BN17" s="1998" t="n"/>
      <c r="BO17" s="330" t="n"/>
      <c r="BP17" s="124" t="n"/>
      <c r="BQ17" s="330">
        <f>BE17+BG17+BI17+BK17+BM17+BO17</f>
        <v/>
      </c>
      <c r="BR17" s="124" t="n"/>
      <c r="BS17" s="88" t="n"/>
      <c r="BT17" s="1" t="n"/>
      <c r="BU17" s="88" t="n"/>
      <c r="BV17" s="1" t="n"/>
      <c r="BW17" s="88" t="n"/>
      <c r="BX17" s="1" t="n"/>
    </row>
    <row r="18">
      <c r="A18" s="75" t="n"/>
      <c r="B18" s="2015" t="inlineStr">
        <is>
          <t>II</t>
        </is>
      </c>
      <c r="C18" s="2019" t="n"/>
      <c r="D18" s="2016" t="n"/>
      <c r="E18" s="2016" t="n"/>
      <c r="F18" s="2016" t="n"/>
      <c r="G18" s="2016" t="n"/>
      <c r="H18" s="2016" t="n"/>
      <c r="I18" s="703" t="inlineStr">
        <is>
          <t>Х</t>
        </is>
      </c>
      <c r="J18" s="703" t="inlineStr">
        <is>
          <t>Х</t>
        </is>
      </c>
      <c r="K18" s="703" t="inlineStr">
        <is>
          <t>Х</t>
        </is>
      </c>
      <c r="L18" s="703" t="inlineStr">
        <is>
          <t>Х</t>
        </is>
      </c>
      <c r="M18" s="329" t="inlineStr">
        <is>
          <t>:</t>
        </is>
      </c>
      <c r="N18" s="329" t="inlineStr">
        <is>
          <t>:</t>
        </is>
      </c>
      <c r="O18" s="2016" t="n"/>
      <c r="P18" s="2016" t="n"/>
      <c r="Q18" s="2016" t="n"/>
      <c r="R18" s="2016" t="n"/>
      <c r="S18" s="2016" t="n"/>
      <c r="T18" s="2016" t="n"/>
      <c r="U18" s="703" t="n"/>
      <c r="V18" s="703" t="n"/>
      <c r="W18" s="2147" t="n"/>
      <c r="X18" s="2304" t="n"/>
      <c r="Y18" s="429" t="n"/>
      <c r="Z18" s="703" t="n"/>
      <c r="AA18" s="2017" t="n"/>
      <c r="AB18" s="2148" t="n"/>
      <c r="AC18" s="2017" t="n"/>
      <c r="AD18" s="2017" t="n"/>
      <c r="AE18" s="2017" t="n"/>
      <c r="AF18" s="2017" t="n"/>
      <c r="AG18" s="2017" t="n"/>
      <c r="AH18" s="2017" t="n"/>
      <c r="AI18" s="2017" t="n"/>
      <c r="AJ18" s="329" t="inlineStr">
        <is>
          <t>:</t>
        </is>
      </c>
      <c r="AK18" s="329" t="inlineStr">
        <is>
          <t>:</t>
        </is>
      </c>
      <c r="AL18" s="2017" t="n"/>
      <c r="AM18" s="2017" t="n"/>
      <c r="AN18" s="2017" t="n"/>
      <c r="AO18" s="2017" t="n"/>
      <c r="AP18" s="703" t="n"/>
      <c r="AQ18" s="703" t="n"/>
      <c r="AR18" s="703" t="n"/>
      <c r="AS18" s="703" t="n"/>
      <c r="AT18" s="703" t="n"/>
      <c r="AU18" s="2304" t="n"/>
      <c r="AV18" s="429" t="n"/>
      <c r="AW18" s="703" t="n"/>
      <c r="AX18" s="703" t="n"/>
      <c r="AY18" s="703" t="n"/>
      <c r="AZ18" s="703" t="n"/>
      <c r="BA18" s="703" t="n"/>
      <c r="BB18" s="703" t="n"/>
      <c r="BC18" s="703" t="n"/>
      <c r="BD18" s="703" t="n"/>
      <c r="BE18" s="448" t="n">
        <v>44</v>
      </c>
      <c r="BF18" s="179" t="n"/>
      <c r="BG18" s="703" t="n"/>
      <c r="BH18" s="179" t="n"/>
      <c r="BI18" s="703" t="n">
        <v>4</v>
      </c>
      <c r="BJ18" s="179" t="n"/>
      <c r="BK18" s="703" t="n">
        <v>4</v>
      </c>
      <c r="BL18" s="179" t="n"/>
      <c r="BM18" s="704" t="n"/>
      <c r="BN18" s="705" t="n"/>
      <c r="BO18" s="703" t="n"/>
      <c r="BP18" s="179" t="n"/>
      <c r="BQ18" s="330">
        <f>BE18+BG18+BI18+BK18+BM18+BO18</f>
        <v/>
      </c>
      <c r="BR18" s="124" t="n"/>
      <c r="BS18" s="88" t="n"/>
      <c r="BT18" s="88" t="n"/>
      <c r="BU18" s="88" t="n"/>
      <c r="BV18" s="88" t="n"/>
      <c r="BW18" s="88" t="n"/>
      <c r="BX18" s="88" t="n"/>
    </row>
    <row r="19">
      <c r="A19" s="75" t="n"/>
      <c r="B19" s="336" t="inlineStr">
        <is>
          <t>III</t>
        </is>
      </c>
      <c r="C19" s="344" t="n"/>
      <c r="D19" s="344" t="n"/>
      <c r="E19" s="344" t="inlineStr">
        <is>
          <t>:</t>
        </is>
      </c>
      <c r="F19" s="344" t="inlineStr">
        <is>
          <t>:</t>
        </is>
      </c>
      <c r="G19" s="1577" t="inlineStr">
        <is>
          <t>/</t>
        </is>
      </c>
      <c r="H19" s="1577" t="inlineStr">
        <is>
          <t>/</t>
        </is>
      </c>
      <c r="I19" s="2151" t="inlineStr">
        <is>
          <t>/</t>
        </is>
      </c>
      <c r="J19" s="2151" t="inlineStr">
        <is>
          <t>/</t>
        </is>
      </c>
      <c r="K19" s="2151" t="inlineStr">
        <is>
          <t>/</t>
        </is>
      </c>
      <c r="L19" s="2151" t="inlineStr">
        <is>
          <t>/</t>
        </is>
      </c>
      <c r="M19" s="807" t="inlineStr">
        <is>
          <t>/</t>
        </is>
      </c>
      <c r="N19" s="807" t="inlineStr">
        <is>
          <t>/</t>
        </is>
      </c>
      <c r="O19" s="807" t="inlineStr">
        <is>
          <t>/</t>
        </is>
      </c>
      <c r="P19" s="807" t="inlineStr">
        <is>
          <t>/</t>
        </is>
      </c>
      <c r="Q19" s="807" t="inlineStr">
        <is>
          <t>/</t>
        </is>
      </c>
      <c r="R19" s="807" t="inlineStr">
        <is>
          <t>/</t>
        </is>
      </c>
      <c r="S19" s="807" t="inlineStr">
        <is>
          <t>/</t>
        </is>
      </c>
      <c r="T19" s="807" t="inlineStr">
        <is>
          <t>/</t>
        </is>
      </c>
      <c r="U19" s="807" t="inlineStr">
        <is>
          <t>/</t>
        </is>
      </c>
      <c r="V19" s="807" t="inlineStr">
        <is>
          <t>/</t>
        </is>
      </c>
      <c r="W19" s="935" t="inlineStr">
        <is>
          <t>//</t>
        </is>
      </c>
      <c r="X19" s="2153" t="inlineStr">
        <is>
          <t>//</t>
        </is>
      </c>
      <c r="Y19" s="937" t="n"/>
      <c r="Z19" s="2155" t="n"/>
      <c r="AA19" s="194" t="n"/>
      <c r="AB19" s="194" t="n"/>
      <c r="AC19" s="194" t="n"/>
      <c r="AD19" s="194" t="n"/>
      <c r="AE19" s="194" t="n"/>
      <c r="AF19" s="194" t="n"/>
      <c r="AG19" s="194" t="n"/>
      <c r="AH19" s="194" t="n"/>
      <c r="AI19" s="194" t="n"/>
      <c r="AJ19" s="194" t="n"/>
      <c r="AK19" s="194" t="n"/>
      <c r="AL19" s="194" t="n"/>
      <c r="AM19" s="194" t="n"/>
      <c r="AN19" s="194" t="n"/>
      <c r="AO19" s="194" t="n"/>
      <c r="AP19" s="194" t="n"/>
      <c r="AQ19" s="194" t="n"/>
      <c r="AR19" s="194" t="n"/>
      <c r="AS19" s="194" t="n"/>
      <c r="AT19" s="194" t="n"/>
      <c r="AU19" s="194" t="n"/>
      <c r="AV19" s="194" t="n"/>
      <c r="AW19" s="194" t="n"/>
      <c r="AX19" s="194" t="n"/>
      <c r="AY19" s="194" t="n"/>
      <c r="AZ19" s="194" t="n"/>
      <c r="BA19" s="194" t="n"/>
      <c r="BB19" s="194" t="n"/>
      <c r="BC19" s="194" t="n"/>
      <c r="BD19" s="240" t="n"/>
      <c r="BE19" s="342" t="n">
        <v>2</v>
      </c>
      <c r="BF19" s="144" t="n"/>
      <c r="BG19" s="1577" t="n"/>
      <c r="BH19" s="603" t="n"/>
      <c r="BI19" s="344" t="n">
        <v>2</v>
      </c>
      <c r="BJ19" s="144" t="n"/>
      <c r="BK19" s="344" t="n"/>
      <c r="BL19" s="144" t="n"/>
      <c r="BM19" s="2156" t="n">
        <v>16</v>
      </c>
      <c r="BN19" s="2157" t="n"/>
      <c r="BO19" s="344" t="n">
        <v>2</v>
      </c>
      <c r="BP19" s="144" t="n"/>
      <c r="BQ19" s="580">
        <f>BE19+BG19+BI19+BK19+BM19+BO19</f>
        <v/>
      </c>
      <c r="BR19" s="613" t="n"/>
      <c r="BS19" s="88" t="n"/>
      <c r="BT19" s="1" t="n"/>
      <c r="BU19" s="88" t="n"/>
      <c r="BV19" s="1" t="n"/>
      <c r="BW19" s="88" t="n"/>
      <c r="BX19" s="1" t="n"/>
    </row>
    <row r="20">
      <c r="A20" s="75" t="n"/>
      <c r="B20" s="88" t="n"/>
      <c r="C20" s="88" t="n"/>
      <c r="D20" s="347" t="n"/>
      <c r="E20" s="347" t="n"/>
      <c r="F20" s="347" t="n"/>
      <c r="G20" s="347" t="n"/>
      <c r="H20" s="347" t="n"/>
      <c r="I20" s="347" t="n"/>
      <c r="J20" s="347" t="n"/>
      <c r="K20" s="347" t="n"/>
      <c r="L20" s="347" t="n"/>
      <c r="M20" s="347" t="n"/>
      <c r="N20" s="347" t="n"/>
      <c r="O20" s="347" t="n"/>
      <c r="P20" s="347" t="n"/>
      <c r="Q20" s="347" t="n"/>
      <c r="R20" s="347" t="n"/>
      <c r="S20" s="347" t="n"/>
      <c r="T20" s="347" t="n"/>
      <c r="U20" s="347" t="n"/>
      <c r="V20" s="347" t="n"/>
      <c r="W20" s="347" t="n"/>
      <c r="X20" s="347" t="n"/>
      <c r="Y20" s="347" t="n"/>
      <c r="Z20" s="346" t="n"/>
      <c r="AA20" s="346" t="n"/>
      <c r="AB20" s="75" t="n"/>
      <c r="AC20" s="346" t="n"/>
      <c r="AD20" s="346" t="n"/>
      <c r="AE20" s="346" t="n"/>
      <c r="AF20" s="346" t="n"/>
      <c r="AG20" s="346" t="n"/>
      <c r="AH20" s="346" t="n"/>
      <c r="AI20" s="346" t="n"/>
      <c r="AJ20" s="346" t="n"/>
      <c r="AK20" s="346" t="n"/>
      <c r="AL20" s="346" t="n"/>
      <c r="AM20" s="346" t="n"/>
      <c r="AN20" s="346" t="n"/>
      <c r="AO20" s="346" t="n"/>
      <c r="AP20" s="346" t="n"/>
      <c r="AQ20" s="346" t="n"/>
      <c r="AR20" s="346" t="n"/>
      <c r="AS20" s="346" t="n"/>
      <c r="AT20" s="346" t="n"/>
      <c r="AU20" s="346" t="n"/>
      <c r="AV20" s="346" t="n"/>
      <c r="AW20" s="346" t="n"/>
      <c r="AX20" s="346" t="n"/>
      <c r="AY20" s="346" t="n"/>
      <c r="AZ20" s="346" t="n"/>
      <c r="BA20" s="346" t="n"/>
      <c r="BB20" s="346" t="n"/>
      <c r="BC20" s="346" t="n"/>
      <c r="BD20" s="346" t="n"/>
      <c r="BE20" s="1579">
        <f>BE17+BE18+BE19</f>
        <v/>
      </c>
      <c r="BF20" s="603" t="n"/>
      <c r="BG20" s="1579">
        <f>BG17+BG18+BG19</f>
        <v/>
      </c>
      <c r="BH20" s="603" t="n"/>
      <c r="BI20" s="1579">
        <f>BI17+BI18+BI19</f>
        <v/>
      </c>
      <c r="BJ20" s="603" t="n"/>
      <c r="BK20" s="1579">
        <f>BK17+BK18+BK19</f>
        <v/>
      </c>
      <c r="BL20" s="603" t="n"/>
      <c r="BM20" s="1579">
        <f>BM17+BM18+BM19</f>
        <v/>
      </c>
      <c r="BN20" s="603" t="n"/>
      <c r="BO20" s="1579">
        <f>BO17+BO18+BO19</f>
        <v/>
      </c>
      <c r="BP20" s="603" t="n"/>
      <c r="BQ20" s="1579">
        <f>BQ17+BQ18+BQ19</f>
        <v/>
      </c>
      <c r="BR20" s="603" t="n"/>
      <c r="BS20" s="88" t="n"/>
      <c r="BT20" s="1" t="n"/>
      <c r="BU20" s="88" t="n"/>
      <c r="BV20" s="1" t="n"/>
      <c r="BW20" s="88" t="n"/>
      <c r="BX20" s="1" t="n"/>
    </row>
    <row r="21">
      <c r="A21" s="92" t="n"/>
      <c r="B21" s="94" t="inlineStr">
        <is>
          <t>Обозначения:</t>
        </is>
      </c>
      <c r="C21" s="1" t="n"/>
      <c r="D21" s="1" t="n"/>
      <c r="E21" s="1" t="n"/>
      <c r="F21" s="1" t="n"/>
      <c r="G21" s="1" t="n"/>
      <c r="H21" s="1" t="n"/>
      <c r="I21" s="1" t="n"/>
      <c r="J21" s="1" t="n"/>
      <c r="K21" s="691" t="n"/>
      <c r="L21" s="691" t="n"/>
      <c r="M21" s="93" t="n"/>
      <c r="N21" s="94" t="inlineStr">
        <is>
          <t>−</t>
        </is>
      </c>
      <c r="O21" s="351" t="inlineStr">
        <is>
          <t>самостоятельная работа по изучению дисциплин учебного плана</t>
        </is>
      </c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95" t="inlineStr">
        <is>
          <t>Х</t>
        </is>
      </c>
      <c r="AG21" s="94" t="inlineStr">
        <is>
          <t>−</t>
        </is>
      </c>
      <c r="AH21" s="91" t="inlineStr">
        <is>
          <t>производственная практика</t>
        </is>
      </c>
      <c r="AI21" s="90" t="n"/>
      <c r="AJ21" s="90" t="n"/>
      <c r="AK21" s="90" t="n"/>
      <c r="AL21" s="90" t="n"/>
      <c r="AM21" s="90" t="n"/>
      <c r="AN21" s="92" t="n"/>
      <c r="AO21" s="92" t="n"/>
      <c r="AP21" s="1" t="n"/>
      <c r="AQ21" s="1" t="n"/>
      <c r="AR21" s="1" t="n"/>
      <c r="AS21" s="96" t="inlineStr">
        <is>
          <t>//</t>
        </is>
      </c>
      <c r="AT21" s="94" t="inlineStr">
        <is>
          <t>−</t>
        </is>
      </c>
      <c r="AU21" s="91" t="inlineStr">
        <is>
          <t>итоговая аттестация</t>
        </is>
      </c>
      <c r="AV21" s="91" t="n"/>
      <c r="AW21" s="91" t="n"/>
      <c r="AX21" s="91" t="n"/>
      <c r="AY21" s="91" t="n"/>
      <c r="AZ21" s="91" t="n"/>
      <c r="BA21" s="92" t="n"/>
      <c r="BB21" s="92" t="n"/>
      <c r="BC21" s="92" t="n"/>
      <c r="BD21" s="91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  <c r="BX21" s="97" t="n"/>
    </row>
    <row r="22">
      <c r="A22" s="92" t="n"/>
      <c r="B22" s="94" t="n"/>
      <c r="C22" s="98" t="n"/>
      <c r="D22" s="91" t="n"/>
      <c r="E22" s="91" t="n"/>
      <c r="F22" s="91" t="n"/>
      <c r="G22" s="92" t="n"/>
      <c r="H22" s="1" t="n"/>
      <c r="I22" s="1" t="n"/>
      <c r="J22" s="1" t="n"/>
      <c r="K22" s="691" t="n"/>
      <c r="L22" s="691" t="n"/>
      <c r="M22" s="94" t="n"/>
      <c r="N22" s="94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4" t="n"/>
      <c r="AG22" s="94" t="n"/>
      <c r="AH22" s="91" t="n"/>
      <c r="AI22" s="90" t="n"/>
      <c r="AJ22" s="90" t="n"/>
      <c r="AK22" s="90" t="n"/>
      <c r="AL22" s="90" t="n"/>
      <c r="AM22" s="90" t="n"/>
      <c r="AN22" s="92" t="n"/>
      <c r="AO22" s="92" t="n"/>
      <c r="AP22" s="1" t="n"/>
      <c r="AQ22" s="1" t="n"/>
      <c r="AR22" s="1" t="n"/>
      <c r="AS22" s="354" t="n"/>
      <c r="AT22" s="94" t="n"/>
      <c r="AU22" s="91" t="n"/>
      <c r="AV22" s="91" t="n"/>
      <c r="AW22" s="91" t="n"/>
      <c r="AX22" s="91" t="n"/>
      <c r="AY22" s="91" t="n"/>
      <c r="AZ22" s="91" t="n"/>
      <c r="BA22" s="92" t="n"/>
      <c r="BB22" s="92" t="n"/>
      <c r="BC22" s="92" t="n"/>
      <c r="BD22" s="91" t="n"/>
      <c r="BE22" s="97" t="n"/>
      <c r="BF22" s="97" t="n"/>
      <c r="BG22" s="97" t="n"/>
      <c r="BH22" s="97" t="n"/>
      <c r="BI22" s="97" t="n"/>
      <c r="BJ22" s="97" t="n"/>
      <c r="BK22" s="97" t="n"/>
      <c r="BL22" s="97" t="n"/>
      <c r="BM22" s="97" t="n"/>
      <c r="BN22" s="97" t="n"/>
      <c r="BO22" s="97" t="n"/>
      <c r="BP22" s="97" t="n"/>
      <c r="BQ22" s="97" t="n"/>
      <c r="BR22" s="97" t="n"/>
      <c r="BS22" s="97" t="n"/>
      <c r="BT22" s="97" t="n"/>
      <c r="BU22" s="97" t="n"/>
      <c r="BV22" s="97" t="n"/>
      <c r="BW22" s="97" t="n"/>
      <c r="BX22" s="97" t="n"/>
    </row>
    <row r="23">
      <c r="A23" s="92" t="n"/>
      <c r="B23" s="94" t="n"/>
      <c r="C23" s="98" t="n"/>
      <c r="D23" s="91" t="n"/>
      <c r="E23" s="91" t="n"/>
      <c r="F23" s="91" t="n"/>
      <c r="G23" s="91" t="n"/>
      <c r="H23" s="1" t="n"/>
      <c r="I23" s="1" t="n"/>
      <c r="J23" s="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91" t="n"/>
      <c r="AG23" s="91" t="n"/>
      <c r="AH23" s="91" t="n"/>
      <c r="AI23" s="90" t="n"/>
      <c r="AJ23" s="90" t="n"/>
      <c r="AK23" s="90" t="n"/>
      <c r="AL23" s="90" t="n"/>
      <c r="AM23" s="90" t="n"/>
      <c r="AN23" s="91" t="n"/>
      <c r="AO23" s="91" t="n"/>
      <c r="AP23" s="1" t="n"/>
      <c r="AQ23" s="1" t="n"/>
      <c r="AR23" s="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2" t="n"/>
      <c r="BD23" s="91" t="n"/>
      <c r="BE23" s="91" t="n"/>
      <c r="BF23" s="91" t="n"/>
      <c r="BG23" s="91" t="n"/>
      <c r="BH23" s="91" t="n"/>
      <c r="BI23" s="91" t="n"/>
      <c r="BJ23" s="91" t="n"/>
      <c r="BK23" s="91" t="n"/>
      <c r="BL23" s="91" t="n"/>
      <c r="BM23" s="91" t="n"/>
      <c r="BN23" s="91" t="n"/>
      <c r="BO23" s="91" t="n"/>
      <c r="BP23" s="91" t="n"/>
      <c r="BQ23" s="91" t="n"/>
      <c r="BR23" s="91" t="n"/>
      <c r="BS23" s="91" t="n"/>
      <c r="BT23" s="91" t="n"/>
      <c r="BU23" s="91" t="n"/>
      <c r="BV23" s="91" t="n"/>
      <c r="BW23" s="91" t="n"/>
      <c r="BX23" s="91" t="n"/>
    </row>
    <row r="24">
      <c r="A24" s="92" t="n"/>
      <c r="B24" s="94" t="n"/>
      <c r="C24" s="94" t="n"/>
      <c r="D24" s="91" t="n"/>
      <c r="E24" s="91" t="n"/>
      <c r="F24" s="91" t="n"/>
      <c r="G24" s="92" t="n"/>
      <c r="H24" s="1" t="n"/>
      <c r="I24" s="1" t="n"/>
      <c r="J24" s="1" t="n"/>
      <c r="K24" s="691" t="n"/>
      <c r="L24" s="691" t="n"/>
      <c r="M24" s="95" t="inlineStr">
        <is>
          <t>:</t>
        </is>
      </c>
      <c r="N24" s="94" t="inlineStr">
        <is>
          <t>−</t>
        </is>
      </c>
      <c r="O24" s="351" t="inlineStr">
        <is>
          <t>лабораторно-экзаменационная сессия (ЛЭС)</t>
        </is>
      </c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351" t="n"/>
      <c r="AD24" s="351" t="n"/>
      <c r="AE24" s="1" t="n"/>
      <c r="AF24" s="96" t="inlineStr">
        <is>
          <t>/</t>
        </is>
      </c>
      <c r="AG24" s="94" t="inlineStr">
        <is>
          <t>−</t>
        </is>
      </c>
      <c r="AH24" s="91" t="inlineStr">
        <is>
          <t>магистерская диссертация</t>
        </is>
      </c>
      <c r="AI24" s="90" t="n"/>
      <c r="AJ24" s="90" t="n"/>
      <c r="AK24" s="90" t="n"/>
      <c r="AL24" s="90" t="n"/>
      <c r="AM24" s="90" t="n"/>
      <c r="AN24" s="92" t="n"/>
      <c r="AO24" s="92" t="n"/>
      <c r="AP24" s="1" t="n"/>
      <c r="AQ24" s="1" t="n"/>
      <c r="AR24" s="1" t="n"/>
      <c r="AS24" s="95" t="inlineStr">
        <is>
          <t>+</t>
        </is>
      </c>
      <c r="AT24" s="94" t="inlineStr">
        <is>
          <t>−</t>
        </is>
      </c>
      <c r="AU24" s="91" t="inlineStr">
        <is>
          <t>установочная сессия (УС)</t>
        </is>
      </c>
      <c r="AV24" s="97" t="n"/>
      <c r="AW24" s="97" t="n"/>
      <c r="AX24" s="97" t="n"/>
      <c r="AY24" s="92" t="n"/>
      <c r="AZ24" s="90" t="n"/>
      <c r="BA24" s="90" t="n"/>
      <c r="BB24" s="92" t="n"/>
      <c r="BC24" s="92" t="n"/>
      <c r="BD24" s="91" t="n"/>
      <c r="BE24" s="90" t="n"/>
      <c r="BF24" s="90" t="n"/>
      <c r="BG24" s="90" t="n"/>
      <c r="BH24" s="90" t="n"/>
      <c r="BI24" s="90" t="n"/>
      <c r="BJ24" s="90" t="n"/>
      <c r="BK24" s="90" t="n"/>
      <c r="BL24" s="90" t="n"/>
      <c r="BM24" s="90" t="n"/>
      <c r="BN24" s="90" t="n"/>
      <c r="BO24" s="90" t="n"/>
      <c r="BP24" s="90" t="n"/>
      <c r="BQ24" s="90" t="n"/>
      <c r="BR24" s="90" t="n"/>
      <c r="BS24" s="90" t="n"/>
      <c r="BT24" s="90" t="n"/>
      <c r="BU24" s="90" t="n"/>
      <c r="BV24" s="90" t="n"/>
      <c r="BW24" s="90" t="n"/>
      <c r="BX24" s="90" t="n"/>
    </row>
    <row r="25">
      <c r="A25" s="92" t="n"/>
      <c r="B25" s="94" t="n"/>
      <c r="C25" s="94" t="n"/>
      <c r="D25" s="91" t="n"/>
      <c r="E25" s="91" t="n"/>
      <c r="F25" s="91" t="n"/>
      <c r="G25" s="91" t="n"/>
      <c r="H25" s="91" t="n"/>
      <c r="I25" s="91" t="n"/>
      <c r="J25" s="691" t="n"/>
      <c r="K25" s="691" t="n"/>
      <c r="L25" s="691" t="n"/>
      <c r="M25" s="691" t="n"/>
      <c r="N25" s="69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351" t="n"/>
      <c r="AD25" s="351" t="n"/>
      <c r="AE25" s="91" t="n"/>
      <c r="AF25" s="91" t="n"/>
      <c r="AG25" s="91" t="n"/>
      <c r="AH25" s="91" t="n"/>
      <c r="AI25" s="1" t="n"/>
      <c r="AJ25" s="1" t="n"/>
      <c r="AK25" s="1" t="n"/>
      <c r="AL25" s="1" t="n"/>
      <c r="AM25" s="1" t="n"/>
      <c r="AN25" s="91" t="n"/>
      <c r="AO25" s="91" t="n"/>
      <c r="AP25" s="91" t="n"/>
      <c r="AQ25" s="91" t="n"/>
      <c r="AR25" s="91" t="n"/>
      <c r="AS25" s="91" t="n"/>
      <c r="AT25" s="91" t="n"/>
      <c r="AU25" s="91" t="n"/>
      <c r="AV25" s="91" t="n"/>
      <c r="AW25" s="91" t="n"/>
      <c r="AX25" s="91" t="n"/>
      <c r="AY25" s="91" t="n"/>
      <c r="AZ25" s="91" t="n"/>
      <c r="BA25" s="91" t="n"/>
      <c r="BB25" s="91" t="n"/>
      <c r="BC25" s="91" t="n"/>
      <c r="BD25" s="91" t="n"/>
      <c r="BE25" s="91" t="n"/>
      <c r="BF25" s="91" t="n"/>
      <c r="BG25" s="91" t="n"/>
      <c r="BH25" s="91" t="n"/>
      <c r="BI25" s="91" t="n"/>
      <c r="BJ25" s="91" t="n"/>
      <c r="BK25" s="91" t="n"/>
      <c r="BL25" s="91" t="n"/>
      <c r="BM25" s="91" t="n"/>
      <c r="BN25" s="91" t="n"/>
      <c r="BO25" s="91" t="n"/>
      <c r="BP25" s="91" t="n"/>
      <c r="BQ25" s="91" t="n"/>
      <c r="BR25" s="91" t="n"/>
      <c r="BS25" s="91" t="n"/>
      <c r="BT25" s="91" t="n"/>
      <c r="BU25" s="91" t="n"/>
      <c r="BV25" s="91" t="n"/>
      <c r="BW25" s="91" t="n"/>
      <c r="BX25" s="91" t="n"/>
    </row>
    <row r="26">
      <c r="A26" s="355" t="n"/>
      <c r="B26" s="516" t="n"/>
      <c r="C26" s="51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6" t="n"/>
      <c r="AC26" s="356" t="n"/>
      <c r="AD26" s="356" t="n"/>
      <c r="AE26" s="356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356" t="n"/>
      <c r="BU26" s="356" t="n"/>
      <c r="BV26" s="356" t="n"/>
      <c r="BW26" s="1" t="n"/>
      <c r="BX26" s="1" t="n"/>
    </row>
    <row r="27">
      <c r="A27" s="355" t="n"/>
      <c r="B27" s="516" t="n"/>
      <c r="C27" s="51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356" t="n"/>
      <c r="AB27" s="356" t="n"/>
      <c r="AC27" s="355" t="n"/>
      <c r="AD27" s="355" t="n"/>
      <c r="AE27" s="355" t="n"/>
      <c r="AF27" s="356" t="n"/>
      <c r="AG27" s="356" t="n"/>
      <c r="AH27" s="356" t="n"/>
      <c r="AI27" s="356" t="n"/>
      <c r="AJ27" s="356" t="n"/>
      <c r="AK27" s="356" t="n"/>
      <c r="AL27" s="35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5" t="n"/>
      <c r="AV27" s="356" t="n"/>
      <c r="AW27" s="356" t="n"/>
      <c r="AX27" s="356" t="n"/>
      <c r="AY27" s="356" t="n"/>
      <c r="AZ27" s="356" t="n"/>
      <c r="BA27" s="355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  <c r="BS27" s="356" t="n"/>
      <c r="BT27" s="356" t="n"/>
      <c r="BU27" s="356" t="n"/>
      <c r="BV27" s="356" t="n"/>
      <c r="BW27" s="1" t="n"/>
      <c r="BX27" s="1" t="n"/>
    </row>
    <row r="28">
      <c r="A28" s="282" t="n"/>
      <c r="B28" s="20" t="inlineStr">
        <is>
          <t>III. План образовательного процесса</t>
        </is>
      </c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  <c r="AX28" s="1" t="n"/>
      <c r="AY28" s="1" t="n"/>
      <c r="AZ28" s="1" t="n"/>
      <c r="BA28" s="1" t="n"/>
      <c r="BB28" s="1" t="n"/>
      <c r="BC28" s="1" t="n"/>
      <c r="BD28" s="1" t="n"/>
      <c r="BE28" s="1" t="n"/>
      <c r="BF28" s="1" t="n"/>
      <c r="BG28" s="1" t="n"/>
      <c r="BH28" s="1" t="n"/>
      <c r="BI28" s="1" t="n"/>
      <c r="BJ28" s="1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</row>
    <row r="29">
      <c r="A29" s="355" t="n"/>
      <c r="B29" s="1062" t="inlineStr">
        <is>
          <t>№ п/п</t>
        </is>
      </c>
      <c r="C29" s="53" t="n"/>
      <c r="D29" s="3753" t="inlineStr">
        <is>
          <t>Название модуля, учебной дисциплины, курсового проекта (курсовой работы)</t>
        </is>
      </c>
      <c r="E29" s="661" t="n"/>
      <c r="F29" s="661" t="n"/>
      <c r="G29" s="661" t="n"/>
      <c r="H29" s="661" t="n"/>
      <c r="I29" s="661" t="n"/>
      <c r="J29" s="661" t="n"/>
      <c r="K29" s="661" t="n"/>
      <c r="L29" s="661" t="n"/>
      <c r="M29" s="661" t="n"/>
      <c r="N29" s="661" t="n"/>
      <c r="O29" s="661" t="n"/>
      <c r="P29" s="661" t="n"/>
      <c r="Q29" s="661" t="n"/>
      <c r="R29" s="661" t="n"/>
      <c r="S29" s="661" t="n"/>
      <c r="T29" s="596" t="inlineStr">
        <is>
          <t>Экзамены</t>
        </is>
      </c>
      <c r="U29" s="104" t="n"/>
      <c r="V29" s="596" t="inlineStr">
        <is>
          <t>Зачеты</t>
        </is>
      </c>
      <c r="W29" s="104" t="n"/>
      <c r="X29" s="707" t="inlineStr">
        <is>
          <t>Количество академических часов</t>
        </is>
      </c>
      <c r="Y29" s="585" t="n"/>
      <c r="Z29" s="585" t="n"/>
      <c r="AA29" s="585" t="n"/>
      <c r="AB29" s="585" t="n"/>
      <c r="AC29" s="585" t="n"/>
      <c r="AD29" s="585" t="n"/>
      <c r="AE29" s="585" t="n"/>
      <c r="AF29" s="585" t="n"/>
      <c r="AG29" s="585" t="n"/>
      <c r="AH29" s="585" t="n"/>
      <c r="AI29" s="585" t="n"/>
      <c r="AJ29" s="585" t="n"/>
      <c r="AK29" s="585" t="n"/>
      <c r="AL29" s="585" t="n"/>
      <c r="AM29" s="586" t="n"/>
      <c r="AN29" s="1580" t="inlineStr">
        <is>
          <t>Распределение по курсам и УС, ЛЭС</t>
        </is>
      </c>
      <c r="AO29" s="585" t="n"/>
      <c r="AP29" s="585" t="n"/>
      <c r="AQ29" s="585" t="n"/>
      <c r="AR29" s="585" t="n"/>
      <c r="AS29" s="585" t="n"/>
      <c r="AT29" s="585" t="n"/>
      <c r="AU29" s="585" t="n"/>
      <c r="AV29" s="585" t="n"/>
      <c r="AW29" s="585" t="n"/>
      <c r="AX29" s="585" t="n"/>
      <c r="AY29" s="585" t="n"/>
      <c r="AZ29" s="585" t="n"/>
      <c r="BA29" s="585" t="n"/>
      <c r="BB29" s="585" t="n"/>
      <c r="BC29" s="585" t="n"/>
      <c r="BD29" s="585" t="n"/>
      <c r="BE29" s="585" t="n"/>
      <c r="BF29" s="585" t="n"/>
      <c r="BG29" s="585" t="n"/>
      <c r="BH29" s="585" t="n"/>
      <c r="BI29" s="585" t="n"/>
      <c r="BJ29" s="585" t="n"/>
      <c r="BK29" s="585" t="n"/>
      <c r="BL29" s="585" t="n"/>
      <c r="BM29" s="585" t="n"/>
      <c r="BN29" s="585" t="n"/>
      <c r="BO29" s="585" t="n"/>
      <c r="BP29" s="585" t="n"/>
      <c r="BQ29" s="585" t="n"/>
      <c r="BR29" s="585" t="n"/>
      <c r="BS29" s="585" t="n"/>
      <c r="BT29" s="594" t="inlineStr">
        <is>
          <t>Код компетенции</t>
        </is>
      </c>
      <c r="BU29" s="101" t="n"/>
      <c r="BV29" s="104" t="n"/>
      <c r="BW29" s="1" t="n"/>
      <c r="BX29" s="1" t="n"/>
    </row>
    <row r="30">
      <c r="A30" s="355" t="n"/>
      <c r="B30" s="112" t="n"/>
      <c r="C30" s="115" t="n"/>
      <c r="D30" s="56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12" t="n"/>
      <c r="U30" s="114" t="n"/>
      <c r="V30" s="112" t="n"/>
      <c r="W30" s="114" t="n"/>
      <c r="X30" s="596" t="inlineStr">
        <is>
          <t>Всего</t>
        </is>
      </c>
      <c r="Y30" s="101" t="n"/>
      <c r="Z30" s="101" t="n"/>
      <c r="AA30" s="104" t="n"/>
      <c r="AB30" s="3438" t="inlineStr">
        <is>
          <t xml:space="preserve">Аудиторных дневная форма получения образования </t>
        </is>
      </c>
      <c r="AC30" s="104" t="n"/>
      <c r="AD30" s="3438" t="inlineStr">
        <is>
          <t xml:space="preserve">Аудиторных заочная форма получения образования </t>
        </is>
      </c>
      <c r="AE30" s="104" t="n"/>
      <c r="AF30" s="3529" t="inlineStr">
        <is>
          <t>Из них</t>
        </is>
      </c>
      <c r="AG30" s="544" t="n"/>
      <c r="AH30" s="544" t="n"/>
      <c r="AI30" s="544" t="n"/>
      <c r="AJ30" s="544" t="n"/>
      <c r="AK30" s="544" t="n"/>
      <c r="AL30" s="544" t="n"/>
      <c r="AM30" s="609" t="n"/>
      <c r="AN30" s="3439" t="inlineStr">
        <is>
          <t>I курс</t>
        </is>
      </c>
      <c r="AO30" s="544" t="n"/>
      <c r="AP30" s="544" t="n"/>
      <c r="AQ30" s="544" t="n"/>
      <c r="AR30" s="544" t="n"/>
      <c r="AS30" s="544" t="n"/>
      <c r="AT30" s="544" t="n"/>
      <c r="AU30" s="544" t="n"/>
      <c r="AV30" s="544" t="n"/>
      <c r="AW30" s="544" t="n"/>
      <c r="AX30" s="544" t="n"/>
      <c r="AY30" s="544" t="n"/>
      <c r="AZ30" s="544" t="n"/>
      <c r="BA30" s="544" t="n"/>
      <c r="BB30" s="669" t="inlineStr">
        <is>
          <t>II курс</t>
        </is>
      </c>
      <c r="BC30" s="585" t="n"/>
      <c r="BD30" s="585" t="n"/>
      <c r="BE30" s="585" t="n"/>
      <c r="BF30" s="585" t="n"/>
      <c r="BG30" s="585" t="n"/>
      <c r="BH30" s="585" t="n"/>
      <c r="BI30" s="585" t="n"/>
      <c r="BJ30" s="585" t="n"/>
      <c r="BK30" s="585" t="n"/>
      <c r="BL30" s="585" t="n"/>
      <c r="BM30" s="613" t="n"/>
      <c r="BN30" s="2026" t="inlineStr">
        <is>
          <t>III курс</t>
        </is>
      </c>
      <c r="BO30" s="544" t="n"/>
      <c r="BP30" s="544" t="n"/>
      <c r="BQ30" s="544" t="n"/>
      <c r="BR30" s="544" t="n"/>
      <c r="BS30" s="544" t="n"/>
      <c r="BT30" s="112" t="n"/>
      <c r="BU30" s="1" t="n"/>
      <c r="BV30" s="114" t="n"/>
      <c r="BW30" s="355" t="n"/>
      <c r="BX30" s="355" t="n"/>
    </row>
    <row r="31">
      <c r="A31" s="355" t="n"/>
      <c r="B31" s="112" t="n"/>
      <c r="C31" s="115" t="n"/>
      <c r="D31" s="56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12" t="n"/>
      <c r="U31" s="114" t="n"/>
      <c r="V31" s="112" t="n"/>
      <c r="W31" s="114" t="n"/>
      <c r="X31" s="112" t="n"/>
      <c r="Y31" s="1" t="n"/>
      <c r="Z31" s="1" t="n"/>
      <c r="AA31" s="114" t="n"/>
      <c r="AB31" s="112" t="n"/>
      <c r="AC31" s="114" t="n"/>
      <c r="AD31" s="112" t="n"/>
      <c r="AE31" s="114" t="n"/>
      <c r="AF31" s="3530" t="inlineStr">
        <is>
          <t>Лекции</t>
        </is>
      </c>
      <c r="AG31" s="695" t="n"/>
      <c r="AH31" s="106" t="inlineStr">
        <is>
          <t>Лабораторные</t>
        </is>
      </c>
      <c r="AI31" s="53" t="n"/>
      <c r="AJ31" s="106" t="inlineStr">
        <is>
          <t>Практические</t>
        </is>
      </c>
      <c r="AK31" s="53" t="n"/>
      <c r="AL31" s="106" t="inlineStr">
        <is>
          <t>Семинарские</t>
        </is>
      </c>
      <c r="AM31" s="53" t="n"/>
      <c r="AN31" s="948" t="inlineStr">
        <is>
          <t>УС 1 нед</t>
        </is>
      </c>
      <c r="AO31" s="104" t="n"/>
      <c r="AP31" s="3712" t="inlineStr">
        <is>
          <t>1 ЛЭС,</t>
        </is>
      </c>
      <c r="AQ31" s="1997" t="n"/>
      <c r="AR31" s="1997" t="n"/>
      <c r="AS31" s="1997" t="n"/>
      <c r="AT31" s="1997" t="n"/>
      <c r="AU31" s="1998" t="n"/>
      <c r="AV31" s="106" t="inlineStr">
        <is>
          <t>2 ЛЭС,</t>
        </is>
      </c>
      <c r="AW31" s="123" t="n"/>
      <c r="AX31" s="123" t="n"/>
      <c r="AY31" s="123" t="n"/>
      <c r="AZ31" s="123" t="n"/>
      <c r="BA31" s="124" t="n"/>
      <c r="BB31" s="3530" t="inlineStr">
        <is>
          <t>3 ЛЭС,</t>
        </is>
      </c>
      <c r="BC31" s="1997" t="n"/>
      <c r="BD31" s="1997" t="n"/>
      <c r="BE31" s="1997" t="n"/>
      <c r="BF31" s="1997" t="n"/>
      <c r="BG31" s="1998" t="n"/>
      <c r="BH31" s="214" t="inlineStr">
        <is>
          <t>4 ЛЭС,</t>
        </is>
      </c>
      <c r="BI31" s="206" t="n"/>
      <c r="BJ31" s="206" t="n"/>
      <c r="BK31" s="206" t="n"/>
      <c r="BL31" s="206" t="n"/>
      <c r="BM31" s="139" t="n"/>
      <c r="BN31" s="600" t="inlineStr">
        <is>
          <t>5 ЛЭС,</t>
        </is>
      </c>
      <c r="BO31" s="206" t="n"/>
      <c r="BP31" s="206" t="n"/>
      <c r="BQ31" s="206" t="n"/>
      <c r="BR31" s="206" t="n"/>
      <c r="BS31" s="139" t="n"/>
      <c r="BT31" s="112" t="n"/>
      <c r="BU31" s="1" t="n"/>
      <c r="BV31" s="114" t="n"/>
      <c r="BW31" s="355" t="n"/>
      <c r="BX31" s="355" t="n"/>
    </row>
    <row r="32">
      <c r="A32" s="355" t="n"/>
      <c r="B32" s="112" t="n"/>
      <c r="C32" s="115" t="n"/>
      <c r="D32" s="56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12" t="n"/>
      <c r="U32" s="114" t="n"/>
      <c r="V32" s="112" t="n"/>
      <c r="W32" s="114" t="n"/>
      <c r="X32" s="112" t="n"/>
      <c r="Y32" s="1" t="n"/>
      <c r="Z32" s="1" t="n"/>
      <c r="AA32" s="114" t="n"/>
      <c r="AB32" s="112" t="n"/>
      <c r="AC32" s="114" t="n"/>
      <c r="AD32" s="112" t="n"/>
      <c r="AE32" s="114" t="n"/>
      <c r="AF32" s="2138" t="n"/>
      <c r="AG32" s="701" t="n"/>
      <c r="AH32" s="116" t="n"/>
      <c r="AI32" s="115" t="n"/>
      <c r="AJ32" s="116" t="n"/>
      <c r="AK32" s="115" t="n"/>
      <c r="AL32" s="116" t="n"/>
      <c r="AM32" s="115" t="n"/>
      <c r="AN32" s="138" t="n"/>
      <c r="AO32" s="207" t="n"/>
      <c r="AP32" s="366" t="n">
        <v>2</v>
      </c>
      <c r="AQ32" s="131" t="n"/>
      <c r="AR32" s="180" t="inlineStr">
        <is>
          <t>недели</t>
        </is>
      </c>
      <c r="AS32" s="131" t="n"/>
      <c r="AT32" s="131" t="n"/>
      <c r="AU32" s="179" t="n"/>
      <c r="AV32" s="725" t="n">
        <v>2</v>
      </c>
      <c r="AW32" s="131" t="n"/>
      <c r="AX32" s="130" t="inlineStr">
        <is>
          <t>недели</t>
        </is>
      </c>
      <c r="AY32" s="131" t="n"/>
      <c r="AZ32" s="131" t="n"/>
      <c r="BA32" s="132" t="n"/>
      <c r="BB32" s="366" t="n">
        <v>2</v>
      </c>
      <c r="BC32" s="131" t="n"/>
      <c r="BD32" s="180" t="inlineStr">
        <is>
          <t>недели</t>
        </is>
      </c>
      <c r="BE32" s="131" t="n"/>
      <c r="BF32" s="131" t="n"/>
      <c r="BG32" s="179" t="n"/>
      <c r="BH32" s="725" t="n">
        <v>2</v>
      </c>
      <c r="BI32" s="131" t="n"/>
      <c r="BJ32" s="130" t="inlineStr">
        <is>
          <t>недели</t>
        </is>
      </c>
      <c r="BK32" s="131" t="n"/>
      <c r="BL32" s="131" t="n"/>
      <c r="BM32" s="132" t="n"/>
      <c r="BN32" s="367" t="n">
        <v>2</v>
      </c>
      <c r="BO32" s="131" t="n"/>
      <c r="BP32" s="605" t="inlineStr">
        <is>
          <t>недели</t>
        </is>
      </c>
      <c r="BQ32" s="126" t="n"/>
      <c r="BR32" s="126" t="n"/>
      <c r="BS32" s="126" t="n"/>
      <c r="BT32" s="112" t="n"/>
      <c r="BU32" s="1" t="n"/>
      <c r="BV32" s="114" t="n"/>
      <c r="BW32" s="355" t="n"/>
      <c r="BX32" s="355" t="n"/>
    </row>
    <row r="33">
      <c r="A33" s="355" t="n"/>
      <c r="B33" s="606" t="n"/>
      <c r="C33" s="609" t="n"/>
      <c r="D33" s="608" t="n"/>
      <c r="E33" s="544" t="n"/>
      <c r="F33" s="544" t="n"/>
      <c r="G33" s="544" t="n"/>
      <c r="H33" s="544" t="n"/>
      <c r="I33" s="544" t="n"/>
      <c r="J33" s="544" t="n"/>
      <c r="K33" s="544" t="n"/>
      <c r="L33" s="544" t="n"/>
      <c r="M33" s="544" t="n"/>
      <c r="N33" s="544" t="n"/>
      <c r="O33" s="544" t="n"/>
      <c r="P33" s="544" t="n"/>
      <c r="Q33" s="544" t="n"/>
      <c r="R33" s="544" t="n"/>
      <c r="S33" s="544" t="n"/>
      <c r="T33" s="606" t="n"/>
      <c r="U33" s="607" t="n"/>
      <c r="V33" s="606" t="n"/>
      <c r="W33" s="607" t="n"/>
      <c r="X33" s="606" t="n"/>
      <c r="Y33" s="544" t="n"/>
      <c r="Z33" s="544" t="n"/>
      <c r="AA33" s="607" t="n"/>
      <c r="AB33" s="606" t="n"/>
      <c r="AC33" s="607" t="n"/>
      <c r="AD33" s="606" t="n"/>
      <c r="AE33" s="607" t="n"/>
      <c r="AF33" s="3531" t="n"/>
      <c r="AG33" s="2576" t="n"/>
      <c r="AH33" s="140" t="n"/>
      <c r="AI33" s="139" t="n"/>
      <c r="AJ33" s="140" t="n"/>
      <c r="AK33" s="139" t="n"/>
      <c r="AL33" s="140" t="n"/>
      <c r="AM33" s="139" t="n"/>
      <c r="AN33" s="143" t="inlineStr">
        <is>
          <t>Ауд. часов</t>
        </is>
      </c>
      <c r="AO33" s="144" t="n"/>
      <c r="AP33" s="143" t="inlineStr">
        <is>
          <t>Всего часов</t>
        </is>
      </c>
      <c r="AQ33" s="144" t="n"/>
      <c r="AR33" s="145" t="inlineStr">
        <is>
          <t>Ауд. часов</t>
        </is>
      </c>
      <c r="AS33" s="144" t="n"/>
      <c r="AT33" s="145" t="inlineStr">
        <is>
          <t>Зач. единиц</t>
        </is>
      </c>
      <c r="AU33" s="144" t="n"/>
      <c r="AV33" s="145" t="inlineStr">
        <is>
          <t>Всего часов</t>
        </is>
      </c>
      <c r="AW33" s="144" t="n"/>
      <c r="AX33" s="145" t="inlineStr">
        <is>
          <t>Ауд. часов</t>
        </is>
      </c>
      <c r="AY33" s="144" t="n"/>
      <c r="AZ33" s="145" t="inlineStr">
        <is>
          <t>Зач. единиц</t>
        </is>
      </c>
      <c r="BA33" s="144" t="n"/>
      <c r="BB33" s="143" t="inlineStr">
        <is>
          <t>Всего часов</t>
        </is>
      </c>
      <c r="BC33" s="144" t="n"/>
      <c r="BD33" s="145" t="inlineStr">
        <is>
          <t>Ауд. часов</t>
        </is>
      </c>
      <c r="BE33" s="144" t="n"/>
      <c r="BF33" s="145" t="inlineStr">
        <is>
          <t>Зач. единиц</t>
        </is>
      </c>
      <c r="BG33" s="144" t="n"/>
      <c r="BH33" s="145" t="inlineStr">
        <is>
          <t>Всего часов</t>
        </is>
      </c>
      <c r="BI33" s="144" t="n"/>
      <c r="BJ33" s="145" t="inlineStr">
        <is>
          <t>Ауд. часов</t>
        </is>
      </c>
      <c r="BK33" s="144" t="n"/>
      <c r="BL33" s="145" t="inlineStr">
        <is>
          <t>Зач. единиц</t>
        </is>
      </c>
      <c r="BM33" s="144" t="n"/>
      <c r="BN33" s="652" t="inlineStr">
        <is>
          <t>Всего часов</t>
        </is>
      </c>
      <c r="BO33" s="144" t="n"/>
      <c r="BP33" s="145" t="inlineStr">
        <is>
          <t>Ауд. часов</t>
        </is>
      </c>
      <c r="BQ33" s="144" t="n"/>
      <c r="BR33" s="145" t="inlineStr">
        <is>
          <t>Зач. единиц</t>
        </is>
      </c>
      <c r="BS33" s="144" t="n"/>
      <c r="BT33" s="606" t="n"/>
      <c r="BU33" s="544" t="n"/>
      <c r="BV33" s="607" t="n"/>
      <c r="BW33" s="355" t="n"/>
      <c r="BX33" s="355" t="n"/>
    </row>
    <row r="34">
      <c r="A34" s="355" t="n"/>
      <c r="B34" s="612" t="n">
        <v>1</v>
      </c>
      <c r="C34" s="613" t="n"/>
      <c r="D34" s="2254" t="inlineStr">
        <is>
          <t>Государственный компонент</t>
        </is>
      </c>
      <c r="E34" s="585" t="n"/>
      <c r="F34" s="585" t="n"/>
      <c r="G34" s="585" t="n"/>
      <c r="H34" s="585" t="n"/>
      <c r="I34" s="585" t="n"/>
      <c r="J34" s="585" t="n"/>
      <c r="K34" s="585" t="n"/>
      <c r="L34" s="585" t="n"/>
      <c r="M34" s="585" t="n"/>
      <c r="N34" s="585" t="n"/>
      <c r="O34" s="585" t="n"/>
      <c r="P34" s="585" t="n"/>
      <c r="Q34" s="585" t="n"/>
      <c r="R34" s="585" t="n"/>
      <c r="S34" s="585" t="n"/>
      <c r="T34" s="717" t="n"/>
      <c r="U34" s="586" t="n"/>
      <c r="V34" s="614" t="n"/>
      <c r="W34" s="586" t="n"/>
      <c r="X34" s="615">
        <f>X35+X38</f>
        <v/>
      </c>
      <c r="Y34" s="585" t="n"/>
      <c r="Z34" s="585" t="n"/>
      <c r="AA34" s="586" t="n"/>
      <c r="AB34" s="615">
        <f>AB35+AB38</f>
        <v/>
      </c>
      <c r="AC34" s="586" t="n"/>
      <c r="AD34" s="615">
        <f>AD35+AD38</f>
        <v/>
      </c>
      <c r="AE34" s="586" t="n"/>
      <c r="AF34" s="612">
        <f>AF35+AF38</f>
        <v/>
      </c>
      <c r="AG34" s="613" t="n"/>
      <c r="AH34" s="617">
        <f>AH35+AH38</f>
        <v/>
      </c>
      <c r="AI34" s="613" t="n"/>
      <c r="AJ34" s="617">
        <f>AJ35+AJ38</f>
        <v/>
      </c>
      <c r="AK34" s="613" t="n"/>
      <c r="AL34" s="617">
        <f>AL35+AL38</f>
        <v/>
      </c>
      <c r="AM34" s="613" t="n"/>
      <c r="AN34" s="615">
        <f>AN35+AN38</f>
        <v/>
      </c>
      <c r="AO34" s="586" t="n"/>
      <c r="AP34" s="612">
        <f>AP35+AP38</f>
        <v/>
      </c>
      <c r="AQ34" s="613" t="n"/>
      <c r="AR34" s="617">
        <f>AR35+AR38</f>
        <v/>
      </c>
      <c r="AS34" s="613" t="n"/>
      <c r="AT34" s="617">
        <f>AT35+AT38</f>
        <v/>
      </c>
      <c r="AU34" s="613" t="n"/>
      <c r="AV34" s="617">
        <f>AV35+AV38</f>
        <v/>
      </c>
      <c r="AW34" s="613" t="n"/>
      <c r="AX34" s="617">
        <f>AX35+AX38</f>
        <v/>
      </c>
      <c r="AY34" s="613" t="n"/>
      <c r="AZ34" s="617">
        <f>AZ35+AZ38</f>
        <v/>
      </c>
      <c r="BA34" s="613" t="n"/>
      <c r="BB34" s="612">
        <f>SUM(BB36:BC40)</f>
        <v/>
      </c>
      <c r="BC34" s="613" t="n"/>
      <c r="BD34" s="617">
        <f>SUM(BD36:BE40)</f>
        <v/>
      </c>
      <c r="BE34" s="613" t="n"/>
      <c r="BF34" s="617">
        <f>SUM(BF36:BG40)</f>
        <v/>
      </c>
      <c r="BG34" s="613" t="n"/>
      <c r="BH34" s="617">
        <f>SUM(BH36:BI40)</f>
        <v/>
      </c>
      <c r="BI34" s="613" t="n"/>
      <c r="BJ34" s="617">
        <f>SUM(BJ36:BK40)</f>
        <v/>
      </c>
      <c r="BK34" s="613" t="n"/>
      <c r="BL34" s="617">
        <f>SUM(BL36:BM40)</f>
        <v/>
      </c>
      <c r="BM34" s="613" t="n"/>
      <c r="BN34" s="616">
        <f>SUM(BN36:BO40)</f>
        <v/>
      </c>
      <c r="BO34" s="613" t="n"/>
      <c r="BP34" s="617">
        <f>SUM(BP36:BQ40)</f>
        <v/>
      </c>
      <c r="BQ34" s="613" t="n"/>
      <c r="BR34" s="1583">
        <f>SUM(BR36:BS40)</f>
        <v/>
      </c>
      <c r="BS34" s="585" t="n"/>
      <c r="BT34" s="612" t="n"/>
      <c r="BU34" s="585" t="n"/>
      <c r="BV34" s="613" t="n"/>
      <c r="BW34" s="355" t="n"/>
      <c r="BX34" s="355" t="n"/>
    </row>
    <row r="35">
      <c r="A35" s="355" t="n"/>
      <c r="B35" s="1896" t="inlineStr">
        <is>
          <t>1.1</t>
        </is>
      </c>
      <c r="C35" s="124" t="n"/>
      <c r="D35" s="3754" t="inlineStr">
        <is>
          <t>Модуль "Научно-исследовательская работа"</t>
        </is>
      </c>
      <c r="E35" s="1997" t="n"/>
      <c r="F35" s="1997" t="n"/>
      <c r="G35" s="1997" t="n"/>
      <c r="H35" s="1997" t="n"/>
      <c r="I35" s="1997" t="n"/>
      <c r="J35" s="1997" t="n"/>
      <c r="K35" s="1997" t="n"/>
      <c r="L35" s="1997" t="n"/>
      <c r="M35" s="1997" t="n"/>
      <c r="N35" s="1997" t="n"/>
      <c r="O35" s="1997" t="n"/>
      <c r="P35" s="1997" t="n"/>
      <c r="Q35" s="1997" t="n"/>
      <c r="R35" s="1997" t="n"/>
      <c r="S35" s="1997" t="n"/>
      <c r="T35" s="620" t="n"/>
      <c r="U35" s="161" t="n"/>
      <c r="V35" s="743" t="n"/>
      <c r="W35" s="161" t="n"/>
      <c r="X35" s="387">
        <f>X36+X37</f>
        <v/>
      </c>
      <c r="Y35" s="123" t="n"/>
      <c r="Z35" s="123" t="n"/>
      <c r="AA35" s="161" t="n"/>
      <c r="AB35" s="387">
        <f>AB36+AB37</f>
        <v/>
      </c>
      <c r="AC35" s="161" t="n"/>
      <c r="AD35" s="387">
        <f>AD36+AD37</f>
        <v/>
      </c>
      <c r="AE35" s="161" t="n"/>
      <c r="AF35" s="3500">
        <f>AF36+AF37</f>
        <v/>
      </c>
      <c r="AG35" s="1998" t="n"/>
      <c r="AH35" s="170">
        <f>AH36+AH37</f>
        <v/>
      </c>
      <c r="AI35" s="124" t="n"/>
      <c r="AJ35" s="170">
        <f>AJ36+AJ37</f>
        <v/>
      </c>
      <c r="AK35" s="124" t="n"/>
      <c r="AL35" s="170">
        <f>AL36+AL37</f>
        <v/>
      </c>
      <c r="AM35" s="124" t="n"/>
      <c r="AN35" s="387">
        <f>AN36+AN37</f>
        <v/>
      </c>
      <c r="AO35" s="161" t="n"/>
      <c r="AP35" s="3500">
        <f>AP36+AP37</f>
        <v/>
      </c>
      <c r="AQ35" s="1998" t="n"/>
      <c r="AR35" s="170">
        <f>AR36+AR37</f>
        <v/>
      </c>
      <c r="AS35" s="124" t="n"/>
      <c r="AT35" s="170">
        <f>AT36+AT37</f>
        <v/>
      </c>
      <c r="AU35" s="124" t="n"/>
      <c r="AV35" s="170">
        <f>AV36+AV37</f>
        <v/>
      </c>
      <c r="AW35" s="124" t="n"/>
      <c r="AX35" s="170">
        <f>AX36+AX37</f>
        <v/>
      </c>
      <c r="AY35" s="124" t="n"/>
      <c r="AZ35" s="170">
        <f>AZ36+AZ37</f>
        <v/>
      </c>
      <c r="BA35" s="124" t="n"/>
      <c r="BB35" s="3500" t="n"/>
      <c r="BC35" s="1998" t="n"/>
      <c r="BD35" s="212" t="n"/>
      <c r="BE35" s="139" t="n"/>
      <c r="BF35" s="212" t="n"/>
      <c r="BG35" s="139" t="n"/>
      <c r="BH35" s="212" t="n"/>
      <c r="BI35" s="139" t="n"/>
      <c r="BJ35" s="212" t="n"/>
      <c r="BK35" s="139" t="n"/>
      <c r="BL35" s="212" t="n"/>
      <c r="BM35" s="139" t="n"/>
      <c r="BN35" s="211" t="n"/>
      <c r="BO35" s="139" t="n"/>
      <c r="BP35" s="212" t="n"/>
      <c r="BQ35" s="139" t="n"/>
      <c r="BR35" s="212" t="n"/>
      <c r="BS35" s="139" t="n"/>
      <c r="BT35" s="746" t="inlineStr">
        <is>
          <t>УК-1,2,4,6, УПК-1</t>
        </is>
      </c>
      <c r="BU35" s="131" t="n"/>
      <c r="BV35" s="132" t="n"/>
      <c r="BW35" s="355" t="n"/>
      <c r="BX35" s="355" t="n"/>
    </row>
    <row r="36">
      <c r="A36" s="355" t="n"/>
      <c r="B36" s="822" t="inlineStr">
        <is>
          <t>1.1.1</t>
        </is>
      </c>
      <c r="C36" s="128" t="n"/>
      <c r="D36" s="3755" t="inlineStr">
        <is>
          <t>Планирование эксперимента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82" t="n">
        <v>1</v>
      </c>
      <c r="U36" s="175" t="n"/>
      <c r="V36" s="436" t="n"/>
      <c r="W36" s="175" t="n"/>
      <c r="X36" s="261" t="n">
        <v>150</v>
      </c>
      <c r="Y36" s="131" t="n"/>
      <c r="Z36" s="131" t="n"/>
      <c r="AA36" s="132" t="n"/>
      <c r="AB36" s="261" t="n">
        <v>50</v>
      </c>
      <c r="AC36" s="132" t="n"/>
      <c r="AD36" s="261" t="n">
        <v>14</v>
      </c>
      <c r="AE36" s="132" t="n"/>
      <c r="AF36" s="225" t="n">
        <v>6</v>
      </c>
      <c r="AG36" s="179" t="n"/>
      <c r="AH36" s="350" t="n"/>
      <c r="AI36" s="179" t="n"/>
      <c r="AJ36" s="350" t="n">
        <v>8</v>
      </c>
      <c r="AK36" s="179" t="n"/>
      <c r="AL36" s="350" t="n"/>
      <c r="AM36" s="179" t="n"/>
      <c r="AN36" s="261" t="n">
        <v>2</v>
      </c>
      <c r="AO36" s="132" t="n"/>
      <c r="AP36" s="225" t="n">
        <v>150</v>
      </c>
      <c r="AQ36" s="179" t="n"/>
      <c r="AR36" s="350" t="n">
        <v>12</v>
      </c>
      <c r="AS36" s="179" t="n"/>
      <c r="AT36" s="350" t="n">
        <v>4</v>
      </c>
      <c r="AU36" s="179" t="n"/>
      <c r="AV36" s="350" t="n"/>
      <c r="AW36" s="179" t="n"/>
      <c r="AX36" s="350" t="n"/>
      <c r="AY36" s="179" t="n"/>
      <c r="AZ36" s="350" t="n"/>
      <c r="BA36" s="179" t="n"/>
      <c r="BB36" s="225" t="n"/>
      <c r="BC36" s="179" t="n"/>
      <c r="BD36" s="350" t="n"/>
      <c r="BE36" s="179" t="n"/>
      <c r="BF36" s="350" t="n"/>
      <c r="BG36" s="179" t="n"/>
      <c r="BH36" s="350" t="n"/>
      <c r="BI36" s="179" t="n"/>
      <c r="BJ36" s="350" t="n"/>
      <c r="BK36" s="179" t="n"/>
      <c r="BL36" s="350" t="n"/>
      <c r="BM36" s="179" t="n"/>
      <c r="BN36" s="181" t="n"/>
      <c r="BO36" s="128" t="n"/>
      <c r="BP36" s="93" t="n"/>
      <c r="BQ36" s="128" t="n"/>
      <c r="BR36" s="93" t="n"/>
      <c r="BS36" s="128" t="n"/>
      <c r="BT36" s="261" t="n"/>
      <c r="BU36" s="131" t="n"/>
      <c r="BV36" s="132" t="n"/>
      <c r="BW36" s="355" t="n"/>
      <c r="BX36" s="355" t="n"/>
    </row>
    <row r="37">
      <c r="A37" s="355" t="n"/>
      <c r="B37" s="822" t="inlineStr">
        <is>
          <t>1.1.2</t>
        </is>
      </c>
      <c r="C37" s="128" t="n"/>
      <c r="D37" s="3755" t="inlineStr">
        <is>
          <t>Научно-техническое обеспечение измерений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82" t="n">
        <v>2</v>
      </c>
      <c r="U37" s="175" t="n"/>
      <c r="V37" s="189" t="n">
        <v>1</v>
      </c>
      <c r="W37" s="175" t="n"/>
      <c r="X37" s="261" t="n">
        <v>258</v>
      </c>
      <c r="Y37" s="131" t="n"/>
      <c r="Z37" s="131" t="n"/>
      <c r="AA37" s="132" t="n"/>
      <c r="AB37" s="261" t="n">
        <v>86</v>
      </c>
      <c r="AC37" s="132" t="n"/>
      <c r="AD37" s="261" t="n">
        <v>22</v>
      </c>
      <c r="AE37" s="132" t="n"/>
      <c r="AF37" s="225" t="n">
        <v>8</v>
      </c>
      <c r="AG37" s="179" t="n"/>
      <c r="AH37" s="350" t="n"/>
      <c r="AI37" s="179" t="n"/>
      <c r="AJ37" s="350" t="n">
        <v>14</v>
      </c>
      <c r="AK37" s="179" t="n"/>
      <c r="AL37" s="350" t="n"/>
      <c r="AM37" s="179" t="n"/>
      <c r="AN37" s="261" t="n">
        <v>2</v>
      </c>
      <c r="AO37" s="132" t="n"/>
      <c r="AP37" s="225" t="n">
        <v>108</v>
      </c>
      <c r="AQ37" s="179" t="n"/>
      <c r="AR37" s="350" t="n">
        <v>10</v>
      </c>
      <c r="AS37" s="179" t="n"/>
      <c r="AT37" s="350" t="n">
        <v>3</v>
      </c>
      <c r="AU37" s="179" t="n"/>
      <c r="AV37" s="350" t="n">
        <v>150</v>
      </c>
      <c r="AW37" s="179" t="n"/>
      <c r="AX37" s="350" t="n">
        <v>10</v>
      </c>
      <c r="AY37" s="179" t="n"/>
      <c r="AZ37" s="350" t="n">
        <v>3</v>
      </c>
      <c r="BA37" s="179" t="n"/>
      <c r="BB37" s="225" t="n"/>
      <c r="BC37" s="179" t="n"/>
      <c r="BD37" s="350" t="n"/>
      <c r="BE37" s="179" t="n"/>
      <c r="BF37" s="350" t="n"/>
      <c r="BG37" s="179" t="n"/>
      <c r="BH37" s="350" t="n"/>
      <c r="BI37" s="179" t="n"/>
      <c r="BJ37" s="350" t="n"/>
      <c r="BK37" s="179" t="n"/>
      <c r="BL37" s="350" t="n"/>
      <c r="BM37" s="179" t="n"/>
      <c r="BN37" s="181" t="n"/>
      <c r="BO37" s="128" t="n"/>
      <c r="BP37" s="93" t="n"/>
      <c r="BQ37" s="128" t="n"/>
      <c r="BR37" s="93" t="n"/>
      <c r="BS37" s="128" t="n"/>
      <c r="BT37" s="261" t="n"/>
      <c r="BU37" s="131" t="n"/>
      <c r="BV37" s="132" t="n"/>
      <c r="BW37" s="355" t="n"/>
      <c r="BX37" s="355" t="n"/>
    </row>
    <row r="38">
      <c r="A38" s="355" t="n"/>
      <c r="B38" s="825" t="inlineStr">
        <is>
          <t>1.2</t>
        </is>
      </c>
      <c r="C38" s="128" t="n"/>
      <c r="D38" s="3756" t="inlineStr">
        <is>
          <t>Модуль "Современные технические средства и методы измерений"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422" t="n"/>
      <c r="U38" s="175" t="n"/>
      <c r="V38" s="1425" t="n"/>
      <c r="W38" s="175" t="n"/>
      <c r="X38" s="405">
        <f>X39+X40</f>
        <v/>
      </c>
      <c r="Y38" s="131" t="n"/>
      <c r="Z38" s="131" t="n"/>
      <c r="AA38" s="132" t="n"/>
      <c r="AB38" s="405">
        <f>AB39+AB40</f>
        <v/>
      </c>
      <c r="AC38" s="132" t="n"/>
      <c r="AD38" s="405">
        <f>AD39+AD40</f>
        <v/>
      </c>
      <c r="AE38" s="132" t="n"/>
      <c r="AF38" s="222">
        <f>AF39+AF40</f>
        <v/>
      </c>
      <c r="AG38" s="179" t="n"/>
      <c r="AH38" s="352">
        <f>AH39+AH40</f>
        <v/>
      </c>
      <c r="AI38" s="179" t="n"/>
      <c r="AJ38" s="352">
        <f>AJ39+AJ40</f>
        <v/>
      </c>
      <c r="AK38" s="179" t="n"/>
      <c r="AL38" s="352">
        <f>AL39+AL40</f>
        <v/>
      </c>
      <c r="AM38" s="179" t="n"/>
      <c r="AN38" s="405">
        <f>AN39+AN40</f>
        <v/>
      </c>
      <c r="AO38" s="132" t="n"/>
      <c r="AP38" s="222">
        <f>AP39+AP40</f>
        <v/>
      </c>
      <c r="AQ38" s="179" t="n"/>
      <c r="AR38" s="352">
        <f>AR39+AR40</f>
        <v/>
      </c>
      <c r="AS38" s="179" t="n"/>
      <c r="AT38" s="352">
        <f>AT39+AT40</f>
        <v/>
      </c>
      <c r="AU38" s="179" t="n"/>
      <c r="AV38" s="352" t="n"/>
      <c r="AW38" s="179" t="n"/>
      <c r="AX38" s="352" t="n"/>
      <c r="AY38" s="179" t="n"/>
      <c r="AZ38" s="352" t="n"/>
      <c r="BA38" s="179" t="n"/>
      <c r="BB38" s="222" t="n"/>
      <c r="BC38" s="179" t="n"/>
      <c r="BD38" s="352" t="n"/>
      <c r="BE38" s="179" t="n"/>
      <c r="BF38" s="352" t="n"/>
      <c r="BG38" s="179" t="n"/>
      <c r="BH38" s="352" t="n"/>
      <c r="BI38" s="179" t="n"/>
      <c r="BJ38" s="352" t="n"/>
      <c r="BK38" s="179" t="n"/>
      <c r="BL38" s="352" t="n"/>
      <c r="BM38" s="179" t="n"/>
      <c r="BN38" s="187" t="n"/>
      <c r="BO38" s="128" t="n"/>
      <c r="BP38" s="95" t="n"/>
      <c r="BQ38" s="128" t="n"/>
      <c r="BR38" s="95" t="n"/>
      <c r="BS38" s="128" t="n"/>
      <c r="BT38" s="222" t="n"/>
      <c r="BU38" s="131" t="n"/>
      <c r="BV38" s="179" t="n"/>
      <c r="BW38" s="355" t="n"/>
      <c r="BX38" s="355" t="n"/>
    </row>
    <row r="39">
      <c r="A39" s="355" t="n"/>
      <c r="B39" s="822" t="inlineStr">
        <is>
          <t>1.2.1</t>
        </is>
      </c>
      <c r="C39" s="128" t="n"/>
      <c r="D39" s="3755" t="inlineStr">
        <is>
          <t>Теория измерений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82" t="n">
        <v>1</v>
      </c>
      <c r="U39" s="175" t="n"/>
      <c r="V39" s="436" t="n"/>
      <c r="W39" s="175" t="n"/>
      <c r="X39" s="261" t="n">
        <v>216</v>
      </c>
      <c r="Y39" s="131" t="n"/>
      <c r="Z39" s="131" t="n"/>
      <c r="AA39" s="132" t="n"/>
      <c r="AB39" s="261" t="n">
        <v>72</v>
      </c>
      <c r="AC39" s="132" t="n"/>
      <c r="AD39" s="261" t="n">
        <v>18</v>
      </c>
      <c r="AE39" s="132" t="n"/>
      <c r="AF39" s="225" t="n">
        <v>8</v>
      </c>
      <c r="AG39" s="179" t="n"/>
      <c r="AH39" s="350" t="n"/>
      <c r="AI39" s="179" t="n"/>
      <c r="AJ39" s="350" t="n">
        <v>10</v>
      </c>
      <c r="AK39" s="179" t="n"/>
      <c r="AL39" s="350" t="n"/>
      <c r="AM39" s="179" t="n"/>
      <c r="AN39" s="261" t="n">
        <v>2</v>
      </c>
      <c r="AO39" s="132" t="n"/>
      <c r="AP39" s="225" t="n">
        <v>216</v>
      </c>
      <c r="AQ39" s="179" t="n"/>
      <c r="AR39" s="350" t="n">
        <v>16</v>
      </c>
      <c r="AS39" s="179" t="n"/>
      <c r="AT39" s="350" t="n">
        <v>6</v>
      </c>
      <c r="AU39" s="179" t="n"/>
      <c r="AV39" s="350">
        <f>AZ39*36</f>
        <v/>
      </c>
      <c r="AW39" s="179" t="n"/>
      <c r="AX39" s="350" t="n"/>
      <c r="AY39" s="179" t="n"/>
      <c r="AZ39" s="350" t="n"/>
      <c r="BA39" s="179" t="n"/>
      <c r="BB39" s="225">
        <f>BF39*36</f>
        <v/>
      </c>
      <c r="BC39" s="179" t="n"/>
      <c r="BD39" s="350" t="n"/>
      <c r="BE39" s="179" t="n"/>
      <c r="BF39" s="350" t="n"/>
      <c r="BG39" s="179" t="n"/>
      <c r="BH39" s="350">
        <f>BL39*36</f>
        <v/>
      </c>
      <c r="BI39" s="179" t="n"/>
      <c r="BJ39" s="350" t="n"/>
      <c r="BK39" s="179" t="n"/>
      <c r="BL39" s="350" t="n"/>
      <c r="BM39" s="179" t="n"/>
      <c r="BN39" s="181">
        <f>BR39*36</f>
        <v/>
      </c>
      <c r="BO39" s="128" t="n"/>
      <c r="BP39" s="93" t="n"/>
      <c r="BQ39" s="128" t="n"/>
      <c r="BR39" s="93" t="n"/>
      <c r="BS39" s="128" t="n"/>
      <c r="BT39" s="225" t="inlineStr">
        <is>
          <t>УПК-2</t>
        </is>
      </c>
      <c r="BU39" s="131" t="n"/>
      <c r="BV39" s="179" t="n"/>
      <c r="BW39" s="355" t="n"/>
      <c r="BX39" s="355" t="n"/>
    </row>
    <row r="40">
      <c r="A40" s="355" t="n"/>
      <c r="B40" s="822" t="inlineStr">
        <is>
          <t>1.2.2</t>
        </is>
      </c>
      <c r="C40" s="128" t="n"/>
      <c r="D40" s="3755" t="inlineStr">
        <is>
          <t>Приборы и методы измерений в условиях инновационного развития науки, техники и технологий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82" t="n">
        <v>1</v>
      </c>
      <c r="U40" s="175" t="n"/>
      <c r="V40" s="436" t="n"/>
      <c r="W40" s="175" t="n"/>
      <c r="X40" s="261" t="n">
        <v>150</v>
      </c>
      <c r="Y40" s="131" t="n"/>
      <c r="Z40" s="131" t="n"/>
      <c r="AA40" s="132" t="n"/>
      <c r="AB40" s="261" t="n">
        <v>50</v>
      </c>
      <c r="AC40" s="132" t="n"/>
      <c r="AD40" s="261" t="n">
        <v>12</v>
      </c>
      <c r="AE40" s="132" t="n"/>
      <c r="AF40" s="225" t="n">
        <v>6</v>
      </c>
      <c r="AG40" s="179" t="n"/>
      <c r="AH40" s="350" t="n"/>
      <c r="AI40" s="179" t="n"/>
      <c r="AJ40" s="350" t="n">
        <v>6</v>
      </c>
      <c r="AK40" s="179" t="n"/>
      <c r="AL40" s="350" t="n"/>
      <c r="AM40" s="179" t="n"/>
      <c r="AN40" s="261" t="n">
        <v>2</v>
      </c>
      <c r="AO40" s="132" t="n"/>
      <c r="AP40" s="225" t="n">
        <v>150</v>
      </c>
      <c r="AQ40" s="179" t="n"/>
      <c r="AR40" s="350" t="n">
        <v>10</v>
      </c>
      <c r="AS40" s="179" t="n"/>
      <c r="AT40" s="350" t="n">
        <v>4</v>
      </c>
      <c r="AU40" s="179" t="n"/>
      <c r="AV40" s="350">
        <f>AZ40*36</f>
        <v/>
      </c>
      <c r="AW40" s="179" t="n"/>
      <c r="AX40" s="350" t="n"/>
      <c r="AY40" s="179" t="n"/>
      <c r="AZ40" s="350" t="n"/>
      <c r="BA40" s="179" t="n"/>
      <c r="BB40" s="225">
        <f>BF40*36</f>
        <v/>
      </c>
      <c r="BC40" s="179" t="n"/>
      <c r="BD40" s="350" t="n"/>
      <c r="BE40" s="179" t="n"/>
      <c r="BF40" s="350" t="n"/>
      <c r="BG40" s="179" t="n"/>
      <c r="BH40" s="350">
        <f>BL40*36</f>
        <v/>
      </c>
      <c r="BI40" s="179" t="n"/>
      <c r="BJ40" s="350" t="n"/>
      <c r="BK40" s="179" t="n"/>
      <c r="BL40" s="350" t="n"/>
      <c r="BM40" s="179" t="n"/>
      <c r="BN40" s="181">
        <f>BR40*36</f>
        <v/>
      </c>
      <c r="BO40" s="128" t="n"/>
      <c r="BP40" s="93" t="n"/>
      <c r="BQ40" s="128" t="n"/>
      <c r="BR40" s="93" t="n"/>
      <c r="BS40" s="128" t="n"/>
      <c r="BT40" s="1692" t="inlineStr">
        <is>
          <t>УК-5,  УПК-3</t>
        </is>
      </c>
      <c r="BU40" s="194" t="n"/>
      <c r="BV40" s="195" t="n"/>
      <c r="BW40" s="355" t="n"/>
      <c r="BX40" s="355" t="n"/>
    </row>
    <row r="41">
      <c r="A41" s="355" t="n"/>
      <c r="B41" s="612" t="n">
        <v>2</v>
      </c>
      <c r="C41" s="613" t="n"/>
      <c r="D41" s="3757" t="inlineStr">
        <is>
          <t>Компонент учреждения образования</t>
        </is>
      </c>
      <c r="E41" s="585" t="n"/>
      <c r="F41" s="585" t="n"/>
      <c r="G41" s="585" t="n"/>
      <c r="H41" s="585" t="n"/>
      <c r="I41" s="585" t="n"/>
      <c r="J41" s="585" t="n"/>
      <c r="K41" s="585" t="n"/>
      <c r="L41" s="585" t="n"/>
      <c r="M41" s="585" t="n"/>
      <c r="N41" s="585" t="n"/>
      <c r="O41" s="585" t="n"/>
      <c r="P41" s="585" t="n"/>
      <c r="Q41" s="585" t="n"/>
      <c r="R41" s="585" t="n"/>
      <c r="S41" s="585" t="n"/>
      <c r="T41" s="717" t="n"/>
      <c r="U41" s="586" t="n"/>
      <c r="V41" s="614" t="n"/>
      <c r="W41" s="586" t="n"/>
      <c r="X41" s="615">
        <f>X42+X43+X48+X52+X56+X59</f>
        <v/>
      </c>
      <c r="Y41" s="585" t="n"/>
      <c r="Z41" s="585" t="n"/>
      <c r="AA41" s="586" t="n"/>
      <c r="AB41" s="615">
        <f>AB42+AB43+AB48+AB52+AB56+AB59</f>
        <v/>
      </c>
      <c r="AC41" s="586" t="n"/>
      <c r="AD41" s="615">
        <f>AD42+AD43+AD48+AD52+AD56+AD59</f>
        <v/>
      </c>
      <c r="AE41" s="586" t="n"/>
      <c r="AF41" s="612">
        <f>AF42+AF43+AF48+AF52+AF56+AF59</f>
        <v/>
      </c>
      <c r="AG41" s="613" t="n"/>
      <c r="AH41" s="617">
        <f>AH42+AH43+AH48+AH52+AH56+AH59</f>
        <v/>
      </c>
      <c r="AI41" s="613" t="n"/>
      <c r="AJ41" s="617">
        <f>AJ42+AJ43+AJ48+AJ52+AJ56+AJ59</f>
        <v/>
      </c>
      <c r="AK41" s="613" t="n"/>
      <c r="AL41" s="617">
        <f>AL42+AL43+AL48+AL52+AL56+AL59</f>
        <v/>
      </c>
      <c r="AM41" s="613" t="n"/>
      <c r="AN41" s="615">
        <f>AN42+AN43+AN48+AN52+AN56+AN59</f>
        <v/>
      </c>
      <c r="AO41" s="586" t="n"/>
      <c r="AP41" s="612">
        <f>AP42+AP43+AP48+AP52+AP56+AP59</f>
        <v/>
      </c>
      <c r="AQ41" s="613" t="n"/>
      <c r="AR41" s="617">
        <f>AR42+AR43+AR48+AR52+AR56+AR59</f>
        <v/>
      </c>
      <c r="AS41" s="613" t="n"/>
      <c r="AT41" s="617">
        <f>AT42+AT43+AT48+AT52+AT56+AT59</f>
        <v/>
      </c>
      <c r="AU41" s="613" t="n"/>
      <c r="AV41" s="617">
        <f>AV42+AV43+AV48+AV52+AV56+AV59</f>
        <v/>
      </c>
      <c r="AW41" s="613" t="n"/>
      <c r="AX41" s="617">
        <f>AX42+AX43+AX48+AX52+AX56+AX59</f>
        <v/>
      </c>
      <c r="AY41" s="613" t="n"/>
      <c r="AZ41" s="617">
        <f>AZ42+AZ43+AZ48+AZ52+AZ56+AZ59</f>
        <v/>
      </c>
      <c r="BA41" s="613" t="n"/>
      <c r="BB41" s="612">
        <f>BB42+BB43+BB48+BB52+BB56+BB59</f>
        <v/>
      </c>
      <c r="BC41" s="613" t="n"/>
      <c r="BD41" s="617">
        <f>BD42+BD43+BD48+BD52+BD56+BD59</f>
        <v/>
      </c>
      <c r="BE41" s="613" t="n"/>
      <c r="BF41" s="617">
        <f>BF42+BF43+BF48+BF52+BF56+BF59</f>
        <v/>
      </c>
      <c r="BG41" s="613" t="n"/>
      <c r="BH41" s="617">
        <f>BH42+BH43+BH48+BH52+BH56+BH59</f>
        <v/>
      </c>
      <c r="BI41" s="613" t="n"/>
      <c r="BJ41" s="617">
        <f>BJ42+BJ43+BJ48+BJ52+BJ56+BJ59</f>
        <v/>
      </c>
      <c r="BK41" s="613" t="n"/>
      <c r="BL41" s="617">
        <f>BL42+BL43+BL48+BL52+BL56+BL59</f>
        <v/>
      </c>
      <c r="BM41" s="613" t="n"/>
      <c r="BN41" s="616">
        <f>BN42+BN43+BN48+BN52+BN56+BN59</f>
        <v/>
      </c>
      <c r="BO41" s="613" t="n"/>
      <c r="BP41" s="616">
        <f>BP42+BP43+BP48+BP52+BP56+BP59</f>
        <v/>
      </c>
      <c r="BQ41" s="613" t="n"/>
      <c r="BR41" s="616">
        <f>BR42+BR43+BR48+BR52+BR56+BR59</f>
        <v/>
      </c>
      <c r="BS41" s="613" t="n"/>
      <c r="BT41" s="612" t="n"/>
      <c r="BU41" s="585" t="n"/>
      <c r="BV41" s="613" t="n"/>
      <c r="BW41" s="355" t="n"/>
      <c r="BX41" s="355" t="n"/>
    </row>
    <row r="42">
      <c r="A42" s="355" t="n"/>
      <c r="B42" s="1896" t="inlineStr">
        <is>
          <t>2.1</t>
        </is>
      </c>
      <c r="C42" s="124" t="n"/>
      <c r="D42" s="2054" t="inlineStr">
        <is>
          <t>Иностранный язык для делового и профессионального общения</t>
        </is>
      </c>
      <c r="E42" s="1997" t="n"/>
      <c r="F42" s="1997" t="n"/>
      <c r="G42" s="1997" t="n"/>
      <c r="H42" s="1997" t="n"/>
      <c r="I42" s="1997" t="n"/>
      <c r="J42" s="1997" t="n"/>
      <c r="K42" s="1997" t="n"/>
      <c r="L42" s="1997" t="n"/>
      <c r="M42" s="1997" t="n"/>
      <c r="N42" s="1997" t="n"/>
      <c r="O42" s="1997" t="n"/>
      <c r="P42" s="1997" t="n"/>
      <c r="Q42" s="1997" t="n"/>
      <c r="R42" s="1997" t="n"/>
      <c r="S42" s="2004" t="n"/>
      <c r="T42" s="171" t="n"/>
      <c r="U42" s="161" t="n"/>
      <c r="V42" s="171" t="n">
        <v>1</v>
      </c>
      <c r="W42" s="161" t="n"/>
      <c r="X42" s="387" t="n">
        <v>108</v>
      </c>
      <c r="Y42" s="123" t="n"/>
      <c r="Z42" s="123" t="n"/>
      <c r="AA42" s="161" t="n"/>
      <c r="AB42" s="387" t="n">
        <v>52</v>
      </c>
      <c r="AC42" s="161" t="n"/>
      <c r="AD42" s="387" t="n">
        <v>16</v>
      </c>
      <c r="AE42" s="161" t="n"/>
      <c r="AF42" s="213" t="n"/>
      <c r="AG42" s="139" t="n"/>
      <c r="AH42" s="212" t="n"/>
      <c r="AI42" s="139" t="n"/>
      <c r="AJ42" s="212" t="n">
        <v>16</v>
      </c>
      <c r="AK42" s="139" t="n"/>
      <c r="AL42" s="212" t="n"/>
      <c r="AM42" s="139" t="n"/>
      <c r="AN42" s="387" t="n"/>
      <c r="AO42" s="161" t="n"/>
      <c r="AP42" s="3500" t="n">
        <v>108</v>
      </c>
      <c r="AQ42" s="1998" t="n"/>
      <c r="AR42" s="212" t="n">
        <v>16</v>
      </c>
      <c r="AS42" s="139" t="n"/>
      <c r="AT42" s="212" t="n">
        <v>3</v>
      </c>
      <c r="AU42" s="139" t="n"/>
      <c r="AV42" s="214">
        <f>AZ42*36</f>
        <v/>
      </c>
      <c r="AW42" s="139" t="n"/>
      <c r="AX42" s="214" t="n"/>
      <c r="AY42" s="139" t="n"/>
      <c r="AZ42" s="214" t="n"/>
      <c r="BA42" s="139" t="n"/>
      <c r="BB42" s="365">
        <f>BF42*36</f>
        <v/>
      </c>
      <c r="BC42" s="139" t="n"/>
      <c r="BD42" s="214" t="n"/>
      <c r="BE42" s="139" t="n"/>
      <c r="BF42" s="214" t="n"/>
      <c r="BG42" s="139" t="n"/>
      <c r="BH42" s="214">
        <f>BL42*36</f>
        <v/>
      </c>
      <c r="BI42" s="139" t="n"/>
      <c r="BJ42" s="214" t="n"/>
      <c r="BK42" s="139" t="n"/>
      <c r="BL42" s="214" t="n"/>
      <c r="BM42" s="139" t="n"/>
      <c r="BN42" s="600">
        <f>BR42*36</f>
        <v/>
      </c>
      <c r="BO42" s="139" t="n"/>
      <c r="BP42" s="214" t="n"/>
      <c r="BQ42" s="139" t="n"/>
      <c r="BR42" s="214" t="n"/>
      <c r="BS42" s="139" t="n"/>
      <c r="BT42" s="365" t="inlineStr">
        <is>
          <t>УК-3</t>
        </is>
      </c>
      <c r="BU42" s="206" t="n"/>
      <c r="BV42" s="139" t="n"/>
      <c r="BW42" s="355" t="n"/>
      <c r="BX42" s="355" t="n"/>
    </row>
    <row r="43">
      <c r="A43" s="355" t="n"/>
      <c r="B43" s="825" t="inlineStr">
        <is>
          <t>2.2</t>
        </is>
      </c>
      <c r="C43" s="128" t="n"/>
      <c r="D43" s="3756" t="inlineStr">
        <is>
          <t>Модуль "Организация и технология испытаний"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422" t="n"/>
      <c r="U43" s="175" t="n"/>
      <c r="V43" s="1425" t="n"/>
      <c r="W43" s="175" t="n"/>
      <c r="X43" s="405">
        <f>X44+X45+X46+X47</f>
        <v/>
      </c>
      <c r="Y43" s="131" t="n"/>
      <c r="Z43" s="131" t="n"/>
      <c r="AA43" s="132" t="n"/>
      <c r="AB43" s="405">
        <f>AB44+AB45+AB46+AB47</f>
        <v/>
      </c>
      <c r="AC43" s="132" t="n"/>
      <c r="AD43" s="405">
        <f>AD44+AD45+AD46+AD47</f>
        <v/>
      </c>
      <c r="AE43" s="132" t="n"/>
      <c r="AF43" s="222">
        <f>AF44+AF45+AF46+AF47</f>
        <v/>
      </c>
      <c r="AG43" s="179" t="n"/>
      <c r="AH43" s="352">
        <f>AH44+AH45+AH46+AH47</f>
        <v/>
      </c>
      <c r="AI43" s="179" t="n"/>
      <c r="AJ43" s="352">
        <f>AJ44+AJ45+AJ46+AJ47</f>
        <v/>
      </c>
      <c r="AK43" s="179" t="n"/>
      <c r="AL43" s="352">
        <f>AL44+AL45+AL46+AL47</f>
        <v/>
      </c>
      <c r="AM43" s="179" t="n"/>
      <c r="AN43" s="405">
        <f>AN44+AN45+AN46+AN47</f>
        <v/>
      </c>
      <c r="AO43" s="132" t="n"/>
      <c r="AP43" s="222">
        <f>AP44+AP45+AP46+AP47</f>
        <v/>
      </c>
      <c r="AQ43" s="179" t="n"/>
      <c r="AR43" s="352">
        <f>AR44+AR45+AR46+AR47</f>
        <v/>
      </c>
      <c r="AS43" s="179" t="n"/>
      <c r="AT43" s="352">
        <f>AT44+AT45+AT46+AT47</f>
        <v/>
      </c>
      <c r="AU43" s="179" t="n"/>
      <c r="AV43" s="352">
        <f>AV44+AV45+AV46+AV47</f>
        <v/>
      </c>
      <c r="AW43" s="179" t="n"/>
      <c r="AX43" s="352">
        <f>AX44+AX45+AX46+AX47</f>
        <v/>
      </c>
      <c r="AY43" s="179" t="n"/>
      <c r="AZ43" s="352">
        <f>AZ44+AZ45+AZ46+AZ47</f>
        <v/>
      </c>
      <c r="BA43" s="179" t="n"/>
      <c r="BB43" s="352">
        <f>BB44+BB45+BB46+BB47</f>
        <v/>
      </c>
      <c r="BC43" s="179" t="n"/>
      <c r="BD43" s="352">
        <f>BD44+BD45+BD46+BD47</f>
        <v/>
      </c>
      <c r="BE43" s="179" t="n"/>
      <c r="BF43" s="352">
        <f>BF44+BF45+BF46+BF47</f>
        <v/>
      </c>
      <c r="BG43" s="179" t="n"/>
      <c r="BH43" s="352" t="n"/>
      <c r="BI43" s="179" t="n"/>
      <c r="BJ43" s="352" t="n"/>
      <c r="BK43" s="179" t="n"/>
      <c r="BL43" s="352" t="n"/>
      <c r="BM43" s="179" t="n"/>
      <c r="BN43" s="187" t="n"/>
      <c r="BO43" s="128" t="n"/>
      <c r="BP43" s="95" t="n"/>
      <c r="BQ43" s="128" t="n"/>
      <c r="BR43" s="95" t="n"/>
      <c r="BS43" s="128" t="n"/>
      <c r="BT43" s="222" t="n"/>
      <c r="BU43" s="131" t="n"/>
      <c r="BV43" s="179" t="n"/>
      <c r="BW43" s="355" t="n"/>
      <c r="BX43" s="355" t="n"/>
    </row>
    <row r="44">
      <c r="A44" s="355" t="n"/>
      <c r="B44" s="822" t="inlineStr">
        <is>
          <t>2.2.1</t>
        </is>
      </c>
      <c r="C44" s="128" t="n"/>
      <c r="D44" s="3755" t="inlineStr">
        <is>
          <t>Детекторы и преобразователи физических величин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82" t="n"/>
      <c r="U44" s="175" t="n"/>
      <c r="V44" s="189" t="n">
        <v>1</v>
      </c>
      <c r="W44" s="175" t="n"/>
      <c r="X44" s="261" t="n">
        <v>108</v>
      </c>
      <c r="Y44" s="131" t="n"/>
      <c r="Z44" s="131" t="n"/>
      <c r="AA44" s="132" t="n"/>
      <c r="AB44" s="261" t="n">
        <v>68</v>
      </c>
      <c r="AC44" s="132" t="n"/>
      <c r="AD44" s="261" t="n">
        <v>18</v>
      </c>
      <c r="AE44" s="132" t="n"/>
      <c r="AF44" s="225" t="n">
        <v>10</v>
      </c>
      <c r="AG44" s="179" t="n"/>
      <c r="AH44" s="350" t="n"/>
      <c r="AI44" s="179" t="n"/>
      <c r="AJ44" s="350" t="n">
        <v>8</v>
      </c>
      <c r="AK44" s="179" t="n"/>
      <c r="AL44" s="350" t="n"/>
      <c r="AM44" s="179" t="n"/>
      <c r="AN44" s="261" t="n"/>
      <c r="AO44" s="132" t="n"/>
      <c r="AP44" s="225">
        <f>X44</f>
        <v/>
      </c>
      <c r="AQ44" s="179" t="n"/>
      <c r="AR44" s="350">
        <f>AD44</f>
        <v/>
      </c>
      <c r="AS44" s="179" t="n"/>
      <c r="AT44" s="350" t="n">
        <v>3</v>
      </c>
      <c r="AU44" s="179" t="n"/>
      <c r="AV44" s="350">
        <f>AZ44*36</f>
        <v/>
      </c>
      <c r="AW44" s="179" t="n"/>
      <c r="AX44" s="350" t="n"/>
      <c r="AY44" s="179" t="n"/>
      <c r="AZ44" s="350" t="n"/>
      <c r="BA44" s="179" t="n"/>
      <c r="BB44" s="225">
        <f>BF44*36</f>
        <v/>
      </c>
      <c r="BC44" s="179" t="n"/>
      <c r="BD44" s="350" t="n"/>
      <c r="BE44" s="179" t="n"/>
      <c r="BF44" s="350" t="n"/>
      <c r="BG44" s="179" t="n"/>
      <c r="BH44" s="350">
        <f>BL44*36</f>
        <v/>
      </c>
      <c r="BI44" s="179" t="n"/>
      <c r="BJ44" s="350" t="n"/>
      <c r="BK44" s="179" t="n"/>
      <c r="BL44" s="350" t="n"/>
      <c r="BM44" s="179" t="n"/>
      <c r="BN44" s="181">
        <f>BR44*36</f>
        <v/>
      </c>
      <c r="BO44" s="128" t="n"/>
      <c r="BP44" s="93" t="n"/>
      <c r="BQ44" s="128" t="n"/>
      <c r="BR44" s="93" t="n"/>
      <c r="BS44" s="128" t="n"/>
      <c r="BT44" s="225" t="inlineStr">
        <is>
          <t>СК-1</t>
        </is>
      </c>
      <c r="BU44" s="131" t="n"/>
      <c r="BV44" s="179" t="n"/>
      <c r="BW44" s="355" t="n"/>
      <c r="BX44" s="355" t="n"/>
    </row>
    <row r="45">
      <c r="A45" s="355" t="n"/>
      <c r="B45" s="822" t="inlineStr">
        <is>
          <t>2.2.2</t>
        </is>
      </c>
      <c r="C45" s="128" t="n"/>
      <c r="D45" s="3755" t="inlineStr">
        <is>
          <t>Обработка сигналов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82" t="n">
        <v>2</v>
      </c>
      <c r="U45" s="175" t="n"/>
      <c r="V45" s="189" t="n"/>
      <c r="W45" s="175" t="n"/>
      <c r="X45" s="261" t="n">
        <v>108</v>
      </c>
      <c r="Y45" s="131" t="n"/>
      <c r="Z45" s="131" t="n"/>
      <c r="AA45" s="132" t="n"/>
      <c r="AB45" s="261" t="n">
        <v>72</v>
      </c>
      <c r="AC45" s="132" t="n"/>
      <c r="AD45" s="261" t="n">
        <v>18</v>
      </c>
      <c r="AE45" s="132" t="n"/>
      <c r="AF45" s="225" t="n">
        <v>10</v>
      </c>
      <c r="AG45" s="179" t="n"/>
      <c r="AH45" s="350" t="n"/>
      <c r="AI45" s="179" t="n"/>
      <c r="AJ45" s="350" t="n">
        <v>8</v>
      </c>
      <c r="AK45" s="179" t="n"/>
      <c r="AL45" s="350" t="n"/>
      <c r="AM45" s="179" t="n"/>
      <c r="AN45" s="261" t="n"/>
      <c r="AO45" s="132" t="n"/>
      <c r="AP45" s="225" t="n"/>
      <c r="AQ45" s="179" t="n"/>
      <c r="AR45" s="350" t="n"/>
      <c r="AS45" s="179" t="n"/>
      <c r="AT45" s="350" t="n"/>
      <c r="AU45" s="179" t="n"/>
      <c r="AV45" s="350">
        <f>AZ45*36</f>
        <v/>
      </c>
      <c r="AW45" s="179" t="n"/>
      <c r="AX45" s="350" t="n">
        <v>18</v>
      </c>
      <c r="AY45" s="179" t="n"/>
      <c r="AZ45" s="350" t="n">
        <v>3</v>
      </c>
      <c r="BA45" s="179" t="n"/>
      <c r="BB45" s="225">
        <f>BF45*36</f>
        <v/>
      </c>
      <c r="BC45" s="179" t="n"/>
      <c r="BD45" s="350" t="n"/>
      <c r="BE45" s="179" t="n"/>
      <c r="BF45" s="350" t="n"/>
      <c r="BG45" s="179" t="n"/>
      <c r="BH45" s="350">
        <f>BL45*36</f>
        <v/>
      </c>
      <c r="BI45" s="179" t="n"/>
      <c r="BJ45" s="350" t="n"/>
      <c r="BK45" s="179" t="n"/>
      <c r="BL45" s="350" t="n"/>
      <c r="BM45" s="179" t="n"/>
      <c r="BN45" s="181">
        <f>BR45*36</f>
        <v/>
      </c>
      <c r="BO45" s="128" t="n"/>
      <c r="BP45" s="93" t="n"/>
      <c r="BQ45" s="128" t="n"/>
      <c r="BR45" s="93" t="n"/>
      <c r="BS45" s="128" t="n"/>
      <c r="BT45" s="225" t="inlineStr">
        <is>
          <t>СК-2</t>
        </is>
      </c>
      <c r="BU45" s="131" t="n"/>
      <c r="BV45" s="179" t="n"/>
      <c r="BW45" s="355" t="n"/>
      <c r="BX45" s="355" t="n"/>
    </row>
    <row r="46">
      <c r="A46" s="355" t="n"/>
      <c r="B46" s="822" t="inlineStr">
        <is>
          <t>2.2.3</t>
        </is>
      </c>
      <c r="C46" s="128" t="n"/>
      <c r="D46" s="3755" t="inlineStr">
        <is>
          <t>Обеспечение единства измерений и метрологический надзор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82" t="n"/>
      <c r="U46" s="175" t="n"/>
      <c r="V46" s="189" t="n">
        <v>2</v>
      </c>
      <c r="W46" s="175" t="n"/>
      <c r="X46" s="261" t="n">
        <v>114</v>
      </c>
      <c r="Y46" s="131" t="n"/>
      <c r="Z46" s="131" t="n"/>
      <c r="AA46" s="132" t="n"/>
      <c r="AB46" s="261" t="n">
        <v>36</v>
      </c>
      <c r="AC46" s="132" t="n"/>
      <c r="AD46" s="261" t="n">
        <v>10</v>
      </c>
      <c r="AE46" s="132" t="n"/>
      <c r="AF46" s="225" t="n">
        <v>6</v>
      </c>
      <c r="AG46" s="179" t="n"/>
      <c r="AH46" s="350" t="n"/>
      <c r="AI46" s="179" t="n"/>
      <c r="AJ46" s="350" t="n">
        <v>4</v>
      </c>
      <c r="AK46" s="179" t="n"/>
      <c r="AL46" s="350" t="n"/>
      <c r="AM46" s="179" t="n"/>
      <c r="AN46" s="261" t="n"/>
      <c r="AO46" s="132" t="n"/>
      <c r="AP46" s="225" t="n"/>
      <c r="AQ46" s="179" t="n"/>
      <c r="AR46" s="350" t="n"/>
      <c r="AS46" s="179" t="n"/>
      <c r="AT46" s="350" t="n"/>
      <c r="AU46" s="179" t="n"/>
      <c r="AV46" s="350" t="n">
        <v>114</v>
      </c>
      <c r="AW46" s="179" t="n"/>
      <c r="AX46" s="350" t="n">
        <v>10</v>
      </c>
      <c r="AY46" s="179" t="n"/>
      <c r="AZ46" s="350" t="n">
        <v>3</v>
      </c>
      <c r="BA46" s="179" t="n"/>
      <c r="BB46" s="225">
        <f>BF46*36</f>
        <v/>
      </c>
      <c r="BC46" s="179" t="n"/>
      <c r="BD46" s="350" t="n"/>
      <c r="BE46" s="179" t="n"/>
      <c r="BF46" s="350" t="n"/>
      <c r="BG46" s="179" t="n"/>
      <c r="BH46" s="350">
        <f>BL46*36</f>
        <v/>
      </c>
      <c r="BI46" s="179" t="n"/>
      <c r="BJ46" s="350" t="n"/>
      <c r="BK46" s="179" t="n"/>
      <c r="BL46" s="350" t="n"/>
      <c r="BM46" s="179" t="n"/>
      <c r="BN46" s="181">
        <f>BR46*36</f>
        <v/>
      </c>
      <c r="BO46" s="128" t="n"/>
      <c r="BP46" s="93" t="n"/>
      <c r="BQ46" s="128" t="n"/>
      <c r="BR46" s="93" t="n"/>
      <c r="BS46" s="128" t="n"/>
      <c r="BT46" s="225" t="inlineStr">
        <is>
          <t>СК-3</t>
        </is>
      </c>
      <c r="BU46" s="131" t="n"/>
      <c r="BV46" s="179" t="n"/>
      <c r="BW46" s="355" t="n"/>
      <c r="BX46" s="355" t="n"/>
    </row>
    <row r="47">
      <c r="A47" s="355" t="n"/>
      <c r="B47" s="822" t="inlineStr">
        <is>
          <t>2.2.3</t>
        </is>
      </c>
      <c r="C47" s="128" t="n"/>
      <c r="D47" s="3755" t="inlineStr">
        <is>
          <t>Методы и средства испытаний материалов и изделий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82" t="n">
        <v>2</v>
      </c>
      <c r="U47" s="175" t="n"/>
      <c r="V47" s="189" t="n"/>
      <c r="W47" s="175" t="n"/>
      <c r="X47" s="261" t="n">
        <v>216</v>
      </c>
      <c r="Y47" s="131" t="n"/>
      <c r="Z47" s="131" t="n"/>
      <c r="AA47" s="132" t="n"/>
      <c r="AB47" s="261" t="n">
        <v>90</v>
      </c>
      <c r="AC47" s="132" t="n"/>
      <c r="AD47" s="261" t="n">
        <v>22</v>
      </c>
      <c r="AE47" s="132" t="n"/>
      <c r="AF47" s="225" t="n">
        <v>10</v>
      </c>
      <c r="AG47" s="179" t="n"/>
      <c r="AH47" s="350" t="n"/>
      <c r="AI47" s="179" t="n"/>
      <c r="AJ47" s="350" t="n">
        <v>12</v>
      </c>
      <c r="AK47" s="179" t="n"/>
      <c r="AL47" s="350" t="n"/>
      <c r="AM47" s="179" t="n"/>
      <c r="AN47" s="261" t="n"/>
      <c r="AO47" s="132" t="n"/>
      <c r="AP47" s="225" t="n"/>
      <c r="AQ47" s="179" t="n"/>
      <c r="AR47" s="350" t="n"/>
      <c r="AS47" s="179" t="n"/>
      <c r="AT47" s="350" t="n"/>
      <c r="AU47" s="179" t="n"/>
      <c r="AV47" s="350">
        <f>AZ47*36</f>
        <v/>
      </c>
      <c r="AW47" s="179" t="n"/>
      <c r="AX47" s="350" t="n">
        <v>10</v>
      </c>
      <c r="AY47" s="179" t="n"/>
      <c r="AZ47" s="350" t="n">
        <v>3</v>
      </c>
      <c r="BA47" s="179" t="n"/>
      <c r="BB47" s="225">
        <f>BF47*36</f>
        <v/>
      </c>
      <c r="BC47" s="179" t="n"/>
      <c r="BD47" s="350" t="n">
        <v>12</v>
      </c>
      <c r="BE47" s="179" t="n"/>
      <c r="BF47" s="350" t="n">
        <v>3</v>
      </c>
      <c r="BG47" s="179" t="n"/>
      <c r="BH47" s="350">
        <f>BL47*36</f>
        <v/>
      </c>
      <c r="BI47" s="179" t="n"/>
      <c r="BJ47" s="350" t="n"/>
      <c r="BK47" s="179" t="n"/>
      <c r="BL47" s="350" t="n"/>
      <c r="BM47" s="179" t="n"/>
      <c r="BN47" s="181">
        <f>BR47*36</f>
        <v/>
      </c>
      <c r="BO47" s="128" t="n"/>
      <c r="BP47" s="93" t="n"/>
      <c r="BQ47" s="128" t="n"/>
      <c r="BR47" s="93" t="n"/>
      <c r="BS47" s="128" t="n"/>
      <c r="BT47" s="225" t="inlineStr">
        <is>
          <t>СК-4</t>
        </is>
      </c>
      <c r="BU47" s="131" t="n"/>
      <c r="BV47" s="179" t="n"/>
      <c r="BW47" s="355" t="n"/>
      <c r="BX47" s="355" t="n"/>
    </row>
    <row r="48">
      <c r="A48" s="355" t="n"/>
      <c r="B48" s="825" t="inlineStr">
        <is>
          <t>2.3</t>
        </is>
      </c>
      <c r="C48" s="128" t="n"/>
      <c r="D48" s="3756" t="inlineStr">
        <is>
          <t>Модуль "Менеджмент качества"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422" t="n"/>
      <c r="U48" s="175" t="n"/>
      <c r="V48" s="1425" t="n"/>
      <c r="W48" s="175" t="n"/>
      <c r="X48" s="405">
        <f>X49+X50+X51</f>
        <v/>
      </c>
      <c r="Y48" s="131" t="n"/>
      <c r="Z48" s="131" t="n"/>
      <c r="AA48" s="132" t="n"/>
      <c r="AB48" s="405">
        <f>AB49+AB50+AB51</f>
        <v/>
      </c>
      <c r="AC48" s="132" t="n"/>
      <c r="AD48" s="405">
        <f>AD49+AD50+AD51</f>
        <v/>
      </c>
      <c r="AE48" s="132" t="n"/>
      <c r="AF48" s="222">
        <f>AF49+AF50+AF51</f>
        <v/>
      </c>
      <c r="AG48" s="179" t="n"/>
      <c r="AH48" s="352">
        <f>AH49+AH50+AH51</f>
        <v/>
      </c>
      <c r="AI48" s="179" t="n"/>
      <c r="AJ48" s="352">
        <f>AJ49+AJ50+AJ51</f>
        <v/>
      </c>
      <c r="AK48" s="179" t="n"/>
      <c r="AL48" s="352">
        <f>AL49+AL50+AL51</f>
        <v/>
      </c>
      <c r="AM48" s="179" t="n"/>
      <c r="AN48" s="405">
        <f>AN49+AN50+AN51</f>
        <v/>
      </c>
      <c r="AO48" s="132" t="n"/>
      <c r="AP48" s="222">
        <f>AP49+AP50+AP51</f>
        <v/>
      </c>
      <c r="AQ48" s="179" t="n"/>
      <c r="AR48" s="352">
        <f>AR49+AR50+AR51</f>
        <v/>
      </c>
      <c r="AS48" s="179" t="n"/>
      <c r="AT48" s="352">
        <f>AT49+AT50+AT51</f>
        <v/>
      </c>
      <c r="AU48" s="179" t="n"/>
      <c r="AV48" s="352">
        <f>AV49+AV50+AV51</f>
        <v/>
      </c>
      <c r="AW48" s="179" t="n"/>
      <c r="AX48" s="352">
        <f>AX49+AX50+AX51</f>
        <v/>
      </c>
      <c r="AY48" s="179" t="n"/>
      <c r="AZ48" s="352">
        <f>AZ49+AZ50+AZ51</f>
        <v/>
      </c>
      <c r="BA48" s="179" t="n"/>
      <c r="BB48" s="222">
        <f>BB49+BB50+BB51</f>
        <v/>
      </c>
      <c r="BC48" s="179" t="n"/>
      <c r="BD48" s="352">
        <f>BD49+BD50+BD51</f>
        <v/>
      </c>
      <c r="BE48" s="179" t="n"/>
      <c r="BF48" s="352">
        <f>BF49+BF50+BF51</f>
        <v/>
      </c>
      <c r="BG48" s="179" t="n"/>
      <c r="BH48" s="352">
        <f>BH49+BH50+BH51</f>
        <v/>
      </c>
      <c r="BI48" s="179" t="n"/>
      <c r="BJ48" s="352">
        <f>BJ49+BJ50+BJ51</f>
        <v/>
      </c>
      <c r="BK48" s="179" t="n"/>
      <c r="BL48" s="352">
        <f>BL49+BL50+BL51</f>
        <v/>
      </c>
      <c r="BM48" s="179" t="n"/>
      <c r="BN48" s="1632">
        <f>BN49+BN50+BN51</f>
        <v/>
      </c>
      <c r="BO48" s="429" t="n"/>
      <c r="BP48" s="1632">
        <f>BP49+BP50+BP51</f>
        <v/>
      </c>
      <c r="BQ48" s="429" t="n"/>
      <c r="BR48" s="1632">
        <f>BR49+BR50+BR51</f>
        <v/>
      </c>
      <c r="BS48" s="429" t="n"/>
      <c r="BT48" s="222" t="n"/>
      <c r="BU48" s="131" t="n"/>
      <c r="BV48" s="179" t="n"/>
      <c r="BW48" s="355" t="n"/>
      <c r="BX48" s="355" t="n"/>
    </row>
    <row r="49">
      <c r="A49" s="355" t="n"/>
      <c r="B49" s="822" t="inlineStr">
        <is>
          <t>2.3.1</t>
        </is>
      </c>
      <c r="C49" s="128" t="n"/>
      <c r="D49" s="3755" t="inlineStr">
        <is>
          <t>Инструменты и методы обеспечения качества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82" t="n">
        <v>3</v>
      </c>
      <c r="U49" s="175" t="n"/>
      <c r="V49" s="189" t="n">
        <v>2</v>
      </c>
      <c r="W49" s="175" t="n"/>
      <c r="X49" s="261" t="n">
        <v>324</v>
      </c>
      <c r="Y49" s="131" t="n"/>
      <c r="Z49" s="131" t="n"/>
      <c r="AA49" s="132" t="n"/>
      <c r="AB49" s="261" t="n">
        <v>108</v>
      </c>
      <c r="AC49" s="132" t="n"/>
      <c r="AD49" s="261" t="n">
        <v>28</v>
      </c>
      <c r="AE49" s="132" t="n"/>
      <c r="AF49" s="225" t="n">
        <v>10</v>
      </c>
      <c r="AG49" s="179" t="n"/>
      <c r="AH49" s="350" t="n">
        <v>10</v>
      </c>
      <c r="AI49" s="179" t="n"/>
      <c r="AJ49" s="350" t="n">
        <v>8</v>
      </c>
      <c r="AK49" s="179" t="n"/>
      <c r="AL49" s="350" t="n"/>
      <c r="AM49" s="179" t="n"/>
      <c r="AN49" s="261" t="n"/>
      <c r="AO49" s="132" t="n"/>
      <c r="AP49" s="225" t="n"/>
      <c r="AQ49" s="179" t="n"/>
      <c r="AR49" s="350" t="n"/>
      <c r="AS49" s="179" t="n"/>
      <c r="AT49" s="350" t="n"/>
      <c r="AU49" s="179" t="n"/>
      <c r="AV49" s="350">
        <f>AZ49*36</f>
        <v/>
      </c>
      <c r="AW49" s="179" t="n"/>
      <c r="AX49" s="350" t="n">
        <v>10</v>
      </c>
      <c r="AY49" s="179" t="n"/>
      <c r="AZ49" s="350" t="n">
        <v>3</v>
      </c>
      <c r="BA49" s="179" t="n"/>
      <c r="BB49" s="225">
        <f>BF49*36</f>
        <v/>
      </c>
      <c r="BC49" s="179" t="n"/>
      <c r="BD49" s="350" t="n">
        <v>18</v>
      </c>
      <c r="BE49" s="179" t="n"/>
      <c r="BF49" s="350" t="n">
        <v>6</v>
      </c>
      <c r="BG49" s="179" t="n"/>
      <c r="BH49" s="350">
        <f>BL49*36</f>
        <v/>
      </c>
      <c r="BI49" s="179" t="n"/>
      <c r="BJ49" s="350" t="n"/>
      <c r="BK49" s="179" t="n"/>
      <c r="BL49" s="350" t="n"/>
      <c r="BM49" s="179" t="n"/>
      <c r="BN49" s="181">
        <f>BR49*36</f>
        <v/>
      </c>
      <c r="BO49" s="128" t="n"/>
      <c r="BP49" s="93" t="n"/>
      <c r="BQ49" s="128" t="n"/>
      <c r="BR49" s="93" t="n"/>
      <c r="BS49" s="128" t="n"/>
      <c r="BT49" s="225" t="inlineStr">
        <is>
          <t>СК-5</t>
        </is>
      </c>
      <c r="BU49" s="131" t="n"/>
      <c r="BV49" s="179" t="n"/>
      <c r="BW49" s="355" t="n"/>
      <c r="BX49" s="355" t="n"/>
    </row>
    <row r="50">
      <c r="A50" s="355" t="n"/>
      <c r="B50" s="822" t="inlineStr">
        <is>
          <t>2.3.2</t>
        </is>
      </c>
      <c r="C50" s="128" t="n"/>
      <c r="D50" s="3755" t="inlineStr">
        <is>
          <t>Техническое регулирование продукции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261" t="n">
        <v>5</v>
      </c>
      <c r="U50" s="132" t="n"/>
      <c r="V50" s="436" t="n"/>
      <c r="W50" s="175" t="n"/>
      <c r="X50" s="261" t="n">
        <v>144</v>
      </c>
      <c r="Y50" s="131" t="n"/>
      <c r="Z50" s="131" t="n"/>
      <c r="AA50" s="132" t="n"/>
      <c r="AB50" s="261" t="n">
        <v>54</v>
      </c>
      <c r="AC50" s="132" t="n"/>
      <c r="AD50" s="261" t="n">
        <v>18</v>
      </c>
      <c r="AE50" s="132" t="n"/>
      <c r="AF50" s="225" t="n">
        <v>10</v>
      </c>
      <c r="AG50" s="179" t="n"/>
      <c r="AH50" s="350" t="n"/>
      <c r="AI50" s="179" t="n"/>
      <c r="AJ50" s="350" t="n">
        <v>8</v>
      </c>
      <c r="AK50" s="179" t="n"/>
      <c r="AL50" s="350" t="n"/>
      <c r="AM50" s="179" t="n"/>
      <c r="AN50" s="261" t="n"/>
      <c r="AO50" s="132" t="n"/>
      <c r="AP50" s="225" t="n"/>
      <c r="AQ50" s="179" t="n"/>
      <c r="AR50" s="350" t="n"/>
      <c r="AS50" s="179" t="n"/>
      <c r="AT50" s="350" t="n"/>
      <c r="AU50" s="179" t="n"/>
      <c r="AV50" s="350">
        <f>AZ50*36</f>
        <v/>
      </c>
      <c r="AW50" s="179" t="n"/>
      <c r="AX50" s="350" t="n"/>
      <c r="AY50" s="179" t="n"/>
      <c r="AZ50" s="350" t="n"/>
      <c r="BA50" s="179" t="n"/>
      <c r="BB50" s="225">
        <f>BF50*36</f>
        <v/>
      </c>
      <c r="BC50" s="179" t="n"/>
      <c r="BD50" s="350" t="n"/>
      <c r="BE50" s="179" t="n"/>
      <c r="BF50" s="350" t="n"/>
      <c r="BG50" s="179" t="n"/>
      <c r="BH50" s="350">
        <f>BL50*36</f>
        <v/>
      </c>
      <c r="BI50" s="179" t="n"/>
      <c r="BJ50" s="350" t="n"/>
      <c r="BK50" s="179" t="n"/>
      <c r="BL50" s="350" t="n"/>
      <c r="BM50" s="179" t="n"/>
      <c r="BN50" s="181">
        <f>BR50*36</f>
        <v/>
      </c>
      <c r="BO50" s="128" t="n"/>
      <c r="BP50" s="93" t="n">
        <v>18</v>
      </c>
      <c r="BQ50" s="128" t="n"/>
      <c r="BR50" s="93" t="n">
        <v>4</v>
      </c>
      <c r="BS50" s="128" t="n"/>
      <c r="BT50" s="225" t="inlineStr">
        <is>
          <t>СК-6</t>
        </is>
      </c>
      <c r="BU50" s="131" t="n"/>
      <c r="BV50" s="179" t="n"/>
      <c r="BW50" s="355" t="n"/>
      <c r="BX50" s="355" t="n"/>
    </row>
    <row r="51">
      <c r="A51" s="355" t="n"/>
      <c r="B51" s="822" t="inlineStr">
        <is>
          <t>2.3.3</t>
        </is>
      </c>
      <c r="C51" s="128" t="n"/>
      <c r="D51" s="3755" t="inlineStr">
        <is>
          <t>Менеджмент  измерений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51" t="n"/>
      <c r="U51" s="175" t="n"/>
      <c r="V51" s="261" t="n">
        <v>4</v>
      </c>
      <c r="W51" s="132" t="n"/>
      <c r="X51" s="261" t="n">
        <v>108</v>
      </c>
      <c r="Y51" s="131" t="n"/>
      <c r="Z51" s="131" t="n"/>
      <c r="AA51" s="132" t="n"/>
      <c r="AB51" s="261" t="n">
        <v>54</v>
      </c>
      <c r="AC51" s="132" t="n"/>
      <c r="AD51" s="261" t="n">
        <v>14</v>
      </c>
      <c r="AE51" s="132" t="n"/>
      <c r="AF51" s="225" t="n">
        <v>8</v>
      </c>
      <c r="AG51" s="179" t="n"/>
      <c r="AH51" s="350" t="n"/>
      <c r="AI51" s="179" t="n"/>
      <c r="AJ51" s="350" t="n">
        <v>6</v>
      </c>
      <c r="AK51" s="179" t="n"/>
      <c r="AL51" s="350" t="n"/>
      <c r="AM51" s="179" t="n"/>
      <c r="AN51" s="261" t="n"/>
      <c r="AO51" s="132" t="n"/>
      <c r="AP51" s="225" t="n"/>
      <c r="AQ51" s="179" t="n"/>
      <c r="AR51" s="350" t="n"/>
      <c r="AS51" s="179" t="n"/>
      <c r="AT51" s="350" t="n"/>
      <c r="AU51" s="179" t="n"/>
      <c r="AV51" s="350" t="n"/>
      <c r="AW51" s="179" t="n"/>
      <c r="AX51" s="350" t="n"/>
      <c r="AY51" s="179" t="n"/>
      <c r="AZ51" s="350" t="n"/>
      <c r="BA51" s="179" t="n"/>
      <c r="BB51" s="225" t="n"/>
      <c r="BC51" s="179" t="n"/>
      <c r="BD51" s="350" t="n"/>
      <c r="BE51" s="179" t="n"/>
      <c r="BF51" s="350" t="n"/>
      <c r="BG51" s="179" t="n"/>
      <c r="BH51" s="350" t="n">
        <v>108</v>
      </c>
      <c r="BI51" s="179" t="n"/>
      <c r="BJ51" s="350" t="n">
        <v>14</v>
      </c>
      <c r="BK51" s="179" t="n"/>
      <c r="BL51" s="350" t="n">
        <v>3</v>
      </c>
      <c r="BM51" s="179" t="n"/>
      <c r="BN51" s="181">
        <f>BR51*36</f>
        <v/>
      </c>
      <c r="BO51" s="128" t="n"/>
      <c r="BP51" s="93" t="n"/>
      <c r="BQ51" s="128" t="n"/>
      <c r="BR51" s="93" t="n"/>
      <c r="BS51" s="128" t="n"/>
      <c r="BT51" s="225" t="inlineStr">
        <is>
          <t>СК-7</t>
        </is>
      </c>
      <c r="BU51" s="131" t="n"/>
      <c r="BV51" s="179" t="n"/>
      <c r="BW51" s="355" t="n"/>
      <c r="BX51" s="355" t="n"/>
    </row>
    <row r="52">
      <c r="A52" s="355" t="n"/>
      <c r="B52" s="825" t="inlineStr">
        <is>
          <t>2.4</t>
        </is>
      </c>
      <c r="C52" s="128" t="n"/>
      <c r="D52" s="3756" t="inlineStr">
        <is>
          <t>Модуль "Обеспечение безопасности "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422" t="n"/>
      <c r="U52" s="175" t="n"/>
      <c r="V52" s="1425" t="n"/>
      <c r="W52" s="175" t="n"/>
      <c r="X52" s="405">
        <f>X53+X54+X55</f>
        <v/>
      </c>
      <c r="Y52" s="131" t="n"/>
      <c r="Z52" s="131" t="n"/>
      <c r="AA52" s="132" t="n"/>
      <c r="AB52" s="405">
        <f>AB53+AB54+AB55</f>
        <v/>
      </c>
      <c r="AC52" s="132" t="n"/>
      <c r="AD52" s="405">
        <f>AD53+AD54+AD55</f>
        <v/>
      </c>
      <c r="AE52" s="132" t="n"/>
      <c r="AF52" s="222">
        <f>AF53+AF54+AF55</f>
        <v/>
      </c>
      <c r="AG52" s="179" t="n"/>
      <c r="AH52" s="352">
        <f>AH53+AH54+AH55</f>
        <v/>
      </c>
      <c r="AI52" s="179" t="n"/>
      <c r="AJ52" s="352">
        <f>AJ53+AJ54+AJ55</f>
        <v/>
      </c>
      <c r="AK52" s="179" t="n"/>
      <c r="AL52" s="352">
        <f>AL53+AL54+AL55</f>
        <v/>
      </c>
      <c r="AM52" s="179" t="n"/>
      <c r="AN52" s="405">
        <f>AN53+AN54+AN55</f>
        <v/>
      </c>
      <c r="AO52" s="132" t="n"/>
      <c r="AP52" s="222">
        <f>AP53+AP54+AP55</f>
        <v/>
      </c>
      <c r="AQ52" s="179" t="n"/>
      <c r="AR52" s="352">
        <f>AR53+AR54+AR55</f>
        <v/>
      </c>
      <c r="AS52" s="179" t="n"/>
      <c r="AT52" s="352">
        <f>AT53+AT54+AT55</f>
        <v/>
      </c>
      <c r="AU52" s="179" t="n"/>
      <c r="AV52" s="352">
        <f>AV53+AV54+AV55</f>
        <v/>
      </c>
      <c r="AW52" s="179" t="n"/>
      <c r="AX52" s="352">
        <f>AX53+AX54+AX55</f>
        <v/>
      </c>
      <c r="AY52" s="179" t="n"/>
      <c r="AZ52" s="352">
        <f>AZ53+AZ54+AZ55</f>
        <v/>
      </c>
      <c r="BA52" s="179" t="n"/>
      <c r="BB52" s="222">
        <f>BB53+BB54+BB55</f>
        <v/>
      </c>
      <c r="BC52" s="179" t="n"/>
      <c r="BD52" s="352">
        <f>BD53+BD54+BD55</f>
        <v/>
      </c>
      <c r="BE52" s="179" t="n"/>
      <c r="BF52" s="352">
        <f>BF53+BF54+BF55</f>
        <v/>
      </c>
      <c r="BG52" s="179" t="n"/>
      <c r="BH52" s="352">
        <f>BH53+BH54+BH55</f>
        <v/>
      </c>
      <c r="BI52" s="179" t="n"/>
      <c r="BJ52" s="352">
        <f>BJ53+BJ54+BJ55</f>
        <v/>
      </c>
      <c r="BK52" s="179" t="n"/>
      <c r="BL52" s="352">
        <f>BL53+BL54+BL55</f>
        <v/>
      </c>
      <c r="BM52" s="179" t="n"/>
      <c r="BN52" s="1632">
        <f>BN53+BN54+BN55</f>
        <v/>
      </c>
      <c r="BO52" s="429" t="n"/>
      <c r="BP52" s="1632">
        <f>BP53+BP54+BP55</f>
        <v/>
      </c>
      <c r="BQ52" s="429" t="n"/>
      <c r="BR52" s="1632">
        <f>BR53+BR54+BR55</f>
        <v/>
      </c>
      <c r="BS52" s="429" t="n"/>
      <c r="BT52" s="225" t="inlineStr">
        <is>
          <t>СК-8</t>
        </is>
      </c>
      <c r="BU52" s="131" t="n"/>
      <c r="BV52" s="179" t="n"/>
      <c r="BW52" s="355" t="n"/>
      <c r="BX52" s="355" t="n"/>
    </row>
    <row r="53">
      <c r="A53" s="355" t="n"/>
      <c r="B53" s="822" t="inlineStr">
        <is>
          <t>2.4.1</t>
        </is>
      </c>
      <c r="C53" s="128" t="n"/>
      <c r="D53" s="3755" t="inlineStr">
        <is>
          <t>Требования безопасности продукции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261" t="n">
        <v>3</v>
      </c>
      <c r="U53" s="132" t="n"/>
      <c r="V53" s="436" t="n"/>
      <c r="W53" s="175" t="n"/>
      <c r="X53" s="261" t="n">
        <v>222</v>
      </c>
      <c r="Y53" s="131" t="n"/>
      <c r="Z53" s="131" t="n"/>
      <c r="AA53" s="132" t="n"/>
      <c r="AB53" s="261" t="n">
        <v>90</v>
      </c>
      <c r="AC53" s="132" t="n"/>
      <c r="AD53" s="261" t="n">
        <v>22</v>
      </c>
      <c r="AE53" s="132" t="n"/>
      <c r="AF53" s="225" t="n">
        <v>14</v>
      </c>
      <c r="AG53" s="179" t="n"/>
      <c r="AH53" s="350" t="n"/>
      <c r="AI53" s="179" t="n"/>
      <c r="AJ53" s="350" t="n">
        <v>8</v>
      </c>
      <c r="AK53" s="179" t="n"/>
      <c r="AL53" s="350" t="n"/>
      <c r="AM53" s="179" t="n"/>
      <c r="AN53" s="261" t="n"/>
      <c r="AO53" s="132" t="n"/>
      <c r="AP53" s="225" t="n"/>
      <c r="AQ53" s="179" t="n"/>
      <c r="AR53" s="350" t="n"/>
      <c r="AS53" s="179" t="n"/>
      <c r="AT53" s="350" t="n"/>
      <c r="AU53" s="179" t="n"/>
      <c r="AV53" s="350">
        <f>AZ53*36</f>
        <v/>
      </c>
      <c r="AW53" s="179" t="n"/>
      <c r="AX53" s="350" t="n"/>
      <c r="AY53" s="179" t="n"/>
      <c r="AZ53" s="350" t="n"/>
      <c r="BA53" s="179" t="n"/>
      <c r="BB53" s="225" t="n">
        <v>222</v>
      </c>
      <c r="BC53" s="179" t="n"/>
      <c r="BD53" s="350" t="n">
        <v>22</v>
      </c>
      <c r="BE53" s="179" t="n"/>
      <c r="BF53" s="350" t="n">
        <v>6</v>
      </c>
      <c r="BG53" s="179" t="n"/>
      <c r="BH53" s="350" t="n"/>
      <c r="BI53" s="179" t="n"/>
      <c r="BJ53" s="350" t="n"/>
      <c r="BK53" s="179" t="n"/>
      <c r="BL53" s="350" t="n"/>
      <c r="BM53" s="179" t="n"/>
      <c r="BN53" s="1633">
        <f>BR53*36</f>
        <v/>
      </c>
      <c r="BO53" s="429" t="n"/>
      <c r="BP53" s="93" t="n"/>
      <c r="BQ53" s="128" t="n"/>
      <c r="BR53" s="129" t="n"/>
      <c r="BS53" s="126" t="n"/>
      <c r="BT53" s="225" t="n"/>
      <c r="BU53" s="131" t="n"/>
      <c r="BV53" s="179" t="n"/>
      <c r="BW53" s="355" t="n"/>
      <c r="BX53" s="355" t="n"/>
    </row>
    <row r="54">
      <c r="A54" s="355" t="n"/>
      <c r="B54" s="822" t="inlineStr">
        <is>
          <t>2.4.2</t>
        </is>
      </c>
      <c r="C54" s="128" t="n"/>
      <c r="D54" s="3755" t="inlineStr">
        <is>
          <t>Требования экологической безопасности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82" t="n">
        <v>4</v>
      </c>
      <c r="U54" s="175" t="n"/>
      <c r="V54" s="436" t="n"/>
      <c r="W54" s="175" t="n"/>
      <c r="X54" s="261" t="n">
        <v>108</v>
      </c>
      <c r="Y54" s="131" t="n"/>
      <c r="Z54" s="131" t="n"/>
      <c r="AA54" s="132" t="n"/>
      <c r="AB54" s="261" t="n">
        <v>54</v>
      </c>
      <c r="AC54" s="132" t="n"/>
      <c r="AD54" s="261" t="n">
        <v>14</v>
      </c>
      <c r="AE54" s="132" t="n"/>
      <c r="AF54" s="225" t="n">
        <v>8</v>
      </c>
      <c r="AG54" s="179" t="n"/>
      <c r="AH54" s="350" t="n"/>
      <c r="AI54" s="179" t="n"/>
      <c r="AJ54" s="350" t="n">
        <v>6</v>
      </c>
      <c r="AK54" s="179" t="n"/>
      <c r="AL54" s="350" t="n"/>
      <c r="AM54" s="179" t="n"/>
      <c r="AN54" s="261" t="n"/>
      <c r="AO54" s="132" t="n"/>
      <c r="AP54" s="225" t="n"/>
      <c r="AQ54" s="179" t="n"/>
      <c r="AR54" s="350" t="n"/>
      <c r="AS54" s="179" t="n"/>
      <c r="AT54" s="350" t="n"/>
      <c r="AU54" s="179" t="n"/>
      <c r="AV54" s="350">
        <f>AZ54*36</f>
        <v/>
      </c>
      <c r="AW54" s="179" t="n"/>
      <c r="AX54" s="350" t="n"/>
      <c r="AY54" s="179" t="n"/>
      <c r="AZ54" s="350" t="n"/>
      <c r="BA54" s="179" t="n"/>
      <c r="BB54" s="225">
        <f>BF54*36</f>
        <v/>
      </c>
      <c r="BC54" s="179" t="n"/>
      <c r="BD54" s="350" t="n"/>
      <c r="BE54" s="179" t="n"/>
      <c r="BF54" s="350" t="n"/>
      <c r="BG54" s="179" t="n"/>
      <c r="BH54" s="350">
        <f>BL54*36</f>
        <v/>
      </c>
      <c r="BI54" s="179" t="n"/>
      <c r="BJ54" s="350" t="n">
        <v>14</v>
      </c>
      <c r="BK54" s="179" t="n"/>
      <c r="BL54" s="350" t="n">
        <v>3</v>
      </c>
      <c r="BM54" s="179" t="n"/>
      <c r="BN54" s="181">
        <f>BR54*36</f>
        <v/>
      </c>
      <c r="BO54" s="128" t="n"/>
      <c r="BP54" s="93" t="n"/>
      <c r="BQ54" s="128" t="n"/>
      <c r="BR54" s="93" t="n"/>
      <c r="BS54" s="128" t="n"/>
      <c r="BT54" s="225" t="n"/>
      <c r="BU54" s="131" t="n"/>
      <c r="BV54" s="179" t="n"/>
      <c r="BW54" s="355" t="n"/>
      <c r="BX54" s="355" t="n"/>
    </row>
    <row r="55">
      <c r="A55" s="355" t="n"/>
      <c r="B55" s="822" t="inlineStr">
        <is>
          <t>2.4.3</t>
        </is>
      </c>
      <c r="C55" s="128" t="n"/>
      <c r="D55" s="2058" t="inlineStr">
        <is>
          <t>Обеспечение здоровья и безопасности  в процессе профессиональной деятельности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2" t="n"/>
      <c r="T55" s="182" t="n">
        <v>4</v>
      </c>
      <c r="U55" s="175" t="n"/>
      <c r="V55" s="436" t="n"/>
      <c r="W55" s="175" t="n"/>
      <c r="X55" s="261" t="n">
        <v>108</v>
      </c>
      <c r="Y55" s="131" t="n"/>
      <c r="Z55" s="131" t="n"/>
      <c r="AA55" s="132" t="n"/>
      <c r="AB55" s="261" t="n">
        <v>54</v>
      </c>
      <c r="AC55" s="132" t="n"/>
      <c r="AD55" s="261" t="n">
        <v>14</v>
      </c>
      <c r="AE55" s="132" t="n"/>
      <c r="AF55" s="225" t="n">
        <v>8</v>
      </c>
      <c r="AG55" s="179" t="n"/>
      <c r="AH55" s="350" t="n"/>
      <c r="AI55" s="179" t="n"/>
      <c r="AJ55" s="350" t="n">
        <v>6</v>
      </c>
      <c r="AK55" s="179" t="n"/>
      <c r="AL55" s="350" t="n"/>
      <c r="AM55" s="179" t="n"/>
      <c r="AN55" s="261" t="n"/>
      <c r="AO55" s="132" t="n"/>
      <c r="AP55" s="225" t="n"/>
      <c r="AQ55" s="179" t="n"/>
      <c r="AR55" s="350" t="n"/>
      <c r="AS55" s="179" t="n"/>
      <c r="AT55" s="350" t="n"/>
      <c r="AU55" s="179" t="n"/>
      <c r="AV55" s="350">
        <f>AZ55*36</f>
        <v/>
      </c>
      <c r="AW55" s="179" t="n"/>
      <c r="AX55" s="350" t="n"/>
      <c r="AY55" s="179" t="n"/>
      <c r="AZ55" s="350" t="n"/>
      <c r="BA55" s="179" t="n"/>
      <c r="BB55" s="225">
        <f>BF55*36</f>
        <v/>
      </c>
      <c r="BC55" s="179" t="n"/>
      <c r="BD55" s="350" t="n"/>
      <c r="BE55" s="179" t="n"/>
      <c r="BF55" s="350" t="n"/>
      <c r="BG55" s="179" t="n"/>
      <c r="BH55" s="350">
        <f>BL55*36</f>
        <v/>
      </c>
      <c r="BI55" s="179" t="n"/>
      <c r="BJ55" s="350" t="n">
        <v>14</v>
      </c>
      <c r="BK55" s="179" t="n"/>
      <c r="BL55" s="350" t="n">
        <v>3</v>
      </c>
      <c r="BM55" s="179" t="n"/>
      <c r="BN55" s="181">
        <f>BR55*36</f>
        <v/>
      </c>
      <c r="BO55" s="128" t="n"/>
      <c r="BP55" s="93" t="n"/>
      <c r="BQ55" s="128" t="n"/>
      <c r="BR55" s="93" t="n"/>
      <c r="BS55" s="128" t="n"/>
      <c r="BT55" s="225" t="n"/>
      <c r="BU55" s="131" t="n"/>
      <c r="BV55" s="179" t="n"/>
      <c r="BW55" s="355" t="n"/>
      <c r="BX55" s="355" t="n"/>
    </row>
    <row r="56">
      <c r="A56" s="355" t="n"/>
      <c r="B56" s="825" t="inlineStr">
        <is>
          <t>2.5</t>
        </is>
      </c>
      <c r="C56" s="128" t="n"/>
      <c r="D56" s="3756" t="inlineStr">
        <is>
          <t>Модуль "Технические инновации"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422" t="n"/>
      <c r="U56" s="175" t="n"/>
      <c r="V56" s="1425" t="n"/>
      <c r="W56" s="175" t="n"/>
      <c r="X56" s="405">
        <f>X57+X58</f>
        <v/>
      </c>
      <c r="Y56" s="131" t="n"/>
      <c r="Z56" s="131" t="n"/>
      <c r="AA56" s="132" t="n"/>
      <c r="AB56" s="405">
        <f>AB57+AB58</f>
        <v/>
      </c>
      <c r="AC56" s="132" t="n"/>
      <c r="AD56" s="405">
        <f>AD57+AD58</f>
        <v/>
      </c>
      <c r="AE56" s="132" t="n"/>
      <c r="AF56" s="222">
        <f>AF57+AF58</f>
        <v/>
      </c>
      <c r="AG56" s="179" t="n"/>
      <c r="AH56" s="352">
        <f>AH57+AH58</f>
        <v/>
      </c>
      <c r="AI56" s="179" t="n"/>
      <c r="AJ56" s="352">
        <f>AJ57+AJ58</f>
        <v/>
      </c>
      <c r="AK56" s="179" t="n"/>
      <c r="AL56" s="352">
        <f>AL57+AL58</f>
        <v/>
      </c>
      <c r="AM56" s="179" t="n"/>
      <c r="AN56" s="405">
        <f>AN57+AN58</f>
        <v/>
      </c>
      <c r="AO56" s="132" t="n"/>
      <c r="AP56" s="222">
        <f>AP57+AP58</f>
        <v/>
      </c>
      <c r="AQ56" s="179" t="n"/>
      <c r="AR56" s="352">
        <f>AR57+AR58</f>
        <v/>
      </c>
      <c r="AS56" s="179" t="n"/>
      <c r="AT56" s="352">
        <f>AT57+AT58</f>
        <v/>
      </c>
      <c r="AU56" s="179" t="n"/>
      <c r="AV56" s="352">
        <f>AV57+AV58</f>
        <v/>
      </c>
      <c r="AW56" s="179" t="n"/>
      <c r="AX56" s="352">
        <f>AX57+AX58</f>
        <v/>
      </c>
      <c r="AY56" s="179" t="n"/>
      <c r="AZ56" s="352">
        <f>AZ57+AZ58</f>
        <v/>
      </c>
      <c r="BA56" s="179" t="n"/>
      <c r="BB56" s="222">
        <f>BB57+BB58</f>
        <v/>
      </c>
      <c r="BC56" s="179" t="n"/>
      <c r="BD56" s="352">
        <f>BD57+BD58</f>
        <v/>
      </c>
      <c r="BE56" s="179" t="n"/>
      <c r="BF56" s="352">
        <f>BF57+BF58</f>
        <v/>
      </c>
      <c r="BG56" s="179" t="n"/>
      <c r="BH56" s="352">
        <f>BH57+BH58</f>
        <v/>
      </c>
      <c r="BI56" s="179" t="n"/>
      <c r="BJ56" s="352">
        <f>BJ57+BJ58</f>
        <v/>
      </c>
      <c r="BK56" s="179" t="n"/>
      <c r="BL56" s="352">
        <f>BL57+BL58</f>
        <v/>
      </c>
      <c r="BM56" s="179" t="n"/>
      <c r="BN56" s="187" t="n"/>
      <c r="BO56" s="128" t="n"/>
      <c r="BP56" s="95" t="n"/>
      <c r="BQ56" s="128" t="n"/>
      <c r="BR56" s="95" t="n"/>
      <c r="BS56" s="128" t="n"/>
      <c r="BT56" s="222" t="n"/>
      <c r="BU56" s="131" t="n"/>
      <c r="BV56" s="179" t="n"/>
      <c r="BW56" s="355" t="n"/>
      <c r="BX56" s="355" t="n"/>
    </row>
    <row r="57">
      <c r="A57" s="355" t="n"/>
      <c r="B57" s="822" t="inlineStr">
        <is>
          <t>2.5.1</t>
        </is>
      </c>
      <c r="C57" s="128" t="n"/>
      <c r="D57" s="2058" t="inlineStr">
        <is>
          <t>Теория решения изобретательских задач / Инновационный менеджмент</t>
        </is>
      </c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2" t="n"/>
      <c r="T57" s="1351" t="n"/>
      <c r="U57" s="175" t="n"/>
      <c r="V57" s="189" t="n">
        <v>3</v>
      </c>
      <c r="W57" s="175" t="n"/>
      <c r="X57" s="261" t="n">
        <v>216</v>
      </c>
      <c r="Y57" s="131" t="n"/>
      <c r="Z57" s="131" t="n"/>
      <c r="AA57" s="132" t="n"/>
      <c r="AB57" s="261" t="n">
        <v>90</v>
      </c>
      <c r="AC57" s="132" t="n"/>
      <c r="AD57" s="261" t="n">
        <v>22</v>
      </c>
      <c r="AE57" s="132" t="n"/>
      <c r="AF57" s="225" t="n">
        <v>12</v>
      </c>
      <c r="AG57" s="179" t="n"/>
      <c r="AH57" s="350" t="n"/>
      <c r="AI57" s="179" t="n"/>
      <c r="AJ57" s="350" t="n">
        <v>10</v>
      </c>
      <c r="AK57" s="179" t="n"/>
      <c r="AL57" s="350" t="n"/>
      <c r="AM57" s="179" t="n"/>
      <c r="AN57" s="261" t="n"/>
      <c r="AO57" s="132" t="n"/>
      <c r="AP57" s="225" t="n"/>
      <c r="AQ57" s="179" t="n"/>
      <c r="AR57" s="350" t="n"/>
      <c r="AS57" s="179" t="n"/>
      <c r="AT57" s="350" t="n"/>
      <c r="AU57" s="179" t="n"/>
      <c r="AV57" s="350">
        <f>AZ57*36</f>
        <v/>
      </c>
      <c r="AW57" s="179" t="n"/>
      <c r="AX57" s="350" t="n"/>
      <c r="AY57" s="179" t="n"/>
      <c r="AZ57" s="350" t="n"/>
      <c r="BA57" s="179" t="n"/>
      <c r="BB57" s="225">
        <f>BF57*36</f>
        <v/>
      </c>
      <c r="BC57" s="179" t="n"/>
      <c r="BD57" s="350">
        <f>AD57</f>
        <v/>
      </c>
      <c r="BE57" s="179" t="n"/>
      <c r="BF57" s="350" t="n">
        <v>6</v>
      </c>
      <c r="BG57" s="179" t="n"/>
      <c r="BH57" s="350">
        <f>BL57*36</f>
        <v/>
      </c>
      <c r="BI57" s="179" t="n"/>
      <c r="BJ57" s="350" t="n"/>
      <c r="BK57" s="179" t="n"/>
      <c r="BL57" s="350" t="n"/>
      <c r="BM57" s="179" t="n"/>
      <c r="BN57" s="181" t="n"/>
      <c r="BO57" s="128" t="n"/>
      <c r="BP57" s="93" t="n"/>
      <c r="BQ57" s="128" t="n"/>
      <c r="BR57" s="93" t="n"/>
      <c r="BS57" s="128" t="n"/>
      <c r="BT57" s="3758" t="inlineStr">
        <is>
          <t>УК-5, УПК-3</t>
        </is>
      </c>
      <c r="BU57" s="131" t="n"/>
      <c r="BV57" s="179" t="n"/>
      <c r="BW57" s="355" t="n"/>
      <c r="BX57" s="355" t="n"/>
    </row>
    <row r="58">
      <c r="A58" s="355" t="n"/>
      <c r="B58" s="822" t="inlineStr">
        <is>
          <t>2.5.2</t>
        </is>
      </c>
      <c r="C58" s="128" t="n"/>
      <c r="D58" s="1255" t="inlineStr">
        <is>
          <t xml:space="preserve">Современные методы исследования продукции /  Наноизмерения 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75" t="n"/>
      <c r="T58" s="1351" t="n"/>
      <c r="U58" s="175" t="n"/>
      <c r="V58" s="189" t="n">
        <v>4</v>
      </c>
      <c r="W58" s="175" t="n"/>
      <c r="X58" s="261" t="n">
        <v>324</v>
      </c>
      <c r="Y58" s="131" t="n"/>
      <c r="Z58" s="131" t="n"/>
      <c r="AA58" s="132" t="n"/>
      <c r="AB58" s="261" t="n">
        <v>108</v>
      </c>
      <c r="AC58" s="132" t="n"/>
      <c r="AD58" s="261" t="n">
        <v>28</v>
      </c>
      <c r="AE58" s="132" t="n"/>
      <c r="AF58" s="225" t="n">
        <v>12</v>
      </c>
      <c r="AG58" s="179" t="n"/>
      <c r="AH58" s="350" t="n">
        <v>16</v>
      </c>
      <c r="AI58" s="179" t="n"/>
      <c r="AJ58" s="350" t="n"/>
      <c r="AK58" s="179" t="n"/>
      <c r="AL58" s="350" t="n"/>
      <c r="AM58" s="179" t="n"/>
      <c r="AN58" s="261" t="n"/>
      <c r="AO58" s="132" t="n"/>
      <c r="AP58" s="225" t="n"/>
      <c r="AQ58" s="179" t="n"/>
      <c r="AR58" s="350" t="n"/>
      <c r="AS58" s="179" t="n"/>
      <c r="AT58" s="350" t="n"/>
      <c r="AU58" s="179" t="n"/>
      <c r="AV58" s="350">
        <f>AZ58*36</f>
        <v/>
      </c>
      <c r="AW58" s="179" t="n"/>
      <c r="AX58" s="350" t="n"/>
      <c r="AY58" s="179" t="n"/>
      <c r="AZ58" s="350" t="n"/>
      <c r="BA58" s="179" t="n"/>
      <c r="BB58" s="225" t="n">
        <v>216</v>
      </c>
      <c r="BC58" s="179" t="n"/>
      <c r="BD58" s="350" t="n">
        <v>12</v>
      </c>
      <c r="BE58" s="179" t="n"/>
      <c r="BF58" s="350" t="n"/>
      <c r="BG58" s="179" t="n"/>
      <c r="BH58" s="350" t="n">
        <v>108</v>
      </c>
      <c r="BI58" s="179" t="n"/>
      <c r="BJ58" s="350" t="n">
        <v>16</v>
      </c>
      <c r="BK58" s="179" t="n"/>
      <c r="BL58" s="350" t="n">
        <v>9</v>
      </c>
      <c r="BM58" s="179" t="n"/>
      <c r="BN58" s="181">
        <f>BR58*36</f>
        <v/>
      </c>
      <c r="BO58" s="128" t="n"/>
      <c r="BP58" s="93" t="n"/>
      <c r="BQ58" s="128" t="n"/>
      <c r="BR58" s="93" t="n"/>
      <c r="BS58" s="128" t="n"/>
      <c r="BT58" s="3758" t="inlineStr">
        <is>
          <t>УПК-1, СК-9</t>
        </is>
      </c>
      <c r="BU58" s="131" t="n"/>
      <c r="BV58" s="179" t="n"/>
      <c r="BW58" s="355" t="n"/>
      <c r="BX58" s="355" t="n"/>
    </row>
    <row r="59">
      <c r="A59" s="355" t="n"/>
      <c r="B59" s="825" t="inlineStr">
        <is>
          <t>2.6</t>
        </is>
      </c>
      <c r="C59" s="128" t="n"/>
      <c r="D59" s="3756" t="inlineStr">
        <is>
          <t>Педагогика и психология высшего образования</t>
        </is>
      </c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51" t="n"/>
      <c r="U59" s="175" t="n"/>
      <c r="V59" s="261" t="n">
        <v>4</v>
      </c>
      <c r="W59" s="132" t="n"/>
      <c r="X59" s="405" t="n">
        <v>108</v>
      </c>
      <c r="Y59" s="131" t="n"/>
      <c r="Z59" s="131" t="n"/>
      <c r="AA59" s="132" t="n"/>
      <c r="AB59" s="405" t="n">
        <v>56</v>
      </c>
      <c r="AC59" s="132" t="n"/>
      <c r="AD59" s="405" t="n">
        <v>14</v>
      </c>
      <c r="AE59" s="132" t="n"/>
      <c r="AF59" s="222" t="n">
        <v>10</v>
      </c>
      <c r="AG59" s="179" t="n"/>
      <c r="AH59" s="352" t="n"/>
      <c r="AI59" s="179" t="n"/>
      <c r="AJ59" s="352" t="n">
        <v>4</v>
      </c>
      <c r="AK59" s="179" t="n"/>
      <c r="AL59" s="352" t="n"/>
      <c r="AM59" s="179" t="n"/>
      <c r="AN59" s="405" t="n"/>
      <c r="AO59" s="132" t="n"/>
      <c r="AP59" s="222" t="n"/>
      <c r="AQ59" s="179" t="n"/>
      <c r="AR59" s="352" t="n"/>
      <c r="AS59" s="179" t="n"/>
      <c r="AT59" s="352" t="n"/>
      <c r="AU59" s="179" t="n"/>
      <c r="AV59" s="352">
        <f>AZ59*36</f>
        <v/>
      </c>
      <c r="AW59" s="179" t="n"/>
      <c r="AX59" s="352" t="n"/>
      <c r="AY59" s="179" t="n"/>
      <c r="AZ59" s="352" t="n"/>
      <c r="BA59" s="179" t="n"/>
      <c r="BB59" s="222">
        <f>BF59*36</f>
        <v/>
      </c>
      <c r="BC59" s="179" t="n"/>
      <c r="BD59" s="352" t="n"/>
      <c r="BE59" s="179" t="n"/>
      <c r="BF59" s="352" t="n"/>
      <c r="BG59" s="179" t="n"/>
      <c r="BH59" s="352">
        <f>BL59*36</f>
        <v/>
      </c>
      <c r="BI59" s="179" t="n"/>
      <c r="BJ59" s="352" t="n">
        <v>14</v>
      </c>
      <c r="BK59" s="179" t="n"/>
      <c r="BL59" s="352" t="n">
        <v>3</v>
      </c>
      <c r="BM59" s="179" t="n"/>
      <c r="BN59" s="181">
        <f>BR59*36</f>
        <v/>
      </c>
      <c r="BO59" s="128" t="n"/>
      <c r="BP59" s="93" t="n"/>
      <c r="BQ59" s="128" t="n"/>
      <c r="BR59" s="93" t="n"/>
      <c r="BS59" s="128" t="n"/>
      <c r="BT59" s="225" t="inlineStr">
        <is>
          <t>УК-7</t>
        </is>
      </c>
      <c r="BU59" s="131" t="n"/>
      <c r="BV59" s="179" t="n"/>
      <c r="BW59" s="355" t="n"/>
      <c r="BX59" s="355" t="n"/>
    </row>
    <row r="60">
      <c r="A60" s="355" t="n"/>
      <c r="B60" s="3759" t="inlineStr">
        <is>
          <t>2.7</t>
        </is>
      </c>
      <c r="C60" s="128" t="n"/>
      <c r="D60" s="3760" t="inlineStr">
        <is>
          <t>Дополнительные виды обучения</t>
        </is>
      </c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2511" t="n"/>
      <c r="U60" s="132" t="n"/>
      <c r="V60" s="2511" t="n"/>
      <c r="W60" s="132" t="n"/>
      <c r="X60" s="3761" t="inlineStr">
        <is>
          <t>/</t>
        </is>
      </c>
      <c r="Y60" s="131" t="n"/>
      <c r="Z60" s="3762" t="n">
        <v>338</v>
      </c>
      <c r="AA60" s="132" t="n"/>
      <c r="AB60" s="3761" t="inlineStr">
        <is>
          <t>/</t>
        </is>
      </c>
      <c r="AC60" s="3544" t="n">
        <v>218</v>
      </c>
      <c r="AD60" s="3623" t="inlineStr">
        <is>
          <t>/</t>
        </is>
      </c>
      <c r="AE60" s="2196">
        <f>AE61+AE62+AE63</f>
        <v/>
      </c>
      <c r="AF60" s="3763" t="inlineStr">
        <is>
          <t>/</t>
        </is>
      </c>
      <c r="AG60" s="2192">
        <f>AG61+AG62+AG63</f>
        <v/>
      </c>
      <c r="AH60" s="2191" t="inlineStr">
        <is>
          <t>/</t>
        </is>
      </c>
      <c r="AI60" s="2192">
        <f>AI61+AI62+AI63</f>
        <v/>
      </c>
      <c r="AJ60" s="2191" t="inlineStr">
        <is>
          <t>/</t>
        </is>
      </c>
      <c r="AK60" s="2192">
        <f>AK61+AK62+AK63</f>
        <v/>
      </c>
      <c r="AL60" s="2191" t="inlineStr">
        <is>
          <t>/</t>
        </is>
      </c>
      <c r="AM60" s="3764" t="n">
        <v>10</v>
      </c>
      <c r="AN60" s="2195" t="n"/>
      <c r="AO60" s="2196" t="n"/>
      <c r="AP60" s="3623" t="inlineStr">
        <is>
          <t>/</t>
        </is>
      </c>
      <c r="AQ60" s="2190">
        <f>AQ61+AQ62</f>
        <v/>
      </c>
      <c r="AR60" s="3765" t="inlineStr">
        <is>
          <t>/</t>
        </is>
      </c>
      <c r="AS60" s="3766">
        <f>AS61+AS62</f>
        <v/>
      </c>
      <c r="AT60" s="3767" t="n"/>
      <c r="AU60" s="179" t="n"/>
      <c r="AV60" s="3765" t="inlineStr">
        <is>
          <t>/</t>
        </is>
      </c>
      <c r="AW60" s="2190">
        <f>AW61+AW62</f>
        <v/>
      </c>
      <c r="AX60" s="3765" t="inlineStr">
        <is>
          <t>/</t>
        </is>
      </c>
      <c r="AY60" s="2192">
        <f>AY61+AY62</f>
        <v/>
      </c>
      <c r="AZ60" s="3765" t="inlineStr">
        <is>
          <t>/</t>
        </is>
      </c>
      <c r="BA60" s="2188" t="n">
        <v>7</v>
      </c>
      <c r="BB60" s="3763" t="inlineStr">
        <is>
          <t>/</t>
        </is>
      </c>
      <c r="BC60" s="2192" t="n">
        <v>72</v>
      </c>
      <c r="BD60" s="3765" t="inlineStr">
        <is>
          <t>/</t>
        </is>
      </c>
      <c r="BE60" s="2192" t="n">
        <v>14</v>
      </c>
      <c r="BF60" s="3765" t="inlineStr">
        <is>
          <t>/</t>
        </is>
      </c>
      <c r="BG60" s="2192" t="n">
        <v>2</v>
      </c>
      <c r="BH60" s="1086" t="n"/>
      <c r="BI60" s="179" t="n"/>
      <c r="BJ60" s="1086" t="n"/>
      <c r="BK60" s="179" t="n"/>
      <c r="BL60" s="1086" t="n"/>
      <c r="BM60" s="179" t="n"/>
      <c r="BN60" s="3611" t="n"/>
      <c r="BO60" s="429" t="n"/>
      <c r="BP60" s="843" t="n"/>
      <c r="BQ60" s="128" t="n"/>
      <c r="BR60" s="845" t="n"/>
      <c r="BS60" s="126" t="n"/>
      <c r="BT60" s="1087" t="n"/>
      <c r="BU60" s="131" t="n"/>
      <c r="BV60" s="179" t="n"/>
      <c r="BW60" s="355" t="n"/>
      <c r="BX60" s="355" t="n"/>
    </row>
    <row r="61">
      <c r="A61" s="355" t="n"/>
      <c r="B61" s="3768" t="inlineStr">
        <is>
          <t>2.7.1</t>
        </is>
      </c>
      <c r="C61" s="128" t="n"/>
      <c r="D61" s="3769" t="inlineStr">
        <is>
          <t>Философия и методология науки *</t>
        </is>
      </c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009" t="inlineStr">
        <is>
          <t>/</t>
        </is>
      </c>
      <c r="U61" s="1010" t="n">
        <v>2</v>
      </c>
      <c r="V61" s="3770" t="n"/>
      <c r="W61" s="1384" t="n"/>
      <c r="X61" s="3771" t="inlineStr">
        <is>
          <t>/</t>
        </is>
      </c>
      <c r="Y61" s="131" t="n"/>
      <c r="Z61" s="3548" t="n">
        <v>124</v>
      </c>
      <c r="AA61" s="132" t="n"/>
      <c r="AB61" s="3771" t="inlineStr">
        <is>
          <t>/</t>
        </is>
      </c>
      <c r="AC61" s="2208" t="n">
        <v>72</v>
      </c>
      <c r="AD61" s="3763" t="inlineStr">
        <is>
          <t>/</t>
        </is>
      </c>
      <c r="AE61" s="2208" t="n">
        <v>20</v>
      </c>
      <c r="AF61" s="3763" t="inlineStr">
        <is>
          <t>/</t>
        </is>
      </c>
      <c r="AG61" s="2205" t="n">
        <v>10</v>
      </c>
      <c r="AH61" s="2191" t="n"/>
      <c r="AI61" s="2205" t="n"/>
      <c r="AJ61" s="2191" t="n"/>
      <c r="AK61" s="2205" t="n"/>
      <c r="AL61" s="2191" t="inlineStr">
        <is>
          <t>/</t>
        </is>
      </c>
      <c r="AM61" s="3772" t="n">
        <v>10</v>
      </c>
      <c r="AN61" s="2207" t="n"/>
      <c r="AO61" s="2208" t="n"/>
      <c r="AP61" s="3623" t="inlineStr">
        <is>
          <t>/</t>
        </is>
      </c>
      <c r="AQ61" s="2205" t="n">
        <v>62</v>
      </c>
      <c r="AR61" s="2191" t="inlineStr">
        <is>
          <t>/</t>
        </is>
      </c>
      <c r="AS61" s="2202" t="n">
        <v>10</v>
      </c>
      <c r="AT61" s="3773" t="n"/>
      <c r="AU61" s="179" t="n"/>
      <c r="AV61" s="2191" t="inlineStr">
        <is>
          <t>/</t>
        </is>
      </c>
      <c r="AW61" s="2205" t="n">
        <v>62</v>
      </c>
      <c r="AX61" s="2191" t="inlineStr">
        <is>
          <t>/</t>
        </is>
      </c>
      <c r="AY61" s="2205" t="n">
        <v>10</v>
      </c>
      <c r="AZ61" s="2191" t="inlineStr">
        <is>
          <t>/</t>
        </is>
      </c>
      <c r="BA61" s="2189" t="n">
        <v>3</v>
      </c>
      <c r="BB61" s="3763" t="n"/>
      <c r="BC61" s="2205" t="n"/>
      <c r="BD61" s="2191" t="n"/>
      <c r="BE61" s="2205" t="n"/>
      <c r="BF61" s="2191" t="n"/>
      <c r="BG61" s="2205" t="n"/>
      <c r="BH61" s="1086" t="n"/>
      <c r="BI61" s="179" t="n"/>
      <c r="BJ61" s="1086" t="n"/>
      <c r="BK61" s="179" t="n"/>
      <c r="BL61" s="1086" t="n"/>
      <c r="BM61" s="179" t="n"/>
      <c r="BN61" s="3611" t="n"/>
      <c r="BO61" s="429" t="n"/>
      <c r="BP61" s="843" t="n"/>
      <c r="BQ61" s="128" t="n"/>
      <c r="BR61" s="845" t="n"/>
      <c r="BS61" s="126" t="n"/>
      <c r="BT61" s="1087" t="inlineStr">
        <is>
          <t>УК-1</t>
        </is>
      </c>
      <c r="BU61" s="131" t="n"/>
      <c r="BV61" s="179" t="n"/>
      <c r="BW61" s="355" t="n"/>
      <c r="BX61" s="355" t="n"/>
    </row>
    <row r="62">
      <c r="A62" s="355" t="n"/>
      <c r="B62" s="3768" t="inlineStr">
        <is>
          <t>2.7.2</t>
        </is>
      </c>
      <c r="C62" s="128" t="n"/>
      <c r="D62" s="3769" t="inlineStr">
        <is>
          <t>Иностранный язык *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009" t="inlineStr">
        <is>
          <t>/</t>
        </is>
      </c>
      <c r="U62" s="1010" t="n">
        <v>2</v>
      </c>
      <c r="V62" s="3770" t="n"/>
      <c r="W62" s="1384" t="n"/>
      <c r="X62" s="3771" t="inlineStr">
        <is>
          <t>/</t>
        </is>
      </c>
      <c r="Y62" s="131" t="n"/>
      <c r="Z62" s="3548" t="n">
        <v>142</v>
      </c>
      <c r="AA62" s="132" t="n"/>
      <c r="AB62" s="3771" t="inlineStr">
        <is>
          <t>/</t>
        </is>
      </c>
      <c r="AC62" s="2208" t="n">
        <v>96</v>
      </c>
      <c r="AD62" s="3763" t="inlineStr">
        <is>
          <t>/</t>
        </is>
      </c>
      <c r="AE62" s="2208" t="n">
        <v>26</v>
      </c>
      <c r="AF62" s="3763" t="n"/>
      <c r="AG62" s="2205" t="n"/>
      <c r="AH62" s="2191" t="n"/>
      <c r="AI62" s="2205" t="n"/>
      <c r="AJ62" s="2191" t="inlineStr">
        <is>
          <t>/</t>
        </is>
      </c>
      <c r="AK62" s="2205" t="n">
        <v>26</v>
      </c>
      <c r="AL62" s="2191" t="n"/>
      <c r="AM62" s="3772" t="n"/>
      <c r="AN62" s="2207" t="n"/>
      <c r="AO62" s="2208" t="n"/>
      <c r="AP62" s="3623" t="inlineStr">
        <is>
          <t>/</t>
        </is>
      </c>
      <c r="AQ62" s="2205" t="n">
        <v>70</v>
      </c>
      <c r="AR62" s="2191" t="inlineStr">
        <is>
          <t>/</t>
        </is>
      </c>
      <c r="AS62" s="2202" t="n">
        <v>10</v>
      </c>
      <c r="AT62" s="3773" t="n"/>
      <c r="AU62" s="179" t="n"/>
      <c r="AV62" s="2191" t="inlineStr">
        <is>
          <t>/</t>
        </is>
      </c>
      <c r="AW62" s="2205" t="n">
        <v>72</v>
      </c>
      <c r="AX62" s="2191" t="inlineStr">
        <is>
          <t>/</t>
        </is>
      </c>
      <c r="AY62" s="2205" t="n">
        <v>16</v>
      </c>
      <c r="AZ62" s="2191" t="inlineStr">
        <is>
          <t>/</t>
        </is>
      </c>
      <c r="BA62" s="2189" t="n">
        <v>4</v>
      </c>
      <c r="BB62" s="3763" t="n"/>
      <c r="BC62" s="2205" t="n"/>
      <c r="BD62" s="2191" t="n"/>
      <c r="BE62" s="2205" t="n"/>
      <c r="BF62" s="2191" t="n"/>
      <c r="BG62" s="2205" t="n"/>
      <c r="BH62" s="1086" t="n"/>
      <c r="BI62" s="179" t="n"/>
      <c r="BJ62" s="1086" t="n"/>
      <c r="BK62" s="179" t="n"/>
      <c r="BL62" s="1086" t="n"/>
      <c r="BM62" s="179" t="n"/>
      <c r="BN62" s="3611" t="n"/>
      <c r="BO62" s="429" t="n"/>
      <c r="BP62" s="843" t="n"/>
      <c r="BQ62" s="128" t="n"/>
      <c r="BR62" s="845" t="n"/>
      <c r="BS62" s="126" t="n"/>
      <c r="BT62" s="1087" t="inlineStr">
        <is>
          <t>УК-3</t>
        </is>
      </c>
      <c r="BU62" s="131" t="n"/>
      <c r="BV62" s="179" t="n"/>
      <c r="BW62" s="355" t="n"/>
      <c r="BX62" s="355" t="n"/>
    </row>
    <row r="63">
      <c r="A63" s="355" t="n"/>
      <c r="B63" s="3774" t="inlineStr">
        <is>
          <t>2.7.3</t>
        </is>
      </c>
      <c r="C63" s="144" t="n"/>
      <c r="D63" s="3775" t="inlineStr">
        <is>
          <t>Основы информационных технологий  *</t>
        </is>
      </c>
      <c r="E63" s="194" t="n"/>
      <c r="F63" s="194" t="n"/>
      <c r="G63" s="194" t="n"/>
      <c r="H63" s="194" t="n"/>
      <c r="I63" s="194" t="n"/>
      <c r="J63" s="194" t="n"/>
      <c r="K63" s="194" t="n"/>
      <c r="L63" s="194" t="n"/>
      <c r="M63" s="194" t="n"/>
      <c r="N63" s="194" t="n"/>
      <c r="O63" s="194" t="n"/>
      <c r="P63" s="194" t="n"/>
      <c r="Q63" s="194" t="n"/>
      <c r="R63" s="194" t="n"/>
      <c r="S63" s="194" t="n"/>
      <c r="T63" s="3776" t="n"/>
      <c r="U63" s="3777" t="n"/>
      <c r="V63" s="1027" t="inlineStr">
        <is>
          <t>/</t>
        </is>
      </c>
      <c r="W63" s="3777" t="inlineStr">
        <is>
          <t>3д</t>
        </is>
      </c>
      <c r="X63" s="3477" t="inlineStr">
        <is>
          <t>/</t>
        </is>
      </c>
      <c r="Y63" s="194" t="n"/>
      <c r="Z63" s="3551" t="n">
        <v>72</v>
      </c>
      <c r="AA63" s="195" t="n"/>
      <c r="AB63" s="3477" t="inlineStr">
        <is>
          <t>/</t>
        </is>
      </c>
      <c r="AC63" s="2220" t="n">
        <v>50</v>
      </c>
      <c r="AD63" s="3480" t="inlineStr">
        <is>
          <t>/</t>
        </is>
      </c>
      <c r="AE63" s="2220" t="n">
        <v>14</v>
      </c>
      <c r="AF63" s="3480" t="inlineStr">
        <is>
          <t>/</t>
        </is>
      </c>
      <c r="AG63" s="1033" t="n">
        <v>8</v>
      </c>
      <c r="AH63" s="2218" t="inlineStr">
        <is>
          <t>/</t>
        </is>
      </c>
      <c r="AI63" s="1033" t="n">
        <v>6</v>
      </c>
      <c r="AJ63" s="2218" t="n"/>
      <c r="AK63" s="1033" t="n"/>
      <c r="AL63" s="2218" t="n"/>
      <c r="AM63" s="3552" t="n"/>
      <c r="AN63" s="2219" t="n"/>
      <c r="AO63" s="2220" t="n"/>
      <c r="AP63" s="3480" t="n"/>
      <c r="AQ63" s="3778" t="n"/>
      <c r="AR63" s="2218" t="n"/>
      <c r="AS63" s="3778" t="n"/>
      <c r="AT63" s="3779" t="n"/>
      <c r="AU63" s="240" t="n"/>
      <c r="AV63" s="3780" t="n"/>
      <c r="AW63" s="3778" t="n"/>
      <c r="AX63" s="3780" t="n"/>
      <c r="AY63" s="3778" t="n"/>
      <c r="AZ63" s="3780" t="n"/>
      <c r="BA63" s="3781" t="n"/>
      <c r="BB63" s="3480" t="inlineStr">
        <is>
          <t>/</t>
        </is>
      </c>
      <c r="BC63" s="1033" t="n">
        <v>72</v>
      </c>
      <c r="BD63" s="2218" t="inlineStr">
        <is>
          <t>/</t>
        </is>
      </c>
      <c r="BE63" s="1033" t="n">
        <v>14</v>
      </c>
      <c r="BF63" s="2218" t="inlineStr">
        <is>
          <t>/</t>
        </is>
      </c>
      <c r="BG63" s="1033" t="n">
        <v>2</v>
      </c>
      <c r="BH63" s="1045" t="n"/>
      <c r="BI63" s="144" t="n"/>
      <c r="BJ63" s="1045" t="n"/>
      <c r="BK63" s="144" t="n"/>
      <c r="BL63" s="1045" t="n"/>
      <c r="BM63" s="144" t="n"/>
      <c r="BN63" s="3782" t="n"/>
      <c r="BO63" s="240" t="n"/>
      <c r="BP63" s="1045" t="n"/>
      <c r="BQ63" s="144" t="n"/>
      <c r="BR63" s="3783" t="n"/>
      <c r="BS63" s="202" t="n"/>
      <c r="BT63" s="1046" t="inlineStr">
        <is>
          <t>УК-2</t>
        </is>
      </c>
      <c r="BU63" s="202" t="n"/>
      <c r="BV63" s="144" t="n"/>
      <c r="BW63" s="355" t="n"/>
      <c r="BX63" s="355" t="n"/>
    </row>
    <row r="64">
      <c r="A64" s="355" t="n"/>
      <c r="B64" s="3784" t="n"/>
      <c r="C64" s="516" t="n"/>
      <c r="D64" s="356" t="n"/>
      <c r="E64" s="356" t="n"/>
      <c r="F64" s="356" t="n"/>
      <c r="G64" s="356" t="n"/>
      <c r="H64" s="356" t="n"/>
      <c r="I64" s="356" t="n"/>
      <c r="J64" s="356" t="n"/>
      <c r="K64" s="356" t="n"/>
      <c r="L64" s="356" t="n"/>
      <c r="M64" s="356" t="n"/>
      <c r="N64" s="356" t="n"/>
      <c r="O64" s="356" t="n"/>
      <c r="P64" s="356" t="n"/>
      <c r="Q64" s="356" t="n"/>
      <c r="R64" s="356" t="n"/>
      <c r="S64" s="356" t="n"/>
      <c r="T64" s="356" t="n"/>
      <c r="U64" s="356" t="n"/>
      <c r="V64" s="356" t="n"/>
      <c r="W64" s="356" t="n"/>
      <c r="X64" s="356" t="n"/>
      <c r="Y64" s="356" t="n"/>
      <c r="Z64" s="356" t="n"/>
      <c r="AA64" s="356" t="n"/>
      <c r="AB64" s="356" t="n"/>
      <c r="AC64" s="356" t="n"/>
      <c r="AD64" s="356" t="n"/>
      <c r="AE64" s="356" t="n"/>
      <c r="AF64" s="356" t="n"/>
      <c r="AG64" s="356" t="n"/>
      <c r="AH64" s="356" t="n"/>
      <c r="AI64" s="356" t="n"/>
      <c r="AJ64" s="356" t="n"/>
      <c r="AK64" s="356" t="n"/>
      <c r="AL64" s="356" t="n"/>
      <c r="AM64" s="356" t="n"/>
      <c r="AN64" s="356" t="n"/>
      <c r="AO64" s="356" t="n"/>
      <c r="AP64" s="356" t="n"/>
      <c r="AQ64" s="356" t="n"/>
      <c r="AR64" s="356" t="n"/>
      <c r="AS64" s="356" t="n"/>
      <c r="AT64" s="356" t="n"/>
      <c r="AU64" s="356" t="n"/>
      <c r="AV64" s="356" t="n"/>
      <c r="AW64" s="356" t="n"/>
      <c r="AX64" s="356" t="n"/>
      <c r="AY64" s="356" t="n"/>
      <c r="AZ64" s="356" t="n"/>
      <c r="BA64" s="356" t="n"/>
      <c r="BB64" s="356" t="n"/>
      <c r="BC64" s="356" t="n"/>
      <c r="BD64" s="356" t="n"/>
      <c r="BE64" s="356" t="n"/>
      <c r="BF64" s="356" t="n"/>
      <c r="BG64" s="356" t="n"/>
      <c r="BH64" s="356" t="n"/>
      <c r="BI64" s="356" t="n"/>
      <c r="BJ64" s="356" t="n"/>
      <c r="BK64" s="356" t="n"/>
      <c r="BL64" s="356" t="n"/>
      <c r="BM64" s="356" t="n"/>
      <c r="BN64" s="356" t="n"/>
      <c r="BO64" s="356" t="n"/>
      <c r="BP64" s="1992" t="n"/>
      <c r="BQ64" s="3487" t="n"/>
      <c r="BR64" s="355" t="n"/>
      <c r="BS64" s="355" t="n"/>
      <c r="BT64" s="355" t="n"/>
      <c r="BU64" s="355" t="n"/>
      <c r="BV64" s="355" t="n"/>
      <c r="BW64" s="355" t="n"/>
      <c r="BX64" s="355" t="n"/>
    </row>
    <row r="65">
      <c r="A65" s="355" t="n"/>
      <c r="B65" s="1435" t="inlineStr">
        <is>
          <t>Количество часов учебных занятий</t>
        </is>
      </c>
      <c r="C65" s="123" t="n"/>
      <c r="D65" s="123" t="n"/>
      <c r="E65" s="123" t="n"/>
      <c r="F65" s="123" t="n"/>
      <c r="G65" s="123" t="n"/>
      <c r="H65" s="123" t="n"/>
      <c r="I65" s="123" t="n"/>
      <c r="J65" s="123" t="n"/>
      <c r="K65" s="123" t="n"/>
      <c r="L65" s="123" t="n"/>
      <c r="M65" s="123" t="n"/>
      <c r="N65" s="123" t="n"/>
      <c r="O65" s="123" t="n"/>
      <c r="P65" s="123" t="n"/>
      <c r="Q65" s="123" t="n"/>
      <c r="R65" s="123" t="n"/>
      <c r="S65" s="123" t="n"/>
      <c r="T65" s="123" t="n"/>
      <c r="U65" s="123" t="n"/>
      <c r="V65" s="123" t="n"/>
      <c r="W65" s="124" t="n"/>
      <c r="X65" s="2172">
        <f>X34+X41</f>
        <v/>
      </c>
      <c r="Y65" s="1997" t="n"/>
      <c r="Z65" s="1997" t="n"/>
      <c r="AA65" s="1998" t="n"/>
      <c r="AB65" s="170">
        <f>AB34+AB41</f>
        <v/>
      </c>
      <c r="AC65" s="124" t="n"/>
      <c r="AD65" s="170">
        <f>AD34+AD41</f>
        <v/>
      </c>
      <c r="AE65" s="124" t="n"/>
      <c r="AF65" s="170">
        <f>AF34+AF41</f>
        <v/>
      </c>
      <c r="AG65" s="124" t="n"/>
      <c r="AH65" s="170">
        <f>AH34+AH41</f>
        <v/>
      </c>
      <c r="AI65" s="124" t="n"/>
      <c r="AJ65" s="170">
        <f>AJ34+AJ41</f>
        <v/>
      </c>
      <c r="AK65" s="124" t="n"/>
      <c r="AL65" s="170">
        <f>AL34+AL41</f>
        <v/>
      </c>
      <c r="AM65" s="124" t="n"/>
      <c r="AN65" s="170">
        <f>AN34+AN41</f>
        <v/>
      </c>
      <c r="AO65" s="124" t="n"/>
      <c r="AP65" s="170">
        <f>AP34+AP41</f>
        <v/>
      </c>
      <c r="AQ65" s="124" t="n"/>
      <c r="AR65" s="170">
        <f>AR34+AR41</f>
        <v/>
      </c>
      <c r="AS65" s="124" t="n"/>
      <c r="AT65" s="170">
        <f>AT34+AT41</f>
        <v/>
      </c>
      <c r="AU65" s="124" t="n"/>
      <c r="AV65" s="170">
        <f>AV34+AV41</f>
        <v/>
      </c>
      <c r="AW65" s="124" t="n"/>
      <c r="AX65" s="170">
        <f>AX34+AX41</f>
        <v/>
      </c>
      <c r="AY65" s="124" t="n"/>
      <c r="AZ65" s="170">
        <f>AZ34+AZ41</f>
        <v/>
      </c>
      <c r="BA65" s="124" t="n"/>
      <c r="BB65" s="170">
        <f>BB34+BB41</f>
        <v/>
      </c>
      <c r="BC65" s="124" t="n"/>
      <c r="BD65" s="170">
        <f>BD34+BD41</f>
        <v/>
      </c>
      <c r="BE65" s="124" t="n"/>
      <c r="BF65" s="170">
        <f>BF34+BF41</f>
        <v/>
      </c>
      <c r="BG65" s="124" t="n"/>
      <c r="BH65" s="170">
        <f>BH34+BH41</f>
        <v/>
      </c>
      <c r="BI65" s="124" t="n"/>
      <c r="BJ65" s="170">
        <f>BJ34+BJ41</f>
        <v/>
      </c>
      <c r="BK65" s="124" t="n"/>
      <c r="BL65" s="170">
        <f>BL34+BL41</f>
        <v/>
      </c>
      <c r="BM65" s="124" t="n"/>
      <c r="BN65" s="170">
        <f>BN34+BN41</f>
        <v/>
      </c>
      <c r="BO65" s="124" t="n"/>
      <c r="BP65" s="170">
        <f>BP34+BP41</f>
        <v/>
      </c>
      <c r="BQ65" s="124" t="n"/>
      <c r="BR65" s="170">
        <f>BR34+BR41</f>
        <v/>
      </c>
      <c r="BS65" s="124" t="n"/>
      <c r="BT65" s="3488" t="n"/>
      <c r="BU65" s="101" t="n"/>
      <c r="BV65" s="104" t="n"/>
      <c r="BW65" s="355" t="n"/>
      <c r="BX65" s="355" t="n"/>
    </row>
    <row r="66">
      <c r="A66" s="355" t="n"/>
      <c r="B66" s="234" t="inlineStr">
        <is>
          <t>Количество часов учебных занятий в неделю</t>
        </is>
      </c>
      <c r="C66" s="131" t="n"/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1" t="n"/>
      <c r="V66" s="131" t="n"/>
      <c r="W66" s="179" t="n"/>
      <c r="X66" s="494">
        <f>AJ65+AP65+BB65</f>
        <v/>
      </c>
      <c r="Y66" s="131" t="n"/>
      <c r="Z66" s="131" t="n"/>
      <c r="AA66" s="179" t="n"/>
      <c r="AB66" s="93" t="n"/>
      <c r="AC66" s="128" t="n"/>
      <c r="AD66" s="93" t="n"/>
      <c r="AE66" s="128" t="n"/>
      <c r="AF66" s="93" t="n"/>
      <c r="AG66" s="128" t="n"/>
      <c r="AH66" s="93" t="n"/>
      <c r="AI66" s="128" t="n"/>
      <c r="AJ66" s="664">
        <f>AJ65/(AP32+2)</f>
        <v/>
      </c>
      <c r="AK66" s="128" t="n"/>
      <c r="AL66" s="95" t="n"/>
      <c r="AM66" s="128" t="n"/>
      <c r="AN66" s="93" t="n"/>
      <c r="AO66" s="128" t="n"/>
      <c r="AP66" s="2267">
        <f>AR65/AP32</f>
        <v/>
      </c>
      <c r="AQ66" s="131" t="n"/>
      <c r="AR66" s="131" t="n"/>
      <c r="AS66" s="131" t="n"/>
      <c r="AT66" s="131" t="n"/>
      <c r="AU66" s="429" t="n"/>
      <c r="AV66" s="2267">
        <f>AX65/AV32</f>
        <v/>
      </c>
      <c r="AW66" s="131" t="n"/>
      <c r="AX66" s="131" t="n"/>
      <c r="AY66" s="131" t="n"/>
      <c r="AZ66" s="131" t="n"/>
      <c r="BA66" s="429" t="n"/>
      <c r="BB66" s="2267">
        <f>BD65/BB32</f>
        <v/>
      </c>
      <c r="BC66" s="131" t="n"/>
      <c r="BD66" s="131" t="n"/>
      <c r="BE66" s="131" t="n"/>
      <c r="BF66" s="131" t="n"/>
      <c r="BG66" s="429" t="n"/>
      <c r="BH66" s="352">
        <f>BJ65/BH32</f>
        <v/>
      </c>
      <c r="BI66" s="131" t="n"/>
      <c r="BJ66" s="131" t="n"/>
      <c r="BK66" s="131" t="n"/>
      <c r="BL66" s="131" t="n"/>
      <c r="BM66" s="179" t="n"/>
      <c r="BN66" s="732">
        <f>BP65/BN32</f>
        <v/>
      </c>
      <c r="BO66" s="131" t="n"/>
      <c r="BP66" s="131" t="n"/>
      <c r="BQ66" s="131" t="n"/>
      <c r="BR66" s="131" t="n"/>
      <c r="BS66" s="132" t="n"/>
      <c r="BT66" s="112" t="n"/>
      <c r="BU66" s="1" t="n"/>
      <c r="BV66" s="114" t="n"/>
      <c r="BW66" s="1" t="n"/>
      <c r="BX66" s="1" t="n"/>
    </row>
    <row r="67">
      <c r="A67" s="355" t="n"/>
      <c r="B67" s="234" t="inlineStr">
        <is>
          <t>Количество курсовых проектов</t>
        </is>
      </c>
      <c r="C67" s="131" t="n"/>
      <c r="D67" s="131" t="n"/>
      <c r="E67" s="131" t="n"/>
      <c r="F67" s="131" t="n"/>
      <c r="G67" s="131" t="n"/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131" t="n"/>
      <c r="U67" s="131" t="n"/>
      <c r="V67" s="131" t="n"/>
      <c r="W67" s="179" t="n"/>
      <c r="X67" s="352" t="n"/>
      <c r="Y67" s="131" t="n"/>
      <c r="Z67" s="131" t="n"/>
      <c r="AA67" s="179" t="n"/>
      <c r="AB67" s="93" t="n"/>
      <c r="AC67" s="128" t="n"/>
      <c r="AD67" s="93" t="n"/>
      <c r="AE67" s="128" t="n"/>
      <c r="AF67" s="93" t="n"/>
      <c r="AG67" s="128" t="n"/>
      <c r="AH67" s="93" t="n"/>
      <c r="AI67" s="128" t="n"/>
      <c r="AJ67" s="93" t="n"/>
      <c r="AK67" s="128" t="n"/>
      <c r="AL67" s="93" t="n"/>
      <c r="AM67" s="128" t="n"/>
      <c r="AN67" s="93" t="n"/>
      <c r="AO67" s="128" t="n"/>
      <c r="AP67" s="95" t="n"/>
      <c r="AQ67" s="128" t="n"/>
      <c r="AR67" s="95" t="n"/>
      <c r="AS67" s="128" t="n"/>
      <c r="AT67" s="95" t="n"/>
      <c r="AU67" s="128" t="n"/>
      <c r="AV67" s="95" t="n"/>
      <c r="AW67" s="128" t="n"/>
      <c r="AX67" s="95" t="n"/>
      <c r="AY67" s="128" t="n"/>
      <c r="AZ67" s="95" t="n"/>
      <c r="BA67" s="128" t="n"/>
      <c r="BB67" s="95" t="n"/>
      <c r="BC67" s="128" t="n"/>
      <c r="BD67" s="95" t="n"/>
      <c r="BE67" s="128" t="n"/>
      <c r="BF67" s="95" t="n"/>
      <c r="BG67" s="128" t="n"/>
      <c r="BH67" s="95" t="n"/>
      <c r="BI67" s="128" t="n"/>
      <c r="BJ67" s="95" t="n"/>
      <c r="BK67" s="128" t="n"/>
      <c r="BL67" s="95" t="n"/>
      <c r="BM67" s="128" t="n"/>
      <c r="BN67" s="1048" t="n"/>
      <c r="BO67" s="128" t="n"/>
      <c r="BP67" s="352" t="n"/>
      <c r="BQ67" s="179" t="n"/>
      <c r="BR67" s="3557" t="n"/>
      <c r="BS67" s="131" t="n"/>
      <c r="BT67" s="112" t="n"/>
      <c r="BU67" s="1" t="n"/>
      <c r="BV67" s="114" t="n"/>
      <c r="BW67" s="1" t="n"/>
      <c r="BX67" s="1" t="n"/>
    </row>
    <row r="68">
      <c r="A68" s="355" t="n"/>
      <c r="B68" s="234" t="inlineStr">
        <is>
          <t>Количество курсовых работ</t>
        </is>
      </c>
      <c r="C68" s="131" t="n"/>
      <c r="D68" s="131" t="n"/>
      <c r="E68" s="131" t="n"/>
      <c r="F68" s="131" t="n"/>
      <c r="G68" s="131" t="n"/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79" t="n"/>
      <c r="X68" s="352" t="n"/>
      <c r="Y68" s="131" t="n"/>
      <c r="Z68" s="131" t="n"/>
      <c r="AA68" s="179" t="n"/>
      <c r="AB68" s="93" t="n"/>
      <c r="AC68" s="128" t="n"/>
      <c r="AD68" s="93" t="n"/>
      <c r="AE68" s="128" t="n"/>
      <c r="AF68" s="93" t="n"/>
      <c r="AG68" s="128" t="n"/>
      <c r="AH68" s="93" t="n"/>
      <c r="AI68" s="128" t="n"/>
      <c r="AJ68" s="93" t="n"/>
      <c r="AK68" s="128" t="n"/>
      <c r="AL68" s="93" t="n"/>
      <c r="AM68" s="128" t="n"/>
      <c r="AN68" s="93" t="n"/>
      <c r="AO68" s="128" t="n"/>
      <c r="AP68" s="95" t="n"/>
      <c r="AQ68" s="128" t="n"/>
      <c r="AR68" s="95" t="n"/>
      <c r="AS68" s="128" t="n"/>
      <c r="AT68" s="95" t="n"/>
      <c r="AU68" s="128" t="n"/>
      <c r="AV68" s="95" t="n"/>
      <c r="AW68" s="128" t="n"/>
      <c r="AX68" s="95" t="n"/>
      <c r="AY68" s="128" t="n"/>
      <c r="AZ68" s="95" t="n"/>
      <c r="BA68" s="128" t="n"/>
      <c r="BB68" s="95" t="n"/>
      <c r="BC68" s="128" t="n"/>
      <c r="BD68" s="95" t="n"/>
      <c r="BE68" s="128" t="n"/>
      <c r="BF68" s="95" t="n"/>
      <c r="BG68" s="128" t="n"/>
      <c r="BH68" s="95" t="n"/>
      <c r="BI68" s="128" t="n"/>
      <c r="BJ68" s="95" t="n"/>
      <c r="BK68" s="128" t="n"/>
      <c r="BL68" s="95" t="n"/>
      <c r="BM68" s="128" t="n"/>
      <c r="BN68" s="1048" t="n"/>
      <c r="BO68" s="128" t="n"/>
      <c r="BP68" s="352" t="n"/>
      <c r="BQ68" s="179" t="n"/>
      <c r="BR68" s="3557" t="n"/>
      <c r="BS68" s="131" t="n"/>
      <c r="BT68" s="112" t="n"/>
      <c r="BU68" s="1" t="n"/>
      <c r="BV68" s="114" t="n"/>
      <c r="BW68" s="1" t="n"/>
      <c r="BX68" s="1" t="n"/>
    </row>
    <row r="69">
      <c r="A69" s="355" t="n"/>
      <c r="B69" s="234" t="inlineStr">
        <is>
          <t>Количество экзаменов</t>
        </is>
      </c>
      <c r="C69" s="131" t="n"/>
      <c r="D69" s="131" t="n"/>
      <c r="E69" s="131" t="n"/>
      <c r="F69" s="131" t="n"/>
      <c r="G69" s="131" t="n"/>
      <c r="H69" s="131" t="n"/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79" t="n"/>
      <c r="X69" s="352">
        <f>AP69+AV69+BB69+BH69+BN69</f>
        <v/>
      </c>
      <c r="Y69" s="131" t="n"/>
      <c r="Z69" s="131" t="n"/>
      <c r="AA69" s="179" t="n"/>
      <c r="AB69" s="93" t="n"/>
      <c r="AC69" s="128" t="n"/>
      <c r="AD69" s="93" t="n"/>
      <c r="AE69" s="128" t="n"/>
      <c r="AF69" s="93" t="n"/>
      <c r="AG69" s="128" t="n"/>
      <c r="AH69" s="93" t="n"/>
      <c r="AI69" s="128" t="n"/>
      <c r="AJ69" s="93" t="n"/>
      <c r="AK69" s="128" t="n"/>
      <c r="AL69" s="93" t="n"/>
      <c r="AM69" s="128" t="n"/>
      <c r="AN69" s="93" t="n"/>
      <c r="AO69" s="128" t="n"/>
      <c r="AP69" s="352">
        <f>COUNTIF(T35:U59,1)</f>
        <v/>
      </c>
      <c r="AQ69" s="131" t="n"/>
      <c r="AR69" s="131" t="n"/>
      <c r="AS69" s="131" t="n"/>
      <c r="AT69" s="131" t="n"/>
      <c r="AU69" s="179" t="n"/>
      <c r="AV69" s="352">
        <f>COUNTIF(T35:U59,2)</f>
        <v/>
      </c>
      <c r="AW69" s="131" t="n"/>
      <c r="AX69" s="131" t="n"/>
      <c r="AY69" s="131" t="n"/>
      <c r="AZ69" s="131" t="n"/>
      <c r="BA69" s="179" t="n"/>
      <c r="BB69" s="352">
        <f>COUNTIF(T35:U59,3)</f>
        <v/>
      </c>
      <c r="BC69" s="131" t="n"/>
      <c r="BD69" s="131" t="n"/>
      <c r="BE69" s="131" t="n"/>
      <c r="BF69" s="131" t="n"/>
      <c r="BG69" s="179" t="n"/>
      <c r="BH69" s="352">
        <f>COUNTIF(T35:U59,4)</f>
        <v/>
      </c>
      <c r="BI69" s="131" t="n"/>
      <c r="BJ69" s="131" t="n"/>
      <c r="BK69" s="131" t="n"/>
      <c r="BL69" s="131" t="n"/>
      <c r="BM69" s="179" t="n"/>
      <c r="BN69" s="732">
        <f>COUNTIF(T35:U58,5)</f>
        <v/>
      </c>
      <c r="BO69" s="131" t="n"/>
      <c r="BP69" s="131" t="n"/>
      <c r="BQ69" s="131" t="n"/>
      <c r="BR69" s="131" t="n"/>
      <c r="BS69" s="132" t="n"/>
      <c r="BT69" s="112" t="n"/>
      <c r="BU69" s="1" t="n"/>
      <c r="BV69" s="114" t="n"/>
      <c r="BW69" s="1" t="n"/>
      <c r="BX69" s="1" t="n"/>
    </row>
    <row r="70">
      <c r="A70" s="355" t="n"/>
      <c r="B70" s="239" t="inlineStr">
        <is>
          <t>Количество зачетов</t>
        </is>
      </c>
      <c r="C70" s="194" t="n"/>
      <c r="D70" s="194" t="n"/>
      <c r="E70" s="194" t="n"/>
      <c r="F70" s="194" t="n"/>
      <c r="G70" s="194" t="n"/>
      <c r="H70" s="194" t="n"/>
      <c r="I70" s="194" t="n"/>
      <c r="J70" s="194" t="n"/>
      <c r="K70" s="194" t="n"/>
      <c r="L70" s="194" t="n"/>
      <c r="M70" s="194" t="n"/>
      <c r="N70" s="194" t="n"/>
      <c r="O70" s="194" t="n"/>
      <c r="P70" s="194" t="n"/>
      <c r="Q70" s="194" t="n"/>
      <c r="R70" s="194" t="n"/>
      <c r="S70" s="194" t="n"/>
      <c r="T70" s="194" t="n"/>
      <c r="U70" s="194" t="n"/>
      <c r="V70" s="194" t="n"/>
      <c r="W70" s="240" t="n"/>
      <c r="X70" s="631">
        <f>AP70+AV70+BB70+BH70+BN70</f>
        <v/>
      </c>
      <c r="Y70" s="194" t="n"/>
      <c r="Z70" s="194" t="n"/>
      <c r="AA70" s="240" t="n"/>
      <c r="AB70" s="228" t="n"/>
      <c r="AC70" s="144" t="n"/>
      <c r="AD70" s="228" t="n"/>
      <c r="AE70" s="144" t="n"/>
      <c r="AF70" s="228" t="n"/>
      <c r="AG70" s="144" t="n"/>
      <c r="AH70" s="228" t="n"/>
      <c r="AI70" s="144" t="n"/>
      <c r="AJ70" s="228" t="n"/>
      <c r="AK70" s="144" t="n"/>
      <c r="AL70" s="228" t="n"/>
      <c r="AM70" s="144" t="n"/>
      <c r="AN70" s="228" t="n"/>
      <c r="AO70" s="144" t="n"/>
      <c r="AP70" s="631">
        <f>COUNTIF(V36:W59,1)</f>
        <v/>
      </c>
      <c r="AQ70" s="194" t="n"/>
      <c r="AR70" s="194" t="n"/>
      <c r="AS70" s="194" t="n"/>
      <c r="AT70" s="194" t="n"/>
      <c r="AU70" s="240" t="n"/>
      <c r="AV70" s="631">
        <f>COUNTIF(V36:W59,2)</f>
        <v/>
      </c>
      <c r="AW70" s="194" t="n"/>
      <c r="AX70" s="194" t="n"/>
      <c r="AY70" s="194" t="n"/>
      <c r="AZ70" s="194" t="n"/>
      <c r="BA70" s="240" t="n"/>
      <c r="BB70" s="631">
        <f>COUNTIF(V35:W59,3)</f>
        <v/>
      </c>
      <c r="BC70" s="194" t="n"/>
      <c r="BD70" s="194" t="n"/>
      <c r="BE70" s="194" t="n"/>
      <c r="BF70" s="194" t="n"/>
      <c r="BG70" s="240" t="n"/>
      <c r="BH70" s="631">
        <f>COUNTIF(V35:W59,4)</f>
        <v/>
      </c>
      <c r="BI70" s="194" t="n"/>
      <c r="BJ70" s="194" t="n"/>
      <c r="BK70" s="194" t="n"/>
      <c r="BL70" s="194" t="n"/>
      <c r="BM70" s="240" t="n"/>
      <c r="BN70" s="3785" t="n"/>
      <c r="BO70" s="194" t="n"/>
      <c r="BP70" s="194" t="n"/>
      <c r="BQ70" s="194" t="n"/>
      <c r="BR70" s="194" t="n"/>
      <c r="BS70" s="195" t="n"/>
      <c r="BT70" s="606" t="n"/>
      <c r="BU70" s="544" t="n"/>
      <c r="BV70" s="607" t="n"/>
      <c r="BW70" s="1" t="n"/>
      <c r="BX70" s="1" t="n"/>
    </row>
    <row r="71">
      <c r="A71" s="355" t="n"/>
      <c r="B71" s="516" t="n"/>
      <c r="C71" s="516" t="n"/>
      <c r="D71" s="356" t="n"/>
      <c r="E71" s="356" t="n"/>
      <c r="F71" s="356" t="n"/>
      <c r="G71" s="356" t="n"/>
      <c r="H71" s="356" t="n"/>
      <c r="I71" s="356" t="n"/>
      <c r="J71" s="356" t="n"/>
      <c r="K71" s="356" t="n"/>
      <c r="L71" s="356" t="n"/>
      <c r="M71" s="356" t="n"/>
      <c r="N71" s="356" t="n"/>
      <c r="O71" s="356" t="n"/>
      <c r="P71" s="356" t="n"/>
      <c r="Q71" s="356" t="n"/>
      <c r="R71" s="356" t="n"/>
      <c r="S71" s="356" t="n"/>
      <c r="T71" s="356" t="n"/>
      <c r="U71" s="356" t="n"/>
      <c r="V71" s="356" t="n"/>
      <c r="W71" s="356" t="n"/>
      <c r="X71" s="356" t="n"/>
      <c r="Y71" s="356" t="n"/>
      <c r="Z71" s="356" t="n"/>
      <c r="AA71" s="356" t="n"/>
      <c r="AB71" s="356" t="n"/>
      <c r="AC71" s="356" t="n"/>
      <c r="AD71" s="356" t="n"/>
      <c r="AE71" s="2114" t="n"/>
      <c r="AF71" s="2114" t="n"/>
      <c r="AG71" s="2114" t="n"/>
      <c r="AH71" s="2114" t="n"/>
      <c r="AI71" s="2114" t="n"/>
      <c r="AJ71" s="2114" t="n"/>
      <c r="AK71" s="2114" t="n"/>
      <c r="AL71" s="2114" t="n"/>
      <c r="AM71" s="2114" t="n"/>
      <c r="AN71" s="2114" t="n"/>
      <c r="AO71" s="2114" t="n"/>
      <c r="AP71" s="2114" t="n"/>
      <c r="AQ71" s="2114" t="n"/>
      <c r="AR71" s="2114" t="n"/>
      <c r="AS71" s="2114" t="n"/>
      <c r="AT71" s="356" t="n"/>
      <c r="AU71" s="356" t="n"/>
      <c r="AV71" s="356" t="n"/>
      <c r="AW71" s="356" t="n"/>
      <c r="AX71" s="356" t="n"/>
      <c r="AY71" s="356" t="n"/>
      <c r="AZ71" s="356" t="n"/>
      <c r="BA71" s="356" t="n"/>
      <c r="BB71" s="356" t="n"/>
      <c r="BC71" s="356" t="n"/>
      <c r="BD71" s="356" t="n"/>
      <c r="BE71" s="356" t="n"/>
      <c r="BF71" s="356" t="n"/>
      <c r="BG71" s="356" t="n"/>
      <c r="BH71" s="356" t="n"/>
      <c r="BI71" s="356" t="n"/>
      <c r="BJ71" s="356" t="n"/>
      <c r="BK71" s="356" t="n"/>
      <c r="BL71" s="356" t="n"/>
      <c r="BM71" s="356" t="n"/>
      <c r="BN71" s="356" t="n"/>
      <c r="BO71" s="356" t="n"/>
      <c r="BP71" s="356" t="n"/>
      <c r="BQ71" s="356" t="n"/>
      <c r="BR71" s="355" t="n"/>
      <c r="BS71" s="355" t="n"/>
      <c r="BT71" s="355" t="n"/>
      <c r="BU71" s="355" t="n"/>
      <c r="BV71" s="355" t="n"/>
      <c r="BW71" s="1" t="n"/>
      <c r="BX71" s="1" t="n"/>
    </row>
    <row r="72">
      <c r="A72" s="355" t="n"/>
      <c r="B72" s="669" t="inlineStr">
        <is>
          <t>IV. Производственная практика</t>
        </is>
      </c>
      <c r="C72" s="585" t="n"/>
      <c r="D72" s="585" t="n"/>
      <c r="E72" s="585" t="n"/>
      <c r="F72" s="585" t="n"/>
      <c r="G72" s="585" t="n"/>
      <c r="H72" s="585" t="n"/>
      <c r="I72" s="585" t="n"/>
      <c r="J72" s="585" t="n"/>
      <c r="K72" s="585" t="n"/>
      <c r="L72" s="585" t="n"/>
      <c r="M72" s="585" t="n"/>
      <c r="N72" s="585" t="n"/>
      <c r="O72" s="585" t="n"/>
      <c r="P72" s="585" t="n"/>
      <c r="Q72" s="585" t="n"/>
      <c r="R72" s="585" t="n"/>
      <c r="S72" s="585" t="n"/>
      <c r="T72" s="585" t="n"/>
      <c r="U72" s="585" t="n"/>
      <c r="V72" s="585" t="n"/>
      <c r="W72" s="585" t="n"/>
      <c r="X72" s="585" t="n"/>
      <c r="Y72" s="585" t="n"/>
      <c r="Z72" s="585" t="n"/>
      <c r="AA72" s="613" t="n"/>
      <c r="AB72" s="670" t="inlineStr">
        <is>
          <t>V. Магистерская диссертация</t>
        </is>
      </c>
      <c r="AC72" s="585" t="n"/>
      <c r="AD72" s="585" t="n"/>
      <c r="AE72" s="585" t="n"/>
      <c r="AF72" s="585" t="n"/>
      <c r="AG72" s="585" t="n"/>
      <c r="AH72" s="585" t="n"/>
      <c r="AI72" s="585" t="n"/>
      <c r="AJ72" s="585" t="n"/>
      <c r="AK72" s="585" t="n"/>
      <c r="AL72" s="585" t="n"/>
      <c r="AM72" s="585" t="n"/>
      <c r="AN72" s="585" t="n"/>
      <c r="AO72" s="585" t="n"/>
      <c r="AP72" s="585" t="n"/>
      <c r="AQ72" s="585" t="n"/>
      <c r="AR72" s="585" t="n"/>
      <c r="AS72" s="585" t="n"/>
      <c r="AT72" s="585" t="n"/>
      <c r="AU72" s="585" t="n"/>
      <c r="AV72" s="613" t="n"/>
      <c r="AW72" s="2163" t="inlineStr">
        <is>
          <t xml:space="preserve">VI. Итоговая аттестация </t>
        </is>
      </c>
      <c r="AX72" s="585" t="n"/>
      <c r="AY72" s="585" t="n"/>
      <c r="AZ72" s="585" t="n"/>
      <c r="BA72" s="585" t="n"/>
      <c r="BB72" s="585" t="n"/>
      <c r="BC72" s="585" t="n"/>
      <c r="BD72" s="585" t="n"/>
      <c r="BE72" s="585" t="n"/>
      <c r="BF72" s="585" t="n"/>
      <c r="BG72" s="585" t="n"/>
      <c r="BH72" s="585" t="n"/>
      <c r="BI72" s="585" t="n"/>
      <c r="BJ72" s="585" t="n"/>
      <c r="BK72" s="585" t="n"/>
      <c r="BL72" s="585" t="n"/>
      <c r="BM72" s="585" t="n"/>
      <c r="BN72" s="585" t="n"/>
      <c r="BO72" s="585" t="n"/>
      <c r="BP72" s="585" t="n"/>
      <c r="BQ72" s="585" t="n"/>
      <c r="BR72" s="585" t="n"/>
      <c r="BS72" s="585" t="n"/>
      <c r="BT72" s="585" t="n"/>
      <c r="BU72" s="585" t="n"/>
      <c r="BV72" s="586" t="n"/>
      <c r="BW72" s="504" t="n"/>
      <c r="BX72" s="1" t="n"/>
    </row>
    <row r="73">
      <c r="A73" s="355" t="n"/>
      <c r="B73" s="672" t="inlineStr">
        <is>
          <t>Название практики</t>
        </is>
      </c>
      <c r="C73" s="585" t="n"/>
      <c r="D73" s="585" t="n"/>
      <c r="E73" s="585" t="n"/>
      <c r="F73" s="585" t="n"/>
      <c r="G73" s="585" t="n"/>
      <c r="H73" s="585" t="n"/>
      <c r="I73" s="585" t="n"/>
      <c r="J73" s="585" t="n"/>
      <c r="K73" s="585" t="n"/>
      <c r="L73" s="585" t="n"/>
      <c r="M73" s="585" t="n"/>
      <c r="N73" s="613" t="n"/>
      <c r="O73" s="673" t="inlineStr">
        <is>
          <t>Семестр</t>
        </is>
      </c>
      <c r="P73" s="585" t="n"/>
      <c r="Q73" s="585" t="n"/>
      <c r="R73" s="613" t="n"/>
      <c r="S73" s="673" t="inlineStr">
        <is>
          <t>Недель</t>
        </is>
      </c>
      <c r="T73" s="585" t="n"/>
      <c r="U73" s="613" t="n"/>
      <c r="V73" s="673" t="inlineStr">
        <is>
          <t>Зачетных единиц</t>
        </is>
      </c>
      <c r="W73" s="585" t="n"/>
      <c r="X73" s="585" t="n"/>
      <c r="Y73" s="585" t="n"/>
      <c r="Z73" s="585" t="n"/>
      <c r="AA73" s="613" t="n"/>
      <c r="AB73" s="673" t="inlineStr">
        <is>
          <t>Семестр</t>
        </is>
      </c>
      <c r="AC73" s="585" t="n"/>
      <c r="AD73" s="585" t="n"/>
      <c r="AE73" s="585" t="n"/>
      <c r="AF73" s="585" t="n"/>
      <c r="AG73" s="585" t="n"/>
      <c r="AH73" s="613" t="n"/>
      <c r="AI73" s="673" t="inlineStr">
        <is>
          <t>Недель</t>
        </is>
      </c>
      <c r="AJ73" s="585" t="n"/>
      <c r="AK73" s="585" t="n"/>
      <c r="AL73" s="585" t="n"/>
      <c r="AM73" s="585" t="n"/>
      <c r="AN73" s="585" t="n"/>
      <c r="AO73" s="613" t="n"/>
      <c r="AP73" s="673" t="inlineStr">
        <is>
          <t>Зачетных единиц</t>
        </is>
      </c>
      <c r="AQ73" s="585" t="n"/>
      <c r="AR73" s="585" t="n"/>
      <c r="AS73" s="585" t="n"/>
      <c r="AT73" s="585" t="n"/>
      <c r="AU73" s="585" t="n"/>
      <c r="AV73" s="613" t="n"/>
      <c r="AW73" s="3786" t="inlineStr">
        <is>
          <t>Защита магистерской диссертации</t>
        </is>
      </c>
      <c r="AX73" s="101" t="n"/>
      <c r="AY73" s="101" t="n"/>
      <c r="AZ73" s="101" t="n"/>
      <c r="BA73" s="101" t="n"/>
      <c r="BB73" s="101" t="n"/>
      <c r="BC73" s="101" t="n"/>
      <c r="BD73" s="101" t="n"/>
      <c r="BE73" s="101" t="n"/>
      <c r="BF73" s="101" t="n"/>
      <c r="BG73" s="101" t="n"/>
      <c r="BH73" s="101" t="n"/>
      <c r="BI73" s="101" t="n"/>
      <c r="BJ73" s="101" t="n"/>
      <c r="BK73" s="101" t="n"/>
      <c r="BL73" s="101" t="n"/>
      <c r="BM73" s="101" t="n"/>
      <c r="BN73" s="101" t="n"/>
      <c r="BO73" s="101" t="n"/>
      <c r="BP73" s="101" t="n"/>
      <c r="BQ73" s="101" t="n"/>
      <c r="BR73" s="101" t="n"/>
      <c r="BS73" s="101" t="n"/>
      <c r="BT73" s="101" t="n"/>
      <c r="BU73" s="101" t="n"/>
      <c r="BV73" s="104" t="n"/>
      <c r="BW73" s="355" t="n"/>
      <c r="BX73" s="1" t="n"/>
    </row>
    <row r="74">
      <c r="A74" s="504" t="n"/>
      <c r="B74" s="3739" t="inlineStr">
        <is>
          <t>Научно-исследовательская</t>
        </is>
      </c>
      <c r="C74" s="585" t="n"/>
      <c r="D74" s="585" t="n"/>
      <c r="E74" s="585" t="n"/>
      <c r="F74" s="585" t="n"/>
      <c r="G74" s="585" t="n"/>
      <c r="H74" s="585" t="n"/>
      <c r="I74" s="585" t="n"/>
      <c r="J74" s="585" t="n"/>
      <c r="K74" s="585" t="n"/>
      <c r="L74" s="585" t="n"/>
      <c r="M74" s="585" t="n"/>
      <c r="N74" s="613" t="n"/>
      <c r="O74" s="3740" t="n">
        <v>2</v>
      </c>
      <c r="P74" s="585" t="n"/>
      <c r="Q74" s="585" t="n"/>
      <c r="R74" s="613" t="n"/>
      <c r="S74" s="3740" t="n">
        <v>4</v>
      </c>
      <c r="T74" s="585" t="n"/>
      <c r="U74" s="613" t="n"/>
      <c r="V74" s="3740">
        <f>S74*54/36</f>
        <v/>
      </c>
      <c r="W74" s="585" t="n"/>
      <c r="X74" s="585" t="n"/>
      <c r="Y74" s="585" t="n"/>
      <c r="Z74" s="585" t="n"/>
      <c r="AA74" s="613" t="n"/>
      <c r="AB74" s="3741" t="n">
        <v>5</v>
      </c>
      <c r="AC74" s="661" t="n"/>
      <c r="AD74" s="661" t="n"/>
      <c r="AE74" s="661" t="n"/>
      <c r="AF74" s="661" t="n"/>
      <c r="AG74" s="661" t="n"/>
      <c r="AH74" s="552" t="n"/>
      <c r="AI74" s="3741">
        <f>BM19</f>
        <v/>
      </c>
      <c r="AJ74" s="661" t="n"/>
      <c r="AK74" s="661" t="n"/>
      <c r="AL74" s="661" t="n"/>
      <c r="AM74" s="661" t="n"/>
      <c r="AN74" s="661" t="n"/>
      <c r="AO74" s="552" t="n"/>
      <c r="AP74" s="3741" t="n">
        <v>24</v>
      </c>
      <c r="AQ74" s="661" t="n"/>
      <c r="AR74" s="661" t="n"/>
      <c r="AS74" s="661" t="n"/>
      <c r="AT74" s="661" t="n"/>
      <c r="AU74" s="661" t="n"/>
      <c r="AV74" s="552" t="n"/>
      <c r="AW74" s="1" t="n"/>
      <c r="AX74" s="1" t="n"/>
      <c r="AY74" s="1" t="n"/>
      <c r="AZ74" s="1" t="n"/>
      <c r="BA74" s="1" t="n"/>
      <c r="BB74" s="1" t="n"/>
      <c r="BC74" s="1" t="n"/>
      <c r="BD74" s="1" t="n"/>
      <c r="BE74" s="1" t="n"/>
      <c r="BF74" s="1" t="n"/>
      <c r="BG74" s="1" t="n"/>
      <c r="BH74" s="1" t="n"/>
      <c r="BI74" s="1" t="n"/>
      <c r="BJ74" s="1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14" t="n"/>
      <c r="BW74" s="355" t="n"/>
      <c r="BX74" s="1" t="n"/>
    </row>
    <row r="75">
      <c r="A75" s="355" t="n"/>
      <c r="B75" s="672" t="inlineStr">
        <is>
          <t xml:space="preserve">Технологическая </t>
        </is>
      </c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613" t="n"/>
      <c r="O75" s="3740" t="n">
        <v>3</v>
      </c>
      <c r="P75" s="585" t="n"/>
      <c r="Q75" s="585" t="n"/>
      <c r="R75" s="613" t="n"/>
      <c r="S75" s="3740" t="n">
        <v>4</v>
      </c>
      <c r="T75" s="585" t="n"/>
      <c r="U75" s="613" t="n"/>
      <c r="V75" s="3740">
        <f>S75*54/36</f>
        <v/>
      </c>
      <c r="W75" s="585" t="n"/>
      <c r="X75" s="585" t="n"/>
      <c r="Y75" s="585" t="n"/>
      <c r="Z75" s="585" t="n"/>
      <c r="AA75" s="613" t="n"/>
      <c r="AB75" s="608" t="n"/>
      <c r="AC75" s="544" t="n"/>
      <c r="AD75" s="544" t="n"/>
      <c r="AE75" s="544" t="n"/>
      <c r="AF75" s="544" t="n"/>
      <c r="AG75" s="544" t="n"/>
      <c r="AH75" s="609" t="n"/>
      <c r="AI75" s="608" t="n"/>
      <c r="AJ75" s="544" t="n"/>
      <c r="AK75" s="544" t="n"/>
      <c r="AL75" s="544" t="n"/>
      <c r="AM75" s="544" t="n"/>
      <c r="AN75" s="544" t="n"/>
      <c r="AO75" s="609" t="n"/>
      <c r="AP75" s="608" t="n"/>
      <c r="AQ75" s="544" t="n"/>
      <c r="AR75" s="544" t="n"/>
      <c r="AS75" s="544" t="n"/>
      <c r="AT75" s="544" t="n"/>
      <c r="AU75" s="544" t="n"/>
      <c r="AV75" s="609" t="n"/>
      <c r="AW75" s="544" t="n"/>
      <c r="AX75" s="544" t="n"/>
      <c r="AY75" s="544" t="n"/>
      <c r="AZ75" s="544" t="n"/>
      <c r="BA75" s="544" t="n"/>
      <c r="BB75" s="544" t="n"/>
      <c r="BC75" s="544" t="n"/>
      <c r="BD75" s="544" t="n"/>
      <c r="BE75" s="544" t="n"/>
      <c r="BF75" s="544" t="n"/>
      <c r="BG75" s="544" t="n"/>
      <c r="BH75" s="544" t="n"/>
      <c r="BI75" s="544" t="n"/>
      <c r="BJ75" s="544" t="n"/>
      <c r="BK75" s="544" t="n"/>
      <c r="BL75" s="544" t="n"/>
      <c r="BM75" s="544" t="n"/>
      <c r="BN75" s="544" t="n"/>
      <c r="BO75" s="544" t="n"/>
      <c r="BP75" s="544" t="n"/>
      <c r="BQ75" s="544" t="n"/>
      <c r="BR75" s="544" t="n"/>
      <c r="BS75" s="544" t="n"/>
      <c r="BT75" s="544" t="n"/>
      <c r="BU75" s="544" t="n"/>
      <c r="BV75" s="607" t="n"/>
      <c r="BW75" s="10" t="n"/>
      <c r="BX75" s="1" t="n"/>
    </row>
    <row r="76">
      <c r="A76" s="504" t="n"/>
      <c r="B76" s="1550" t="n"/>
      <c r="C76" s="155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  <c r="AJ76" s="10" t="n"/>
      <c r="AK76" s="10" t="n"/>
      <c r="AL76" s="10" t="n"/>
      <c r="AM76" s="10" t="n"/>
      <c r="AN76" s="10" t="n"/>
      <c r="AO76" s="10" t="n"/>
      <c r="AP76" s="10" t="n"/>
      <c r="AQ76" s="10" t="n"/>
      <c r="AR76" s="10" t="n"/>
      <c r="AS76" s="10" t="n"/>
      <c r="AT76" s="10" t="n"/>
      <c r="AU76" s="10" t="n"/>
      <c r="AV76" s="14" t="n"/>
      <c r="AW76" s="14" t="n"/>
      <c r="AX76" s="14" t="n"/>
      <c r="AY76" s="14" t="n"/>
      <c r="AZ76" s="14" t="n"/>
      <c r="BA76" s="14" t="n"/>
      <c r="BB76" s="14" t="n"/>
      <c r="BC76" s="14" t="n"/>
      <c r="BD76" s="14" t="n"/>
      <c r="BE76" s="14" t="n"/>
      <c r="BF76" s="14" t="n"/>
      <c r="BG76" s="14" t="n"/>
      <c r="BH76" s="14" t="n"/>
      <c r="BI76" s="14" t="n"/>
      <c r="BJ76" s="14" t="n"/>
      <c r="BK76" s="14" t="n"/>
      <c r="BL76" s="14" t="n"/>
      <c r="BM76" s="14" t="n"/>
      <c r="BN76" s="14" t="n"/>
      <c r="BO76" s="14" t="n"/>
      <c r="BP76" s="14" t="n"/>
      <c r="BQ76" s="90" t="n"/>
      <c r="BR76" s="90" t="n"/>
      <c r="BS76" s="90" t="n"/>
      <c r="BT76" s="90" t="n"/>
      <c r="BU76" s="90" t="n"/>
      <c r="BV76" s="90" t="n"/>
      <c r="BW76" s="1" t="n"/>
      <c r="BX76" s="1" t="n"/>
    </row>
    <row r="77">
      <c r="A77" s="1618" t="n"/>
      <c r="B77" s="20" t="inlineStr">
        <is>
          <t>VII. Матрица компетенций</t>
        </is>
      </c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1" t="n"/>
      <c r="BA77" s="1" t="n"/>
      <c r="BB77" s="1" t="n"/>
      <c r="BC77" s="1" t="n"/>
      <c r="BD77" s="1" t="n"/>
      <c r="BE77" s="1" t="n"/>
      <c r="BF77" s="1" t="n"/>
      <c r="BG77" s="1" t="n"/>
      <c r="BH77" s="1" t="n"/>
      <c r="BI77" s="1" t="n"/>
      <c r="BJ77" s="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41" t="n"/>
      <c r="BW77" s="1" t="n"/>
      <c r="BX77" s="1" t="n"/>
    </row>
    <row r="78">
      <c r="A78" s="90" t="n"/>
      <c r="B78" s="677" t="inlineStr">
        <is>
          <t>Код компетенции</t>
        </is>
      </c>
      <c r="C78" s="585" t="n"/>
      <c r="D78" s="585" t="n"/>
      <c r="E78" s="585" t="n"/>
      <c r="F78" s="586" t="n"/>
      <c r="G78" s="1552" t="inlineStr">
        <is>
          <t>Наименование компетенции</t>
        </is>
      </c>
      <c r="H78" s="585" t="n"/>
      <c r="I78" s="585" t="n"/>
      <c r="J78" s="585" t="n"/>
      <c r="K78" s="585" t="n"/>
      <c r="L78" s="585" t="n"/>
      <c r="M78" s="585" t="n"/>
      <c r="N78" s="585" t="n"/>
      <c r="O78" s="585" t="n"/>
      <c r="P78" s="585" t="n"/>
      <c r="Q78" s="585" t="n"/>
      <c r="R78" s="585" t="n"/>
      <c r="S78" s="585" t="n"/>
      <c r="T78" s="585" t="n"/>
      <c r="U78" s="585" t="n"/>
      <c r="V78" s="585" t="n"/>
      <c r="W78" s="585" t="n"/>
      <c r="X78" s="585" t="n"/>
      <c r="Y78" s="585" t="n"/>
      <c r="Z78" s="585" t="n"/>
      <c r="AA78" s="585" t="n"/>
      <c r="AB78" s="585" t="n"/>
      <c r="AC78" s="585" t="n"/>
      <c r="AD78" s="585" t="n"/>
      <c r="AE78" s="585" t="n"/>
      <c r="AF78" s="585" t="n"/>
      <c r="AG78" s="585" t="n"/>
      <c r="AH78" s="585" t="n"/>
      <c r="AI78" s="585" t="n"/>
      <c r="AJ78" s="585" t="n"/>
      <c r="AK78" s="585" t="n"/>
      <c r="AL78" s="585" t="n"/>
      <c r="AM78" s="585" t="n"/>
      <c r="AN78" s="585" t="n"/>
      <c r="AO78" s="585" t="n"/>
      <c r="AP78" s="585" t="n"/>
      <c r="AQ78" s="585" t="n"/>
      <c r="AR78" s="585" t="n"/>
      <c r="AS78" s="585" t="n"/>
      <c r="AT78" s="585" t="n"/>
      <c r="AU78" s="585" t="n"/>
      <c r="AV78" s="585" t="n"/>
      <c r="AW78" s="585" t="n"/>
      <c r="AX78" s="585" t="n"/>
      <c r="AY78" s="585" t="n"/>
      <c r="AZ78" s="585" t="n"/>
      <c r="BA78" s="585" t="n"/>
      <c r="BB78" s="585" t="n"/>
      <c r="BC78" s="585" t="n"/>
      <c r="BD78" s="585" t="n"/>
      <c r="BE78" s="585" t="n"/>
      <c r="BF78" s="585" t="n"/>
      <c r="BG78" s="585" t="n"/>
      <c r="BH78" s="585" t="n"/>
      <c r="BI78" s="585" t="n"/>
      <c r="BJ78" s="585" t="n"/>
      <c r="BK78" s="585" t="n"/>
      <c r="BL78" s="585" t="n"/>
      <c r="BM78" s="585" t="n"/>
      <c r="BN78" s="585" t="n"/>
      <c r="BO78" s="1204" t="inlineStr">
        <is>
          <t>Код модуля, учебной дисциплины</t>
        </is>
      </c>
      <c r="BP78" s="123" t="n"/>
      <c r="BQ78" s="123" t="n"/>
      <c r="BR78" s="123" t="n"/>
      <c r="BS78" s="123" t="n"/>
      <c r="BT78" s="123" t="n"/>
      <c r="BU78" s="123" t="n"/>
      <c r="BV78" s="161" t="n"/>
      <c r="BW78" s="1" t="n"/>
      <c r="BX78" s="1" t="n"/>
    </row>
    <row r="79">
      <c r="A79" s="90" t="n"/>
      <c r="B79" s="1484" t="inlineStr">
        <is>
          <t>УК-1</t>
        </is>
      </c>
      <c r="C79" s="206" t="n"/>
      <c r="D79" s="206" t="n"/>
      <c r="E79" s="206" t="n"/>
      <c r="F79" s="206" t="n"/>
      <c r="G79" s="3787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79" s="1997" t="n"/>
      <c r="I79" s="1997" t="n"/>
      <c r="J79" s="1997" t="n"/>
      <c r="K79" s="1997" t="n"/>
      <c r="L79" s="1997" t="n"/>
      <c r="M79" s="1997" t="n"/>
      <c r="N79" s="1997" t="n"/>
      <c r="O79" s="1997" t="n"/>
      <c r="P79" s="1997" t="n"/>
      <c r="Q79" s="1997" t="n"/>
      <c r="R79" s="1997" t="n"/>
      <c r="S79" s="1997" t="n"/>
      <c r="T79" s="1997" t="n"/>
      <c r="U79" s="1997" t="n"/>
      <c r="V79" s="1997" t="n"/>
      <c r="W79" s="1997" t="n"/>
      <c r="X79" s="1997" t="n"/>
      <c r="Y79" s="1997" t="n"/>
      <c r="Z79" s="1997" t="n"/>
      <c r="AA79" s="1997" t="n"/>
      <c r="AB79" s="1997" t="n"/>
      <c r="AC79" s="1997" t="n"/>
      <c r="AD79" s="1997" t="n"/>
      <c r="AE79" s="1997" t="n"/>
      <c r="AF79" s="1997" t="n"/>
      <c r="AG79" s="1997" t="n"/>
      <c r="AH79" s="1997" t="n"/>
      <c r="AI79" s="1997" t="n"/>
      <c r="AJ79" s="1997" t="n"/>
      <c r="AK79" s="1997" t="n"/>
      <c r="AL79" s="1997" t="n"/>
      <c r="AM79" s="1997" t="n"/>
      <c r="AN79" s="1997" t="n"/>
      <c r="AO79" s="1997" t="n"/>
      <c r="AP79" s="1997" t="n"/>
      <c r="AQ79" s="1997" t="n"/>
      <c r="AR79" s="1997" t="n"/>
      <c r="AS79" s="1997" t="n"/>
      <c r="AT79" s="1997" t="n"/>
      <c r="AU79" s="1997" t="n"/>
      <c r="AV79" s="1997" t="n"/>
      <c r="AW79" s="1997" t="n"/>
      <c r="AX79" s="1997" t="n"/>
      <c r="AY79" s="1997" t="n"/>
      <c r="AZ79" s="1997" t="n"/>
      <c r="BA79" s="1997" t="n"/>
      <c r="BB79" s="1997" t="n"/>
      <c r="BC79" s="1997" t="n"/>
      <c r="BD79" s="1997" t="n"/>
      <c r="BE79" s="1997" t="n"/>
      <c r="BF79" s="1997" t="n"/>
      <c r="BG79" s="1997" t="n"/>
      <c r="BH79" s="1997" t="n"/>
      <c r="BI79" s="1997" t="n"/>
      <c r="BJ79" s="1997" t="n"/>
      <c r="BK79" s="1997" t="n"/>
      <c r="BL79" s="1997" t="n"/>
      <c r="BM79" s="1997" t="n"/>
      <c r="BN79" s="1997" t="n"/>
      <c r="BO79" s="262" t="inlineStr">
        <is>
          <t xml:space="preserve"> 1.1, 2.7.1</t>
        </is>
      </c>
      <c r="BP79" s="131" t="n"/>
      <c r="BQ79" s="131" t="n"/>
      <c r="BR79" s="131" t="n"/>
      <c r="BS79" s="131" t="n"/>
      <c r="BT79" s="131" t="n"/>
      <c r="BU79" s="131" t="n"/>
      <c r="BV79" s="132" t="n"/>
      <c r="BW79" s="1" t="n"/>
      <c r="BX79" s="1" t="n"/>
    </row>
    <row r="80">
      <c r="A80" s="90" t="n"/>
      <c r="B80" s="366" t="inlineStr">
        <is>
          <t>УК-2</t>
        </is>
      </c>
      <c r="C80" s="131" t="n"/>
      <c r="D80" s="131" t="n"/>
      <c r="E80" s="131" t="n"/>
      <c r="F80" s="131" t="n"/>
      <c r="G80" s="1665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0" s="131" t="n"/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31" t="n"/>
      <c r="BF80" s="131" t="n"/>
      <c r="BG80" s="131" t="n"/>
      <c r="BH80" s="131" t="n"/>
      <c r="BI80" s="131" t="n"/>
      <c r="BJ80" s="131" t="n"/>
      <c r="BK80" s="131" t="n"/>
      <c r="BL80" s="131" t="n"/>
      <c r="BM80" s="131" t="n"/>
      <c r="BN80" s="131" t="n"/>
      <c r="BO80" s="262" t="inlineStr">
        <is>
          <t>1.1, 2.7.3</t>
        </is>
      </c>
      <c r="BP80" s="131" t="n"/>
      <c r="BQ80" s="131" t="n"/>
      <c r="BR80" s="131" t="n"/>
      <c r="BS80" s="131" t="n"/>
      <c r="BT80" s="131" t="n"/>
      <c r="BU80" s="131" t="n"/>
      <c r="BV80" s="132" t="n"/>
      <c r="BW80" s="1" t="n"/>
      <c r="BX80" s="1" t="n"/>
    </row>
    <row r="81">
      <c r="A81" s="90" t="n"/>
      <c r="B81" s="366" t="inlineStr">
        <is>
          <t>УК-3</t>
        </is>
      </c>
      <c r="C81" s="131" t="n"/>
      <c r="D81" s="131" t="n"/>
      <c r="E81" s="131" t="n"/>
      <c r="F81" s="131" t="n"/>
      <c r="G81" s="1665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31" t="n"/>
      <c r="BL81" s="131" t="n"/>
      <c r="BM81" s="131" t="n"/>
      <c r="BN81" s="131" t="n"/>
      <c r="BO81" s="262" t="inlineStr">
        <is>
          <t>2.1, 2.7.2</t>
        </is>
      </c>
      <c r="BP81" s="131" t="n"/>
      <c r="BQ81" s="131" t="n"/>
      <c r="BR81" s="131" t="n"/>
      <c r="BS81" s="131" t="n"/>
      <c r="BT81" s="131" t="n"/>
      <c r="BU81" s="131" t="n"/>
      <c r="BV81" s="132" t="n"/>
      <c r="BW81" s="1" t="n"/>
      <c r="BX81" s="1" t="n"/>
    </row>
    <row r="82">
      <c r="A82" s="90" t="n"/>
      <c r="B82" s="366" t="inlineStr">
        <is>
          <t>УК-4</t>
        </is>
      </c>
      <c r="C82" s="131" t="n"/>
      <c r="D82" s="131" t="n"/>
      <c r="E82" s="131" t="n"/>
      <c r="F82" s="131" t="n"/>
      <c r="G82" s="1665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31" t="n"/>
      <c r="BL82" s="131" t="n"/>
      <c r="BM82" s="131" t="n"/>
      <c r="BN82" s="131" t="n"/>
      <c r="BO82" s="262" t="inlineStr">
        <is>
          <t>1.1</t>
        </is>
      </c>
      <c r="BP82" s="131" t="n"/>
      <c r="BQ82" s="131" t="n"/>
      <c r="BR82" s="131" t="n"/>
      <c r="BS82" s="131" t="n"/>
      <c r="BT82" s="131" t="n"/>
      <c r="BU82" s="131" t="n"/>
      <c r="BV82" s="132" t="n"/>
      <c r="BW82" s="1" t="n"/>
      <c r="BX82" s="1" t="n"/>
    </row>
    <row r="83">
      <c r="A83" s="90" t="n"/>
      <c r="B83" s="366" t="inlineStr">
        <is>
          <t>УК-5</t>
        </is>
      </c>
      <c r="C83" s="131" t="n"/>
      <c r="D83" s="131" t="n"/>
      <c r="E83" s="131" t="n"/>
      <c r="F83" s="131" t="n"/>
      <c r="G83" s="1665" t="inlineStr">
        <is>
          <t>Развивать инновационную восприимчивость и способность к инновационной деятельности</t>
        </is>
      </c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31" t="n"/>
      <c r="BL83" s="131" t="n"/>
      <c r="BM83" s="131" t="n"/>
      <c r="BN83" s="131" t="n"/>
      <c r="BO83" s="262" t="inlineStr">
        <is>
          <t>1.2.2, 2.5.1</t>
        </is>
      </c>
      <c r="BP83" s="131" t="n"/>
      <c r="BQ83" s="131" t="n"/>
      <c r="BR83" s="131" t="n"/>
      <c r="BS83" s="131" t="n"/>
      <c r="BT83" s="131" t="n"/>
      <c r="BU83" s="131" t="n"/>
      <c r="BV83" s="132" t="n"/>
      <c r="BW83" s="1" t="n"/>
      <c r="BX83" s="1" t="n"/>
    </row>
    <row r="84">
      <c r="A84" s="90" t="n"/>
      <c r="B84" s="366" t="inlineStr">
        <is>
          <t>УК-6</t>
        </is>
      </c>
      <c r="C84" s="131" t="n"/>
      <c r="D84" s="131" t="n"/>
      <c r="E84" s="131" t="n"/>
      <c r="F84" s="131" t="n"/>
      <c r="G84" s="1665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31" t="n"/>
      <c r="BL84" s="131" t="n"/>
      <c r="BM84" s="131" t="n"/>
      <c r="BN84" s="131" t="n"/>
      <c r="BO84" s="262" t="inlineStr">
        <is>
          <t>1.1</t>
        </is>
      </c>
      <c r="BP84" s="131" t="n"/>
      <c r="BQ84" s="131" t="n"/>
      <c r="BR84" s="131" t="n"/>
      <c r="BS84" s="131" t="n"/>
      <c r="BT84" s="131" t="n"/>
      <c r="BU84" s="131" t="n"/>
      <c r="BV84" s="132" t="n"/>
      <c r="BW84" s="1" t="n"/>
      <c r="BX84" s="1" t="n"/>
    </row>
    <row r="85">
      <c r="A85" s="90" t="n"/>
      <c r="B85" s="3771" t="inlineStr">
        <is>
          <t>УК-7</t>
        </is>
      </c>
      <c r="C85" s="131" t="n"/>
      <c r="D85" s="131" t="n"/>
      <c r="E85" s="131" t="n"/>
      <c r="F85" s="131" t="n"/>
      <c r="G85" s="3788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31" t="n"/>
      <c r="BL85" s="131" t="n"/>
      <c r="BM85" s="131" t="n"/>
      <c r="BN85" s="131" t="n"/>
      <c r="BO85" s="262" t="inlineStr">
        <is>
          <t>2.6</t>
        </is>
      </c>
      <c r="BP85" s="131" t="n"/>
      <c r="BQ85" s="131" t="n"/>
      <c r="BR85" s="131" t="n"/>
      <c r="BS85" s="131" t="n"/>
      <c r="BT85" s="131" t="n"/>
      <c r="BU85" s="131" t="n"/>
      <c r="BV85" s="132" t="n"/>
      <c r="BW85" s="1" t="n"/>
      <c r="BX85" s="1" t="n"/>
    </row>
    <row r="86">
      <c r="A86" s="90" t="n"/>
      <c r="B86" s="366" t="inlineStr">
        <is>
          <t>УПК-1</t>
        </is>
      </c>
      <c r="C86" s="131" t="n"/>
      <c r="D86" s="131" t="n"/>
      <c r="E86" s="131" t="n"/>
      <c r="F86" s="131" t="n"/>
      <c r="G86" s="1665" t="inlineStr">
        <is>
          <t>Обладать навыками постановки эксперимента, обработки и представления его результатов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31" t="n"/>
      <c r="BL86" s="131" t="n"/>
      <c r="BM86" s="131" t="n"/>
      <c r="BN86" s="131" t="n"/>
      <c r="BO86" s="262" t="inlineStr">
        <is>
          <t>1.1</t>
        </is>
      </c>
      <c r="BP86" s="131" t="n"/>
      <c r="BQ86" s="131" t="n"/>
      <c r="BR86" s="131" t="n"/>
      <c r="BS86" s="131" t="n"/>
      <c r="BT86" s="131" t="n"/>
      <c r="BU86" s="131" t="n"/>
      <c r="BV86" s="132" t="n"/>
      <c r="BW86" s="1" t="n"/>
      <c r="BX86" s="1" t="n"/>
    </row>
    <row r="87">
      <c r="A87" s="514" t="n"/>
      <c r="B87" s="366" t="inlineStr">
        <is>
          <t>УПК-2</t>
        </is>
      </c>
      <c r="C87" s="131" t="n"/>
      <c r="D87" s="131" t="n"/>
      <c r="E87" s="131" t="n"/>
      <c r="F87" s="131" t="n"/>
      <c r="G87" s="1665" t="inlineStr">
        <is>
          <t>Применять теорию измерений в условиях возрастающей сложности и необходимой точности измерительных средств и решаемых задач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31" t="n"/>
      <c r="BL87" s="131" t="n"/>
      <c r="BM87" s="131" t="n"/>
      <c r="BN87" s="131" t="n"/>
      <c r="BO87" s="262" t="inlineStr">
        <is>
          <t>1.2.1</t>
        </is>
      </c>
      <c r="BP87" s="131" t="n"/>
      <c r="BQ87" s="131" t="n"/>
      <c r="BR87" s="131" t="n"/>
      <c r="BS87" s="131" t="n"/>
      <c r="BT87" s="131" t="n"/>
      <c r="BU87" s="131" t="n"/>
      <c r="BV87" s="132" t="n"/>
      <c r="BW87" s="1" t="n"/>
      <c r="BX87" s="1" t="n"/>
    </row>
    <row r="88">
      <c r="A88" s="514" t="n"/>
      <c r="B88" s="366" t="inlineStr">
        <is>
          <t>УПК-3</t>
        </is>
      </c>
      <c r="C88" s="131" t="n"/>
      <c r="D88" s="131" t="n"/>
      <c r="E88" s="131" t="n"/>
      <c r="F88" s="131" t="n"/>
      <c r="G88" s="1665" t="inlineStr">
        <is>
          <t>Решать задачи оптимального использования и проектирования информационно-измерительных систем на основе анализа и синтеза математических моделей конкретных процессов измерения в условиях известных ограничений в отношении элементов систем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31" t="n"/>
      <c r="BL88" s="131" t="n"/>
      <c r="BM88" s="131" t="n"/>
      <c r="BN88" s="131" t="n"/>
      <c r="BO88" s="262" t="inlineStr">
        <is>
          <t>1.2.2, 2.5.1</t>
        </is>
      </c>
      <c r="BP88" s="131" t="n"/>
      <c r="BQ88" s="131" t="n"/>
      <c r="BR88" s="131" t="n"/>
      <c r="BS88" s="131" t="n"/>
      <c r="BT88" s="131" t="n"/>
      <c r="BU88" s="131" t="n"/>
      <c r="BV88" s="132" t="n"/>
      <c r="BW88" s="1" t="n"/>
      <c r="BX88" s="1" t="n"/>
    </row>
    <row r="89">
      <c r="A89" s="515" t="n"/>
      <c r="B89" s="366" t="inlineStr">
        <is>
          <t>СК-1</t>
        </is>
      </c>
      <c r="C89" s="131" t="n"/>
      <c r="D89" s="131" t="n"/>
      <c r="E89" s="131" t="n"/>
      <c r="F89" s="131" t="n"/>
      <c r="G89" s="1665" t="inlineStr">
        <is>
          <t xml:space="preserve">Знать физические принципы действия и уметь применять детекторы физических величин. 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31" t="n"/>
      <c r="BL89" s="131" t="n"/>
      <c r="BM89" s="131" t="n"/>
      <c r="BN89" s="131" t="n"/>
      <c r="BO89" s="262" t="inlineStr">
        <is>
          <t>2.2.1</t>
        </is>
      </c>
      <c r="BP89" s="131" t="n"/>
      <c r="BQ89" s="131" t="n"/>
      <c r="BR89" s="131" t="n"/>
      <c r="BS89" s="131" t="n"/>
      <c r="BT89" s="131" t="n"/>
      <c r="BU89" s="131" t="n"/>
      <c r="BV89" s="132" t="n"/>
      <c r="BW89" s="1" t="n"/>
      <c r="BX89" s="1" t="n"/>
    </row>
    <row r="90">
      <c r="A90" s="515" t="n"/>
      <c r="B90" s="366" t="inlineStr">
        <is>
          <t>СК-2</t>
        </is>
      </c>
      <c r="C90" s="131" t="n"/>
      <c r="D90" s="131" t="n"/>
      <c r="E90" s="131" t="n"/>
      <c r="F90" s="131" t="n"/>
      <c r="G90" s="1665" t="inlineStr">
        <is>
          <t>Знать физико-технические принципы устройства средств измерения и преобразования сигналов в них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31" t="n"/>
      <c r="BL90" s="131" t="n"/>
      <c r="BM90" s="131" t="n"/>
      <c r="BN90" s="131" t="n"/>
      <c r="BO90" s="262" t="inlineStr">
        <is>
          <t>2.2.2</t>
        </is>
      </c>
      <c r="BP90" s="131" t="n"/>
      <c r="BQ90" s="131" t="n"/>
      <c r="BR90" s="131" t="n"/>
      <c r="BS90" s="131" t="n"/>
      <c r="BT90" s="131" t="n"/>
      <c r="BU90" s="131" t="n"/>
      <c r="BV90" s="132" t="n"/>
      <c r="BW90" s="1" t="n"/>
      <c r="BX90" s="1" t="n"/>
    </row>
    <row r="91">
      <c r="A91" s="514" t="n"/>
      <c r="B91" s="366" t="inlineStr">
        <is>
          <t>СК-3</t>
        </is>
      </c>
      <c r="C91" s="131" t="n"/>
      <c r="D91" s="131" t="n"/>
      <c r="E91" s="131" t="n"/>
      <c r="F91" s="131" t="n"/>
      <c r="G91" s="1665" t="inlineStr">
        <is>
          <t>Владеть методами обеспечения единства измерений в условиях лаборатории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31" t="n"/>
      <c r="BL91" s="131" t="n"/>
      <c r="BM91" s="131" t="n"/>
      <c r="BN91" s="131" t="n"/>
      <c r="BO91" s="262" t="inlineStr">
        <is>
          <t>2.2.3</t>
        </is>
      </c>
      <c r="BP91" s="131" t="n"/>
      <c r="BQ91" s="131" t="n"/>
      <c r="BR91" s="131" t="n"/>
      <c r="BS91" s="131" t="n"/>
      <c r="BT91" s="131" t="n"/>
      <c r="BU91" s="131" t="n"/>
      <c r="BV91" s="132" t="n"/>
      <c r="BW91" s="1" t="n"/>
      <c r="BX91" s="1" t="n"/>
    </row>
    <row r="92">
      <c r="A92" s="514" t="n"/>
      <c r="B92" s="366" t="inlineStr">
        <is>
          <t>СК-4</t>
        </is>
      </c>
      <c r="C92" s="131" t="n"/>
      <c r="D92" s="131" t="n"/>
      <c r="E92" s="131" t="n"/>
      <c r="F92" s="131" t="n"/>
      <c r="G92" s="1665" t="inlineStr">
        <is>
          <t>Разрабатывать и совершенствовать методы испытаний и измерений характеристик объектов окружающей среды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31" t="n"/>
      <c r="BL92" s="131" t="n"/>
      <c r="BM92" s="131" t="n"/>
      <c r="BN92" s="131" t="n"/>
      <c r="BO92" s="262" t="inlineStr">
        <is>
          <t>2.2.4</t>
        </is>
      </c>
      <c r="BP92" s="131" t="n"/>
      <c r="BQ92" s="131" t="n"/>
      <c r="BR92" s="131" t="n"/>
      <c r="BS92" s="131" t="n"/>
      <c r="BT92" s="131" t="n"/>
      <c r="BU92" s="131" t="n"/>
      <c r="BV92" s="132" t="n"/>
      <c r="BW92" s="1" t="n"/>
      <c r="BX92" s="1" t="n"/>
    </row>
    <row r="93">
      <c r="A93" s="514" t="n"/>
      <c r="B93" s="2264" t="inlineStr">
        <is>
          <t>СК-5</t>
        </is>
      </c>
      <c r="C93" s="131" t="n"/>
      <c r="D93" s="131" t="n"/>
      <c r="E93" s="131" t="n"/>
      <c r="F93" s="429" t="n"/>
      <c r="G93" s="1665" t="inlineStr">
        <is>
          <t xml:space="preserve">Применять современные методы управления и техники менеджмент качества в деятельности испытательных лабораторий и центров </t>
        </is>
      </c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31" t="n"/>
      <c r="BL93" s="131" t="n"/>
      <c r="BM93" s="131" t="n"/>
      <c r="BN93" s="131" t="n"/>
      <c r="BO93" s="262" t="inlineStr">
        <is>
          <t>2.3.1</t>
        </is>
      </c>
      <c r="BP93" s="131" t="n"/>
      <c r="BQ93" s="131" t="n"/>
      <c r="BR93" s="131" t="n"/>
      <c r="BS93" s="131" t="n"/>
      <c r="BT93" s="131" t="n"/>
      <c r="BU93" s="131" t="n"/>
      <c r="BV93" s="132" t="n"/>
      <c r="BW93" s="1" t="n"/>
      <c r="BX93" s="1" t="n"/>
    </row>
    <row r="94">
      <c r="A94" s="515" t="n"/>
      <c r="B94" s="2264" t="inlineStr">
        <is>
          <t>СК-6</t>
        </is>
      </c>
      <c r="C94" s="131" t="n"/>
      <c r="D94" s="131" t="n"/>
      <c r="E94" s="131" t="n"/>
      <c r="F94" s="429" t="n"/>
      <c r="G94" s="1665" t="inlineStr">
        <is>
          <t xml:space="preserve">Применять требования национального, регионального и международного законодательства в области технического регулирования для обеспечения качества и безопасности продукции 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31" t="n"/>
      <c r="BL94" s="131" t="n"/>
      <c r="BM94" s="131" t="n"/>
      <c r="BN94" s="131" t="n"/>
      <c r="BO94" s="262" t="inlineStr">
        <is>
          <t>2.3.2</t>
        </is>
      </c>
      <c r="BP94" s="131" t="n"/>
      <c r="BQ94" s="131" t="n"/>
      <c r="BR94" s="131" t="n"/>
      <c r="BS94" s="131" t="n"/>
      <c r="BT94" s="131" t="n"/>
      <c r="BU94" s="131" t="n"/>
      <c r="BV94" s="132" t="n"/>
      <c r="BW94" s="1" t="n"/>
      <c r="BX94" s="1" t="n"/>
    </row>
    <row r="95">
      <c r="A95" s="515" t="n"/>
      <c r="B95" s="2264" t="inlineStr">
        <is>
          <t>СК-7</t>
        </is>
      </c>
      <c r="C95" s="131" t="n"/>
      <c r="D95" s="131" t="n"/>
      <c r="E95" s="131" t="n"/>
      <c r="F95" s="429" t="n"/>
      <c r="G95" s="1665" t="inlineStr">
        <is>
          <t>Управлять процессами измерений и измерительным обрудованием</t>
        </is>
      </c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31" t="n"/>
      <c r="BL95" s="131" t="n"/>
      <c r="BM95" s="131" t="n"/>
      <c r="BN95" s="131" t="n"/>
      <c r="BO95" s="262" t="inlineStr">
        <is>
          <t>2.3.3</t>
        </is>
      </c>
      <c r="BP95" s="131" t="n"/>
      <c r="BQ95" s="131" t="n"/>
      <c r="BR95" s="131" t="n"/>
      <c r="BS95" s="131" t="n"/>
      <c r="BT95" s="131" t="n"/>
      <c r="BU95" s="131" t="n"/>
      <c r="BV95" s="132" t="n"/>
      <c r="BW95" s="1" t="n"/>
      <c r="BX95" s="1" t="n"/>
    </row>
    <row r="96">
      <c r="A96" s="514" t="n"/>
      <c r="B96" s="724" t="inlineStr">
        <is>
          <t>СК-8</t>
        </is>
      </c>
      <c r="C96" s="131" t="n"/>
      <c r="D96" s="131" t="n"/>
      <c r="E96" s="131" t="n"/>
      <c r="F96" s="179" t="n"/>
      <c r="G96" s="1665" t="inlineStr">
        <is>
          <t xml:space="preserve">Использовать современные достижения науки для обеспечения безопасности продукции, объектов окружающей среды, работ и выбора оптимальных методов испытаний </t>
        </is>
      </c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31" t="n"/>
      <c r="BL96" s="131" t="n"/>
      <c r="BM96" s="131" t="n"/>
      <c r="BN96" s="131" t="n"/>
      <c r="BO96" s="262" t="inlineStr">
        <is>
          <t>2.4</t>
        </is>
      </c>
      <c r="BP96" s="131" t="n"/>
      <c r="BQ96" s="131" t="n"/>
      <c r="BR96" s="131" t="n"/>
      <c r="BS96" s="131" t="n"/>
      <c r="BT96" s="131" t="n"/>
      <c r="BU96" s="131" t="n"/>
      <c r="BV96" s="132" t="n"/>
      <c r="BW96" s="1" t="n"/>
      <c r="BX96" s="1" t="n"/>
    </row>
    <row r="97">
      <c r="A97" s="514" t="n"/>
      <c r="B97" s="3789" t="inlineStr">
        <is>
          <t>СК-9</t>
        </is>
      </c>
      <c r="C97" s="544" t="n"/>
      <c r="D97" s="544" t="n"/>
      <c r="E97" s="544" t="n"/>
      <c r="F97" s="609" t="n"/>
      <c r="G97" s="3790" t="inlineStr">
        <is>
          <t xml:space="preserve">Использовать  современные методы обеспечения и  контроля качества для определения соответствия установленным требованиям состава сырья, компонентов, продукции и объектов окружающей среды. </t>
        </is>
      </c>
      <c r="H97" s="194" t="n"/>
      <c r="I97" s="194" t="n"/>
      <c r="J97" s="194" t="n"/>
      <c r="K97" s="194" t="n"/>
      <c r="L97" s="194" t="n"/>
      <c r="M97" s="194" t="n"/>
      <c r="N97" s="194" t="n"/>
      <c r="O97" s="194" t="n"/>
      <c r="P97" s="194" t="n"/>
      <c r="Q97" s="194" t="n"/>
      <c r="R97" s="194" t="n"/>
      <c r="S97" s="194" t="n"/>
      <c r="T97" s="194" t="n"/>
      <c r="U97" s="194" t="n"/>
      <c r="V97" s="194" t="n"/>
      <c r="W97" s="194" t="n"/>
      <c r="X97" s="194" t="n"/>
      <c r="Y97" s="194" t="n"/>
      <c r="Z97" s="194" t="n"/>
      <c r="AA97" s="194" t="n"/>
      <c r="AB97" s="194" t="n"/>
      <c r="AC97" s="194" t="n"/>
      <c r="AD97" s="194" t="n"/>
      <c r="AE97" s="194" t="n"/>
      <c r="AF97" s="194" t="n"/>
      <c r="AG97" s="194" t="n"/>
      <c r="AH97" s="194" t="n"/>
      <c r="AI97" s="194" t="n"/>
      <c r="AJ97" s="194" t="n"/>
      <c r="AK97" s="194" t="n"/>
      <c r="AL97" s="194" t="n"/>
      <c r="AM97" s="194" t="n"/>
      <c r="AN97" s="194" t="n"/>
      <c r="AO97" s="194" t="n"/>
      <c r="AP97" s="194" t="n"/>
      <c r="AQ97" s="194" t="n"/>
      <c r="AR97" s="194" t="n"/>
      <c r="AS97" s="194" t="n"/>
      <c r="AT97" s="194" t="n"/>
      <c r="AU97" s="194" t="n"/>
      <c r="AV97" s="194" t="n"/>
      <c r="AW97" s="194" t="n"/>
      <c r="AX97" s="194" t="n"/>
      <c r="AY97" s="194" t="n"/>
      <c r="AZ97" s="194" t="n"/>
      <c r="BA97" s="194" t="n"/>
      <c r="BB97" s="194" t="n"/>
      <c r="BC97" s="194" t="n"/>
      <c r="BD97" s="194" t="n"/>
      <c r="BE97" s="194" t="n"/>
      <c r="BF97" s="194" t="n"/>
      <c r="BG97" s="194" t="n"/>
      <c r="BH97" s="194" t="n"/>
      <c r="BI97" s="194" t="n"/>
      <c r="BJ97" s="194" t="n"/>
      <c r="BK97" s="194" t="n"/>
      <c r="BL97" s="194" t="n"/>
      <c r="BM97" s="194" t="n"/>
      <c r="BN97" s="194" t="n"/>
      <c r="BO97" s="264" t="inlineStr">
        <is>
          <t>2.5.2</t>
        </is>
      </c>
      <c r="BP97" s="194" t="n"/>
      <c r="BQ97" s="194" t="n"/>
      <c r="BR97" s="194" t="n"/>
      <c r="BS97" s="194" t="n"/>
      <c r="BT97" s="194" t="n"/>
      <c r="BU97" s="194" t="n"/>
      <c r="BV97" s="195" t="n"/>
      <c r="BW97" s="1" t="n"/>
      <c r="BX97" s="1" t="n"/>
    </row>
    <row r="98">
      <c r="A98" s="243" t="n"/>
      <c r="B98" s="516" t="n"/>
      <c r="C98" s="516" t="n"/>
      <c r="D98" s="516" t="n"/>
      <c r="E98" s="517" t="n"/>
      <c r="F98" s="517" t="n"/>
      <c r="G98" s="517" t="n"/>
      <c r="H98" s="517" t="n"/>
      <c r="I98" s="517" t="n"/>
      <c r="J98" s="517" t="n"/>
      <c r="K98" s="517" t="n"/>
      <c r="L98" s="517" t="n"/>
      <c r="M98" s="517" t="n"/>
      <c r="N98" s="517" t="n"/>
      <c r="O98" s="517" t="n"/>
      <c r="P98" s="517" t="n"/>
      <c r="Q98" s="517" t="n"/>
      <c r="R98" s="517" t="n"/>
      <c r="S98" s="517" t="n"/>
      <c r="T98" s="517" t="n"/>
      <c r="U98" s="517" t="n"/>
      <c r="V98" s="517" t="n"/>
      <c r="W98" s="517" t="n"/>
      <c r="X98" s="517" t="n"/>
      <c r="Y98" s="517" t="n"/>
      <c r="Z98" s="517" t="n"/>
      <c r="AA98" s="517" t="n"/>
      <c r="AB98" s="517" t="n"/>
      <c r="AC98" s="517" t="n"/>
      <c r="AD98" s="517" t="n"/>
      <c r="AE98" s="517" t="n"/>
      <c r="AF98" s="517" t="n"/>
      <c r="AG98" s="517" t="n"/>
      <c r="AH98" s="517" t="n"/>
      <c r="AI98" s="517" t="n"/>
      <c r="AJ98" s="517" t="n"/>
      <c r="AK98" s="517" t="n"/>
      <c r="AL98" s="517" t="n"/>
      <c r="AM98" s="517" t="n"/>
      <c r="AN98" s="517" t="n"/>
      <c r="AO98" s="517" t="n"/>
      <c r="AP98" s="517" t="n"/>
      <c r="AQ98" s="517" t="n"/>
      <c r="AR98" s="517" t="n"/>
      <c r="AS98" s="517" t="n"/>
      <c r="AT98" s="517" t="n"/>
      <c r="AU98" s="517" t="n"/>
      <c r="AV98" s="3791" t="n"/>
      <c r="AW98" s="3791" t="n"/>
      <c r="AX98" s="3791" t="n"/>
      <c r="AY98" s="3791" t="n"/>
      <c r="AZ98" s="3791" t="n"/>
      <c r="BA98" s="3791" t="n"/>
      <c r="BB98" s="3791" t="n"/>
      <c r="BC98" s="3791" t="n"/>
      <c r="BD98" s="3791" t="n"/>
      <c r="BE98" s="3791" t="n"/>
      <c r="BF98" s="3791" t="n"/>
      <c r="BG98" s="3791" t="n"/>
      <c r="BH98" s="3791" t="n"/>
      <c r="BI98" s="3791" t="n"/>
      <c r="BJ98" s="3791" t="n"/>
      <c r="BK98" s="3791" t="n"/>
      <c r="BL98" s="3791" t="n"/>
      <c r="BM98" s="3791" t="n"/>
      <c r="BN98" s="3791" t="n"/>
      <c r="BO98" s="3791" t="n"/>
      <c r="BP98" s="3791" t="n"/>
      <c r="BQ98" s="3791" t="n"/>
      <c r="BR98" s="3791" t="n"/>
      <c r="BS98" s="3791" t="n"/>
      <c r="BT98" s="3791" t="n"/>
      <c r="BU98" s="3791" t="n"/>
      <c r="BV98" s="1165" t="n"/>
      <c r="BW98" s="1" t="n"/>
      <c r="BX98" s="1" t="n"/>
    </row>
    <row r="99">
      <c r="A99" s="90" t="n"/>
      <c r="B99" s="98" t="n"/>
      <c r="C99" s="2279" t="n"/>
      <c r="D99" s="901" t="inlineStr">
        <is>
          <t xml:space="preserve">Учебный план углубленного высшего образования по специальности 7-06-0716-03  "Приборостроение" профилизация "Приборы  и методы контроля природной среды, веществ, материалов и изделий" разработан на основании примерного учебного плана, утвержденного 13.02.2023 г. Первым заместителем Министра образования Республики Беларусь, регистрационный № 7-06-07-030/пр. </t>
        </is>
      </c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  <c r="AA99" s="1" t="n"/>
      <c r="AB99" s="1" t="n"/>
      <c r="AC99" s="1" t="n"/>
      <c r="AD99" s="1" t="n"/>
      <c r="AE99" s="1" t="n"/>
      <c r="AF99" s="1" t="n"/>
      <c r="AG99" s="1" t="n"/>
      <c r="AH99" s="1" t="n"/>
      <c r="AI99" s="1" t="n"/>
      <c r="AJ99" s="1" t="n"/>
      <c r="AK99" s="1" t="n"/>
      <c r="AL99" s="1" t="n"/>
      <c r="AM99" s="1" t="n"/>
      <c r="AN99" s="1" t="n"/>
      <c r="AO99" s="1" t="n"/>
      <c r="AP99" s="1" t="n"/>
      <c r="AQ99" s="1" t="n"/>
      <c r="AR99" s="1" t="n"/>
      <c r="AS99" s="1" t="n"/>
      <c r="AT99" s="1" t="n"/>
      <c r="AU99" s="1" t="n"/>
      <c r="AV99" s="1" t="n"/>
      <c r="AW99" s="1" t="n"/>
      <c r="AX99" s="1" t="n"/>
      <c r="AY99" s="1" t="n"/>
      <c r="AZ99" s="1" t="n"/>
      <c r="BA99" s="1" t="n"/>
      <c r="BB99" s="1" t="n"/>
      <c r="BC99" s="1" t="n"/>
      <c r="BD99" s="1" t="n"/>
      <c r="BE99" s="1" t="n"/>
      <c r="BF99" s="1" t="n"/>
      <c r="BG99" s="1" t="n"/>
      <c r="BH99" s="1" t="n"/>
      <c r="BI99" s="1" t="n"/>
      <c r="BJ99" s="1" t="n"/>
      <c r="BK99" s="1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563" t="n"/>
      <c r="BU99" s="1563" t="n"/>
      <c r="BV99" s="683" t="n"/>
      <c r="BW99" s="1" t="n"/>
      <c r="BX99" s="1" t="n"/>
    </row>
    <row r="100">
      <c r="A100" s="90" t="n"/>
      <c r="B100" s="98" t="n"/>
      <c r="C100" s="519" t="n"/>
      <c r="D100" s="90" t="n"/>
      <c r="E100" s="90" t="n"/>
      <c r="F100" s="90" t="n"/>
      <c r="G100" s="90" t="n"/>
      <c r="H100" s="90" t="n"/>
      <c r="I100" s="90" t="n"/>
      <c r="J100" s="90" t="n"/>
      <c r="K100" s="90" t="n"/>
      <c r="L100" s="90" t="n"/>
      <c r="M100" s="90" t="n"/>
      <c r="N100" s="90" t="n"/>
      <c r="O100" s="90" t="n"/>
      <c r="P100" s="90" t="n"/>
      <c r="Q100" s="90" t="n"/>
      <c r="R100" s="90" t="n"/>
      <c r="S100" s="90" t="n"/>
      <c r="T100" s="90" t="n"/>
      <c r="U100" s="90" t="n"/>
      <c r="V100" s="90" t="n"/>
      <c r="W100" s="90" t="n"/>
      <c r="X100" s="90" t="n"/>
      <c r="Y100" s="90" t="n"/>
      <c r="Z100" s="90" t="n"/>
      <c r="AA100" s="90" t="n"/>
      <c r="AB100" s="90" t="n"/>
      <c r="AC100" s="90" t="n"/>
      <c r="AD100" s="90" t="n"/>
      <c r="AE100" s="90" t="n"/>
      <c r="AF100" s="90" t="n"/>
      <c r="AG100" s="90" t="n"/>
      <c r="AH100" s="90" t="n"/>
      <c r="AI100" s="90" t="n"/>
      <c r="AJ100" s="90" t="n"/>
      <c r="AK100" s="90" t="n"/>
      <c r="AL100" s="90" t="n"/>
      <c r="AM100" s="90" t="n"/>
      <c r="AN100" s="90" t="n"/>
      <c r="AO100" s="90" t="n"/>
      <c r="AP100" s="90" t="n"/>
      <c r="AQ100" s="90" t="n"/>
      <c r="AR100" s="90" t="n"/>
      <c r="AS100" s="90" t="n"/>
      <c r="AT100" s="90" t="n"/>
      <c r="AU100" s="90" t="n"/>
      <c r="AV100" s="3792" t="n"/>
      <c r="AW100" s="3792" t="n"/>
      <c r="AX100" s="3792" t="n"/>
      <c r="AY100" s="3792" t="n"/>
      <c r="AZ100" s="3792" t="n"/>
      <c r="BA100" s="3792" t="n"/>
      <c r="BB100" s="3792" t="n"/>
      <c r="BC100" s="3792" t="n"/>
      <c r="BD100" s="3792" t="n"/>
      <c r="BE100" s="3792" t="n"/>
      <c r="BF100" s="3792" t="n"/>
      <c r="BG100" s="3792" t="n"/>
      <c r="BH100" s="3792" t="n"/>
      <c r="BI100" s="3792" t="n"/>
      <c r="BJ100" s="3792" t="n"/>
      <c r="BK100" s="3792" t="n"/>
      <c r="BL100" s="3792" t="n"/>
      <c r="BM100" s="3792" t="n"/>
      <c r="BN100" s="3792" t="n"/>
      <c r="BO100" s="3792" t="n"/>
      <c r="BP100" s="3792" t="n"/>
      <c r="BQ100" s="90" t="n"/>
      <c r="BR100" s="90" t="n"/>
      <c r="BS100" s="90" t="n"/>
      <c r="BT100" s="90" t="n"/>
      <c r="BU100" s="90" t="n"/>
      <c r="BV100" s="243" t="n"/>
      <c r="BW100" s="1" t="n"/>
      <c r="BX100" s="1" t="n"/>
    </row>
    <row r="101">
      <c r="A101" s="90" t="n"/>
      <c r="B101" s="3564" t="n"/>
      <c r="C101" s="278" t="inlineStr">
        <is>
          <t>*</t>
        </is>
      </c>
      <c r="D101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  <c r="AA101" s="1" t="n"/>
      <c r="AB101" s="1" t="n"/>
      <c r="AC101" s="1" t="n"/>
      <c r="AD101" s="1" t="n"/>
      <c r="AE101" s="1" t="n"/>
      <c r="AF101" s="1" t="n"/>
      <c r="AG101" s="1" t="n"/>
      <c r="AH101" s="1" t="n"/>
      <c r="AI101" s="1" t="n"/>
      <c r="AJ101" s="1" t="n"/>
      <c r="AK101" s="1" t="n"/>
      <c r="AL101" s="1" t="n"/>
      <c r="AM101" s="1" t="n"/>
      <c r="AN101" s="1" t="n"/>
      <c r="AO101" s="1" t="n"/>
      <c r="AP101" s="1" t="n"/>
      <c r="AQ101" s="1" t="n"/>
      <c r="AR101" s="1" t="n"/>
      <c r="AS101" s="1" t="n"/>
      <c r="AT101" s="1" t="n"/>
      <c r="AU101" s="1" t="n"/>
      <c r="AV101" s="1" t="n"/>
      <c r="AW101" s="1" t="n"/>
      <c r="AX101" s="1" t="n"/>
      <c r="AY101" s="1" t="n"/>
      <c r="AZ101" s="1" t="n"/>
      <c r="BA101" s="1" t="n"/>
      <c r="BB101" s="1" t="n"/>
      <c r="BC101" s="1" t="n"/>
      <c r="BD101" s="1" t="n"/>
      <c r="BE101" s="1" t="n"/>
      <c r="BF101" s="1" t="n"/>
      <c r="BG101" s="1" t="n"/>
      <c r="BH101" s="1" t="n"/>
      <c r="BI101" s="1" t="n"/>
      <c r="BJ101" s="1" t="n"/>
      <c r="BK101" s="1" t="n"/>
      <c r="BL101" s="1" t="n"/>
      <c r="BM101" s="1" t="n"/>
      <c r="BN101" s="1" t="n"/>
      <c r="BO101" s="1" t="n"/>
      <c r="BP101" s="1" t="n"/>
      <c r="BQ101" s="1" t="n"/>
      <c r="BR101" s="1" t="n"/>
      <c r="BS101" s="247" t="n"/>
      <c r="BT101" s="247" t="n"/>
      <c r="BU101" s="247" t="n"/>
      <c r="BV101" s="90" t="n"/>
      <c r="BW101" s="1" t="n"/>
      <c r="BX101" s="1" t="n"/>
    </row>
    <row r="102">
      <c r="A102" s="247" t="n"/>
      <c r="B102" s="3565" t="n"/>
      <c r="C102" s="3793" t="n"/>
      <c r="D102" s="3794" t="n"/>
      <c r="E102" s="3794" t="n"/>
      <c r="F102" s="3794" t="n"/>
      <c r="G102" s="3794" t="n"/>
      <c r="H102" s="3794" t="n"/>
      <c r="I102" s="3794" t="n"/>
      <c r="J102" s="3794" t="n"/>
      <c r="K102" s="3794" t="n"/>
      <c r="L102" s="3794" t="n"/>
      <c r="M102" s="3794" t="n"/>
      <c r="N102" s="3794" t="n"/>
      <c r="O102" s="3794" t="n"/>
      <c r="P102" s="3794" t="n"/>
      <c r="Q102" s="3794" t="n"/>
      <c r="R102" s="3794" t="n"/>
      <c r="S102" s="3794" t="n"/>
      <c r="T102" s="3794" t="n"/>
      <c r="U102" s="3794" t="n"/>
      <c r="V102" s="3794" t="n"/>
      <c r="W102" s="3794" t="n"/>
      <c r="X102" s="3794" t="n"/>
      <c r="Y102" s="3794" t="n"/>
      <c r="Z102" s="3794" t="n"/>
      <c r="AA102" s="3794" t="n"/>
      <c r="AB102" s="3794" t="n"/>
      <c r="AC102" s="3794" t="n"/>
      <c r="AD102" s="3794" t="n"/>
      <c r="AE102" s="3794" t="n"/>
      <c r="AF102" s="3794" t="n"/>
      <c r="AG102" s="3794" t="n"/>
      <c r="AH102" s="3794" t="n"/>
      <c r="AI102" s="3794" t="n"/>
      <c r="AJ102" s="3794" t="n"/>
      <c r="AK102" s="3794" t="n"/>
      <c r="AL102" s="3794" t="n"/>
      <c r="AM102" s="3794" t="n"/>
      <c r="AN102" s="3794" t="n"/>
      <c r="AO102" s="3794" t="n"/>
      <c r="AP102" s="3794" t="n"/>
      <c r="AQ102" s="3794" t="n"/>
      <c r="AR102" s="3794" t="n"/>
      <c r="AS102" s="3794" t="n"/>
      <c r="AT102" s="3794" t="n"/>
      <c r="AU102" s="3794" t="n"/>
      <c r="AV102" s="3795" t="n"/>
      <c r="AW102" s="3795" t="n"/>
      <c r="AX102" s="3795" t="n"/>
      <c r="AY102" s="3795" t="n"/>
      <c r="AZ102" s="3795" t="n"/>
      <c r="BA102" s="3795" t="n"/>
      <c r="BB102" s="3795" t="n"/>
      <c r="BC102" s="3795" t="n"/>
      <c r="BD102" s="3795" t="n"/>
      <c r="BE102" s="3795" t="n"/>
      <c r="BF102" s="3795" t="n"/>
      <c r="BG102" s="3795" t="n"/>
      <c r="BH102" s="3795" t="n"/>
      <c r="BI102" s="3795" t="n"/>
      <c r="BJ102" s="3795" t="n"/>
      <c r="BK102" s="3795" t="n"/>
      <c r="BL102" s="3795" t="n"/>
      <c r="BM102" s="3795" t="n"/>
      <c r="BN102" s="3795" t="n"/>
      <c r="BO102" s="3795" t="n"/>
      <c r="BP102" s="3795" t="n"/>
      <c r="BQ102" s="90" t="n"/>
      <c r="BR102" s="90" t="n"/>
      <c r="BS102" s="90" t="n"/>
      <c r="BT102" s="90" t="n"/>
      <c r="BU102" s="90" t="n"/>
      <c r="BV102" s="90" t="n"/>
      <c r="BW102" s="1" t="n"/>
      <c r="BX102" s="1" t="n"/>
    </row>
    <row r="103">
      <c r="A103" s="90" t="n"/>
      <c r="B103" s="3564" t="n"/>
      <c r="C103" s="3746" t="inlineStr">
        <is>
          <t>д</t>
        </is>
      </c>
      <c r="D103" s="1172" t="inlineStr">
        <is>
          <t>Дифференцированный зачет.</t>
        </is>
      </c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  <c r="AA103" s="1" t="n"/>
      <c r="AB103" s="1" t="n"/>
      <c r="AC103" s="1" t="n"/>
      <c r="AD103" s="1" t="n"/>
      <c r="AE103" s="1" t="n"/>
      <c r="AF103" s="1" t="n"/>
      <c r="AG103" s="1" t="n"/>
      <c r="AH103" s="1" t="n"/>
      <c r="AI103" s="1" t="n"/>
      <c r="AJ103" s="1" t="n"/>
      <c r="AK103" s="1" t="n"/>
      <c r="AL103" s="1" t="n"/>
      <c r="AM103" s="1" t="n"/>
      <c r="AN103" s="1" t="n"/>
      <c r="AO103" s="1" t="n"/>
      <c r="AP103" s="1" t="n"/>
      <c r="AQ103" s="1" t="n"/>
      <c r="AR103" s="1" t="n"/>
      <c r="AS103" s="1" t="n"/>
      <c r="AT103" s="1" t="n"/>
      <c r="AU103" s="1" t="n"/>
      <c r="AV103" s="1" t="n"/>
      <c r="AW103" s="1" t="n"/>
      <c r="AX103" s="1" t="n"/>
      <c r="AY103" s="1" t="n"/>
      <c r="AZ103" s="1" t="n"/>
      <c r="BA103" s="1" t="n"/>
      <c r="BB103" s="1" t="n"/>
      <c r="BC103" s="1" t="n"/>
      <c r="BD103" s="1" t="n"/>
      <c r="BE103" s="243" t="n"/>
      <c r="BF103" s="243" t="n"/>
      <c r="BG103" s="243" t="n"/>
      <c r="BH103" s="243" t="n"/>
      <c r="BI103" s="243" t="n"/>
      <c r="BJ103" s="243" t="n"/>
      <c r="BK103" s="243" t="n"/>
      <c r="BL103" s="243" t="n"/>
      <c r="BM103" s="243" t="n"/>
      <c r="BN103" s="243" t="n"/>
      <c r="BO103" s="243" t="n"/>
      <c r="BP103" s="243" t="n"/>
      <c r="BQ103" s="243" t="n"/>
      <c r="BR103" s="243" t="n"/>
      <c r="BS103" s="243" t="n"/>
      <c r="BT103" s="243" t="n"/>
      <c r="BU103" s="243" t="n"/>
      <c r="BV103" s="90" t="n"/>
      <c r="BW103" s="1" t="n"/>
      <c r="BX103" s="1" t="n"/>
    </row>
    <row r="104">
      <c r="A104" s="1" t="n"/>
      <c r="B104" s="243" t="n"/>
      <c r="C104" s="1524" t="n"/>
      <c r="D104" s="1524" t="n"/>
      <c r="E104" s="243" t="n"/>
      <c r="F104" s="243" t="n"/>
      <c r="G104" s="243" t="n"/>
      <c r="H104" s="243" t="n"/>
      <c r="I104" s="243" t="n"/>
      <c r="J104" s="243" t="n"/>
      <c r="K104" s="243" t="n"/>
      <c r="L104" s="243" t="n"/>
      <c r="M104" s="243" t="n"/>
      <c r="N104" s="243" t="n"/>
      <c r="O104" s="243" t="n"/>
      <c r="P104" s="243" t="n"/>
      <c r="Q104" s="243" t="n"/>
      <c r="R104" s="243" t="n"/>
      <c r="S104" s="243" t="n"/>
      <c r="T104" s="243" t="n"/>
      <c r="U104" s="243" t="n"/>
      <c r="V104" s="243" t="n"/>
      <c r="W104" s="243" t="n"/>
      <c r="X104" s="243" t="n"/>
      <c r="Y104" s="243" t="n"/>
      <c r="Z104" s="243" t="n"/>
      <c r="AA104" s="243" t="n"/>
      <c r="AB104" s="243" t="n"/>
      <c r="AC104" s="243" t="n"/>
      <c r="AD104" s="243" t="n"/>
      <c r="AE104" s="243" t="n"/>
      <c r="AF104" s="243" t="n"/>
      <c r="AG104" s="243" t="n"/>
      <c r="AH104" s="243" t="n"/>
      <c r="AI104" s="243" t="n"/>
      <c r="AJ104" s="243" t="n"/>
      <c r="AK104" s="243" t="n"/>
      <c r="AL104" s="243" t="n"/>
      <c r="AM104" s="243" t="n"/>
      <c r="AN104" s="243" t="n"/>
      <c r="AO104" s="243" t="n"/>
      <c r="AP104" s="243" t="n"/>
      <c r="AQ104" s="243" t="n"/>
      <c r="AR104" s="243" t="n"/>
      <c r="AS104" s="243" t="n"/>
      <c r="AT104" s="243" t="n"/>
      <c r="AU104" s="243" t="n"/>
      <c r="AV104" s="243" t="n"/>
      <c r="AW104" s="3" t="n"/>
      <c r="AX104" s="3" t="n"/>
      <c r="AY104" s="3" t="n"/>
      <c r="AZ104" s="3" t="n"/>
      <c r="BA104" s="3" t="n"/>
      <c r="BB104" s="3" t="n"/>
      <c r="BC104" s="3" t="n"/>
      <c r="BD104" s="3" t="n"/>
      <c r="BE104" s="3" t="n"/>
      <c r="BF104" s="3" t="n"/>
      <c r="BG104" s="3" t="n"/>
      <c r="BH104" s="3" t="n"/>
      <c r="BI104" s="3" t="n"/>
      <c r="BJ104" s="3" t="n"/>
      <c r="BK104" s="3" t="n"/>
      <c r="BL104" s="3" t="n"/>
      <c r="BM104" s="3" t="n"/>
      <c r="BN104" s="3" t="n"/>
      <c r="BO104" s="3" t="n"/>
      <c r="BP104" s="3" t="n"/>
      <c r="BQ104" s="3" t="n"/>
      <c r="BR104" s="3" t="n"/>
      <c r="BS104" s="3" t="n"/>
      <c r="BT104" s="3" t="n"/>
      <c r="BU104" s="3" t="n"/>
      <c r="BV104" s="3" t="n"/>
      <c r="BW104" s="247" t="n"/>
      <c r="BX104" s="1" t="n"/>
    </row>
    <row r="105">
      <c r="A105" s="1" t="n"/>
      <c r="B105" s="1" t="n"/>
      <c r="C105" s="3" t="n"/>
      <c r="D105" s="282" t="inlineStr">
        <is>
          <t>Проректор по учебной работе</t>
        </is>
      </c>
      <c r="E105" s="274" t="n"/>
      <c r="F105" s="274" t="n"/>
      <c r="G105" s="274" t="n"/>
      <c r="H105" s="274" t="n"/>
      <c r="I105" s="274" t="n"/>
      <c r="J105" s="274" t="n"/>
      <c r="K105" s="274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3" t="n"/>
      <c r="Z105" s="3" t="n"/>
      <c r="AA105" s="3" t="n"/>
      <c r="AB105" s="272" t="n"/>
      <c r="AC105" s="273" t="n"/>
      <c r="AD105" s="273" t="n"/>
      <c r="AE105" s="273" t="n"/>
      <c r="AF105" s="273" t="n"/>
      <c r="AG105" s="273" t="n"/>
      <c r="AH105" s="273" t="n"/>
      <c r="AI105" s="272" t="n"/>
      <c r="AJ105" s="41" t="n"/>
      <c r="AK105" s="41" t="n"/>
      <c r="AL105" s="41" t="n"/>
      <c r="AM105" s="41" t="n"/>
      <c r="AN105" s="41" t="n"/>
      <c r="AO105" s="3" t="n"/>
      <c r="AP105" s="41" t="inlineStr">
        <is>
          <t>А.А.Сакович</t>
        </is>
      </c>
      <c r="AQ105" s="3" t="n"/>
      <c r="AR105" s="274" t="n"/>
      <c r="AS105" s="274" t="n"/>
      <c r="AT105" s="274" t="n"/>
      <c r="AU105" s="274" t="n"/>
      <c r="AV105" s="3" t="n"/>
      <c r="AW105" s="3" t="n"/>
      <c r="AX105" s="3" t="n"/>
      <c r="AY105" s="3" t="n"/>
      <c r="AZ105" s="3" t="n"/>
      <c r="BA105" s="3" t="n"/>
      <c r="BB105" s="3" t="n"/>
      <c r="BC105" s="3" t="n"/>
      <c r="BD105" s="3" t="n"/>
      <c r="BE105" s="3" t="n"/>
      <c r="BF105" s="3" t="n"/>
      <c r="BG105" s="3" t="n"/>
      <c r="BH105" s="3" t="n"/>
      <c r="BI105" s="3" t="n"/>
      <c r="BJ105" s="3" t="n"/>
      <c r="BK105" s="3" t="n"/>
      <c r="BL105" s="3" t="n"/>
      <c r="BM105" s="3" t="n"/>
      <c r="BN105" s="3" t="n"/>
      <c r="BO105" s="3" t="n"/>
      <c r="BP105" s="3" t="n"/>
      <c r="BQ105" s="3" t="n"/>
      <c r="BR105" s="3" t="n"/>
      <c r="BS105" s="3" t="n"/>
      <c r="BT105" s="3" t="n"/>
      <c r="BU105" s="3" t="n"/>
      <c r="BV105" s="3" t="n"/>
      <c r="BW105" s="3" t="n"/>
      <c r="BX105" s="1" t="n"/>
    </row>
    <row r="106">
      <c r="A106" s="1" t="n"/>
      <c r="B106" s="1" t="n"/>
      <c r="C106" s="3" t="n"/>
      <c r="D106" s="274" t="n"/>
      <c r="E106" s="274" t="n"/>
      <c r="F106" s="274" t="n"/>
      <c r="G106" s="274" t="n"/>
      <c r="H106" s="274" t="n"/>
      <c r="I106" s="274" t="n"/>
      <c r="J106" s="274" t="n"/>
      <c r="K106" s="274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3" t="n"/>
      <c r="Z106" s="3" t="n"/>
      <c r="AA106" s="3" t="n"/>
      <c r="AB106" s="41" t="n"/>
      <c r="AC106" s="3" t="n"/>
      <c r="AD106" s="3" t="n"/>
      <c r="AE106" s="3" t="n"/>
      <c r="AF106" s="3" t="n"/>
      <c r="AG106" s="3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41" t="n"/>
      <c r="AQ106" s="3" t="n"/>
      <c r="AR106" s="274" t="n"/>
      <c r="AS106" s="274" t="n"/>
      <c r="AT106" s="274" t="n"/>
      <c r="AU106" s="274" t="n"/>
      <c r="AV106" s="3" t="n"/>
      <c r="AW106" s="3" t="n"/>
      <c r="AX106" s="41" t="n"/>
      <c r="AY106" s="41" t="n"/>
      <c r="AZ106" s="274" t="n"/>
      <c r="BA106" s="3" t="n"/>
      <c r="BB106" s="3" t="n"/>
      <c r="BC106" s="3" t="n"/>
      <c r="BD106" s="3" t="n"/>
      <c r="BE106" s="41" t="n"/>
      <c r="BF106" s="41" t="n"/>
      <c r="BG106" s="41" t="n"/>
      <c r="BH106" s="41" t="n"/>
      <c r="BI106" s="41" t="n"/>
      <c r="BJ106" s="41" t="n"/>
      <c r="BK106" s="41" t="n"/>
      <c r="BL106" s="41" t="n"/>
      <c r="BM106" s="41" t="n"/>
      <c r="BN106" s="41" t="n"/>
      <c r="BO106" s="41" t="n"/>
      <c r="BP106" s="41" t="n"/>
      <c r="BQ106" s="41" t="n"/>
      <c r="BR106" s="41" t="n"/>
      <c r="BS106" s="1" t="n"/>
      <c r="BT106" s="1" t="n"/>
      <c r="BU106" s="1" t="n"/>
      <c r="BV106" s="1" t="n"/>
      <c r="BW106" s="1" t="n"/>
      <c r="BX106" s="1" t="n"/>
    </row>
    <row r="107">
      <c r="A107" s="1" t="n"/>
      <c r="B107" s="1" t="n"/>
      <c r="C107" s="41" t="n"/>
      <c r="D107" s="3796" t="n"/>
      <c r="E107" s="3796" t="n"/>
      <c r="F107" s="3796" t="n"/>
      <c r="G107" s="3796" t="n"/>
      <c r="H107" s="277" t="inlineStr">
        <is>
          <t>20___</t>
        </is>
      </c>
      <c r="I107" s="281" t="n"/>
      <c r="J107" s="282" t="n"/>
      <c r="K107" s="282" t="n"/>
      <c r="L107" s="281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274" t="n"/>
      <c r="BA107" s="3" t="n"/>
      <c r="BB107" s="3" t="n"/>
      <c r="BC107" s="3" t="n"/>
      <c r="BD107" s="3" t="n"/>
      <c r="BE107" s="41" t="n"/>
      <c r="BF107" s="41" t="n"/>
      <c r="BG107" s="41" t="n"/>
      <c r="BH107" s="41" t="n"/>
      <c r="BI107" s="41" t="n"/>
      <c r="BJ107" s="41" t="n"/>
      <c r="BK107" s="41" t="n"/>
      <c r="BL107" s="41" t="n"/>
      <c r="BM107" s="41" t="n"/>
      <c r="BN107" s="41" t="n"/>
      <c r="BO107" s="41" t="n"/>
      <c r="BP107" s="41" t="n"/>
      <c r="BQ107" s="41" t="n"/>
      <c r="BR107" s="41" t="n"/>
      <c r="BS107" s="1" t="n"/>
      <c r="BT107" s="1" t="n"/>
      <c r="BU107" s="1" t="n"/>
      <c r="BV107" s="1" t="n"/>
      <c r="BW107" s="1" t="n"/>
      <c r="BX107" s="3" t="n"/>
    </row>
    <row r="108">
      <c r="A108" s="1" t="n"/>
      <c r="B108" s="1" t="n"/>
      <c r="C108" s="41" t="n"/>
      <c r="D108" s="282" t="n"/>
      <c r="E108" s="282" t="n"/>
      <c r="F108" s="282" t="n"/>
      <c r="G108" s="282" t="n"/>
      <c r="H108" s="282" t="n"/>
      <c r="I108" s="282" t="n"/>
      <c r="J108" s="282" t="n"/>
      <c r="K108" s="282" t="n"/>
      <c r="L108" s="282" t="n"/>
      <c r="M108" s="282" t="n"/>
      <c r="N108" s="282" t="n"/>
      <c r="O108" s="282" t="n"/>
      <c r="P108" s="282" t="n"/>
      <c r="Q108" s="282" t="n"/>
      <c r="R108" s="282" t="n"/>
      <c r="S108" s="282" t="n"/>
      <c r="T108" s="282" t="n"/>
      <c r="U108" s="282" t="n"/>
      <c r="V108" s="282" t="n"/>
      <c r="W108" s="282" t="n"/>
      <c r="X108" s="282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3" t="n"/>
      <c r="AY108" s="3" t="n"/>
      <c r="AZ108" s="41" t="n"/>
      <c r="BA108" s="3" t="n"/>
      <c r="BB108" s="274" t="n"/>
      <c r="BC108" s="3" t="n"/>
      <c r="BD108" s="3" t="n"/>
      <c r="BE108" s="41" t="n"/>
      <c r="BF108" s="41" t="n"/>
      <c r="BG108" s="41" t="n"/>
      <c r="BH108" s="41" t="n"/>
      <c r="BI108" s="41" t="n"/>
      <c r="BJ108" s="41" t="n"/>
      <c r="BK108" s="41" t="n"/>
      <c r="BL108" s="41" t="n"/>
      <c r="BM108" s="41" t="n"/>
      <c r="BN108" s="41" t="n"/>
      <c r="BO108" s="41" t="n"/>
      <c r="BP108" s="41" t="n"/>
      <c r="BQ108" s="41" t="n"/>
      <c r="BR108" s="41" t="n"/>
      <c r="BS108" s="41" t="n"/>
      <c r="BT108" s="41" t="n"/>
      <c r="BU108" s="41" t="n"/>
      <c r="BV108" s="41" t="n"/>
      <c r="BW108" s="41" t="n"/>
      <c r="BX108" s="3" t="n"/>
    </row>
    <row r="109">
      <c r="A109" s="1" t="n"/>
      <c r="B109" s="1" t="n"/>
      <c r="C109" s="41" t="n"/>
      <c r="D109" s="282" t="inlineStr">
        <is>
          <t>Декан факультета                                   технологии органических веществ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274" t="n"/>
      <c r="Y109" s="1" t="n"/>
      <c r="Z109" s="1" t="n"/>
      <c r="AA109" s="1" t="n"/>
      <c r="AB109" s="276" t="n"/>
      <c r="AC109" s="276" t="n"/>
      <c r="AD109" s="276" t="n"/>
      <c r="AE109" s="276" t="n"/>
      <c r="AF109" s="276" t="n"/>
      <c r="AG109" s="276" t="n"/>
      <c r="AH109" s="280" t="n"/>
      <c r="AI109" s="280" t="n"/>
      <c r="AJ109" s="41" t="n"/>
      <c r="AK109" s="41" t="n"/>
      <c r="AL109" s="41" t="n"/>
      <c r="AM109" s="41" t="n"/>
      <c r="AN109" s="3" t="n"/>
      <c r="AO109" s="41" t="n"/>
      <c r="AP109" s="41" t="inlineStr">
        <is>
          <t>Ю.С.Радченко</t>
        </is>
      </c>
      <c r="AQ109" s="274" t="n"/>
      <c r="AR109" s="274" t="n"/>
      <c r="AS109" s="274" t="n"/>
      <c r="AT109" s="274" t="n"/>
      <c r="AU109" s="3" t="n"/>
      <c r="AV109" s="3" t="n"/>
      <c r="AW109" s="3" t="n"/>
      <c r="AX109" s="3" t="n"/>
      <c r="AY109" s="1" t="n"/>
      <c r="AZ109" s="3" t="n"/>
      <c r="BA109" s="3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1" t="n"/>
      <c r="BK109" s="1" t="n"/>
      <c r="BL109" s="1" t="n"/>
      <c r="BM109" s="1" t="n"/>
      <c r="BN109" s="1" t="n"/>
      <c r="BO109" s="1" t="n"/>
      <c r="BP109" s="1" t="n"/>
      <c r="BQ109" s="1" t="n"/>
      <c r="BR109" s="1" t="n"/>
      <c r="BS109" s="3" t="n"/>
      <c r="BT109" s="3" t="n"/>
      <c r="BU109" s="3" t="n"/>
      <c r="BV109" s="3" t="n"/>
      <c r="BW109" s="3" t="n"/>
      <c r="BX109" s="41" t="n"/>
    </row>
    <row r="110">
      <c r="A110" s="1" t="n"/>
      <c r="B110" s="1" t="n"/>
      <c r="C110" s="3" t="n"/>
      <c r="D110" s="274" t="n"/>
      <c r="E110" s="274" t="n"/>
      <c r="F110" s="274" t="n"/>
      <c r="G110" s="274" t="n"/>
      <c r="H110" s="274" t="n"/>
      <c r="I110" s="274" t="n"/>
      <c r="J110" s="274" t="n"/>
      <c r="K110" s="274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41" t="n"/>
      <c r="AY110" s="41" t="n"/>
      <c r="AZ110" s="274" t="n"/>
      <c r="BA110" s="3" t="n"/>
      <c r="BB110" s="3" t="n"/>
      <c r="BC110" s="3" t="n"/>
      <c r="BD110" s="3" t="n"/>
      <c r="BE110" s="41" t="n"/>
      <c r="BF110" s="41" t="n"/>
      <c r="BG110" s="41" t="n"/>
      <c r="BH110" s="41" t="n"/>
      <c r="BI110" s="41" t="n"/>
      <c r="BJ110" s="41" t="n"/>
      <c r="BK110" s="41" t="n"/>
      <c r="BL110" s="41" t="n"/>
      <c r="BM110" s="41" t="n"/>
      <c r="BN110" s="41" t="n"/>
      <c r="BO110" s="41" t="n"/>
      <c r="BP110" s="41" t="n"/>
      <c r="BQ110" s="41" t="n"/>
      <c r="BR110" s="41" t="n"/>
      <c r="BS110" s="1" t="n"/>
      <c r="BT110" s="1" t="n"/>
      <c r="BU110" s="1" t="n"/>
      <c r="BV110" s="1" t="n"/>
      <c r="BW110" s="1" t="n"/>
      <c r="BX110" s="1" t="n"/>
    </row>
    <row r="111">
      <c r="A111" s="1" t="n"/>
      <c r="B111" s="1" t="n"/>
      <c r="C111" s="41" t="n"/>
      <c r="D111" s="3796" t="n"/>
      <c r="E111" s="3796" t="n"/>
      <c r="F111" s="3796" t="n"/>
      <c r="G111" s="3796" t="n"/>
      <c r="H111" s="277" t="inlineStr">
        <is>
          <t>20___</t>
        </is>
      </c>
      <c r="I111" s="281" t="n"/>
      <c r="J111" s="282" t="n"/>
      <c r="K111" s="282" t="n"/>
      <c r="L111" s="281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3" t="n"/>
      <c r="AB111" s="3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274" t="n"/>
      <c r="BA111" s="3" t="n"/>
      <c r="BB111" s="3" t="n"/>
      <c r="BC111" s="3" t="n"/>
      <c r="BD111" s="3" t="n"/>
      <c r="BE111" s="41" t="n"/>
      <c r="BF111" s="41" t="n"/>
      <c r="BG111" s="41" t="n"/>
      <c r="BH111" s="41" t="n"/>
      <c r="BI111" s="41" t="n"/>
      <c r="BJ111" s="41" t="n"/>
      <c r="BK111" s="41" t="n"/>
      <c r="BL111" s="41" t="n"/>
      <c r="BM111" s="41" t="n"/>
      <c r="BN111" s="41" t="n"/>
      <c r="BO111" s="41" t="n"/>
      <c r="BP111" s="41" t="n"/>
      <c r="BQ111" s="41" t="n"/>
      <c r="BR111" s="41" t="n"/>
      <c r="BS111" s="1" t="n"/>
      <c r="BT111" s="1" t="n"/>
      <c r="BU111" s="1" t="n"/>
      <c r="BV111" s="1" t="n"/>
      <c r="BW111" s="1" t="n"/>
      <c r="BX111" s="1" t="n"/>
    </row>
    <row r="112">
      <c r="A112" s="1" t="n"/>
      <c r="B112" s="1" t="n"/>
      <c r="C112" s="41" t="n"/>
      <c r="D112" s="274" t="n"/>
      <c r="E112" s="274" t="n"/>
      <c r="F112" s="274" t="n"/>
      <c r="G112" s="274" t="n"/>
      <c r="H112" s="277" t="n"/>
      <c r="I112" s="281" t="n"/>
      <c r="J112" s="282" t="n"/>
      <c r="K112" s="282" t="n"/>
      <c r="L112" s="281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3" t="n"/>
      <c r="AB112" s="3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274" t="n"/>
      <c r="BA112" s="3" t="n"/>
      <c r="BB112" s="3" t="n"/>
      <c r="BC112" s="3" t="n"/>
      <c r="BD112" s="3" t="n"/>
      <c r="BE112" s="41" t="n"/>
      <c r="BF112" s="41" t="n"/>
      <c r="BG112" s="41" t="n"/>
      <c r="BH112" s="41" t="n"/>
      <c r="BI112" s="41" t="n"/>
      <c r="BJ112" s="41" t="n"/>
      <c r="BK112" s="41" t="n"/>
      <c r="BL112" s="41" t="n"/>
      <c r="BM112" s="41" t="n"/>
      <c r="BN112" s="41" t="n"/>
      <c r="BO112" s="41" t="n"/>
      <c r="BP112" s="41" t="n"/>
      <c r="BQ112" s="41" t="n"/>
      <c r="BR112" s="41" t="n"/>
      <c r="BS112" s="1" t="n"/>
      <c r="BT112" s="1" t="n"/>
      <c r="BU112" s="1" t="n"/>
      <c r="BV112" s="1" t="n"/>
      <c r="BW112" s="1" t="n"/>
      <c r="BX112" s="1" t="n"/>
    </row>
    <row r="113">
      <c r="A113" s="1" t="n"/>
      <c r="B113" s="1" t="n"/>
      <c r="C113" s="41" t="n"/>
      <c r="D113" s="274" t="inlineStr">
        <is>
          <t>Декан факультета заочного образования</t>
        </is>
      </c>
      <c r="E113" s="274" t="n"/>
      <c r="F113" s="274" t="n"/>
      <c r="G113" s="274" t="n"/>
      <c r="H113" s="274" t="n"/>
      <c r="I113" s="274" t="n"/>
      <c r="J113" s="274" t="n"/>
      <c r="K113" s="274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3" t="n"/>
      <c r="Z113" s="3" t="n"/>
      <c r="AA113" s="3" t="n"/>
      <c r="AB113" s="273" t="n"/>
      <c r="AC113" s="273" t="n"/>
      <c r="AD113" s="273" t="n"/>
      <c r="AE113" s="273" t="n"/>
      <c r="AF113" s="273" t="n"/>
      <c r="AG113" s="273" t="n"/>
      <c r="AH113" s="272" t="n"/>
      <c r="AI113" s="272" t="n"/>
      <c r="AJ113" s="41" t="n"/>
      <c r="AK113" s="41" t="n"/>
      <c r="AL113" s="41" t="n"/>
      <c r="AM113" s="41" t="n"/>
      <c r="AN113" s="3" t="n"/>
      <c r="AO113" s="41" t="n"/>
      <c r="AP113" s="3" t="inlineStr">
        <is>
          <t>С.А.Прохорчик</t>
        </is>
      </c>
      <c r="AQ113" s="274" t="n"/>
      <c r="AR113" s="274" t="n"/>
      <c r="AS113" s="274" t="n"/>
      <c r="AT113" s="274" t="n"/>
      <c r="AU113" s="3" t="n"/>
      <c r="AV113" s="3" t="n"/>
      <c r="AW113" s="41" t="n"/>
      <c r="AX113" s="41" t="n"/>
      <c r="AY113" s="41" t="n"/>
      <c r="AZ113" s="274" t="n"/>
      <c r="BA113" s="3" t="n"/>
      <c r="BB113" s="3" t="n"/>
      <c r="BC113" s="3" t="n"/>
      <c r="BD113" s="3" t="n"/>
      <c r="BE113" s="41" t="n"/>
      <c r="BF113" s="41" t="n"/>
      <c r="BG113" s="41" t="n"/>
      <c r="BH113" s="41" t="n"/>
      <c r="BI113" s="41" t="n"/>
      <c r="BJ113" s="41" t="n"/>
      <c r="BK113" s="41" t="n"/>
      <c r="BL113" s="41" t="n"/>
      <c r="BM113" s="41" t="n"/>
      <c r="BN113" s="41" t="n"/>
      <c r="BO113" s="41" t="n"/>
      <c r="BP113" s="41" t="n"/>
      <c r="BQ113" s="41" t="n"/>
      <c r="BR113" s="41" t="n"/>
      <c r="BS113" s="1" t="n"/>
      <c r="BT113" s="1" t="n"/>
      <c r="BU113" s="1" t="n"/>
      <c r="BV113" s="1" t="n"/>
      <c r="BW113" s="1" t="n"/>
      <c r="BX113" s="1" t="n"/>
    </row>
    <row r="114">
      <c r="A114" s="1" t="n"/>
      <c r="B114" s="1" t="n"/>
      <c r="C114" s="41" t="n"/>
      <c r="D114" s="274" t="n"/>
      <c r="E114" s="274" t="n"/>
      <c r="F114" s="274" t="n"/>
      <c r="G114" s="274" t="n"/>
      <c r="H114" s="274" t="n"/>
      <c r="I114" s="274" t="n"/>
      <c r="J114" s="274" t="n"/>
      <c r="K114" s="274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41" t="n"/>
      <c r="AX114" s="41" t="n"/>
      <c r="AY114" s="41" t="n"/>
      <c r="AZ114" s="274" t="n"/>
      <c r="BA114" s="3" t="n"/>
      <c r="BB114" s="3" t="n"/>
      <c r="BC114" s="3" t="n"/>
      <c r="BD114" s="3" t="n"/>
      <c r="BE114" s="41" t="n"/>
      <c r="BF114" s="41" t="n"/>
      <c r="BG114" s="41" t="n"/>
      <c r="BH114" s="41" t="n"/>
      <c r="BI114" s="41" t="n"/>
      <c r="BJ114" s="41" t="n"/>
      <c r="BK114" s="41" t="n"/>
      <c r="BL114" s="41" t="n"/>
      <c r="BM114" s="41" t="n"/>
      <c r="BN114" s="41" t="n"/>
      <c r="BO114" s="41" t="n"/>
      <c r="BP114" s="41" t="n"/>
      <c r="BQ114" s="41" t="n"/>
      <c r="BR114" s="41" t="n"/>
      <c r="BS114" s="1" t="n"/>
      <c r="BT114" s="1" t="n"/>
      <c r="BU114" s="1" t="n"/>
      <c r="BV114" s="1" t="n"/>
      <c r="BW114" s="1" t="n"/>
      <c r="BX114" s="1" t="n"/>
    </row>
    <row r="115">
      <c r="A115" s="1" t="n"/>
      <c r="B115" s="1" t="n"/>
      <c r="C115" s="41" t="n"/>
      <c r="D115" s="1051" t="n"/>
      <c r="E115" s="1051" t="n"/>
      <c r="F115" s="1051" t="n"/>
      <c r="G115" s="1051" t="n"/>
      <c r="H115" s="277" t="inlineStr">
        <is>
          <t>20___</t>
        </is>
      </c>
      <c r="I115" s="281" t="n"/>
      <c r="J115" s="282" t="n"/>
      <c r="K115" s="282" t="n"/>
      <c r="L115" s="281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3" t="n"/>
      <c r="AB115" s="3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3" t="n"/>
      <c r="AY115" s="41" t="n"/>
      <c r="AZ115" s="274" t="n"/>
      <c r="BA115" s="3" t="n"/>
      <c r="BB115" s="274" t="n"/>
      <c r="BC115" s="3" t="n"/>
      <c r="BD115" s="3" t="n"/>
      <c r="BE115" s="41" t="n"/>
      <c r="BF115" s="41" t="n"/>
      <c r="BG115" s="41" t="n"/>
      <c r="BH115" s="41" t="n"/>
      <c r="BI115" s="41" t="n"/>
      <c r="BJ115" s="41" t="n"/>
      <c r="BK115" s="41" t="n"/>
      <c r="BL115" s="41" t="n"/>
      <c r="BM115" s="41" t="n"/>
      <c r="BN115" s="41" t="n"/>
      <c r="BO115" s="41" t="n"/>
      <c r="BP115" s="41" t="n"/>
      <c r="BQ115" s="41" t="n"/>
      <c r="BR115" s="41" t="n"/>
      <c r="BS115" s="1" t="n"/>
      <c r="BT115" s="1" t="n"/>
      <c r="BU115" s="1" t="n"/>
      <c r="BV115" s="1" t="n"/>
      <c r="BW115" s="1" t="n"/>
      <c r="BX115" s="3" t="n"/>
    </row>
    <row r="116">
      <c r="A116" s="1" t="n"/>
      <c r="B116" s="1" t="n"/>
      <c r="C116" s="41" t="n"/>
      <c r="D116" s="274" t="n"/>
      <c r="E116" s="274" t="n"/>
      <c r="F116" s="274" t="n"/>
      <c r="G116" s="274" t="n"/>
      <c r="H116" s="277" t="n"/>
      <c r="I116" s="281" t="n"/>
      <c r="J116" s="282" t="n"/>
      <c r="K116" s="282" t="n"/>
      <c r="L116" s="281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3" t="n"/>
      <c r="AB116" s="3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3" t="n"/>
      <c r="AY116" s="41" t="n"/>
      <c r="AZ116" s="274" t="n"/>
      <c r="BA116" s="3" t="n"/>
      <c r="BB116" s="274" t="n"/>
      <c r="BC116" s="3" t="n"/>
      <c r="BD116" s="3" t="n"/>
      <c r="BE116" s="41" t="n"/>
      <c r="BF116" s="41" t="n"/>
      <c r="BG116" s="41" t="n"/>
      <c r="BH116" s="41" t="n"/>
      <c r="BI116" s="41" t="n"/>
      <c r="BJ116" s="41" t="n"/>
      <c r="BK116" s="41" t="n"/>
      <c r="BL116" s="41" t="n"/>
      <c r="BM116" s="41" t="n"/>
      <c r="BN116" s="41" t="n"/>
      <c r="BO116" s="41" t="n"/>
      <c r="BP116" s="41" t="n"/>
      <c r="BQ116" s="41" t="n"/>
      <c r="BR116" s="41" t="n"/>
      <c r="BS116" s="1" t="n"/>
      <c r="BT116" s="1" t="n"/>
      <c r="BU116" s="1" t="n"/>
      <c r="BV116" s="1" t="n"/>
      <c r="BW116" s="1" t="n"/>
      <c r="BX116" s="3" t="n"/>
    </row>
    <row r="117">
      <c r="A117" s="1" t="n"/>
      <c r="B117" s="1" t="n"/>
      <c r="C117" s="41" t="n"/>
      <c r="D117" s="282" t="inlineStr">
        <is>
          <t>Заведующий кафедрой физико-химических методов и обеспечения качества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3" t="n"/>
      <c r="Z117" s="3" t="n"/>
      <c r="AA117" s="3" t="n"/>
      <c r="AB117" s="272" t="n"/>
      <c r="AC117" s="273" t="n"/>
      <c r="AD117" s="273" t="n"/>
      <c r="AE117" s="273" t="n"/>
      <c r="AF117" s="273" t="n"/>
      <c r="AG117" s="273" t="n"/>
      <c r="AH117" s="273" t="n"/>
      <c r="AI117" s="272" t="n"/>
      <c r="AJ117" s="41" t="n"/>
      <c r="AK117" s="41" t="n"/>
      <c r="AL117" s="41" t="n"/>
      <c r="AM117" s="41" t="n"/>
      <c r="AN117" s="41" t="n"/>
      <c r="AO117" s="3" t="n"/>
      <c r="AP117" s="41" t="inlineStr">
        <is>
          <t>С.А.Ламоткин</t>
        </is>
      </c>
      <c r="AQ117" s="274" t="n"/>
      <c r="AR117" s="274" t="n"/>
      <c r="AS117" s="274" t="n"/>
      <c r="AT117" s="274" t="n"/>
      <c r="AU117" s="3" t="n"/>
      <c r="AV117" s="3" t="n"/>
      <c r="AW117" s="3" t="n"/>
      <c r="AX117" s="3" t="n"/>
      <c r="AY117" s="3" t="n"/>
      <c r="AZ117" s="274" t="n"/>
      <c r="BA117" s="3" t="n"/>
      <c r="BB117" s="274" t="n"/>
      <c r="BC117" s="3" t="n"/>
      <c r="BD117" s="3" t="n"/>
      <c r="BE117" s="41" t="n"/>
      <c r="BF117" s="41" t="n"/>
      <c r="BG117" s="41" t="n"/>
      <c r="BH117" s="41" t="n"/>
      <c r="BI117" s="41" t="n"/>
      <c r="BJ117" s="41" t="n"/>
      <c r="BK117" s="41" t="n"/>
      <c r="BL117" s="41" t="n"/>
      <c r="BM117" s="41" t="n"/>
      <c r="BN117" s="41" t="n"/>
      <c r="BO117" s="41" t="n"/>
      <c r="BP117" s="41" t="n"/>
      <c r="BQ117" s="41" t="n"/>
      <c r="BR117" s="41" t="n"/>
      <c r="BS117" s="41" t="n"/>
      <c r="BT117" s="41" t="n"/>
      <c r="BU117" s="41" t="n"/>
      <c r="BV117" s="41" t="n"/>
      <c r="BW117" s="41" t="n"/>
      <c r="BX117" s="41" t="n"/>
    </row>
    <row r="118">
      <c r="A118" s="1" t="n"/>
      <c r="B118" s="1" t="n"/>
      <c r="C118" s="1" t="n"/>
      <c r="D118" s="274" t="n"/>
      <c r="E118" s="274" t="n"/>
      <c r="F118" s="274" t="n"/>
      <c r="G118" s="274" t="n"/>
      <c r="H118" s="274" t="n"/>
      <c r="I118" s="274" t="n"/>
      <c r="J118" s="274" t="n"/>
      <c r="K118" s="274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3" t="n"/>
      <c r="Z118" s="3" t="n"/>
      <c r="AA118" s="3" t="n"/>
      <c r="AB118" s="41" t="n"/>
      <c r="AC118" s="3" t="n"/>
      <c r="AD118" s="3" t="n"/>
      <c r="AE118" s="3" t="n"/>
      <c r="AF118" s="3" t="n"/>
      <c r="AG118" s="3" t="n"/>
      <c r="AH118" s="3" t="n"/>
      <c r="AI118" s="41" t="n"/>
      <c r="AJ118" s="41" t="n"/>
      <c r="AK118" s="41" t="n"/>
      <c r="AL118" s="41" t="n"/>
      <c r="AM118" s="41" t="n"/>
      <c r="AN118" s="41" t="n"/>
      <c r="AO118" s="3" t="n"/>
      <c r="AP118" s="3" t="n"/>
      <c r="AQ118" s="274" t="n"/>
      <c r="AR118" s="274" t="n"/>
      <c r="AS118" s="274" t="n"/>
      <c r="AT118" s="274" t="n"/>
      <c r="AU118" s="3" t="n"/>
      <c r="AV118" s="3" t="n"/>
      <c r="AW118" s="3" t="n"/>
      <c r="AX118" s="41" t="n"/>
      <c r="AY118" s="274" t="n"/>
      <c r="AZ118" s="274" t="n"/>
      <c r="BA118" s="3" t="n"/>
      <c r="BB118" s="3" t="n"/>
      <c r="BC118" s="3" t="n"/>
      <c r="BD118" s="3" t="n"/>
      <c r="BE118" s="41" t="n"/>
      <c r="BF118" s="41" t="n"/>
      <c r="BG118" s="41" t="n"/>
      <c r="BH118" s="41" t="n"/>
      <c r="BI118" s="41" t="n"/>
      <c r="BJ118" s="41" t="n"/>
      <c r="BK118" s="41" t="n"/>
      <c r="BL118" s="41" t="n"/>
      <c r="BM118" s="41" t="n"/>
      <c r="BN118" s="41" t="n"/>
      <c r="BO118" s="41" t="n"/>
      <c r="BP118" s="41" t="n"/>
      <c r="BQ118" s="41" t="n"/>
      <c r="BR118" s="41" t="n"/>
      <c r="BS118" s="1" t="n"/>
      <c r="BT118" s="1" t="n"/>
      <c r="BU118" s="1" t="n"/>
      <c r="BV118" s="1" t="n"/>
      <c r="BW118" s="1" t="n"/>
      <c r="BX118" s="1" t="n"/>
    </row>
    <row r="119">
      <c r="A119" s="1" t="n"/>
      <c r="B119" s="1" t="n"/>
      <c r="C119" s="1" t="n"/>
      <c r="D119" s="3796" t="n"/>
      <c r="E119" s="3796" t="n"/>
      <c r="F119" s="3796" t="n"/>
      <c r="G119" s="3796" t="n"/>
      <c r="H119" s="277" t="inlineStr">
        <is>
          <t>20___</t>
        </is>
      </c>
      <c r="I119" s="281" t="n"/>
      <c r="J119" s="282" t="n"/>
      <c r="K119" s="282" t="n"/>
      <c r="L119" s="281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3" t="n"/>
      <c r="AZ119" s="274" t="n"/>
      <c r="BA119" s="3" t="n"/>
      <c r="BB119" s="274" t="n"/>
      <c r="BC119" s="3" t="n"/>
      <c r="BD119" s="3" t="n"/>
      <c r="BE119" s="41" t="n"/>
      <c r="BF119" s="41" t="n"/>
      <c r="BG119" s="41" t="n"/>
      <c r="BH119" s="41" t="n"/>
      <c r="BI119" s="41" t="n"/>
      <c r="BJ119" s="41" t="n"/>
      <c r="BK119" s="41" t="n"/>
      <c r="BL119" s="41" t="n"/>
      <c r="BM119" s="41" t="n"/>
      <c r="BN119" s="41" t="n"/>
      <c r="BO119" s="41" t="n"/>
      <c r="BP119" s="41" t="n"/>
      <c r="BQ119" s="41" t="n"/>
      <c r="BR119" s="41" t="n"/>
      <c r="BS119" s="1" t="n"/>
      <c r="BT119" s="1" t="n"/>
      <c r="BU119" s="1" t="n"/>
      <c r="BV119" s="1" t="n"/>
      <c r="BW119" s="1" t="n"/>
      <c r="BX119" s="1" t="n"/>
    </row>
    <row r="120">
      <c r="A120" s="1" t="n"/>
      <c r="B120" s="1" t="n"/>
      <c r="C120" s="1" t="n"/>
      <c r="D120" s="274" t="n"/>
      <c r="E120" s="274" t="n"/>
      <c r="F120" s="274" t="n"/>
      <c r="G120" s="274" t="n"/>
      <c r="H120" s="277" t="n"/>
      <c r="I120" s="281" t="n"/>
      <c r="J120" s="282" t="n"/>
      <c r="K120" s="282" t="n"/>
      <c r="L120" s="281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3" t="n"/>
      <c r="AZ120" s="274" t="n"/>
      <c r="BA120" s="3" t="n"/>
      <c r="BB120" s="274" t="n"/>
      <c r="BC120" s="3" t="n"/>
      <c r="BD120" s="3" t="n"/>
      <c r="BE120" s="41" t="n"/>
      <c r="BF120" s="41" t="n"/>
      <c r="BG120" s="41" t="n"/>
      <c r="BH120" s="41" t="n"/>
      <c r="BI120" s="41" t="n"/>
      <c r="BJ120" s="41" t="n"/>
      <c r="BK120" s="41" t="n"/>
      <c r="BL120" s="41" t="n"/>
      <c r="BM120" s="41" t="n"/>
      <c r="BN120" s="41" t="n"/>
      <c r="BO120" s="41" t="n"/>
      <c r="BP120" s="41" t="n"/>
      <c r="BQ120" s="41" t="n"/>
      <c r="BR120" s="41" t="n"/>
      <c r="BS120" s="1" t="n"/>
      <c r="BT120" s="1" t="n"/>
      <c r="BU120" s="1" t="n"/>
      <c r="BV120" s="1" t="n"/>
      <c r="BW120" s="1" t="n"/>
      <c r="BX120" s="1" t="n"/>
    </row>
    <row r="121">
      <c r="A121" s="1" t="n"/>
      <c r="B121" s="1" t="n"/>
      <c r="C121" s="41" t="n"/>
      <c r="D121" s="281" t="inlineStr">
        <is>
          <t>Рекомендован к утверждению научно-методическим советом БГТУ</t>
        </is>
      </c>
      <c r="E121" s="282" t="n"/>
      <c r="F121" s="282" t="n"/>
      <c r="G121" s="282" t="n"/>
      <c r="H121" s="282" t="n"/>
      <c r="I121" s="282" t="n"/>
      <c r="J121" s="282" t="n"/>
      <c r="K121" s="282" t="n"/>
      <c r="L121" s="282" t="n"/>
      <c r="M121" s="282" t="n"/>
      <c r="N121" s="282" t="n"/>
      <c r="O121" s="282" t="n"/>
      <c r="P121" s="282" t="n"/>
      <c r="Q121" s="282" t="n"/>
      <c r="R121" s="282" t="n"/>
      <c r="S121" s="282" t="n"/>
      <c r="T121" s="282" t="n"/>
      <c r="U121" s="282" t="n"/>
      <c r="V121" s="282" t="n"/>
      <c r="W121" s="282" t="n"/>
      <c r="X121" s="282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3" t="n"/>
      <c r="AX121" s="3" t="n"/>
      <c r="AY121" s="3" t="n"/>
      <c r="AZ121" s="41" t="n"/>
      <c r="BA121" s="41" t="n"/>
      <c r="BB121" s="41" t="n"/>
      <c r="BC121" s="3" t="n"/>
      <c r="BD121" s="3" t="n"/>
      <c r="BE121" s="41" t="n"/>
      <c r="BF121" s="41" t="n"/>
      <c r="BG121" s="41" t="n"/>
      <c r="BH121" s="41" t="n"/>
      <c r="BI121" s="41" t="n"/>
      <c r="BJ121" s="41" t="n"/>
      <c r="BK121" s="41" t="n"/>
      <c r="BL121" s="41" t="n"/>
      <c r="BM121" s="41" t="n"/>
      <c r="BN121" s="41" t="n"/>
      <c r="BO121" s="41" t="n"/>
      <c r="BP121" s="41" t="n"/>
      <c r="BQ121" s="41" t="n"/>
      <c r="BR121" s="41" t="n"/>
      <c r="BS121" s="1" t="n"/>
      <c r="BT121" s="1" t="n"/>
      <c r="BU121" s="1" t="n"/>
      <c r="BV121" s="1" t="n"/>
      <c r="BW121" s="1" t="n"/>
      <c r="BX121" s="1" t="n"/>
    </row>
    <row r="122">
      <c r="A122" s="1" t="n"/>
      <c r="B122" s="1" t="n"/>
      <c r="C122" s="3" t="n"/>
      <c r="D122" s="282" t="inlineStr">
        <is>
          <t>Протокол № 6 от 28.04.2023</t>
        </is>
      </c>
      <c r="E122" s="282" t="n"/>
      <c r="F122" s="282" t="n"/>
      <c r="G122" s="282" t="n"/>
      <c r="H122" s="282" t="n"/>
      <c r="I122" s="282" t="n"/>
      <c r="J122" s="282" t="n"/>
      <c r="K122" s="282" t="n"/>
      <c r="L122" s="282" t="n"/>
      <c r="M122" s="282" t="n"/>
      <c r="N122" s="282" t="n"/>
      <c r="O122" s="282" t="n"/>
      <c r="P122" s="282" t="n"/>
      <c r="Q122" s="282" t="n"/>
      <c r="R122" s="282" t="n"/>
      <c r="S122" s="282" t="n"/>
      <c r="T122" s="282" t="n"/>
      <c r="U122" s="282" t="n"/>
      <c r="V122" s="282" t="n"/>
      <c r="W122" s="282" t="n"/>
      <c r="X122" s="282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3" t="n"/>
      <c r="AX122" s="41" t="n"/>
      <c r="AY122" s="3" t="n"/>
      <c r="AZ122" s="3" t="n"/>
      <c r="BA122" s="3" t="n"/>
      <c r="BB122" s="3" t="n"/>
      <c r="BC122" s="3" t="n"/>
      <c r="BD122" s="3" t="n"/>
      <c r="BE122" s="41" t="n"/>
      <c r="BF122" s="41" t="n"/>
      <c r="BG122" s="41" t="n"/>
      <c r="BH122" s="41" t="n"/>
      <c r="BI122" s="41" t="n"/>
      <c r="BJ122" s="41" t="n"/>
      <c r="BK122" s="41" t="n"/>
      <c r="BL122" s="41" t="n"/>
      <c r="BM122" s="41" t="n"/>
      <c r="BN122" s="41" t="n"/>
      <c r="BO122" s="41" t="n"/>
      <c r="BP122" s="41" t="n"/>
      <c r="BQ122" s="41" t="n"/>
      <c r="BR122" s="41" t="n"/>
      <c r="BS122" s="1" t="n"/>
      <c r="BT122" s="1" t="n"/>
      <c r="BU122" s="1" t="n"/>
      <c r="BV122" s="1" t="n"/>
      <c r="BW122" s="1" t="n"/>
      <c r="BX122" s="1" t="n"/>
    </row>
    <row r="123">
      <c r="A123" s="1" t="n"/>
      <c r="B123" s="1" t="n"/>
      <c r="C123" s="41" t="n"/>
      <c r="D123" s="274" t="n"/>
      <c r="E123" s="274" t="n"/>
      <c r="F123" s="274" t="n"/>
      <c r="G123" s="274" t="n"/>
      <c r="H123" s="277" t="n"/>
      <c r="I123" s="281" t="n"/>
      <c r="J123" s="282" t="n"/>
      <c r="K123" s="282" t="n"/>
      <c r="L123" s="281" t="n"/>
      <c r="M123" s="274" t="n"/>
      <c r="N123" s="274" t="n"/>
      <c r="O123" s="274" t="n"/>
      <c r="P123" s="274" t="n"/>
      <c r="Q123" s="274" t="n"/>
      <c r="R123" s="274" t="n"/>
      <c r="S123" s="274" t="n"/>
      <c r="T123" s="274" t="n"/>
      <c r="U123" s="274" t="n"/>
      <c r="V123" s="274" t="n"/>
      <c r="W123" s="274" t="n"/>
      <c r="X123" s="274" t="n"/>
      <c r="Y123" s="274" t="n"/>
      <c r="Z123" s="274" t="n"/>
      <c r="AA123" s="274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41" t="n"/>
      <c r="AX123" s="41" t="n"/>
      <c r="AY123" s="3" t="n"/>
      <c r="AZ123" s="41" t="n"/>
      <c r="BA123" s="41" t="n"/>
      <c r="BB123" s="41" t="n"/>
      <c r="BC123" s="41" t="n"/>
      <c r="BD123" s="41" t="n"/>
      <c r="BE123" s="41" t="n"/>
      <c r="BF123" s="41" t="n"/>
      <c r="BG123" s="41" t="n"/>
      <c r="BH123" s="41" t="n"/>
      <c r="BI123" s="41" t="n"/>
      <c r="BJ123" s="41" t="n"/>
      <c r="BK123" s="41" t="n"/>
      <c r="BL123" s="41" t="n"/>
      <c r="BM123" s="41" t="n"/>
      <c r="BN123" s="41" t="n"/>
      <c r="BO123" s="41" t="n"/>
      <c r="BP123" s="41" t="n"/>
      <c r="BQ123" s="41" t="n"/>
      <c r="BR123" s="41" t="n"/>
      <c r="BS123" s="41" t="n"/>
      <c r="BT123" s="41" t="n"/>
      <c r="BU123" s="41" t="n"/>
      <c r="BV123" s="41" t="n"/>
      <c r="BW123" s="41" t="n"/>
      <c r="BX123" s="1" t="n"/>
    </row>
    <row r="124">
      <c r="A124" s="1" t="n"/>
      <c r="B124" s="1" t="n"/>
      <c r="C124" s="41" t="n"/>
      <c r="D124" s="1173" t="n"/>
      <c r="E124" s="1173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41" t="n"/>
      <c r="AY124" s="41" t="n"/>
      <c r="AZ124" s="274" t="n"/>
      <c r="BA124" s="274" t="n"/>
      <c r="BB124" s="274" t="n"/>
      <c r="BC124" s="274" t="n"/>
      <c r="BD124" s="274" t="n"/>
      <c r="BE124" s="274" t="n"/>
      <c r="BF124" s="274" t="n"/>
      <c r="BG124" s="274" t="n"/>
      <c r="BH124" s="274" t="n"/>
      <c r="BI124" s="274" t="n"/>
      <c r="BJ124" s="274" t="n"/>
      <c r="BK124" s="274" t="n"/>
      <c r="BL124" s="274" t="n"/>
      <c r="BM124" s="274" t="n"/>
      <c r="BN124" s="274" t="n"/>
      <c r="BO124" s="274" t="n"/>
      <c r="BP124" s="274" t="n"/>
      <c r="BQ124" s="274" t="n"/>
      <c r="BR124" s="274" t="n"/>
      <c r="BS124" s="274" t="n"/>
      <c r="BT124" s="274" t="n"/>
      <c r="BU124" s="274" t="n"/>
      <c r="BV124" s="274" t="n"/>
      <c r="BW124" s="274" t="n"/>
      <c r="BX124" s="1" t="n"/>
    </row>
    <row r="125">
      <c r="A125" s="1" t="n"/>
      <c r="B125" s="1" t="n"/>
      <c r="C125" s="41" t="n"/>
      <c r="D125" s="278" t="n"/>
      <c r="E125" s="1173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41" t="n"/>
      <c r="AZ125" s="274" t="n"/>
      <c r="BA125" s="277" t="n"/>
      <c r="BB125" s="277" t="n"/>
      <c r="BC125" s="277" t="n"/>
      <c r="BD125" s="277" t="n"/>
      <c r="BE125" s="277" t="n"/>
      <c r="BF125" s="277" t="n"/>
      <c r="BG125" s="277" t="n"/>
      <c r="BH125" s="277" t="n"/>
      <c r="BI125" s="277" t="n"/>
      <c r="BJ125" s="277" t="n"/>
      <c r="BK125" s="277" t="n"/>
      <c r="BL125" s="277" t="n"/>
      <c r="BM125" s="277" t="n"/>
      <c r="BN125" s="277" t="n"/>
      <c r="BO125" s="277" t="n"/>
      <c r="BP125" s="277" t="n"/>
      <c r="BQ125" s="277" t="n"/>
      <c r="BR125" s="277" t="n"/>
      <c r="BS125" s="277" t="n"/>
      <c r="BT125" s="277" t="n"/>
      <c r="BU125" s="277" t="n"/>
      <c r="BV125" s="277" t="n"/>
      <c r="BW125" s="277" t="n"/>
      <c r="BX125" s="1" t="n"/>
    </row>
    <row r="126">
      <c r="A126" s="1" t="n"/>
      <c r="B126" s="1" t="n"/>
      <c r="C126" s="41" t="n"/>
      <c r="D126" s="1173" t="n"/>
      <c r="E126" s="1173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41" t="n"/>
      <c r="AY126" s="41" t="n"/>
      <c r="AZ126" s="41" t="n"/>
      <c r="BA126" s="41" t="n"/>
      <c r="BB126" s="41" t="n"/>
      <c r="BC126" s="41" t="n"/>
      <c r="BD126" s="41" t="n"/>
      <c r="BE126" s="41" t="n"/>
      <c r="BF126" s="41" t="n"/>
      <c r="BG126" s="41" t="n"/>
      <c r="BH126" s="41" t="n"/>
      <c r="BI126" s="41" t="n"/>
      <c r="BJ126" s="41" t="n"/>
      <c r="BK126" s="41" t="n"/>
      <c r="BL126" s="41" t="n"/>
      <c r="BM126" s="41" t="n"/>
      <c r="BN126" s="41" t="n"/>
      <c r="BO126" s="41" t="n"/>
      <c r="BP126" s="41" t="n"/>
      <c r="BQ126" s="41" t="n"/>
      <c r="BR126" s="41" t="n"/>
      <c r="BS126" s="41" t="n"/>
      <c r="BT126" s="41" t="n"/>
      <c r="BU126" s="41" t="n"/>
      <c r="BV126" s="41" t="n"/>
      <c r="BW126" s="41" t="n"/>
      <c r="BX126" s="41" t="n"/>
    </row>
    <row r="127">
      <c r="A127" s="41" t="n"/>
      <c r="B127" s="41" t="n"/>
      <c r="C127" s="1173" t="n"/>
      <c r="D127" s="1173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274" t="n"/>
      <c r="AX127" s="274" t="n"/>
      <c r="AY127" s="41" t="n"/>
      <c r="AZ127" s="41" t="n"/>
      <c r="BA127" s="41" t="n"/>
      <c r="BB127" s="41" t="n"/>
      <c r="BC127" s="41" t="n"/>
      <c r="BD127" s="41" t="n"/>
      <c r="BE127" s="41" t="n"/>
      <c r="BF127" s="41" t="n"/>
      <c r="BG127" s="41" t="n"/>
      <c r="BH127" s="41" t="n"/>
      <c r="BI127" s="41" t="n"/>
      <c r="BJ127" s="41" t="n"/>
      <c r="BK127" s="41" t="n"/>
      <c r="BL127" s="41" t="n"/>
      <c r="BM127" s="41" t="n"/>
      <c r="BN127" s="41" t="n"/>
      <c r="BO127" s="41" t="n"/>
      <c r="BP127" s="41" t="n"/>
      <c r="BQ127" s="41" t="n"/>
      <c r="BR127" s="41" t="n"/>
      <c r="BS127" s="41" t="n"/>
      <c r="BT127" s="41" t="n"/>
      <c r="BU127" s="41" t="n"/>
      <c r="BV127" s="41" t="n"/>
      <c r="BW127" s="274" t="n"/>
      <c r="BX127" s="1" t="n"/>
    </row>
    <row r="128">
      <c r="A128" s="1" t="n"/>
      <c r="B128" s="2" t="n"/>
      <c r="C128" s="2" t="n"/>
      <c r="D128" s="274" t="n"/>
      <c r="E128" s="274" t="n"/>
      <c r="F128" s="274" t="n"/>
      <c r="G128" s="274" t="n"/>
      <c r="H128" s="274" t="n"/>
      <c r="I128" s="274" t="n"/>
      <c r="J128" s="274" t="n"/>
      <c r="K128" s="274" t="n"/>
      <c r="L128" s="274" t="n"/>
      <c r="M128" s="274" t="n"/>
      <c r="N128" s="274" t="n"/>
      <c r="O128" s="274" t="n"/>
      <c r="P128" s="274" t="n"/>
      <c r="Q128" s="274" t="n"/>
      <c r="R128" s="274" t="n"/>
      <c r="S128" s="274" t="n"/>
      <c r="T128" s="274" t="n"/>
      <c r="U128" s="274" t="n"/>
      <c r="V128" s="274" t="n"/>
      <c r="W128" s="274" t="n"/>
      <c r="X128" s="274" t="n"/>
      <c r="Y128" s="274" t="n"/>
      <c r="Z128" s="274" t="n"/>
      <c r="AA128" s="274" t="n"/>
      <c r="AB128" s="274" t="n"/>
      <c r="AC128" s="274" t="n"/>
      <c r="AD128" s="274" t="n"/>
      <c r="AE128" s="274" t="n"/>
      <c r="AF128" s="274" t="n"/>
      <c r="AG128" s="274" t="n"/>
      <c r="AH128" s="274" t="n"/>
      <c r="AI128" s="274" t="n"/>
      <c r="AJ128" s="274" t="n"/>
      <c r="AK128" s="274" t="n"/>
      <c r="AL128" s="274" t="n"/>
      <c r="AM128" s="274" t="n"/>
      <c r="AN128" s="274" t="n"/>
      <c r="AO128" s="274" t="n"/>
      <c r="AP128" s="274" t="n"/>
      <c r="AQ128" s="274" t="n"/>
      <c r="AR128" s="274" t="n"/>
      <c r="AS128" s="274" t="n"/>
      <c r="AT128" s="274" t="n"/>
      <c r="AU128" s="274" t="n"/>
      <c r="AV128" s="274" t="n"/>
      <c r="AW128" s="274" t="n"/>
      <c r="AX128" s="1618" t="n"/>
      <c r="AY128" s="1618" t="n"/>
      <c r="AZ128" s="1618" t="n"/>
      <c r="BA128" s="1618" t="n"/>
      <c r="BB128" s="1618" t="n"/>
      <c r="BC128" s="1618" t="n"/>
      <c r="BD128" s="1618" t="n"/>
      <c r="BE128" s="1618" t="n"/>
      <c r="BF128" s="1618" t="n"/>
      <c r="BG128" s="1618" t="n"/>
      <c r="BH128" s="1618" t="n"/>
      <c r="BI128" s="1618" t="n"/>
      <c r="BJ128" s="1618" t="n"/>
      <c r="BK128" s="1618" t="n"/>
      <c r="BL128" s="1618" t="n"/>
      <c r="BM128" s="1618" t="n"/>
      <c r="BN128" s="1618" t="n"/>
      <c r="BO128" s="1618" t="n"/>
      <c r="BP128" s="1618" t="n"/>
      <c r="BQ128" s="1618" t="n"/>
      <c r="BR128" s="1618" t="n"/>
      <c r="BS128" s="1618" t="n"/>
      <c r="BT128" s="1618" t="n"/>
      <c r="BU128" s="1618" t="n"/>
      <c r="BV128" s="277" t="n"/>
      <c r="BW128" s="1" t="n"/>
      <c r="BX128" s="1" t="n"/>
    </row>
    <row r="129">
      <c r="A129" s="1" t="n"/>
      <c r="B129" s="2" t="n"/>
      <c r="C129" s="2" t="n"/>
      <c r="D129" s="274" t="n"/>
      <c r="E129" s="274" t="n"/>
      <c r="F129" s="274" t="n"/>
      <c r="G129" s="28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74" t="n"/>
      <c r="U129" s="274" t="n"/>
      <c r="V129" s="274" t="n"/>
      <c r="W129" s="274" t="n"/>
      <c r="X129" s="274" t="n"/>
      <c r="Y129" s="274" t="n"/>
      <c r="Z129" s="274" t="n"/>
      <c r="AA129" s="274" t="n"/>
      <c r="AB129" s="282" t="n"/>
      <c r="AC129" s="282" t="n"/>
      <c r="AD129" s="2" t="n"/>
      <c r="AE129" s="2" t="n"/>
      <c r="AF129" s="274" t="n"/>
      <c r="AG129" s="274" t="n"/>
      <c r="AH129" s="274" t="n"/>
      <c r="AI129" s="274" t="n"/>
      <c r="AJ129" s="274" t="n"/>
      <c r="AK129" s="274" t="n"/>
      <c r="AL129" s="274" t="n"/>
      <c r="AM129" s="274" t="n"/>
      <c r="AN129" s="274" t="n"/>
      <c r="AO129" s="282" t="n"/>
      <c r="AP129" s="282" t="n"/>
      <c r="AQ129" s="3797" t="n"/>
      <c r="AR129" s="2" t="n"/>
      <c r="AS129" s="274" t="n"/>
      <c r="AT129" s="274" t="n"/>
      <c r="AU129" s="274" t="n"/>
      <c r="AV129" s="1" t="n"/>
      <c r="AW129" s="1" t="n"/>
      <c r="AX129" s="1618" t="n"/>
      <c r="AY129" s="1618" t="n"/>
      <c r="AZ129" s="1618" t="n"/>
      <c r="BA129" s="1618" t="n"/>
      <c r="BB129" s="1618" t="n"/>
      <c r="BC129" s="1618" t="n"/>
      <c r="BD129" s="1618" t="n"/>
      <c r="BE129" s="1618" t="n"/>
      <c r="BF129" s="1618" t="n"/>
      <c r="BG129" s="1618" t="n"/>
      <c r="BH129" s="1618" t="n"/>
      <c r="BI129" s="1618" t="n"/>
      <c r="BJ129" s="1618" t="n"/>
      <c r="BK129" s="1618" t="n"/>
      <c r="BL129" s="1618" t="n"/>
      <c r="BM129" s="1618" t="n"/>
      <c r="BN129" s="1618" t="n"/>
      <c r="BO129" s="1618" t="n"/>
      <c r="BP129" s="1618" t="n"/>
      <c r="BQ129" s="1618" t="n"/>
      <c r="BR129" s="1618" t="n"/>
      <c r="BS129" s="1618" t="n"/>
      <c r="BT129" s="1618" t="n"/>
      <c r="BU129" s="1618" t="n"/>
      <c r="BV129" s="1" t="n"/>
      <c r="BW129" s="1" t="n"/>
      <c r="BX129" s="1" t="n"/>
    </row>
    <row r="130">
      <c r="A130" s="523" t="n"/>
      <c r="B130" s="3798" t="n"/>
      <c r="C130" s="3798" t="n"/>
      <c r="D130" s="525" t="n"/>
      <c r="E130" s="525" t="n"/>
      <c r="F130" s="525" t="n"/>
      <c r="G130" s="525" t="n"/>
      <c r="H130" s="525" t="n"/>
      <c r="I130" s="525" t="n"/>
      <c r="J130" s="523" t="n"/>
      <c r="K130" s="523" t="n"/>
      <c r="L130" s="523" t="n"/>
      <c r="M130" s="523" t="n"/>
      <c r="N130" s="523" t="n"/>
      <c r="O130" s="523" t="n"/>
      <c r="P130" s="523" t="n"/>
      <c r="Q130" s="523" t="n"/>
      <c r="R130" s="523" t="n"/>
      <c r="S130" s="523" t="n"/>
      <c r="T130" s="523" t="n"/>
      <c r="U130" s="523" t="n"/>
      <c r="V130" s="523" t="n"/>
      <c r="W130" s="523" t="n"/>
      <c r="X130" s="523" t="n"/>
      <c r="Y130" s="523" t="n"/>
      <c r="Z130" s="523" t="n"/>
      <c r="AA130" s="523" t="n"/>
      <c r="AB130" s="523" t="n"/>
      <c r="AC130" s="523" t="n"/>
      <c r="AD130" s="523" t="n"/>
      <c r="AE130" s="523" t="n"/>
      <c r="AF130" s="523" t="n"/>
      <c r="AG130" s="523" t="n"/>
      <c r="AH130" s="523" t="n"/>
      <c r="AI130" s="523" t="n"/>
      <c r="AJ130" s="523" t="n"/>
      <c r="AK130" s="523" t="n"/>
      <c r="AL130" s="523" t="n"/>
      <c r="AM130" s="523" t="n"/>
      <c r="AN130" s="523" t="n"/>
      <c r="AO130" s="523" t="n"/>
      <c r="AP130" s="523" t="n"/>
      <c r="AQ130" s="523" t="n"/>
      <c r="AR130" s="523" t="n"/>
      <c r="AS130" s="523" t="n"/>
      <c r="AT130" s="523" t="n"/>
      <c r="AU130" s="523" t="n"/>
      <c r="AV130" s="242" t="n"/>
      <c r="AW130" s="242" t="n"/>
      <c r="AX130" s="10" t="n"/>
      <c r="AY130" s="10" t="n"/>
      <c r="AZ130" s="10" t="n"/>
      <c r="BA130" s="10" t="n"/>
      <c r="BB130" s="10" t="n"/>
      <c r="BC130" s="10" t="n"/>
      <c r="BD130" s="10" t="n"/>
      <c r="BE130" s="10" t="n"/>
      <c r="BF130" s="10" t="n"/>
      <c r="BG130" s="10" t="n"/>
      <c r="BH130" s="10" t="n"/>
      <c r="BI130" s="10" t="n"/>
      <c r="BJ130" s="10" t="n"/>
      <c r="BK130" s="10" t="n"/>
      <c r="BL130" s="10" t="n"/>
      <c r="BM130" s="10" t="n"/>
      <c r="BN130" s="10" t="n"/>
      <c r="BO130" s="10" t="n"/>
      <c r="BP130" s="10" t="n"/>
      <c r="BQ130" s="10" t="n"/>
      <c r="BR130" s="10" t="n"/>
      <c r="BS130" s="10" t="n"/>
      <c r="BT130" s="10" t="n"/>
      <c r="BU130" s="10" t="n"/>
      <c r="BV130" s="243" t="n"/>
      <c r="BW130" s="1" t="n"/>
      <c r="BX130" s="1" t="n"/>
    </row>
    <row r="131">
      <c r="A131" s="242" t="n"/>
      <c r="B131" s="1835" t="n"/>
      <c r="C131" s="1835" t="n"/>
      <c r="D131" s="242" t="n"/>
      <c r="E131" s="242" t="n"/>
      <c r="F131" s="242" t="n"/>
      <c r="G131" s="242" t="n"/>
      <c r="H131" s="242" t="n"/>
      <c r="I131" s="242" t="n"/>
      <c r="J131" s="242" t="n"/>
      <c r="K131" s="242" t="n"/>
      <c r="L131" s="242" t="n"/>
      <c r="M131" s="242" t="n"/>
      <c r="N131" s="242" t="n"/>
      <c r="O131" s="242" t="n"/>
      <c r="P131" s="242" t="n"/>
      <c r="Q131" s="242" t="n"/>
      <c r="R131" s="242" t="n"/>
      <c r="S131" s="242" t="n"/>
      <c r="T131" s="242" t="n"/>
      <c r="U131" s="242" t="n"/>
      <c r="V131" s="242" t="n"/>
      <c r="W131" s="242" t="n"/>
      <c r="X131" s="242" t="n"/>
      <c r="Y131" s="242" t="n"/>
      <c r="Z131" s="242" t="n"/>
      <c r="AA131" s="242" t="n"/>
      <c r="AB131" s="242" t="n"/>
      <c r="AC131" s="242" t="n"/>
      <c r="AD131" s="242" t="n"/>
      <c r="AE131" s="242" t="n"/>
      <c r="AF131" s="242" t="n"/>
      <c r="AG131" s="242" t="n"/>
      <c r="AH131" s="242" t="n"/>
      <c r="AI131" s="242" t="n"/>
      <c r="AJ131" s="242" t="n"/>
      <c r="AK131" s="242" t="n"/>
      <c r="AL131" s="242" t="n"/>
      <c r="AM131" s="242" t="n"/>
      <c r="AN131" s="242" t="n"/>
      <c r="AO131" s="242" t="n"/>
      <c r="AP131" s="242" t="n"/>
      <c r="AQ131" s="242" t="n"/>
      <c r="AR131" s="242" t="n"/>
      <c r="AS131" s="242" t="n"/>
      <c r="AT131" s="242" t="n"/>
      <c r="AU131" s="242" t="n"/>
      <c r="AV131" s="243" t="n"/>
      <c r="AW131" s="243" t="n"/>
      <c r="AX131" s="10" t="n"/>
      <c r="AY131" s="10" t="n"/>
      <c r="AZ131" s="10" t="n"/>
      <c r="BA131" s="10" t="n"/>
      <c r="BB131" s="10" t="n"/>
      <c r="BC131" s="10" t="n"/>
      <c r="BD131" s="10" t="n"/>
      <c r="BE131" s="10" t="n"/>
      <c r="BF131" s="10" t="n"/>
      <c r="BG131" s="10" t="n"/>
      <c r="BH131" s="10" t="n"/>
      <c r="BI131" s="10" t="n"/>
      <c r="BJ131" s="10" t="n"/>
      <c r="BK131" s="10" t="n"/>
      <c r="BL131" s="10" t="n"/>
      <c r="BM131" s="10" t="n"/>
      <c r="BN131" s="10" t="n"/>
      <c r="BO131" s="10" t="n"/>
      <c r="BP131" s="10" t="n"/>
      <c r="BQ131" s="10" t="n"/>
      <c r="BR131" s="10" t="n"/>
      <c r="BS131" s="10" t="n"/>
      <c r="BT131" s="10" t="n"/>
      <c r="BU131" s="10" t="n"/>
      <c r="BV131" s="10" t="n"/>
      <c r="BW131" s="1" t="n"/>
      <c r="BX131" s="1" t="n"/>
    </row>
    <row r="132">
      <c r="A132" s="243" t="n"/>
      <c r="B132" s="1524" t="n"/>
      <c r="C132" s="1524" t="n"/>
      <c r="D132" s="243" t="n"/>
      <c r="E132" s="243" t="n"/>
      <c r="F132" s="243" t="n"/>
      <c r="G132" s="243" t="n"/>
      <c r="H132" s="243" t="n"/>
      <c r="I132" s="243" t="n"/>
      <c r="J132" s="243" t="n"/>
      <c r="K132" s="243" t="n"/>
      <c r="L132" s="243" t="n"/>
      <c r="M132" s="243" t="n"/>
      <c r="N132" s="243" t="n"/>
      <c r="O132" s="243" t="n"/>
      <c r="P132" s="243" t="n"/>
      <c r="Q132" s="243" t="n"/>
      <c r="R132" s="243" t="n"/>
      <c r="S132" s="243" t="n"/>
      <c r="T132" s="243" t="n"/>
      <c r="U132" s="243" t="n"/>
      <c r="V132" s="243" t="n"/>
      <c r="W132" s="243" t="n"/>
      <c r="X132" s="243" t="n"/>
      <c r="Y132" s="243" t="n"/>
      <c r="Z132" s="243" t="n"/>
      <c r="AA132" s="243" t="n"/>
      <c r="AB132" s="243" t="n"/>
      <c r="AC132" s="243" t="n"/>
      <c r="AD132" s="243" t="n"/>
      <c r="AE132" s="243" t="n"/>
      <c r="AF132" s="243" t="n"/>
      <c r="AG132" s="243" t="n"/>
      <c r="AH132" s="243" t="n"/>
      <c r="AI132" s="243" t="n"/>
      <c r="AJ132" s="243" t="n"/>
      <c r="AK132" s="243" t="n"/>
      <c r="AL132" s="243" t="n"/>
      <c r="AM132" s="243" t="n"/>
      <c r="AN132" s="243" t="n"/>
      <c r="AO132" s="243" t="n"/>
      <c r="AP132" s="243" t="n"/>
      <c r="AQ132" s="243" t="n"/>
      <c r="AR132" s="243" t="n"/>
      <c r="AS132" s="243" t="n"/>
      <c r="AT132" s="243" t="n"/>
      <c r="AU132" s="243" t="n"/>
      <c r="AV132" s="1" t="n"/>
      <c r="AW132" s="1" t="n"/>
      <c r="AX132" s="1" t="n"/>
      <c r="AY132" s="1" t="n"/>
      <c r="AZ132" s="1" t="n"/>
      <c r="BA132" s="1" t="n"/>
      <c r="BB132" s="1" t="n"/>
      <c r="BC132" s="1" t="n"/>
      <c r="BD132" s="1" t="n"/>
      <c r="BE132" s="1" t="n"/>
      <c r="BF132" s="1" t="n"/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  <c r="BR132" s="1" t="n"/>
      <c r="BS132" s="1" t="n"/>
      <c r="BT132" s="1" t="n"/>
      <c r="BU132" s="1" t="n"/>
      <c r="BV132" s="1" t="n"/>
      <c r="BW132" s="1" t="n"/>
      <c r="BX132" s="1" t="n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3" t="n"/>
      <c r="BL1" s="3" t="n"/>
      <c r="BM1" s="3" t="n"/>
      <c r="BN1" s="3" t="n"/>
      <c r="BO1" s="3" t="n"/>
      <c r="BP1" s="3" t="n"/>
      <c r="BQ1" s="3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3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693" t="n"/>
      <c r="B3" s="5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6" t="n"/>
      <c r="O3" s="6" t="n"/>
      <c r="P3" s="6" t="n"/>
      <c r="Q3" s="7" t="n"/>
      <c r="R3" s="6" t="n"/>
      <c r="S3" s="7" t="n"/>
      <c r="T3" s="6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4" t="n"/>
      <c r="AL3" s="4" t="n"/>
      <c r="AM3" s="4" t="n"/>
      <c r="AN3" s="4" t="n"/>
      <c r="AO3" s="4" t="n"/>
      <c r="AP3" s="4" t="n"/>
      <c r="AQ3" s="4" t="n"/>
      <c r="AR3" s="4" t="n"/>
      <c r="AS3" s="4" t="n"/>
      <c r="AT3" s="4" t="n"/>
      <c r="AU3" s="4" t="n"/>
      <c r="AV3" s="4" t="n"/>
      <c r="AW3" s="4" t="n"/>
      <c r="AX3" s="4" t="n"/>
      <c r="AY3" s="4" t="n"/>
      <c r="AZ3" s="4" t="n"/>
      <c r="BA3" s="4" t="n"/>
      <c r="BB3" s="4" t="n"/>
      <c r="BC3" s="8" t="n"/>
      <c r="BD3" s="8" t="n"/>
      <c r="BE3" s="9" t="n"/>
      <c r="BF3" s="9" t="n"/>
      <c r="BG3" s="8" t="n"/>
      <c r="BH3" s="8" t="n"/>
      <c r="BI3" s="8" t="n"/>
      <c r="BJ3" s="8" t="n"/>
      <c r="BK3" s="8" t="n"/>
      <c r="BL3" s="8" t="n"/>
      <c r="BM3" s="8" t="n"/>
      <c r="BN3" s="8" t="n"/>
      <c r="BO3" s="8" t="n"/>
      <c r="BP3" s="8" t="n"/>
      <c r="BQ3" s="8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693" t="n"/>
      <c r="B4" s="2128" t="n"/>
      <c r="C4" s="1550" t="n"/>
      <c r="D4" s="1" t="n"/>
      <c r="E4" s="1" t="n"/>
      <c r="F4" s="277" t="inlineStr">
        <is>
          <t>УТВЕРЖДЕНО</t>
        </is>
      </c>
      <c r="G4" s="274" t="n"/>
      <c r="H4" s="274" t="n"/>
      <c r="I4" s="274" t="n"/>
      <c r="J4" s="274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87" t="inlineStr">
        <is>
          <t>УЧЕБНЫЙ ПЛАН</t>
        </is>
      </c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1052" t="n"/>
      <c r="AU4" s="1052" t="n"/>
      <c r="AV4" s="1052" t="n"/>
      <c r="AW4" s="18" t="inlineStr">
        <is>
          <t>Степень: Магистр</t>
        </is>
      </c>
      <c r="AX4" s="18" t="n"/>
      <c r="AY4" s="18" t="n"/>
      <c r="AZ4" s="18" t="n"/>
      <c r="BA4" s="18" t="n"/>
      <c r="BB4" s="18" t="n"/>
      <c r="BC4" s="18" t="n"/>
      <c r="BD4" s="529" t="n"/>
      <c r="BE4" s="1" t="n"/>
      <c r="BF4" s="1" t="n"/>
      <c r="BG4" s="1" t="n"/>
      <c r="BH4" s="1" t="n"/>
      <c r="BI4" s="97" t="n"/>
      <c r="BJ4" s="97" t="n"/>
      <c r="BK4" s="97" t="n"/>
      <c r="BL4" s="97" t="n"/>
      <c r="BM4" s="97" t="n"/>
      <c r="BN4" s="9" t="n"/>
      <c r="BO4" s="9" t="n"/>
      <c r="BP4" s="9" t="n"/>
      <c r="BQ4" s="9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702" t="n"/>
      <c r="B5" s="2128" t="n"/>
      <c r="C5" s="1550" t="n"/>
      <c r="D5" s="1" t="n"/>
      <c r="E5" s="1" t="n"/>
      <c r="F5" s="277" t="n"/>
      <c r="G5" s="277" t="n"/>
      <c r="H5" s="277" t="n"/>
      <c r="I5" s="277" t="n"/>
      <c r="J5" s="277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1510" t="n"/>
      <c r="U5" s="1510" t="n"/>
      <c r="V5" s="8" t="n"/>
      <c r="W5" s="1510" t="n"/>
      <c r="X5" s="31" t="n"/>
      <c r="Y5" s="31" t="n"/>
      <c r="Z5" s="31" t="n"/>
      <c r="AA5" s="1" t="n"/>
      <c r="AB5" s="285" t="n"/>
      <c r="AC5" s="1" t="n"/>
      <c r="AD5" s="286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1052" t="n"/>
      <c r="AU5" s="1052" t="n"/>
      <c r="AV5" s="1052" t="n"/>
      <c r="AW5" s="21" t="n"/>
      <c r="AX5" s="21" t="n"/>
      <c r="AY5" s="21" t="n"/>
      <c r="AZ5" s="21" t="n"/>
      <c r="BA5" s="21" t="n"/>
      <c r="BB5" s="21" t="n"/>
      <c r="BC5" s="21" t="n"/>
      <c r="BD5" s="529" t="n"/>
      <c r="BE5" s="10" t="n"/>
      <c r="BF5" s="10" t="n"/>
      <c r="BG5" s="10" t="n"/>
      <c r="BH5" s="10" t="n"/>
      <c r="BI5" s="94" t="n"/>
      <c r="BJ5" s="94" t="n"/>
      <c r="BK5" s="94" t="n"/>
      <c r="BL5" s="94" t="n"/>
      <c r="BM5" s="94" t="n"/>
      <c r="BN5" s="9" t="n"/>
      <c r="BO5" s="9" t="n"/>
      <c r="BP5" s="9" t="n"/>
      <c r="BQ5" s="9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702" t="n"/>
      <c r="B6" s="2128" t="n"/>
      <c r="C6" s="1550" t="n"/>
      <c r="D6" s="1" t="n"/>
      <c r="E6" s="1" t="n"/>
      <c r="F6" s="277" t="inlineStr">
        <is>
          <t>Ректором БГТУ</t>
        </is>
      </c>
      <c r="G6" s="277" t="n"/>
      <c r="H6" s="277" t="n"/>
      <c r="I6" s="277" t="n"/>
      <c r="J6" s="277" t="n"/>
      <c r="K6" s="284" t="n"/>
      <c r="L6" s="284" t="n"/>
      <c r="M6" s="284" t="n"/>
      <c r="N6" s="284" t="n"/>
      <c r="O6" s="284" t="n"/>
      <c r="P6" s="284" t="n"/>
      <c r="Q6" s="287" t="n"/>
      <c r="R6" s="19" t="inlineStr">
        <is>
          <t>Специальность:</t>
        </is>
      </c>
      <c r="S6" s="287" t="n"/>
      <c r="T6" s="287" t="n"/>
      <c r="U6" s="287" t="n"/>
      <c r="V6" s="287" t="n"/>
      <c r="W6" s="287" t="n"/>
      <c r="X6" s="287" t="n"/>
      <c r="Y6" s="287" t="n"/>
      <c r="Z6" s="287" t="n"/>
      <c r="AA6" s="287" t="n"/>
      <c r="AB6" s="1454" t="inlineStr">
        <is>
          <t>7-06-0716-04 Методы и системы контроля качества продукции</t>
        </is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8" t="n"/>
      <c r="AU6" s="8" t="n"/>
      <c r="AV6" s="8" t="n"/>
      <c r="AW6" s="23" t="inlineStr">
        <is>
          <t xml:space="preserve">Срок обучения: </t>
        </is>
      </c>
      <c r="AX6" s="23" t="n"/>
      <c r="AY6" s="23" t="n"/>
      <c r="AZ6" s="23" t="n"/>
      <c r="BA6" s="23" t="n"/>
      <c r="BB6" s="23" t="n"/>
      <c r="BC6" s="24" t="inlineStr">
        <is>
          <t>1  год</t>
        </is>
      </c>
      <c r="BD6" s="529" t="n"/>
      <c r="BE6" s="10" t="n"/>
      <c r="BF6" s="10" t="n"/>
      <c r="BG6" s="10" t="n"/>
      <c r="BH6" s="10" t="n"/>
      <c r="BI6" s="91" t="n"/>
      <c r="BJ6" s="10" t="n"/>
      <c r="BK6" s="91" t="n"/>
      <c r="BL6" s="91" t="n"/>
      <c r="BM6" s="91" t="n"/>
      <c r="BN6" s="16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702" t="n"/>
      <c r="B7" s="2128" t="n"/>
      <c r="C7" s="1550" t="n"/>
      <c r="D7" s="1" t="n"/>
      <c r="E7" s="1" t="n"/>
      <c r="F7" s="277" t="n"/>
      <c r="G7" s="277" t="n"/>
      <c r="H7" s="277" t="n"/>
      <c r="I7" s="277" t="n"/>
      <c r="J7" s="277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31" t="n"/>
      <c r="T7" s="1510" t="n"/>
      <c r="U7" s="1510" t="n"/>
      <c r="V7" s="1510" t="n"/>
      <c r="W7" s="1510" t="n"/>
      <c r="X7" s="31" t="n"/>
      <c r="Y7" s="31" t="n"/>
      <c r="Z7" s="31" t="n"/>
      <c r="AA7" s="15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3523" t="n"/>
      <c r="AU7" s="3523" t="n"/>
      <c r="AV7" s="3523" t="n"/>
      <c r="AW7" s="29" t="n"/>
      <c r="AX7" s="29" t="n"/>
      <c r="AY7" s="29" t="n"/>
      <c r="AZ7" s="29" t="n"/>
      <c r="BA7" s="29" t="n"/>
      <c r="BB7" s="29" t="n"/>
      <c r="BC7" s="29" t="n"/>
      <c r="BD7" s="529" t="n"/>
      <c r="BE7" s="10" t="n"/>
      <c r="BF7" s="10" t="n"/>
      <c r="BG7" s="10" t="n"/>
      <c r="BH7" s="10" t="n"/>
      <c r="BI7" s="351" t="n"/>
      <c r="BJ7" s="90" t="n"/>
      <c r="BK7" s="91" t="n"/>
      <c r="BL7" s="351" t="n"/>
      <c r="BM7" s="90" t="n"/>
      <c r="BN7" s="3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702" t="n"/>
      <c r="B8" s="2128" t="n"/>
      <c r="C8" s="1550" t="n"/>
      <c r="D8" s="10" t="n"/>
      <c r="E8" s="10" t="n"/>
      <c r="F8" s="277" t="inlineStr">
        <is>
          <t>И.В. Войтовым</t>
        </is>
      </c>
      <c r="G8" s="277" t="n"/>
      <c r="H8" s="277" t="n"/>
      <c r="I8" s="277" t="n"/>
      <c r="J8" s="277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10" t="n"/>
      <c r="T8" s="2" t="n"/>
      <c r="U8" s="2" t="n"/>
      <c r="V8" s="2" t="n"/>
      <c r="W8" s="2" t="n"/>
      <c r="X8" s="3" t="n"/>
      <c r="Y8" s="3" t="n"/>
      <c r="Z8" s="3" t="n"/>
      <c r="AA8" s="3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3523" t="n"/>
      <c r="AU8" s="3523" t="n"/>
      <c r="AV8" s="3523" t="n"/>
      <c r="AW8" s="18" t="inlineStr">
        <is>
          <t xml:space="preserve">Форма получения образования: </t>
        </is>
      </c>
      <c r="AX8" s="18" t="n"/>
      <c r="AY8" s="18" t="n"/>
      <c r="AZ8" s="18" t="n"/>
      <c r="BA8" s="18" t="n"/>
      <c r="BB8" s="18" t="n"/>
      <c r="BC8" s="18" t="n"/>
      <c r="BD8" s="30" t="n"/>
      <c r="BE8" s="1" t="n"/>
      <c r="BF8" s="1" t="n"/>
      <c r="BG8" s="1" t="n"/>
      <c r="BH8" s="1" t="n"/>
      <c r="BI8" s="97" t="n"/>
      <c r="BJ8" s="97" t="n"/>
      <c r="BK8" s="97" t="n"/>
      <c r="BL8" s="97" t="n"/>
      <c r="BM8" s="97" t="n"/>
      <c r="BN8" s="9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702" t="n"/>
      <c r="B9" s="2129" t="n"/>
      <c r="C9" s="1550" t="n"/>
      <c r="D9" s="10" t="n"/>
      <c r="E9" s="10" t="n"/>
      <c r="F9" s="277" t="inlineStr">
        <is>
          <t>03.05.2023</t>
        </is>
      </c>
      <c r="G9" s="277" t="n"/>
      <c r="H9" s="277" t="n"/>
      <c r="I9" s="277" t="n"/>
      <c r="J9" s="277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786" t="n"/>
      <c r="T9" s="787" t="n"/>
      <c r="U9" s="787" t="n"/>
      <c r="V9" s="787" t="n"/>
      <c r="W9" s="787" t="n"/>
      <c r="X9" s="787" t="n"/>
      <c r="Y9" s="787" t="n"/>
      <c r="Z9" s="275" t="n"/>
      <c r="AA9" s="275" t="n"/>
      <c r="AB9" s="279" t="n"/>
      <c r="AC9" s="279" t="n"/>
      <c r="AD9" s="279" t="n"/>
      <c r="AE9" s="279" t="n"/>
      <c r="AF9" s="279" t="n"/>
      <c r="AG9" s="279" t="n"/>
      <c r="AH9" s="279" t="n"/>
      <c r="AI9" s="279" t="n"/>
      <c r="AJ9" s="279" t="n"/>
      <c r="AK9" s="279" t="n"/>
      <c r="AL9" s="279" t="n"/>
      <c r="AM9" s="279" t="n"/>
      <c r="AN9" s="279" t="n"/>
      <c r="AO9" s="279" t="n"/>
      <c r="AP9" s="279" t="n"/>
      <c r="AQ9" s="279" t="n"/>
      <c r="AR9" s="279" t="n"/>
      <c r="AS9" s="279" t="n"/>
      <c r="AT9" s="3523" t="n"/>
      <c r="AU9" s="3523" t="n"/>
      <c r="AV9" s="3523" t="n"/>
      <c r="AW9" s="37" t="inlineStr">
        <is>
          <t>очная (дневная)</t>
        </is>
      </c>
      <c r="AX9" s="37" t="n"/>
      <c r="AY9" s="37" t="n"/>
      <c r="AZ9" s="37" t="n"/>
      <c r="BA9" s="30" t="n"/>
      <c r="BB9" s="30" t="n"/>
      <c r="BC9" s="30" t="n"/>
      <c r="BD9" s="30" t="n"/>
      <c r="BE9" s="1" t="n"/>
      <c r="BF9" s="1" t="n"/>
      <c r="BG9" s="1" t="n"/>
      <c r="BH9" s="1" t="n"/>
      <c r="BI9" s="296" t="n"/>
      <c r="BJ9" s="296" t="n"/>
      <c r="BK9" s="296" t="n"/>
      <c r="BL9" s="296" t="n"/>
      <c r="BM9" s="296" t="n"/>
      <c r="BN9" s="38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346" t="n"/>
      <c r="B10" s="2129" t="n"/>
      <c r="C10" s="1550" t="n"/>
      <c r="D10" s="10" t="n"/>
      <c r="E10" s="10" t="n"/>
      <c r="F10" s="274" t="inlineStr">
        <is>
          <t>Регистрационный № 06-07-043/уч.</t>
        </is>
      </c>
      <c r="G10" s="277" t="n"/>
      <c r="H10" s="277" t="n"/>
      <c r="I10" s="277" t="n"/>
      <c r="J10" s="277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31" t="n"/>
      <c r="T10" s="1510" t="n"/>
      <c r="U10" s="1510" t="n"/>
      <c r="V10" s="1510" t="n"/>
      <c r="W10" s="1510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31" t="n"/>
      <c r="AG10" s="16" t="n"/>
      <c r="AH10" s="31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24" t="n"/>
      <c r="AU10" s="224" t="n"/>
      <c r="AV10" s="224" t="n"/>
      <c r="AW10" s="224" t="n"/>
      <c r="AX10" s="224" t="n"/>
      <c r="AY10" s="224" t="n"/>
      <c r="AZ10" s="224" t="n"/>
      <c r="BA10" s="224" t="n"/>
      <c r="BB10" s="224" t="n"/>
      <c r="BC10" s="224" t="n"/>
      <c r="BD10" s="224" t="n"/>
      <c r="BE10" s="224" t="n"/>
      <c r="BF10" s="224" t="n"/>
      <c r="BG10" s="224" t="n"/>
      <c r="BH10" s="224" t="n"/>
      <c r="BI10" s="224" t="n"/>
      <c r="BJ10" s="224" t="n"/>
      <c r="BK10" s="224" t="n"/>
      <c r="BL10" s="224" t="n"/>
      <c r="BM10" s="224" t="n"/>
      <c r="BN10" s="224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356" t="n"/>
      <c r="B11" s="3" t="n"/>
      <c r="C11" s="284" t="n"/>
      <c r="D11" s="284" t="n"/>
      <c r="E11" s="284" t="n"/>
      <c r="F11" s="284" t="n"/>
      <c r="G11" s="284" t="n"/>
      <c r="H11" s="284" t="n"/>
      <c r="I11" s="284" t="n"/>
      <c r="J11" s="284" t="n"/>
      <c r="K11" s="284" t="n"/>
      <c r="L11" s="1702" t="n"/>
      <c r="M11" s="1702" t="n"/>
      <c r="N11" s="356" t="n"/>
      <c r="O11" s="356" t="n"/>
      <c r="P11" s="356" t="n"/>
      <c r="Q11" s="356" t="n"/>
      <c r="R11" s="356" t="n"/>
      <c r="S11" s="356" t="n"/>
      <c r="T11" s="356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56" t="n"/>
      <c r="AZ11" s="356" t="n"/>
      <c r="BA11" s="356" t="n"/>
      <c r="BB11" s="356" t="n"/>
      <c r="BC11" s="356" t="n"/>
      <c r="BD11" s="356" t="n"/>
      <c r="BE11" s="356" t="n"/>
      <c r="BF11" s="356" t="n"/>
      <c r="BG11" s="356" t="n"/>
      <c r="BH11" s="356" t="n"/>
      <c r="BI11" s="356" t="n"/>
      <c r="BJ11" s="356" t="n"/>
      <c r="BK11" s="356" t="n"/>
      <c r="BL11" s="356" t="n"/>
      <c r="BM11" s="356" t="n"/>
      <c r="BN11" s="356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41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3799" t="inlineStr">
        <is>
          <t>КУРСЫ</t>
        </is>
      </c>
      <c r="B13" s="3800" t="inlineStr">
        <is>
          <t>сентябрь</t>
        </is>
      </c>
      <c r="C13" s="3801" t="n"/>
      <c r="D13" s="3801" t="n"/>
      <c r="E13" s="3802" t="n"/>
      <c r="F13" s="3803" t="n"/>
      <c r="G13" s="3804" t="inlineStr">
        <is>
          <t>октябрь</t>
        </is>
      </c>
      <c r="H13" s="3801" t="n"/>
      <c r="I13" s="3802" t="n"/>
      <c r="J13" s="3805" t="n"/>
      <c r="K13" s="3804" t="inlineStr">
        <is>
          <t>ноябрь</t>
        </is>
      </c>
      <c r="L13" s="3801" t="n"/>
      <c r="M13" s="3801" t="n"/>
      <c r="N13" s="3802" t="n"/>
      <c r="O13" s="3804" t="inlineStr">
        <is>
          <t>декабрь</t>
        </is>
      </c>
      <c r="P13" s="3801" t="n"/>
      <c r="Q13" s="3801" t="n"/>
      <c r="R13" s="3802" t="n"/>
      <c r="S13" s="3805" t="n"/>
      <c r="T13" s="3804" t="inlineStr">
        <is>
          <t>январь</t>
        </is>
      </c>
      <c r="U13" s="3801" t="n"/>
      <c r="V13" s="3802" t="n"/>
      <c r="W13" s="3806" t="n"/>
      <c r="X13" s="3804" t="inlineStr">
        <is>
          <t>февраль</t>
        </is>
      </c>
      <c r="Y13" s="3801" t="n"/>
      <c r="Z13" s="3802" t="n"/>
      <c r="AA13" s="3806" t="n"/>
      <c r="AB13" s="3804" t="inlineStr">
        <is>
          <t>март</t>
        </is>
      </c>
      <c r="AC13" s="3801" t="n"/>
      <c r="AD13" s="3801" t="n"/>
      <c r="AE13" s="3802" t="n"/>
      <c r="AF13" s="3806" t="n"/>
      <c r="AG13" s="3804" t="inlineStr">
        <is>
          <t>апрель</t>
        </is>
      </c>
      <c r="AH13" s="3801" t="n"/>
      <c r="AI13" s="3802" t="n"/>
      <c r="AJ13" s="3806" t="n"/>
      <c r="AK13" s="3804" t="inlineStr">
        <is>
          <t>май</t>
        </is>
      </c>
      <c r="AL13" s="3801" t="n"/>
      <c r="AM13" s="3801" t="n"/>
      <c r="AN13" s="3802" t="n"/>
      <c r="AO13" s="3804" t="inlineStr">
        <is>
          <t>июнь</t>
        </is>
      </c>
      <c r="AP13" s="3801" t="n"/>
      <c r="AQ13" s="3801" t="n"/>
      <c r="AR13" s="3802" t="n"/>
      <c r="AS13" s="3803" t="n"/>
      <c r="AT13" s="552" t="n"/>
      <c r="AU13" s="3804" t="inlineStr">
        <is>
          <t>июль</t>
        </is>
      </c>
      <c r="AV13" s="3801" t="n"/>
      <c r="AW13" s="3802" t="n"/>
      <c r="AX13" s="3803" t="n"/>
      <c r="AY13" s="3807" t="inlineStr">
        <is>
          <t>август</t>
        </is>
      </c>
      <c r="AZ13" s="3801" t="n"/>
      <c r="BA13" s="3801" t="n"/>
      <c r="BB13" s="3808" t="n"/>
      <c r="BC13" s="3809" t="inlineStr">
        <is>
          <t>Теоретическое обучение</t>
        </is>
      </c>
      <c r="BD13" s="3810" t="inlineStr">
        <is>
          <t>Экзаменационные сессии</t>
        </is>
      </c>
      <c r="BE13" s="3810" t="inlineStr">
        <is>
          <t>Производственные практики</t>
        </is>
      </c>
      <c r="BF13" s="3810" t="inlineStr">
        <is>
          <t>Магистерская диссертация</t>
        </is>
      </c>
      <c r="BG13" s="3810" t="inlineStr">
        <is>
          <t>Итоговая аттестация</t>
        </is>
      </c>
      <c r="BH13" s="3810" t="inlineStr">
        <is>
          <t>Каникулы</t>
        </is>
      </c>
      <c r="BI13" s="3811" t="inlineStr">
        <is>
          <t>Всего</t>
        </is>
      </c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812" t="n"/>
      <c r="B14" s="308" t="n">
        <v>1</v>
      </c>
      <c r="C14" s="309" t="n">
        <v>8</v>
      </c>
      <c r="D14" s="309" t="n">
        <v>15</v>
      </c>
      <c r="E14" s="309" t="n">
        <v>22</v>
      </c>
      <c r="F14" s="310" t="n">
        <v>29</v>
      </c>
      <c r="G14" s="309" t="n">
        <v>6</v>
      </c>
      <c r="H14" s="309" t="n">
        <v>13</v>
      </c>
      <c r="I14" s="309" t="n">
        <v>20</v>
      </c>
      <c r="J14" s="311" t="n">
        <v>27</v>
      </c>
      <c r="K14" s="309" t="n">
        <v>3</v>
      </c>
      <c r="L14" s="309" t="n">
        <v>10</v>
      </c>
      <c r="M14" s="309" t="n">
        <v>17</v>
      </c>
      <c r="N14" s="309" t="n">
        <v>24</v>
      </c>
      <c r="O14" s="309" t="n">
        <v>1</v>
      </c>
      <c r="P14" s="309" t="n">
        <v>8</v>
      </c>
      <c r="Q14" s="309" t="n">
        <v>15</v>
      </c>
      <c r="R14" s="309" t="n">
        <v>22</v>
      </c>
      <c r="S14" s="311" t="n">
        <v>29</v>
      </c>
      <c r="T14" s="309" t="n">
        <v>5</v>
      </c>
      <c r="U14" s="309" t="n">
        <v>12</v>
      </c>
      <c r="V14" s="309" t="n">
        <v>19</v>
      </c>
      <c r="W14" s="310" t="n">
        <v>26</v>
      </c>
      <c r="X14" s="309" t="n">
        <v>2</v>
      </c>
      <c r="Y14" s="309" t="n">
        <v>9</v>
      </c>
      <c r="Z14" s="309" t="n">
        <v>16</v>
      </c>
      <c r="AA14" s="310" t="n">
        <v>23</v>
      </c>
      <c r="AB14" s="309" t="n">
        <v>2</v>
      </c>
      <c r="AC14" s="309" t="n">
        <v>9</v>
      </c>
      <c r="AD14" s="309" t="n">
        <v>16</v>
      </c>
      <c r="AE14" s="309" t="n">
        <v>23</v>
      </c>
      <c r="AF14" s="310" t="n">
        <v>30</v>
      </c>
      <c r="AG14" s="309" t="n">
        <v>6</v>
      </c>
      <c r="AH14" s="309" t="n">
        <v>13</v>
      </c>
      <c r="AI14" s="309" t="n">
        <v>20</v>
      </c>
      <c r="AJ14" s="310" t="n">
        <v>27</v>
      </c>
      <c r="AK14" s="309" t="n">
        <v>4</v>
      </c>
      <c r="AL14" s="309" t="n">
        <v>11</v>
      </c>
      <c r="AM14" s="309" t="n">
        <v>18</v>
      </c>
      <c r="AN14" s="309" t="n">
        <v>25</v>
      </c>
      <c r="AO14" s="309" t="n">
        <v>1</v>
      </c>
      <c r="AP14" s="309" t="n">
        <v>8</v>
      </c>
      <c r="AQ14" s="309" t="n">
        <v>15</v>
      </c>
      <c r="AR14" s="309" t="n">
        <v>22</v>
      </c>
      <c r="AS14" s="311" t="n">
        <v>29</v>
      </c>
      <c r="AT14" s="141" t="n"/>
      <c r="AU14" s="3303" t="n">
        <v>6</v>
      </c>
      <c r="AV14" s="3303" t="n">
        <v>13</v>
      </c>
      <c r="AW14" s="3303" t="n">
        <v>20</v>
      </c>
      <c r="AX14" s="311" t="n">
        <v>27</v>
      </c>
      <c r="AY14" s="3303" t="n">
        <v>3</v>
      </c>
      <c r="AZ14" s="309" t="n">
        <v>10</v>
      </c>
      <c r="BA14" s="309" t="n">
        <v>17</v>
      </c>
      <c r="BB14" s="3813" t="n">
        <v>24</v>
      </c>
      <c r="BC14" s="2009" t="n"/>
      <c r="BD14" s="64" t="n"/>
      <c r="BE14" s="64" t="n"/>
      <c r="BF14" s="64" t="n"/>
      <c r="BG14" s="64" t="n"/>
      <c r="BH14" s="64" t="n"/>
      <c r="BI14" s="563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812" t="n"/>
      <c r="B15" s="315" t="n">
        <v>7</v>
      </c>
      <c r="C15" s="316" t="n">
        <v>14</v>
      </c>
      <c r="D15" s="316" t="n">
        <v>21</v>
      </c>
      <c r="E15" s="316" t="n">
        <v>28</v>
      </c>
      <c r="F15" s="316" t="n">
        <v>5</v>
      </c>
      <c r="G15" s="316" t="n">
        <v>12</v>
      </c>
      <c r="H15" s="316" t="n">
        <v>19</v>
      </c>
      <c r="I15" s="316" t="n">
        <v>26</v>
      </c>
      <c r="J15" s="316" t="n">
        <v>2</v>
      </c>
      <c r="K15" s="316" t="n">
        <v>9</v>
      </c>
      <c r="L15" s="316" t="n">
        <v>16</v>
      </c>
      <c r="M15" s="316" t="n">
        <v>23</v>
      </c>
      <c r="N15" s="316" t="n">
        <v>30</v>
      </c>
      <c r="O15" s="316" t="n">
        <v>7</v>
      </c>
      <c r="P15" s="316" t="n">
        <v>14</v>
      </c>
      <c r="Q15" s="316" t="n">
        <v>21</v>
      </c>
      <c r="R15" s="316" t="n">
        <v>28</v>
      </c>
      <c r="S15" s="316" t="n">
        <v>4</v>
      </c>
      <c r="T15" s="316" t="n">
        <v>11</v>
      </c>
      <c r="U15" s="316" t="n">
        <v>18</v>
      </c>
      <c r="V15" s="316" t="n">
        <v>25</v>
      </c>
      <c r="W15" s="316" t="n">
        <v>1</v>
      </c>
      <c r="X15" s="316" t="n">
        <v>8</v>
      </c>
      <c r="Y15" s="316" t="n">
        <v>15</v>
      </c>
      <c r="Z15" s="316" t="n">
        <v>22</v>
      </c>
      <c r="AA15" s="316" t="n">
        <v>1</v>
      </c>
      <c r="AB15" s="316" t="n">
        <v>8</v>
      </c>
      <c r="AC15" s="316" t="n">
        <v>15</v>
      </c>
      <c r="AD15" s="316" t="n">
        <v>22</v>
      </c>
      <c r="AE15" s="316" t="n">
        <v>29</v>
      </c>
      <c r="AF15" s="316" t="n">
        <v>5</v>
      </c>
      <c r="AG15" s="316" t="n">
        <v>12</v>
      </c>
      <c r="AH15" s="316" t="n">
        <v>19</v>
      </c>
      <c r="AI15" s="316" t="n">
        <v>26</v>
      </c>
      <c r="AJ15" s="316" t="n">
        <v>3</v>
      </c>
      <c r="AK15" s="316" t="n">
        <v>10</v>
      </c>
      <c r="AL15" s="316" t="n">
        <v>17</v>
      </c>
      <c r="AM15" s="316" t="n">
        <v>24</v>
      </c>
      <c r="AN15" s="316" t="n">
        <v>31</v>
      </c>
      <c r="AO15" s="316" t="n">
        <v>7</v>
      </c>
      <c r="AP15" s="316" t="n">
        <v>14</v>
      </c>
      <c r="AQ15" s="316" t="n">
        <v>21</v>
      </c>
      <c r="AR15" s="316" t="n">
        <v>28</v>
      </c>
      <c r="AS15" s="316" t="n">
        <v>5</v>
      </c>
      <c r="AT15" s="317" t="n"/>
      <c r="AU15" s="316" t="n">
        <v>12</v>
      </c>
      <c r="AV15" s="316" t="n">
        <v>19</v>
      </c>
      <c r="AW15" s="316" t="n">
        <v>26</v>
      </c>
      <c r="AX15" s="316" t="n">
        <v>2</v>
      </c>
      <c r="AY15" s="316" t="n">
        <v>9</v>
      </c>
      <c r="AZ15" s="316" t="n">
        <v>16</v>
      </c>
      <c r="BA15" s="316" t="n">
        <v>23</v>
      </c>
      <c r="BB15" s="3814" t="n">
        <v>31</v>
      </c>
      <c r="BC15" s="2009" t="n"/>
      <c r="BD15" s="64" t="n"/>
      <c r="BE15" s="64" t="n"/>
      <c r="BF15" s="64" t="n"/>
      <c r="BG15" s="64" t="n"/>
      <c r="BH15" s="64" t="n"/>
      <c r="BI15" s="563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815" t="n"/>
      <c r="B16" s="3816" t="n">
        <v>1</v>
      </c>
      <c r="C16" s="3817">
        <f>B16+1</f>
        <v/>
      </c>
      <c r="D16" s="3817">
        <f>C16+1</f>
        <v/>
      </c>
      <c r="E16" s="3817">
        <f>D16+1</f>
        <v/>
      </c>
      <c r="F16" s="3817">
        <f>E16+1</f>
        <v/>
      </c>
      <c r="G16" s="3817">
        <f>F16+1</f>
        <v/>
      </c>
      <c r="H16" s="3817">
        <f>G16+1</f>
        <v/>
      </c>
      <c r="I16" s="3817">
        <f>H16+1</f>
        <v/>
      </c>
      <c r="J16" s="3817">
        <f>I16+1</f>
        <v/>
      </c>
      <c r="K16" s="3817">
        <f>J16+1</f>
        <v/>
      </c>
      <c r="L16" s="3817">
        <f>K16+1</f>
        <v/>
      </c>
      <c r="M16" s="3817">
        <f>L16+1</f>
        <v/>
      </c>
      <c r="N16" s="3817">
        <f>M16+1</f>
        <v/>
      </c>
      <c r="O16" s="3817">
        <f>N16+1</f>
        <v/>
      </c>
      <c r="P16" s="3817">
        <f>O16+1</f>
        <v/>
      </c>
      <c r="Q16" s="3817">
        <f>P16+1</f>
        <v/>
      </c>
      <c r="R16" s="3817">
        <f>Q16+1</f>
        <v/>
      </c>
      <c r="S16" s="3817">
        <f>R16+1</f>
        <v/>
      </c>
      <c r="T16" s="3817">
        <f>S16+1</f>
        <v/>
      </c>
      <c r="U16" s="3817">
        <f>T16+1</f>
        <v/>
      </c>
      <c r="V16" s="3817">
        <f>U16+1</f>
        <v/>
      </c>
      <c r="W16" s="3817">
        <f>V16+1</f>
        <v/>
      </c>
      <c r="X16" s="3817">
        <f>W16+1</f>
        <v/>
      </c>
      <c r="Y16" s="3817">
        <f>X16+1</f>
        <v/>
      </c>
      <c r="Z16" s="3817">
        <f>Y16+1</f>
        <v/>
      </c>
      <c r="AA16" s="3817">
        <f>Z16+1</f>
        <v/>
      </c>
      <c r="AB16" s="3817">
        <f>AA16+1</f>
        <v/>
      </c>
      <c r="AC16" s="3817">
        <f>AB16+1</f>
        <v/>
      </c>
      <c r="AD16" s="3817">
        <f>AC16+1</f>
        <v/>
      </c>
      <c r="AE16" s="3817">
        <f>AD16+1</f>
        <v/>
      </c>
      <c r="AF16" s="3817">
        <f>AE16+1</f>
        <v/>
      </c>
      <c r="AG16" s="3817">
        <f>AF16+1</f>
        <v/>
      </c>
      <c r="AH16" s="3817">
        <f>AG16+1</f>
        <v/>
      </c>
      <c r="AI16" s="3817">
        <f>AH16+1</f>
        <v/>
      </c>
      <c r="AJ16" s="3817">
        <f>AI16+1</f>
        <v/>
      </c>
      <c r="AK16" s="3817">
        <f>AJ16+1</f>
        <v/>
      </c>
      <c r="AL16" s="3817">
        <f>AK16+1</f>
        <v/>
      </c>
      <c r="AM16" s="3817">
        <f>AL16+1</f>
        <v/>
      </c>
      <c r="AN16" s="3817">
        <f>AM16+1</f>
        <v/>
      </c>
      <c r="AO16" s="3817">
        <f>AN16+1</f>
        <v/>
      </c>
      <c r="AP16" s="3817">
        <f>AO16+1</f>
        <v/>
      </c>
      <c r="AQ16" s="3817">
        <f>AP16+1</f>
        <v/>
      </c>
      <c r="AR16" s="3817">
        <f>AQ16+1</f>
        <v/>
      </c>
      <c r="AS16" s="3817">
        <f>AR16+1</f>
        <v/>
      </c>
      <c r="AT16" s="3818" t="n"/>
      <c r="AU16" s="3817">
        <f>AS16+1</f>
        <v/>
      </c>
      <c r="AV16" s="3817">
        <f>AU16+1</f>
        <v/>
      </c>
      <c r="AW16" s="3817">
        <f>AV16+1</f>
        <v/>
      </c>
      <c r="AX16" s="3817">
        <f>AW16+1</f>
        <v/>
      </c>
      <c r="AY16" s="3817">
        <f>AX16+1</f>
        <v/>
      </c>
      <c r="AZ16" s="3817">
        <f>AY16+1</f>
        <v/>
      </c>
      <c r="BA16" s="3817">
        <f>AZ16+1</f>
        <v/>
      </c>
      <c r="BB16" s="3819">
        <f>BA16+1</f>
        <v/>
      </c>
      <c r="BC16" s="3820" t="n"/>
      <c r="BD16" s="3821" t="n"/>
      <c r="BE16" s="3821" t="n"/>
      <c r="BF16" s="3821" t="n"/>
      <c r="BG16" s="3821" t="n"/>
      <c r="BH16" s="3821" t="n"/>
      <c r="BI16" s="3822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799" t="inlineStr">
        <is>
          <t>I</t>
        </is>
      </c>
      <c r="B17" s="577" t="n"/>
      <c r="C17" s="578" t="n"/>
      <c r="D17" s="578" t="n"/>
      <c r="E17" s="578" t="n"/>
      <c r="F17" s="578" t="n"/>
      <c r="G17" s="578" t="n"/>
      <c r="H17" s="579" t="inlineStr">
        <is>
          <t>15</t>
        </is>
      </c>
      <c r="I17" s="578" t="n"/>
      <c r="J17" s="578" t="n"/>
      <c r="K17" s="578" t="n"/>
      <c r="L17" s="578" t="n"/>
      <c r="M17" s="578" t="n"/>
      <c r="N17" s="578" t="n"/>
      <c r="O17" s="578" t="n"/>
      <c r="P17" s="578" t="n"/>
      <c r="Q17" s="579" t="inlineStr">
        <is>
          <t>:</t>
        </is>
      </c>
      <c r="R17" s="579" t="inlineStr">
        <is>
          <t>:</t>
        </is>
      </c>
      <c r="S17" s="580" t="inlineStr">
        <is>
          <t>:</t>
        </is>
      </c>
      <c r="T17" s="580" t="inlineStr">
        <is>
          <t>=</t>
        </is>
      </c>
      <c r="U17" s="580" t="inlineStr">
        <is>
          <t>=</t>
        </is>
      </c>
      <c r="V17" s="580" t="n"/>
      <c r="W17" s="580" t="n"/>
      <c r="X17" s="580" t="n"/>
      <c r="Y17" s="581" t="n"/>
      <c r="Z17" s="579" t="inlineStr">
        <is>
          <t>9</t>
        </is>
      </c>
      <c r="AA17" s="581" t="n"/>
      <c r="AB17" s="581" t="n"/>
      <c r="AC17" s="581" t="n"/>
      <c r="AD17" s="581" t="n"/>
      <c r="AE17" s="579" t="inlineStr">
        <is>
          <t>:</t>
        </is>
      </c>
      <c r="AF17" s="579" t="inlineStr">
        <is>
          <t>:</t>
        </is>
      </c>
      <c r="AG17" s="579" t="inlineStr">
        <is>
          <t>:</t>
        </is>
      </c>
      <c r="AH17" s="580" t="inlineStr">
        <is>
          <t>Х</t>
        </is>
      </c>
      <c r="AI17" s="580" t="inlineStr">
        <is>
          <t>Х</t>
        </is>
      </c>
      <c r="AJ17" s="580" t="inlineStr">
        <is>
          <t>/</t>
        </is>
      </c>
      <c r="AK17" s="580" t="inlineStr">
        <is>
          <t>/</t>
        </is>
      </c>
      <c r="AL17" s="580" t="inlineStr">
        <is>
          <t>/</t>
        </is>
      </c>
      <c r="AM17" s="580" t="inlineStr">
        <is>
          <t>/</t>
        </is>
      </c>
      <c r="AN17" s="580" t="inlineStr">
        <is>
          <t>/</t>
        </is>
      </c>
      <c r="AO17" s="580" t="inlineStr">
        <is>
          <t>/</t>
        </is>
      </c>
      <c r="AP17" s="580" t="inlineStr">
        <is>
          <t>/</t>
        </is>
      </c>
      <c r="AQ17" s="580" t="inlineStr">
        <is>
          <t>/</t>
        </is>
      </c>
      <c r="AR17" s="579" t="inlineStr">
        <is>
          <t>//</t>
        </is>
      </c>
      <c r="AS17" s="82" t="inlineStr">
        <is>
          <t>//</t>
        </is>
      </c>
      <c r="AT17" s="583" t="n"/>
      <c r="AU17" s="3823" t="n"/>
      <c r="AV17" s="585" t="n"/>
      <c r="AW17" s="585" t="n"/>
      <c r="AX17" s="585" t="n"/>
      <c r="AY17" s="585" t="n"/>
      <c r="AZ17" s="585" t="n"/>
      <c r="BA17" s="585" t="n"/>
      <c r="BB17" s="586" t="n"/>
      <c r="BC17" s="1729" t="n">
        <v>24</v>
      </c>
      <c r="BD17" s="1730" t="n">
        <v>6</v>
      </c>
      <c r="BE17" s="1730" t="n">
        <v>2</v>
      </c>
      <c r="BF17" s="1730" t="n">
        <v>8</v>
      </c>
      <c r="BG17" s="1730" t="n">
        <v>2</v>
      </c>
      <c r="BH17" s="1730" t="n">
        <v>2</v>
      </c>
      <c r="BI17" s="3824">
        <f>SUM(BC17:BH17)</f>
        <v/>
      </c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2458" t="inlineStr">
        <is>
          <t>II</t>
        </is>
      </c>
      <c r="B18" s="2459" t="n"/>
      <c r="C18" s="2460" t="n"/>
      <c r="D18" s="2460" t="n"/>
      <c r="E18" s="2460" t="n"/>
      <c r="F18" s="2460" t="n"/>
      <c r="G18" s="2460" t="n"/>
      <c r="H18" s="2460" t="n"/>
      <c r="I18" s="2460" t="n"/>
      <c r="J18" s="2460" t="n"/>
      <c r="K18" s="2460" t="n"/>
      <c r="L18" s="2460" t="n"/>
      <c r="M18" s="2460" t="n"/>
      <c r="N18" s="2460" t="n"/>
      <c r="O18" s="2460" t="n"/>
      <c r="P18" s="2460" t="n"/>
      <c r="Q18" s="2460" t="n"/>
      <c r="R18" s="2460" t="n"/>
      <c r="S18" s="2460" t="n"/>
      <c r="T18" s="2460" t="n"/>
      <c r="U18" s="2460" t="n"/>
      <c r="V18" s="2460" t="n"/>
      <c r="W18" s="2460" t="n"/>
      <c r="X18" s="2460" t="n"/>
      <c r="Y18" s="2460" t="n"/>
      <c r="Z18" s="2460" t="n"/>
      <c r="AA18" s="2460" t="n"/>
      <c r="AB18" s="2460" t="n"/>
      <c r="AC18" s="2460" t="n"/>
      <c r="AD18" s="2461" t="n"/>
      <c r="AE18" s="2461" t="n"/>
      <c r="AF18" s="2461" t="n"/>
      <c r="AG18" s="2461" t="n"/>
      <c r="AH18" s="2461" t="n"/>
      <c r="AI18" s="2460" t="n"/>
      <c r="AJ18" s="2460" t="n"/>
      <c r="AK18" s="2460" t="n"/>
      <c r="AL18" s="2460" t="n"/>
      <c r="AM18" s="2460" t="n"/>
      <c r="AN18" s="2460" t="n"/>
      <c r="AO18" s="2460" t="n"/>
      <c r="AP18" s="2460" t="n"/>
      <c r="AQ18" s="2462" t="n"/>
      <c r="AR18" s="2462" t="n"/>
      <c r="AS18" s="2462" t="n"/>
      <c r="AT18" s="2463" t="n"/>
      <c r="AU18" s="2856" t="n"/>
      <c r="AV18" s="2857" t="n"/>
      <c r="AW18" s="2856" t="n"/>
      <c r="AX18" s="2856" t="n"/>
      <c r="AY18" s="2856" t="n"/>
      <c r="AZ18" s="2462" t="n"/>
      <c r="BA18" s="2462" t="n"/>
      <c r="BB18" s="2856" t="n"/>
      <c r="BC18" s="3825" t="n">
        <v>26</v>
      </c>
      <c r="BD18" s="3826" t="n">
        <v>4</v>
      </c>
      <c r="BE18" s="3826" t="n">
        <v>2</v>
      </c>
      <c r="BF18" s="3826" t="n">
        <v>8</v>
      </c>
      <c r="BG18" s="3826" t="n">
        <v>1</v>
      </c>
      <c r="BH18" s="3826" t="n">
        <v>2</v>
      </c>
      <c r="BI18" s="3827">
        <f>SUM(BC18:BH18)</f>
        <v/>
      </c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88" t="n"/>
      <c r="B19" s="88" t="n"/>
      <c r="C19" s="88" t="n"/>
      <c r="D19" s="88" t="n"/>
      <c r="E19" s="88" t="n"/>
      <c r="F19" s="88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9" t="n"/>
      <c r="AQ19" s="89" t="n"/>
      <c r="AR19" s="89" t="n"/>
      <c r="AS19" s="89" t="n"/>
      <c r="AT19" s="89" t="n"/>
      <c r="AU19" s="89" t="n"/>
      <c r="AV19" s="89" t="n"/>
      <c r="AW19" s="89" t="n"/>
      <c r="AX19" s="89" t="n"/>
      <c r="AY19" s="89" t="n"/>
      <c r="AZ19" s="89" t="n"/>
      <c r="BA19" s="89" t="n"/>
      <c r="BB19" s="88" t="n"/>
      <c r="BC19" s="3825" t="n">
        <v>24</v>
      </c>
      <c r="BD19" s="3826" t="n">
        <v>6</v>
      </c>
      <c r="BE19" s="3826" t="n">
        <v>2</v>
      </c>
      <c r="BF19" s="3826" t="n">
        <v>8</v>
      </c>
      <c r="BG19" s="3826" t="n">
        <v>2</v>
      </c>
      <c r="BH19" s="3826" t="n">
        <v>2</v>
      </c>
      <c r="BI19" s="3827">
        <f>SUM(BC19:BH19)</f>
        <v/>
      </c>
      <c r="BJ19" s="1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90" t="n"/>
      <c r="BK20" s="90" t="n"/>
      <c r="BL20" s="90" t="n"/>
      <c r="BM20" s="90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1" t="n"/>
      <c r="BK22" s="91" t="n"/>
      <c r="BL22" s="91" t="n"/>
      <c r="BM22" s="91" t="n"/>
      <c r="BN22" s="9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1" t="n"/>
      <c r="C23" s="91" t="n"/>
      <c r="D23" s="91" t="n"/>
      <c r="E23" s="91" t="n"/>
      <c r="F23" s="92" t="n"/>
      <c r="G23" s="94" t="n"/>
      <c r="H23" s="94" t="n"/>
      <c r="I23" s="94" t="n"/>
      <c r="J23" s="94" t="n"/>
      <c r="K23" s="94" t="n"/>
      <c r="L23" s="94" t="n"/>
      <c r="M23" s="94" t="n"/>
      <c r="N23" s="94" t="n"/>
      <c r="O23" s="94" t="n"/>
      <c r="P23" s="94" t="n"/>
      <c r="Q23" s="94" t="n"/>
      <c r="R23" s="94" t="n"/>
      <c r="S23" s="91" t="n"/>
      <c r="T23" s="91" t="n"/>
      <c r="U23" s="91" t="n"/>
      <c r="V23" s="91" t="n"/>
      <c r="W23" s="91" t="n"/>
      <c r="X23" s="91" t="n"/>
      <c r="Y23" s="91" t="n"/>
      <c r="Z23" s="91" t="n"/>
      <c r="AA23" s="92" t="n"/>
      <c r="AB23" s="92" t="n"/>
      <c r="AC23" s="94" t="n"/>
      <c r="AD23" s="94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2" t="n"/>
      <c r="AO23" s="92" t="n"/>
      <c r="AP23" s="1450" t="n"/>
      <c r="AQ23" s="94" t="n"/>
      <c r="AR23" s="91" t="n"/>
      <c r="AS23" s="91" t="n"/>
      <c r="AT23" s="91" t="n"/>
      <c r="AU23" s="91" t="n"/>
      <c r="AV23" s="91" t="n"/>
      <c r="AW23" s="91" t="n"/>
      <c r="AX23" s="97" t="n"/>
      <c r="AY23" s="97" t="n"/>
      <c r="AZ23" s="97" t="n"/>
      <c r="BA23" s="97" t="n"/>
      <c r="BB23" s="97" t="n"/>
      <c r="BC23" s="97" t="n"/>
      <c r="BD23" s="97" t="n"/>
      <c r="BE23" s="97" t="n"/>
      <c r="BF23" s="97" t="n"/>
      <c r="BG23" s="97" t="n"/>
      <c r="BH23" s="97" t="n"/>
      <c r="BI23" s="97" t="n"/>
      <c r="BJ23" s="91" t="n"/>
      <c r="BK23" s="91" t="n"/>
      <c r="BL23" s="91" t="n"/>
      <c r="BM23" s="91" t="n"/>
      <c r="BN23" s="9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3828" t="inlineStr">
        <is>
          <t>№
п/п</t>
        </is>
      </c>
      <c r="B25" s="3829" t="n"/>
      <c r="C25" s="3830" t="inlineStr">
        <is>
          <t>Название модуля, учебной дисциплины, курсового проекта                                                     (курсовой работы)</t>
        </is>
      </c>
      <c r="D25" s="661" t="n"/>
      <c r="E25" s="661" t="n"/>
      <c r="F25" s="661" t="n"/>
      <c r="G25" s="661" t="n"/>
      <c r="H25" s="661" t="n"/>
      <c r="I25" s="661" t="n"/>
      <c r="J25" s="661" t="n"/>
      <c r="K25" s="661" t="n"/>
      <c r="L25" s="661" t="n"/>
      <c r="M25" s="661" t="n"/>
      <c r="N25" s="661" t="n"/>
      <c r="O25" s="661" t="n"/>
      <c r="P25" s="661" t="n"/>
      <c r="Q25" s="661" t="n"/>
      <c r="R25" s="661" t="n"/>
      <c r="S25" s="661" t="n"/>
      <c r="T25" s="661" t="n"/>
      <c r="U25" s="661" t="n"/>
      <c r="V25" s="661" t="n"/>
      <c r="W25" s="661" t="n"/>
      <c r="X25" s="661" t="n"/>
      <c r="Y25" s="661" t="n"/>
      <c r="Z25" s="661" t="n"/>
      <c r="AA25" s="661" t="n"/>
      <c r="AB25" s="661" t="n"/>
      <c r="AC25" s="662" t="n"/>
      <c r="AD25" s="3831" t="inlineStr">
        <is>
          <t>Экзамены</t>
        </is>
      </c>
      <c r="AE25" s="3829" t="n"/>
      <c r="AF25" s="3832" t="inlineStr">
        <is>
          <t>Зачеты</t>
        </is>
      </c>
      <c r="AG25" s="3829" t="n"/>
      <c r="AH25" s="3833" t="inlineStr">
        <is>
          <t>Количество академических часов</t>
        </is>
      </c>
      <c r="AI25" s="585" t="n"/>
      <c r="AJ25" s="585" t="n"/>
      <c r="AK25" s="585" t="n"/>
      <c r="AL25" s="585" t="n"/>
      <c r="AM25" s="585" t="n"/>
      <c r="AN25" s="585" t="n"/>
      <c r="AO25" s="585" t="n"/>
      <c r="AP25" s="585" t="n"/>
      <c r="AQ25" s="585" t="n"/>
      <c r="AR25" s="585" t="n"/>
      <c r="AS25" s="3834" t="n"/>
      <c r="AT25" s="598" t="inlineStr">
        <is>
          <t>Распределение по курсам и семестрам</t>
        </is>
      </c>
      <c r="AU25" s="585" t="n"/>
      <c r="AV25" s="585" t="n"/>
      <c r="AW25" s="585" t="n"/>
      <c r="AX25" s="585" t="n"/>
      <c r="AY25" s="585" t="n"/>
      <c r="AZ25" s="585" t="n"/>
      <c r="BA25" s="585" t="n"/>
      <c r="BB25" s="585" t="n"/>
      <c r="BC25" s="585" t="n"/>
      <c r="BD25" s="585" t="n"/>
      <c r="BE25" s="586" t="n"/>
      <c r="BF25" s="3830" t="inlineStr">
        <is>
          <t>Код компетенции</t>
        </is>
      </c>
      <c r="BG25" s="661" t="n"/>
      <c r="BH25" s="661" t="n"/>
      <c r="BI25" s="662" t="n"/>
      <c r="BJ25" s="3835" t="inlineStr">
        <is>
          <t>Учебная дисциплина закреплена за кафедрой</t>
        </is>
      </c>
      <c r="BK25" s="1" t="n"/>
      <c r="BL25" s="1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2138" t="n"/>
      <c r="B26" s="3836" t="n"/>
      <c r="C26" s="2138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14" t="n"/>
      <c r="AD26" s="2138" t="n"/>
      <c r="AE26" s="3836" t="n"/>
      <c r="AF26" s="1" t="n"/>
      <c r="AG26" s="3836" t="n"/>
      <c r="AH26" s="3831" t="inlineStr">
        <is>
          <t>Всего</t>
        </is>
      </c>
      <c r="AI26" s="3829" t="n"/>
      <c r="AJ26" s="3837" t="inlineStr">
        <is>
          <t>Аудиторных</t>
        </is>
      </c>
      <c r="AK26" s="3829" t="n"/>
      <c r="AL26" s="3838" t="inlineStr">
        <is>
          <t>Из них</t>
        </is>
      </c>
      <c r="AM26" s="585" t="n"/>
      <c r="AN26" s="585" t="n"/>
      <c r="AO26" s="585" t="n"/>
      <c r="AP26" s="585" t="n"/>
      <c r="AQ26" s="585" t="n"/>
      <c r="AR26" s="585" t="n"/>
      <c r="AS26" s="3834" t="n"/>
      <c r="AT26" s="3839" t="inlineStr">
        <is>
          <t>I курс</t>
        </is>
      </c>
      <c r="AU26" s="585" t="n"/>
      <c r="AV26" s="585" t="n"/>
      <c r="AW26" s="585" t="n"/>
      <c r="AX26" s="585" t="n"/>
      <c r="AY26" s="585" t="n"/>
      <c r="AZ26" s="585" t="n"/>
      <c r="BA26" s="585" t="n"/>
      <c r="BB26" s="585" t="n"/>
      <c r="BC26" s="585" t="n"/>
      <c r="BD26" s="585" t="n"/>
      <c r="BE26" s="586" t="n"/>
      <c r="BF26" s="2138" t="n"/>
      <c r="BG26" s="1" t="n"/>
      <c r="BH26" s="1" t="n"/>
      <c r="BI26" s="114" t="n"/>
      <c r="BJ26" s="2138" t="n"/>
      <c r="BK26" s="1" t="n"/>
      <c r="BL26" s="1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2138" t="n"/>
      <c r="B27" s="3836" t="n"/>
      <c r="C27" s="2138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14" t="n"/>
      <c r="AD27" s="2138" t="n"/>
      <c r="AE27" s="3836" t="n"/>
      <c r="AF27" s="1" t="n"/>
      <c r="AG27" s="3836" t="n"/>
      <c r="AH27" s="2138" t="n"/>
      <c r="AI27" s="3836" t="n"/>
      <c r="AJ27" s="561" t="n"/>
      <c r="AK27" s="3836" t="n"/>
      <c r="AL27" s="3840" t="inlineStr">
        <is>
          <t>Лекции</t>
        </is>
      </c>
      <c r="AM27" s="695" t="n"/>
      <c r="AN27" s="3841" t="inlineStr">
        <is>
          <t>Лабораторные</t>
        </is>
      </c>
      <c r="AO27" s="695" t="n"/>
      <c r="AP27" s="3841" t="inlineStr">
        <is>
          <t>Практические</t>
        </is>
      </c>
      <c r="AQ27" s="695" t="n"/>
      <c r="AR27" s="3841" t="inlineStr">
        <is>
          <t>Семинарские</t>
        </is>
      </c>
      <c r="AS27" s="695" t="n"/>
      <c r="AT27" s="3842" t="inlineStr">
        <is>
          <t>1 семестр,</t>
        </is>
      </c>
      <c r="AU27" s="1997" t="n"/>
      <c r="AV27" s="1997" t="n"/>
      <c r="AW27" s="1997" t="n"/>
      <c r="AX27" s="1997" t="n"/>
      <c r="AY27" s="1998" t="n"/>
      <c r="AZ27" s="3843" t="inlineStr">
        <is>
          <t>2 семестр,</t>
        </is>
      </c>
      <c r="BA27" s="1997" t="n"/>
      <c r="BB27" s="1997" t="n"/>
      <c r="BC27" s="1997" t="n"/>
      <c r="BD27" s="1997" t="n"/>
      <c r="BE27" s="3844" t="n"/>
      <c r="BF27" s="2138" t="n"/>
      <c r="BG27" s="1" t="n"/>
      <c r="BH27" s="1" t="n"/>
      <c r="BI27" s="114" t="n"/>
      <c r="BJ27" s="2138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2138" t="n"/>
      <c r="B28" s="3836" t="n"/>
      <c r="C28" s="2138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14" t="n"/>
      <c r="AD28" s="2138" t="n"/>
      <c r="AE28" s="3836" t="n"/>
      <c r="AF28" s="1" t="n"/>
      <c r="AG28" s="3836" t="n"/>
      <c r="AH28" s="2138" t="n"/>
      <c r="AI28" s="3836" t="n"/>
      <c r="AJ28" s="561" t="n"/>
      <c r="AK28" s="3836" t="n"/>
      <c r="AL28" s="2138" t="n"/>
      <c r="AM28" s="701" t="n"/>
      <c r="AN28" s="561" t="n"/>
      <c r="AO28" s="701" t="n"/>
      <c r="AP28" s="561" t="n"/>
      <c r="AQ28" s="701" t="n"/>
      <c r="AR28" s="561" t="n"/>
      <c r="AS28" s="701" t="n"/>
      <c r="AT28" s="3845" t="n">
        <v>15</v>
      </c>
      <c r="AU28" s="131" t="n"/>
      <c r="AV28" s="2565" t="inlineStr">
        <is>
          <t>недель</t>
        </is>
      </c>
      <c r="AW28" s="131" t="n"/>
      <c r="AX28" s="131" t="n"/>
      <c r="AY28" s="179" t="n"/>
      <c r="AZ28" s="2612" t="n">
        <v>9</v>
      </c>
      <c r="BA28" s="131" t="n"/>
      <c r="BB28" s="3846" t="inlineStr">
        <is>
          <t>недель</t>
        </is>
      </c>
      <c r="BC28" s="131" t="n"/>
      <c r="BD28" s="131" t="n"/>
      <c r="BE28" s="1532" t="n"/>
      <c r="BF28" s="2138" t="n"/>
      <c r="BG28" s="1" t="n"/>
      <c r="BH28" s="1" t="n"/>
      <c r="BI28" s="114" t="n"/>
      <c r="BJ28" s="2138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3847" t="n"/>
      <c r="B29" s="3848" t="n"/>
      <c r="C29" s="3420" t="n"/>
      <c r="D29" s="44" t="n"/>
      <c r="E29" s="44" t="n"/>
      <c r="F29" s="44" t="n"/>
      <c r="G29" s="44" t="n"/>
      <c r="H29" s="44" t="n"/>
      <c r="I29" s="44" t="n"/>
      <c r="J29" s="44" t="n"/>
      <c r="K29" s="44" t="n"/>
      <c r="L29" s="44" t="n"/>
      <c r="M29" s="44" t="n"/>
      <c r="N29" s="44" t="n"/>
      <c r="O29" s="44" t="n"/>
      <c r="P29" s="44" t="n"/>
      <c r="Q29" s="44" t="n"/>
      <c r="R29" s="44" t="n"/>
      <c r="S29" s="44" t="n"/>
      <c r="T29" s="44" t="n"/>
      <c r="U29" s="44" t="n"/>
      <c r="V29" s="44" t="n"/>
      <c r="W29" s="44" t="n"/>
      <c r="X29" s="44" t="n"/>
      <c r="Y29" s="44" t="n"/>
      <c r="Z29" s="44" t="n"/>
      <c r="AA29" s="44" t="n"/>
      <c r="AB29" s="44" t="n"/>
      <c r="AC29" s="137" t="n"/>
      <c r="AD29" s="3847" t="n"/>
      <c r="AE29" s="3848" t="n"/>
      <c r="AF29" s="3849" t="n"/>
      <c r="AG29" s="3848" t="n"/>
      <c r="AH29" s="3847" t="n"/>
      <c r="AI29" s="3848" t="n"/>
      <c r="AJ29" s="3850" t="n"/>
      <c r="AK29" s="3848" t="n"/>
      <c r="AL29" s="3847" t="n"/>
      <c r="AM29" s="3851" t="n"/>
      <c r="AN29" s="3850" t="n"/>
      <c r="AO29" s="3851" t="n"/>
      <c r="AP29" s="3850" t="n"/>
      <c r="AQ29" s="3851" t="n"/>
      <c r="AR29" s="3850" t="n"/>
      <c r="AS29" s="3851" t="n"/>
      <c r="AT29" s="3852" t="inlineStr">
        <is>
          <t>Всего часов</t>
        </is>
      </c>
      <c r="AU29" s="2322" t="n"/>
      <c r="AV29" s="3853" t="inlineStr">
        <is>
          <t>Ауд.часов</t>
        </is>
      </c>
      <c r="AW29" s="1059" t="n"/>
      <c r="AX29" s="3853" t="inlineStr">
        <is>
          <t>Зач.единиц</t>
        </is>
      </c>
      <c r="AY29" s="1059" t="n"/>
      <c r="AZ29" s="3853" t="inlineStr">
        <is>
          <t>Всего часов</t>
        </is>
      </c>
      <c r="BA29" s="1059" t="n"/>
      <c r="BB29" s="3853" t="inlineStr">
        <is>
          <t>Ауд.часов</t>
        </is>
      </c>
      <c r="BC29" s="1059" t="n"/>
      <c r="BD29" s="3853" t="inlineStr">
        <is>
          <t>Зач.единиц</t>
        </is>
      </c>
      <c r="BE29" s="1059" t="n"/>
      <c r="BF29" s="3420" t="n"/>
      <c r="BG29" s="44" t="n"/>
      <c r="BH29" s="44" t="n"/>
      <c r="BI29" s="137" t="n"/>
      <c r="BJ29" s="2138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3854" t="n">
        <v>1</v>
      </c>
      <c r="B30" s="3834" t="n"/>
      <c r="C30" s="1528" t="inlineStr">
        <is>
          <t>Государственный компонент</t>
        </is>
      </c>
      <c r="D30" s="585" t="n"/>
      <c r="E30" s="585" t="n"/>
      <c r="F30" s="585" t="n"/>
      <c r="G30" s="585" t="n"/>
      <c r="H30" s="585" t="n"/>
      <c r="I30" s="585" t="n"/>
      <c r="J30" s="585" t="n"/>
      <c r="K30" s="585" t="n"/>
      <c r="L30" s="585" t="n"/>
      <c r="M30" s="585" t="n"/>
      <c r="N30" s="585" t="n"/>
      <c r="O30" s="585" t="n"/>
      <c r="P30" s="585" t="n"/>
      <c r="Q30" s="585" t="n"/>
      <c r="R30" s="585" t="n"/>
      <c r="S30" s="585" t="n"/>
      <c r="T30" s="585" t="n"/>
      <c r="U30" s="585" t="n"/>
      <c r="V30" s="585" t="n"/>
      <c r="W30" s="585" t="n"/>
      <c r="X30" s="585" t="n"/>
      <c r="Y30" s="585" t="n"/>
      <c r="Z30" s="585" t="n"/>
      <c r="AA30" s="585" t="n"/>
      <c r="AB30" s="585" t="n"/>
      <c r="AC30" s="586" t="n"/>
      <c r="AD30" s="3855" t="n"/>
      <c r="AE30" s="3856" t="n"/>
      <c r="AF30" s="3857" t="n"/>
      <c r="AG30" s="3857" t="n"/>
      <c r="AH30" s="1185">
        <f>AH31+AH34</f>
        <v/>
      </c>
      <c r="AI30" s="613" t="n"/>
      <c r="AJ30" s="3354">
        <f>AJ31+AJ34</f>
        <v/>
      </c>
      <c r="AK30" s="613" t="n"/>
      <c r="AL30" s="1185">
        <f>AL31+AL34</f>
        <v/>
      </c>
      <c r="AM30" s="613" t="n"/>
      <c r="AN30" s="3354">
        <f>AN31+AN34</f>
        <v/>
      </c>
      <c r="AO30" s="613" t="n"/>
      <c r="AP30" s="3354">
        <f>AP31+AP34</f>
        <v/>
      </c>
      <c r="AQ30" s="613" t="n"/>
      <c r="AR30" s="3354">
        <f>AR31+AR34</f>
        <v/>
      </c>
      <c r="AS30" s="613" t="n"/>
      <c r="AT30" s="612">
        <f>AT31+AT34</f>
        <v/>
      </c>
      <c r="AU30" s="613" t="n"/>
      <c r="AV30" s="3354">
        <f>AV31+AV34</f>
        <v/>
      </c>
      <c r="AW30" s="613" t="n"/>
      <c r="AX30" s="3354">
        <f>AX31+AX34</f>
        <v/>
      </c>
      <c r="AY30" s="613" t="n"/>
      <c r="AZ30" s="616" t="n"/>
      <c r="BA30" s="613" t="n"/>
      <c r="BB30" s="3354" t="n"/>
      <c r="BC30" s="613" t="n"/>
      <c r="BD30" s="3354" t="n"/>
      <c r="BE30" s="613" t="n"/>
      <c r="BF30" s="3858" t="n"/>
      <c r="BG30" s="585" t="n"/>
      <c r="BH30" s="585" t="n"/>
      <c r="BI30" s="586" t="n"/>
      <c r="BJ30" s="1070" t="n"/>
      <c r="BK30" s="247" t="n"/>
      <c r="BL30" s="247" t="n"/>
      <c r="BM30" s="247" t="n"/>
      <c r="BN30" s="247" t="n"/>
      <c r="BO30" s="247" t="n"/>
      <c r="BP30" s="247" t="n"/>
      <c r="BQ30" s="247" t="n"/>
      <c r="BR30" s="247" t="n"/>
      <c r="BS30" s="247" t="n"/>
      <c r="BT30" s="247" t="n"/>
      <c r="BU30" s="247" t="n"/>
      <c r="BV30" s="247" t="n"/>
      <c r="BW30" s="247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3859" t="inlineStr">
        <is>
          <t xml:space="preserve">1.1 </t>
        </is>
      </c>
      <c r="B31" s="3860" t="n"/>
      <c r="C31" s="1186" t="inlineStr">
        <is>
          <t>Модуль "Научно-исследовательская работа"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61" t="n"/>
      <c r="AD31" s="3861" t="n"/>
      <c r="AE31" s="3862" t="n"/>
      <c r="AF31" s="3863" t="n"/>
      <c r="AG31" s="3863" t="n"/>
      <c r="AH31" s="3864">
        <f>AH32+AH33</f>
        <v/>
      </c>
      <c r="AI31" s="1998" t="n"/>
      <c r="AJ31" s="3865">
        <f>AJ32+AJ33</f>
        <v/>
      </c>
      <c r="AK31" s="1998" t="n"/>
      <c r="AL31" s="3864">
        <f>AL32+AL33</f>
        <v/>
      </c>
      <c r="AM31" s="1998" t="n"/>
      <c r="AN31" s="3865">
        <f>AN32+AN33</f>
        <v/>
      </c>
      <c r="AO31" s="1998" t="n"/>
      <c r="AP31" s="3865" t="n"/>
      <c r="AQ31" s="1998" t="n"/>
      <c r="AR31" s="3865" t="n"/>
      <c r="AS31" s="1998" t="n"/>
      <c r="AT31" s="3500">
        <f>AX31*36</f>
        <v/>
      </c>
      <c r="AU31" s="1998" t="n"/>
      <c r="AV31" s="3865">
        <f>AV32+AV33</f>
        <v/>
      </c>
      <c r="AW31" s="1998" t="n"/>
      <c r="AX31" s="3865">
        <f>AX32+AX33</f>
        <v/>
      </c>
      <c r="AY31" s="1998" t="n"/>
      <c r="AZ31" s="3712" t="n"/>
      <c r="BA31" s="1998" t="n"/>
      <c r="BB31" s="3866" t="n"/>
      <c r="BC31" s="1998" t="n"/>
      <c r="BD31" s="3866" t="n"/>
      <c r="BE31" s="1998" t="n"/>
      <c r="BF31" s="3867" t="n"/>
      <c r="BG31" s="206" t="n"/>
      <c r="BH31" s="206" t="n"/>
      <c r="BI31" s="207" t="n"/>
      <c r="BJ31" s="1070" t="n"/>
      <c r="BK31" s="247" t="n"/>
      <c r="BL31" s="247" t="n"/>
      <c r="BM31" s="247" t="n"/>
      <c r="BN31" s="247" t="n"/>
      <c r="BO31" s="247" t="n"/>
      <c r="BP31" s="247" t="n"/>
      <c r="BQ31" s="247" t="n"/>
      <c r="BR31" s="247" t="n"/>
      <c r="BS31" s="247" t="n"/>
      <c r="BT31" s="247" t="n"/>
      <c r="BU31" s="247" t="n"/>
      <c r="BV31" s="247" t="n"/>
      <c r="BW31" s="247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3868" t="inlineStr">
        <is>
          <t>1.1.1</t>
        </is>
      </c>
      <c r="B32" s="3869" t="n"/>
      <c r="C32" s="3870" t="inlineStr">
        <is>
          <t>Научно-исследовательский семинар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1" t="n"/>
      <c r="Z32" s="131" t="n"/>
      <c r="AA32" s="131" t="n"/>
      <c r="AB32" s="131" t="n"/>
      <c r="AC32" s="132" t="n"/>
      <c r="AD32" s="3871" t="n"/>
      <c r="AE32" s="3869" t="n"/>
      <c r="AF32" s="3872" t="n">
        <v>1</v>
      </c>
      <c r="AG32" s="1532" t="n"/>
      <c r="AH32" s="178">
        <f>AT32+AZ32</f>
        <v/>
      </c>
      <c r="AI32" s="179" t="n"/>
      <c r="AJ32" s="350">
        <f>AL32+AN32+AP32+AR32</f>
        <v/>
      </c>
      <c r="AK32" s="179" t="n"/>
      <c r="AL32" s="225" t="n">
        <v>18</v>
      </c>
      <c r="AM32" s="179" t="n"/>
      <c r="AN32" s="350" t="n">
        <v>18</v>
      </c>
      <c r="AO32" s="179" t="n"/>
      <c r="AP32" s="350" t="n"/>
      <c r="AQ32" s="179" t="n"/>
      <c r="AR32" s="350" t="n"/>
      <c r="AS32" s="179" t="n"/>
      <c r="AT32" s="225">
        <f>AX32*36</f>
        <v/>
      </c>
      <c r="AU32" s="179" t="n"/>
      <c r="AV32" s="350" t="n">
        <v>36</v>
      </c>
      <c r="AW32" s="179" t="n"/>
      <c r="AX32" s="93" t="n">
        <v>3</v>
      </c>
      <c r="AY32" s="128" t="n"/>
      <c r="AZ32" s="180" t="n"/>
      <c r="BA32" s="179" t="n"/>
      <c r="BB32" s="350" t="n"/>
      <c r="BC32" s="179" t="n"/>
      <c r="BD32" s="350" t="n"/>
      <c r="BE32" s="179" t="n"/>
      <c r="BF32" s="3873" t="inlineStr">
        <is>
          <t>УК-1,4,5,6</t>
        </is>
      </c>
      <c r="BG32" s="131" t="n"/>
      <c r="BH32" s="131" t="n"/>
      <c r="BI32" s="132" t="n"/>
      <c r="BJ32" s="1070" t="inlineStr">
        <is>
          <t>ФХМиОК</t>
        </is>
      </c>
      <c r="BK32" s="247" t="n"/>
      <c r="BL32" s="247" t="n"/>
      <c r="BM32" s="247" t="n"/>
      <c r="BN32" s="247" t="n"/>
      <c r="BO32" s="247" t="n"/>
      <c r="BP32" s="247" t="n"/>
      <c r="BQ32" s="247" t="n"/>
      <c r="BR32" s="247" t="n"/>
      <c r="BS32" s="247" t="n"/>
      <c r="BT32" s="247" t="n"/>
      <c r="BU32" s="247" t="n"/>
      <c r="BV32" s="247" t="n"/>
      <c r="BW32" s="247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3868" t="inlineStr">
        <is>
          <t>1.1.2</t>
        </is>
      </c>
      <c r="B33" s="3869" t="n"/>
      <c r="C33" s="3870" t="inlineStr">
        <is>
          <t>Применение статистических техник в научных исследованиях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2" t="n"/>
      <c r="AD33" s="3871" t="n"/>
      <c r="AE33" s="3869" t="n"/>
      <c r="AF33" s="3872" t="n">
        <v>1</v>
      </c>
      <c r="AG33" s="1532" t="n"/>
      <c r="AH33" s="178">
        <f>AT33+BA33</f>
        <v/>
      </c>
      <c r="AI33" s="179" t="n"/>
      <c r="AJ33" s="350">
        <f>AL33+AN33+AP33+AR33</f>
        <v/>
      </c>
      <c r="AK33" s="179" t="n"/>
      <c r="AL33" s="225" t="n">
        <v>18</v>
      </c>
      <c r="AM33" s="179" t="n"/>
      <c r="AN33" s="350" t="n">
        <v>18</v>
      </c>
      <c r="AO33" s="179" t="n"/>
      <c r="AP33" s="350" t="n"/>
      <c r="AQ33" s="179" t="n"/>
      <c r="AR33" s="350" t="n"/>
      <c r="AS33" s="179" t="n"/>
      <c r="AT33" s="225">
        <f>AX33*36</f>
        <v/>
      </c>
      <c r="AU33" s="179" t="n"/>
      <c r="AV33" s="350" t="n">
        <v>36</v>
      </c>
      <c r="AW33" s="179" t="n"/>
      <c r="AX33" s="93" t="n">
        <v>3</v>
      </c>
      <c r="AY33" s="128" t="n"/>
      <c r="AZ33" s="180">
        <f>BD33*36</f>
        <v/>
      </c>
      <c r="BA33" s="179" t="n"/>
      <c r="BB33" s="350" t="n"/>
      <c r="BC33" s="179" t="n"/>
      <c r="BD33" s="350" t="n"/>
      <c r="BE33" s="179" t="n"/>
      <c r="BF33" s="3873" t="inlineStr">
        <is>
          <t>УК-2</t>
        </is>
      </c>
      <c r="BG33" s="131" t="n"/>
      <c r="BH33" s="131" t="n"/>
      <c r="BI33" s="132" t="n"/>
      <c r="BJ33" s="1070" t="inlineStr">
        <is>
          <t>ФХМиОК</t>
        </is>
      </c>
      <c r="BK33" s="247" t="n"/>
      <c r="BL33" s="247" t="n"/>
      <c r="BM33" s="247" t="n"/>
      <c r="BN33" s="247" t="n"/>
      <c r="BO33" s="247" t="n"/>
      <c r="BP33" s="247" t="n"/>
      <c r="BQ33" s="247" t="n"/>
      <c r="BR33" s="247" t="n"/>
      <c r="BS33" s="247" t="n"/>
      <c r="BT33" s="247" t="n"/>
      <c r="BU33" s="247" t="n"/>
      <c r="BV33" s="247" t="n"/>
      <c r="BW33" s="247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3874" t="inlineStr">
        <is>
          <t>1.2</t>
        </is>
      </c>
      <c r="B34" s="3869" t="n"/>
      <c r="C34" s="3875" t="inlineStr">
        <is>
          <t>Модуль "Системный менеджмент"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2" t="n"/>
      <c r="AD34" s="3871" t="n"/>
      <c r="AE34" s="3869" t="n"/>
      <c r="AF34" s="3876" t="n"/>
      <c r="AG34" s="367" t="n"/>
      <c r="AH34" s="185">
        <f>SUM(AH35:AI38)</f>
        <v/>
      </c>
      <c r="AI34" s="179" t="n"/>
      <c r="AJ34" s="352">
        <f>AL34+AN34+AP34+AR34</f>
        <v/>
      </c>
      <c r="AK34" s="179" t="n"/>
      <c r="AL34" s="222">
        <f>SUM(AL35:AM38)</f>
        <v/>
      </c>
      <c r="AM34" s="179" t="n"/>
      <c r="AN34" s="352" t="n"/>
      <c r="AO34" s="179" t="n"/>
      <c r="AP34" s="352">
        <f>SUM(AP35:AQ38)</f>
        <v/>
      </c>
      <c r="AQ34" s="179" t="n"/>
      <c r="AR34" s="352">
        <f>SUM(AR35:AS38)</f>
        <v/>
      </c>
      <c r="AS34" s="179" t="n"/>
      <c r="AT34" s="222">
        <f>SUM(AT35:AU38)</f>
        <v/>
      </c>
      <c r="AU34" s="179" t="n"/>
      <c r="AV34" s="352">
        <f>SUM(AV35:AW38)</f>
        <v/>
      </c>
      <c r="AW34" s="179" t="n"/>
      <c r="AX34" s="95">
        <f>SUM(AX35:AY38)</f>
        <v/>
      </c>
      <c r="AY34" s="128" t="n"/>
      <c r="AZ34" s="180">
        <f>BD34*36</f>
        <v/>
      </c>
      <c r="BA34" s="179" t="n"/>
      <c r="BB34" s="350" t="n"/>
      <c r="BC34" s="179" t="n"/>
      <c r="BD34" s="350" t="n"/>
      <c r="BE34" s="179" t="n"/>
      <c r="BF34" s="3877" t="n"/>
      <c r="BG34" s="131" t="n"/>
      <c r="BH34" s="131" t="n"/>
      <c r="BI34" s="132" t="n"/>
      <c r="BJ34" s="1070" t="n"/>
      <c r="BK34" s="247" t="n"/>
      <c r="BL34" s="247" t="n"/>
      <c r="BM34" s="247" t="n"/>
      <c r="BN34" s="247" t="n"/>
      <c r="BO34" s="247" t="n"/>
      <c r="BP34" s="247" t="n"/>
      <c r="BQ34" s="247" t="n"/>
      <c r="BR34" s="247" t="n"/>
      <c r="BS34" s="247" t="n"/>
      <c r="BT34" s="247" t="n"/>
      <c r="BU34" s="247" t="n"/>
      <c r="BV34" s="247" t="n"/>
      <c r="BW34" s="247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3878" t="inlineStr">
        <is>
          <t>1.2.1</t>
        </is>
      </c>
      <c r="B35" s="1532" t="n"/>
      <c r="C35" s="3870" t="inlineStr">
        <is>
          <t>Психология управления и этика деловых отношений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2" t="n"/>
      <c r="AD35" s="3872" t="n"/>
      <c r="AE35" s="1532" t="n"/>
      <c r="AF35" s="3872" t="n">
        <v>1</v>
      </c>
      <c r="AG35" s="1532" t="n"/>
      <c r="AH35" s="178">
        <f>AT35</f>
        <v/>
      </c>
      <c r="AI35" s="179" t="n"/>
      <c r="AJ35" s="350">
        <f>AL35+AN35+AP35+AR35</f>
        <v/>
      </c>
      <c r="AK35" s="179" t="n"/>
      <c r="AL35" s="225" t="n">
        <v>18</v>
      </c>
      <c r="AM35" s="179" t="n"/>
      <c r="AN35" s="3879" t="n"/>
      <c r="AO35" s="179" t="n"/>
      <c r="AP35" s="350" t="n"/>
      <c r="AQ35" s="179" t="n"/>
      <c r="AR35" s="350" t="n">
        <v>18</v>
      </c>
      <c r="AS35" s="179" t="n"/>
      <c r="AT35" s="225" t="n">
        <v>94</v>
      </c>
      <c r="AU35" s="179" t="n"/>
      <c r="AV35" s="350" t="n">
        <v>36</v>
      </c>
      <c r="AW35" s="179" t="n"/>
      <c r="AX35" s="93" t="n">
        <v>3</v>
      </c>
      <c r="AY35" s="128" t="n"/>
      <c r="AZ35" s="180">
        <f>BD35*36</f>
        <v/>
      </c>
      <c r="BA35" s="179" t="n"/>
      <c r="BB35" s="350" t="n"/>
      <c r="BC35" s="179" t="n"/>
      <c r="BD35" s="350" t="n"/>
      <c r="BE35" s="179" t="n"/>
      <c r="BF35" s="3873" t="inlineStr">
        <is>
          <t>УК-4,7</t>
        </is>
      </c>
      <c r="BG35" s="131" t="n"/>
      <c r="BH35" s="131" t="n"/>
      <c r="BI35" s="132" t="n"/>
      <c r="BJ35" s="1070" t="inlineStr">
        <is>
          <t>ФХМиОК</t>
        </is>
      </c>
      <c r="BK35" s="2737" t="n"/>
      <c r="BL35" s="2737" t="n"/>
      <c r="BM35" s="2737" t="n"/>
      <c r="BN35" s="2737" t="n"/>
      <c r="BO35" s="2737" t="n"/>
      <c r="BP35" s="2737" t="n"/>
      <c r="BQ35" s="2737" t="n"/>
      <c r="BR35" s="2737" t="n"/>
      <c r="BS35" s="2737" t="n"/>
      <c r="BT35" s="2737" t="n"/>
      <c r="BU35" s="2737" t="n"/>
      <c r="BV35" s="2737" t="n"/>
      <c r="BW35" s="2737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3878" t="inlineStr">
        <is>
          <t>1.2.2</t>
        </is>
      </c>
      <c r="B36" s="1532" t="n"/>
      <c r="C36" s="3870" t="inlineStr">
        <is>
          <t>Реализация концепции устойчивого развития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1" t="n"/>
      <c r="X36" s="131" t="n"/>
      <c r="Y36" s="131" t="n"/>
      <c r="Z36" s="131" t="n"/>
      <c r="AA36" s="131" t="n"/>
      <c r="AB36" s="131" t="n"/>
      <c r="AC36" s="132" t="n"/>
      <c r="AD36" s="3876" t="n"/>
      <c r="AE36" s="3880" t="n"/>
      <c r="AF36" s="3872" t="n">
        <v>1</v>
      </c>
      <c r="AG36" s="1532" t="n"/>
      <c r="AH36" s="178">
        <f>AT36+BA36</f>
        <v/>
      </c>
      <c r="AI36" s="179" t="n"/>
      <c r="AJ36" s="350">
        <f>AL36+AN36+AP36+AR36</f>
        <v/>
      </c>
      <c r="AK36" s="179" t="n"/>
      <c r="AL36" s="225" t="n">
        <v>18</v>
      </c>
      <c r="AM36" s="179" t="n"/>
      <c r="AN36" s="350" t="n"/>
      <c r="AO36" s="179" t="n"/>
      <c r="AP36" s="350" t="n"/>
      <c r="AQ36" s="179" t="n"/>
      <c r="AR36" s="350" t="n">
        <v>18</v>
      </c>
      <c r="AS36" s="179" t="n"/>
      <c r="AT36" s="225" t="n">
        <v>94</v>
      </c>
      <c r="AU36" s="179" t="n"/>
      <c r="AV36" s="350" t="n">
        <v>36</v>
      </c>
      <c r="AW36" s="179" t="n"/>
      <c r="AX36" s="93" t="n">
        <v>3</v>
      </c>
      <c r="AY36" s="128" t="n"/>
      <c r="AZ36" s="180">
        <f>BD36*36</f>
        <v/>
      </c>
      <c r="BA36" s="179" t="n"/>
      <c r="BB36" s="350" t="n"/>
      <c r="BC36" s="179" t="n"/>
      <c r="BD36" s="350" t="n"/>
      <c r="BE36" s="179" t="n"/>
      <c r="BF36" s="3873" t="inlineStr">
        <is>
          <t>УК-5</t>
        </is>
      </c>
      <c r="BG36" s="131" t="n"/>
      <c r="BH36" s="131" t="n"/>
      <c r="BI36" s="132" t="n"/>
      <c r="BJ36" s="1070" t="inlineStr">
        <is>
          <t>ФХМиОК</t>
        </is>
      </c>
      <c r="BK36" s="247" t="n"/>
      <c r="BL36" s="247" t="n"/>
      <c r="BM36" s="247" t="n"/>
      <c r="BN36" s="247" t="n"/>
      <c r="BO36" s="247" t="n"/>
      <c r="BP36" s="247" t="n"/>
      <c r="BQ36" s="247" t="n"/>
      <c r="BR36" s="247" t="n"/>
      <c r="BS36" s="247" t="n"/>
      <c r="BT36" s="247" t="n"/>
      <c r="BU36" s="247" t="n"/>
      <c r="BV36" s="247" t="n"/>
      <c r="BW36" s="247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3878" t="inlineStr">
        <is>
          <t>1.2.3</t>
        </is>
      </c>
      <c r="B37" s="1532" t="n"/>
      <c r="C37" s="3870" t="inlineStr">
        <is>
          <t>Менеджмент рисков</t>
        </is>
      </c>
      <c r="D37" s="131" t="n"/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1" t="n"/>
      <c r="Z37" s="131" t="n"/>
      <c r="AA37" s="131" t="n"/>
      <c r="AB37" s="131" t="n"/>
      <c r="AC37" s="132" t="n"/>
      <c r="AD37" s="3872" t="n">
        <v>1</v>
      </c>
      <c r="AE37" s="1532" t="n"/>
      <c r="AF37" s="735" t="n"/>
      <c r="AG37" s="735" t="n"/>
      <c r="AH37" s="178">
        <f>AT37+BA37</f>
        <v/>
      </c>
      <c r="AI37" s="179" t="n"/>
      <c r="AJ37" s="350">
        <f>AL37+AN37+AP37+AR37</f>
        <v/>
      </c>
      <c r="AK37" s="179" t="n"/>
      <c r="AL37" s="225" t="n">
        <v>18</v>
      </c>
      <c r="AM37" s="179" t="n"/>
      <c r="AN37" s="350" t="n"/>
      <c r="AO37" s="179" t="n"/>
      <c r="AP37" s="350" t="n">
        <v>18</v>
      </c>
      <c r="AQ37" s="179" t="n"/>
      <c r="AR37" s="350" t="n"/>
      <c r="AS37" s="179" t="n"/>
      <c r="AT37" s="225">
        <f>AX37*36</f>
        <v/>
      </c>
      <c r="AU37" s="179" t="n"/>
      <c r="AV37" s="350" t="n">
        <v>36</v>
      </c>
      <c r="AW37" s="179" t="n"/>
      <c r="AX37" s="93" t="n">
        <v>3</v>
      </c>
      <c r="AY37" s="128" t="n"/>
      <c r="AZ37" s="180">
        <f>BD37*36</f>
        <v/>
      </c>
      <c r="BA37" s="179" t="n"/>
      <c r="BB37" s="352" t="n"/>
      <c r="BC37" s="179" t="n"/>
      <c r="BD37" s="352" t="n"/>
      <c r="BE37" s="179" t="n"/>
      <c r="BF37" s="3873" t="inlineStr">
        <is>
          <t>УК-6; УПК-1</t>
        </is>
      </c>
      <c r="BG37" s="131" t="n"/>
      <c r="BH37" s="131" t="n"/>
      <c r="BI37" s="132" t="n"/>
      <c r="BJ37" s="1070" t="inlineStr">
        <is>
          <t>ФХМиОК</t>
        </is>
      </c>
      <c r="BK37" s="2737" t="n"/>
      <c r="BL37" s="2737" t="n"/>
      <c r="BM37" s="2737" t="n"/>
      <c r="BN37" s="2737" t="n"/>
      <c r="BO37" s="2737" t="n"/>
      <c r="BP37" s="2737" t="n"/>
      <c r="BQ37" s="2737" t="n"/>
      <c r="BR37" s="2737" t="n"/>
      <c r="BS37" s="2737" t="n"/>
      <c r="BT37" s="2737" t="n"/>
      <c r="BU37" s="2737" t="n"/>
      <c r="BV37" s="2737" t="n"/>
      <c r="BW37" s="2737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264" t="inlineStr">
        <is>
          <t>1.2.4</t>
        </is>
      </c>
      <c r="B38" s="195" t="n"/>
      <c r="C38" s="1536" t="inlineStr">
        <is>
          <t>Процессы систем менеджмента</t>
        </is>
      </c>
      <c r="D38" s="194" t="n"/>
      <c r="E38" s="194" t="n"/>
      <c r="F38" s="194" t="n"/>
      <c r="G38" s="194" t="n"/>
      <c r="H38" s="194" t="n"/>
      <c r="I38" s="194" t="n"/>
      <c r="J38" s="194" t="n"/>
      <c r="K38" s="194" t="n"/>
      <c r="L38" s="194" t="n"/>
      <c r="M38" s="194" t="n"/>
      <c r="N38" s="194" t="n"/>
      <c r="O38" s="194" t="n"/>
      <c r="P38" s="194" t="n"/>
      <c r="Q38" s="194" t="n"/>
      <c r="R38" s="194" t="n"/>
      <c r="S38" s="194" t="n"/>
      <c r="T38" s="194" t="n"/>
      <c r="U38" s="194" t="n"/>
      <c r="V38" s="194" t="n"/>
      <c r="W38" s="194" t="n"/>
      <c r="X38" s="194" t="n"/>
      <c r="Y38" s="194" t="n"/>
      <c r="Z38" s="194" t="n"/>
      <c r="AA38" s="194" t="n"/>
      <c r="AB38" s="194" t="n"/>
      <c r="AC38" s="195" t="n"/>
      <c r="AD38" s="263" t="n">
        <v>1</v>
      </c>
      <c r="AE38" s="195" t="n"/>
      <c r="AF38" s="762" t="n"/>
      <c r="AG38" s="762" t="n"/>
      <c r="AH38" s="3881">
        <f>AT38+BA38</f>
        <v/>
      </c>
      <c r="AI38" s="1059" t="n"/>
      <c r="AJ38" s="1538">
        <f>AL38+AN38+AP38+AR38</f>
        <v/>
      </c>
      <c r="AK38" s="1059" t="n"/>
      <c r="AL38" s="1855" t="n">
        <v>18</v>
      </c>
      <c r="AM38" s="1059" t="n"/>
      <c r="AN38" s="1538" t="n"/>
      <c r="AO38" s="1059" t="n"/>
      <c r="AP38" s="1538" t="n">
        <v>18</v>
      </c>
      <c r="AQ38" s="1059" t="n"/>
      <c r="AR38" s="1538" t="n"/>
      <c r="AS38" s="1059" t="n"/>
      <c r="AT38" s="1855">
        <f>AX38*36</f>
        <v/>
      </c>
      <c r="AU38" s="1059" t="n"/>
      <c r="AV38" s="1538" t="n">
        <v>36</v>
      </c>
      <c r="AW38" s="1059" t="n"/>
      <c r="AX38" s="1538" t="n">
        <v>3</v>
      </c>
      <c r="AY38" s="1059" t="n"/>
      <c r="AZ38" s="1991">
        <f>BD38*36</f>
        <v/>
      </c>
      <c r="BA38" s="1059" t="n"/>
      <c r="BB38" s="1538" t="n"/>
      <c r="BC38" s="1059" t="n"/>
      <c r="BD38" s="1538" t="n"/>
      <c r="BE38" s="1059" t="n"/>
      <c r="BF38" s="3882" t="inlineStr">
        <is>
          <t>УПК-2,3</t>
        </is>
      </c>
      <c r="BG38" s="411" t="n"/>
      <c r="BH38" s="411" t="n"/>
      <c r="BI38" s="412" t="n"/>
      <c r="BJ38" s="1070" t="inlineStr">
        <is>
          <t>ФХМиОК</t>
        </is>
      </c>
      <c r="BK38" s="247" t="n"/>
      <c r="BL38" s="247" t="n"/>
      <c r="BM38" s="247" t="n"/>
      <c r="BN38" s="247" t="n"/>
      <c r="BO38" s="247" t="n"/>
      <c r="BP38" s="247" t="n"/>
      <c r="BQ38" s="247" t="n"/>
      <c r="BR38" s="247" t="n"/>
      <c r="BS38" s="247" t="n"/>
      <c r="BT38" s="247" t="n"/>
      <c r="BU38" s="247" t="n"/>
      <c r="BV38" s="247" t="n"/>
      <c r="BW38" s="247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</row>
    <row r="39">
      <c r="A39" s="3883" t="inlineStr">
        <is>
          <t>2</t>
        </is>
      </c>
      <c r="B39" s="586" t="n"/>
      <c r="C39" s="3884" t="inlineStr">
        <is>
          <t>Компонент учреждения образования</t>
        </is>
      </c>
      <c r="D39" s="585" t="n"/>
      <c r="E39" s="585" t="n"/>
      <c r="F39" s="585" t="n"/>
      <c r="G39" s="585" t="n"/>
      <c r="H39" s="585" t="n"/>
      <c r="I39" s="585" t="n"/>
      <c r="J39" s="585" t="n"/>
      <c r="K39" s="585" t="n"/>
      <c r="L39" s="585" t="n"/>
      <c r="M39" s="585" t="n"/>
      <c r="N39" s="585" t="n"/>
      <c r="O39" s="585" t="n"/>
      <c r="P39" s="585" t="n"/>
      <c r="Q39" s="585" t="n"/>
      <c r="R39" s="585" t="n"/>
      <c r="S39" s="585" t="n"/>
      <c r="T39" s="585" t="n"/>
      <c r="U39" s="585" t="n"/>
      <c r="V39" s="585" t="n"/>
      <c r="W39" s="585" t="n"/>
      <c r="X39" s="585" t="n"/>
      <c r="Y39" s="585" t="n"/>
      <c r="Z39" s="585" t="n"/>
      <c r="AA39" s="585" t="n"/>
      <c r="AB39" s="585" t="n"/>
      <c r="AC39" s="586" t="n"/>
      <c r="AD39" s="3885" t="n"/>
      <c r="AE39" s="2694" t="n"/>
      <c r="AF39" s="3886" t="n"/>
      <c r="AG39" s="3886" t="n"/>
      <c r="AH39" s="3887">
        <f>AH40+AH41+AH45</f>
        <v/>
      </c>
      <c r="AI39" s="613" t="n"/>
      <c r="AJ39" s="3888">
        <f>AJ40+AJ41+AJ45</f>
        <v/>
      </c>
      <c r="AK39" s="586" t="n"/>
      <c r="AL39" s="3887">
        <f>AL40+AL41+AL45</f>
        <v/>
      </c>
      <c r="AM39" s="613" t="n"/>
      <c r="AN39" s="3889">
        <f>AN40+AN41+AN45</f>
        <v/>
      </c>
      <c r="AO39" s="613" t="n"/>
      <c r="AP39" s="3889">
        <f>AP40+AP41+AP45</f>
        <v/>
      </c>
      <c r="AQ39" s="613" t="n"/>
      <c r="AR39" s="3889" t="n"/>
      <c r="AS39" s="613" t="n"/>
      <c r="AT39" s="3890">
        <f>AT40+AT41</f>
        <v/>
      </c>
      <c r="AU39" s="695" t="n"/>
      <c r="AV39" s="670">
        <f>AV40+AV41</f>
        <v/>
      </c>
      <c r="AW39" s="613" t="n"/>
      <c r="AX39" s="670">
        <f>AX41+AX40</f>
        <v/>
      </c>
      <c r="AY39" s="613" t="n"/>
      <c r="AZ39" s="3891">
        <f>AZ41+AZ45</f>
        <v/>
      </c>
      <c r="BA39" s="613" t="n"/>
      <c r="BB39" s="670">
        <f>BB40+BB41+BB45</f>
        <v/>
      </c>
      <c r="BC39" s="613" t="n"/>
      <c r="BD39" s="670">
        <f>BD40+BD41+BD45</f>
        <v/>
      </c>
      <c r="BE39" s="613" t="n"/>
      <c r="BF39" s="2033" t="n"/>
      <c r="BG39" s="585" t="n"/>
      <c r="BH39" s="585" t="n"/>
      <c r="BI39" s="586" t="n"/>
      <c r="BJ39" s="1070" t="n"/>
      <c r="BK39" s="1" t="n"/>
      <c r="BL39" s="1" t="n"/>
      <c r="BM39" s="1" t="n"/>
      <c r="BN39" s="1" t="n"/>
      <c r="BO39" s="1" t="n"/>
      <c r="BP39" s="1" t="n"/>
      <c r="BQ39" s="1" t="n"/>
      <c r="BR39" s="1" t="n"/>
      <c r="BS39" s="1" t="n"/>
      <c r="BT39" s="1" t="n"/>
      <c r="BU39" s="1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</row>
    <row r="40">
      <c r="A40" s="3892" t="inlineStr">
        <is>
          <t>2.1</t>
        </is>
      </c>
      <c r="B40" s="3844" t="n"/>
      <c r="C40" s="1186" t="inlineStr">
        <is>
          <t>Иностранный язык для делового и профессионального общения</t>
        </is>
      </c>
      <c r="D40" s="123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23" t="n"/>
      <c r="Z40" s="123" t="n"/>
      <c r="AA40" s="123" t="n"/>
      <c r="AB40" s="123" t="n"/>
      <c r="AC40" s="161" t="n"/>
      <c r="AD40" s="171" t="n"/>
      <c r="AE40" s="161" t="n"/>
      <c r="AF40" s="3893" t="n">
        <v>1</v>
      </c>
      <c r="AG40" s="3844" t="n"/>
      <c r="AH40" s="3864">
        <f>AT40+AZ40</f>
        <v/>
      </c>
      <c r="AI40" s="1998" t="n"/>
      <c r="AJ40" s="3894">
        <f>AL40+AN40+AP40+AR40</f>
        <v/>
      </c>
      <c r="AK40" s="3844" t="n"/>
      <c r="AL40" s="3864" t="n"/>
      <c r="AM40" s="1998" t="n"/>
      <c r="AN40" s="3865" t="n"/>
      <c r="AO40" s="1998" t="n"/>
      <c r="AP40" s="3865" t="n">
        <v>52</v>
      </c>
      <c r="AQ40" s="1998" t="n"/>
      <c r="AR40" s="3865" t="n"/>
      <c r="AS40" s="1998" t="n"/>
      <c r="AT40" s="3500">
        <f>AX40*36</f>
        <v/>
      </c>
      <c r="AU40" s="1998" t="n"/>
      <c r="AV40" s="2172" t="n">
        <v>52</v>
      </c>
      <c r="AW40" s="1998" t="n"/>
      <c r="AX40" s="2172" t="n">
        <v>3</v>
      </c>
      <c r="AY40" s="1998" t="n"/>
      <c r="AZ40" s="3712" t="n"/>
      <c r="BA40" s="1998" t="n"/>
      <c r="BB40" s="1996" t="n"/>
      <c r="BC40" s="1998" t="n"/>
      <c r="BD40" s="1996" t="n"/>
      <c r="BE40" s="1998" t="n"/>
      <c r="BF40" s="2183" t="inlineStr">
        <is>
          <t>УК-3, СК-1</t>
        </is>
      </c>
      <c r="BG40" s="206" t="n"/>
      <c r="BH40" s="206" t="n"/>
      <c r="BI40" s="207" t="n"/>
      <c r="BJ40" s="1070" t="inlineStr">
        <is>
          <t>МКиТП</t>
        </is>
      </c>
      <c r="BK40" s="247" t="n"/>
      <c r="BL40" s="247" t="n"/>
      <c r="BM40" s="247" t="n"/>
      <c r="BN40" s="247" t="n"/>
      <c r="BO40" s="247" t="n"/>
      <c r="BP40" s="247" t="n"/>
      <c r="BQ40" s="247" t="n"/>
      <c r="BR40" s="247" t="n"/>
      <c r="BS40" s="247" t="n"/>
      <c r="BT40" s="247" t="n"/>
      <c r="BU40" s="247" t="n"/>
      <c r="BV40" s="247" t="n"/>
      <c r="BW40" s="247" t="n"/>
      <c r="BX40" s="247" t="n"/>
      <c r="BY40" s="247" t="n"/>
      <c r="BZ40" s="247" t="n"/>
      <c r="CA40" s="247" t="n"/>
      <c r="CB40" s="247" t="n"/>
      <c r="CC40" s="247" t="n"/>
      <c r="CD40" s="247" t="n"/>
      <c r="CE40" s="247" t="n"/>
      <c r="CF40" s="247" t="n"/>
      <c r="CG40" s="247" t="n"/>
      <c r="CH40" s="1" t="n"/>
      <c r="CI40" s="1" t="n"/>
      <c r="CJ40" s="1" t="n"/>
      <c r="CK40" s="1" t="n"/>
      <c r="CL40" s="1" t="n"/>
      <c r="CM40" s="1" t="n"/>
    </row>
    <row r="41">
      <c r="A41" s="3874" t="inlineStr">
        <is>
          <t>2.2</t>
        </is>
      </c>
      <c r="B41" s="3869" t="n"/>
      <c r="C41" s="3875" t="inlineStr">
        <is>
          <t>Модуль "Управление деятельностью испытательных лабораторий"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2" t="n"/>
      <c r="AD41" s="3895" t="n"/>
      <c r="AE41" s="3896" t="n"/>
      <c r="AF41" s="681" t="n"/>
      <c r="AG41" s="681" t="n"/>
      <c r="AH41" s="185">
        <f>SUM(AH42:AI44)</f>
        <v/>
      </c>
      <c r="AI41" s="179" t="n"/>
      <c r="AJ41" s="3897">
        <f>SUM(AJ42:AK44)</f>
        <v/>
      </c>
      <c r="AK41" s="1532" t="n"/>
      <c r="AL41" s="222">
        <f>SUM(AL42:AM44)</f>
        <v/>
      </c>
      <c r="AM41" s="179" t="n"/>
      <c r="AN41" s="95">
        <f>SUM(AN42:AO43)</f>
        <v/>
      </c>
      <c r="AO41" s="128" t="n"/>
      <c r="AP41" s="95">
        <f>SUM(AP42:AQ44)</f>
        <v/>
      </c>
      <c r="AQ41" s="128" t="n"/>
      <c r="AR41" s="95" t="n"/>
      <c r="AS41" s="128" t="n"/>
      <c r="AT41" s="222">
        <f>SUM(AT42:AU44)</f>
        <v/>
      </c>
      <c r="AU41" s="179" t="n"/>
      <c r="AV41" s="95">
        <f>SUM(AV42:AW43)</f>
        <v/>
      </c>
      <c r="AW41" s="128" t="n"/>
      <c r="AX41" s="95">
        <f>SUM(AX42:AY43)</f>
        <v/>
      </c>
      <c r="AY41" s="128" t="n"/>
      <c r="AZ41" s="186">
        <f>SUM(AZ42:BA44)</f>
        <v/>
      </c>
      <c r="BA41" s="179" t="n"/>
      <c r="BB41" s="95">
        <f>SUM(BB42:BC44)</f>
        <v/>
      </c>
      <c r="BC41" s="128" t="n"/>
      <c r="BD41" s="95">
        <f>SUM(BD42:BE44)</f>
        <v/>
      </c>
      <c r="BE41" s="128" t="n"/>
      <c r="BF41" s="3898" t="n"/>
      <c r="BG41" s="131" t="n"/>
      <c r="BH41" s="131" t="n"/>
      <c r="BI41" s="132" t="n"/>
      <c r="BJ41" s="1070" t="n"/>
      <c r="BK41" s="247" t="n"/>
      <c r="BL41" s="247" t="n"/>
      <c r="BM41" s="247" t="n"/>
      <c r="BN41" s="247" t="n"/>
      <c r="BO41" s="247" t="n"/>
      <c r="BP41" s="247" t="n"/>
      <c r="BQ41" s="247" t="n"/>
      <c r="BR41" s="247" t="n"/>
      <c r="BS41" s="247" t="n"/>
      <c r="BT41" s="247" t="n"/>
      <c r="BU41" s="247" t="n"/>
      <c r="BV41" s="247" t="n"/>
      <c r="BW41" s="247" t="n"/>
      <c r="BX41" s="247" t="n"/>
      <c r="BY41" s="247" t="n"/>
      <c r="BZ41" s="247" t="n"/>
      <c r="CA41" s="247" t="n"/>
      <c r="CB41" s="247" t="n"/>
      <c r="CC41" s="247" t="n"/>
      <c r="CD41" s="247" t="n"/>
      <c r="CE41" s="247" t="n"/>
      <c r="CF41" s="247" t="n"/>
      <c r="CG41" s="247" t="n"/>
      <c r="CH41" s="1" t="n"/>
      <c r="CI41" s="1" t="n"/>
      <c r="CJ41" s="1" t="n"/>
      <c r="CK41" s="1" t="n"/>
      <c r="CL41" s="1" t="n"/>
      <c r="CM41" s="1" t="n"/>
    </row>
    <row r="42">
      <c r="A42" s="3868" t="inlineStr">
        <is>
          <t>2.2.1</t>
        </is>
      </c>
      <c r="B42" s="3869" t="n"/>
      <c r="C42" s="3899" t="inlineStr">
        <is>
          <t>Организация и обеспечение деятельности испытательных лабораторий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2" t="n"/>
      <c r="AD42" s="3872" t="n">
        <v>2</v>
      </c>
      <c r="AE42" s="1532" t="n"/>
      <c r="AF42" s="3872" t="n">
        <v>1</v>
      </c>
      <c r="AG42" s="1532" t="n"/>
      <c r="AH42" s="178">
        <f>AT42+AZ42</f>
        <v/>
      </c>
      <c r="AI42" s="179" t="n"/>
      <c r="AJ42" s="1585">
        <f>SUM(AL42:AQ42)</f>
        <v/>
      </c>
      <c r="AK42" s="1532" t="n"/>
      <c r="AL42" s="225" t="n">
        <v>36</v>
      </c>
      <c r="AM42" s="179" t="n"/>
      <c r="AN42" s="93" t="n">
        <v>18</v>
      </c>
      <c r="AO42" s="128" t="n"/>
      <c r="AP42" s="93" t="n">
        <v>36</v>
      </c>
      <c r="AQ42" s="128" t="n"/>
      <c r="AR42" s="93" t="n"/>
      <c r="AS42" s="128" t="n"/>
      <c r="AT42" s="225" t="n">
        <v>98</v>
      </c>
      <c r="AU42" s="179" t="n"/>
      <c r="AV42" s="93" t="n">
        <v>36</v>
      </c>
      <c r="AW42" s="128" t="n"/>
      <c r="AX42" s="93" t="n">
        <v>3</v>
      </c>
      <c r="AY42" s="128" t="n"/>
      <c r="AZ42" s="180" t="n">
        <v>98</v>
      </c>
      <c r="BA42" s="179" t="n"/>
      <c r="BB42" s="93" t="n">
        <v>54</v>
      </c>
      <c r="BC42" s="128" t="n"/>
      <c r="BD42" s="93" t="n">
        <v>3</v>
      </c>
      <c r="BE42" s="128" t="n"/>
      <c r="BF42" s="3873" t="inlineStr">
        <is>
          <t>УПК-3,   СК-2</t>
        </is>
      </c>
      <c r="BG42" s="131" t="n"/>
      <c r="BH42" s="131" t="n"/>
      <c r="BI42" s="132" t="n"/>
      <c r="BJ42" s="1070" t="inlineStr">
        <is>
          <t>ФХМиОК</t>
        </is>
      </c>
      <c r="BK42" s="247" t="n"/>
      <c r="BL42" s="247" t="n"/>
      <c r="BM42" s="247" t="n"/>
      <c r="BN42" s="247" t="n"/>
      <c r="BO42" s="247" t="n"/>
      <c r="BP42" s="247" t="n"/>
      <c r="BQ42" s="247" t="n"/>
      <c r="BR42" s="247" t="n"/>
      <c r="BS42" s="247" t="n"/>
      <c r="BT42" s="247" t="n"/>
      <c r="BU42" s="247" t="n"/>
      <c r="BV42" s="247" t="n"/>
      <c r="BW42" s="247" t="n"/>
      <c r="BX42" s="247" t="n"/>
      <c r="BY42" s="247" t="n"/>
      <c r="BZ42" s="247" t="n"/>
      <c r="CA42" s="247" t="n"/>
      <c r="CB42" s="247" t="n"/>
      <c r="CC42" s="247" t="n"/>
      <c r="CD42" s="247" t="n"/>
      <c r="CE42" s="247" t="n"/>
      <c r="CF42" s="247" t="n"/>
      <c r="CG42" s="247" t="n"/>
      <c r="CH42" s="1" t="n"/>
      <c r="CI42" s="1" t="n"/>
      <c r="CJ42" s="1" t="n"/>
      <c r="CK42" s="1" t="n"/>
      <c r="CL42" s="1" t="n"/>
      <c r="CM42" s="1" t="n"/>
    </row>
    <row r="43">
      <c r="A43" s="3868" t="inlineStr">
        <is>
          <t>2.2.2</t>
        </is>
      </c>
      <c r="B43" s="3869" t="n"/>
      <c r="C43" s="3870" t="inlineStr">
        <is>
          <t>Современные методы испытаний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2" t="n"/>
      <c r="AD43" s="3872" t="n">
        <v>2</v>
      </c>
      <c r="AE43" s="1532" t="n"/>
      <c r="AF43" s="3872" t="n">
        <v>1</v>
      </c>
      <c r="AG43" s="1532" t="n"/>
      <c r="AH43" s="178">
        <f>AT43+AZ43</f>
        <v/>
      </c>
      <c r="AI43" s="179" t="n"/>
      <c r="AJ43" s="1585">
        <f>SUM(AL43:AQ43)</f>
        <v/>
      </c>
      <c r="AK43" s="1532" t="n"/>
      <c r="AL43" s="225" t="n">
        <v>36</v>
      </c>
      <c r="AM43" s="179" t="n"/>
      <c r="AN43" s="93" t="n">
        <v>36</v>
      </c>
      <c r="AO43" s="128" t="n"/>
      <c r="AP43" s="93" t="n">
        <v>18</v>
      </c>
      <c r="AQ43" s="128" t="n"/>
      <c r="AR43" s="93" t="n"/>
      <c r="AS43" s="128" t="n"/>
      <c r="AT43" s="225" t="n">
        <v>98</v>
      </c>
      <c r="AU43" s="179" t="n"/>
      <c r="AV43" s="93" t="n">
        <v>36</v>
      </c>
      <c r="AW43" s="128" t="n"/>
      <c r="AX43" s="93" t="n">
        <v>3</v>
      </c>
      <c r="AY43" s="128" t="n"/>
      <c r="AZ43" s="180" t="n">
        <v>130</v>
      </c>
      <c r="BA43" s="179" t="n"/>
      <c r="BB43" s="93" t="n">
        <v>54</v>
      </c>
      <c r="BC43" s="128" t="n"/>
      <c r="BD43" s="93" t="n">
        <v>4</v>
      </c>
      <c r="BE43" s="128" t="n"/>
      <c r="BF43" s="3873" t="inlineStr">
        <is>
          <t>УПК-4, СК-3</t>
        </is>
      </c>
      <c r="BG43" s="131" t="n"/>
      <c r="BH43" s="131" t="n"/>
      <c r="BI43" s="132" t="n"/>
      <c r="BJ43" s="1070" t="inlineStr">
        <is>
          <t>ФХМиОК</t>
        </is>
      </c>
      <c r="BK43" s="247" t="n"/>
      <c r="BL43" s="247" t="n"/>
      <c r="BM43" s="247" t="n"/>
      <c r="BN43" s="247" t="n"/>
      <c r="BO43" s="247" t="n"/>
      <c r="BP43" s="247" t="n"/>
      <c r="BQ43" s="247" t="n"/>
      <c r="BR43" s="247" t="n"/>
      <c r="BS43" s="247" t="n"/>
      <c r="BT43" s="247" t="n"/>
      <c r="BU43" s="247" t="n"/>
      <c r="BV43" s="247" t="n"/>
      <c r="BW43" s="247" t="n"/>
      <c r="BX43" s="247" t="n"/>
      <c r="BY43" s="247" t="n"/>
      <c r="BZ43" s="247" t="n"/>
      <c r="CA43" s="247" t="n"/>
      <c r="CB43" s="247" t="n"/>
      <c r="CC43" s="247" t="n"/>
      <c r="CD43" s="247" t="n"/>
      <c r="CE43" s="247" t="n"/>
      <c r="CF43" s="247" t="n"/>
      <c r="CG43" s="247" t="n"/>
      <c r="CH43" s="1" t="n"/>
      <c r="CI43" s="1" t="n"/>
      <c r="CJ43" s="1" t="n"/>
      <c r="CK43" s="1" t="n"/>
      <c r="CL43" s="1" t="n"/>
      <c r="CM43" s="1" t="n"/>
    </row>
    <row r="44">
      <c r="A44" s="3868" t="inlineStr">
        <is>
          <t>2.2.3</t>
        </is>
      </c>
      <c r="B44" s="3869" t="n"/>
      <c r="C44" s="3870" t="inlineStr">
        <is>
          <t>Курсовая работа по модулю "Управление деятельностью испытательных лабораторий"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2" t="n"/>
      <c r="AD44" s="3876" t="n"/>
      <c r="AE44" s="3880" t="n"/>
      <c r="AF44" s="751" t="n"/>
      <c r="AG44" s="3900" t="n"/>
      <c r="AH44" s="178" t="n">
        <v>36</v>
      </c>
      <c r="AI44" s="179" t="n"/>
      <c r="AJ44" s="1585" t="n"/>
      <c r="AK44" s="1532" t="n"/>
      <c r="AL44" s="225" t="n"/>
      <c r="AM44" s="179" t="n"/>
      <c r="AN44" s="93" t="n"/>
      <c r="AO44" s="128" t="n"/>
      <c r="AP44" s="93" t="n"/>
      <c r="AQ44" s="128" t="n"/>
      <c r="AR44" s="93" t="n"/>
      <c r="AS44" s="128" t="n"/>
      <c r="AT44" s="225" t="n"/>
      <c r="AU44" s="179" t="n"/>
      <c r="AV44" s="93" t="n"/>
      <c r="AW44" s="128" t="n"/>
      <c r="AX44" s="93" t="n"/>
      <c r="AY44" s="128" t="n"/>
      <c r="AZ44" s="180" t="n">
        <v>36</v>
      </c>
      <c r="BA44" s="179" t="n"/>
      <c r="BB44" s="93" t="n"/>
      <c r="BC44" s="128" t="n"/>
      <c r="BD44" s="93" t="n">
        <v>1</v>
      </c>
      <c r="BE44" s="128" t="n"/>
      <c r="BF44" s="3901" t="inlineStr">
        <is>
          <t>УПК-2,3,4,СК-4</t>
        </is>
      </c>
      <c r="BG44" s="131" t="n"/>
      <c r="BH44" s="131" t="n"/>
      <c r="BI44" s="132" t="n"/>
      <c r="BJ44" s="1070" t="n"/>
      <c r="BK44" s="247" t="n"/>
      <c r="BL44" s="247" t="n"/>
      <c r="BM44" s="247" t="n"/>
      <c r="BN44" s="247" t="n"/>
      <c r="BO44" s="247" t="n"/>
      <c r="BP44" s="247" t="n"/>
      <c r="BQ44" s="247" t="n"/>
      <c r="BR44" s="247" t="n"/>
      <c r="BS44" s="247" t="n"/>
      <c r="BT44" s="247" t="n"/>
      <c r="BU44" s="247" t="n"/>
      <c r="BV44" s="247" t="n"/>
      <c r="BW44" s="247" t="n"/>
      <c r="BX44" s="247" t="n"/>
      <c r="BY44" s="247" t="n"/>
      <c r="BZ44" s="247" t="n"/>
      <c r="CA44" s="247" t="n"/>
      <c r="CB44" s="247" t="n"/>
      <c r="CC44" s="247" t="n"/>
      <c r="CD44" s="247" t="n"/>
      <c r="CE44" s="247" t="n"/>
      <c r="CF44" s="247" t="n"/>
      <c r="CG44" s="247" t="n"/>
      <c r="CH44" s="1" t="n"/>
      <c r="CI44" s="1" t="n"/>
      <c r="CJ44" s="1" t="n"/>
      <c r="CK44" s="1" t="n"/>
      <c r="CL44" s="1" t="n"/>
      <c r="CM44" s="1" t="n"/>
    </row>
    <row r="45">
      <c r="A45" s="3874" t="inlineStr">
        <is>
          <t>2.3</t>
        </is>
      </c>
      <c r="B45" s="3869" t="n"/>
      <c r="C45" s="3875" t="inlineStr">
        <is>
          <t>Модуль "Системы менеджмента организаций"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2" t="n"/>
      <c r="AD45" s="3876" t="n"/>
      <c r="AE45" s="3880" t="n"/>
      <c r="AF45" s="751" t="n"/>
      <c r="AG45" s="3900" t="n"/>
      <c r="AH45" s="222">
        <f>SUM(AH46:AI49)</f>
        <v/>
      </c>
      <c r="AI45" s="179" t="n"/>
      <c r="AJ45" s="1592">
        <f>SUM(AJ46:AK48)</f>
        <v/>
      </c>
      <c r="AK45" s="1532" t="n"/>
      <c r="AL45" s="222">
        <f>SUM(AL46:AM48)</f>
        <v/>
      </c>
      <c r="AM45" s="179" t="n"/>
      <c r="AN45" s="95" t="n"/>
      <c r="AO45" s="128" t="n"/>
      <c r="AP45" s="95">
        <f>SUM(AP46:AQ48)</f>
        <v/>
      </c>
      <c r="AQ45" s="128" t="n"/>
      <c r="AR45" s="95" t="n"/>
      <c r="AS45" s="128" t="n"/>
      <c r="AT45" s="222" t="n"/>
      <c r="AU45" s="179" t="n"/>
      <c r="AV45" s="95" t="n"/>
      <c r="AW45" s="128" t="n"/>
      <c r="AX45" s="95" t="n"/>
      <c r="AY45" s="128" t="n"/>
      <c r="AZ45" s="186">
        <f>SUM(AZ46:BA49)</f>
        <v/>
      </c>
      <c r="BA45" s="179" t="n"/>
      <c r="BB45" s="95">
        <f>SUM(BB46:BC49)</f>
        <v/>
      </c>
      <c r="BC45" s="128" t="n"/>
      <c r="BD45" s="95">
        <f>SUM(BD46:BE49)</f>
        <v/>
      </c>
      <c r="BE45" s="128" t="n"/>
      <c r="BF45" s="3873" t="n"/>
      <c r="BG45" s="131" t="n"/>
      <c r="BH45" s="131" t="n"/>
      <c r="BI45" s="132" t="n"/>
      <c r="BJ45" s="1070" t="n"/>
      <c r="BK45" s="247" t="n"/>
      <c r="BL45" s="247" t="n"/>
      <c r="BM45" s="247" t="n"/>
      <c r="BN45" s="247" t="n"/>
      <c r="BO45" s="247" t="n"/>
      <c r="BP45" s="247" t="n"/>
      <c r="BQ45" s="247" t="n"/>
      <c r="BR45" s="247" t="n"/>
      <c r="BS45" s="247" t="n"/>
      <c r="BT45" s="247" t="n"/>
      <c r="BU45" s="247" t="n"/>
      <c r="BV45" s="247" t="n"/>
      <c r="BW45" s="247" t="n"/>
      <c r="BX45" s="247" t="n"/>
      <c r="BY45" s="247" t="n"/>
      <c r="BZ45" s="247" t="n"/>
      <c r="CA45" s="247" t="n"/>
      <c r="CB45" s="247" t="n"/>
      <c r="CC45" s="247" t="n"/>
      <c r="CD45" s="247" t="n"/>
      <c r="CE45" s="247" t="n"/>
      <c r="CF45" s="247" t="n"/>
      <c r="CG45" s="247" t="n"/>
      <c r="CH45" s="1" t="n"/>
      <c r="CI45" s="1" t="n"/>
      <c r="CJ45" s="1" t="n"/>
      <c r="CK45" s="1" t="n"/>
      <c r="CL45" s="1" t="n"/>
      <c r="CM45" s="1" t="n"/>
    </row>
    <row r="46">
      <c r="A46" s="3868" t="inlineStr">
        <is>
          <t>2.3.1</t>
        </is>
      </c>
      <c r="B46" s="3869" t="n"/>
      <c r="C46" s="3870" t="inlineStr">
        <is>
          <t xml:space="preserve">Экологический менеджмент 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2" t="n"/>
      <c r="AD46" s="3876" t="n"/>
      <c r="AE46" s="3880" t="n"/>
      <c r="AF46" s="3872" t="n">
        <v>2</v>
      </c>
      <c r="AG46" s="1532" t="n"/>
      <c r="AH46" s="178">
        <f>AZ46</f>
        <v/>
      </c>
      <c r="AI46" s="179" t="n"/>
      <c r="AJ46" s="1585">
        <f>SUM(AL46:AS46)</f>
        <v/>
      </c>
      <c r="AK46" s="1532" t="n"/>
      <c r="AL46" s="225" t="n">
        <v>18</v>
      </c>
      <c r="AM46" s="179" t="n"/>
      <c r="AN46" s="93" t="n"/>
      <c r="AO46" s="128" t="n"/>
      <c r="AP46" s="93" t="n">
        <v>18</v>
      </c>
      <c r="AQ46" s="128" t="n"/>
      <c r="AR46" s="93" t="n"/>
      <c r="AS46" s="128" t="n"/>
      <c r="AT46" s="225" t="n"/>
      <c r="AU46" s="179" t="n"/>
      <c r="AV46" s="93" t="n"/>
      <c r="AW46" s="128" t="n"/>
      <c r="AX46" s="93" t="n"/>
      <c r="AY46" s="128" t="n"/>
      <c r="AZ46" s="180" t="n">
        <v>94</v>
      </c>
      <c r="BA46" s="179" t="n"/>
      <c r="BB46" s="93" t="n">
        <v>36</v>
      </c>
      <c r="BC46" s="128" t="n"/>
      <c r="BD46" s="93" t="n">
        <v>3</v>
      </c>
      <c r="BE46" s="128" t="n"/>
      <c r="BF46" s="3873" t="inlineStr">
        <is>
          <t>СК-5</t>
        </is>
      </c>
      <c r="BG46" s="131" t="n"/>
      <c r="BH46" s="131" t="n"/>
      <c r="BI46" s="132" t="n"/>
      <c r="BJ46" s="1070" t="inlineStr">
        <is>
          <t>ФХМиОК</t>
        </is>
      </c>
      <c r="BK46" s="247" t="n"/>
      <c r="BL46" s="247" t="n"/>
      <c r="BM46" s="247" t="n"/>
      <c r="BN46" s="247" t="n"/>
      <c r="BO46" s="247" t="n"/>
      <c r="BP46" s="247" t="n"/>
      <c r="BQ46" s="247" t="n"/>
      <c r="BR46" s="247" t="n"/>
      <c r="BS46" s="247" t="n"/>
      <c r="BT46" s="247" t="n"/>
      <c r="BU46" s="247" t="n"/>
      <c r="BV46" s="247" t="n"/>
      <c r="BW46" s="247" t="n"/>
      <c r="BX46" s="247" t="n"/>
      <c r="BY46" s="247" t="n"/>
      <c r="BZ46" s="247" t="n"/>
      <c r="CA46" s="247" t="n"/>
      <c r="CB46" s="247" t="n"/>
      <c r="CC46" s="247" t="n"/>
      <c r="CD46" s="247" t="n"/>
      <c r="CE46" s="247" t="n"/>
      <c r="CF46" s="247" t="n"/>
      <c r="CG46" s="247" t="n"/>
      <c r="CH46" s="1" t="n"/>
      <c r="CI46" s="1" t="n"/>
      <c r="CJ46" s="1" t="n"/>
      <c r="CK46" s="1" t="n"/>
      <c r="CL46" s="1" t="n"/>
      <c r="CM46" s="1" t="n"/>
    </row>
    <row r="47">
      <c r="A47" s="3868" t="inlineStr">
        <is>
          <t>2.3.2</t>
        </is>
      </c>
      <c r="B47" s="3869" t="n"/>
      <c r="C47" s="3870" t="inlineStr">
        <is>
          <t>Менеджмент здоровья и безопасности при профессиональной деятельности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2" t="n"/>
      <c r="AD47" s="3902" t="n"/>
      <c r="AE47" s="1532" t="n"/>
      <c r="AF47" s="3872" t="n">
        <v>2</v>
      </c>
      <c r="AG47" s="1532" t="n"/>
      <c r="AH47" s="178">
        <f>AZ47</f>
        <v/>
      </c>
      <c r="AI47" s="179" t="n"/>
      <c r="AJ47" s="1585">
        <f>SUM(AL47:AS47)</f>
        <v/>
      </c>
      <c r="AK47" s="1532" t="n"/>
      <c r="AL47" s="225" t="n">
        <v>18</v>
      </c>
      <c r="AM47" s="179" t="n"/>
      <c r="AN47" s="93" t="n"/>
      <c r="AO47" s="128" t="n"/>
      <c r="AP47" s="93" t="n">
        <v>18</v>
      </c>
      <c r="AQ47" s="128" t="n"/>
      <c r="AR47" s="93" t="n"/>
      <c r="AS47" s="128" t="n"/>
      <c r="AT47" s="222" t="n"/>
      <c r="AU47" s="179" t="n"/>
      <c r="AV47" s="95" t="n"/>
      <c r="AW47" s="128" t="n"/>
      <c r="AX47" s="95" t="n"/>
      <c r="AY47" s="128" t="n"/>
      <c r="AZ47" s="180" t="n">
        <v>94</v>
      </c>
      <c r="BA47" s="179" t="n"/>
      <c r="BB47" s="93" t="n">
        <v>36</v>
      </c>
      <c r="BC47" s="128" t="n"/>
      <c r="BD47" s="93" t="n">
        <v>3</v>
      </c>
      <c r="BE47" s="128" t="n"/>
      <c r="BF47" s="3873" t="inlineStr">
        <is>
          <t>СК-6</t>
        </is>
      </c>
      <c r="BG47" s="131" t="n"/>
      <c r="BH47" s="131" t="n"/>
      <c r="BI47" s="132" t="n"/>
      <c r="BJ47" s="1070" t="inlineStr">
        <is>
          <t>ФХМиОК</t>
        </is>
      </c>
      <c r="BK47" s="247" t="n"/>
      <c r="BL47" s="247" t="n"/>
      <c r="BM47" s="247" t="n"/>
      <c r="BN47" s="247" t="n"/>
      <c r="BO47" s="247" t="n"/>
      <c r="BP47" s="247" t="n"/>
      <c r="BQ47" s="247" t="n"/>
      <c r="BR47" s="247" t="n"/>
      <c r="BS47" s="247" t="n"/>
      <c r="BT47" s="247" t="n"/>
      <c r="BU47" s="247" t="n"/>
      <c r="BV47" s="247" t="n"/>
      <c r="BW47" s="247" t="n"/>
      <c r="BX47" s="247" t="n"/>
      <c r="BY47" s="247" t="n"/>
      <c r="BZ47" s="247" t="n"/>
      <c r="CA47" s="247" t="n"/>
      <c r="CB47" s="247" t="n"/>
      <c r="CC47" s="247" t="n"/>
      <c r="CD47" s="247" t="n"/>
      <c r="CE47" s="247" t="n"/>
      <c r="CF47" s="247" t="n"/>
      <c r="CG47" s="247" t="n"/>
      <c r="CH47" s="1" t="n"/>
      <c r="CI47" s="1" t="n"/>
      <c r="CJ47" s="1" t="n"/>
      <c r="CK47" s="1" t="n"/>
      <c r="CL47" s="1" t="n"/>
      <c r="CM47" s="1" t="n"/>
    </row>
    <row r="48">
      <c r="A48" s="3868" t="inlineStr">
        <is>
          <t>2.3.3</t>
        </is>
      </c>
      <c r="B48" s="3869" t="n"/>
      <c r="C48" s="3870" t="inlineStr">
        <is>
          <t>Социальная ответственность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2" t="n"/>
      <c r="AD48" s="3872" t="n"/>
      <c r="AE48" s="1532" t="n"/>
      <c r="AF48" s="3872" t="n">
        <v>2</v>
      </c>
      <c r="AG48" s="1532" t="n"/>
      <c r="AH48" s="178">
        <f>AZ48</f>
        <v/>
      </c>
      <c r="AI48" s="179" t="n"/>
      <c r="AJ48" s="1585">
        <f>SUM(AL48:AS48)</f>
        <v/>
      </c>
      <c r="AK48" s="1532" t="n"/>
      <c r="AL48" s="225" t="n">
        <v>18</v>
      </c>
      <c r="AM48" s="179" t="n"/>
      <c r="AN48" s="93" t="n"/>
      <c r="AO48" s="128" t="n"/>
      <c r="AP48" s="93" t="n">
        <v>18</v>
      </c>
      <c r="AQ48" s="128" t="n"/>
      <c r="AR48" s="93" t="n"/>
      <c r="AS48" s="128" t="n"/>
      <c r="AT48" s="225" t="n"/>
      <c r="AU48" s="179" t="n"/>
      <c r="AV48" s="93" t="n"/>
      <c r="AW48" s="128" t="n"/>
      <c r="AX48" s="93" t="n"/>
      <c r="AY48" s="128" t="n"/>
      <c r="AZ48" s="180" t="n">
        <v>94</v>
      </c>
      <c r="BA48" s="179" t="n"/>
      <c r="BB48" s="93" t="n">
        <v>36</v>
      </c>
      <c r="BC48" s="128" t="n"/>
      <c r="BD48" s="93" t="n">
        <v>3</v>
      </c>
      <c r="BE48" s="128" t="n"/>
      <c r="BF48" s="3873" t="inlineStr">
        <is>
          <t>СК-7</t>
        </is>
      </c>
      <c r="BG48" s="131" t="n"/>
      <c r="BH48" s="131" t="n"/>
      <c r="BI48" s="132" t="n"/>
      <c r="BJ48" s="1070" t="inlineStr">
        <is>
          <t>ФХМиОК</t>
        </is>
      </c>
      <c r="BK48" s="247" t="n"/>
      <c r="BL48" s="247" t="n"/>
      <c r="BM48" s="247" t="n"/>
      <c r="BN48" s="247" t="n"/>
      <c r="BO48" s="247" t="n"/>
      <c r="BP48" s="247" t="n"/>
      <c r="BQ48" s="247" t="n"/>
      <c r="BR48" s="247" t="n"/>
      <c r="BS48" s="247" t="n"/>
      <c r="BT48" s="247" t="n"/>
      <c r="BU48" s="247" t="n"/>
      <c r="BV48" s="247" t="n"/>
      <c r="BW48" s="247" t="n"/>
      <c r="BX48" s="247" t="n"/>
      <c r="BY48" s="247" t="n"/>
      <c r="BZ48" s="247" t="n"/>
      <c r="CA48" s="247" t="n"/>
      <c r="CB48" s="247" t="n"/>
      <c r="CC48" s="247" t="n"/>
      <c r="CD48" s="247" t="n"/>
      <c r="CE48" s="247" t="n"/>
      <c r="CF48" s="247" t="n"/>
      <c r="CG48" s="247" t="n"/>
      <c r="CH48" s="1" t="n"/>
      <c r="CI48" s="1" t="n"/>
      <c r="CJ48" s="1" t="n"/>
      <c r="CK48" s="1" t="n"/>
      <c r="CL48" s="1" t="n"/>
      <c r="CM48" s="1" t="n"/>
    </row>
    <row r="49">
      <c r="A49" s="3868" t="inlineStr">
        <is>
          <t>2.3.4</t>
        </is>
      </c>
      <c r="B49" s="3869" t="n"/>
      <c r="C49" s="3870" t="inlineStr">
        <is>
          <t>Курсовая работа по модулю "Системы менеджмента организаций"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2" t="n"/>
      <c r="AD49" s="3872" t="n"/>
      <c r="AE49" s="1532" t="n"/>
      <c r="AF49" s="3872" t="n"/>
      <c r="AG49" s="1532" t="n"/>
      <c r="AH49" s="178" t="n">
        <v>36</v>
      </c>
      <c r="AI49" s="179" t="n"/>
      <c r="AJ49" s="1585" t="n"/>
      <c r="AK49" s="1532" t="n"/>
      <c r="AL49" s="225" t="n"/>
      <c r="AM49" s="179" t="n"/>
      <c r="AN49" s="93" t="n"/>
      <c r="AO49" s="128" t="n"/>
      <c r="AP49" s="93" t="n"/>
      <c r="AQ49" s="128" t="n"/>
      <c r="AR49" s="93" t="n"/>
      <c r="AS49" s="128" t="n"/>
      <c r="AT49" s="225" t="n"/>
      <c r="AU49" s="179" t="n"/>
      <c r="AV49" s="93" t="n"/>
      <c r="AW49" s="128" t="n"/>
      <c r="AX49" s="93" t="n"/>
      <c r="AY49" s="128" t="n"/>
      <c r="AZ49" s="180" t="n">
        <v>36</v>
      </c>
      <c r="BA49" s="179" t="n"/>
      <c r="BB49" s="93" t="n"/>
      <c r="BC49" s="128" t="n"/>
      <c r="BD49" s="93" t="n">
        <v>1</v>
      </c>
      <c r="BE49" s="128" t="n"/>
      <c r="BF49" s="3903" t="inlineStr">
        <is>
          <t>УПК-1,2,СК-8</t>
        </is>
      </c>
      <c r="BG49" s="131" t="n"/>
      <c r="BH49" s="131" t="n"/>
      <c r="BI49" s="132" t="n"/>
      <c r="BJ49" s="1070" t="n"/>
      <c r="BK49" s="247" t="n"/>
      <c r="BL49" s="247" t="n"/>
      <c r="BM49" s="247" t="n"/>
      <c r="BN49" s="247" t="n"/>
      <c r="BO49" s="247" t="n"/>
      <c r="BP49" s="247" t="n"/>
      <c r="BQ49" s="247" t="n"/>
      <c r="BR49" s="247" t="n"/>
      <c r="BS49" s="247" t="n"/>
      <c r="BT49" s="247" t="n"/>
      <c r="BU49" s="247" t="n"/>
      <c r="BV49" s="247" t="n"/>
      <c r="BW49" s="247" t="n"/>
      <c r="BX49" s="247" t="n"/>
      <c r="BY49" s="247" t="n"/>
      <c r="BZ49" s="247" t="n"/>
      <c r="CA49" s="247" t="n"/>
      <c r="CB49" s="247" t="n"/>
      <c r="CC49" s="247" t="n"/>
      <c r="CD49" s="247" t="n"/>
      <c r="CE49" s="247" t="n"/>
      <c r="CF49" s="247" t="n"/>
      <c r="CG49" s="247" t="n"/>
      <c r="CH49" s="1" t="n"/>
      <c r="CI49" s="1" t="n"/>
      <c r="CJ49" s="1" t="n"/>
      <c r="CK49" s="1" t="n"/>
      <c r="CL49" s="1" t="n"/>
      <c r="CM49" s="1" t="n"/>
    </row>
    <row r="50">
      <c r="A50" s="3874" t="inlineStr">
        <is>
          <t>2.4</t>
        </is>
      </c>
      <c r="B50" s="3869" t="n"/>
      <c r="C50" s="3875" t="inlineStr">
        <is>
          <t>Факультативные дисциплины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2" t="n"/>
      <c r="AD50" s="3904" t="n"/>
      <c r="AE50" s="1532" t="n"/>
      <c r="AF50" s="3905" t="n"/>
      <c r="AG50" s="131" t="n"/>
      <c r="AH50" s="3906" t="inlineStr">
        <is>
          <t>/</t>
        </is>
      </c>
      <c r="AI50" s="1688">
        <f>AU50+BA50</f>
        <v/>
      </c>
      <c r="AJ50" s="2423" t="inlineStr">
        <is>
          <t>/</t>
        </is>
      </c>
      <c r="AK50" s="3907">
        <f>AM50+AS50+AO50+AQ50</f>
        <v/>
      </c>
      <c r="AL50" s="3908" t="inlineStr">
        <is>
          <t>/</t>
        </is>
      </c>
      <c r="AM50" s="1688" t="n">
        <v>18</v>
      </c>
      <c r="AN50" s="2419" t="n"/>
      <c r="AO50" s="1688" t="n"/>
      <c r="AP50" s="2419" t="n"/>
      <c r="AQ50" s="1688" t="n"/>
      <c r="AR50" s="2419" t="inlineStr">
        <is>
          <t>/</t>
        </is>
      </c>
      <c r="AS50" s="3907" t="n">
        <v>18</v>
      </c>
      <c r="AT50" s="3909" t="inlineStr">
        <is>
          <t>/</t>
        </is>
      </c>
      <c r="AU50" s="1688" t="n">
        <v>32</v>
      </c>
      <c r="AV50" s="2419" t="inlineStr">
        <is>
          <t>/</t>
        </is>
      </c>
      <c r="AW50" s="1688" t="n">
        <v>16</v>
      </c>
      <c r="AX50" s="2419" t="n"/>
      <c r="AY50" s="1688" t="n"/>
      <c r="AZ50" s="3910" t="inlineStr">
        <is>
          <t>/</t>
        </is>
      </c>
      <c r="BA50" s="1688" t="n">
        <v>40</v>
      </c>
      <c r="BB50" s="3911" t="inlineStr">
        <is>
          <t>/</t>
        </is>
      </c>
      <c r="BC50" s="1688" t="n">
        <v>20</v>
      </c>
      <c r="BD50" s="3911" t="inlineStr">
        <is>
          <t>/</t>
        </is>
      </c>
      <c r="BE50" s="848" t="n">
        <v>3</v>
      </c>
      <c r="BF50" s="3898" t="n"/>
      <c r="BG50" s="131" t="n"/>
      <c r="BH50" s="131" t="n"/>
      <c r="BI50" s="132" t="n"/>
      <c r="BJ50" s="1070" t="n"/>
      <c r="BK50" s="247" t="n"/>
      <c r="BL50" s="247" t="n"/>
      <c r="BM50" s="247" t="n"/>
      <c r="BN50" s="247" t="n"/>
      <c r="BO50" s="247" t="n"/>
      <c r="BP50" s="247" t="n"/>
      <c r="BQ50" s="247" t="n"/>
      <c r="BR50" s="247" t="n"/>
      <c r="BS50" s="247" t="n"/>
      <c r="BT50" s="247" t="n"/>
      <c r="BU50" s="247" t="n"/>
      <c r="BV50" s="247" t="n"/>
      <c r="BW50" s="247" t="n"/>
      <c r="BX50" s="247" t="n"/>
      <c r="BY50" s="247" t="n"/>
      <c r="BZ50" s="247" t="n"/>
      <c r="CA50" s="247" t="n"/>
      <c r="CB50" s="247" t="n"/>
      <c r="CC50" s="247" t="n"/>
      <c r="CD50" s="247" t="n"/>
      <c r="CE50" s="247" t="n"/>
      <c r="CF50" s="247" t="n"/>
      <c r="CG50" s="247" t="n"/>
      <c r="CH50" s="1" t="n"/>
      <c r="CI50" s="1" t="n"/>
      <c r="CJ50" s="1" t="n"/>
      <c r="CK50" s="1" t="n"/>
      <c r="CL50" s="1" t="n"/>
      <c r="CM50" s="1" t="n"/>
    </row>
    <row r="51">
      <c r="A51" s="3868" t="inlineStr">
        <is>
          <t>2.4.1</t>
        </is>
      </c>
      <c r="B51" s="3869" t="n"/>
      <c r="C51" s="3870" t="inlineStr">
        <is>
          <t>Техническое регулирование в ЕАЭС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2" t="n"/>
      <c r="AD51" s="3912" t="n"/>
      <c r="AE51" s="3913" t="n"/>
      <c r="AF51" s="3906" t="inlineStr">
        <is>
          <t>/</t>
        </is>
      </c>
      <c r="AG51" s="1689" t="n">
        <v>2</v>
      </c>
      <c r="AH51" s="3906" t="inlineStr">
        <is>
          <t>/</t>
        </is>
      </c>
      <c r="AI51" s="1635">
        <f>AU51+BA51</f>
        <v/>
      </c>
      <c r="AJ51" s="2423" t="inlineStr">
        <is>
          <t>/</t>
        </is>
      </c>
      <c r="AK51" s="3913">
        <f>AM51+AS51+AO51+AQ51</f>
        <v/>
      </c>
      <c r="AL51" s="3912" t="inlineStr">
        <is>
          <t>/</t>
        </is>
      </c>
      <c r="AM51" s="1635" t="n">
        <v>18</v>
      </c>
      <c r="AN51" s="2423" t="n"/>
      <c r="AO51" s="1635" t="n"/>
      <c r="AP51" s="2423" t="n"/>
      <c r="AQ51" s="1635" t="n"/>
      <c r="AR51" s="2423" t="inlineStr">
        <is>
          <t>/</t>
        </is>
      </c>
      <c r="AS51" s="3913" t="n">
        <v>18</v>
      </c>
      <c r="AT51" s="3906" t="inlineStr">
        <is>
          <t>/</t>
        </is>
      </c>
      <c r="AU51" s="1635" t="n">
        <v>32</v>
      </c>
      <c r="AV51" s="2423" t="inlineStr">
        <is>
          <t>/</t>
        </is>
      </c>
      <c r="AW51" s="1635" t="n">
        <v>16</v>
      </c>
      <c r="AX51" s="2423" t="n"/>
      <c r="AY51" s="1635" t="n"/>
      <c r="AZ51" s="3914" t="inlineStr">
        <is>
          <t>/</t>
        </is>
      </c>
      <c r="BA51" s="1635" t="n">
        <v>40</v>
      </c>
      <c r="BB51" s="3915" t="inlineStr">
        <is>
          <t>/</t>
        </is>
      </c>
      <c r="BC51" s="1635" t="n">
        <v>20</v>
      </c>
      <c r="BD51" s="3911" t="inlineStr">
        <is>
          <t>/</t>
        </is>
      </c>
      <c r="BE51" s="861" t="n">
        <v>3</v>
      </c>
      <c r="BF51" s="3873" t="inlineStr">
        <is>
          <t>СК-9</t>
        </is>
      </c>
      <c r="BG51" s="131" t="n"/>
      <c r="BH51" s="131" t="n"/>
      <c r="BI51" s="132" t="n"/>
      <c r="BJ51" s="1070" t="inlineStr">
        <is>
          <t>ФХМиОК</t>
        </is>
      </c>
      <c r="BK51" s="1" t="n"/>
      <c r="BL51" s="1" t="n"/>
      <c r="BM51" s="1" t="n"/>
      <c r="BN51" s="1" t="n"/>
      <c r="BO51" s="1" t="n"/>
      <c r="BP51" s="1" t="n"/>
      <c r="BQ51" s="1" t="n"/>
      <c r="BR51" s="1" t="n"/>
      <c r="BS51" s="1" t="n"/>
      <c r="BT51" s="1" t="n"/>
      <c r="BU51" s="1" t="n"/>
      <c r="BV51" s="1" t="n"/>
      <c r="BW51" s="1" t="n"/>
      <c r="BX51" s="1" t="n"/>
      <c r="BY51" s="1" t="n"/>
      <c r="BZ51" s="1" t="n"/>
      <c r="CA51" s="1" t="n"/>
      <c r="CB51" s="1" t="n"/>
      <c r="CC51" s="1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</row>
    <row r="52">
      <c r="A52" s="3874" t="inlineStr">
        <is>
          <t>2.5</t>
        </is>
      </c>
      <c r="B52" s="3869" t="n"/>
      <c r="C52" s="3875" t="inlineStr">
        <is>
          <t>Дополнительные виды обучения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2" t="n"/>
      <c r="AD52" s="3916" t="n"/>
      <c r="AE52" s="1532" t="n"/>
      <c r="AF52" s="3917" t="n"/>
      <c r="AG52" s="131" t="n"/>
      <c r="AH52" s="3918" t="inlineStr">
        <is>
          <t>/</t>
        </is>
      </c>
      <c r="AI52" s="3919">
        <f>SUM(AH53:AI55)</f>
        <v/>
      </c>
      <c r="AJ52" s="3689" t="inlineStr">
        <is>
          <t>/</t>
        </is>
      </c>
      <c r="AK52" s="3920">
        <f>SUM(AJ53:AK55)</f>
        <v/>
      </c>
      <c r="AL52" s="3921" t="inlineStr">
        <is>
          <t>/</t>
        </is>
      </c>
      <c r="AM52" s="1634">
        <f>SUM(AL53:AM55)</f>
        <v/>
      </c>
      <c r="AN52" s="3689" t="inlineStr">
        <is>
          <t>/</t>
        </is>
      </c>
      <c r="AO52" s="1634">
        <f>SUM(AN53:AO55)</f>
        <v/>
      </c>
      <c r="AP52" s="3689" t="inlineStr">
        <is>
          <t>/</t>
        </is>
      </c>
      <c r="AQ52" s="1634">
        <f>SUM(AP53:AQ55)</f>
        <v/>
      </c>
      <c r="AR52" s="3689" t="inlineStr">
        <is>
          <t>/</t>
        </is>
      </c>
      <c r="AS52" s="3920">
        <f>SUM(AR53:AS55)</f>
        <v/>
      </c>
      <c r="AT52" s="3918" t="inlineStr">
        <is>
          <t>/</t>
        </is>
      </c>
      <c r="AU52" s="1634" t="n">
        <v>190</v>
      </c>
      <c r="AV52" s="3689" t="inlineStr">
        <is>
          <t>/</t>
        </is>
      </c>
      <c r="AW52" s="1634" t="n">
        <v>130</v>
      </c>
      <c r="AX52" s="3689" t="inlineStr">
        <is>
          <t>/</t>
        </is>
      </c>
      <c r="AY52" s="1634" t="n">
        <v>2</v>
      </c>
      <c r="AZ52" s="3922" t="inlineStr">
        <is>
          <t>/</t>
        </is>
      </c>
      <c r="BA52" s="1634" t="n">
        <v>148</v>
      </c>
      <c r="BB52" s="3915" t="inlineStr">
        <is>
          <t>/</t>
        </is>
      </c>
      <c r="BC52" s="1634" t="n">
        <v>88</v>
      </c>
      <c r="BD52" s="3915" t="inlineStr">
        <is>
          <t>/</t>
        </is>
      </c>
      <c r="BE52" s="3923" t="n">
        <v>7</v>
      </c>
      <c r="BF52" s="3898" t="n"/>
      <c r="BG52" s="131" t="n"/>
      <c r="BH52" s="131" t="n"/>
      <c r="BI52" s="132" t="n"/>
      <c r="BJ52" s="1070" t="n"/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9" t="n"/>
      <c r="CG52" s="9" t="n"/>
      <c r="CH52" s="1" t="n"/>
      <c r="CI52" s="1" t="n"/>
      <c r="CJ52" s="1" t="n"/>
      <c r="CK52" s="1" t="n"/>
      <c r="CL52" s="1" t="n"/>
      <c r="CM52" s="1" t="n"/>
    </row>
    <row r="53">
      <c r="A53" s="3868" t="inlineStr">
        <is>
          <t>2.5.1</t>
        </is>
      </c>
      <c r="B53" s="3869" t="n"/>
      <c r="C53" s="3870" t="inlineStr">
        <is>
          <t>Философия и методология науки *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2" t="n"/>
      <c r="AD53" s="3912" t="inlineStr">
        <is>
          <t>/</t>
        </is>
      </c>
      <c r="AE53" s="3913" t="n">
        <v>2</v>
      </c>
      <c r="AF53" s="3924" t="n"/>
      <c r="AG53" s="3869" t="n"/>
      <c r="AH53" s="3906" t="inlineStr">
        <is>
          <t>/</t>
        </is>
      </c>
      <c r="AI53" s="1635">
        <f>AU53+BA53</f>
        <v/>
      </c>
      <c r="AJ53" s="2423" t="inlineStr">
        <is>
          <t>/</t>
        </is>
      </c>
      <c r="AK53" s="3913">
        <f>AM53+AS53+AO53+AQ53</f>
        <v/>
      </c>
      <c r="AL53" s="3912" t="inlineStr">
        <is>
          <t>/</t>
        </is>
      </c>
      <c r="AM53" s="1635" t="n">
        <v>40</v>
      </c>
      <c r="AN53" s="2423" t="n"/>
      <c r="AO53" s="1635" t="n"/>
      <c r="AP53" s="2423" t="n"/>
      <c r="AQ53" s="1635" t="n"/>
      <c r="AR53" s="2423" t="inlineStr">
        <is>
          <t>/</t>
        </is>
      </c>
      <c r="AS53" s="3913" t="n">
        <v>32</v>
      </c>
      <c r="AT53" s="3906" t="inlineStr">
        <is>
          <t>/</t>
        </is>
      </c>
      <c r="AU53" s="1635" t="n">
        <v>48</v>
      </c>
      <c r="AV53" s="2423" t="inlineStr">
        <is>
          <t>/</t>
        </is>
      </c>
      <c r="AW53" s="1635" t="n">
        <v>32</v>
      </c>
      <c r="AX53" s="2423" t="n"/>
      <c r="AY53" s="1635" t="n"/>
      <c r="AZ53" s="3914" t="inlineStr">
        <is>
          <t>/</t>
        </is>
      </c>
      <c r="BA53" s="1635" t="n">
        <v>76</v>
      </c>
      <c r="BB53" s="3915" t="inlineStr">
        <is>
          <t>/</t>
        </is>
      </c>
      <c r="BC53" s="1635" t="n">
        <v>40</v>
      </c>
      <c r="BD53" s="3915" t="inlineStr">
        <is>
          <t>/</t>
        </is>
      </c>
      <c r="BE53" s="861" t="n">
        <v>3</v>
      </c>
      <c r="BF53" s="3873" t="inlineStr">
        <is>
          <t>УК-1</t>
        </is>
      </c>
      <c r="BG53" s="131" t="n"/>
      <c r="BH53" s="131" t="n"/>
      <c r="BI53" s="132" t="n"/>
      <c r="BJ53" s="1070" t="inlineStr">
        <is>
          <t>ФиП</t>
        </is>
      </c>
      <c r="BK53" s="247" t="n"/>
      <c r="BL53" s="247" t="n"/>
      <c r="BM53" s="247" t="n"/>
      <c r="BN53" s="247" t="n"/>
      <c r="BO53" s="247" t="n"/>
      <c r="BP53" s="247" t="n"/>
      <c r="BQ53" s="247" t="n"/>
      <c r="BR53" s="247" t="n"/>
      <c r="BS53" s="247" t="n"/>
      <c r="BT53" s="247" t="n"/>
      <c r="BU53" s="247" t="n"/>
      <c r="BV53" s="247" t="n"/>
      <c r="BW53" s="247" t="n"/>
      <c r="BX53" s="247" t="n"/>
      <c r="BY53" s="247" t="n"/>
      <c r="BZ53" s="247" t="n"/>
      <c r="CA53" s="247" t="n"/>
      <c r="CB53" s="247" t="n"/>
      <c r="CC53" s="247" t="n"/>
      <c r="CD53" s="247" t="n"/>
      <c r="CE53" s="247" t="n"/>
      <c r="CF53" s="247" t="n"/>
      <c r="CG53" s="247" t="n"/>
      <c r="CH53" s="1" t="n"/>
      <c r="CI53" s="1" t="n"/>
      <c r="CJ53" s="1" t="n"/>
      <c r="CK53" s="1" t="n"/>
      <c r="CL53" s="1" t="n"/>
      <c r="CM53" s="1" t="n"/>
    </row>
    <row r="54">
      <c r="A54" s="3868" t="inlineStr">
        <is>
          <t>2.5.2</t>
        </is>
      </c>
      <c r="B54" s="3869" t="n"/>
      <c r="C54" s="3870" t="inlineStr">
        <is>
          <t xml:space="preserve">Иностранный язык * </t>
        </is>
      </c>
      <c r="D54" s="131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1" t="n"/>
      <c r="AC54" s="132" t="n"/>
      <c r="AD54" s="3912" t="inlineStr">
        <is>
          <t>/</t>
        </is>
      </c>
      <c r="AE54" s="3913" t="n">
        <v>2</v>
      </c>
      <c r="AF54" s="3924" t="n"/>
      <c r="AG54" s="3869" t="n"/>
      <c r="AH54" s="3906" t="inlineStr">
        <is>
          <t>/</t>
        </is>
      </c>
      <c r="AI54" s="1635">
        <f>AU54+BA54</f>
        <v/>
      </c>
      <c r="AJ54" s="2423" t="inlineStr">
        <is>
          <t>/</t>
        </is>
      </c>
      <c r="AK54" s="3913">
        <f>AM54+AS54+AO54+AQ54</f>
        <v/>
      </c>
      <c r="AL54" s="3912" t="n"/>
      <c r="AM54" s="1635" t="n"/>
      <c r="AN54" s="2423" t="n"/>
      <c r="AO54" s="1635" t="n"/>
      <c r="AP54" s="2423" t="inlineStr">
        <is>
          <t>/</t>
        </is>
      </c>
      <c r="AQ54" s="1635" t="n">
        <v>96</v>
      </c>
      <c r="AR54" s="2423" t="n"/>
      <c r="AS54" s="3913" t="n"/>
      <c r="AT54" s="3906" t="inlineStr">
        <is>
          <t>/</t>
        </is>
      </c>
      <c r="AU54" s="1635" t="n">
        <v>70</v>
      </c>
      <c r="AV54" s="2423" t="inlineStr">
        <is>
          <t>/</t>
        </is>
      </c>
      <c r="AW54" s="1635" t="n">
        <v>48</v>
      </c>
      <c r="AX54" s="2423" t="n"/>
      <c r="AY54" s="1635" t="n"/>
      <c r="AZ54" s="3914" t="inlineStr">
        <is>
          <t>/</t>
        </is>
      </c>
      <c r="BA54" s="1635" t="n">
        <v>72</v>
      </c>
      <c r="BB54" s="3915" t="inlineStr">
        <is>
          <t>/</t>
        </is>
      </c>
      <c r="BC54" s="1635" t="n">
        <v>48</v>
      </c>
      <c r="BD54" s="3915" t="inlineStr">
        <is>
          <t>/</t>
        </is>
      </c>
      <c r="BE54" s="861" t="n">
        <v>4</v>
      </c>
      <c r="BF54" s="3873" t="inlineStr">
        <is>
          <t>УК-3</t>
        </is>
      </c>
      <c r="BG54" s="131" t="n"/>
      <c r="BH54" s="131" t="n"/>
      <c r="BI54" s="132" t="n"/>
      <c r="BJ54" s="1070" t="inlineStr">
        <is>
          <t>МКиТП</t>
        </is>
      </c>
      <c r="BK54" s="247" t="n"/>
      <c r="BL54" s="247" t="n"/>
      <c r="BM54" s="247" t="n"/>
      <c r="BN54" s="247" t="n"/>
      <c r="BO54" s="247" t="n"/>
      <c r="BP54" s="247" t="n"/>
      <c r="BQ54" s="247" t="n"/>
      <c r="BR54" s="247" t="n"/>
      <c r="BS54" s="247" t="n"/>
      <c r="BT54" s="247" t="n"/>
      <c r="BU54" s="247" t="n"/>
      <c r="BV54" s="247" t="n"/>
      <c r="BW54" s="247" t="n"/>
      <c r="BX54" s="247" t="n"/>
      <c r="BY54" s="247" t="n"/>
      <c r="BZ54" s="247" t="n"/>
      <c r="CA54" s="247" t="n"/>
      <c r="CB54" s="247" t="n"/>
      <c r="CC54" s="247" t="n"/>
      <c r="CD54" s="247" t="n"/>
      <c r="CE54" s="247" t="n"/>
      <c r="CF54" s="247" t="n"/>
      <c r="CG54" s="247" t="n"/>
      <c r="CH54" s="1" t="n"/>
      <c r="CI54" s="1" t="n"/>
      <c r="CJ54" s="1" t="n"/>
      <c r="CK54" s="1" t="n"/>
      <c r="CL54" s="1" t="n"/>
      <c r="CM54" s="1" t="n"/>
    </row>
    <row r="55">
      <c r="A55" s="3925" t="inlineStr">
        <is>
          <t>2.5.3</t>
        </is>
      </c>
      <c r="B55" s="3926" t="n"/>
      <c r="C55" s="1536" t="inlineStr">
        <is>
          <t xml:space="preserve">Основы информационных технологий  * </t>
        </is>
      </c>
      <c r="D55" s="194" t="n"/>
      <c r="E55" s="194" t="n"/>
      <c r="F55" s="194" t="n"/>
      <c r="G55" s="194" t="n"/>
      <c r="H55" s="194" t="n"/>
      <c r="I55" s="194" t="n"/>
      <c r="J55" s="194" t="n"/>
      <c r="K55" s="194" t="n"/>
      <c r="L55" s="194" t="n"/>
      <c r="M55" s="194" t="n"/>
      <c r="N55" s="194" t="n"/>
      <c r="O55" s="194" t="n"/>
      <c r="P55" s="194" t="n"/>
      <c r="Q55" s="194" t="n"/>
      <c r="R55" s="194" t="n"/>
      <c r="S55" s="194" t="n"/>
      <c r="T55" s="194" t="n"/>
      <c r="U55" s="194" t="n"/>
      <c r="V55" s="194" t="n"/>
      <c r="W55" s="194" t="n"/>
      <c r="X55" s="194" t="n"/>
      <c r="Y55" s="194" t="n"/>
      <c r="Z55" s="194" t="n"/>
      <c r="AA55" s="194" t="n"/>
      <c r="AB55" s="194" t="n"/>
      <c r="AC55" s="195" t="n"/>
      <c r="AD55" s="3927" t="n"/>
      <c r="AE55" s="3127" t="n"/>
      <c r="AF55" s="3128" t="inlineStr">
        <is>
          <t>/</t>
        </is>
      </c>
      <c r="AG55" s="3128" t="inlineStr">
        <is>
          <t>1д</t>
        </is>
      </c>
      <c r="AH55" s="3927" t="inlineStr">
        <is>
          <t>/</t>
        </is>
      </c>
      <c r="AI55" s="2430">
        <f>AU55+BA55</f>
        <v/>
      </c>
      <c r="AJ55" s="2043" t="inlineStr">
        <is>
          <t>/</t>
        </is>
      </c>
      <c r="AK55" s="3127">
        <f>AM55+AS55+AO55+AQ55</f>
        <v/>
      </c>
      <c r="AL55" s="3928" t="inlineStr">
        <is>
          <t>/</t>
        </is>
      </c>
      <c r="AM55" s="2430" t="n">
        <v>26</v>
      </c>
      <c r="AN55" s="2043" t="inlineStr">
        <is>
          <t>/</t>
        </is>
      </c>
      <c r="AO55" s="2430" t="n">
        <v>24</v>
      </c>
      <c r="AP55" s="2043" t="n"/>
      <c r="AQ55" s="2430" t="n"/>
      <c r="AR55" s="2043" t="n"/>
      <c r="AS55" s="3127" t="n"/>
      <c r="AT55" s="3927" t="inlineStr">
        <is>
          <t>/</t>
        </is>
      </c>
      <c r="AU55" s="2430" t="n">
        <v>72</v>
      </c>
      <c r="AV55" s="2043" t="inlineStr">
        <is>
          <t>/</t>
        </is>
      </c>
      <c r="AW55" s="2430" t="n">
        <v>50</v>
      </c>
      <c r="AX55" s="2043" t="inlineStr">
        <is>
          <t>/</t>
        </is>
      </c>
      <c r="AY55" s="2430" t="n">
        <v>2</v>
      </c>
      <c r="AZ55" s="3128" t="n"/>
      <c r="BA55" s="2430" t="n"/>
      <c r="BB55" s="2043" t="n"/>
      <c r="BC55" s="2430" t="n"/>
      <c r="BD55" s="2043" t="n"/>
      <c r="BE55" s="3128" t="n"/>
      <c r="BF55" s="2071" t="inlineStr">
        <is>
          <t>УК-2</t>
        </is>
      </c>
      <c r="BG55" s="194" t="n"/>
      <c r="BH55" s="194" t="n"/>
      <c r="BI55" s="195" t="n"/>
      <c r="BJ55" s="1070" t="inlineStr">
        <is>
          <t>ИСиТ</t>
        </is>
      </c>
      <c r="BK55" s="247" t="n"/>
      <c r="BL55" s="247" t="n"/>
      <c r="BM55" s="247" t="n"/>
      <c r="BN55" s="247" t="n"/>
      <c r="BO55" s="247" t="n"/>
      <c r="BP55" s="247" t="n"/>
      <c r="BQ55" s="247" t="n"/>
      <c r="BR55" s="247" t="n"/>
      <c r="BS55" s="247" t="n"/>
      <c r="BT55" s="247" t="n"/>
      <c r="BU55" s="247" t="n"/>
      <c r="BV55" s="247" t="n"/>
      <c r="BW55" s="247" t="n"/>
      <c r="BX55" s="247" t="n"/>
      <c r="BY55" s="247" t="n"/>
      <c r="BZ55" s="247" t="n"/>
      <c r="CA55" s="247" t="n"/>
      <c r="CB55" s="247" t="n"/>
      <c r="CC55" s="247" t="n"/>
      <c r="CD55" s="247" t="n"/>
      <c r="CE55" s="247" t="n"/>
      <c r="CF55" s="247" t="n"/>
      <c r="CG55" s="247" t="n"/>
      <c r="CH55" s="1" t="n"/>
      <c r="CI55" s="1" t="n"/>
      <c r="CJ55" s="1" t="n"/>
      <c r="CK55" s="1" t="n"/>
      <c r="CL55" s="1" t="n"/>
      <c r="CM55" s="1" t="n"/>
    </row>
    <row r="56">
      <c r="A56" s="1186" t="inlineStr">
        <is>
          <t>Количество часов учебных занятий</t>
        </is>
      </c>
      <c r="B56" s="123" t="n"/>
      <c r="C56" s="123" t="n"/>
      <c r="D56" s="123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/>
      <c r="W56" s="123" t="n"/>
      <c r="X56" s="123" t="n"/>
      <c r="Y56" s="123" t="n"/>
      <c r="Z56" s="123" t="n"/>
      <c r="AA56" s="123" t="n"/>
      <c r="AB56" s="123" t="n"/>
      <c r="AC56" s="123" t="n"/>
      <c r="AD56" s="123" t="n"/>
      <c r="AE56" s="123" t="n"/>
      <c r="AF56" s="123" t="n"/>
      <c r="AG56" s="161" t="n"/>
      <c r="AH56" s="3864">
        <f>AH30+AH39</f>
        <v/>
      </c>
      <c r="AI56" s="1998" t="n"/>
      <c r="AJ56" s="3865">
        <f>AJ30+AJ39</f>
        <v/>
      </c>
      <c r="AK56" s="1998" t="n"/>
      <c r="AL56" s="3865">
        <f>AL30+AL39</f>
        <v/>
      </c>
      <c r="AM56" s="1998" t="n"/>
      <c r="AN56" s="3865">
        <f>AN30+AN39</f>
        <v/>
      </c>
      <c r="AO56" s="1998" t="n"/>
      <c r="AP56" s="3865">
        <f>AP30+AP39</f>
        <v/>
      </c>
      <c r="AQ56" s="1998" t="n"/>
      <c r="AR56" s="3865">
        <f>AR30+AR39</f>
        <v/>
      </c>
      <c r="AS56" s="1998" t="n"/>
      <c r="AT56" s="3864">
        <f>AT30+AT39</f>
        <v/>
      </c>
      <c r="AU56" s="1998" t="n"/>
      <c r="AV56" s="3865">
        <f>AV30+AV39</f>
        <v/>
      </c>
      <c r="AW56" s="1998" t="n"/>
      <c r="AX56" s="232">
        <f>AX30+AX39</f>
        <v/>
      </c>
      <c r="AY56" s="124" t="n"/>
      <c r="AZ56" s="1768">
        <f>AZ30+AZ39</f>
        <v/>
      </c>
      <c r="BA56" s="124" t="n"/>
      <c r="BB56" s="3865">
        <f>BB30+BB39</f>
        <v/>
      </c>
      <c r="BC56" s="1998" t="n"/>
      <c r="BD56" s="3865">
        <f>BD30+BD39</f>
        <v/>
      </c>
      <c r="BE56" s="1998" t="n"/>
      <c r="BF56" s="3929" t="n"/>
      <c r="BG56" s="661" t="n"/>
      <c r="BH56" s="661" t="n"/>
      <c r="BI56" s="662" t="n"/>
      <c r="BJ56" s="90" t="n"/>
      <c r="BK56" s="90" t="n"/>
      <c r="BL56" s="90" t="n"/>
      <c r="BM56" s="90" t="n"/>
      <c r="BN56" s="90" t="n"/>
      <c r="BO56" s="90" t="n"/>
      <c r="BP56" s="90" t="n"/>
      <c r="BQ56" s="90" t="n"/>
      <c r="BR56" s="90" t="n"/>
      <c r="BS56" s="90" t="n"/>
      <c r="BT56" s="90" t="n"/>
      <c r="BU56" s="90" t="n"/>
      <c r="BV56" s="90" t="n"/>
      <c r="BW56" s="90" t="n"/>
      <c r="BX56" s="90" t="n"/>
      <c r="BY56" s="90" t="n"/>
      <c r="BZ56" s="90" t="n"/>
      <c r="CA56" s="90" t="n"/>
      <c r="CB56" s="90" t="n"/>
      <c r="CC56" s="90" t="n"/>
      <c r="CD56" s="90" t="n"/>
      <c r="CE56" s="90" t="n"/>
      <c r="CF56" s="90" t="n"/>
      <c r="CG56" s="90" t="n"/>
      <c r="CH56" s="1" t="n"/>
      <c r="CI56" s="1" t="n"/>
      <c r="CJ56" s="1" t="n"/>
      <c r="CK56" s="1" t="n"/>
      <c r="CL56" s="1" t="n"/>
      <c r="CM56" s="1" t="n"/>
    </row>
    <row r="57">
      <c r="A57" s="3875" t="inlineStr">
        <is>
          <t>Количество часов учебных занятий в неделю</t>
        </is>
      </c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1" t="n"/>
      <c r="AD57" s="131" t="n"/>
      <c r="AE57" s="131" t="n"/>
      <c r="AF57" s="131" t="n"/>
      <c r="AG57" s="132" t="n"/>
      <c r="AH57" s="3930" t="n"/>
      <c r="AI57" s="179" t="n"/>
      <c r="AJ57" s="2719" t="n"/>
      <c r="AK57" s="179" t="n"/>
      <c r="AL57" s="3931" t="n"/>
      <c r="AM57" s="179" t="n"/>
      <c r="AN57" s="3931" t="n"/>
      <c r="AO57" s="179" t="n"/>
      <c r="AP57" s="3931" t="n"/>
      <c r="AQ57" s="179" t="n"/>
      <c r="AR57" s="3931" t="n"/>
      <c r="AS57" s="179" t="n"/>
      <c r="AT57" s="3932">
        <f>AV56/AT28</f>
        <v/>
      </c>
      <c r="AU57" s="131" t="n"/>
      <c r="AV57" s="131" t="n"/>
      <c r="AW57" s="131" t="n"/>
      <c r="AX57" s="131" t="n"/>
      <c r="AY57" s="179" t="n"/>
      <c r="AZ57" s="3933">
        <f>BB56/AZ28</f>
        <v/>
      </c>
      <c r="BA57" s="131" t="n"/>
      <c r="BB57" s="131" t="n"/>
      <c r="BC57" s="131" t="n"/>
      <c r="BD57" s="131" t="n"/>
      <c r="BE57" s="132" t="n"/>
      <c r="BF57" s="2138" t="n"/>
      <c r="BG57" s="1" t="n"/>
      <c r="BH57" s="1" t="n"/>
      <c r="BI57" s="114" t="n"/>
      <c r="BJ57" s="90" t="n"/>
      <c r="BK57" s="90" t="n"/>
      <c r="BL57" s="90" t="n"/>
      <c r="BM57" s="90" t="n"/>
      <c r="BN57" s="90" t="n"/>
      <c r="BO57" s="90" t="n"/>
      <c r="BP57" s="90" t="n"/>
      <c r="BQ57" s="90" t="n"/>
      <c r="BR57" s="90" t="n"/>
      <c r="BS57" s="90" t="n"/>
      <c r="BT57" s="90" t="n"/>
      <c r="BU57" s="90" t="n"/>
      <c r="BV57" s="90" t="n"/>
      <c r="BW57" s="90" t="n"/>
      <c r="BX57" s="90" t="n"/>
      <c r="BY57" s="90" t="n"/>
      <c r="BZ57" s="90" t="n"/>
      <c r="CA57" s="90" t="n"/>
      <c r="CB57" s="90" t="n"/>
      <c r="CC57" s="90" t="n"/>
      <c r="CD57" s="90" t="n"/>
      <c r="CE57" s="90" t="n"/>
      <c r="CF57" s="90" t="n"/>
      <c r="CG57" s="90" t="n"/>
      <c r="CH57" s="1" t="n"/>
      <c r="CI57" s="1" t="n"/>
      <c r="CJ57" s="1" t="n"/>
      <c r="CK57" s="1" t="n"/>
      <c r="CL57" s="1" t="n"/>
      <c r="CM57" s="1" t="n"/>
    </row>
    <row r="58">
      <c r="A58" s="3875" t="inlineStr">
        <is>
          <t>Количество курсовых проектов</t>
        </is>
      </c>
      <c r="B58" s="131" t="n"/>
      <c r="C58" s="131" t="n"/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1" t="n"/>
      <c r="AD58" s="131" t="n"/>
      <c r="AE58" s="131" t="n"/>
      <c r="AF58" s="131" t="n"/>
      <c r="AG58" s="132" t="n"/>
      <c r="AH58" s="185" t="n"/>
      <c r="AI58" s="179" t="n"/>
      <c r="AJ58" s="2719" t="n"/>
      <c r="AK58" s="179" t="n"/>
      <c r="AL58" s="3934" t="n"/>
      <c r="AM58" s="179" t="n"/>
      <c r="AN58" s="3934" t="n"/>
      <c r="AO58" s="179" t="n"/>
      <c r="AP58" s="3934" t="n"/>
      <c r="AQ58" s="179" t="n"/>
      <c r="AR58" s="3934" t="n"/>
      <c r="AS58" s="179" t="n"/>
      <c r="AT58" s="185" t="n"/>
      <c r="AU58" s="236" t="n"/>
      <c r="AV58" s="131" t="n"/>
      <c r="AW58" s="131" t="n"/>
      <c r="AX58" s="131" t="n"/>
      <c r="AY58" s="179" t="n"/>
      <c r="AZ58" s="236" t="n"/>
      <c r="BA58" s="131" t="n"/>
      <c r="BB58" s="131" t="n"/>
      <c r="BC58" s="131" t="n"/>
      <c r="BD58" s="131" t="n"/>
      <c r="BE58" s="179" t="n"/>
      <c r="BF58" s="2138" t="n"/>
      <c r="BG58" s="1" t="n"/>
      <c r="BH58" s="1" t="n"/>
      <c r="BI58" s="114" t="n"/>
      <c r="BJ58" s="90" t="n"/>
      <c r="BK58" s="90" t="n"/>
      <c r="BL58" s="90" t="n"/>
      <c r="BM58" s="90" t="n"/>
      <c r="BN58" s="90" t="n"/>
      <c r="BO58" s="90" t="n"/>
      <c r="BP58" s="90" t="n"/>
      <c r="BQ58" s="90" t="n"/>
      <c r="BR58" s="90" t="n"/>
      <c r="BS58" s="90" t="n"/>
      <c r="BT58" s="90" t="n"/>
      <c r="BU58" s="90" t="n"/>
      <c r="BV58" s="90" t="n"/>
      <c r="BW58" s="90" t="n"/>
      <c r="BX58" s="90" t="n"/>
      <c r="BY58" s="90" t="n"/>
      <c r="BZ58" s="90" t="n"/>
      <c r="CA58" s="90" t="n"/>
      <c r="CB58" s="90" t="n"/>
      <c r="CC58" s="90" t="n"/>
      <c r="CD58" s="90" t="n"/>
      <c r="CE58" s="90" t="n"/>
      <c r="CF58" s="90" t="n"/>
      <c r="CG58" s="90" t="n"/>
      <c r="CH58" s="1" t="n"/>
      <c r="CI58" s="1" t="n"/>
      <c r="CJ58" s="1" t="n"/>
      <c r="CK58" s="1" t="n"/>
      <c r="CL58" s="1" t="n"/>
      <c r="CM58" s="1" t="n"/>
    </row>
    <row r="59">
      <c r="A59" s="3875" t="inlineStr">
        <is>
          <t>Количество курсовых работ</t>
        </is>
      </c>
      <c r="B59" s="131" t="n"/>
      <c r="C59" s="131" t="n"/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1" t="n"/>
      <c r="Z59" s="131" t="n"/>
      <c r="AA59" s="131" t="n"/>
      <c r="AB59" s="131" t="n"/>
      <c r="AC59" s="131" t="n"/>
      <c r="AD59" s="131" t="n"/>
      <c r="AE59" s="131" t="n"/>
      <c r="AF59" s="131" t="n"/>
      <c r="AG59" s="132" t="n"/>
      <c r="AH59" s="185">
        <f>AT59+AZ59</f>
        <v/>
      </c>
      <c r="AI59" s="179" t="n"/>
      <c r="AJ59" s="2719" t="n"/>
      <c r="AK59" s="179" t="n"/>
      <c r="AL59" s="3934" t="n"/>
      <c r="AM59" s="179" t="n"/>
      <c r="AN59" s="3934" t="n"/>
      <c r="AO59" s="179" t="n"/>
      <c r="AP59" s="3934" t="n"/>
      <c r="AQ59" s="179" t="n"/>
      <c r="AR59" s="3934" t="n"/>
      <c r="AS59" s="179" t="n"/>
      <c r="AT59" s="185" t="n"/>
      <c r="AU59" s="131" t="n"/>
      <c r="AV59" s="131" t="n"/>
      <c r="AW59" s="131" t="n"/>
      <c r="AX59" s="131" t="n"/>
      <c r="AY59" s="179" t="n"/>
      <c r="AZ59" s="236" t="n">
        <v>2</v>
      </c>
      <c r="BA59" s="131" t="n"/>
      <c r="BB59" s="131" t="n"/>
      <c r="BC59" s="131" t="n"/>
      <c r="BD59" s="131" t="n"/>
      <c r="BE59" s="179" t="n"/>
      <c r="BF59" s="2138" t="n"/>
      <c r="BG59" s="1" t="n"/>
      <c r="BH59" s="1" t="n"/>
      <c r="BI59" s="114" t="n"/>
      <c r="BJ59" s="90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90" t="n"/>
      <c r="CH59" s="1" t="n"/>
      <c r="CI59" s="1" t="n"/>
      <c r="CJ59" s="1" t="n"/>
      <c r="CK59" s="1" t="n"/>
      <c r="CL59" s="1" t="n"/>
      <c r="CM59" s="1" t="n"/>
    </row>
    <row r="60">
      <c r="A60" s="3875" t="inlineStr">
        <is>
          <t>Количество экзаменов</t>
        </is>
      </c>
      <c r="B60" s="131" t="n"/>
      <c r="C60" s="131" t="n"/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1" t="n"/>
      <c r="Z60" s="131" t="n"/>
      <c r="AA60" s="131" t="n"/>
      <c r="AB60" s="131" t="n"/>
      <c r="AC60" s="131" t="n"/>
      <c r="AD60" s="131" t="n"/>
      <c r="AE60" s="131" t="n"/>
      <c r="AF60" s="131" t="n"/>
      <c r="AG60" s="132" t="n"/>
      <c r="AH60" s="185">
        <f>AT60+AZ60</f>
        <v/>
      </c>
      <c r="AI60" s="179" t="n"/>
      <c r="AJ60" s="2719" t="n"/>
      <c r="AK60" s="179" t="n"/>
      <c r="AL60" s="3934" t="n"/>
      <c r="AM60" s="179" t="n"/>
      <c r="AN60" s="3934" t="n"/>
      <c r="AO60" s="179" t="n"/>
      <c r="AP60" s="3934" t="n"/>
      <c r="AQ60" s="179" t="n"/>
      <c r="AR60" s="3934" t="n"/>
      <c r="AS60" s="179" t="n"/>
      <c r="AT60" s="185" t="n">
        <v>2</v>
      </c>
      <c r="AU60" s="131" t="n"/>
      <c r="AV60" s="131" t="n"/>
      <c r="AW60" s="131" t="n"/>
      <c r="AX60" s="131" t="n"/>
      <c r="AY60" s="179" t="n"/>
      <c r="AZ60" s="236" t="n">
        <v>2</v>
      </c>
      <c r="BA60" s="131" t="n"/>
      <c r="BB60" s="131" t="n"/>
      <c r="BC60" s="131" t="n"/>
      <c r="BD60" s="131" t="n"/>
      <c r="BE60" s="179" t="n"/>
      <c r="BF60" s="2138" t="n"/>
      <c r="BG60" s="1" t="n"/>
      <c r="BH60" s="1" t="n"/>
      <c r="BI60" s="114" t="n"/>
      <c r="BJ60" s="90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90" t="n"/>
      <c r="CH60" s="1" t="n"/>
      <c r="CI60" s="1" t="n"/>
      <c r="CJ60" s="1" t="n"/>
      <c r="CK60" s="1" t="n"/>
      <c r="CL60" s="1" t="n"/>
      <c r="CM60" s="1" t="n"/>
    </row>
    <row r="61">
      <c r="A61" s="1545" t="inlineStr">
        <is>
          <t>Количество зачетов</t>
        </is>
      </c>
      <c r="B61" s="194" t="n"/>
      <c r="C61" s="194" t="n"/>
      <c r="D61" s="194" t="n"/>
      <c r="E61" s="194" t="n"/>
      <c r="F61" s="194" t="n"/>
      <c r="G61" s="194" t="n"/>
      <c r="H61" s="194" t="n"/>
      <c r="I61" s="194" t="n"/>
      <c r="J61" s="194" t="n"/>
      <c r="K61" s="194" t="n"/>
      <c r="L61" s="194" t="n"/>
      <c r="M61" s="194" t="n"/>
      <c r="N61" s="194" t="n"/>
      <c r="O61" s="194" t="n"/>
      <c r="P61" s="194" t="n"/>
      <c r="Q61" s="194" t="n"/>
      <c r="R61" s="194" t="n"/>
      <c r="S61" s="194" t="n"/>
      <c r="T61" s="194" t="n"/>
      <c r="U61" s="194" t="n"/>
      <c r="V61" s="194" t="n"/>
      <c r="W61" s="194" t="n"/>
      <c r="X61" s="194" t="n"/>
      <c r="Y61" s="194" t="n"/>
      <c r="Z61" s="194" t="n"/>
      <c r="AA61" s="194" t="n"/>
      <c r="AB61" s="194" t="n"/>
      <c r="AC61" s="194" t="n"/>
      <c r="AD61" s="194" t="n"/>
      <c r="AE61" s="194" t="n"/>
      <c r="AF61" s="194" t="n"/>
      <c r="AG61" s="195" t="n"/>
      <c r="AH61" s="3935">
        <f>AT61+AZ61</f>
        <v/>
      </c>
      <c r="AI61" s="1059" t="n"/>
      <c r="AJ61" s="3936" t="n"/>
      <c r="AK61" s="1059" t="n"/>
      <c r="AL61" s="3937" t="n"/>
      <c r="AM61" s="1059" t="n"/>
      <c r="AN61" s="3937" t="n"/>
      <c r="AO61" s="1059" t="n"/>
      <c r="AP61" s="3937" t="n"/>
      <c r="AQ61" s="1059" t="n"/>
      <c r="AR61" s="3937" t="n"/>
      <c r="AS61" s="1059" t="n"/>
      <c r="AT61" s="3935" t="n">
        <v>7</v>
      </c>
      <c r="AU61" s="194" t="n"/>
      <c r="AV61" s="194" t="n"/>
      <c r="AW61" s="194" t="n"/>
      <c r="AX61" s="194" t="n"/>
      <c r="AY61" s="1059" t="n"/>
      <c r="AZ61" s="3938" t="n">
        <v>3</v>
      </c>
      <c r="BA61" s="194" t="n"/>
      <c r="BB61" s="194" t="n"/>
      <c r="BC61" s="194" t="n"/>
      <c r="BD61" s="194" t="n"/>
      <c r="BE61" s="1059" t="n"/>
      <c r="BF61" s="3420" t="n"/>
      <c r="BG61" s="44" t="n"/>
      <c r="BH61" s="44" t="n"/>
      <c r="BI61" s="137" t="n"/>
      <c r="BJ61" s="90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90" t="n"/>
      <c r="CH61" s="1213" t="n"/>
      <c r="CI61" s="1" t="n"/>
      <c r="CJ61" s="1" t="n"/>
      <c r="CK61" s="1" t="n"/>
      <c r="CL61" s="1" t="n"/>
      <c r="CM61" s="1" t="n"/>
    </row>
    <row r="62">
      <c r="A62" s="242" t="n"/>
      <c r="B62" s="242" t="n"/>
      <c r="C62" s="242" t="n"/>
      <c r="D62" s="242" t="n"/>
      <c r="E62" s="242" t="n"/>
      <c r="F62" s="242" t="n"/>
      <c r="G62" s="242" t="n"/>
      <c r="H62" s="242" t="n"/>
      <c r="I62" s="242" t="n"/>
      <c r="J62" s="242" t="n"/>
      <c r="K62" s="242" t="n"/>
      <c r="L62" s="242" t="n"/>
      <c r="M62" s="242" t="n"/>
      <c r="N62" s="242" t="n"/>
      <c r="O62" s="242" t="n"/>
      <c r="P62" s="242" t="n"/>
      <c r="Q62" s="242" t="n"/>
      <c r="R62" s="242" t="n"/>
      <c r="S62" s="242" t="n"/>
      <c r="T62" s="242" t="n"/>
      <c r="U62" s="242" t="n"/>
      <c r="V62" s="242" t="n"/>
      <c r="W62" s="242" t="n"/>
      <c r="X62" s="242" t="n"/>
      <c r="Y62" s="242" t="n"/>
      <c r="Z62" s="242" t="n"/>
      <c r="AA62" s="242" t="n"/>
      <c r="AB62" s="242" t="n"/>
      <c r="AC62" s="242" t="n"/>
      <c r="AD62" s="242" t="n"/>
      <c r="AE62" s="242" t="n"/>
      <c r="AF62" s="242" t="n"/>
      <c r="AG62" s="242" t="n"/>
      <c r="AH62" s="242" t="n"/>
      <c r="AI62" s="242" t="n"/>
      <c r="AJ62" s="242" t="n"/>
      <c r="AK62" s="242" t="n"/>
      <c r="AL62" s="242" t="n"/>
      <c r="AM62" s="242" t="n"/>
      <c r="AN62" s="242" t="n"/>
      <c r="AO62" s="242" t="n"/>
      <c r="AP62" s="242" t="n"/>
      <c r="AQ62" s="242" t="n"/>
      <c r="AR62" s="242" t="n"/>
      <c r="AS62" s="242" t="n"/>
      <c r="AT62" s="242" t="n"/>
      <c r="AU62" s="242" t="n"/>
      <c r="AV62" s="242" t="n"/>
      <c r="AW62" s="242" t="n"/>
      <c r="AX62" s="242" t="n"/>
      <c r="AY62" s="242" t="n"/>
      <c r="AZ62" s="242" t="n"/>
      <c r="BA62" s="242" t="n"/>
      <c r="BB62" s="242" t="n"/>
      <c r="BC62" s="242" t="n"/>
      <c r="BD62" s="242" t="n"/>
      <c r="BE62" s="242" t="n"/>
      <c r="BF62" s="242" t="n"/>
      <c r="BG62" s="242" t="n"/>
      <c r="BH62" s="242" t="n"/>
      <c r="BI62" s="242" t="n"/>
      <c r="BJ62" s="242" t="n"/>
      <c r="BK62" s="242" t="n"/>
      <c r="BL62" s="242" t="n"/>
      <c r="BM62" s="242" t="n"/>
      <c r="BN62" s="25" t="n"/>
      <c r="BO62" s="25" t="n"/>
      <c r="BP62" s="25" t="n"/>
      <c r="BQ62" s="25" t="n"/>
      <c r="BR62" s="25" t="n"/>
      <c r="BS62" s="25" t="n"/>
      <c r="BT62" s="2333" t="n"/>
      <c r="BU62" s="2333" t="n"/>
      <c r="BV62" s="2333" t="n"/>
      <c r="BW62" s="2333" t="n"/>
      <c r="BX62" s="2333" t="n"/>
      <c r="BY62" s="2333" t="n"/>
      <c r="BZ62" s="2333" t="n"/>
      <c r="CA62" s="2333" t="n"/>
      <c r="CB62" s="2333" t="n"/>
      <c r="CC62" s="2333" t="n"/>
      <c r="CD62" s="2333" t="n"/>
      <c r="CE62" s="2333" t="n"/>
      <c r="CF62" s="2333" t="n"/>
      <c r="CG62" s="2333" t="n"/>
      <c r="CH62" s="2333" t="n"/>
      <c r="CI62" s="2333" t="n"/>
      <c r="CJ62" s="2333" t="n"/>
      <c r="CK62" s="2333" t="n"/>
      <c r="CL62" s="2333" t="n"/>
      <c r="CM62" s="2333" t="n"/>
    </row>
    <row r="63">
      <c r="A63" s="3883" t="inlineStr">
        <is>
          <t>IV. Производственная практика</t>
        </is>
      </c>
      <c r="B63" s="585" t="n"/>
      <c r="C63" s="585" t="n"/>
      <c r="D63" s="585" t="n"/>
      <c r="E63" s="585" t="n"/>
      <c r="F63" s="585" t="n"/>
      <c r="G63" s="585" t="n"/>
      <c r="H63" s="585" t="n"/>
      <c r="I63" s="585" t="n"/>
      <c r="J63" s="585" t="n"/>
      <c r="K63" s="585" t="n"/>
      <c r="L63" s="585" t="n"/>
      <c r="M63" s="585" t="n"/>
      <c r="N63" s="585" t="n"/>
      <c r="O63" s="585" t="n"/>
      <c r="P63" s="585" t="n"/>
      <c r="Q63" s="585" t="n"/>
      <c r="R63" s="585" t="n"/>
      <c r="S63" s="585" t="n"/>
      <c r="T63" s="585" t="n"/>
      <c r="U63" s="585" t="n"/>
      <c r="V63" s="585" t="n"/>
      <c r="W63" s="585" t="n"/>
      <c r="X63" s="585" t="n"/>
      <c r="Y63" s="585" t="n"/>
      <c r="Z63" s="585" t="n"/>
      <c r="AA63" s="585" t="n"/>
      <c r="AB63" s="585" t="n"/>
      <c r="AC63" s="585" t="n"/>
      <c r="AD63" s="586" t="n"/>
      <c r="AE63" s="3883" t="inlineStr">
        <is>
          <t>V. Магистерская диссертация</t>
        </is>
      </c>
      <c r="AF63" s="585" t="n"/>
      <c r="AG63" s="585" t="n"/>
      <c r="AH63" s="585" t="n"/>
      <c r="AI63" s="585" t="n"/>
      <c r="AJ63" s="585" t="n"/>
      <c r="AK63" s="585" t="n"/>
      <c r="AL63" s="585" t="n"/>
      <c r="AM63" s="585" t="n"/>
      <c r="AN63" s="585" t="n"/>
      <c r="AO63" s="585" t="n"/>
      <c r="AP63" s="585" t="n"/>
      <c r="AQ63" s="585" t="n"/>
      <c r="AR63" s="585" t="n"/>
      <c r="AS63" s="585" t="n"/>
      <c r="AT63" s="585" t="n"/>
      <c r="AU63" s="585" t="n"/>
      <c r="AV63" s="585" t="n"/>
      <c r="AW63" s="586" t="n"/>
      <c r="AX63" s="3883" t="inlineStr">
        <is>
          <t xml:space="preserve">VI.Итоговая аттестация </t>
        </is>
      </c>
      <c r="AY63" s="585" t="n"/>
      <c r="AZ63" s="585" t="n"/>
      <c r="BA63" s="585" t="n"/>
      <c r="BB63" s="585" t="n"/>
      <c r="BC63" s="585" t="n"/>
      <c r="BD63" s="585" t="n"/>
      <c r="BE63" s="585" t="n"/>
      <c r="BF63" s="585" t="n"/>
      <c r="BG63" s="585" t="n"/>
      <c r="BH63" s="585" t="n"/>
      <c r="BI63" s="586" t="n"/>
      <c r="BJ63" s="90" t="n"/>
      <c r="BK63" s="1" t="n"/>
      <c r="BL63" s="1" t="n"/>
      <c r="BM63" s="1" t="n"/>
      <c r="BN63" s="1" t="n"/>
      <c r="BO63" s="1" t="n"/>
      <c r="BP63" s="1822" t="n"/>
      <c r="BQ63" s="1822" t="n"/>
      <c r="BR63" s="1822" t="n"/>
      <c r="BS63" s="1822" t="n"/>
      <c r="BT63" s="1822" t="n"/>
      <c r="BU63" s="1822" t="n"/>
      <c r="BV63" s="1822" t="n"/>
      <c r="BW63" s="1822" t="n"/>
      <c r="BX63" s="1822" t="n"/>
      <c r="BY63" s="1822" t="n"/>
      <c r="BZ63" s="1822" t="n"/>
      <c r="CA63" s="1822" t="n"/>
      <c r="CB63" s="1822" t="n"/>
      <c r="CC63" s="1822" t="n"/>
      <c r="CD63" s="1822" t="n"/>
      <c r="CE63" s="1822" t="n"/>
      <c r="CF63" s="1822" t="n"/>
      <c r="CG63" s="1822" t="n"/>
      <c r="CH63" s="1822" t="n"/>
      <c r="CI63" s="1822" t="n"/>
      <c r="CJ63" s="1" t="n"/>
      <c r="CK63" s="1" t="n"/>
      <c r="CL63" s="1" t="n"/>
      <c r="CM63" s="1" t="n"/>
    </row>
    <row r="64">
      <c r="A64" s="3939" t="inlineStr">
        <is>
          <t>Название практики</t>
        </is>
      </c>
      <c r="B64" s="585" t="n"/>
      <c r="C64" s="585" t="n"/>
      <c r="D64" s="585" t="n"/>
      <c r="E64" s="585" t="n"/>
      <c r="F64" s="585" t="n"/>
      <c r="G64" s="585" t="n"/>
      <c r="H64" s="585" t="n"/>
      <c r="I64" s="585" t="n"/>
      <c r="J64" s="585" t="n"/>
      <c r="K64" s="585" t="n"/>
      <c r="L64" s="585" t="n"/>
      <c r="M64" s="613" t="n"/>
      <c r="N64" s="3940" t="inlineStr">
        <is>
          <t>Семестр</t>
        </is>
      </c>
      <c r="O64" s="585" t="n"/>
      <c r="P64" s="585" t="n"/>
      <c r="Q64" s="585" t="n"/>
      <c r="R64" s="613" t="n"/>
      <c r="S64" s="673" t="inlineStr">
        <is>
          <t>Недель</t>
        </is>
      </c>
      <c r="T64" s="585" t="n"/>
      <c r="U64" s="585" t="n"/>
      <c r="V64" s="613" t="n"/>
      <c r="W64" s="3941" t="inlineStr">
        <is>
          <t>Зачетных единиц</t>
        </is>
      </c>
      <c r="X64" s="585" t="n"/>
      <c r="Y64" s="585" t="n"/>
      <c r="Z64" s="585" t="n"/>
      <c r="AA64" s="585" t="n"/>
      <c r="AB64" s="585" t="n"/>
      <c r="AC64" s="585" t="n"/>
      <c r="AD64" s="586" t="n"/>
      <c r="AE64" s="672" t="inlineStr">
        <is>
          <t>Семестр</t>
        </is>
      </c>
      <c r="AF64" s="585" t="n"/>
      <c r="AG64" s="585" t="n"/>
      <c r="AH64" s="585" t="n"/>
      <c r="AI64" s="585" t="n"/>
      <c r="AJ64" s="613" t="n"/>
      <c r="AK64" s="673" t="inlineStr">
        <is>
          <t>Недель</t>
        </is>
      </c>
      <c r="AL64" s="585" t="n"/>
      <c r="AM64" s="585" t="n"/>
      <c r="AN64" s="585" t="n"/>
      <c r="AO64" s="613" t="n"/>
      <c r="AP64" s="3941" t="inlineStr">
        <is>
          <t>Зачетных единиц</t>
        </is>
      </c>
      <c r="AQ64" s="585" t="n"/>
      <c r="AR64" s="585" t="n"/>
      <c r="AS64" s="585" t="n"/>
      <c r="AT64" s="585" t="n"/>
      <c r="AU64" s="585" t="n"/>
      <c r="AV64" s="585" t="n"/>
      <c r="AW64" s="586" t="n"/>
      <c r="AX64" s="3942" t="inlineStr">
        <is>
          <t>Защита магистерской диссертации</t>
        </is>
      </c>
      <c r="AY64" s="661" t="n"/>
      <c r="AZ64" s="661" t="n"/>
      <c r="BA64" s="661" t="n"/>
      <c r="BB64" s="661" t="n"/>
      <c r="BC64" s="661" t="n"/>
      <c r="BD64" s="661" t="n"/>
      <c r="BE64" s="661" t="n"/>
      <c r="BF64" s="661" t="n"/>
      <c r="BG64" s="661" t="n"/>
      <c r="BH64" s="661" t="n"/>
      <c r="BI64" s="662" t="n"/>
      <c r="BJ64" s="90" t="n"/>
      <c r="BK64" s="90" t="n"/>
      <c r="BL64" s="90" t="n"/>
      <c r="BM64" s="90" t="n"/>
      <c r="BN64" s="90" t="n"/>
      <c r="BO64" s="90" t="n"/>
      <c r="BP64" s="1822" t="n"/>
      <c r="BQ64" s="1822" t="n"/>
      <c r="BR64" s="1822" t="n"/>
      <c r="BS64" s="1822" t="n"/>
      <c r="BT64" s="1822" t="n"/>
      <c r="BU64" s="1822" t="n"/>
      <c r="BV64" s="1822" t="n"/>
      <c r="BW64" s="1822" t="n"/>
      <c r="BX64" s="1822" t="n"/>
      <c r="BY64" s="1822" t="n"/>
      <c r="BZ64" s="1822" t="n"/>
      <c r="CA64" s="1822" t="n"/>
      <c r="CB64" s="1822" t="n"/>
      <c r="CC64" s="1822" t="n"/>
      <c r="CD64" s="1822" t="n"/>
      <c r="CE64" s="1822" t="n"/>
      <c r="CF64" s="1822" t="n"/>
      <c r="CG64" s="1822" t="n"/>
      <c r="CH64" s="1822" t="n"/>
      <c r="CI64" s="1822" t="n"/>
      <c r="CJ64" s="1" t="n"/>
      <c r="CK64" s="1" t="n"/>
      <c r="CL64" s="1" t="n"/>
      <c r="CM64" s="1" t="n"/>
    </row>
    <row r="65">
      <c r="A65" s="3939" t="inlineStr">
        <is>
          <t>Научно-исследовательская</t>
        </is>
      </c>
      <c r="B65" s="661" t="n"/>
      <c r="C65" s="661" t="n"/>
      <c r="D65" s="661" t="n"/>
      <c r="E65" s="661" t="n"/>
      <c r="F65" s="661" t="n"/>
      <c r="G65" s="661" t="n"/>
      <c r="H65" s="661" t="n"/>
      <c r="I65" s="661" t="n"/>
      <c r="J65" s="661" t="n"/>
      <c r="K65" s="661" t="n"/>
      <c r="L65" s="661" t="n"/>
      <c r="M65" s="695" t="n"/>
      <c r="N65" s="3943" t="inlineStr">
        <is>
          <t>2</t>
        </is>
      </c>
      <c r="O65" s="661" t="n"/>
      <c r="P65" s="661" t="n"/>
      <c r="Q65" s="661" t="n"/>
      <c r="R65" s="552" t="n"/>
      <c r="S65" s="3944" t="n">
        <v>2</v>
      </c>
      <c r="T65" s="661" t="n"/>
      <c r="U65" s="661" t="n"/>
      <c r="V65" s="552" t="n"/>
      <c r="W65" s="3087" t="n">
        <v>3</v>
      </c>
      <c r="X65" s="101" t="n"/>
      <c r="Y65" s="101" t="n"/>
      <c r="Z65" s="101" t="n"/>
      <c r="AA65" s="101" t="n"/>
      <c r="AB65" s="101" t="n"/>
      <c r="AC65" s="101" t="n"/>
      <c r="AD65" s="104" t="n"/>
      <c r="AE65" s="3945" t="n">
        <v>2</v>
      </c>
      <c r="AF65" s="661" t="n"/>
      <c r="AG65" s="661" t="n"/>
      <c r="AH65" s="661" t="n"/>
      <c r="AI65" s="661" t="n"/>
      <c r="AJ65" s="552" t="n"/>
      <c r="AK65" s="3944" t="n">
        <v>8</v>
      </c>
      <c r="AL65" s="661" t="n"/>
      <c r="AM65" s="661" t="n"/>
      <c r="AN65" s="661" t="n"/>
      <c r="AO65" s="552" t="n"/>
      <c r="AP65" s="3946" t="n">
        <v>12</v>
      </c>
      <c r="AQ65" s="661" t="n"/>
      <c r="AR65" s="661" t="n"/>
      <c r="AS65" s="661" t="n"/>
      <c r="AT65" s="661" t="n"/>
      <c r="AU65" s="661" t="n"/>
      <c r="AV65" s="661" t="n"/>
      <c r="AW65" s="552" t="n"/>
      <c r="AX65" s="2138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14" t="n"/>
      <c r="BJ65" s="90" t="n"/>
      <c r="BK65" s="90" t="n"/>
      <c r="BL65" s="90" t="n"/>
      <c r="BM65" s="90" t="n"/>
      <c r="BN65" s="90" t="n"/>
      <c r="BO65" s="90" t="n"/>
      <c r="BP65" s="1822" t="n"/>
      <c r="BQ65" s="1822" t="n"/>
      <c r="BR65" s="1822" t="n"/>
      <c r="BS65" s="1822" t="n"/>
      <c r="BT65" s="1822" t="n"/>
      <c r="BU65" s="1822" t="n"/>
      <c r="BV65" s="1822" t="n"/>
      <c r="BW65" s="1822" t="n"/>
      <c r="BX65" s="1822" t="n"/>
      <c r="BY65" s="1822" t="n"/>
      <c r="BZ65" s="1822" t="n"/>
      <c r="CA65" s="1822" t="n"/>
      <c r="CB65" s="1822" t="n"/>
      <c r="CC65" s="1822" t="n"/>
      <c r="CD65" s="1822" t="n"/>
      <c r="CE65" s="1822" t="n"/>
      <c r="CF65" s="1822" t="n"/>
      <c r="CG65" s="1822" t="n"/>
      <c r="CH65" s="1822" t="n"/>
      <c r="CI65" s="1822" t="n"/>
      <c r="CJ65" s="1" t="n"/>
      <c r="CK65" s="1" t="n"/>
      <c r="CL65" s="1" t="n"/>
      <c r="CM65" s="1" t="n"/>
    </row>
    <row r="66">
      <c r="A66" s="2139" t="n"/>
      <c r="B66" s="544" t="n"/>
      <c r="C66" s="544" t="n"/>
      <c r="D66" s="544" t="n"/>
      <c r="E66" s="544" t="n"/>
      <c r="F66" s="544" t="n"/>
      <c r="G66" s="544" t="n"/>
      <c r="H66" s="544" t="n"/>
      <c r="I66" s="544" t="n"/>
      <c r="J66" s="544" t="n"/>
      <c r="K66" s="544" t="n"/>
      <c r="L66" s="544" t="n"/>
      <c r="M66" s="603" t="n"/>
      <c r="N66" s="1848" t="n"/>
      <c r="O66" s="544" t="n"/>
      <c r="P66" s="544" t="n"/>
      <c r="Q66" s="544" t="n"/>
      <c r="R66" s="609" t="n"/>
      <c r="S66" s="1848" t="n"/>
      <c r="T66" s="544" t="n"/>
      <c r="U66" s="544" t="n"/>
      <c r="V66" s="609" t="n"/>
      <c r="W66" s="325" t="n"/>
      <c r="X66" s="44" t="n"/>
      <c r="Y66" s="44" t="n"/>
      <c r="Z66" s="44" t="n"/>
      <c r="AA66" s="44" t="n"/>
      <c r="AB66" s="44" t="n"/>
      <c r="AC66" s="44" t="n"/>
      <c r="AD66" s="137" t="n"/>
      <c r="AE66" s="3420" t="n"/>
      <c r="AF66" s="44" t="n"/>
      <c r="AG66" s="44" t="n"/>
      <c r="AH66" s="44" t="n"/>
      <c r="AI66" s="44" t="n"/>
      <c r="AJ66" s="249" t="n"/>
      <c r="AK66" s="1848" t="n"/>
      <c r="AL66" s="544" t="n"/>
      <c r="AM66" s="544" t="n"/>
      <c r="AN66" s="544" t="n"/>
      <c r="AO66" s="609" t="n"/>
      <c r="AP66" s="1848" t="n"/>
      <c r="AQ66" s="544" t="n"/>
      <c r="AR66" s="544" t="n"/>
      <c r="AS66" s="544" t="n"/>
      <c r="AT66" s="544" t="n"/>
      <c r="AU66" s="544" t="n"/>
      <c r="AV66" s="544" t="n"/>
      <c r="AW66" s="609" t="n"/>
      <c r="AX66" s="3420" t="n"/>
      <c r="AY66" s="44" t="n"/>
      <c r="AZ66" s="44" t="n"/>
      <c r="BA66" s="44" t="n"/>
      <c r="BB66" s="44" t="n"/>
      <c r="BC66" s="44" t="n"/>
      <c r="BD66" s="44" t="n"/>
      <c r="BE66" s="44" t="n"/>
      <c r="BF66" s="44" t="n"/>
      <c r="BG66" s="44" t="n"/>
      <c r="BH66" s="44" t="n"/>
      <c r="BI66" s="137" t="n"/>
      <c r="BJ66" s="90" t="n"/>
      <c r="BK66" s="90" t="n"/>
      <c r="BL66" s="90" t="n"/>
      <c r="BM66" s="90" t="n"/>
      <c r="BN66" s="90" t="n"/>
      <c r="BO66" s="90" t="n"/>
      <c r="BP66" s="90" t="n"/>
      <c r="BQ66" s="90" t="n"/>
      <c r="BR66" s="90" t="n"/>
      <c r="BS66" s="90" t="n"/>
      <c r="BT66" s="90" t="n"/>
      <c r="BU66" s="90" t="n"/>
      <c r="BV66" s="90" t="n"/>
      <c r="BW66" s="90" t="n"/>
      <c r="BX66" s="90" t="n"/>
      <c r="BY66" s="90" t="n"/>
      <c r="BZ66" s="90" t="n"/>
      <c r="CA66" s="90" t="n"/>
      <c r="CB66" s="90" t="n"/>
      <c r="CC66" s="90" t="n"/>
      <c r="CD66" s="90" t="n"/>
      <c r="CE66" s="90" t="n"/>
      <c r="CF66" s="90" t="n"/>
      <c r="CG66" s="90" t="n"/>
      <c r="CH66" s="90" t="n"/>
      <c r="CI66" s="90" t="n"/>
      <c r="CJ66" s="1" t="n"/>
      <c r="CK66" s="1" t="n"/>
      <c r="CL66" s="1" t="n"/>
      <c r="CM66" s="1" t="n"/>
    </row>
    <row r="67">
      <c r="A67" s="1450" t="n"/>
      <c r="B67" s="1450" t="n"/>
      <c r="C67" s="1450" t="n"/>
      <c r="D67" s="1450" t="n"/>
      <c r="E67" s="1450" t="n"/>
      <c r="F67" s="1450" t="n"/>
      <c r="G67" s="1450" t="n"/>
      <c r="H67" s="1450" t="n"/>
      <c r="I67" s="1450" t="n"/>
      <c r="J67" s="1450" t="n"/>
      <c r="K67" s="1450" t="n"/>
      <c r="L67" s="1450" t="n"/>
      <c r="M67" s="1450" t="n"/>
      <c r="N67" s="1450" t="n"/>
      <c r="O67" s="1450" t="n"/>
      <c r="P67" s="1450" t="n"/>
      <c r="Q67" s="1450" t="n"/>
      <c r="R67" s="1450" t="n"/>
      <c r="S67" s="94" t="n"/>
      <c r="T67" s="94" t="n"/>
      <c r="U67" s="94" t="n"/>
      <c r="V67" s="94" t="n"/>
      <c r="W67" s="2342" t="n"/>
      <c r="X67" s="2342" t="n"/>
      <c r="Y67" s="2342" t="n"/>
      <c r="Z67" s="2342" t="n"/>
      <c r="AA67" s="2342" t="n"/>
      <c r="AB67" s="2342" t="n"/>
      <c r="AC67" s="94" t="n"/>
      <c r="AD67" s="94" t="n"/>
      <c r="AE67" s="94" t="n"/>
      <c r="AF67" s="94" t="n"/>
      <c r="AG67" s="94" t="n"/>
      <c r="AH67" s="94" t="n"/>
      <c r="AI67" s="94" t="n"/>
      <c r="AJ67" s="94" t="n"/>
      <c r="AK67" s="94" t="n"/>
      <c r="AL67" s="94" t="n"/>
      <c r="AM67" s="94" t="n"/>
      <c r="AN67" s="94" t="n"/>
      <c r="AO67" s="94" t="n"/>
      <c r="AP67" s="94" t="n"/>
      <c r="AQ67" s="94" t="n"/>
      <c r="AR67" s="2342" t="n"/>
      <c r="AS67" s="2342" t="n"/>
      <c r="AT67" s="2342" t="n"/>
      <c r="AU67" s="2342" t="n"/>
      <c r="AV67" s="2342" t="n"/>
      <c r="AW67" s="2342" t="n"/>
      <c r="AX67" s="2342" t="n"/>
      <c r="AY67" s="2342" t="n"/>
      <c r="AZ67" s="1450" t="n"/>
      <c r="BA67" s="1450" t="n"/>
      <c r="BB67" s="1450" t="n"/>
      <c r="BC67" s="1450" t="n"/>
      <c r="BD67" s="1450" t="n"/>
      <c r="BE67" s="1450" t="n"/>
      <c r="BF67" s="1450" t="n"/>
      <c r="BG67" s="1450" t="n"/>
      <c r="BH67" s="1450" t="n"/>
      <c r="BI67" s="1450" t="n"/>
      <c r="BJ67" s="2344" t="n"/>
      <c r="BK67" s="2344" t="n"/>
      <c r="BL67" s="2344" t="n"/>
      <c r="BM67" s="2344" t="n"/>
      <c r="BN67" s="90" t="n"/>
      <c r="BO67" s="90" t="n"/>
      <c r="BP67" s="90" t="n"/>
      <c r="BQ67" s="90" t="n"/>
      <c r="BR67" s="90" t="n"/>
      <c r="BS67" s="90" t="n"/>
      <c r="BT67" s="90" t="n"/>
      <c r="BU67" s="90" t="n"/>
      <c r="BV67" s="90" t="n"/>
      <c r="BW67" s="90" t="n"/>
      <c r="BX67" s="90" t="n"/>
      <c r="BY67" s="90" t="n"/>
      <c r="BZ67" s="90" t="n"/>
      <c r="CA67" s="90" t="n"/>
      <c r="CB67" s="90" t="n"/>
      <c r="CC67" s="90" t="n"/>
      <c r="CD67" s="90" t="n"/>
      <c r="CE67" s="90" t="n"/>
      <c r="CF67" s="90" t="n"/>
      <c r="CG67" s="90" t="n"/>
      <c r="CH67" s="90" t="n"/>
      <c r="CI67" s="90" t="n"/>
      <c r="CJ67" s="90" t="n"/>
      <c r="CK67" s="90" t="n"/>
      <c r="CL67" s="90" t="n"/>
      <c r="CM67" s="90" t="n"/>
    </row>
    <row r="68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  <c r="AJ68" s="10" t="n"/>
      <c r="AK68" s="10" t="n"/>
      <c r="AL68" s="10" t="n"/>
      <c r="AM68" s="10" t="n"/>
      <c r="AN68" s="10" t="n"/>
      <c r="AO68" s="10" t="n"/>
      <c r="AP68" s="10" t="n"/>
      <c r="AQ68" s="10" t="n"/>
      <c r="AR68" s="10" t="n"/>
      <c r="AS68" s="10" t="n"/>
      <c r="AT68" s="10" t="n"/>
      <c r="AU68" s="10" t="n"/>
      <c r="AV68" s="10" t="n"/>
      <c r="AW68" s="10" t="n"/>
      <c r="AX68" s="10" t="n"/>
      <c r="AY68" s="10" t="n"/>
      <c r="AZ68" s="10" t="n"/>
      <c r="BA68" s="10" t="n"/>
      <c r="BB68" s="10" t="n"/>
      <c r="BC68" s="10" t="n"/>
      <c r="BD68" s="10" t="n"/>
      <c r="BE68" s="10" t="n"/>
      <c r="BF68" s="10" t="n"/>
      <c r="BG68" s="509" t="n"/>
      <c r="BH68" s="509" t="n"/>
      <c r="BI68" s="509" t="n"/>
      <c r="BJ68" s="10" t="n"/>
      <c r="BK68" s="10" t="n"/>
      <c r="BL68" s="10" t="n"/>
      <c r="BM68" s="10" t="n"/>
      <c r="BN68" s="10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</row>
    <row r="69">
      <c r="A69" s="20" t="inlineStr">
        <is>
          <t>VII. Матрица компетенций</t>
        </is>
      </c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41" t="n"/>
      <c r="BK69" s="41" t="n"/>
      <c r="BL69" s="41" t="n"/>
      <c r="BM69" s="41" t="n"/>
      <c r="BN69" s="4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3947" t="inlineStr">
        <is>
          <t>Код компетенции</t>
        </is>
      </c>
      <c r="B70" s="3948" t="n"/>
      <c r="C70" s="3948" t="n"/>
      <c r="D70" s="3948" t="n"/>
      <c r="E70" s="3948" t="n"/>
      <c r="F70" s="3948" t="n"/>
      <c r="G70" s="3949" t="n"/>
      <c r="H70" s="3950" t="inlineStr">
        <is>
          <t>Наименование компетенции</t>
        </is>
      </c>
      <c r="I70" s="3948" t="n"/>
      <c r="J70" s="3948" t="n"/>
      <c r="K70" s="3948" t="n"/>
      <c r="L70" s="3948" t="n"/>
      <c r="M70" s="3948" t="n"/>
      <c r="N70" s="3948" t="n"/>
      <c r="O70" s="3948" t="n"/>
      <c r="P70" s="3948" t="n"/>
      <c r="Q70" s="3948" t="n"/>
      <c r="R70" s="3948" t="n"/>
      <c r="S70" s="3948" t="n"/>
      <c r="T70" s="3948" t="n"/>
      <c r="U70" s="3948" t="n"/>
      <c r="V70" s="3948" t="n"/>
      <c r="W70" s="3948" t="n"/>
      <c r="X70" s="3948" t="n"/>
      <c r="Y70" s="3948" t="n"/>
      <c r="Z70" s="3948" t="n"/>
      <c r="AA70" s="3948" t="n"/>
      <c r="AB70" s="3948" t="n"/>
      <c r="AC70" s="3948" t="n"/>
      <c r="AD70" s="3948" t="n"/>
      <c r="AE70" s="3948" t="n"/>
      <c r="AF70" s="3948" t="n"/>
      <c r="AG70" s="3948" t="n"/>
      <c r="AH70" s="3948" t="n"/>
      <c r="AI70" s="3948" t="n"/>
      <c r="AJ70" s="3948" t="n"/>
      <c r="AK70" s="3948" t="n"/>
      <c r="AL70" s="3948" t="n"/>
      <c r="AM70" s="3948" t="n"/>
      <c r="AN70" s="3948" t="n"/>
      <c r="AO70" s="3948" t="n"/>
      <c r="AP70" s="3948" t="n"/>
      <c r="AQ70" s="3948" t="n"/>
      <c r="AR70" s="3948" t="n"/>
      <c r="AS70" s="3948" t="n"/>
      <c r="AT70" s="3948" t="n"/>
      <c r="AU70" s="3948" t="n"/>
      <c r="AV70" s="3948" t="n"/>
      <c r="AW70" s="3948" t="n"/>
      <c r="AX70" s="3948" t="n"/>
      <c r="AY70" s="3948" t="n"/>
      <c r="AZ70" s="3948" t="n"/>
      <c r="BA70" s="3948" t="n"/>
      <c r="BB70" s="3948" t="n"/>
      <c r="BC70" s="3948" t="n"/>
      <c r="BD70" s="3949" t="n"/>
      <c r="BE70" s="3947" t="inlineStr">
        <is>
          <t>Код модуля, учебной дисциплины</t>
        </is>
      </c>
      <c r="BF70" s="3948" t="n"/>
      <c r="BG70" s="3948" t="n"/>
      <c r="BH70" s="3948" t="n"/>
      <c r="BI70" s="3949" t="n"/>
      <c r="BJ70" s="783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71" t="inlineStr">
        <is>
          <t>УК-1</t>
        </is>
      </c>
      <c r="B71" s="123" t="n"/>
      <c r="C71" s="123" t="n"/>
      <c r="D71" s="123" t="n"/>
      <c r="E71" s="123" t="n"/>
      <c r="F71" s="123" t="n"/>
      <c r="G71" s="161" t="n"/>
      <c r="H71" s="395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1" s="206" t="n"/>
      <c r="J71" s="206" t="n"/>
      <c r="K71" s="206" t="n"/>
      <c r="L71" s="206" t="n"/>
      <c r="M71" s="206" t="n"/>
      <c r="N71" s="206" t="n"/>
      <c r="O71" s="206" t="n"/>
      <c r="P71" s="206" t="n"/>
      <c r="Q71" s="206" t="n"/>
      <c r="R71" s="206" t="n"/>
      <c r="S71" s="206" t="n"/>
      <c r="T71" s="206" t="n"/>
      <c r="U71" s="206" t="n"/>
      <c r="V71" s="206" t="n"/>
      <c r="W71" s="206" t="n"/>
      <c r="X71" s="206" t="n"/>
      <c r="Y71" s="206" t="n"/>
      <c r="Z71" s="206" t="n"/>
      <c r="AA71" s="206" t="n"/>
      <c r="AB71" s="206" t="n"/>
      <c r="AC71" s="206" t="n"/>
      <c r="AD71" s="206" t="n"/>
      <c r="AE71" s="206" t="n"/>
      <c r="AF71" s="206" t="n"/>
      <c r="AG71" s="206" t="n"/>
      <c r="AH71" s="206" t="n"/>
      <c r="AI71" s="206" t="n"/>
      <c r="AJ71" s="206" t="n"/>
      <c r="AK71" s="206" t="n"/>
      <c r="AL71" s="206" t="n"/>
      <c r="AM71" s="206" t="n"/>
      <c r="AN71" s="206" t="n"/>
      <c r="AO71" s="206" t="n"/>
      <c r="AP71" s="206" t="n"/>
      <c r="AQ71" s="206" t="n"/>
      <c r="AR71" s="206" t="n"/>
      <c r="AS71" s="206" t="n"/>
      <c r="AT71" s="206" t="n"/>
      <c r="AU71" s="206" t="n"/>
      <c r="AV71" s="206" t="n"/>
      <c r="AW71" s="206" t="n"/>
      <c r="AX71" s="206" t="n"/>
      <c r="AY71" s="206" t="n"/>
      <c r="AZ71" s="206" t="n"/>
      <c r="BA71" s="206" t="n"/>
      <c r="BB71" s="206" t="n"/>
      <c r="BC71" s="206" t="n"/>
      <c r="BD71" s="207" t="n"/>
      <c r="BE71" s="3952" t="inlineStr">
        <is>
          <t>1.1.1, 2.5.1</t>
        </is>
      </c>
      <c r="BF71" s="206" t="n"/>
      <c r="BG71" s="206" t="n"/>
      <c r="BH71" s="206" t="n"/>
      <c r="BI71" s="207" t="n"/>
      <c r="BJ71" s="90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3953" t="inlineStr">
        <is>
          <t>УК-2</t>
        </is>
      </c>
      <c r="B72" s="131" t="n"/>
      <c r="C72" s="131" t="n"/>
      <c r="D72" s="131" t="n"/>
      <c r="E72" s="131" t="n"/>
      <c r="F72" s="131" t="n"/>
      <c r="G72" s="132" t="n"/>
      <c r="H72" s="314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75" t="n"/>
      <c r="BE72" s="3954" t="inlineStr">
        <is>
          <t>1.1.2, 2.5.3</t>
        </is>
      </c>
      <c r="BF72" s="126" t="n"/>
      <c r="BG72" s="126" t="n"/>
      <c r="BH72" s="126" t="n"/>
      <c r="BI72" s="175" t="n"/>
      <c r="BJ72" s="90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3953" t="inlineStr">
        <is>
          <t>УК-3</t>
        </is>
      </c>
      <c r="B73" s="131" t="n"/>
      <c r="C73" s="131" t="n"/>
      <c r="D73" s="131" t="n"/>
      <c r="E73" s="131" t="n"/>
      <c r="F73" s="131" t="n"/>
      <c r="G73" s="132" t="n"/>
      <c r="H73" s="3143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75" t="n"/>
      <c r="BE73" s="3954" t="inlineStr">
        <is>
          <t xml:space="preserve">2.1, 2.5.2 </t>
        </is>
      </c>
      <c r="BF73" s="126" t="n"/>
      <c r="BG73" s="126" t="n"/>
      <c r="BH73" s="126" t="n"/>
      <c r="BI73" s="175" t="n"/>
      <c r="BJ73" s="90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3953" t="inlineStr">
        <is>
          <t>УК-4</t>
        </is>
      </c>
      <c r="B74" s="131" t="n"/>
      <c r="C74" s="131" t="n"/>
      <c r="D74" s="131" t="n"/>
      <c r="E74" s="131" t="n"/>
      <c r="F74" s="131" t="n"/>
      <c r="G74" s="132" t="n"/>
      <c r="H74" s="3143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75" t="n"/>
      <c r="BE74" s="3954" t="inlineStr">
        <is>
          <t>1.1.1, 1.2.1</t>
        </is>
      </c>
      <c r="BF74" s="126" t="n"/>
      <c r="BG74" s="126" t="n"/>
      <c r="BH74" s="126" t="n"/>
      <c r="BI74" s="175" t="n"/>
      <c r="BJ74" s="90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3953" t="inlineStr">
        <is>
          <t>УК-5</t>
        </is>
      </c>
      <c r="B75" s="131" t="n"/>
      <c r="C75" s="131" t="n"/>
      <c r="D75" s="131" t="n"/>
      <c r="E75" s="131" t="n"/>
      <c r="F75" s="131" t="n"/>
      <c r="G75" s="132" t="n"/>
      <c r="H75" s="3143" t="inlineStr">
        <is>
          <t>Развивать инновационную восприимчивость и способность к инновационной деятельности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75" t="n"/>
      <c r="BE75" s="3954" t="inlineStr">
        <is>
          <t>1.1.1, 1.2.2</t>
        </is>
      </c>
      <c r="BF75" s="126" t="n"/>
      <c r="BG75" s="126" t="n"/>
      <c r="BH75" s="126" t="n"/>
      <c r="BI75" s="175" t="n"/>
      <c r="BJ75" s="90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3953" t="inlineStr">
        <is>
          <t>УК-6</t>
        </is>
      </c>
      <c r="B76" s="131" t="n"/>
      <c r="C76" s="131" t="n"/>
      <c r="D76" s="131" t="n"/>
      <c r="E76" s="131" t="n"/>
      <c r="F76" s="131" t="n"/>
      <c r="G76" s="132" t="n"/>
      <c r="H76" s="3143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75" t="n"/>
      <c r="BE76" s="3954" t="inlineStr">
        <is>
          <t>1.1.1, 1.2.3</t>
        </is>
      </c>
      <c r="BF76" s="126" t="n"/>
      <c r="BG76" s="126" t="n"/>
      <c r="BH76" s="126" t="n"/>
      <c r="BI76" s="175" t="n"/>
      <c r="BJ76" s="90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3953" t="inlineStr">
        <is>
          <t>УК-7</t>
        </is>
      </c>
      <c r="B77" s="131" t="n"/>
      <c r="C77" s="131" t="n"/>
      <c r="D77" s="131" t="n"/>
      <c r="E77" s="131" t="n"/>
      <c r="F77" s="131" t="n"/>
      <c r="G77" s="132" t="n"/>
      <c r="H77" s="3140" t="inlineStr">
        <is>
          <t xml:space="preserve">Применять  психолого-педагогические  методы  и  информационно-коммуникационные технологии в образовании и управлении                                     
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75" t="n"/>
      <c r="BE77" s="3954" t="inlineStr">
        <is>
          <t>1.2.1</t>
        </is>
      </c>
      <c r="BF77" s="126" t="n"/>
      <c r="BG77" s="126" t="n"/>
      <c r="BH77" s="126" t="n"/>
      <c r="BI77" s="175" t="n"/>
      <c r="BJ77" s="514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3953" t="inlineStr">
        <is>
          <t>УПК-1</t>
        </is>
      </c>
      <c r="B78" s="131" t="n"/>
      <c r="C78" s="131" t="n"/>
      <c r="D78" s="131" t="n"/>
      <c r="E78" s="131" t="n"/>
      <c r="F78" s="131" t="n"/>
      <c r="G78" s="132" t="n"/>
      <c r="H78" s="3143" t="inlineStr">
        <is>
          <t>Применять методологию риска для управления процессами жизненного цикла продукции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75" t="n"/>
      <c r="BE78" s="3954" t="inlineStr">
        <is>
          <t>1.2.3, 2.3.4</t>
        </is>
      </c>
      <c r="BF78" s="126" t="n"/>
      <c r="BG78" s="126" t="n"/>
      <c r="BH78" s="126" t="n"/>
      <c r="BI78" s="175" t="n"/>
      <c r="BJ78" s="515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3953" t="inlineStr">
        <is>
          <t>УПК-2</t>
        </is>
      </c>
      <c r="B79" s="131" t="n"/>
      <c r="C79" s="131" t="n"/>
      <c r="D79" s="131" t="n"/>
      <c r="E79" s="131" t="n"/>
      <c r="F79" s="131" t="n"/>
      <c r="G79" s="132" t="n"/>
      <c r="H79" s="3143" t="inlineStr">
        <is>
          <t>Использовать технологии, инструменты и методы планирования и разработки процессов в лабораторной и производственной деятельности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75" t="n"/>
      <c r="BE79" s="3954" t="inlineStr">
        <is>
          <t>1.2.4, 2.2.3, 2.3.4</t>
        </is>
      </c>
      <c r="BF79" s="126" t="n"/>
      <c r="BG79" s="126" t="n"/>
      <c r="BH79" s="126" t="n"/>
      <c r="BI79" s="175" t="n"/>
      <c r="BJ79" s="514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3953" t="inlineStr">
        <is>
          <t>УПК-3</t>
        </is>
      </c>
      <c r="B80" s="131" t="n"/>
      <c r="C80" s="131" t="n"/>
      <c r="D80" s="131" t="n"/>
      <c r="E80" s="131" t="n"/>
      <c r="F80" s="131" t="n"/>
      <c r="G80" s="132" t="n"/>
      <c r="H80" s="3143" t="inlineStr">
        <is>
          <t xml:space="preserve">Организовывать лабораторную деятельность, обеспечивать управление лабараторной деятельностью 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75" t="n"/>
      <c r="BE80" s="3954" t="inlineStr">
        <is>
          <t xml:space="preserve"> 1.2.4, 2.2.1, 2.2.3</t>
        </is>
      </c>
      <c r="BF80" s="126" t="n"/>
      <c r="BG80" s="126" t="n"/>
      <c r="BH80" s="126" t="n"/>
      <c r="BI80" s="175" t="n"/>
      <c r="BJ80" s="514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3953" t="inlineStr">
        <is>
          <t>УПК-4</t>
        </is>
      </c>
      <c r="B81" s="131" t="n"/>
      <c r="C81" s="131" t="n"/>
      <c r="D81" s="131" t="n"/>
      <c r="E81" s="131" t="n"/>
      <c r="F81" s="131" t="n"/>
      <c r="G81" s="132" t="n"/>
      <c r="H81" s="3143" t="inlineStr">
        <is>
          <t>Обосновывать, выбирать, разрабатывать и совершенствовать методы испытаний и измерений характеристик объектов окружающей среды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75" t="n"/>
      <c r="BE81" s="3955" t="inlineStr">
        <is>
          <t>2.2.2, 2.2.3</t>
        </is>
      </c>
      <c r="BF81" s="126" t="n"/>
      <c r="BG81" s="126" t="n"/>
      <c r="BH81" s="126" t="n"/>
      <c r="BI81" s="175" t="n"/>
      <c r="BJ81" s="514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3953" t="inlineStr">
        <is>
          <t>СК-1</t>
        </is>
      </c>
      <c r="B82" s="131" t="n"/>
      <c r="C82" s="131" t="n"/>
      <c r="D82" s="131" t="n"/>
      <c r="E82" s="131" t="n"/>
      <c r="F82" s="131" t="n"/>
      <c r="G82" s="132" t="n"/>
      <c r="H82" s="3143" t="inlineStr">
        <is>
          <t>Применять навыки профессионального общения на иностранном языке в устной и письменной формах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75" t="n"/>
      <c r="BE82" s="3955" t="inlineStr">
        <is>
          <t>2.1</t>
        </is>
      </c>
      <c r="BF82" s="126" t="n"/>
      <c r="BG82" s="126" t="n"/>
      <c r="BH82" s="126" t="n"/>
      <c r="BI82" s="175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3953" t="inlineStr">
        <is>
          <t>СК-2</t>
        </is>
      </c>
      <c r="B83" s="131" t="n"/>
      <c r="C83" s="131" t="n"/>
      <c r="D83" s="131" t="n"/>
      <c r="E83" s="131" t="n"/>
      <c r="F83" s="131" t="n"/>
      <c r="G83" s="132" t="n"/>
      <c r="H83" s="3956" t="inlineStr">
        <is>
          <t>Управлять процессами измерений и измерительного обрудования с использованием анализа измерительных систем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75" t="n"/>
      <c r="BE83" s="3954" t="inlineStr">
        <is>
          <t>2.2.1</t>
        </is>
      </c>
      <c r="BF83" s="126" t="n"/>
      <c r="BG83" s="126" t="n"/>
      <c r="BH83" s="126" t="n"/>
      <c r="BI83" s="175" t="n"/>
      <c r="BJ83" s="514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3953" t="inlineStr">
        <is>
          <t>СК-3</t>
        </is>
      </c>
      <c r="B84" s="131" t="n"/>
      <c r="C84" s="131" t="n"/>
      <c r="D84" s="131" t="n"/>
      <c r="E84" s="131" t="n"/>
      <c r="F84" s="131" t="n"/>
      <c r="G84" s="132" t="n"/>
      <c r="H84" s="3956" t="inlineStr">
        <is>
          <t>Применять современные методы испытаний и измерений характеристик объектов окружающей среды.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75" t="n"/>
      <c r="BE84" s="3954" t="inlineStr">
        <is>
          <t>2.2.2</t>
        </is>
      </c>
      <c r="BF84" s="126" t="n"/>
      <c r="BG84" s="126" t="n"/>
      <c r="BH84" s="126" t="n"/>
      <c r="BI84" s="175" t="n"/>
      <c r="BJ84" s="51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3953" t="inlineStr">
        <is>
          <t>СК-4</t>
        </is>
      </c>
      <c r="B85" s="131" t="n"/>
      <c r="C85" s="131" t="n"/>
      <c r="D85" s="131" t="n"/>
      <c r="E85" s="131" t="n"/>
      <c r="F85" s="131" t="n"/>
      <c r="G85" s="132" t="n"/>
      <c r="H85" s="3956" t="inlineStr">
        <is>
          <t>Идентифицировать и описывать процессы в рамках деятельности испытательных лабораторий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75" t="n"/>
      <c r="BE85" s="3954" t="inlineStr">
        <is>
          <t>2.2.3</t>
        </is>
      </c>
      <c r="BF85" s="126" t="n"/>
      <c r="BG85" s="126" t="n"/>
      <c r="BH85" s="126" t="n"/>
      <c r="BI85" s="175" t="n"/>
      <c r="BJ85" s="515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3953" t="inlineStr">
        <is>
          <t>СК-5</t>
        </is>
      </c>
      <c r="B86" s="131" t="n"/>
      <c r="C86" s="131" t="n"/>
      <c r="D86" s="131" t="n"/>
      <c r="E86" s="131" t="n"/>
      <c r="F86" s="131" t="n"/>
      <c r="G86" s="132" t="n"/>
      <c r="H86" s="3956" t="inlineStr">
        <is>
          <t>Разрабатывать и внедрять системы экологического менеджмента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75" t="n"/>
      <c r="BE86" s="3954" t="inlineStr">
        <is>
          <t>2.3.1</t>
        </is>
      </c>
      <c r="BF86" s="126" t="n"/>
      <c r="BG86" s="126" t="n"/>
      <c r="BH86" s="126" t="n"/>
      <c r="BI86" s="175" t="n"/>
      <c r="BJ86" s="51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3953" t="inlineStr">
        <is>
          <t>СК-6</t>
        </is>
      </c>
      <c r="B87" s="131" t="n"/>
      <c r="C87" s="131" t="n"/>
      <c r="D87" s="131" t="n"/>
      <c r="E87" s="131" t="n"/>
      <c r="F87" s="131" t="n"/>
      <c r="G87" s="132" t="n"/>
      <c r="H87" s="3956" t="inlineStr">
        <is>
          <t>Разрабатывать, внедрять и поддерживать системы менеджмента здоровья и безопасности при профессиональной деятельности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75" t="n"/>
      <c r="BE87" s="3954" t="inlineStr">
        <is>
          <t>2.3.2</t>
        </is>
      </c>
      <c r="BF87" s="126" t="n"/>
      <c r="BG87" s="126" t="n"/>
      <c r="BH87" s="126" t="n"/>
      <c r="BI87" s="175" t="n"/>
      <c r="BJ87" s="514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3953" t="inlineStr">
        <is>
          <t>СК-7</t>
        </is>
      </c>
      <c r="B88" s="131" t="n"/>
      <c r="C88" s="131" t="n"/>
      <c r="D88" s="131" t="n"/>
      <c r="E88" s="131" t="n"/>
      <c r="F88" s="131" t="n"/>
      <c r="G88" s="132" t="n"/>
      <c r="H88" s="3956" t="inlineStr">
        <is>
          <t>Владеть принципами социальной ответственности для повышения эффективности работы организации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75" t="n"/>
      <c r="BE88" s="3957" t="inlineStr">
        <is>
          <t>2.3.3</t>
        </is>
      </c>
      <c r="BF88" s="126" t="n"/>
      <c r="BG88" s="126" t="n"/>
      <c r="BH88" s="126" t="n"/>
      <c r="BI88" s="175" t="n"/>
      <c r="BJ88" s="2884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3953" t="inlineStr">
        <is>
          <t>СК-8</t>
        </is>
      </c>
      <c r="B89" s="131" t="n"/>
      <c r="C89" s="131" t="n"/>
      <c r="D89" s="131" t="n"/>
      <c r="E89" s="131" t="n"/>
      <c r="F89" s="131" t="n"/>
      <c r="G89" s="132" t="n"/>
      <c r="H89" s="3956" t="inlineStr">
        <is>
          <t>Разрабатывать процессы систем менеджмента организации для повышения ее конкурентоспособности и устойчивого развития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75" t="n"/>
      <c r="BE89" s="3957" t="inlineStr">
        <is>
          <t>2.3.4</t>
        </is>
      </c>
      <c r="BF89" s="126" t="n"/>
      <c r="BG89" s="126" t="n"/>
      <c r="BH89" s="126" t="n"/>
      <c r="BI89" s="175" t="n"/>
      <c r="BJ89" s="90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263" t="inlineStr">
        <is>
          <t>СК-9</t>
        </is>
      </c>
      <c r="B90" s="194" t="n"/>
      <c r="C90" s="194" t="n"/>
      <c r="D90" s="194" t="n"/>
      <c r="E90" s="194" t="n"/>
      <c r="F90" s="194" t="n"/>
      <c r="G90" s="195" t="n"/>
      <c r="H90" s="3958" t="inlineStr">
        <is>
          <t xml:space="preserve">Применять требования национального и регионального законодательства в области технического регулирования для обеспечения качества и безопасности продукции и процессов </t>
        </is>
      </c>
      <c r="I90" s="194" t="n"/>
      <c r="J90" s="194" t="n"/>
      <c r="K90" s="194" t="n"/>
      <c r="L90" s="194" t="n"/>
      <c r="M90" s="194" t="n"/>
      <c r="N90" s="194" t="n"/>
      <c r="O90" s="194" t="n"/>
      <c r="P90" s="194" t="n"/>
      <c r="Q90" s="194" t="n"/>
      <c r="R90" s="194" t="n"/>
      <c r="S90" s="194" t="n"/>
      <c r="T90" s="194" t="n"/>
      <c r="U90" s="194" t="n"/>
      <c r="V90" s="194" t="n"/>
      <c r="W90" s="194" t="n"/>
      <c r="X90" s="194" t="n"/>
      <c r="Y90" s="194" t="n"/>
      <c r="Z90" s="194" t="n"/>
      <c r="AA90" s="194" t="n"/>
      <c r="AB90" s="194" t="n"/>
      <c r="AC90" s="194" t="n"/>
      <c r="AD90" s="194" t="n"/>
      <c r="AE90" s="194" t="n"/>
      <c r="AF90" s="194" t="n"/>
      <c r="AG90" s="194" t="n"/>
      <c r="AH90" s="194" t="n"/>
      <c r="AI90" s="194" t="n"/>
      <c r="AJ90" s="194" t="n"/>
      <c r="AK90" s="194" t="n"/>
      <c r="AL90" s="194" t="n"/>
      <c r="AM90" s="194" t="n"/>
      <c r="AN90" s="194" t="n"/>
      <c r="AO90" s="194" t="n"/>
      <c r="AP90" s="194" t="n"/>
      <c r="AQ90" s="194" t="n"/>
      <c r="AR90" s="194" t="n"/>
      <c r="AS90" s="194" t="n"/>
      <c r="AT90" s="194" t="n"/>
      <c r="AU90" s="194" t="n"/>
      <c r="AV90" s="194" t="n"/>
      <c r="AW90" s="194" t="n"/>
      <c r="AX90" s="194" t="n"/>
      <c r="AY90" s="194" t="n"/>
      <c r="AZ90" s="194" t="n"/>
      <c r="BA90" s="194" t="n"/>
      <c r="BB90" s="194" t="n"/>
      <c r="BC90" s="194" t="n"/>
      <c r="BD90" s="195" t="n"/>
      <c r="BE90" s="3959" t="inlineStr">
        <is>
          <t>2.4.1</t>
        </is>
      </c>
      <c r="BF90" s="194" t="n"/>
      <c r="BG90" s="194" t="n"/>
      <c r="BH90" s="194" t="n"/>
      <c r="BI90" s="195" t="n"/>
      <c r="BJ90" s="90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516" t="n"/>
      <c r="B91" s="516" t="n"/>
      <c r="C91" s="516" t="n"/>
      <c r="D91" s="516" t="n"/>
      <c r="E91" s="3960" t="n"/>
      <c r="F91" s="3960" t="n"/>
      <c r="G91" s="3960" t="n"/>
      <c r="H91" s="3960" t="n"/>
      <c r="I91" s="3960" t="n"/>
      <c r="J91" s="3960" t="n"/>
      <c r="K91" s="3960" t="n"/>
      <c r="L91" s="3960" t="n"/>
      <c r="M91" s="3960" t="n"/>
      <c r="N91" s="3960" t="n"/>
      <c r="O91" s="3960" t="n"/>
      <c r="P91" s="3960" t="n"/>
      <c r="Q91" s="3960" t="n"/>
      <c r="R91" s="3960" t="n"/>
      <c r="S91" s="3960" t="n"/>
      <c r="T91" s="3960" t="n"/>
      <c r="U91" s="3960" t="n"/>
      <c r="V91" s="3960" t="n"/>
      <c r="W91" s="3960" t="n"/>
      <c r="X91" s="3960" t="n"/>
      <c r="Y91" s="3960" t="n"/>
      <c r="Z91" s="3960" t="n"/>
      <c r="AA91" s="3960" t="n"/>
      <c r="AB91" s="3960" t="n"/>
      <c r="AC91" s="3960" t="n"/>
      <c r="AD91" s="3960" t="n"/>
      <c r="AE91" s="3960" t="n"/>
      <c r="AF91" s="3960" t="n"/>
      <c r="AG91" s="3960" t="n"/>
      <c r="AH91" s="3960" t="n"/>
      <c r="AI91" s="3960" t="n"/>
      <c r="AJ91" s="3960" t="n"/>
      <c r="AK91" s="3960" t="n"/>
      <c r="AL91" s="3960" t="n"/>
      <c r="AM91" s="3960" t="n"/>
      <c r="AN91" s="3960" t="n"/>
      <c r="AO91" s="3960" t="n"/>
      <c r="AP91" s="3960" t="n"/>
      <c r="AQ91" s="3960" t="n"/>
      <c r="AR91" s="3960" t="n"/>
      <c r="AS91" s="3960" t="n"/>
      <c r="AT91" s="3960" t="n"/>
      <c r="AU91" s="3960" t="n"/>
      <c r="AV91" s="3960" t="n"/>
      <c r="AW91" s="3960" t="n"/>
      <c r="AX91" s="3960" t="n"/>
      <c r="AY91" s="3960" t="n"/>
      <c r="AZ91" s="3960" t="n"/>
      <c r="BA91" s="3960" t="n"/>
      <c r="BB91" s="3960" t="n"/>
      <c r="BC91" s="3960" t="n"/>
      <c r="BD91" s="3960" t="n"/>
      <c r="BE91" s="3960" t="n"/>
      <c r="BF91" s="1850" t="n"/>
      <c r="BG91" s="1850" t="n"/>
      <c r="BH91" s="1850" t="n"/>
      <c r="BI91" s="1850" t="n"/>
      <c r="BJ91" s="243" t="n"/>
      <c r="BK91" s="243" t="n"/>
      <c r="BL91" s="243" t="n"/>
      <c r="BM91" s="243" t="n"/>
      <c r="BN91" s="243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516" t="n"/>
      <c r="B92" s="516" t="n"/>
      <c r="C92" s="24" t="inlineStr">
        <is>
          <t xml:space="preserve">Учебный план углубленного высшего образования по специальности 7-06-0716-04 "Методы и системы контроля  качества  продукции" разработан на основании примерного учебного плана, утвержденного 06.02.2023 Первым заместителем Министра образования Республики Беларусь, регистрационный № 7-06-07-027/пр.  </t>
        </is>
      </c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23" t="n"/>
      <c r="BI92" s="23" t="n"/>
      <c r="BJ92" s="23" t="n"/>
      <c r="BK92" s="243" t="n"/>
      <c r="BL92" s="243" t="n"/>
      <c r="BM92" s="243" t="n"/>
      <c r="BN92" s="243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516" t="n"/>
      <c r="B93" s="516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23" t="n"/>
      <c r="BI93" s="23" t="n"/>
      <c r="BJ93" s="23" t="n"/>
      <c r="BK93" s="243" t="n"/>
      <c r="BL93" s="243" t="n"/>
      <c r="BM93" s="243" t="n"/>
      <c r="BN93" s="243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243" t="n"/>
      <c r="B94" s="3961" t="n"/>
      <c r="C94" s="3962" t="n"/>
      <c r="D94" s="3962" t="n"/>
      <c r="E94" s="3962" t="n"/>
      <c r="F94" s="3962" t="n"/>
      <c r="G94" s="30" t="n"/>
      <c r="H94" s="30" t="n"/>
      <c r="I94" s="30" t="n"/>
      <c r="J94" s="30" t="n"/>
      <c r="K94" s="30" t="n"/>
      <c r="L94" s="30" t="n"/>
      <c r="M94" s="30" t="n"/>
      <c r="N94" s="30" t="n"/>
      <c r="O94" s="30" t="n"/>
      <c r="P94" s="30" t="n"/>
      <c r="Q94" s="30" t="n"/>
      <c r="R94" s="30" t="n"/>
      <c r="S94" s="30" t="n"/>
      <c r="T94" s="30" t="n"/>
      <c r="U94" s="30" t="n"/>
      <c r="V94" s="30" t="n"/>
      <c r="W94" s="30" t="n"/>
      <c r="X94" s="30" t="n"/>
      <c r="Y94" s="30" t="n"/>
      <c r="Z94" s="30" t="n"/>
      <c r="AA94" s="30" t="n"/>
      <c r="AB94" s="30" t="n"/>
      <c r="AC94" s="30" t="n"/>
      <c r="AD94" s="30" t="n"/>
      <c r="AE94" s="30" t="n"/>
      <c r="AF94" s="30" t="n"/>
      <c r="AG94" s="30" t="n"/>
      <c r="AH94" s="30" t="n"/>
      <c r="AI94" s="30" t="n"/>
      <c r="AJ94" s="30" t="n"/>
      <c r="AK94" s="30" t="n"/>
      <c r="AL94" s="30" t="n"/>
      <c r="AM94" s="30" t="n"/>
      <c r="AN94" s="30" t="n"/>
      <c r="AO94" s="30" t="n"/>
      <c r="AP94" s="30" t="n"/>
      <c r="AQ94" s="30" t="n"/>
      <c r="AR94" s="30" t="n"/>
      <c r="AS94" s="30" t="n"/>
      <c r="AT94" s="30" t="n"/>
      <c r="AU94" s="30" t="n"/>
      <c r="AV94" s="30" t="n"/>
      <c r="AW94" s="30" t="n"/>
      <c r="AX94" s="30" t="n"/>
      <c r="AY94" s="30" t="n"/>
      <c r="AZ94" s="30" t="n"/>
      <c r="BA94" s="30" t="n"/>
      <c r="BB94" s="30" t="n"/>
      <c r="BC94" s="30" t="n"/>
      <c r="BD94" s="30" t="n"/>
      <c r="BE94" s="30" t="n"/>
      <c r="BF94" s="30" t="n"/>
      <c r="BG94" s="30" t="n"/>
      <c r="BH94" s="30" t="n"/>
      <c r="BI94" s="30" t="n"/>
      <c r="BJ94" s="30" t="n"/>
      <c r="BK94" s="243" t="n"/>
      <c r="BL94" s="243" t="n"/>
      <c r="BM94" s="243" t="n"/>
      <c r="BN94" s="243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90" t="n"/>
      <c r="B95" s="3177" t="inlineStr">
        <is>
          <t>*</t>
        </is>
      </c>
      <c r="C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23" t="n"/>
      <c r="BK95" s="244" t="n"/>
      <c r="BL95" s="244" t="n"/>
      <c r="BM95" s="244" t="n"/>
      <c r="BN95" s="244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90" t="n"/>
      <c r="B96" s="2" t="inlineStr">
        <is>
          <t>д</t>
        </is>
      </c>
      <c r="C96" s="23" t="inlineStr">
        <is>
          <t>Дифференцированный зачет.</t>
        </is>
      </c>
      <c r="D96" s="23" t="n"/>
      <c r="E96" s="23" t="n"/>
      <c r="F96" s="23" t="n"/>
      <c r="G96" s="23" t="n"/>
      <c r="H96" s="23" t="n"/>
      <c r="I96" s="23" t="n"/>
      <c r="J96" s="23" t="n"/>
      <c r="K96" s="23" t="n"/>
      <c r="L96" s="23" t="n"/>
      <c r="M96" s="23" t="n"/>
      <c r="N96" s="23" t="n"/>
      <c r="O96" s="23" t="n"/>
      <c r="P96" s="23" t="n"/>
      <c r="Q96" s="244" t="n"/>
      <c r="R96" s="244" t="n"/>
      <c r="S96" s="244" t="n"/>
      <c r="T96" s="244" t="n"/>
      <c r="U96" s="244" t="n"/>
      <c r="V96" s="244" t="n"/>
      <c r="W96" s="244" t="n"/>
      <c r="X96" s="244" t="n"/>
      <c r="Y96" s="244" t="n"/>
      <c r="Z96" s="244" t="n"/>
      <c r="AA96" s="244" t="n"/>
      <c r="AB96" s="244" t="n"/>
      <c r="AC96" s="244" t="n"/>
      <c r="AD96" s="244" t="n"/>
      <c r="AE96" s="244" t="n"/>
      <c r="AF96" s="244" t="n"/>
      <c r="AG96" s="244" t="n"/>
      <c r="AH96" s="244" t="n"/>
      <c r="AI96" s="244" t="n"/>
      <c r="AJ96" s="244" t="n"/>
      <c r="AK96" s="244" t="n"/>
      <c r="AL96" s="244" t="n"/>
      <c r="AM96" s="244" t="n"/>
      <c r="AN96" s="244" t="n"/>
      <c r="AO96" s="244" t="n"/>
      <c r="AP96" s="244" t="n"/>
      <c r="AQ96" s="244" t="n"/>
      <c r="AR96" s="244" t="n"/>
      <c r="AS96" s="244" t="n"/>
      <c r="AT96" s="244" t="n"/>
      <c r="AU96" s="244" t="n"/>
      <c r="AV96" s="244" t="n"/>
      <c r="AW96" s="244" t="n"/>
      <c r="AX96" s="244" t="n"/>
      <c r="AY96" s="244" t="n"/>
      <c r="AZ96" s="244" t="n"/>
      <c r="BA96" s="244" t="n"/>
      <c r="BB96" s="244" t="n"/>
      <c r="BC96" s="244" t="n"/>
      <c r="BD96" s="244" t="n"/>
      <c r="BE96" s="244" t="n"/>
      <c r="BF96" s="244" t="n"/>
      <c r="BG96" s="244" t="n"/>
      <c r="BH96" s="244" t="n"/>
      <c r="BI96" s="244" t="n"/>
      <c r="BJ96" s="90" t="n"/>
      <c r="BK96" s="90" t="n"/>
      <c r="BL96" s="90" t="n"/>
      <c r="BM96" s="90" t="n"/>
      <c r="BN96" s="90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" t="n"/>
      <c r="B97" s="243" t="n"/>
      <c r="C97" s="159" t="n"/>
      <c r="D97" s="159" t="n"/>
      <c r="E97" s="159" t="n"/>
      <c r="F97" s="159" t="n"/>
      <c r="G97" s="159" t="n"/>
      <c r="H97" s="159" t="n"/>
      <c r="I97" s="159" t="n"/>
      <c r="J97" s="159" t="n"/>
      <c r="K97" s="159" t="n"/>
      <c r="L97" s="159" t="n"/>
      <c r="M97" s="159" t="n"/>
      <c r="N97" s="159" t="n"/>
      <c r="O97" s="159" t="n"/>
      <c r="P97" s="159" t="n"/>
      <c r="Q97" s="159" t="n"/>
      <c r="R97" s="159" t="n"/>
      <c r="S97" s="159" t="n"/>
      <c r="T97" s="159" t="n"/>
      <c r="U97" s="159" t="n"/>
      <c r="V97" s="159" t="n"/>
      <c r="W97" s="159" t="n"/>
      <c r="X97" s="159" t="n"/>
      <c r="Y97" s="159" t="n"/>
      <c r="Z97" s="159" t="n"/>
      <c r="AA97" s="159" t="n"/>
      <c r="AB97" s="159" t="n"/>
      <c r="AC97" s="159" t="n"/>
      <c r="AD97" s="159" t="n"/>
      <c r="AE97" s="159" t="n"/>
      <c r="AF97" s="159" t="n"/>
      <c r="AG97" s="159" t="n"/>
      <c r="AH97" s="159" t="n"/>
      <c r="AI97" s="159" t="n"/>
      <c r="AJ97" s="159" t="n"/>
      <c r="AK97" s="159" t="n"/>
      <c r="AL97" s="159" t="n"/>
      <c r="AM97" s="159" t="n"/>
      <c r="AN97" s="159" t="n"/>
      <c r="AO97" s="159" t="n"/>
      <c r="AP97" s="159" t="n"/>
      <c r="AQ97" s="159" t="n"/>
      <c r="AR97" s="159" t="n"/>
      <c r="AS97" s="159" t="n"/>
      <c r="AT97" s="159" t="n"/>
      <c r="AU97" s="159" t="n"/>
      <c r="AV97" s="159" t="n"/>
      <c r="AW97" s="159" t="n"/>
      <c r="AX97" s="159" t="n"/>
      <c r="AY97" s="159" t="n"/>
      <c r="AZ97" s="159" t="n"/>
      <c r="BA97" s="159" t="n"/>
      <c r="BB97" s="159" t="n"/>
      <c r="BC97" s="159" t="n"/>
      <c r="BD97" s="159" t="n"/>
      <c r="BE97" s="159" t="n"/>
      <c r="BF97" s="159" t="n"/>
      <c r="BG97" s="159" t="n"/>
      <c r="BH97" s="159" t="n"/>
      <c r="BI97" s="159" t="n"/>
      <c r="BJ97" s="159" t="n"/>
      <c r="BK97" s="243" t="n"/>
      <c r="BL97" s="243" t="n"/>
      <c r="BM97" s="243" t="n"/>
      <c r="BN97" s="243" t="n"/>
      <c r="BO97" s="243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" t="n"/>
      <c r="B98" s="41" t="n"/>
      <c r="C98" s="41" t="inlineStr">
        <is>
          <t>Проректор по учебной работе</t>
        </is>
      </c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272" t="n"/>
      <c r="AG98" s="273" t="n"/>
      <c r="AH98" s="273" t="n"/>
      <c r="AI98" s="273" t="n"/>
      <c r="AJ98" s="273" t="n"/>
      <c r="AK98" s="273" t="n"/>
      <c r="AL98" s="273" t="n"/>
      <c r="AM98" s="272" t="n"/>
      <c r="AN98" s="41" t="n"/>
      <c r="AO98" s="41" t="n"/>
      <c r="AP98" s="41" t="n"/>
      <c r="AQ98" s="41" t="n"/>
      <c r="AR98" s="41" t="n"/>
      <c r="AS98" s="3" t="n"/>
      <c r="AT98" s="41" t="inlineStr">
        <is>
          <t>А.А. Сакович</t>
        </is>
      </c>
      <c r="AU98" s="3" t="n"/>
      <c r="AV98" s="274" t="n"/>
      <c r="AW98" s="274" t="n"/>
      <c r="AX98" s="274" t="n"/>
      <c r="AY98" s="274" t="n"/>
      <c r="AZ98" s="3" t="n"/>
      <c r="BA98" s="3" t="n"/>
      <c r="BB98" s="281" t="n"/>
      <c r="BC98" s="281" t="n"/>
      <c r="BD98" s="281" t="n"/>
      <c r="BE98" s="281" t="n"/>
      <c r="BF98" s="281" t="n"/>
      <c r="BG98" s="281" t="n"/>
      <c r="BH98" s="281" t="n"/>
      <c r="BI98" s="41" t="n"/>
      <c r="BJ98" s="41" t="n"/>
      <c r="BK98" s="41" t="n"/>
      <c r="BL98" s="41" t="n"/>
      <c r="BM98" s="41" t="n"/>
      <c r="BN98" s="41" t="n"/>
      <c r="BO98" s="41" t="n"/>
      <c r="BP98" s="41" t="n"/>
      <c r="BQ98" s="41" t="n"/>
      <c r="BR98" s="41" t="n"/>
      <c r="BS98" s="4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" t="n"/>
      <c r="B99" s="41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41" t="n"/>
      <c r="AG99" s="3" t="n"/>
      <c r="AH99" s="3" t="n"/>
      <c r="AI99" s="3" t="n"/>
      <c r="AJ99" s="3" t="n"/>
      <c r="AK99" s="3" t="n"/>
      <c r="AL99" s="3" t="n"/>
      <c r="AM99" s="41" t="n"/>
      <c r="AN99" s="41" t="n"/>
      <c r="AO99" s="41" t="n"/>
      <c r="AP99" s="41" t="n"/>
      <c r="AQ99" s="41" t="n"/>
      <c r="AR99" s="41" t="n"/>
      <c r="AS99" s="3" t="n"/>
      <c r="AT99" s="41" t="n"/>
      <c r="AU99" s="3" t="n"/>
      <c r="AV99" s="274" t="n"/>
      <c r="AW99" s="274" t="n"/>
      <c r="AX99" s="274" t="n"/>
      <c r="AY99" s="274" t="n"/>
      <c r="AZ99" s="3" t="n"/>
      <c r="BA99" s="3" t="n"/>
      <c r="BB99" s="3" t="n"/>
      <c r="BC99" s="3" t="n"/>
      <c r="BD99" s="3" t="n"/>
      <c r="BE99" s="281" t="n"/>
      <c r="BF99" s="281" t="n"/>
      <c r="BG99" s="281" t="n"/>
      <c r="BH99" s="281" t="n"/>
      <c r="BI99" s="41" t="n"/>
      <c r="BJ99" s="41" t="n"/>
      <c r="BK99" s="41" t="n"/>
      <c r="BL99" s="41" t="n"/>
      <c r="BM99" s="41" t="n"/>
      <c r="BN99" s="41" t="n"/>
      <c r="BO99" s="41" t="n"/>
      <c r="BP99" s="41" t="n"/>
      <c r="BQ99" s="41" t="n"/>
      <c r="BR99" s="41" t="n"/>
      <c r="BS99" s="4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41" t="n"/>
      <c r="C100" s="273" t="n"/>
      <c r="D100" s="273" t="n"/>
      <c r="E100" s="273" t="n"/>
      <c r="F100" s="273" t="n"/>
      <c r="G100" s="277" t="inlineStr">
        <is>
          <t>20___</t>
        </is>
      </c>
      <c r="H100" s="278" t="n"/>
      <c r="I100" s="41" t="n"/>
      <c r="J100" s="41" t="n"/>
      <c r="K100" s="279" t="n"/>
      <c r="L100" s="274" t="n"/>
      <c r="M100" s="274" t="n"/>
      <c r="N100" s="274" t="n"/>
      <c r="O100" s="274" t="n"/>
      <c r="P100" s="274" t="n"/>
      <c r="Q100" s="274" t="n"/>
      <c r="R100" s="274" t="n"/>
      <c r="S100" s="274" t="n"/>
      <c r="T100" s="274" t="n"/>
      <c r="U100" s="274" t="n"/>
      <c r="V100" s="274" t="n"/>
      <c r="W100" s="274" t="n"/>
      <c r="X100" s="274" t="n"/>
      <c r="Y100" s="274" t="n"/>
      <c r="Z100" s="274" t="n"/>
      <c r="AA100" s="274" t="n"/>
      <c r="AB100" s="274" t="n"/>
      <c r="AC100" s="274" t="n"/>
      <c r="AD100" s="274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41" t="n"/>
      <c r="BA100" s="41" t="n"/>
      <c r="BB100" s="3" t="n"/>
      <c r="BC100" s="3" t="n"/>
      <c r="BD100" s="3" t="n"/>
      <c r="BE100" s="281" t="n"/>
      <c r="BF100" s="281" t="n"/>
      <c r="BG100" s="281" t="n"/>
      <c r="BH100" s="281" t="n"/>
      <c r="BI100" s="41" t="n"/>
      <c r="BJ100" s="41" t="n"/>
      <c r="BK100" s="41" t="n"/>
      <c r="BL100" s="41" t="n"/>
      <c r="BM100" s="41" t="n"/>
      <c r="BN100" s="41" t="n"/>
      <c r="BO100" s="41" t="n"/>
      <c r="BP100" s="41" t="n"/>
      <c r="BQ100" s="41" t="n"/>
      <c r="BR100" s="41" t="n"/>
      <c r="BS100" s="4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41" t="n"/>
      <c r="C101" s="41" t="n"/>
      <c r="D101" s="41" t="n"/>
      <c r="E101" s="41" t="n"/>
      <c r="F101" s="41" t="n"/>
      <c r="G101" s="41" t="n"/>
      <c r="H101" s="41" t="n"/>
      <c r="I101" s="41" t="n"/>
      <c r="J101" s="41" t="n"/>
      <c r="K101" s="41" t="n"/>
      <c r="L101" s="41" t="n"/>
      <c r="M101" s="41" t="n"/>
      <c r="N101" s="41" t="n"/>
      <c r="O101" s="41" t="n"/>
      <c r="P101" s="41" t="n"/>
      <c r="Q101" s="41" t="n"/>
      <c r="R101" s="41" t="n"/>
      <c r="S101" s="41" t="n"/>
      <c r="T101" s="41" t="n"/>
      <c r="U101" s="41" t="n"/>
      <c r="V101" s="41" t="n"/>
      <c r="W101" s="41" t="n"/>
      <c r="X101" s="41" t="n"/>
      <c r="Y101" s="41" t="n"/>
      <c r="Z101" s="41" t="n"/>
      <c r="AA101" s="41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1" t="n"/>
      <c r="BA101" s="41" t="n"/>
      <c r="BB101" s="3" t="n"/>
      <c r="BC101" s="3" t="n"/>
      <c r="BD101" s="3" t="n"/>
      <c r="BE101" s="281" t="n"/>
      <c r="BF101" s="281" t="n"/>
      <c r="BG101" s="281" t="n"/>
      <c r="BH101" s="281" t="n"/>
      <c r="BI101" s="41" t="n"/>
      <c r="BJ101" s="41" t="n"/>
      <c r="BK101" s="41" t="n"/>
      <c r="BL101" s="41" t="n"/>
      <c r="BM101" s="41" t="n"/>
      <c r="BN101" s="41" t="n"/>
      <c r="BO101" s="41" t="n"/>
      <c r="BP101" s="41" t="n"/>
      <c r="BQ101" s="41" t="n"/>
      <c r="BR101" s="41" t="n"/>
      <c r="BS101" s="4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41" t="n"/>
      <c r="C102" s="282" t="inlineStr">
        <is>
          <t>Декан факультета                                   технологии органических веществ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273" t="n"/>
      <c r="AG102" s="273" t="n"/>
      <c r="AH102" s="273" t="n"/>
      <c r="AI102" s="273" t="n"/>
      <c r="AJ102" s="273" t="n"/>
      <c r="AK102" s="273" t="n"/>
      <c r="AL102" s="272" t="n"/>
      <c r="AM102" s="272" t="n"/>
      <c r="AN102" s="41" t="n"/>
      <c r="AO102" s="41" t="n"/>
      <c r="AP102" s="41" t="n"/>
      <c r="AQ102" s="41" t="n"/>
      <c r="AR102" s="3" t="n"/>
      <c r="AS102" s="41" t="n"/>
      <c r="AT102" s="41" t="inlineStr">
        <is>
          <t>Ю.С.Радченко</t>
        </is>
      </c>
      <c r="AU102" s="274" t="n"/>
      <c r="AV102" s="274" t="n"/>
      <c r="AW102" s="274" t="n"/>
      <c r="AX102" s="274" t="n"/>
      <c r="AY102" s="3" t="n"/>
      <c r="AZ102" s="3" t="n"/>
      <c r="BA102" s="3" t="n"/>
      <c r="BB102" s="274" t="n"/>
      <c r="BC102" s="3" t="n"/>
      <c r="BD102" s="3" t="n"/>
      <c r="BE102" s="281" t="n"/>
      <c r="BF102" s="281" t="n"/>
      <c r="BG102" s="281" t="n"/>
      <c r="BH102" s="281" t="n"/>
      <c r="BI102" s="41" t="n"/>
      <c r="BJ102" s="41" t="n"/>
      <c r="BK102" s="41" t="n"/>
      <c r="BL102" s="41" t="n"/>
      <c r="BM102" s="41" t="n"/>
      <c r="BN102" s="41" t="n"/>
      <c r="BO102" s="41" t="n"/>
      <c r="BP102" s="41" t="n"/>
      <c r="BQ102" s="41" t="n"/>
      <c r="BR102" s="41" t="n"/>
      <c r="BS102" s="4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41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  <c r="BA103" s="3" t="n"/>
      <c r="BB103" s="274" t="n"/>
      <c r="BC103" s="3" t="n"/>
      <c r="BD103" s="3" t="n"/>
      <c r="BE103" s="281" t="n"/>
      <c r="BF103" s="281" t="n"/>
      <c r="BG103" s="281" t="n"/>
      <c r="BH103" s="281" t="n"/>
      <c r="BI103" s="41" t="n"/>
      <c r="BJ103" s="41" t="n"/>
      <c r="BK103" s="41" t="n"/>
      <c r="BL103" s="41" t="n"/>
      <c r="BM103" s="41" t="n"/>
      <c r="BN103" s="41" t="n"/>
      <c r="BO103" s="41" t="n"/>
      <c r="BP103" s="41" t="n"/>
      <c r="BQ103" s="41" t="n"/>
      <c r="BR103" s="41" t="n"/>
      <c r="BS103" s="4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41" t="n"/>
      <c r="C104" s="273" t="n"/>
      <c r="D104" s="273" t="n"/>
      <c r="E104" s="273" t="n"/>
      <c r="F104" s="273" t="n"/>
      <c r="G104" s="277" t="inlineStr">
        <is>
          <t>20___</t>
        </is>
      </c>
      <c r="H104" s="278" t="n"/>
      <c r="I104" s="41" t="n"/>
      <c r="J104" s="41" t="n"/>
      <c r="K104" s="279" t="n"/>
      <c r="L104" s="274" t="n"/>
      <c r="M104" s="274" t="n"/>
      <c r="N104" s="274" t="n"/>
      <c r="O104" s="274" t="n"/>
      <c r="P104" s="274" t="n"/>
      <c r="Q104" s="274" t="n"/>
      <c r="R104" s="274" t="n"/>
      <c r="S104" s="274" t="n"/>
      <c r="T104" s="274" t="n"/>
      <c r="U104" s="274" t="n"/>
      <c r="V104" s="274" t="n"/>
      <c r="W104" s="274" t="n"/>
      <c r="X104" s="274" t="n"/>
      <c r="Y104" s="274" t="n"/>
      <c r="Z104" s="274" t="n"/>
      <c r="AA104" s="274" t="n"/>
      <c r="AB104" s="274" t="n"/>
      <c r="AC104" s="274" t="n"/>
      <c r="AD104" s="274" t="n"/>
      <c r="AE104" s="3" t="n"/>
      <c r="AF104" s="3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1" t="n"/>
      <c r="AZ104" s="41" t="n"/>
      <c r="BA104" s="41" t="n"/>
      <c r="BB104" s="3" t="n"/>
      <c r="BC104" s="3" t="n"/>
      <c r="BD104" s="3" t="n"/>
      <c r="BE104" s="281" t="n"/>
      <c r="BF104" s="281" t="n"/>
      <c r="BG104" s="281" t="n"/>
      <c r="BH104" s="281" t="n"/>
      <c r="BI104" s="41" t="n"/>
      <c r="BJ104" s="41" t="n"/>
      <c r="BK104" s="41" t="n"/>
      <c r="BL104" s="41" t="n"/>
      <c r="BM104" s="41" t="n"/>
      <c r="BN104" s="41" t="n"/>
      <c r="BO104" s="41" t="n"/>
      <c r="BP104" s="41" t="n"/>
      <c r="BQ104" s="41" t="n"/>
      <c r="BR104" s="41" t="n"/>
      <c r="BS104" s="4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41" t="n"/>
      <c r="C105" s="41" t="n"/>
      <c r="D105" s="41" t="n"/>
      <c r="E105" s="41" t="n"/>
      <c r="F105" s="41" t="n"/>
      <c r="G105" s="41" t="n"/>
      <c r="H105" s="41" t="n"/>
      <c r="I105" s="41" t="n"/>
      <c r="J105" s="41" t="n"/>
      <c r="K105" s="41" t="n"/>
      <c r="L105" s="41" t="n"/>
      <c r="M105" s="41" t="n"/>
      <c r="N105" s="41" t="n"/>
      <c r="O105" s="41" t="n"/>
      <c r="P105" s="41" t="n"/>
      <c r="Q105" s="41" t="n"/>
      <c r="R105" s="41" t="n"/>
      <c r="S105" s="41" t="n"/>
      <c r="T105" s="41" t="n"/>
      <c r="U105" s="41" t="n"/>
      <c r="V105" s="41" t="n"/>
      <c r="W105" s="41" t="n"/>
      <c r="X105" s="41" t="n"/>
      <c r="Y105" s="41" t="n"/>
      <c r="Z105" s="41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41" t="n"/>
      <c r="BA105" s="41" t="n"/>
      <c r="BB105" s="3" t="n"/>
      <c r="BC105" s="3" t="n"/>
      <c r="BD105" s="3" t="n"/>
      <c r="BE105" s="281" t="n"/>
      <c r="BF105" s="281" t="n"/>
      <c r="BG105" s="281" t="n"/>
      <c r="BH105" s="281" t="n"/>
      <c r="BI105" s="41" t="n"/>
      <c r="BJ105" s="41" t="n"/>
      <c r="BK105" s="41" t="n"/>
      <c r="BL105" s="41" t="n"/>
      <c r="BM105" s="41" t="n"/>
      <c r="BN105" s="41" t="n"/>
      <c r="BO105" s="41" t="n"/>
      <c r="BP105" s="41" t="n"/>
      <c r="BQ105" s="41" t="n"/>
      <c r="BR105" s="41" t="n"/>
      <c r="BS105" s="4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41" t="n"/>
      <c r="C106" s="274" t="inlineStr">
        <is>
          <t>Заведующий кафедрой физико-химических методов и обеспечения качества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41" t="n"/>
      <c r="AA106" s="41" t="n"/>
      <c r="AB106" s="41" t="n"/>
      <c r="AC106" s="3" t="n"/>
      <c r="AD106" s="3" t="n"/>
      <c r="AE106" s="3" t="n"/>
      <c r="AF106" s="272" t="n"/>
      <c r="AG106" s="273" t="n"/>
      <c r="AH106" s="273" t="n"/>
      <c r="AI106" s="273" t="n"/>
      <c r="AJ106" s="273" t="n"/>
      <c r="AK106" s="273" t="n"/>
      <c r="AL106" s="273" t="n"/>
      <c r="AM106" s="272" t="n"/>
      <c r="AN106" s="41" t="n"/>
      <c r="AO106" s="41" t="n"/>
      <c r="AP106" s="41" t="n"/>
      <c r="AQ106" s="41" t="n"/>
      <c r="AR106" s="41" t="n"/>
      <c r="AS106" s="3" t="n"/>
      <c r="AT106" s="41" t="inlineStr">
        <is>
          <t>С.А.Ламоткин</t>
        </is>
      </c>
      <c r="AU106" s="274" t="n"/>
      <c r="AV106" s="274" t="n"/>
      <c r="AW106" s="274" t="n"/>
      <c r="AX106" s="274" t="n"/>
      <c r="AY106" s="3" t="n"/>
      <c r="AZ106" s="3" t="n"/>
      <c r="BA106" s="3" t="n"/>
      <c r="BB106" s="3" t="n"/>
      <c r="BC106" s="3" t="n"/>
      <c r="BD106" s="3" t="n"/>
      <c r="BE106" s="281" t="n"/>
      <c r="BF106" s="281" t="n"/>
      <c r="BG106" s="281" t="n"/>
      <c r="BH106" s="281" t="n"/>
      <c r="BI106" s="41" t="n"/>
      <c r="BJ106" s="41" t="n"/>
      <c r="BK106" s="41" t="n"/>
      <c r="BL106" s="41" t="n"/>
      <c r="BM106" s="41" t="n"/>
      <c r="BN106" s="41" t="n"/>
      <c r="BO106" s="41" t="n"/>
      <c r="BP106" s="41" t="n"/>
      <c r="BQ106" s="41" t="n"/>
      <c r="BR106" s="41" t="n"/>
      <c r="BS106" s="4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41" t="n"/>
      <c r="C107" s="3" t="n"/>
      <c r="D107" s="2" t="n"/>
      <c r="E107" s="2" t="n"/>
      <c r="F107" s="2" t="n"/>
      <c r="G107" s="2" t="n"/>
      <c r="H107" s="2" t="n"/>
      <c r="I107" s="2" t="n"/>
      <c r="J107" s="2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41" t="n"/>
      <c r="AG107" s="3" t="n"/>
      <c r="AH107" s="3" t="n"/>
      <c r="AI107" s="3" t="n"/>
      <c r="AJ107" s="3" t="n"/>
      <c r="AK107" s="3" t="n"/>
      <c r="AL107" s="3" t="n"/>
      <c r="AM107" s="41" t="n"/>
      <c r="AN107" s="41" t="n"/>
      <c r="AO107" s="41" t="n"/>
      <c r="AP107" s="41" t="n"/>
      <c r="AQ107" s="41" t="n"/>
      <c r="AR107" s="41" t="n"/>
      <c r="AS107" s="3" t="n"/>
      <c r="AT107" s="3" t="n"/>
      <c r="AU107" s="274" t="n"/>
      <c r="AV107" s="274" t="n"/>
      <c r="AW107" s="274" t="n"/>
      <c r="AX107" s="274" t="n"/>
      <c r="AY107" s="3" t="n"/>
      <c r="AZ107" s="3" t="n"/>
      <c r="BA107" s="3" t="n"/>
      <c r="BB107" s="274" t="n"/>
      <c r="BC107" s="3" t="n"/>
      <c r="BD107" s="3" t="n"/>
      <c r="BE107" s="281" t="n"/>
      <c r="BF107" s="281" t="n"/>
      <c r="BG107" s="281" t="n"/>
      <c r="BH107" s="281" t="n"/>
      <c r="BI107" s="41" t="n"/>
      <c r="BJ107" s="41" t="n"/>
      <c r="BK107" s="41" t="n"/>
      <c r="BL107" s="41" t="n"/>
      <c r="BM107" s="41" t="n"/>
      <c r="BN107" s="41" t="n"/>
      <c r="BO107" s="41" t="n"/>
      <c r="BP107" s="41" t="n"/>
      <c r="BQ107" s="41" t="n"/>
      <c r="BR107" s="41" t="n"/>
      <c r="BS107" s="4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41" t="n"/>
      <c r="C108" s="273" t="n"/>
      <c r="D108" s="273" t="n"/>
      <c r="E108" s="273" t="n"/>
      <c r="F108" s="273" t="n"/>
      <c r="G108" s="277" t="inlineStr">
        <is>
          <t>20___</t>
        </is>
      </c>
      <c r="H108" s="278" t="n"/>
      <c r="I108" s="41" t="n"/>
      <c r="J108" s="41" t="n"/>
      <c r="K108" s="279" t="n"/>
      <c r="L108" s="274" t="n"/>
      <c r="M108" s="274" t="n"/>
      <c r="N108" s="274" t="n"/>
      <c r="O108" s="274" t="n"/>
      <c r="P108" s="274" t="n"/>
      <c r="Q108" s="274" t="n"/>
      <c r="R108" s="274" t="n"/>
      <c r="S108" s="274" t="n"/>
      <c r="T108" s="274" t="n"/>
      <c r="U108" s="274" t="n"/>
      <c r="V108" s="274" t="n"/>
      <c r="W108" s="274" t="n"/>
      <c r="X108" s="274" t="n"/>
      <c r="Y108" s="274" t="n"/>
      <c r="Z108" s="274" t="n"/>
      <c r="AA108" s="274" t="n"/>
      <c r="AB108" s="274" t="n"/>
      <c r="AC108" s="274" t="n"/>
      <c r="AD108" s="274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41" t="n"/>
      <c r="BA108" s="41" t="n"/>
      <c r="BB108" s="274" t="n"/>
      <c r="BC108" s="3" t="n"/>
      <c r="BD108" s="274" t="n"/>
      <c r="BE108" s="281" t="n"/>
      <c r="BF108" s="281" t="n"/>
      <c r="BG108" s="281" t="n"/>
      <c r="BH108" s="281" t="n"/>
      <c r="BI108" s="41" t="n"/>
      <c r="BJ108" s="41" t="n"/>
      <c r="BK108" s="41" t="n"/>
      <c r="BL108" s="41" t="n"/>
      <c r="BM108" s="41" t="n"/>
      <c r="BN108" s="41" t="n"/>
      <c r="BO108" s="41" t="n"/>
      <c r="BP108" s="41" t="n"/>
      <c r="BQ108" s="41" t="n"/>
      <c r="BR108" s="41" t="n"/>
      <c r="BS108" s="4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41" t="n"/>
      <c r="C109" s="41" t="n"/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41" t="n"/>
      <c r="BA109" s="274" t="n"/>
      <c r="BB109" s="3" t="n"/>
      <c r="BC109" s="274" t="n"/>
      <c r="BD109" s="281" t="n"/>
      <c r="BE109" s="281" t="n"/>
      <c r="BF109" s="281" t="n"/>
      <c r="BG109" s="281" t="n"/>
      <c r="BH109" s="41" t="n"/>
      <c r="BI109" s="41" t="n"/>
      <c r="BJ109" s="41" t="n"/>
      <c r="BK109" s="41" t="n"/>
      <c r="BL109" s="41" t="n"/>
      <c r="BM109" s="41" t="n"/>
      <c r="BN109" s="41" t="n"/>
      <c r="BO109" s="41" t="n"/>
      <c r="BP109" s="41" t="n"/>
      <c r="BQ109" s="41" t="n"/>
      <c r="BR109" s="4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41" t="n"/>
      <c r="C110" s="282" t="inlineStr">
        <is>
          <t>Рекомендован к утверждению научно-методическим советом БГТУ</t>
        </is>
      </c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74" t="n"/>
      <c r="AY110" s="3" t="n"/>
      <c r="AZ110" s="3" t="n"/>
      <c r="BA110" s="281" t="n"/>
      <c r="BB110" s="281" t="n"/>
      <c r="BC110" s="281" t="n"/>
      <c r="BD110" s="281" t="n"/>
      <c r="BE110" s="41" t="n"/>
      <c r="BF110" s="41" t="n"/>
      <c r="BG110" s="41" t="n"/>
      <c r="BH110" s="41" t="n"/>
      <c r="BI110" s="41" t="n"/>
      <c r="BJ110" s="41" t="n"/>
      <c r="BK110" s="41" t="n"/>
      <c r="BL110" s="41" t="n"/>
      <c r="BM110" s="41" t="n"/>
      <c r="BN110" s="41" t="n"/>
      <c r="BO110" s="4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41" t="n"/>
      <c r="C111" s="282" t="inlineStr">
        <is>
          <t>Протокол № 6 от 28.04.2023</t>
        </is>
      </c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74" t="n"/>
      <c r="AY111" s="3" t="n"/>
      <c r="AZ111" s="274" t="n"/>
      <c r="BA111" s="281" t="n"/>
      <c r="BB111" s="281" t="n"/>
      <c r="BC111" s="281" t="n"/>
      <c r="BD111" s="281" t="n"/>
      <c r="BE111" s="41" t="n"/>
      <c r="BF111" s="41" t="n"/>
      <c r="BG111" s="41" t="n"/>
      <c r="BH111" s="41" t="n"/>
      <c r="BI111" s="41" t="n"/>
      <c r="BJ111" s="41" t="n"/>
      <c r="BK111" s="41" t="n"/>
      <c r="BL111" s="41" t="n"/>
      <c r="BM111" s="41" t="n"/>
      <c r="BN111" s="41" t="n"/>
      <c r="BO111" s="4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283" t="n"/>
      <c r="B112" s="283" t="n"/>
      <c r="C112" s="283" t="n"/>
      <c r="D112" s="283" t="n"/>
      <c r="E112" s="283" t="n"/>
      <c r="F112" s="283" t="n"/>
      <c r="G112" s="283" t="n"/>
      <c r="H112" s="283" t="n"/>
      <c r="I112" s="283" t="n"/>
      <c r="J112" s="283" t="n"/>
      <c r="K112" s="283" t="n"/>
      <c r="L112" s="283" t="n"/>
      <c r="M112" s="283" t="n"/>
      <c r="N112" s="283" t="n"/>
      <c r="O112" s="283" t="n"/>
      <c r="P112" s="283" t="n"/>
      <c r="Q112" s="283" t="n"/>
      <c r="R112" s="283" t="n"/>
      <c r="S112" s="283" t="n"/>
      <c r="T112" s="283" t="n"/>
      <c r="U112" s="283" t="n"/>
      <c r="V112" s="283" t="n"/>
      <c r="W112" s="283" t="n"/>
      <c r="X112" s="283" t="n"/>
      <c r="Y112" s="283" t="n"/>
      <c r="Z112" s="283" t="n"/>
      <c r="AA112" s="283" t="n"/>
      <c r="AB112" s="283" t="n"/>
      <c r="AC112" s="283" t="n"/>
      <c r="AD112" s="283" t="n"/>
      <c r="AE112" s="283" t="n"/>
      <c r="AF112" s="283" t="n"/>
      <c r="AG112" s="283" t="n"/>
      <c r="AH112" s="283" t="n"/>
      <c r="AI112" s="283" t="n"/>
      <c r="AJ112" s="283" t="n"/>
      <c r="AK112" s="283" t="n"/>
      <c r="AL112" s="283" t="n"/>
      <c r="AM112" s="283" t="n"/>
      <c r="AN112" s="283" t="n"/>
      <c r="AO112" s="283" t="n"/>
      <c r="AP112" s="283" t="n"/>
      <c r="AQ112" s="283" t="n"/>
      <c r="AR112" s="283" t="n"/>
      <c r="AS112" s="283" t="n"/>
      <c r="AT112" s="283" t="n"/>
      <c r="AU112" s="283" t="n"/>
      <c r="AV112" s="283" t="n"/>
      <c r="AW112" s="270" t="n"/>
      <c r="AX112" s="270" t="n"/>
      <c r="AY112" s="270" t="n"/>
      <c r="AZ112" s="270" t="n"/>
      <c r="BA112" s="270" t="n"/>
      <c r="BB112" s="270" t="n"/>
      <c r="BC112" s="270" t="n"/>
      <c r="BD112" s="296" t="n"/>
      <c r="BE112" s="296" t="n"/>
      <c r="BF112" s="296" t="n"/>
      <c r="BG112" s="296" t="n"/>
      <c r="BH112" s="296" t="n"/>
      <c r="BI112" s="296" t="n"/>
      <c r="BJ112" s="296" t="n"/>
      <c r="BK112" s="283" t="n"/>
      <c r="BL112" s="283" t="n"/>
      <c r="BM112" s="283" t="n"/>
      <c r="BN112" s="28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283" t="n"/>
      <c r="B113" s="267" t="n"/>
      <c r="C113" s="267" t="n"/>
      <c r="D113" s="267" t="n"/>
      <c r="E113" s="267" t="n"/>
      <c r="F113" s="267" t="n"/>
      <c r="G113" s="267" t="n"/>
      <c r="H113" s="267" t="n"/>
      <c r="I113" s="267" t="n"/>
      <c r="J113" s="267" t="n"/>
      <c r="K113" s="267" t="n"/>
      <c r="L113" s="267" t="n"/>
      <c r="M113" s="267" t="n"/>
      <c r="N113" s="267" t="n"/>
      <c r="O113" s="267" t="n"/>
      <c r="P113" s="267" t="n"/>
      <c r="Q113" s="267" t="n"/>
      <c r="R113" s="267" t="n"/>
      <c r="S113" s="267" t="n"/>
      <c r="T113" s="267" t="n"/>
      <c r="U113" s="267" t="n"/>
      <c r="V113" s="267" t="n"/>
      <c r="W113" s="296" t="n"/>
      <c r="X113" s="296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283" t="n"/>
      <c r="AX113" s="283" t="n"/>
      <c r="AY113" s="283" t="n"/>
      <c r="AZ113" s="4" t="n"/>
      <c r="BA113" s="4" t="n"/>
      <c r="BB113" s="283" t="n"/>
      <c r="BC113" s="283" t="n"/>
      <c r="BD113" s="283" t="n"/>
      <c r="BE113" s="283" t="n"/>
      <c r="BF113" s="283" t="n"/>
      <c r="BG113" s="283" t="n"/>
      <c r="BH113" s="283" t="n"/>
      <c r="BI113" s="283" t="n"/>
      <c r="BJ113" s="283" t="n"/>
      <c r="BK113" s="283" t="n"/>
      <c r="BL113" s="283" t="n"/>
      <c r="BM113" s="283" t="n"/>
      <c r="BN113" s="283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283" t="n"/>
      <c r="B114" s="266" t="n"/>
      <c r="C114" s="267" t="n"/>
      <c r="D114" s="267" t="n"/>
      <c r="E114" s="267" t="n"/>
      <c r="F114" s="267" t="n"/>
      <c r="G114" s="267" t="n"/>
      <c r="H114" s="267" t="n"/>
      <c r="I114" s="267" t="n"/>
      <c r="J114" s="267" t="n"/>
      <c r="K114" s="267" t="n"/>
      <c r="L114" s="267" t="n"/>
      <c r="M114" s="267" t="n"/>
      <c r="N114" s="267" t="n"/>
      <c r="O114" s="267" t="n"/>
      <c r="P114" s="267" t="n"/>
      <c r="Q114" s="267" t="n"/>
      <c r="R114" s="267" t="n"/>
      <c r="S114" s="267" t="n"/>
      <c r="T114" s="267" t="n"/>
      <c r="U114" s="267" t="n"/>
      <c r="V114" s="267" t="n"/>
      <c r="W114" s="296" t="n"/>
      <c r="X114" s="296" t="n"/>
      <c r="Y114" s="283" t="n"/>
      <c r="Z114" s="283" t="n"/>
      <c r="AA114" s="283" t="n"/>
      <c r="AB114" s="283" t="n"/>
      <c r="AC114" s="283" t="n"/>
      <c r="AD114" s="283" t="n"/>
      <c r="AE114" s="283" t="n"/>
      <c r="AF114" s="283" t="n"/>
      <c r="AG114" s="283" t="n"/>
      <c r="AH114" s="283" t="n"/>
      <c r="AI114" s="283" t="n"/>
      <c r="AJ114" s="283" t="n"/>
      <c r="AK114" s="283" t="n"/>
      <c r="AL114" s="283" t="n"/>
      <c r="AM114" s="283" t="n"/>
      <c r="AN114" s="283" t="n"/>
      <c r="AO114" s="283" t="n"/>
      <c r="AP114" s="283" t="n"/>
      <c r="AQ114" s="283" t="n"/>
      <c r="AR114" s="283" t="n"/>
      <c r="AS114" s="283" t="n"/>
      <c r="AT114" s="283" t="n"/>
      <c r="AU114" s="283" t="n"/>
      <c r="AV114" s="283" t="n"/>
      <c r="AW114" s="283" t="n"/>
      <c r="AX114" s="283" t="n"/>
      <c r="AY114" s="283" t="n"/>
      <c r="AZ114" s="4" t="n"/>
      <c r="BA114" s="4" t="n"/>
      <c r="BB114" s="283" t="n"/>
      <c r="BC114" s="283" t="n"/>
      <c r="BD114" s="283" t="n"/>
      <c r="BE114" s="283" t="n"/>
      <c r="BF114" s="283" t="n"/>
      <c r="BG114" s="283" t="n"/>
      <c r="BH114" s="283" t="n"/>
      <c r="BI114" s="283" t="n"/>
      <c r="BJ114" s="283" t="n"/>
      <c r="BK114" s="283" t="n"/>
      <c r="BL114" s="283" t="n"/>
      <c r="BM114" s="283" t="n"/>
      <c r="BN114" s="283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283" t="n"/>
      <c r="B115" s="266" t="n"/>
      <c r="C115" s="267" t="n"/>
      <c r="D115" s="267" t="n"/>
      <c r="E115" s="267" t="n"/>
      <c r="F115" s="267" t="n"/>
      <c r="G115" s="267" t="n"/>
      <c r="H115" s="267" t="n"/>
      <c r="I115" s="267" t="n"/>
      <c r="J115" s="267" t="n"/>
      <c r="K115" s="267" t="n"/>
      <c r="L115" s="267" t="n"/>
      <c r="M115" s="267" t="n"/>
      <c r="N115" s="267" t="n"/>
      <c r="O115" s="267" t="n"/>
      <c r="P115" s="267" t="n"/>
      <c r="Q115" s="267" t="n"/>
      <c r="R115" s="267" t="n"/>
      <c r="S115" s="267" t="n"/>
      <c r="T115" s="267" t="n"/>
      <c r="U115" s="267" t="n"/>
      <c r="V115" s="267" t="n"/>
      <c r="W115" s="296" t="n"/>
      <c r="X115" s="296" t="n"/>
      <c r="Y115" s="283" t="n"/>
      <c r="Z115" s="283" t="n"/>
      <c r="AA115" s="283" t="n"/>
      <c r="AB115" s="283" t="n"/>
      <c r="AC115" s="283" t="n"/>
      <c r="AD115" s="283" t="n"/>
      <c r="AE115" s="283" t="n"/>
      <c r="AF115" s="283" t="n"/>
      <c r="AG115" s="283" t="n"/>
      <c r="AH115" s="283" t="n"/>
      <c r="AI115" s="283" t="n"/>
      <c r="AJ115" s="283" t="n"/>
      <c r="AK115" s="283" t="n"/>
      <c r="AL115" s="283" t="n"/>
      <c r="AM115" s="283" t="n"/>
      <c r="AN115" s="2473" t="n"/>
      <c r="AO115" s="4" t="n"/>
      <c r="AP115" s="4" t="n"/>
      <c r="AQ115" s="4" t="n"/>
      <c r="AR115" s="4" t="n"/>
      <c r="AS115" s="4" t="n"/>
      <c r="AT115" s="4" t="n"/>
      <c r="AU115" s="4" t="n"/>
      <c r="AV115" s="4" t="n"/>
      <c r="AW115" s="4" t="n"/>
      <c r="AX115" s="4" t="n"/>
      <c r="AY115" s="4" t="n"/>
      <c r="AZ115" s="4" t="n"/>
      <c r="BA115" s="4" t="n"/>
      <c r="BB115" s="283" t="n"/>
      <c r="BC115" s="283" t="n"/>
      <c r="BD115" s="283" t="n"/>
      <c r="BE115" s="283" t="n"/>
      <c r="BF115" s="283" t="n"/>
      <c r="BG115" s="283" t="n"/>
      <c r="BH115" s="283" t="n"/>
      <c r="BI115" s="283" t="n"/>
      <c r="BJ115" s="283" t="n"/>
      <c r="BK115" s="283" t="n"/>
      <c r="BL115" s="283" t="n"/>
      <c r="BM115" s="283" t="n"/>
      <c r="BN115" s="283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266" t="n"/>
      <c r="C116" s="267" t="n"/>
      <c r="D116" s="267" t="n"/>
      <c r="E116" s="267" t="n"/>
      <c r="F116" s="267" t="n"/>
      <c r="G116" s="267" t="n"/>
      <c r="H116" s="267" t="n"/>
      <c r="I116" s="267" t="n"/>
      <c r="J116" s="267" t="n"/>
      <c r="K116" s="267" t="n"/>
      <c r="L116" s="267" t="n"/>
      <c r="M116" s="267" t="n"/>
      <c r="N116" s="267" t="n"/>
      <c r="O116" s="267" t="n"/>
      <c r="P116" s="267" t="n"/>
      <c r="Q116" s="267" t="n"/>
      <c r="R116" s="267" t="n"/>
      <c r="S116" s="267" t="n"/>
      <c r="T116" s="267" t="n"/>
      <c r="U116" s="267" t="n"/>
      <c r="V116" s="267" t="n"/>
      <c r="W116" s="7" t="n"/>
      <c r="X116" s="7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25" t="n"/>
      <c r="BP116" s="25" t="n"/>
      <c r="BQ116" s="25" t="n"/>
      <c r="BR116" s="25" t="n"/>
      <c r="BS116" s="25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25" t="n"/>
      <c r="BP117" s="25" t="n"/>
      <c r="BQ117" s="25" t="n"/>
      <c r="BR117" s="25" t="n"/>
      <c r="BS117" s="25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25" t="n"/>
      <c r="BP118" s="25" t="n"/>
      <c r="BQ118" s="25" t="n"/>
      <c r="BR118" s="25" t="n"/>
      <c r="BS118" s="25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1" t="n"/>
      <c r="BO119" s="25" t="n"/>
      <c r="BP119" s="25" t="n"/>
      <c r="BQ119" s="25" t="n"/>
      <c r="BR119" s="25" t="n"/>
      <c r="BS119" s="25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1" t="n"/>
      <c r="BO120" s="25" t="n"/>
      <c r="BP120" s="25" t="n"/>
      <c r="BQ120" s="25" t="n"/>
      <c r="BR120" s="25" t="n"/>
      <c r="BS120" s="25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1" t="n"/>
      <c r="BO121" s="25" t="n"/>
      <c r="BP121" s="25" t="n"/>
      <c r="BQ121" s="25" t="n"/>
      <c r="BR121" s="25" t="n"/>
      <c r="BS121" s="25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R13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</row>
    <row r="3">
      <c r="A3" s="10" t="n"/>
      <c r="B3" s="10" t="n"/>
      <c r="C3" s="10" t="n"/>
      <c r="D3" s="10" t="n"/>
      <c r="E3" s="10" t="n"/>
      <c r="F3" s="10" t="n"/>
      <c r="G3" s="10" t="n"/>
      <c r="H3" s="94" t="n"/>
      <c r="I3" s="94" t="n"/>
      <c r="J3" s="94" t="n"/>
      <c r="K3" s="94" t="n"/>
      <c r="L3" s="94" t="n"/>
      <c r="M3" s="94" t="n"/>
      <c r="N3" s="2" t="inlineStr">
        <is>
          <t>МИНИСТЕРСТВО ОБРАЗОВАНИЯ РЕСПУБЛИКИ БЕЛАРУСЬ</t>
        </is>
      </c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4" t="n"/>
      <c r="BP3" s="4" t="n"/>
      <c r="BQ3" s="4" t="n"/>
      <c r="BR3" s="4" t="n"/>
    </row>
    <row r="4">
      <c r="A4" s="10" t="n"/>
      <c r="B4" s="10" t="n"/>
      <c r="C4" s="10" t="n"/>
      <c r="D4" s="10" t="n"/>
      <c r="E4" s="10" t="n"/>
      <c r="F4" s="10" t="n"/>
      <c r="G4" s="10" t="n"/>
      <c r="H4" s="94" t="n"/>
      <c r="I4" s="94" t="n"/>
      <c r="J4" s="94" t="n"/>
      <c r="K4" s="2" t="inlineStr">
        <is>
          <t>Учреждение образования "Белорусский государственный технологический университет"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4" t="n"/>
      <c r="BQ4" s="4" t="n"/>
      <c r="BR4" s="4" t="n"/>
    </row>
    <row r="5">
      <c r="A5" s="10" t="n"/>
      <c r="B5" s="284" t="inlineStr">
        <is>
          <t>УТВЕРЖДАЮ</t>
        </is>
      </c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  <c r="BO5" s="4" t="n"/>
      <c r="BP5" s="4" t="n"/>
      <c r="BQ5" s="4" t="n"/>
      <c r="BR5" s="4" t="n"/>
    </row>
    <row r="6">
      <c r="A6" s="10" t="n"/>
      <c r="B6" s="284" t="n"/>
      <c r="C6" s="284" t="n"/>
      <c r="D6" s="284" t="n"/>
      <c r="E6" s="284" t="n"/>
      <c r="F6" s="284" t="n"/>
      <c r="G6" s="284" t="n"/>
      <c r="H6" s="284" t="n"/>
      <c r="I6" s="284" t="n"/>
      <c r="J6" s="284" t="n"/>
      <c r="K6" s="284" t="n"/>
      <c r="L6" s="284" t="n"/>
      <c r="M6" s="284" t="n"/>
      <c r="N6" s="31" t="n"/>
      <c r="O6" s="31" t="n"/>
      <c r="P6" s="31" t="n"/>
      <c r="Q6" s="31" t="n"/>
      <c r="R6" s="31" t="n"/>
      <c r="S6" s="31" t="n"/>
      <c r="T6" s="31" t="n"/>
      <c r="U6" s="31" t="n"/>
      <c r="V6" s="16" t="n"/>
      <c r="W6" s="31" t="n"/>
      <c r="X6" s="31" t="n"/>
      <c r="Y6" s="31" t="n"/>
      <c r="Z6" s="31" t="n"/>
      <c r="AA6" s="10" t="n"/>
      <c r="AB6" s="285" t="n"/>
      <c r="AC6" s="10" t="n"/>
      <c r="AD6" s="286" t="n"/>
      <c r="AE6" s="286" t="n"/>
      <c r="AF6" s="286" t="n"/>
      <c r="AG6" s="286" t="n"/>
      <c r="AH6" s="286" t="n"/>
      <c r="AI6" s="286" t="n"/>
      <c r="AJ6" s="286" t="n"/>
      <c r="AK6" s="286" t="n"/>
      <c r="AL6" s="286" t="n"/>
      <c r="AM6" s="286" t="n"/>
      <c r="AN6" s="286" t="n"/>
      <c r="AO6" s="286" t="n"/>
      <c r="AP6" s="286" t="n"/>
      <c r="AQ6" s="286" t="n"/>
      <c r="AR6" s="286" t="n"/>
      <c r="AS6" s="286" t="n"/>
      <c r="AT6" s="286" t="n"/>
      <c r="AU6" s="286" t="n"/>
      <c r="AV6" s="286" t="n"/>
      <c r="AW6" s="286" t="n"/>
      <c r="AX6" s="286" t="n"/>
      <c r="AY6" s="286" t="n"/>
      <c r="AZ6" s="286" t="n"/>
      <c r="BA6" s="286" t="n"/>
      <c r="BB6" s="286" t="n"/>
      <c r="BC6" s="286" t="n"/>
      <c r="BD6" s="286" t="n"/>
      <c r="BE6" s="286" t="n"/>
      <c r="BF6" s="286" t="n"/>
      <c r="BG6" s="286" t="n"/>
      <c r="BH6" s="286" t="n"/>
      <c r="BI6" s="286" t="n"/>
      <c r="BJ6" s="286" t="n"/>
      <c r="BK6" s="286" t="n"/>
      <c r="BL6" s="286" t="n"/>
      <c r="BM6" s="286" t="n"/>
      <c r="BN6" s="286" t="n"/>
      <c r="BO6" s="286" t="n"/>
      <c r="BP6" s="286" t="n"/>
      <c r="BQ6" s="286" t="n"/>
      <c r="BR6" s="286" t="n"/>
    </row>
    <row r="7">
      <c r="A7" s="10" t="n"/>
      <c r="B7" s="284" t="inlineStr">
        <is>
          <t>Ректор БГТУ</t>
        </is>
      </c>
      <c r="C7" s="284" t="n"/>
      <c r="D7" s="284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694" t="inlineStr">
        <is>
          <t>УЧЕБНЫЙ ПЛАН</t>
        </is>
      </c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1" t="n"/>
      <c r="BC7" s="1" t="n"/>
      <c r="BD7" s="294" t="inlineStr">
        <is>
          <t>Степень: Магистр</t>
        </is>
      </c>
      <c r="BE7" s="294" t="n"/>
      <c r="BF7" s="294" t="n"/>
      <c r="BG7" s="294" t="n"/>
      <c r="BH7" s="294" t="n"/>
      <c r="BI7" s="294" t="n"/>
      <c r="BJ7" s="294" t="n"/>
      <c r="BK7" s="294" t="n"/>
      <c r="BL7" s="294" t="n"/>
      <c r="BM7" s="294" t="n"/>
      <c r="BN7" s="294" t="n"/>
      <c r="BO7" s="294" t="n"/>
      <c r="BP7" s="294" t="n"/>
      <c r="BQ7" s="294" t="n"/>
      <c r="BR7" s="254" t="n"/>
    </row>
    <row r="8">
      <c r="A8" s="10" t="n"/>
      <c r="B8" s="284" t="n"/>
      <c r="C8" s="284" t="n"/>
      <c r="D8" s="284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31" t="n"/>
      <c r="O8" s="31" t="n"/>
      <c r="P8" s="31" t="n"/>
      <c r="Q8" s="31" t="n"/>
      <c r="R8" s="31" t="n"/>
      <c r="S8" s="31" t="n"/>
      <c r="T8" s="31" t="n"/>
      <c r="U8" s="31" t="n"/>
      <c r="V8" s="31" t="n"/>
      <c r="W8" s="31" t="n"/>
      <c r="X8" s="31" t="n"/>
      <c r="Y8" s="31" t="n"/>
      <c r="Z8" s="31" t="n"/>
      <c r="AA8" s="15" t="n"/>
      <c r="AB8" s="8" t="n"/>
      <c r="AC8" s="8" t="n"/>
      <c r="AD8" s="8" t="n"/>
      <c r="AE8" s="8" t="n"/>
      <c r="AF8" s="8" t="n"/>
      <c r="AG8" s="8" t="n"/>
      <c r="AH8" s="8" t="n"/>
      <c r="AI8" s="8" t="n"/>
      <c r="AJ8" s="8" t="n"/>
      <c r="AK8" s="8" t="n"/>
      <c r="AL8" s="8" t="n"/>
      <c r="AM8" s="8" t="n"/>
      <c r="AN8" s="8" t="n"/>
      <c r="AO8" s="8" t="n"/>
      <c r="AP8" s="8" t="n"/>
      <c r="AQ8" s="8" t="n"/>
      <c r="AR8" s="8" t="n"/>
      <c r="AS8" s="8" t="n"/>
      <c r="AT8" s="8" t="n"/>
      <c r="AU8" s="8" t="n"/>
      <c r="AV8" s="8" t="n"/>
      <c r="AW8" s="8" t="n"/>
      <c r="AX8" s="8" t="n"/>
      <c r="AY8" s="8" t="n"/>
      <c r="AZ8" s="8" t="n"/>
      <c r="BA8" s="8" t="n"/>
      <c r="BB8" s="8" t="n"/>
      <c r="BC8" s="8" t="n"/>
      <c r="BD8" s="8" t="n"/>
      <c r="BE8" s="6" t="n"/>
      <c r="BF8" s="6" t="n"/>
      <c r="BG8" s="6" t="n"/>
      <c r="BH8" s="6" t="n"/>
      <c r="BI8" s="6" t="n"/>
      <c r="BJ8" s="6" t="n"/>
      <c r="BK8" s="6" t="n"/>
      <c r="BL8" s="6" t="n"/>
      <c r="BM8" s="6" t="n"/>
      <c r="BN8" s="6" t="n"/>
      <c r="BO8" s="6" t="n"/>
      <c r="BP8" s="6" t="n"/>
      <c r="BQ8" s="6" t="n"/>
      <c r="BR8" s="6" t="n"/>
    </row>
    <row r="9">
      <c r="A9" s="10" t="n"/>
      <c r="B9" s="284" t="inlineStr">
        <is>
          <t>_____________ И.В. Войтов</t>
        </is>
      </c>
      <c r="C9" s="284" t="n"/>
      <c r="D9" s="284" t="n"/>
      <c r="E9" s="284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31" t="n"/>
      <c r="O9" s="31" t="n"/>
      <c r="P9" s="31" t="n"/>
      <c r="Q9" s="31" t="n"/>
      <c r="R9" s="31" t="n"/>
      <c r="S9" s="3963" t="inlineStr">
        <is>
          <t>Специальность:</t>
        </is>
      </c>
      <c r="T9" s="3963" t="n"/>
      <c r="U9" s="3963" t="n"/>
      <c r="V9" s="3963" t="n"/>
      <c r="W9" s="3963" t="n"/>
      <c r="X9" s="3963" t="n"/>
      <c r="Y9" s="3963" t="n"/>
      <c r="Z9" s="3963" t="n"/>
      <c r="AA9" s="3963" t="n"/>
      <c r="AB9" s="3964" t="inlineStr">
        <is>
          <t>7-06-ХХХХ-ХХ  __________________________</t>
        </is>
      </c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785" t="n"/>
      <c r="BC9" s="275" t="n"/>
      <c r="BD9" s="267" t="inlineStr">
        <is>
          <t xml:space="preserve">Срок обучения: </t>
        </is>
      </c>
      <c r="BE9" s="267" t="n"/>
      <c r="BF9" s="267" t="n"/>
      <c r="BG9" s="267" t="n"/>
      <c r="BH9" s="267" t="n"/>
      <c r="BI9" s="267" t="n"/>
      <c r="BJ9" s="266" t="inlineStr">
        <is>
          <t>1,5 года</t>
        </is>
      </c>
      <c r="BK9" s="266" t="n"/>
      <c r="BL9" s="266" t="n"/>
      <c r="BM9" s="266" t="n"/>
      <c r="BN9" s="266" t="n"/>
      <c r="BO9" s="266" t="n"/>
      <c r="BP9" s="266" t="n"/>
      <c r="BQ9" s="266" t="n"/>
      <c r="BR9" s="266" t="n"/>
    </row>
    <row r="10">
      <c r="A10" s="25" t="n"/>
      <c r="B10" s="284" t="n"/>
      <c r="C10" s="284" t="n"/>
      <c r="D10" s="284" t="n"/>
      <c r="E10" s="284" t="n"/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31" t="n"/>
      <c r="O10" s="31" t="n"/>
      <c r="P10" s="31" t="n"/>
      <c r="Q10" s="31" t="n"/>
      <c r="R10" s="31" t="n"/>
      <c r="S10" s="786" t="n"/>
      <c r="T10" s="787" t="n"/>
      <c r="U10" s="787" t="n"/>
      <c r="V10" s="787" t="n"/>
      <c r="W10" s="787" t="n"/>
      <c r="X10" s="3965" t="n"/>
      <c r="Y10" s="3965" t="n"/>
      <c r="Z10" s="3966" t="n"/>
      <c r="AA10" s="3966" t="n"/>
      <c r="AB10" s="3966" t="n"/>
      <c r="AC10" s="3966" t="n"/>
      <c r="AD10" s="3966" t="n"/>
      <c r="AE10" s="3966" t="n"/>
      <c r="AF10" s="3966" t="n"/>
      <c r="AG10" s="3966" t="n"/>
      <c r="AH10" s="3966" t="n"/>
      <c r="AI10" s="3966" t="n"/>
      <c r="AJ10" s="3966" t="n"/>
      <c r="AK10" s="3966" t="n"/>
      <c r="AL10" s="3966" t="n"/>
      <c r="AM10" s="3967" t="inlineStr">
        <is>
          <t>наименование специальности</t>
        </is>
      </c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3966" t="n"/>
      <c r="AY10" s="3966" t="n"/>
      <c r="AZ10" s="3966" t="n"/>
      <c r="BA10" s="3966" t="n"/>
      <c r="BB10" s="275" t="n"/>
      <c r="BC10" s="275" t="n"/>
      <c r="BD10" s="275" t="n"/>
      <c r="BE10" s="275" t="n"/>
      <c r="BF10" s="275" t="n"/>
      <c r="BG10" s="275" t="n"/>
      <c r="BH10" s="275" t="n"/>
      <c r="BI10" s="275" t="n"/>
      <c r="BJ10" s="275" t="n"/>
      <c r="BK10" s="275" t="n"/>
      <c r="BL10" s="296" t="n"/>
      <c r="BM10" s="266" t="n"/>
      <c r="BN10" s="275" t="n"/>
      <c r="BO10" s="296" t="n"/>
      <c r="BP10" s="275" t="n"/>
      <c r="BQ10" s="275" t="n"/>
      <c r="BR10" s="275" t="n"/>
    </row>
    <row r="11">
      <c r="A11" s="25" t="n"/>
      <c r="B11" s="284" t="inlineStr">
        <is>
          <t>__________2023</t>
        </is>
      </c>
      <c r="C11" s="284" t="n"/>
      <c r="D11" s="284" t="n"/>
      <c r="E11" s="284" t="n"/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31" t="n"/>
      <c r="O11" s="31" t="n"/>
      <c r="P11" s="31" t="n"/>
      <c r="Q11" s="31" t="n"/>
      <c r="R11" s="31" t="n"/>
      <c r="S11" s="293" t="n"/>
      <c r="T11" s="1" t="n"/>
      <c r="U11" s="1" t="n"/>
      <c r="V11" s="1" t="n"/>
      <c r="W11" s="1" t="n"/>
      <c r="X11" s="1" t="n"/>
      <c r="Y11" s="1" t="n"/>
      <c r="Z11" s="275" t="n"/>
      <c r="AA11" s="275" t="n"/>
      <c r="AB11" s="275" t="n"/>
      <c r="AC11" s="275" t="n"/>
      <c r="AD11" s="275" t="n"/>
      <c r="AE11" s="275" t="n"/>
      <c r="AF11" s="275" t="n"/>
      <c r="AG11" s="275" t="n"/>
      <c r="AH11" s="275" t="n"/>
      <c r="AI11" s="275" t="n"/>
      <c r="AJ11" s="275" t="n"/>
      <c r="AK11" s="275" t="n"/>
      <c r="AL11" s="275" t="n"/>
      <c r="AM11" s="275" t="n"/>
      <c r="AN11" s="275" t="n"/>
      <c r="AO11" s="275" t="n"/>
      <c r="AP11" s="275" t="n"/>
      <c r="AQ11" s="275" t="n"/>
      <c r="AR11" s="275" t="n"/>
      <c r="AS11" s="275" t="n"/>
      <c r="AT11" s="275" t="n"/>
      <c r="AU11" s="275" t="n"/>
      <c r="AV11" s="275" t="n"/>
      <c r="AW11" s="275" t="n"/>
      <c r="AX11" s="275" t="n"/>
      <c r="AY11" s="275" t="n"/>
      <c r="AZ11" s="275" t="n"/>
      <c r="BA11" s="275" t="n"/>
      <c r="BB11" s="351" t="n"/>
      <c r="BC11" s="351" t="n"/>
      <c r="BD11" s="294" t="inlineStr">
        <is>
          <t xml:space="preserve">Форма получения образования: заочная </t>
        </is>
      </c>
      <c r="BE11" s="294" t="n"/>
      <c r="BF11" s="294" t="n"/>
      <c r="BG11" s="294" t="n"/>
      <c r="BH11" s="294" t="n"/>
      <c r="BI11" s="294" t="n"/>
      <c r="BJ11" s="294" t="n"/>
      <c r="BK11" s="294" t="n"/>
      <c r="BL11" s="294" t="n"/>
      <c r="BM11" s="294" t="n"/>
      <c r="BN11" s="294" t="n"/>
      <c r="BO11" s="294" t="n"/>
      <c r="BP11" s="294" t="n"/>
      <c r="BQ11" s="294" t="n"/>
      <c r="BR11" s="294" t="n"/>
    </row>
    <row r="12">
      <c r="A12" s="25" t="n"/>
      <c r="B12" s="3" t="inlineStr">
        <is>
          <t>Регистрационный №______________</t>
        </is>
      </c>
      <c r="C12" s="284" t="n"/>
      <c r="D12" s="284" t="n"/>
      <c r="E12" s="284" t="n"/>
      <c r="F12" s="284" t="n"/>
      <c r="G12" s="284" t="n"/>
      <c r="H12" s="284" t="n"/>
      <c r="I12" s="284" t="n"/>
      <c r="J12" s="284" t="n"/>
      <c r="K12" s="284" t="n"/>
      <c r="L12" s="284" t="n"/>
      <c r="M12" s="284" t="n"/>
      <c r="N12" s="31" t="n"/>
      <c r="O12" s="31" t="n"/>
      <c r="P12" s="31" t="n"/>
      <c r="Q12" s="31" t="n"/>
      <c r="R12" s="31" t="n"/>
      <c r="S12" s="31" t="n"/>
      <c r="T12" s="31" t="n"/>
      <c r="U12" s="31" t="n"/>
      <c r="V12" s="31" t="n"/>
      <c r="W12" s="31" t="n"/>
      <c r="X12" s="31" t="n"/>
      <c r="Y12" s="31" t="n"/>
      <c r="Z12" s="31" t="n"/>
      <c r="AA12" s="9" t="n"/>
      <c r="AB12" s="31" t="n"/>
      <c r="AC12" s="31" t="n"/>
      <c r="AD12" s="31" t="n"/>
      <c r="AE12" s="31" t="n"/>
      <c r="AF12" s="31" t="n"/>
      <c r="AG12" s="16" t="n"/>
      <c r="AH12" s="31" t="n"/>
      <c r="AI12" s="295" t="n"/>
      <c r="AJ12" s="295" t="n"/>
      <c r="AK12" s="295" t="n"/>
      <c r="AL12" s="295" t="n"/>
      <c r="AM12" s="295" t="n"/>
      <c r="AN12" s="295" t="n"/>
      <c r="AO12" s="295" t="n"/>
      <c r="AP12" s="295" t="n"/>
      <c r="AQ12" s="295" t="n"/>
      <c r="AR12" s="295" t="n"/>
      <c r="AS12" s="295" t="n"/>
      <c r="AT12" s="295" t="n"/>
      <c r="AU12" s="295" t="n"/>
      <c r="AV12" s="295" t="n"/>
      <c r="AW12" s="295" t="n"/>
      <c r="AX12" s="295" t="n"/>
      <c r="AY12" s="295" t="n"/>
      <c r="AZ12" s="295" t="n"/>
      <c r="BA12" s="295" t="n"/>
      <c r="BB12" s="295" t="n"/>
      <c r="BC12" s="295" t="n"/>
      <c r="BD12" s="295" t="n"/>
      <c r="BE12" s="295" t="n"/>
      <c r="BF12" s="295" t="n"/>
      <c r="BG12" s="296" t="n"/>
      <c r="BH12" s="296" t="n"/>
      <c r="BI12" s="296" t="n"/>
      <c r="BJ12" s="296" t="n"/>
      <c r="BK12" s="296" t="n"/>
      <c r="BL12" s="296" t="n"/>
      <c r="BM12" s="296" t="n"/>
      <c r="BN12" s="296" t="n"/>
      <c r="BO12" s="296" t="n"/>
      <c r="BP12" s="296" t="n"/>
      <c r="BQ12" s="297" t="n"/>
      <c r="BR12" s="298" t="n"/>
    </row>
    <row r="13">
      <c r="A13" s="32" t="n"/>
      <c r="B13" s="224" t="n"/>
      <c r="C13" s="299" t="n"/>
      <c r="D13" s="299" t="n"/>
      <c r="E13" s="299" t="n"/>
      <c r="F13" s="299" t="n"/>
      <c r="G13" s="299" t="n"/>
      <c r="H13" s="299" t="n"/>
      <c r="I13" s="299" t="n"/>
      <c r="J13" s="299" t="n"/>
      <c r="K13" s="299" t="n"/>
      <c r="L13" s="299" t="n"/>
      <c r="M13" s="299" t="n"/>
      <c r="N13" s="299" t="n"/>
      <c r="O13" s="299" t="n"/>
      <c r="P13" s="299" t="n"/>
      <c r="Q13" s="299" t="n"/>
      <c r="R13" s="299" t="n"/>
      <c r="S13" s="299" t="n"/>
      <c r="T13" s="299" t="n"/>
      <c r="U13" s="299" t="n"/>
      <c r="V13" s="299" t="n"/>
      <c r="W13" s="299" t="n"/>
      <c r="X13" s="299" t="n"/>
      <c r="Y13" s="224" t="n"/>
      <c r="Z13" s="224" t="n"/>
      <c r="AA13" s="243" t="n"/>
      <c r="AB13" s="224" t="n"/>
      <c r="AC13" s="224" t="n"/>
      <c r="AD13" s="224" t="n"/>
      <c r="AE13" s="224" t="n"/>
      <c r="AF13" s="224" t="n"/>
      <c r="AG13" s="224" t="n"/>
      <c r="AH13" s="224" t="n"/>
      <c r="AI13" s="224" t="n"/>
      <c r="AJ13" s="224" t="n"/>
      <c r="AK13" s="224" t="n"/>
      <c r="AL13" s="224" t="n"/>
      <c r="AM13" s="224" t="n"/>
      <c r="AN13" s="224" t="n"/>
      <c r="AO13" s="224" t="n"/>
      <c r="AP13" s="224" t="n"/>
      <c r="AQ13" s="224" t="n"/>
      <c r="AR13" s="224" t="n"/>
      <c r="AS13" s="224" t="n"/>
      <c r="AT13" s="224" t="n"/>
      <c r="AU13" s="224" t="n"/>
      <c r="AV13" s="224" t="n"/>
      <c r="AW13" s="224" t="n"/>
      <c r="AX13" s="224" t="n"/>
      <c r="AY13" s="224" t="n"/>
      <c r="AZ13" s="224" t="n"/>
      <c r="BA13" s="224" t="n"/>
      <c r="BB13" s="224" t="n"/>
      <c r="BC13" s="224" t="n"/>
      <c r="BD13" s="224" t="n"/>
      <c r="BE13" s="224" t="n"/>
      <c r="BF13" s="224" t="n"/>
      <c r="BG13" s="224" t="n"/>
      <c r="BH13" s="224" t="n"/>
      <c r="BI13" s="224" t="n"/>
      <c r="BJ13" s="224" t="n"/>
      <c r="BK13" s="224" t="n"/>
      <c r="BL13" s="224" t="n"/>
      <c r="BM13" s="224" t="n"/>
      <c r="BN13" s="224" t="n"/>
      <c r="BO13" s="224" t="n"/>
      <c r="BP13" s="224" t="n"/>
      <c r="BQ13" s="224" t="n"/>
      <c r="BR13" s="224" t="n"/>
    </row>
    <row r="14">
      <c r="A14" s="783" t="n"/>
      <c r="B14" s="246" t="n"/>
      <c r="C14" s="246" t="n"/>
      <c r="D14" s="246" t="n"/>
      <c r="E14" s="246" t="n"/>
      <c r="F14" s="246" t="n"/>
      <c r="G14" s="246" t="n"/>
      <c r="H14" s="246" t="n"/>
      <c r="I14" s="246" t="inlineStr">
        <is>
          <t>I. График образовательного процесса</t>
        </is>
      </c>
      <c r="J14" s="246" t="n"/>
      <c r="K14" s="246" t="n"/>
      <c r="L14" s="246" t="n"/>
      <c r="M14" s="246" t="n"/>
      <c r="N14" s="246" t="n"/>
      <c r="O14" s="246" t="n"/>
      <c r="P14" s="246" t="n"/>
      <c r="Q14" s="246" t="n"/>
      <c r="R14" s="246" t="n"/>
      <c r="S14" s="246" t="n"/>
      <c r="T14" s="246" t="n"/>
      <c r="U14" s="246" t="n"/>
      <c r="V14" s="246" t="n"/>
      <c r="W14" s="246" t="n"/>
      <c r="X14" s="246" t="n"/>
      <c r="Y14" s="246" t="n"/>
      <c r="Z14" s="246" t="n"/>
      <c r="AA14" s="246" t="n"/>
      <c r="AB14" s="246" t="n"/>
      <c r="AC14" s="246" t="n"/>
      <c r="AD14" s="246" t="n"/>
      <c r="AE14" s="246" t="n"/>
      <c r="AF14" s="246" t="n"/>
      <c r="AG14" s="246" t="n"/>
      <c r="AH14" s="246" t="n"/>
      <c r="AI14" s="246" t="n"/>
      <c r="AJ14" s="246" t="n"/>
      <c r="AK14" s="246" t="n"/>
      <c r="AL14" s="1157" t="n"/>
      <c r="AM14" s="1157" t="n"/>
      <c r="AN14" s="1157" t="n"/>
      <c r="AO14" s="1157" t="n"/>
      <c r="AP14" s="1157" t="n"/>
      <c r="AQ14" s="1157" t="n"/>
      <c r="AR14" s="1157" t="n"/>
      <c r="AS14" s="1157" t="n"/>
      <c r="AT14" s="2549" t="n"/>
      <c r="AU14" s="90" t="n"/>
      <c r="AV14" s="90" t="n"/>
      <c r="AW14" s="2549" t="n"/>
      <c r="AX14" s="2549" t="n"/>
      <c r="AY14" s="2549" t="n"/>
      <c r="AZ14" s="2549" t="n"/>
      <c r="BA14" s="2549" t="n"/>
      <c r="BB14" s="2549" t="n"/>
      <c r="BC14" s="2549" t="n"/>
      <c r="BD14" s="2549" t="n"/>
      <c r="BE14" s="2549" t="n"/>
      <c r="BF14" s="2549" t="n"/>
      <c r="BG14" s="2549" t="n"/>
      <c r="BH14" s="2549" t="n"/>
      <c r="BI14" s="2549" t="n"/>
      <c r="BJ14" s="2549" t="n"/>
      <c r="BK14" s="2549" t="n"/>
      <c r="BL14" s="2549" t="n"/>
      <c r="BM14" s="2549" t="n"/>
      <c r="BN14" s="2549" t="n"/>
      <c r="BO14" s="2549" t="inlineStr">
        <is>
          <t>II. Сводные данные по бюджету времени (в неделях)</t>
        </is>
      </c>
      <c r="BP14" s="2549" t="n"/>
      <c r="BQ14" s="2549" t="n"/>
      <c r="BR14" s="2549" t="n"/>
    </row>
    <row r="15">
      <c r="A15" s="32" t="n"/>
      <c r="B15" s="3968" t="inlineStr">
        <is>
          <t>КУРСЫ</t>
        </is>
      </c>
      <c r="C15" s="3969" t="inlineStr">
        <is>
          <t>сентябрь</t>
        </is>
      </c>
      <c r="D15" s="50" t="n"/>
      <c r="E15" s="50" t="n"/>
      <c r="F15" s="2838" t="n"/>
      <c r="G15" s="3970" t="n"/>
      <c r="H15" s="3971" t="inlineStr">
        <is>
          <t>октябрь</t>
        </is>
      </c>
      <c r="I15" s="50" t="n"/>
      <c r="J15" s="50" t="n"/>
      <c r="K15" s="3972" t="n"/>
      <c r="L15" s="3973" t="inlineStr">
        <is>
          <t>ноябрь</t>
        </is>
      </c>
      <c r="M15" s="50" t="n"/>
      <c r="N15" s="50" t="n"/>
      <c r="O15" s="2838" t="n"/>
      <c r="P15" s="3973" t="inlineStr">
        <is>
          <t>декабрь</t>
        </is>
      </c>
      <c r="Q15" s="50" t="n"/>
      <c r="R15" s="50" t="n"/>
      <c r="S15" s="2838" t="n"/>
      <c r="T15" s="3974" t="n"/>
      <c r="U15" s="3973" t="inlineStr">
        <is>
          <t>январь</t>
        </is>
      </c>
      <c r="V15" s="50" t="n"/>
      <c r="W15" s="2838" t="n"/>
      <c r="X15" s="3970" t="n"/>
      <c r="Y15" s="2844" t="n"/>
      <c r="Z15" s="3973" t="inlineStr">
        <is>
          <t>февраль</t>
        </is>
      </c>
      <c r="AA15" s="50" t="n"/>
      <c r="AB15" s="2838" t="n"/>
      <c r="AC15" s="3975" t="n"/>
      <c r="AD15" s="3973" t="inlineStr">
        <is>
          <t>март</t>
        </is>
      </c>
      <c r="AE15" s="50" t="n"/>
      <c r="AF15" s="50" t="n"/>
      <c r="AG15" s="2838" t="n"/>
      <c r="AH15" s="3975" t="n"/>
      <c r="AI15" s="3973" t="inlineStr">
        <is>
          <t>апрель</t>
        </is>
      </c>
      <c r="AJ15" s="50" t="n"/>
      <c r="AK15" s="2838" t="n"/>
      <c r="AL15" s="3975" t="n"/>
      <c r="AM15" s="3973" t="inlineStr">
        <is>
          <t>май</t>
        </is>
      </c>
      <c r="AN15" s="50" t="n"/>
      <c r="AO15" s="50" t="n"/>
      <c r="AP15" s="2838" t="n"/>
      <c r="AQ15" s="3973" t="inlineStr">
        <is>
          <t>июнь</t>
        </is>
      </c>
      <c r="AR15" s="50" t="n"/>
      <c r="AS15" s="50" t="n"/>
      <c r="AT15" s="2838" t="n"/>
      <c r="AU15" s="3970" t="n"/>
      <c r="AV15" s="2844" t="n"/>
      <c r="AW15" s="3973" t="inlineStr">
        <is>
          <t>июль</t>
        </is>
      </c>
      <c r="AX15" s="50" t="n"/>
      <c r="AY15" s="2838" t="n"/>
      <c r="AZ15" s="3974" t="n"/>
      <c r="BA15" s="3976" t="inlineStr">
        <is>
          <t>август</t>
        </is>
      </c>
      <c r="BB15" s="50" t="n"/>
      <c r="BC15" s="50" t="n"/>
      <c r="BD15" s="55" t="n"/>
      <c r="BE15" s="3977" t="inlineStr">
        <is>
          <t>Самостоятельная работа по изучению дисциплин учебного плана</t>
        </is>
      </c>
      <c r="BF15" s="695" t="n"/>
      <c r="BG15" s="305" t="inlineStr">
        <is>
          <t>Установочная сессия</t>
        </is>
      </c>
      <c r="BH15" s="53" t="n"/>
      <c r="BI15" s="3978" t="inlineStr">
        <is>
          <t>Лабораторно-экзаменационная сессия</t>
        </is>
      </c>
      <c r="BJ15" s="53" t="n"/>
      <c r="BK15" s="305" t="inlineStr">
        <is>
          <t>Производственные практики</t>
        </is>
      </c>
      <c r="BL15" s="53" t="n"/>
      <c r="BM15" s="3979" t="inlineStr">
        <is>
          <t>Магистерская диссертация</t>
        </is>
      </c>
      <c r="BN15" s="552" t="n"/>
      <c r="BO15" s="3979" t="inlineStr">
        <is>
          <t>Итоговая аттестация</t>
        </is>
      </c>
      <c r="BP15" s="552" t="n"/>
      <c r="BQ15" s="3980" t="inlineStr">
        <is>
          <t>Всего</t>
        </is>
      </c>
      <c r="BR15" s="552" t="n"/>
    </row>
    <row r="16">
      <c r="A16" s="32" t="n"/>
      <c r="B16" s="307" t="n"/>
      <c r="C16" s="3981" t="n">
        <v>1</v>
      </c>
      <c r="D16" s="3982" t="n">
        <v>8</v>
      </c>
      <c r="E16" s="3982" t="n">
        <v>15</v>
      </c>
      <c r="F16" s="3982" t="n">
        <v>22</v>
      </c>
      <c r="G16" s="3983" t="n">
        <v>29</v>
      </c>
      <c r="H16" s="3982" t="n">
        <v>6</v>
      </c>
      <c r="I16" s="3982" t="n">
        <v>13</v>
      </c>
      <c r="J16" s="3982" t="n">
        <v>20</v>
      </c>
      <c r="K16" s="3984" t="n">
        <v>27</v>
      </c>
      <c r="L16" s="3982" t="n">
        <v>3</v>
      </c>
      <c r="M16" s="3982" t="n">
        <v>10</v>
      </c>
      <c r="N16" s="3982" t="n">
        <v>17</v>
      </c>
      <c r="O16" s="3982" t="n">
        <v>24</v>
      </c>
      <c r="P16" s="3982" t="n">
        <v>1</v>
      </c>
      <c r="Q16" s="3982" t="n">
        <v>8</v>
      </c>
      <c r="R16" s="3982" t="n">
        <v>15</v>
      </c>
      <c r="S16" s="3982" t="n">
        <v>22</v>
      </c>
      <c r="T16" s="3984" t="n">
        <v>29</v>
      </c>
      <c r="U16" s="3982" t="n">
        <v>5</v>
      </c>
      <c r="V16" s="3982" t="n">
        <v>12</v>
      </c>
      <c r="W16" s="3982" t="n">
        <v>19</v>
      </c>
      <c r="X16" s="3984" t="n">
        <v>26</v>
      </c>
      <c r="Y16" s="3985" t="n"/>
      <c r="Z16" s="3982" t="n">
        <v>2</v>
      </c>
      <c r="AA16" s="3982" t="n">
        <v>9</v>
      </c>
      <c r="AB16" s="3982" t="n">
        <v>16</v>
      </c>
      <c r="AC16" s="3983" t="n">
        <v>23</v>
      </c>
      <c r="AD16" s="3982" t="n">
        <v>2</v>
      </c>
      <c r="AE16" s="3982" t="n">
        <v>9</v>
      </c>
      <c r="AF16" s="3982" t="n">
        <v>16</v>
      </c>
      <c r="AG16" s="3982" t="n">
        <v>23</v>
      </c>
      <c r="AH16" s="3983" t="n">
        <v>30</v>
      </c>
      <c r="AI16" s="3982" t="n">
        <v>6</v>
      </c>
      <c r="AJ16" s="3982" t="n">
        <v>13</v>
      </c>
      <c r="AK16" s="3982" t="n">
        <v>20</v>
      </c>
      <c r="AL16" s="3983" t="n">
        <v>27</v>
      </c>
      <c r="AM16" s="3982" t="n">
        <v>4</v>
      </c>
      <c r="AN16" s="3982" t="n">
        <v>11</v>
      </c>
      <c r="AO16" s="3982" t="n">
        <v>18</v>
      </c>
      <c r="AP16" s="3982" t="n">
        <v>25</v>
      </c>
      <c r="AQ16" s="3982" t="n">
        <v>1</v>
      </c>
      <c r="AR16" s="3982" t="n">
        <v>8</v>
      </c>
      <c r="AS16" s="3982" t="n">
        <v>15</v>
      </c>
      <c r="AT16" s="3982" t="n">
        <v>22</v>
      </c>
      <c r="AU16" s="3984" t="n">
        <v>29</v>
      </c>
      <c r="AV16" s="3985" t="n"/>
      <c r="AW16" s="3982" t="n">
        <v>6</v>
      </c>
      <c r="AX16" s="3982" t="n">
        <v>13</v>
      </c>
      <c r="AY16" s="3982" t="n">
        <v>20</v>
      </c>
      <c r="AZ16" s="3984" t="n">
        <v>27</v>
      </c>
      <c r="BA16" s="3986" t="n">
        <v>3</v>
      </c>
      <c r="BB16" s="3986" t="n">
        <v>10</v>
      </c>
      <c r="BC16" s="3986" t="n">
        <v>17</v>
      </c>
      <c r="BD16" s="3987" t="n">
        <v>24</v>
      </c>
      <c r="BE16" s="2138" t="n"/>
      <c r="BF16" s="701" t="n"/>
      <c r="BG16" s="116" t="n"/>
      <c r="BH16" s="115" t="n"/>
      <c r="BI16" s="116" t="n"/>
      <c r="BJ16" s="115" t="n"/>
      <c r="BK16" s="116" t="n"/>
      <c r="BL16" s="115" t="n"/>
      <c r="BM16" s="116" t="n"/>
      <c r="BN16" s="115" t="n"/>
      <c r="BO16" s="116" t="n"/>
      <c r="BP16" s="115" t="n"/>
      <c r="BQ16" s="116" t="n"/>
      <c r="BR16" s="115" t="n"/>
    </row>
    <row r="17">
      <c r="A17" s="32" t="n"/>
      <c r="B17" s="307" t="n"/>
      <c r="C17" s="3988" t="n">
        <v>7</v>
      </c>
      <c r="D17" s="3989" t="n">
        <v>14</v>
      </c>
      <c r="E17" s="3989" t="n">
        <v>21</v>
      </c>
      <c r="F17" s="3989" t="n">
        <v>28</v>
      </c>
      <c r="G17" s="3989" t="n">
        <v>5</v>
      </c>
      <c r="H17" s="3989" t="n">
        <v>12</v>
      </c>
      <c r="I17" s="3989" t="n">
        <v>19</v>
      </c>
      <c r="J17" s="3989" t="n">
        <v>26</v>
      </c>
      <c r="K17" s="3989" t="n">
        <v>2</v>
      </c>
      <c r="L17" s="3989" t="n">
        <v>9</v>
      </c>
      <c r="M17" s="3989" t="n">
        <v>16</v>
      </c>
      <c r="N17" s="3989" t="n">
        <v>23</v>
      </c>
      <c r="O17" s="3989" t="n">
        <v>30</v>
      </c>
      <c r="P17" s="3989" t="n">
        <v>7</v>
      </c>
      <c r="Q17" s="3989" t="n">
        <v>14</v>
      </c>
      <c r="R17" s="3989" t="n">
        <v>21</v>
      </c>
      <c r="S17" s="3989" t="n">
        <v>28</v>
      </c>
      <c r="T17" s="3989" t="n">
        <v>4</v>
      </c>
      <c r="U17" s="3989" t="n">
        <v>11</v>
      </c>
      <c r="V17" s="3989" t="n">
        <v>18</v>
      </c>
      <c r="W17" s="3989" t="n">
        <v>25</v>
      </c>
      <c r="X17" s="3989" t="n">
        <v>1</v>
      </c>
      <c r="Y17" s="3990" t="n"/>
      <c r="Z17" s="3989" t="n">
        <v>8</v>
      </c>
      <c r="AA17" s="3989" t="n">
        <v>15</v>
      </c>
      <c r="AB17" s="3989" t="n">
        <v>22</v>
      </c>
      <c r="AC17" s="3989" t="n">
        <v>1</v>
      </c>
      <c r="AD17" s="3989" t="n">
        <v>8</v>
      </c>
      <c r="AE17" s="3989" t="n">
        <v>15</v>
      </c>
      <c r="AF17" s="3989" t="n">
        <v>22</v>
      </c>
      <c r="AG17" s="3989" t="n">
        <v>29</v>
      </c>
      <c r="AH17" s="3989" t="n">
        <v>5</v>
      </c>
      <c r="AI17" s="3989" t="n">
        <v>12</v>
      </c>
      <c r="AJ17" s="3989" t="n">
        <v>19</v>
      </c>
      <c r="AK17" s="3989" t="n">
        <v>26</v>
      </c>
      <c r="AL17" s="3989" t="n">
        <v>3</v>
      </c>
      <c r="AM17" s="3989" t="n">
        <v>10</v>
      </c>
      <c r="AN17" s="3989" t="n">
        <v>17</v>
      </c>
      <c r="AO17" s="3989" t="n">
        <v>24</v>
      </c>
      <c r="AP17" s="3989" t="n">
        <v>31</v>
      </c>
      <c r="AQ17" s="3989" t="n">
        <v>7</v>
      </c>
      <c r="AR17" s="3989" t="n">
        <v>14</v>
      </c>
      <c r="AS17" s="3989" t="n">
        <v>21</v>
      </c>
      <c r="AT17" s="3989" t="n">
        <v>28</v>
      </c>
      <c r="AU17" s="3989" t="n">
        <v>5</v>
      </c>
      <c r="AV17" s="3990" t="n"/>
      <c r="AW17" s="3989" t="n">
        <v>12</v>
      </c>
      <c r="AX17" s="3989" t="n">
        <v>19</v>
      </c>
      <c r="AY17" s="3989" t="n">
        <v>26</v>
      </c>
      <c r="AZ17" s="3989" t="n">
        <v>2</v>
      </c>
      <c r="BA17" s="3983" t="n">
        <v>9</v>
      </c>
      <c r="BB17" s="3983" t="n">
        <v>16</v>
      </c>
      <c r="BC17" s="3983" t="n">
        <v>23</v>
      </c>
      <c r="BD17" s="3991" t="n">
        <v>31</v>
      </c>
      <c r="BE17" s="2138" t="n"/>
      <c r="BF17" s="701" t="n"/>
      <c r="BG17" s="116" t="n"/>
      <c r="BH17" s="115" t="n"/>
      <c r="BI17" s="116" t="n"/>
      <c r="BJ17" s="115" t="n"/>
      <c r="BK17" s="116" t="n"/>
      <c r="BL17" s="115" t="n"/>
      <c r="BM17" s="116" t="n"/>
      <c r="BN17" s="115" t="n"/>
      <c r="BO17" s="116" t="n"/>
      <c r="BP17" s="115" t="n"/>
      <c r="BQ17" s="116" t="n"/>
      <c r="BR17" s="115" t="n"/>
    </row>
    <row r="18">
      <c r="A18" s="32" t="n"/>
      <c r="B18" s="320" t="n"/>
      <c r="C18" s="3992" t="n">
        <v>1</v>
      </c>
      <c r="D18" s="3993" t="n">
        <v>2</v>
      </c>
      <c r="E18" s="3993" t="n">
        <v>3</v>
      </c>
      <c r="F18" s="3993" t="n">
        <v>4</v>
      </c>
      <c r="G18" s="3993" t="n">
        <v>5</v>
      </c>
      <c r="H18" s="3993" t="n">
        <v>6</v>
      </c>
      <c r="I18" s="3993" t="n">
        <v>7</v>
      </c>
      <c r="J18" s="3993" t="n">
        <v>8</v>
      </c>
      <c r="K18" s="3993" t="n">
        <v>9</v>
      </c>
      <c r="L18" s="3993" t="n">
        <v>10</v>
      </c>
      <c r="M18" s="3993" t="n">
        <v>11</v>
      </c>
      <c r="N18" s="3993" t="n">
        <v>12</v>
      </c>
      <c r="O18" s="3993" t="n">
        <v>13</v>
      </c>
      <c r="P18" s="3993" t="n">
        <v>14</v>
      </c>
      <c r="Q18" s="3993" t="n">
        <v>15</v>
      </c>
      <c r="R18" s="3993" t="n">
        <v>16</v>
      </c>
      <c r="S18" s="3993" t="n">
        <v>17</v>
      </c>
      <c r="T18" s="3993" t="n">
        <v>18</v>
      </c>
      <c r="U18" s="3993" t="n">
        <v>19</v>
      </c>
      <c r="V18" s="3993" t="n">
        <v>20</v>
      </c>
      <c r="W18" s="3993" t="n">
        <v>21</v>
      </c>
      <c r="X18" s="3994" t="n">
        <v>22</v>
      </c>
      <c r="Y18" s="3995" t="n"/>
      <c r="Z18" s="3993" t="n">
        <v>23</v>
      </c>
      <c r="AA18" s="3993" t="n">
        <v>24</v>
      </c>
      <c r="AB18" s="3993" t="n">
        <v>25</v>
      </c>
      <c r="AC18" s="3993" t="n">
        <v>26</v>
      </c>
      <c r="AD18" s="3993" t="n">
        <v>27</v>
      </c>
      <c r="AE18" s="3993" t="n">
        <v>28</v>
      </c>
      <c r="AF18" s="3993" t="n">
        <v>29</v>
      </c>
      <c r="AG18" s="3993" t="n">
        <v>30</v>
      </c>
      <c r="AH18" s="3993" t="n">
        <v>31</v>
      </c>
      <c r="AI18" s="3993" t="n">
        <v>32</v>
      </c>
      <c r="AJ18" s="3993" t="n">
        <v>33</v>
      </c>
      <c r="AK18" s="3993" t="n">
        <v>34</v>
      </c>
      <c r="AL18" s="3993" t="n">
        <v>35</v>
      </c>
      <c r="AM18" s="3993" t="n">
        <v>36</v>
      </c>
      <c r="AN18" s="3993" t="n">
        <v>37</v>
      </c>
      <c r="AO18" s="3993" t="n">
        <v>38</v>
      </c>
      <c r="AP18" s="3993" t="n">
        <v>39</v>
      </c>
      <c r="AQ18" s="3993" t="n">
        <v>40</v>
      </c>
      <c r="AR18" s="3993" t="n">
        <v>41</v>
      </c>
      <c r="AS18" s="3993" t="n">
        <v>42</v>
      </c>
      <c r="AT18" s="3993" t="n">
        <v>43</v>
      </c>
      <c r="AU18" s="3994" t="n">
        <v>44</v>
      </c>
      <c r="AV18" s="3995" t="n"/>
      <c r="AW18" s="3993" t="n">
        <v>45</v>
      </c>
      <c r="AX18" s="3993" t="n">
        <v>46</v>
      </c>
      <c r="AY18" s="3993" t="n">
        <v>47</v>
      </c>
      <c r="AZ18" s="3993" t="n">
        <v>48</v>
      </c>
      <c r="BA18" s="3993" t="n">
        <v>49</v>
      </c>
      <c r="BB18" s="3993" t="n">
        <v>50</v>
      </c>
      <c r="BC18" s="3993" t="n">
        <v>51</v>
      </c>
      <c r="BD18" s="3996" t="n">
        <v>52</v>
      </c>
      <c r="BE18" s="3420" t="n"/>
      <c r="BF18" s="349" t="n"/>
      <c r="BG18" s="325" t="n"/>
      <c r="BH18" s="249" t="n"/>
      <c r="BI18" s="325" t="n"/>
      <c r="BJ18" s="249" t="n"/>
      <c r="BK18" s="325" t="n"/>
      <c r="BL18" s="249" t="n"/>
      <c r="BM18" s="325" t="n"/>
      <c r="BN18" s="249" t="n"/>
      <c r="BO18" s="325" t="n"/>
      <c r="BP18" s="249" t="n"/>
      <c r="BQ18" s="325" t="n"/>
      <c r="BR18" s="249" t="n"/>
    </row>
    <row r="19">
      <c r="A19" s="32" t="n"/>
      <c r="B19" s="3997" t="inlineStr">
        <is>
          <t>I</t>
        </is>
      </c>
      <c r="C19" s="3998" t="n"/>
      <c r="D19" s="328" t="inlineStr">
        <is>
          <t>+</t>
        </is>
      </c>
      <c r="E19" s="3998" t="n"/>
      <c r="F19" s="3998" t="n"/>
      <c r="G19" s="3998" t="n"/>
      <c r="H19" s="3998" t="n"/>
      <c r="I19" s="3998" t="n"/>
      <c r="J19" s="3998" t="n"/>
      <c r="K19" s="3998" t="n"/>
      <c r="L19" s="3998" t="n"/>
      <c r="M19" s="3998" t="n"/>
      <c r="N19" s="3998" t="n"/>
      <c r="O19" s="3998" t="n"/>
      <c r="P19" s="3998" t="n"/>
      <c r="Q19" s="3998" t="n"/>
      <c r="R19" s="3998" t="n"/>
      <c r="S19" s="3998" t="n"/>
      <c r="T19" s="3998" t="n"/>
      <c r="U19" s="3999" t="n"/>
      <c r="V19" s="1287" t="inlineStr">
        <is>
          <t>:</t>
        </is>
      </c>
      <c r="W19" s="1287" t="inlineStr">
        <is>
          <t>:</t>
        </is>
      </c>
      <c r="X19" s="981" t="n"/>
      <c r="Y19" s="124" t="n"/>
      <c r="Z19" s="3999" t="n"/>
      <c r="AA19" s="4000" t="n"/>
      <c r="AB19" s="4001" t="n"/>
      <c r="AC19" s="4000" t="n"/>
      <c r="AD19" s="4000" t="n"/>
      <c r="AE19" s="4000" t="n"/>
      <c r="AF19" s="4000" t="n"/>
      <c r="AG19" s="4000" t="n"/>
      <c r="AH19" s="4000" t="n"/>
      <c r="AI19" s="4000" t="n"/>
      <c r="AJ19" s="4000" t="n"/>
      <c r="AK19" s="4000" t="n"/>
      <c r="AL19" s="4000" t="n"/>
      <c r="AM19" s="4000" t="n"/>
      <c r="AN19" s="4000" t="n"/>
      <c r="AO19" s="4000" t="n"/>
      <c r="AP19" s="3999" t="n"/>
      <c r="AQ19" s="3999" t="n"/>
      <c r="AR19" s="1" t="n"/>
      <c r="AS19" s="1287" t="inlineStr">
        <is>
          <t>:</t>
        </is>
      </c>
      <c r="AT19" s="1287" t="inlineStr">
        <is>
          <t>:</t>
        </is>
      </c>
      <c r="AU19" s="4002" t="n"/>
      <c r="AV19" s="124" t="n"/>
      <c r="AW19" s="3999" t="n"/>
      <c r="AX19" s="3999" t="n"/>
      <c r="AY19" s="3999" t="n"/>
      <c r="AZ19" s="3999" t="n"/>
      <c r="BA19" s="3999" t="n"/>
      <c r="BB19" s="3999" t="n"/>
      <c r="BC19" s="3999" t="n"/>
      <c r="BD19" s="3999" t="n"/>
      <c r="BE19" s="4003" t="n">
        <v>47</v>
      </c>
      <c r="BF19" s="124" t="n"/>
      <c r="BG19" s="3999" t="n">
        <v>1</v>
      </c>
      <c r="BH19" s="139" t="n"/>
      <c r="BI19" s="4002" t="n">
        <v>4</v>
      </c>
      <c r="BJ19" s="124" t="n"/>
      <c r="BK19" s="4002" t="n"/>
      <c r="BL19" s="124" t="n"/>
      <c r="BM19" s="4002" t="n"/>
      <c r="BN19" s="124" t="n"/>
      <c r="BO19" s="4002" t="n"/>
      <c r="BP19" s="124" t="n"/>
      <c r="BQ19" s="4002">
        <f>BE19+BG19+BI19+BK19+BM19+BO19</f>
        <v/>
      </c>
      <c r="BR19" s="124" t="n"/>
    </row>
    <row r="20">
      <c r="A20" s="32" t="n"/>
      <c r="B20" s="4004" t="inlineStr">
        <is>
          <t>II</t>
        </is>
      </c>
      <c r="C20" s="3693" t="n"/>
      <c r="D20" s="3693" t="n"/>
      <c r="E20" s="3693" t="n"/>
      <c r="F20" s="3693" t="n"/>
      <c r="G20" s="3693" t="n"/>
      <c r="H20" s="3693" t="n"/>
      <c r="I20" s="3693" t="n"/>
      <c r="J20" s="3693" t="n"/>
      <c r="K20" s="1878" t="inlineStr">
        <is>
          <t>Х</t>
        </is>
      </c>
      <c r="L20" s="1878" t="inlineStr">
        <is>
          <t>Х</t>
        </is>
      </c>
      <c r="M20" s="1287" t="inlineStr">
        <is>
          <t>:</t>
        </is>
      </c>
      <c r="N20" s="1287" t="inlineStr">
        <is>
          <t>:</t>
        </is>
      </c>
      <c r="O20" s="4005" t="inlineStr">
        <is>
          <t>/</t>
        </is>
      </c>
      <c r="P20" s="4005" t="inlineStr">
        <is>
          <t>/</t>
        </is>
      </c>
      <c r="Q20" s="4005" t="inlineStr">
        <is>
          <t>/</t>
        </is>
      </c>
      <c r="R20" s="4005" t="inlineStr">
        <is>
          <t>/</t>
        </is>
      </c>
      <c r="S20" s="4005" t="inlineStr">
        <is>
          <t>/</t>
        </is>
      </c>
      <c r="T20" s="4005" t="inlineStr">
        <is>
          <t>/</t>
        </is>
      </c>
      <c r="U20" s="4005" t="inlineStr">
        <is>
          <t>/</t>
        </is>
      </c>
      <c r="V20" s="4005" t="inlineStr">
        <is>
          <t>/</t>
        </is>
      </c>
      <c r="W20" s="3697" t="inlineStr">
        <is>
          <t>//</t>
        </is>
      </c>
      <c r="X20" s="4006" t="inlineStr">
        <is>
          <t>//</t>
        </is>
      </c>
      <c r="Y20" s="4007" t="n"/>
      <c r="Z20" s="3697" t="n"/>
      <c r="AA20" s="3696" t="n"/>
      <c r="AB20" s="3695" t="n"/>
      <c r="AC20" s="3696" t="n"/>
      <c r="AD20" s="3696" t="n"/>
      <c r="AE20" s="3696" t="n"/>
      <c r="AF20" s="3696" t="n"/>
      <c r="AG20" s="3696" t="n"/>
      <c r="AH20" s="3696" t="n"/>
      <c r="AI20" s="3696" t="n"/>
      <c r="AJ20" s="1287" t="n"/>
      <c r="AK20" s="1287" t="n"/>
      <c r="AL20" s="3696" t="n"/>
      <c r="AM20" s="3696" t="n"/>
      <c r="AN20" s="3696" t="n"/>
      <c r="AO20" s="3696" t="n"/>
      <c r="AP20" s="3697" t="n"/>
      <c r="AQ20" s="3697" t="n"/>
      <c r="AR20" s="1878" t="n"/>
      <c r="AS20" s="1878" t="n"/>
      <c r="AT20" s="3697" t="n"/>
      <c r="AU20" s="3697" t="n"/>
      <c r="AV20" s="179" t="n"/>
      <c r="AW20" s="3697" t="n"/>
      <c r="AX20" s="3697" t="n"/>
      <c r="AY20" s="3697" t="n"/>
      <c r="AZ20" s="3697" t="n"/>
      <c r="BA20" s="3697" t="n"/>
      <c r="BB20" s="3697" t="n"/>
      <c r="BC20" s="3697" t="n"/>
      <c r="BD20" s="3697" t="n"/>
      <c r="BE20" s="4008" t="n">
        <v>8</v>
      </c>
      <c r="BF20" s="1089" t="n"/>
      <c r="BG20" s="3697" t="n"/>
      <c r="BH20" s="179" t="n"/>
      <c r="BI20" s="3697" t="n">
        <v>2</v>
      </c>
      <c r="BJ20" s="179" t="n"/>
      <c r="BK20" s="3697" t="n">
        <v>2</v>
      </c>
      <c r="BL20" s="179" t="n"/>
      <c r="BM20" s="4009" t="n">
        <v>8</v>
      </c>
      <c r="BN20" s="705" t="n"/>
      <c r="BO20" s="3697" t="n">
        <v>2</v>
      </c>
      <c r="BP20" s="179" t="n"/>
      <c r="BQ20" s="4002">
        <f>BE20+BG20+BI20+BK20+BM20+BO20</f>
        <v/>
      </c>
      <c r="BR20" s="124" t="n"/>
    </row>
    <row r="21">
      <c r="A21" s="32" t="n"/>
      <c r="B21" s="224" t="n"/>
      <c r="C21" s="299" t="n"/>
      <c r="D21" s="299" t="n"/>
      <c r="E21" s="299" t="n"/>
      <c r="F21" s="299" t="n"/>
      <c r="G21" s="299" t="n"/>
      <c r="H21" s="299" t="n"/>
      <c r="I21" s="299" t="n"/>
      <c r="J21" s="299" t="n"/>
      <c r="K21" s="299" t="n"/>
      <c r="L21" s="299" t="n"/>
      <c r="M21" s="299" t="n"/>
      <c r="N21" s="299" t="n"/>
      <c r="O21" s="299" t="n"/>
      <c r="P21" s="299" t="n"/>
      <c r="Q21" s="299" t="n"/>
      <c r="R21" s="299" t="n"/>
      <c r="S21" s="299" t="n"/>
      <c r="T21" s="299" t="n"/>
      <c r="U21" s="299" t="n"/>
      <c r="V21" s="299" t="n"/>
      <c r="W21" s="299" t="n"/>
      <c r="X21" s="299" t="n"/>
      <c r="Y21" s="299" t="n"/>
      <c r="Z21" s="224" t="n"/>
      <c r="AA21" s="224" t="n"/>
      <c r="AB21" s="243" t="n"/>
      <c r="AC21" s="224" t="n"/>
      <c r="AD21" s="224" t="n"/>
      <c r="AE21" s="224" t="n"/>
      <c r="AF21" s="224" t="n"/>
      <c r="AG21" s="224" t="n"/>
      <c r="AH21" s="224" t="n"/>
      <c r="AI21" s="224" t="n"/>
      <c r="AJ21" s="224" t="n"/>
      <c r="AK21" s="224" t="n"/>
      <c r="AL21" s="224" t="n"/>
      <c r="AM21" s="224" t="n"/>
      <c r="AN21" s="224" t="n"/>
      <c r="AO21" s="224" t="n"/>
      <c r="AP21" s="224" t="n"/>
      <c r="AQ21" s="224" t="n"/>
      <c r="AR21" s="224" t="n"/>
      <c r="AS21" s="224" t="n"/>
      <c r="AT21" s="224" t="n"/>
      <c r="AU21" s="224" t="n"/>
      <c r="AV21" s="224" t="n"/>
      <c r="AW21" s="224" t="n"/>
      <c r="AX21" s="224" t="n"/>
      <c r="AY21" s="224" t="n"/>
      <c r="AZ21" s="224" t="n"/>
      <c r="BA21" s="224" t="n"/>
      <c r="BB21" s="224" t="n"/>
      <c r="BC21" s="224" t="n"/>
      <c r="BD21" s="224" t="n"/>
      <c r="BE21" s="4010">
        <f>BE19+BE20</f>
        <v/>
      </c>
      <c r="BF21" s="613" t="n"/>
      <c r="BG21" s="4010">
        <f>BG19+BG20</f>
        <v/>
      </c>
      <c r="BH21" s="613" t="n"/>
      <c r="BI21" s="4010">
        <f>BI19+BI20</f>
        <v/>
      </c>
      <c r="BJ21" s="613" t="n"/>
      <c r="BK21" s="4010">
        <f>BK19+BK20</f>
        <v/>
      </c>
      <c r="BL21" s="613" t="n"/>
      <c r="BM21" s="4010">
        <f>BM19+BM20</f>
        <v/>
      </c>
      <c r="BN21" s="613" t="n"/>
      <c r="BO21" s="4010">
        <f>BO19+BO20</f>
        <v/>
      </c>
      <c r="BP21" s="613" t="n"/>
      <c r="BQ21" s="4010">
        <f>BQ19+BQ20</f>
        <v/>
      </c>
      <c r="BR21" s="613" t="n"/>
    </row>
    <row r="22">
      <c r="A22" s="435" t="n"/>
      <c r="B22" s="266" t="inlineStr">
        <is>
          <t>Обозначения:</t>
        </is>
      </c>
      <c r="C22" s="1861" t="n"/>
      <c r="D22" s="266" t="n"/>
      <c r="E22" s="266" t="n"/>
      <c r="F22" s="266" t="n"/>
      <c r="G22" s="1861" t="n"/>
      <c r="H22" s="1877" t="n"/>
      <c r="I22" s="6" t="inlineStr">
        <is>
          <t>−</t>
        </is>
      </c>
      <c r="J22" s="275" t="inlineStr">
        <is>
          <t>самостоятельная работа по изучению дисциплин учебного плана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435" t="n"/>
      <c r="Z22" s="1" t="n"/>
      <c r="AA22" s="1" t="n"/>
      <c r="AB22" s="1878" t="inlineStr">
        <is>
          <t>Х</t>
        </is>
      </c>
      <c r="AC22" s="6" t="inlineStr">
        <is>
          <t>−</t>
        </is>
      </c>
      <c r="AD22" s="266" t="inlineStr">
        <is>
          <t>производственная практика</t>
        </is>
      </c>
      <c r="AE22" s="296" t="n"/>
      <c r="AF22" s="296" t="n"/>
      <c r="AG22" s="296" t="n"/>
      <c r="AH22" s="296" t="n"/>
      <c r="AI22" s="296" t="n"/>
      <c r="AJ22" s="1861" t="n"/>
      <c r="AK22" s="1861" t="n"/>
      <c r="AL22" s="435" t="n"/>
      <c r="AM22" s="435" t="n"/>
      <c r="AN22" s="1" t="n"/>
      <c r="AO22" s="1" t="n"/>
      <c r="AP22" s="1879" t="inlineStr">
        <is>
          <t>//</t>
        </is>
      </c>
      <c r="AQ22" s="6" t="inlineStr">
        <is>
          <t>−</t>
        </is>
      </c>
      <c r="AR22" s="266" t="inlineStr">
        <is>
          <t>итоговая аттестация</t>
        </is>
      </c>
      <c r="AS22" s="266" t="n"/>
      <c r="AT22" s="266" t="n"/>
      <c r="AU22" s="266" t="n"/>
      <c r="AV22" s="266" t="n"/>
      <c r="AW22" s="266" t="n"/>
      <c r="AX22" s="1861" t="n"/>
      <c r="AY22" s="1861" t="n"/>
      <c r="AZ22" s="1861" t="n"/>
      <c r="BA22" s="1416" t="n"/>
      <c r="BB22" s="1416" t="n"/>
      <c r="BC22" s="1880" t="n"/>
      <c r="BD22" s="1880" t="n"/>
      <c r="BE22" s="1880" t="n"/>
      <c r="BF22" s="1880" t="n"/>
      <c r="BG22" s="1880" t="n"/>
      <c r="BH22" s="1880" t="n"/>
      <c r="BI22" s="1880" t="n"/>
      <c r="BJ22" s="1880" t="n"/>
      <c r="BK22" s="1880" t="n"/>
      <c r="BL22" s="1880" t="n"/>
      <c r="BM22" s="1880" t="n"/>
      <c r="BN22" s="1880" t="n"/>
      <c r="BO22" s="1880" t="n"/>
      <c r="BP22" s="1880" t="n"/>
      <c r="BQ22" s="1880" t="n"/>
      <c r="BR22" s="1880" t="n"/>
    </row>
    <row r="23">
      <c r="A23" s="435" t="n"/>
      <c r="B23" s="266" t="n"/>
      <c r="C23" s="1861" t="n"/>
      <c r="D23" s="266" t="n"/>
      <c r="E23" s="266" t="n"/>
      <c r="F23" s="266" t="n"/>
      <c r="G23" s="1861" t="n"/>
      <c r="H23" s="6" t="n"/>
      <c r="I23" s="6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435" t="n"/>
      <c r="Z23" s="1" t="n"/>
      <c r="AA23" s="1" t="n"/>
      <c r="AB23" s="28" t="n"/>
      <c r="AC23" s="6" t="n"/>
      <c r="AD23" s="266" t="n"/>
      <c r="AE23" s="296" t="n"/>
      <c r="AF23" s="296" t="n"/>
      <c r="AG23" s="296" t="n"/>
      <c r="AH23" s="296" t="n"/>
      <c r="AI23" s="296" t="n"/>
      <c r="AJ23" s="1861" t="n"/>
      <c r="AK23" s="1861" t="n"/>
      <c r="AL23" s="435" t="n"/>
      <c r="AM23" s="435" t="n"/>
      <c r="AN23" s="1" t="n"/>
      <c r="AO23" s="1" t="n"/>
      <c r="AP23" s="1881" t="n"/>
      <c r="AQ23" s="6" t="n"/>
      <c r="AR23" s="266" t="n"/>
      <c r="AS23" s="266" t="n"/>
      <c r="AT23" s="266" t="n"/>
      <c r="AU23" s="266" t="n"/>
      <c r="AV23" s="266" t="n"/>
      <c r="AW23" s="266" t="n"/>
      <c r="AX23" s="1861" t="n"/>
      <c r="AY23" s="1861" t="n"/>
      <c r="AZ23" s="1861" t="n"/>
      <c r="BA23" s="1416" t="n"/>
      <c r="BB23" s="1416" t="n"/>
      <c r="BC23" s="1880" t="n"/>
      <c r="BD23" s="1880" t="n"/>
      <c r="BE23" s="1880" t="n"/>
      <c r="BF23" s="1880" t="n"/>
      <c r="BG23" s="1880" t="n"/>
      <c r="BH23" s="1880" t="n"/>
      <c r="BI23" s="1880" t="n"/>
      <c r="BJ23" s="1880" t="n"/>
      <c r="BK23" s="1880" t="n"/>
      <c r="BL23" s="1880" t="n"/>
      <c r="BM23" s="1880" t="n"/>
      <c r="BN23" s="1880" t="n"/>
      <c r="BO23" s="1880" t="n"/>
      <c r="BP23" s="1880" t="n"/>
      <c r="BQ23" s="1880" t="n"/>
      <c r="BR23" s="1880" t="n"/>
    </row>
    <row r="24">
      <c r="A24" s="435" t="n"/>
      <c r="B24" s="266" t="n"/>
      <c r="C24" s="1861" t="n"/>
      <c r="D24" s="266" t="n"/>
      <c r="E24" s="266" t="n"/>
      <c r="F24" s="266" t="n"/>
      <c r="G24" s="266" t="n"/>
      <c r="H24" s="266" t="n"/>
      <c r="I24" s="266" t="n"/>
      <c r="J24" s="266" t="n"/>
      <c r="K24" s="266" t="n"/>
      <c r="L24" s="266" t="n"/>
      <c r="M24" s="266" t="n"/>
      <c r="N24" s="266" t="n"/>
      <c r="O24" s="266" t="n"/>
      <c r="P24" s="266" t="n"/>
      <c r="Q24" s="266" t="n"/>
      <c r="R24" s="266" t="n"/>
      <c r="S24" s="266" t="n"/>
      <c r="T24" s="435" t="n"/>
      <c r="U24" s="435" t="n"/>
      <c r="V24" s="435" t="n"/>
      <c r="W24" s="435" t="n"/>
      <c r="X24" s="435" t="n"/>
      <c r="Y24" s="435" t="n"/>
      <c r="Z24" s="1" t="n"/>
      <c r="AA24" s="1" t="n"/>
      <c r="AB24" s="266" t="n"/>
      <c r="AC24" s="266" t="n"/>
      <c r="AD24" s="266" t="n"/>
      <c r="AE24" s="296" t="n"/>
      <c r="AF24" s="296" t="n"/>
      <c r="AG24" s="296" t="n"/>
      <c r="AH24" s="296" t="n"/>
      <c r="AI24" s="296" t="n"/>
      <c r="AJ24" s="266" t="n"/>
      <c r="AK24" s="266" t="n"/>
      <c r="AL24" s="435" t="n"/>
      <c r="AM24" s="435" t="n"/>
      <c r="AN24" s="1" t="n"/>
      <c r="AO24" s="1" t="n"/>
      <c r="AP24" s="266" t="n"/>
      <c r="AQ24" s="266" t="n"/>
      <c r="AR24" s="266" t="n"/>
      <c r="AS24" s="266" t="n"/>
      <c r="AT24" s="266" t="n"/>
      <c r="AU24" s="266" t="n"/>
      <c r="AV24" s="266" t="n"/>
      <c r="AW24" s="266" t="n"/>
      <c r="AX24" s="266" t="n"/>
      <c r="AY24" s="266" t="n"/>
      <c r="AZ24" s="1861" t="n"/>
      <c r="BA24" s="1416" t="n"/>
      <c r="BB24" s="1416" t="n"/>
      <c r="BC24" s="1416" t="n"/>
      <c r="BD24" s="1416" t="n"/>
      <c r="BE24" s="1416" t="n"/>
      <c r="BF24" s="1416" t="n"/>
      <c r="BG24" s="1416" t="n"/>
      <c r="BH24" s="1416" t="n"/>
      <c r="BI24" s="1416" t="n"/>
      <c r="BJ24" s="1416" t="n"/>
      <c r="BK24" s="1416" t="n"/>
      <c r="BL24" s="1416" t="n"/>
      <c r="BM24" s="1416" t="n"/>
      <c r="BN24" s="1416" t="n"/>
      <c r="BO24" s="1416" t="n"/>
      <c r="BP24" s="1416" t="n"/>
      <c r="BQ24" s="1416" t="n"/>
      <c r="BR24" s="1416" t="n"/>
    </row>
    <row r="25">
      <c r="A25" s="435" t="n"/>
      <c r="B25" s="266" t="n"/>
      <c r="C25" s="266" t="n"/>
      <c r="D25" s="266" t="n"/>
      <c r="E25" s="266" t="n"/>
      <c r="F25" s="266" t="n"/>
      <c r="G25" s="1861" t="n"/>
      <c r="H25" s="1878" t="inlineStr">
        <is>
          <t>:</t>
        </is>
      </c>
      <c r="I25" s="6" t="inlineStr">
        <is>
          <t>−</t>
        </is>
      </c>
      <c r="J25" s="275" t="inlineStr">
        <is>
          <t>лабораторно-экзаменационная сессия (ЛЭС)</t>
        </is>
      </c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435" t="n"/>
      <c r="X25" s="435" t="n"/>
      <c r="Y25" s="435" t="n"/>
      <c r="Z25" s="1" t="n"/>
      <c r="AA25" s="1" t="n"/>
      <c r="AB25" s="1879" t="inlineStr">
        <is>
          <t>/</t>
        </is>
      </c>
      <c r="AC25" s="6" t="inlineStr">
        <is>
          <t>−</t>
        </is>
      </c>
      <c r="AD25" s="266" t="inlineStr">
        <is>
          <t>магистерская диссертация</t>
        </is>
      </c>
      <c r="AE25" s="296" t="n"/>
      <c r="AF25" s="296" t="n"/>
      <c r="AG25" s="296" t="n"/>
      <c r="AH25" s="296" t="n"/>
      <c r="AI25" s="296" t="n"/>
      <c r="AJ25" s="1861" t="n"/>
      <c r="AK25" s="1861" t="n"/>
      <c r="AL25" s="435" t="n"/>
      <c r="AM25" s="435" t="n"/>
      <c r="AN25" s="1" t="n"/>
      <c r="AO25" s="1" t="n"/>
      <c r="AP25" s="1878" t="inlineStr">
        <is>
          <t>+</t>
        </is>
      </c>
      <c r="AQ25" s="6" t="inlineStr">
        <is>
          <t>−</t>
        </is>
      </c>
      <c r="AR25" s="266" t="inlineStr">
        <is>
          <t>установочная сессия (УС)</t>
        </is>
      </c>
      <c r="AS25" s="294" t="n"/>
      <c r="AT25" s="294" t="n"/>
      <c r="AU25" s="294" t="n"/>
      <c r="AV25" s="1861" t="n"/>
      <c r="AW25" s="296" t="n"/>
      <c r="AX25" s="296" t="n"/>
      <c r="AY25" s="1861" t="n"/>
      <c r="AZ25" s="1861" t="n"/>
      <c r="BA25" s="1416" t="n"/>
      <c r="BB25" s="1416" t="n"/>
      <c r="BC25" s="247" t="n"/>
      <c r="BD25" s="247" t="n"/>
      <c r="BE25" s="247" t="n"/>
      <c r="BF25" s="247" t="n"/>
      <c r="BG25" s="247" t="n"/>
      <c r="BH25" s="247" t="n"/>
      <c r="BI25" s="247" t="n"/>
      <c r="BJ25" s="247" t="n"/>
      <c r="BK25" s="247" t="n"/>
      <c r="BL25" s="247" t="n"/>
      <c r="BM25" s="247" t="n"/>
      <c r="BN25" s="247" t="n"/>
      <c r="BO25" s="247" t="n"/>
      <c r="BP25" s="247" t="n"/>
      <c r="BQ25" s="247" t="n"/>
      <c r="BR25" s="247" t="n"/>
    </row>
    <row r="26">
      <c r="A26" s="355" t="n"/>
      <c r="B26" s="266" t="n"/>
      <c r="C26" s="266" t="n"/>
      <c r="D26" s="266" t="n"/>
      <c r="E26" s="266" t="n"/>
      <c r="F26" s="266" t="n"/>
      <c r="G26" s="266" t="n"/>
      <c r="H26" s="266" t="n"/>
      <c r="I26" s="266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266" t="n"/>
      <c r="X26" s="266" t="n"/>
      <c r="Y26" s="266" t="n"/>
      <c r="Z26" s="266" t="n"/>
      <c r="AA26" s="266" t="n"/>
      <c r="AB26" s="266" t="n"/>
      <c r="AC26" s="266" t="n"/>
      <c r="AD26" s="266" t="n"/>
      <c r="AE26" s="266" t="n"/>
      <c r="AF26" s="266" t="n"/>
      <c r="AG26" s="355" t="n"/>
      <c r="AH26" s="355" t="n"/>
      <c r="AI26" s="355" t="n"/>
      <c r="AJ26" s="355" t="n"/>
      <c r="AK26" s="355" t="n"/>
      <c r="AL26" s="266" t="n"/>
      <c r="AM26" s="266" t="n"/>
      <c r="AN26" s="266" t="n"/>
      <c r="AO26" s="266" t="n"/>
      <c r="AP26" s="266" t="n"/>
      <c r="AQ26" s="266" t="n"/>
      <c r="AR26" s="266" t="n"/>
      <c r="AS26" s="266" t="n"/>
      <c r="AT26" s="266" t="n"/>
      <c r="AU26" s="266" t="n"/>
      <c r="AV26" s="266" t="n"/>
      <c r="AW26" s="356" t="n"/>
      <c r="AX26" s="356" t="n"/>
      <c r="AY26" s="356" t="n"/>
      <c r="AZ26" s="356" t="n"/>
      <c r="BA26" s="356" t="n"/>
      <c r="BB26" s="356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</row>
    <row r="27">
      <c r="A27" s="355" t="n"/>
      <c r="B27" s="356" t="n"/>
      <c r="C27" s="356" t="n"/>
      <c r="D27" s="356" t="n"/>
      <c r="E27" s="356" t="n"/>
      <c r="F27" s="356" t="n"/>
      <c r="G27" s="356" t="n"/>
      <c r="H27" s="356" t="n"/>
      <c r="I27" s="356" t="n"/>
      <c r="J27" s="356" t="n"/>
      <c r="K27" s="356" t="n"/>
      <c r="L27" s="356" t="n"/>
      <c r="M27" s="356" t="n"/>
      <c r="N27" s="356" t="n"/>
      <c r="O27" s="356" t="n"/>
      <c r="P27" s="356" t="n"/>
      <c r="Q27" s="356" t="n"/>
      <c r="R27" s="356" t="n"/>
      <c r="S27" s="356" t="n"/>
      <c r="T27" s="356" t="n"/>
      <c r="U27" s="356" t="n"/>
      <c r="V27" s="356" t="n"/>
      <c r="W27" s="356" t="n"/>
      <c r="X27" s="356" t="n"/>
      <c r="Y27" s="356" t="n"/>
      <c r="Z27" s="356" t="n"/>
      <c r="AA27" s="356" t="n"/>
      <c r="AB27" s="356" t="n"/>
      <c r="AC27" s="356" t="n"/>
      <c r="AD27" s="356" t="n"/>
      <c r="AE27" s="356" t="n"/>
      <c r="AF27" s="356" t="n"/>
      <c r="AG27" s="356" t="n"/>
      <c r="AH27" s="356" t="n"/>
      <c r="AI27" s="356" t="n"/>
      <c r="AJ27" s="356" t="n"/>
      <c r="AK27" s="356" t="n"/>
      <c r="AL27" s="356" t="n"/>
      <c r="AM27" s="356" t="n"/>
      <c r="AN27" s="356" t="n"/>
      <c r="AO27" s="356" t="n"/>
      <c r="AP27" s="356" t="n"/>
      <c r="AQ27" s="356" t="n"/>
      <c r="AR27" s="356" t="n"/>
      <c r="AS27" s="356" t="n"/>
      <c r="AT27" s="356" t="n"/>
      <c r="AU27" s="356" t="n"/>
      <c r="AV27" s="356" t="n"/>
      <c r="AW27" s="356" t="n"/>
      <c r="AX27" s="356" t="n"/>
      <c r="AY27" s="356" t="n"/>
      <c r="AZ27" s="356" t="n"/>
      <c r="BA27" s="356" t="n"/>
      <c r="BB27" s="356" t="n"/>
      <c r="BC27" s="356" t="n"/>
      <c r="BD27" s="356" t="n"/>
      <c r="BE27" s="356" t="n"/>
      <c r="BF27" s="356" t="n"/>
      <c r="BG27" s="356" t="n"/>
      <c r="BH27" s="356" t="n"/>
      <c r="BI27" s="356" t="n"/>
      <c r="BJ27" s="356" t="n"/>
      <c r="BK27" s="356" t="n"/>
      <c r="BL27" s="356" t="n"/>
      <c r="BM27" s="356" t="n"/>
      <c r="BN27" s="356" t="n"/>
      <c r="BO27" s="356" t="n"/>
      <c r="BP27" s="356" t="n"/>
      <c r="BQ27" s="356" t="n"/>
      <c r="BR27" s="356" t="n"/>
    </row>
    <row r="28">
      <c r="A28" s="355" t="n"/>
      <c r="B28" s="356" t="n"/>
      <c r="C28" s="356" t="n"/>
      <c r="D28" s="356" t="n"/>
      <c r="E28" s="356" t="n"/>
      <c r="F28" s="356" t="n"/>
      <c r="G28" s="356" t="n"/>
      <c r="H28" s="356" t="n"/>
      <c r="I28" s="356" t="n"/>
      <c r="J28" s="356" t="n"/>
      <c r="K28" s="356" t="n"/>
      <c r="L28" s="356" t="n"/>
      <c r="M28" s="356" t="n"/>
      <c r="N28" s="356" t="n"/>
      <c r="O28" s="356" t="n"/>
      <c r="P28" s="356" t="n"/>
      <c r="Q28" s="356" t="n"/>
      <c r="R28" s="356" t="n"/>
      <c r="S28" s="356" t="n"/>
      <c r="T28" s="356" t="n"/>
      <c r="U28" s="356" t="n"/>
      <c r="V28" s="356" t="n"/>
      <c r="W28" s="356" t="n"/>
      <c r="X28" s="356" t="n"/>
      <c r="Y28" s="356" t="n"/>
      <c r="Z28" s="356" t="n"/>
      <c r="AA28" s="356" t="n"/>
      <c r="AB28" s="356" t="n"/>
      <c r="AC28" s="355" t="n"/>
      <c r="AD28" s="355" t="n"/>
      <c r="AE28" s="355" t="n"/>
      <c r="AF28" s="356" t="n"/>
      <c r="AG28" s="356" t="n"/>
      <c r="AH28" s="356" t="n"/>
      <c r="AI28" s="356" t="n"/>
      <c r="AJ28" s="356" t="n"/>
      <c r="AK28" s="356" t="n"/>
      <c r="AL28" s="356" t="n"/>
      <c r="AM28" s="356" t="n"/>
      <c r="AN28" s="356" t="n"/>
      <c r="AO28" s="356" t="n"/>
      <c r="AP28" s="356" t="n"/>
      <c r="AQ28" s="356" t="n"/>
      <c r="AR28" s="356" t="n"/>
      <c r="AS28" s="356" t="n"/>
      <c r="AT28" s="356" t="n"/>
      <c r="AU28" s="355" t="n"/>
      <c r="AV28" s="356" t="n"/>
      <c r="AW28" s="356" t="n"/>
      <c r="AX28" s="356" t="n"/>
      <c r="AY28" s="356" t="n"/>
      <c r="AZ28" s="356" t="n"/>
      <c r="BA28" s="355" t="n"/>
      <c r="BB28" s="356" t="n"/>
      <c r="BC28" s="356" t="n"/>
      <c r="BD28" s="356" t="n"/>
      <c r="BE28" s="356" t="n"/>
      <c r="BF28" s="356" t="n"/>
      <c r="BG28" s="356" t="n"/>
      <c r="BH28" s="356" t="n"/>
      <c r="BI28" s="356" t="n"/>
      <c r="BJ28" s="356" t="n"/>
      <c r="BK28" s="356" t="n"/>
      <c r="BL28" s="356" t="n"/>
      <c r="BM28" s="356" t="n"/>
      <c r="BN28" s="356" t="n"/>
      <c r="BO28" s="356" t="n"/>
      <c r="BP28" s="356" t="n"/>
      <c r="BQ28" s="356" t="n"/>
      <c r="BR28" s="356" t="n"/>
    </row>
    <row r="29">
      <c r="A29" s="92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  <c r="AX29" s="1" t="n"/>
      <c r="AY29" s="1" t="n"/>
      <c r="AZ29" s="1" t="n"/>
      <c r="BA29" s="1" t="n"/>
      <c r="BB29" s="1" t="n"/>
      <c r="BC29" s="1" t="n"/>
      <c r="BD29" s="1" t="n"/>
      <c r="BE29" s="1" t="n"/>
      <c r="BF29" s="1" t="n"/>
      <c r="BG29" s="1" t="n"/>
      <c r="BH29" s="1" t="n"/>
      <c r="BI29" s="1" t="n"/>
      <c r="BJ29" s="1" t="n"/>
      <c r="BK29" s="1" t="n"/>
      <c r="BL29" s="1" t="n"/>
      <c r="BM29" s="1" t="n"/>
      <c r="BN29" s="1" t="n"/>
      <c r="BO29" s="1" t="n"/>
      <c r="BP29" s="1" t="n"/>
      <c r="BQ29" s="1" t="n"/>
      <c r="BR29" s="1" t="n"/>
    </row>
    <row r="30">
      <c r="A30" s="355" t="n"/>
      <c r="B30" s="4011" t="inlineStr">
        <is>
          <t>№ п/п</t>
        </is>
      </c>
      <c r="C30" s="552" t="n"/>
      <c r="D30" s="4012" t="inlineStr">
        <is>
          <t>Название модуля, учебной дисциплины, курсового проекта  (курсовой работы)</t>
        </is>
      </c>
      <c r="E30" s="101" t="n"/>
      <c r="F30" s="101" t="n"/>
      <c r="G30" s="101" t="n"/>
      <c r="H30" s="101" t="n"/>
      <c r="I30" s="101" t="n"/>
      <c r="J30" s="101" t="n"/>
      <c r="K30" s="101" t="n"/>
      <c r="L30" s="101" t="n"/>
      <c r="M30" s="101" t="n"/>
      <c r="N30" s="101" t="n"/>
      <c r="O30" s="101" t="n"/>
      <c r="P30" s="101" t="n"/>
      <c r="Q30" s="101" t="n"/>
      <c r="R30" s="101" t="n"/>
      <c r="S30" s="101" t="n"/>
      <c r="T30" s="101" t="n"/>
      <c r="U30" s="101" t="n"/>
      <c r="V30" s="101" t="n"/>
      <c r="W30" s="101" t="n"/>
      <c r="X30" s="101" t="n"/>
      <c r="Y30" s="104" t="n"/>
      <c r="Z30" s="4013" t="inlineStr">
        <is>
          <t>Экзамены</t>
        </is>
      </c>
      <c r="AA30" s="662" t="n"/>
      <c r="AB30" s="4013" t="inlineStr">
        <is>
          <t>Зачеты</t>
        </is>
      </c>
      <c r="AC30" s="662" t="n"/>
      <c r="AD30" s="2033" t="inlineStr">
        <is>
          <t>Количество академических часов</t>
        </is>
      </c>
      <c r="AE30" s="585" t="n"/>
      <c r="AF30" s="585" t="n"/>
      <c r="AG30" s="585" t="n"/>
      <c r="AH30" s="585" t="n"/>
      <c r="AI30" s="585" t="n"/>
      <c r="AJ30" s="585" t="n"/>
      <c r="AK30" s="585" t="n"/>
      <c r="AL30" s="585" t="n"/>
      <c r="AM30" s="585" t="n"/>
      <c r="AN30" s="585" t="n"/>
      <c r="AO30" s="585" t="n"/>
      <c r="AP30" s="585" t="n"/>
      <c r="AQ30" s="585" t="n"/>
      <c r="AR30" s="585" t="n"/>
      <c r="AS30" s="586" t="n"/>
      <c r="AT30" s="2133" t="inlineStr">
        <is>
          <t>Распределение по курсам и УС, ЛЭС</t>
        </is>
      </c>
      <c r="AU30" s="585" t="n"/>
      <c r="AV30" s="585" t="n"/>
      <c r="AW30" s="585" t="n"/>
      <c r="AX30" s="585" t="n"/>
      <c r="AY30" s="585" t="n"/>
      <c r="AZ30" s="585" t="n"/>
      <c r="BA30" s="585" t="n"/>
      <c r="BB30" s="585" t="n"/>
      <c r="BC30" s="585" t="n"/>
      <c r="BD30" s="585" t="n"/>
      <c r="BE30" s="585" t="n"/>
      <c r="BF30" s="585" t="n"/>
      <c r="BG30" s="585" t="n"/>
      <c r="BH30" s="585" t="n"/>
      <c r="BI30" s="585" t="n"/>
      <c r="BJ30" s="585" t="n"/>
      <c r="BK30" s="585" t="n"/>
      <c r="BL30" s="585" t="n"/>
      <c r="BM30" s="586" t="n"/>
      <c r="BN30" s="4014" t="inlineStr">
        <is>
          <t>Код компетенции</t>
        </is>
      </c>
      <c r="BO30" s="661" t="n"/>
      <c r="BP30" s="662" t="n"/>
      <c r="BQ30" s="1" t="n"/>
      <c r="BR30" s="1" t="n"/>
    </row>
    <row r="31">
      <c r="A31" s="355" t="n"/>
      <c r="B31" s="2138" t="n"/>
      <c r="C31" s="115" t="n"/>
      <c r="D31" s="116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14" t="n"/>
      <c r="Z31" s="2138" t="n"/>
      <c r="AA31" s="114" t="n"/>
      <c r="AB31" s="2138" t="n"/>
      <c r="AC31" s="114" t="n"/>
      <c r="AD31" s="4015" t="inlineStr">
        <is>
          <t>Всего</t>
        </is>
      </c>
      <c r="AE31" s="695" t="n"/>
      <c r="AF31" s="4016" t="inlineStr">
        <is>
          <t xml:space="preserve">Аудиторных: дневная форма получения образования </t>
        </is>
      </c>
      <c r="AG31" s="661" t="n"/>
      <c r="AH31" s="552" t="n"/>
      <c r="AI31" s="4016" t="inlineStr">
        <is>
          <t xml:space="preserve">Аудиторных: заочная форма получения образования </t>
        </is>
      </c>
      <c r="AJ31" s="661" t="n"/>
      <c r="AK31" s="552" t="n"/>
      <c r="AL31" s="4017" t="inlineStr">
        <is>
          <t>Из них</t>
        </is>
      </c>
      <c r="AM31" s="44" t="n"/>
      <c r="AN31" s="44" t="n"/>
      <c r="AO31" s="44" t="n"/>
      <c r="AP31" s="44" t="n"/>
      <c r="AQ31" s="44" t="n"/>
      <c r="AR31" s="44" t="n"/>
      <c r="AS31" s="349" t="n"/>
      <c r="AT31" s="4018" t="inlineStr">
        <is>
          <t>I курс</t>
        </is>
      </c>
      <c r="AU31" s="44" t="n"/>
      <c r="AV31" s="44" t="n"/>
      <c r="AW31" s="44" t="n"/>
      <c r="AX31" s="44" t="n"/>
      <c r="AY31" s="44" t="n"/>
      <c r="AZ31" s="44" t="n"/>
      <c r="BA31" s="44" t="n"/>
      <c r="BB31" s="44" t="n"/>
      <c r="BC31" s="44" t="n"/>
      <c r="BD31" s="44" t="n"/>
      <c r="BE31" s="44" t="n"/>
      <c r="BF31" s="44" t="n"/>
      <c r="BG31" s="137" t="n"/>
      <c r="BH31" s="2033" t="inlineStr">
        <is>
          <t>II курс</t>
        </is>
      </c>
      <c r="BI31" s="585" t="n"/>
      <c r="BJ31" s="585" t="n"/>
      <c r="BK31" s="585" t="n"/>
      <c r="BL31" s="585" t="n"/>
      <c r="BM31" s="586" t="n"/>
      <c r="BN31" s="2138" t="n"/>
      <c r="BO31" s="1" t="n"/>
      <c r="BP31" s="114" t="n"/>
      <c r="BQ31" s="1" t="n"/>
      <c r="BR31" s="1" t="n"/>
    </row>
    <row r="32">
      <c r="A32" s="355" t="n"/>
      <c r="B32" s="2138" t="n"/>
      <c r="C32" s="115" t="n"/>
      <c r="D32" s="116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14" t="n"/>
      <c r="Z32" s="2138" t="n"/>
      <c r="AA32" s="114" t="n"/>
      <c r="AB32" s="2138" t="n"/>
      <c r="AC32" s="114" t="n"/>
      <c r="AD32" s="2138" t="n"/>
      <c r="AE32" s="701" t="n"/>
      <c r="AF32" s="116" t="n"/>
      <c r="AG32" s="1" t="n"/>
      <c r="AH32" s="115" t="n"/>
      <c r="AI32" s="116" t="n"/>
      <c r="AJ32" s="1" t="n"/>
      <c r="AK32" s="115" t="n"/>
      <c r="AL32" s="1519" t="inlineStr">
        <is>
          <t>Лекции</t>
        </is>
      </c>
      <c r="AM32" s="115" t="n"/>
      <c r="AN32" s="1519" t="inlineStr">
        <is>
          <t>Лабораторные</t>
        </is>
      </c>
      <c r="AO32" s="115" t="n"/>
      <c r="AP32" s="1519" t="inlineStr">
        <is>
          <t>Практические</t>
        </is>
      </c>
      <c r="AQ32" s="115" t="n"/>
      <c r="AR32" s="1519" t="inlineStr">
        <is>
          <t>Семинарские</t>
        </is>
      </c>
      <c r="AS32" s="115" t="n"/>
      <c r="AT32" s="4019" t="inlineStr">
        <is>
          <t>УС      1 нед</t>
        </is>
      </c>
      <c r="AU32" s="662" t="n"/>
      <c r="AV32" s="2768" t="inlineStr">
        <is>
          <t>1 ЛЭС,</t>
        </is>
      </c>
      <c r="AW32" s="206" t="n"/>
      <c r="AX32" s="206" t="n"/>
      <c r="AY32" s="206" t="n"/>
      <c r="AZ32" s="206" t="n"/>
      <c r="BA32" s="139" t="n"/>
      <c r="BB32" s="2768" t="inlineStr">
        <is>
          <t>2 ЛЭС,</t>
        </is>
      </c>
      <c r="BC32" s="206" t="n"/>
      <c r="BD32" s="206" t="n"/>
      <c r="BE32" s="206" t="n"/>
      <c r="BF32" s="206" t="n"/>
      <c r="BG32" s="139" t="n"/>
      <c r="BH32" s="2768" t="inlineStr">
        <is>
          <t>3 ЛЭС,</t>
        </is>
      </c>
      <c r="BI32" s="206" t="n"/>
      <c r="BJ32" s="206" t="n"/>
      <c r="BK32" s="206" t="n"/>
      <c r="BL32" s="206" t="n"/>
      <c r="BM32" s="139" t="n"/>
      <c r="BN32" s="2138" t="n"/>
      <c r="BO32" s="1" t="n"/>
      <c r="BP32" s="114" t="n"/>
      <c r="BQ32" s="1" t="n"/>
      <c r="BR32" s="1" t="n"/>
    </row>
    <row r="33">
      <c r="A33" s="355" t="n"/>
      <c r="B33" s="2138" t="n"/>
      <c r="C33" s="115" t="n"/>
      <c r="D33" s="116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14" t="n"/>
      <c r="Z33" s="2138" t="n"/>
      <c r="AA33" s="114" t="n"/>
      <c r="AB33" s="2138" t="n"/>
      <c r="AC33" s="114" t="n"/>
      <c r="AD33" s="2138" t="n"/>
      <c r="AE33" s="701" t="n"/>
      <c r="AF33" s="116" t="n"/>
      <c r="AG33" s="1" t="n"/>
      <c r="AH33" s="115" t="n"/>
      <c r="AI33" s="116" t="n"/>
      <c r="AJ33" s="1" t="n"/>
      <c r="AK33" s="115" t="n"/>
      <c r="AL33" s="116" t="n"/>
      <c r="AM33" s="115" t="n"/>
      <c r="AN33" s="116" t="n"/>
      <c r="AO33" s="115" t="n"/>
      <c r="AP33" s="116" t="n"/>
      <c r="AQ33" s="115" t="n"/>
      <c r="AR33" s="116" t="n"/>
      <c r="AS33" s="115" t="n"/>
      <c r="AT33" s="4020" t="n"/>
      <c r="AU33" s="207" t="n"/>
      <c r="AV33" s="3906" t="n">
        <v>2</v>
      </c>
      <c r="AW33" s="131" t="n"/>
      <c r="AX33" s="2422" t="inlineStr">
        <is>
          <t>недели</t>
        </is>
      </c>
      <c r="AY33" s="126" t="n"/>
      <c r="AZ33" s="126" t="n"/>
      <c r="BA33" s="1089" t="n"/>
      <c r="BB33" s="3906" t="n">
        <v>2</v>
      </c>
      <c r="BC33" s="131" t="n"/>
      <c r="BD33" s="2422" t="inlineStr">
        <is>
          <t>недели</t>
        </is>
      </c>
      <c r="BE33" s="126" t="n"/>
      <c r="BF33" s="126" t="n"/>
      <c r="BG33" s="1089" t="n"/>
      <c r="BH33" s="3906" t="n">
        <v>2</v>
      </c>
      <c r="BI33" s="131" t="n"/>
      <c r="BJ33" s="2422" t="inlineStr">
        <is>
          <t>недели</t>
        </is>
      </c>
      <c r="BK33" s="126" t="n"/>
      <c r="BL33" s="126" t="n"/>
      <c r="BM33" s="1089" t="n"/>
      <c r="BN33" s="2138" t="n"/>
      <c r="BO33" s="1" t="n"/>
      <c r="BP33" s="114" t="n"/>
      <c r="BQ33" s="1" t="n"/>
      <c r="BR33" s="1" t="n"/>
    </row>
    <row r="34">
      <c r="A34" s="355" t="n"/>
      <c r="B34" s="3420" t="n"/>
      <c r="C34" s="249" t="n"/>
      <c r="D34" s="325" t="n"/>
      <c r="E34" s="44" t="n"/>
      <c r="F34" s="44" t="n"/>
      <c r="G34" s="44" t="n"/>
      <c r="H34" s="44" t="n"/>
      <c r="I34" s="44" t="n"/>
      <c r="J34" s="44" t="n"/>
      <c r="K34" s="44" t="n"/>
      <c r="L34" s="44" t="n"/>
      <c r="M34" s="44" t="n"/>
      <c r="N34" s="44" t="n"/>
      <c r="O34" s="44" t="n"/>
      <c r="P34" s="44" t="n"/>
      <c r="Q34" s="44" t="n"/>
      <c r="R34" s="44" t="n"/>
      <c r="S34" s="44" t="n"/>
      <c r="T34" s="44" t="n"/>
      <c r="U34" s="44" t="n"/>
      <c r="V34" s="44" t="n"/>
      <c r="W34" s="44" t="n"/>
      <c r="X34" s="44" t="n"/>
      <c r="Y34" s="137" t="n"/>
      <c r="Z34" s="3420" t="n"/>
      <c r="AA34" s="137" t="n"/>
      <c r="AB34" s="3420" t="n"/>
      <c r="AC34" s="137" t="n"/>
      <c r="AD34" s="3420" t="n"/>
      <c r="AE34" s="349" t="n"/>
      <c r="AF34" s="325" t="n"/>
      <c r="AG34" s="44" t="n"/>
      <c r="AH34" s="249" t="n"/>
      <c r="AI34" s="325" t="n"/>
      <c r="AJ34" s="44" t="n"/>
      <c r="AK34" s="249" t="n"/>
      <c r="AL34" s="140" t="n"/>
      <c r="AM34" s="139" t="n"/>
      <c r="AN34" s="140" t="n"/>
      <c r="AO34" s="139" t="n"/>
      <c r="AP34" s="140" t="n"/>
      <c r="AQ34" s="139" t="n"/>
      <c r="AR34" s="140" t="n"/>
      <c r="AS34" s="139" t="n"/>
      <c r="AT34" s="3104" t="inlineStr">
        <is>
          <t>Ауд. часов</t>
        </is>
      </c>
      <c r="AU34" s="1059" t="n"/>
      <c r="AV34" s="3104" t="inlineStr">
        <is>
          <t>Всего часов</t>
        </is>
      </c>
      <c r="AW34" s="1059" t="n"/>
      <c r="AX34" s="1058" t="inlineStr">
        <is>
          <t>Ауд. часов</t>
        </is>
      </c>
      <c r="AY34" s="1059" t="n"/>
      <c r="AZ34" s="1058" t="inlineStr">
        <is>
          <t>Зач. единиц</t>
        </is>
      </c>
      <c r="BA34" s="1059" t="n"/>
      <c r="BB34" s="1058" t="inlineStr">
        <is>
          <t>Всего часов</t>
        </is>
      </c>
      <c r="BC34" s="1059" t="n"/>
      <c r="BD34" s="1058" t="inlineStr">
        <is>
          <t>Ауд. часов</t>
        </is>
      </c>
      <c r="BE34" s="1059" t="n"/>
      <c r="BF34" s="1058" t="inlineStr">
        <is>
          <t>Зач. единиц</t>
        </is>
      </c>
      <c r="BG34" s="1059" t="n"/>
      <c r="BH34" s="1058" t="inlineStr">
        <is>
          <t>Всего часов</t>
        </is>
      </c>
      <c r="BI34" s="1059" t="n"/>
      <c r="BJ34" s="1058" t="inlineStr">
        <is>
          <t>Ауд. часов</t>
        </is>
      </c>
      <c r="BK34" s="1059" t="n"/>
      <c r="BL34" s="1058" t="inlineStr">
        <is>
          <t>Зач. единиц</t>
        </is>
      </c>
      <c r="BM34" s="1059" t="n"/>
      <c r="BN34" s="3420" t="n"/>
      <c r="BO34" s="44" t="n"/>
      <c r="BP34" s="137" t="n"/>
      <c r="BQ34" s="1" t="n"/>
      <c r="BR34" s="1" t="n"/>
    </row>
    <row r="35">
      <c r="A35" s="355" t="n"/>
      <c r="B35" s="4021" t="n">
        <v>1</v>
      </c>
      <c r="C35" s="613" t="n"/>
      <c r="D35" s="4022" t="inlineStr">
        <is>
          <t>Государственный компонент</t>
        </is>
      </c>
      <c r="E35" s="585" t="n"/>
      <c r="F35" s="585" t="n"/>
      <c r="G35" s="585" t="n"/>
      <c r="H35" s="585" t="n"/>
      <c r="I35" s="585" t="n"/>
      <c r="J35" s="585" t="n"/>
      <c r="K35" s="585" t="n"/>
      <c r="L35" s="585" t="n"/>
      <c r="M35" s="585" t="n"/>
      <c r="N35" s="585" t="n"/>
      <c r="O35" s="585" t="n"/>
      <c r="P35" s="585" t="n"/>
      <c r="Q35" s="585" t="n"/>
      <c r="R35" s="585" t="n"/>
      <c r="S35" s="585" t="n"/>
      <c r="T35" s="585" t="n"/>
      <c r="U35" s="585" t="n"/>
      <c r="V35" s="585" t="n"/>
      <c r="W35" s="585" t="n"/>
      <c r="X35" s="585" t="n"/>
      <c r="Y35" s="586" t="n"/>
      <c r="Z35" s="4023" t="n"/>
      <c r="AA35" s="586" t="n"/>
      <c r="AB35" s="4024" t="n"/>
      <c r="AC35" s="586" t="n"/>
      <c r="AD35" s="4025" t="n">
        <v>0</v>
      </c>
      <c r="AE35" s="613" t="n"/>
      <c r="AF35" s="4026" t="n">
        <v>0</v>
      </c>
      <c r="AG35" s="585" t="n"/>
      <c r="AH35" s="613" t="n"/>
      <c r="AI35" s="4026" t="n">
        <v>0</v>
      </c>
      <c r="AJ35" s="585" t="n"/>
      <c r="AK35" s="613" t="n"/>
      <c r="AL35" s="4027" t="n">
        <v>0</v>
      </c>
      <c r="AM35" s="613" t="n"/>
      <c r="AN35" s="4027" t="n">
        <v>0</v>
      </c>
      <c r="AO35" s="613" t="n"/>
      <c r="AP35" s="4027" t="n">
        <v>0</v>
      </c>
      <c r="AQ35" s="613" t="n"/>
      <c r="AR35" s="4027" t="n">
        <v>0</v>
      </c>
      <c r="AS35" s="613" t="n"/>
      <c r="AT35" s="4028" t="n"/>
      <c r="AU35" s="613" t="n"/>
      <c r="AV35" s="4027" t="n"/>
      <c r="AW35" s="613" t="n"/>
      <c r="AX35" s="4027" t="n">
        <v>0</v>
      </c>
      <c r="AY35" s="613" t="n"/>
      <c r="AZ35" s="4027" t="n">
        <v>0</v>
      </c>
      <c r="BA35" s="613" t="n"/>
      <c r="BB35" s="4027" t="n">
        <v>0</v>
      </c>
      <c r="BC35" s="613" t="n"/>
      <c r="BD35" s="4027" t="n">
        <v>0</v>
      </c>
      <c r="BE35" s="613" t="n"/>
      <c r="BF35" s="4027" t="n">
        <v>0</v>
      </c>
      <c r="BG35" s="613" t="n"/>
      <c r="BH35" s="4027" t="n">
        <v>0</v>
      </c>
      <c r="BI35" s="613" t="n"/>
      <c r="BJ35" s="4027" t="n">
        <v>0</v>
      </c>
      <c r="BK35" s="613" t="n"/>
      <c r="BL35" s="4027" t="n">
        <v>0</v>
      </c>
      <c r="BM35" s="613" t="n"/>
      <c r="BN35" s="4028" t="n"/>
      <c r="BO35" s="585" t="n"/>
      <c r="BP35" s="613" t="n"/>
      <c r="BQ35" s="1" t="n"/>
      <c r="BR35" s="1" t="n"/>
    </row>
    <row r="36">
      <c r="A36" s="355" t="n"/>
      <c r="B36" s="4029" t="inlineStr">
        <is>
          <t>1.1</t>
        </is>
      </c>
      <c r="C36" s="124" t="n"/>
      <c r="D36" s="4030" t="inlineStr">
        <is>
          <t>Модуль</t>
        </is>
      </c>
      <c r="E36" s="123" t="n"/>
      <c r="F36" s="123" t="n"/>
      <c r="G36" s="123" t="n"/>
      <c r="H36" s="123" t="n"/>
      <c r="I36" s="123" t="n"/>
      <c r="J36" s="123" t="n"/>
      <c r="K36" s="123" t="n"/>
      <c r="L36" s="123" t="n"/>
      <c r="M36" s="123" t="n"/>
      <c r="N36" s="123" t="n"/>
      <c r="O36" s="123" t="n"/>
      <c r="P36" s="123" t="n"/>
      <c r="Q36" s="123" t="n"/>
      <c r="R36" s="123" t="n"/>
      <c r="S36" s="123" t="n"/>
      <c r="T36" s="123" t="n"/>
      <c r="U36" s="123" t="n"/>
      <c r="V36" s="123" t="n"/>
      <c r="W36" s="123" t="n"/>
      <c r="X36" s="123" t="n"/>
      <c r="Y36" s="161" t="n"/>
      <c r="Z36" s="4031" t="n"/>
      <c r="AA36" s="161" t="n"/>
      <c r="AB36" s="4032" t="n"/>
      <c r="AC36" s="161" t="n"/>
      <c r="AD36" s="4033" t="n">
        <v>0</v>
      </c>
      <c r="AE36" s="124" t="n"/>
      <c r="AF36" s="4034" t="n">
        <v>0</v>
      </c>
      <c r="AG36" s="123" t="n"/>
      <c r="AH36" s="124" t="n"/>
      <c r="AI36" s="4034" t="n">
        <v>0</v>
      </c>
      <c r="AJ36" s="123" t="n"/>
      <c r="AK36" s="124" t="n"/>
      <c r="AL36" s="4035" t="n">
        <v>0</v>
      </c>
      <c r="AM36" s="139" t="n"/>
      <c r="AN36" s="4035" t="n">
        <v>0</v>
      </c>
      <c r="AO36" s="139" t="n"/>
      <c r="AP36" s="4035" t="n">
        <v>0</v>
      </c>
      <c r="AQ36" s="139" t="n"/>
      <c r="AR36" s="4035" t="n">
        <v>0</v>
      </c>
      <c r="AS36" s="139" t="n"/>
      <c r="AT36" s="4036" t="n"/>
      <c r="AU36" s="124" t="n"/>
      <c r="AV36" s="4037" t="n"/>
      <c r="AW36" s="124" t="n"/>
      <c r="AX36" s="4035" t="n">
        <v>0</v>
      </c>
      <c r="AY36" s="139" t="n"/>
      <c r="AZ36" s="4035" t="n">
        <v>0</v>
      </c>
      <c r="BA36" s="139" t="n"/>
      <c r="BB36" s="4035" t="n">
        <v>0</v>
      </c>
      <c r="BC36" s="139" t="n"/>
      <c r="BD36" s="4035" t="n">
        <v>0</v>
      </c>
      <c r="BE36" s="139" t="n"/>
      <c r="BF36" s="4035" t="n">
        <v>0</v>
      </c>
      <c r="BG36" s="139" t="n"/>
      <c r="BH36" s="4035" t="n">
        <v>0</v>
      </c>
      <c r="BI36" s="139" t="n"/>
      <c r="BJ36" s="4035" t="n">
        <v>0</v>
      </c>
      <c r="BK36" s="139" t="n"/>
      <c r="BL36" s="4035" t="n">
        <v>0</v>
      </c>
      <c r="BM36" s="139" t="n"/>
      <c r="BN36" s="3102" t="n"/>
      <c r="BO36" s="206" t="n"/>
      <c r="BP36" s="139" t="n"/>
      <c r="BQ36" s="1" t="n"/>
      <c r="BR36" s="1" t="n"/>
    </row>
    <row r="37">
      <c r="A37" s="355" t="n"/>
      <c r="B37" s="4038" t="inlineStr">
        <is>
          <t>1.1.1</t>
        </is>
      </c>
      <c r="C37" s="179" t="n"/>
      <c r="D37" s="1659" t="n"/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1" t="n"/>
      <c r="X37" s="131" t="n"/>
      <c r="Y37" s="132" t="n"/>
      <c r="Z37" s="4039" t="n"/>
      <c r="AA37" s="132" t="n"/>
      <c r="AB37" s="2517" t="n"/>
      <c r="AC37" s="175" t="n"/>
      <c r="AD37" s="4040" t="n"/>
      <c r="AE37" s="179" t="n"/>
      <c r="AF37" s="4041" t="n"/>
      <c r="AG37" s="131" t="n"/>
      <c r="AH37" s="179" t="n"/>
      <c r="AI37" s="4041" t="n"/>
      <c r="AJ37" s="131" t="n"/>
      <c r="AK37" s="179" t="n"/>
      <c r="AL37" s="3733" t="n"/>
      <c r="AM37" s="179" t="n"/>
      <c r="AN37" s="3733" t="n"/>
      <c r="AO37" s="179" t="n"/>
      <c r="AP37" s="3733" t="n"/>
      <c r="AQ37" s="179" t="n"/>
      <c r="AR37" s="3733" t="n"/>
      <c r="AS37" s="179" t="n"/>
      <c r="AT37" s="2422" t="n"/>
      <c r="AU37" s="1089" t="n"/>
      <c r="AV37" s="3733" t="n"/>
      <c r="AW37" s="179" t="n"/>
      <c r="AX37" s="3733" t="n"/>
      <c r="AY37" s="179" t="n"/>
      <c r="AZ37" s="3733" t="n"/>
      <c r="BA37" s="179" t="n"/>
      <c r="BB37" s="3733" t="n"/>
      <c r="BC37" s="179" t="n"/>
      <c r="BD37" s="3733" t="n"/>
      <c r="BE37" s="179" t="n"/>
      <c r="BF37" s="3733" t="n"/>
      <c r="BG37" s="179" t="n"/>
      <c r="BH37" s="3733" t="n"/>
      <c r="BI37" s="179" t="n"/>
      <c r="BJ37" s="3733" t="n"/>
      <c r="BK37" s="179" t="n"/>
      <c r="BL37" s="3733" t="n"/>
      <c r="BM37" s="179" t="n"/>
      <c r="BN37" s="2201" t="n"/>
      <c r="BO37" s="411" t="n"/>
      <c r="BP37" s="2322" t="n"/>
      <c r="BQ37" s="1" t="n"/>
      <c r="BR37" s="1" t="n"/>
    </row>
    <row r="38">
      <c r="A38" s="355" t="n"/>
      <c r="B38" s="4038" t="inlineStr">
        <is>
          <t>1.1.2</t>
        </is>
      </c>
      <c r="C38" s="179" t="n"/>
      <c r="D38" s="1659" t="n"/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1" t="n"/>
      <c r="X38" s="131" t="n"/>
      <c r="Y38" s="132" t="n"/>
      <c r="Z38" s="4039" t="n"/>
      <c r="AA38" s="132" t="n"/>
      <c r="AB38" s="2517" t="n"/>
      <c r="AC38" s="175" t="n"/>
      <c r="AD38" s="4040" t="n"/>
      <c r="AE38" s="179" t="n"/>
      <c r="AF38" s="4041" t="n"/>
      <c r="AG38" s="131" t="n"/>
      <c r="AH38" s="179" t="n"/>
      <c r="AI38" s="4041" t="n"/>
      <c r="AJ38" s="131" t="n"/>
      <c r="AK38" s="179" t="n"/>
      <c r="AL38" s="3733" t="n"/>
      <c r="AM38" s="179" t="n"/>
      <c r="AN38" s="3733" t="n"/>
      <c r="AO38" s="179" t="n"/>
      <c r="AP38" s="3733" t="n"/>
      <c r="AQ38" s="179" t="n"/>
      <c r="AR38" s="3733" t="n"/>
      <c r="AS38" s="179" t="n"/>
      <c r="AT38" s="2422" t="n"/>
      <c r="AU38" s="1089" t="n"/>
      <c r="AV38" s="3733" t="n"/>
      <c r="AW38" s="179" t="n"/>
      <c r="AX38" s="3733" t="n"/>
      <c r="AY38" s="179" t="n"/>
      <c r="AZ38" s="3733" t="n"/>
      <c r="BA38" s="179" t="n"/>
      <c r="BB38" s="3733" t="n"/>
      <c r="BC38" s="179" t="n"/>
      <c r="BD38" s="3733" t="n"/>
      <c r="BE38" s="179" t="n"/>
      <c r="BF38" s="3733" t="n"/>
      <c r="BG38" s="179" t="n"/>
      <c r="BH38" s="3733" t="n"/>
      <c r="BI38" s="179" t="n"/>
      <c r="BJ38" s="3733" t="n"/>
      <c r="BK38" s="179" t="n"/>
      <c r="BL38" s="3733" t="n"/>
      <c r="BM38" s="179" t="n"/>
      <c r="BN38" s="374" t="n"/>
      <c r="BO38" s="374" t="n"/>
      <c r="BP38" s="2576" t="n"/>
      <c r="BQ38" s="1" t="n"/>
      <c r="BR38" s="1" t="n"/>
    </row>
    <row r="39">
      <c r="A39" s="355" t="n"/>
      <c r="B39" s="4038" t="inlineStr">
        <is>
          <t>1.1.3</t>
        </is>
      </c>
      <c r="C39" s="179" t="n"/>
      <c r="D39" s="1659" t="n"/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1" t="n"/>
      <c r="X39" s="131" t="n"/>
      <c r="Y39" s="132" t="n"/>
      <c r="Z39" s="4039" t="n"/>
      <c r="AA39" s="132" t="n"/>
      <c r="AB39" s="2517" t="n"/>
      <c r="AC39" s="175" t="n"/>
      <c r="AD39" s="4040" t="n"/>
      <c r="AE39" s="179" t="n"/>
      <c r="AF39" s="4041" t="n"/>
      <c r="AG39" s="131" t="n"/>
      <c r="AH39" s="179" t="n"/>
      <c r="AI39" s="4041" t="n"/>
      <c r="AJ39" s="131" t="n"/>
      <c r="AK39" s="179" t="n"/>
      <c r="AL39" s="3733" t="n"/>
      <c r="AM39" s="179" t="n"/>
      <c r="AN39" s="3733" t="n"/>
      <c r="AO39" s="179" t="n"/>
      <c r="AP39" s="3733" t="n"/>
      <c r="AQ39" s="179" t="n"/>
      <c r="AR39" s="3733" t="n"/>
      <c r="AS39" s="179" t="n"/>
      <c r="AT39" s="2422" t="n"/>
      <c r="AU39" s="1089" t="n"/>
      <c r="AV39" s="3733" t="n"/>
      <c r="AW39" s="179" t="n"/>
      <c r="AX39" s="3733" t="n"/>
      <c r="AY39" s="179" t="n"/>
      <c r="AZ39" s="3733" t="n"/>
      <c r="BA39" s="179" t="n"/>
      <c r="BB39" s="3733" t="n"/>
      <c r="BC39" s="179" t="n"/>
      <c r="BD39" s="3733" t="n"/>
      <c r="BE39" s="179" t="n"/>
      <c r="BF39" s="3733" t="n"/>
      <c r="BG39" s="179" t="n"/>
      <c r="BH39" s="3733" t="n"/>
      <c r="BI39" s="179" t="n"/>
      <c r="BJ39" s="3733" t="n"/>
      <c r="BK39" s="179" t="n"/>
      <c r="BL39" s="3733" t="n"/>
      <c r="BM39" s="179" t="n"/>
      <c r="BN39" s="2201" t="n"/>
      <c r="BO39" s="131" t="n"/>
      <c r="BP39" s="179" t="n"/>
      <c r="BQ39" s="1" t="n"/>
      <c r="BR39" s="1" t="n"/>
    </row>
    <row r="40">
      <c r="A40" s="355" t="n"/>
      <c r="B40" s="4042" t="inlineStr">
        <is>
          <t>1.2</t>
        </is>
      </c>
      <c r="C40" s="179" t="n"/>
      <c r="D40" s="4043" t="inlineStr">
        <is>
          <t xml:space="preserve">Модуль 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2" t="n"/>
      <c r="Z40" s="4044" t="n"/>
      <c r="AA40" s="132" t="n"/>
      <c r="AB40" s="4045" t="n"/>
      <c r="AC40" s="175" t="n"/>
      <c r="AD40" s="4046" t="n">
        <v>0</v>
      </c>
      <c r="AE40" s="179" t="n"/>
      <c r="AF40" s="4047" t="n">
        <v>0</v>
      </c>
      <c r="AG40" s="131" t="n"/>
      <c r="AH40" s="179" t="n"/>
      <c r="AI40" s="4047" t="n">
        <v>0</v>
      </c>
      <c r="AJ40" s="131" t="n"/>
      <c r="AK40" s="179" t="n"/>
      <c r="AL40" s="4048" t="n">
        <v>0</v>
      </c>
      <c r="AM40" s="179" t="n"/>
      <c r="AN40" s="4048" t="n">
        <v>0</v>
      </c>
      <c r="AO40" s="179" t="n"/>
      <c r="AP40" s="4048" t="n">
        <v>0</v>
      </c>
      <c r="AQ40" s="179" t="n"/>
      <c r="AR40" s="4048" t="n">
        <v>0</v>
      </c>
      <c r="AS40" s="179" t="n"/>
      <c r="AT40" s="2418" t="n"/>
      <c r="AU40" s="1089" t="n"/>
      <c r="AV40" s="4048" t="n"/>
      <c r="AW40" s="179" t="n"/>
      <c r="AX40" s="4048" t="n">
        <v>0</v>
      </c>
      <c r="AY40" s="179" t="n"/>
      <c r="AZ40" s="4048" t="n">
        <v>0</v>
      </c>
      <c r="BA40" s="179" t="n"/>
      <c r="BB40" s="4048" t="n">
        <v>0</v>
      </c>
      <c r="BC40" s="179" t="n"/>
      <c r="BD40" s="4048" t="n">
        <v>0</v>
      </c>
      <c r="BE40" s="179" t="n"/>
      <c r="BF40" s="4048" t="n">
        <v>0</v>
      </c>
      <c r="BG40" s="179" t="n"/>
      <c r="BH40" s="4048" t="n">
        <v>0</v>
      </c>
      <c r="BI40" s="179" t="n"/>
      <c r="BJ40" s="4048" t="n">
        <v>0</v>
      </c>
      <c r="BK40" s="179" t="n"/>
      <c r="BL40" s="4048" t="n">
        <v>0</v>
      </c>
      <c r="BM40" s="179" t="n"/>
      <c r="BN40" s="1634" t="n"/>
      <c r="BO40" s="131" t="n"/>
      <c r="BP40" s="179" t="n"/>
      <c r="BQ40" s="1" t="n"/>
      <c r="BR40" s="1" t="n"/>
    </row>
    <row r="41">
      <c r="A41" s="355" t="n"/>
      <c r="B41" s="4038" t="inlineStr">
        <is>
          <t>1.2.1</t>
        </is>
      </c>
      <c r="C41" s="179" t="n"/>
      <c r="D41" s="1659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2" t="n"/>
      <c r="Z41" s="4039" t="n"/>
      <c r="AA41" s="132" t="n"/>
      <c r="AB41" s="2517" t="n"/>
      <c r="AC41" s="175" t="n"/>
      <c r="AD41" s="4040" t="n">
        <v>0</v>
      </c>
      <c r="AE41" s="179" t="n"/>
      <c r="AF41" s="4041" t="n">
        <v>0</v>
      </c>
      <c r="AG41" s="131" t="n"/>
      <c r="AH41" s="179" t="n"/>
      <c r="AI41" s="4041" t="n">
        <v>0</v>
      </c>
      <c r="AJ41" s="131" t="n"/>
      <c r="AK41" s="179" t="n"/>
      <c r="AL41" s="3733" t="n"/>
      <c r="AM41" s="179" t="n"/>
      <c r="AN41" s="3733" t="n"/>
      <c r="AO41" s="179" t="n"/>
      <c r="AP41" s="3733" t="n"/>
      <c r="AQ41" s="179" t="n"/>
      <c r="AR41" s="3733" t="n"/>
      <c r="AS41" s="179" t="n"/>
      <c r="AT41" s="2422" t="n"/>
      <c r="AU41" s="1089" t="n"/>
      <c r="AV41" s="3733" t="n"/>
      <c r="AW41" s="179" t="n"/>
      <c r="AX41" s="3733" t="n"/>
      <c r="AY41" s="179" t="n"/>
      <c r="AZ41" s="3733" t="n"/>
      <c r="BA41" s="179" t="n"/>
      <c r="BB41" s="3733" t="n">
        <v>0</v>
      </c>
      <c r="BC41" s="179" t="n"/>
      <c r="BD41" s="3733" t="n"/>
      <c r="BE41" s="179" t="n"/>
      <c r="BF41" s="3733" t="n"/>
      <c r="BG41" s="179" t="n"/>
      <c r="BH41" s="3733" t="n">
        <v>0</v>
      </c>
      <c r="BI41" s="179" t="n"/>
      <c r="BJ41" s="3733" t="n"/>
      <c r="BK41" s="179" t="n"/>
      <c r="BL41" s="3733" t="n"/>
      <c r="BM41" s="179" t="n"/>
      <c r="BN41" s="2201" t="n"/>
      <c r="BO41" s="131" t="n"/>
      <c r="BP41" s="179" t="n"/>
      <c r="BQ41" s="1" t="n"/>
      <c r="BR41" s="1" t="n"/>
    </row>
    <row r="42">
      <c r="A42" s="355" t="n"/>
      <c r="B42" s="4038" t="inlineStr">
        <is>
          <t>1.2.2</t>
        </is>
      </c>
      <c r="C42" s="179" t="n"/>
      <c r="D42" s="1659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2" t="n"/>
      <c r="Z42" s="4039" t="n"/>
      <c r="AA42" s="132" t="n"/>
      <c r="AB42" s="2517" t="n"/>
      <c r="AC42" s="175" t="n"/>
      <c r="AD42" s="4040" t="n">
        <v>0</v>
      </c>
      <c r="AE42" s="179" t="n"/>
      <c r="AF42" s="4041" t="n">
        <v>0</v>
      </c>
      <c r="AG42" s="131" t="n"/>
      <c r="AH42" s="179" t="n"/>
      <c r="AI42" s="4041" t="n">
        <v>0</v>
      </c>
      <c r="AJ42" s="131" t="n"/>
      <c r="AK42" s="179" t="n"/>
      <c r="AL42" s="3733" t="n"/>
      <c r="AM42" s="179" t="n"/>
      <c r="AN42" s="3733" t="n"/>
      <c r="AO42" s="179" t="n"/>
      <c r="AP42" s="3733" t="n"/>
      <c r="AQ42" s="179" t="n"/>
      <c r="AR42" s="3733" t="n"/>
      <c r="AS42" s="179" t="n"/>
      <c r="AT42" s="2422" t="n"/>
      <c r="AU42" s="1089" t="n"/>
      <c r="AV42" s="3733" t="n"/>
      <c r="AW42" s="179" t="n"/>
      <c r="AX42" s="3733" t="n"/>
      <c r="AY42" s="179" t="n"/>
      <c r="AZ42" s="3733" t="n"/>
      <c r="BA42" s="179" t="n"/>
      <c r="BB42" s="3733" t="n">
        <v>0</v>
      </c>
      <c r="BC42" s="179" t="n"/>
      <c r="BD42" s="3733" t="n"/>
      <c r="BE42" s="179" t="n"/>
      <c r="BF42" s="3733" t="n"/>
      <c r="BG42" s="179" t="n"/>
      <c r="BH42" s="3733" t="n">
        <v>0</v>
      </c>
      <c r="BI42" s="179" t="n"/>
      <c r="BJ42" s="3733" t="n"/>
      <c r="BK42" s="179" t="n"/>
      <c r="BL42" s="3733" t="n"/>
      <c r="BM42" s="179" t="n"/>
      <c r="BN42" s="2201" t="n"/>
      <c r="BO42" s="131" t="n"/>
      <c r="BP42" s="179" t="n"/>
      <c r="BQ42" s="1" t="n"/>
      <c r="BR42" s="1" t="n"/>
    </row>
    <row r="43">
      <c r="A43" s="355" t="n"/>
      <c r="B43" s="4038" t="inlineStr">
        <is>
          <t>1.2.3</t>
        </is>
      </c>
      <c r="C43" s="179" t="n"/>
      <c r="D43" s="1659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2" t="n"/>
      <c r="Z43" s="4039" t="n"/>
      <c r="AA43" s="132" t="n"/>
      <c r="AB43" s="2517" t="n"/>
      <c r="AC43" s="175" t="n"/>
      <c r="AD43" s="4040" t="n">
        <v>0</v>
      </c>
      <c r="AE43" s="179" t="n"/>
      <c r="AF43" s="4041" t="n">
        <v>0</v>
      </c>
      <c r="AG43" s="131" t="n"/>
      <c r="AH43" s="179" t="n"/>
      <c r="AI43" s="4041" t="n">
        <v>0</v>
      </c>
      <c r="AJ43" s="131" t="n"/>
      <c r="AK43" s="179" t="n"/>
      <c r="AL43" s="3733" t="n"/>
      <c r="AM43" s="179" t="n"/>
      <c r="AN43" s="3733" t="n"/>
      <c r="AO43" s="179" t="n"/>
      <c r="AP43" s="3733" t="n"/>
      <c r="AQ43" s="179" t="n"/>
      <c r="AR43" s="3733" t="n"/>
      <c r="AS43" s="179" t="n"/>
      <c r="AT43" s="2422" t="n"/>
      <c r="AU43" s="1089" t="n"/>
      <c r="AV43" s="3733" t="n"/>
      <c r="AW43" s="179" t="n"/>
      <c r="AX43" s="3733" t="n"/>
      <c r="AY43" s="179" t="n"/>
      <c r="AZ43" s="3733" t="n"/>
      <c r="BA43" s="179" t="n"/>
      <c r="BB43" s="3733" t="n">
        <v>0</v>
      </c>
      <c r="BC43" s="179" t="n"/>
      <c r="BD43" s="3733" t="n"/>
      <c r="BE43" s="179" t="n"/>
      <c r="BF43" s="3733" t="n"/>
      <c r="BG43" s="179" t="n"/>
      <c r="BH43" s="3733" t="n">
        <v>0</v>
      </c>
      <c r="BI43" s="179" t="n"/>
      <c r="BJ43" s="3733" t="n"/>
      <c r="BK43" s="179" t="n"/>
      <c r="BL43" s="3733" t="n"/>
      <c r="BM43" s="179" t="n"/>
      <c r="BN43" s="2201" t="n"/>
      <c r="BO43" s="131" t="n"/>
      <c r="BP43" s="179" t="n"/>
      <c r="BQ43" s="1" t="n"/>
      <c r="BR43" s="1" t="n"/>
    </row>
    <row r="44">
      <c r="A44" s="355" t="n"/>
      <c r="B44" s="4049" t="inlineStr">
        <is>
          <t>1.3</t>
        </is>
      </c>
      <c r="C44" s="1059" t="n"/>
      <c r="D44" s="4050" t="n"/>
      <c r="E44" s="194" t="n"/>
      <c r="F44" s="194" t="n"/>
      <c r="G44" s="194" t="n"/>
      <c r="H44" s="194" t="n"/>
      <c r="I44" s="194" t="n"/>
      <c r="J44" s="194" t="n"/>
      <c r="K44" s="194" t="n"/>
      <c r="L44" s="194" t="n"/>
      <c r="M44" s="194" t="n"/>
      <c r="N44" s="194" t="n"/>
      <c r="O44" s="194" t="n"/>
      <c r="P44" s="194" t="n"/>
      <c r="Q44" s="194" t="n"/>
      <c r="R44" s="194" t="n"/>
      <c r="S44" s="194" t="n"/>
      <c r="T44" s="194" t="n"/>
      <c r="U44" s="194" t="n"/>
      <c r="V44" s="194" t="n"/>
      <c r="W44" s="194" t="n"/>
      <c r="X44" s="194" t="n"/>
      <c r="Y44" s="195" t="n"/>
      <c r="Z44" s="4051" t="n"/>
      <c r="AA44" s="195" t="n"/>
      <c r="AB44" s="4052" t="n"/>
      <c r="AC44" s="195" t="n"/>
      <c r="AD44" s="4053" t="n">
        <v>0</v>
      </c>
      <c r="AE44" s="1059" t="n"/>
      <c r="AF44" s="4054" t="n">
        <v>0</v>
      </c>
      <c r="AG44" s="194" t="n"/>
      <c r="AH44" s="1059" t="n"/>
      <c r="AI44" s="4054" t="n">
        <v>0</v>
      </c>
      <c r="AJ44" s="194" t="n"/>
      <c r="AK44" s="1059" t="n"/>
      <c r="AL44" s="816" t="n"/>
      <c r="AM44" s="197" t="n"/>
      <c r="AN44" s="816" t="n"/>
      <c r="AO44" s="197" t="n"/>
      <c r="AP44" s="816" t="n"/>
      <c r="AQ44" s="197" t="n"/>
      <c r="AR44" s="816" t="n"/>
      <c r="AS44" s="197" t="n"/>
      <c r="AT44" s="2430" t="n"/>
      <c r="AU44" s="1059" t="n"/>
      <c r="AV44" s="1894" t="n"/>
      <c r="AW44" s="1059" t="n"/>
      <c r="AX44" s="816" t="n">
        <v>0</v>
      </c>
      <c r="AY44" s="197" t="n"/>
      <c r="AZ44" s="816" t="n"/>
      <c r="BA44" s="197" t="n"/>
      <c r="BB44" s="816" t="n">
        <v>0</v>
      </c>
      <c r="BC44" s="197" t="n"/>
      <c r="BD44" s="816" t="n"/>
      <c r="BE44" s="197" t="n"/>
      <c r="BF44" s="816" t="n"/>
      <c r="BG44" s="197" t="n"/>
      <c r="BH44" s="816" t="n">
        <v>0</v>
      </c>
      <c r="BI44" s="197" t="n"/>
      <c r="BJ44" s="816" t="n"/>
      <c r="BK44" s="197" t="n"/>
      <c r="BL44" s="816" t="n"/>
      <c r="BM44" s="197" t="n"/>
      <c r="BN44" s="1236" t="n"/>
      <c r="BO44" s="191" t="n"/>
      <c r="BP44" s="197" t="n"/>
      <c r="BQ44" s="1" t="n"/>
      <c r="BR44" s="1" t="n"/>
    </row>
    <row r="45">
      <c r="A45" s="355" t="n"/>
      <c r="B45" s="4021" t="n">
        <v>2</v>
      </c>
      <c r="C45" s="613" t="n"/>
      <c r="D45" s="4022" t="inlineStr">
        <is>
          <t>Компонент учреждения образования</t>
        </is>
      </c>
      <c r="E45" s="585" t="n"/>
      <c r="F45" s="585" t="n"/>
      <c r="G45" s="585" t="n"/>
      <c r="H45" s="585" t="n"/>
      <c r="I45" s="585" t="n"/>
      <c r="J45" s="585" t="n"/>
      <c r="K45" s="585" t="n"/>
      <c r="L45" s="585" t="n"/>
      <c r="M45" s="585" t="n"/>
      <c r="N45" s="585" t="n"/>
      <c r="O45" s="585" t="n"/>
      <c r="P45" s="585" t="n"/>
      <c r="Q45" s="585" t="n"/>
      <c r="R45" s="585" t="n"/>
      <c r="S45" s="585" t="n"/>
      <c r="T45" s="585" t="n"/>
      <c r="U45" s="585" t="n"/>
      <c r="V45" s="585" t="n"/>
      <c r="W45" s="585" t="n"/>
      <c r="X45" s="585" t="n"/>
      <c r="Y45" s="586" t="n"/>
      <c r="Z45" s="4023" t="n"/>
      <c r="AA45" s="586" t="n"/>
      <c r="AB45" s="4024" t="n"/>
      <c r="AC45" s="586" t="n"/>
      <c r="AD45" s="4025" t="n"/>
      <c r="AE45" s="613" t="n"/>
      <c r="AF45" s="4026" t="n"/>
      <c r="AG45" s="585" t="n"/>
      <c r="AH45" s="613" t="n"/>
      <c r="AI45" s="4026" t="n"/>
      <c r="AJ45" s="585" t="n"/>
      <c r="AK45" s="613" t="n"/>
      <c r="AL45" s="4027" t="n"/>
      <c r="AM45" s="613" t="n"/>
      <c r="AN45" s="4027" t="n"/>
      <c r="AO45" s="613" t="n"/>
      <c r="AP45" s="4027" t="n"/>
      <c r="AQ45" s="613" t="n"/>
      <c r="AR45" s="4027" t="n"/>
      <c r="AS45" s="613" t="n"/>
      <c r="AT45" s="4028" t="n"/>
      <c r="AU45" s="613" t="n"/>
      <c r="AV45" s="4027" t="n"/>
      <c r="AW45" s="613" t="n"/>
      <c r="AX45" s="4027" t="n"/>
      <c r="AY45" s="613" t="n"/>
      <c r="AZ45" s="4027" t="n"/>
      <c r="BA45" s="613" t="n"/>
      <c r="BB45" s="4027" t="n">
        <v>0</v>
      </c>
      <c r="BC45" s="613" t="n"/>
      <c r="BD45" s="4027" t="n">
        <v>0</v>
      </c>
      <c r="BE45" s="613" t="n"/>
      <c r="BF45" s="4027" t="n">
        <v>0</v>
      </c>
      <c r="BG45" s="613" t="n"/>
      <c r="BH45" s="4027" t="n">
        <v>0</v>
      </c>
      <c r="BI45" s="613" t="n"/>
      <c r="BJ45" s="4027" t="n">
        <v>0</v>
      </c>
      <c r="BK45" s="613" t="n"/>
      <c r="BL45" s="4027" t="n">
        <v>0</v>
      </c>
      <c r="BM45" s="613" t="n"/>
      <c r="BN45" s="4055" t="n"/>
      <c r="BO45" s="585" t="n"/>
      <c r="BP45" s="613" t="n"/>
      <c r="BQ45" s="1" t="n"/>
      <c r="BR45" s="1" t="n"/>
    </row>
    <row r="46">
      <c r="A46" s="355" t="n"/>
      <c r="B46" s="4056" t="inlineStr">
        <is>
          <t>2.1</t>
        </is>
      </c>
      <c r="C46" s="124" t="n"/>
      <c r="D46" s="4057" t="inlineStr">
        <is>
          <t>Иностранный язык для делового и профессионального общения</t>
        </is>
      </c>
      <c r="E46" s="123" t="n"/>
      <c r="F46" s="123" t="n"/>
      <c r="G46" s="123" t="n"/>
      <c r="H46" s="123" t="n"/>
      <c r="I46" s="123" t="n"/>
      <c r="J46" s="123" t="n"/>
      <c r="K46" s="123" t="n"/>
      <c r="L46" s="123" t="n"/>
      <c r="M46" s="123" t="n"/>
      <c r="N46" s="123" t="n"/>
      <c r="O46" s="123" t="n"/>
      <c r="P46" s="123" t="n"/>
      <c r="Q46" s="123" t="n"/>
      <c r="R46" s="123" t="n"/>
      <c r="S46" s="123" t="n"/>
      <c r="T46" s="123" t="n"/>
      <c r="U46" s="123" t="n"/>
      <c r="V46" s="123" t="n"/>
      <c r="W46" s="123" t="n"/>
      <c r="X46" s="123" t="n"/>
      <c r="Y46" s="161" t="n"/>
      <c r="Z46" s="4058" t="n">
        <v>1</v>
      </c>
      <c r="AA46" s="161" t="n"/>
      <c r="AB46" s="4059" t="n"/>
      <c r="AC46" s="161" t="n"/>
      <c r="AD46" s="4060" t="n">
        <v>108</v>
      </c>
      <c r="AE46" s="124" t="n"/>
      <c r="AF46" s="4061" t="n">
        <v>52</v>
      </c>
      <c r="AG46" s="123" t="n"/>
      <c r="AH46" s="124" t="n"/>
      <c r="AI46" s="4061" t="n">
        <v>16</v>
      </c>
      <c r="AJ46" s="123" t="n"/>
      <c r="AK46" s="124" t="n"/>
      <c r="AL46" s="4062" t="n"/>
      <c r="AM46" s="139" t="n"/>
      <c r="AN46" s="4062" t="n"/>
      <c r="AO46" s="139" t="n"/>
      <c r="AP46" s="4062" t="n">
        <v>16</v>
      </c>
      <c r="AQ46" s="139" t="n"/>
      <c r="AR46" s="4062" t="n"/>
      <c r="AS46" s="139" t="n"/>
      <c r="AT46" s="4063" t="n"/>
      <c r="AU46" s="124" t="n"/>
      <c r="AV46" s="4064" t="n">
        <v>108</v>
      </c>
      <c r="AW46" s="124" t="n"/>
      <c r="AX46" s="4062" t="n">
        <v>16</v>
      </c>
      <c r="AY46" s="139" t="n"/>
      <c r="AZ46" s="4062" t="n">
        <v>3</v>
      </c>
      <c r="BA46" s="139" t="n"/>
      <c r="BB46" s="4062" t="n">
        <v>0</v>
      </c>
      <c r="BC46" s="139" t="n"/>
      <c r="BD46" s="4062" t="n"/>
      <c r="BE46" s="139" t="n"/>
      <c r="BF46" s="4062" t="n"/>
      <c r="BG46" s="139" t="n"/>
      <c r="BH46" s="4062" t="n">
        <v>0</v>
      </c>
      <c r="BI46" s="139" t="n"/>
      <c r="BJ46" s="4062" t="n"/>
      <c r="BK46" s="139" t="n"/>
      <c r="BL46" s="4062" t="n"/>
      <c r="BM46" s="139" t="n"/>
      <c r="BN46" s="4065" t="inlineStr">
        <is>
          <t>УК-3</t>
        </is>
      </c>
      <c r="BO46" s="206" t="n"/>
      <c r="BP46" s="139" t="n"/>
      <c r="BQ46" s="1" t="n"/>
      <c r="BR46" s="1" t="n"/>
    </row>
    <row r="47">
      <c r="A47" s="355" t="n"/>
      <c r="B47" s="4042" t="inlineStr">
        <is>
          <t>2.2</t>
        </is>
      </c>
      <c r="C47" s="179" t="n"/>
      <c r="D47" s="4043" t="inlineStr">
        <is>
          <t xml:space="preserve">Модуль 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2" t="n"/>
      <c r="Z47" s="4044" t="n"/>
      <c r="AA47" s="132" t="n"/>
      <c r="AB47" s="4045" t="n"/>
      <c r="AC47" s="175" t="n"/>
      <c r="AD47" s="4046" t="n">
        <v>0</v>
      </c>
      <c r="AE47" s="179" t="n"/>
      <c r="AF47" s="4047" t="n">
        <v>0</v>
      </c>
      <c r="AG47" s="131" t="n"/>
      <c r="AH47" s="179" t="n"/>
      <c r="AI47" s="4047" t="n">
        <v>0</v>
      </c>
      <c r="AJ47" s="131" t="n"/>
      <c r="AK47" s="179" t="n"/>
      <c r="AL47" s="4048" t="n">
        <v>0</v>
      </c>
      <c r="AM47" s="179" t="n"/>
      <c r="AN47" s="4048" t="n">
        <v>0</v>
      </c>
      <c r="AO47" s="179" t="n"/>
      <c r="AP47" s="4048" t="n">
        <v>0</v>
      </c>
      <c r="AQ47" s="179" t="n"/>
      <c r="AR47" s="4048" t="n">
        <v>0</v>
      </c>
      <c r="AS47" s="179" t="n"/>
      <c r="AT47" s="2418" t="n"/>
      <c r="AU47" s="1089" t="n"/>
      <c r="AV47" s="4048" t="n"/>
      <c r="AW47" s="179" t="n"/>
      <c r="AX47" s="4048" t="n">
        <v>0</v>
      </c>
      <c r="AY47" s="179" t="n"/>
      <c r="AZ47" s="4048" t="n">
        <v>0</v>
      </c>
      <c r="BA47" s="179" t="n"/>
      <c r="BB47" s="4048" t="n">
        <v>0</v>
      </c>
      <c r="BC47" s="179" t="n"/>
      <c r="BD47" s="4048" t="n">
        <v>0</v>
      </c>
      <c r="BE47" s="179" t="n"/>
      <c r="BF47" s="4048" t="n"/>
      <c r="BG47" s="179" t="n"/>
      <c r="BH47" s="4048" t="n">
        <v>0</v>
      </c>
      <c r="BI47" s="179" t="n"/>
      <c r="BJ47" s="4048" t="n">
        <v>0</v>
      </c>
      <c r="BK47" s="179" t="n"/>
      <c r="BL47" s="4048" t="n"/>
      <c r="BM47" s="179" t="n"/>
      <c r="BN47" s="1634" t="n"/>
      <c r="BO47" s="131" t="n"/>
      <c r="BP47" s="179" t="n"/>
      <c r="BQ47" s="1" t="n"/>
      <c r="BR47" s="1" t="n"/>
    </row>
    <row r="48">
      <c r="A48" s="355" t="n"/>
      <c r="B48" s="4038" t="inlineStr">
        <is>
          <t>2.2.1</t>
        </is>
      </c>
      <c r="C48" s="179" t="n"/>
      <c r="D48" s="1659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2" t="n"/>
      <c r="Z48" s="4039" t="n"/>
      <c r="AA48" s="132" t="n"/>
      <c r="AB48" s="2517" t="n"/>
      <c r="AC48" s="175" t="n"/>
      <c r="AD48" s="4040" t="n">
        <v>0</v>
      </c>
      <c r="AE48" s="179" t="n"/>
      <c r="AF48" s="4041" t="n">
        <v>0</v>
      </c>
      <c r="AG48" s="131" t="n"/>
      <c r="AH48" s="179" t="n"/>
      <c r="AI48" s="4041" t="n">
        <v>0</v>
      </c>
      <c r="AJ48" s="131" t="n"/>
      <c r="AK48" s="179" t="n"/>
      <c r="AL48" s="3733" t="n"/>
      <c r="AM48" s="179" t="n"/>
      <c r="AN48" s="3733" t="n"/>
      <c r="AO48" s="179" t="n"/>
      <c r="AP48" s="3733" t="n"/>
      <c r="AQ48" s="179" t="n"/>
      <c r="AR48" s="3733" t="n"/>
      <c r="AS48" s="179" t="n"/>
      <c r="AT48" s="2422" t="n"/>
      <c r="AU48" s="1089" t="n"/>
      <c r="AV48" s="3733" t="n"/>
      <c r="AW48" s="179" t="n"/>
      <c r="AX48" s="3733" t="n"/>
      <c r="AY48" s="179" t="n"/>
      <c r="AZ48" s="3733" t="n"/>
      <c r="BA48" s="179" t="n"/>
      <c r="BB48" s="3733" t="n">
        <v>0</v>
      </c>
      <c r="BC48" s="179" t="n"/>
      <c r="BD48" s="3733" t="n"/>
      <c r="BE48" s="179" t="n"/>
      <c r="BF48" s="3733" t="n"/>
      <c r="BG48" s="179" t="n"/>
      <c r="BH48" s="3733" t="n">
        <v>0</v>
      </c>
      <c r="BI48" s="179" t="n"/>
      <c r="BJ48" s="3733" t="n"/>
      <c r="BK48" s="179" t="n"/>
      <c r="BL48" s="3733" t="n"/>
      <c r="BM48" s="179" t="n"/>
      <c r="BN48" s="2201" t="n"/>
      <c r="BO48" s="131" t="n"/>
      <c r="BP48" s="179" t="n"/>
      <c r="BQ48" s="1" t="n"/>
      <c r="BR48" s="1" t="n"/>
    </row>
    <row r="49">
      <c r="A49" s="355" t="n"/>
      <c r="B49" s="4038" t="inlineStr">
        <is>
          <t>2.2.2</t>
        </is>
      </c>
      <c r="C49" s="179" t="n"/>
      <c r="D49" s="1659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2" t="n"/>
      <c r="Z49" s="4039" t="n"/>
      <c r="AA49" s="132" t="n"/>
      <c r="AB49" s="2517" t="n"/>
      <c r="AC49" s="175" t="n"/>
      <c r="AD49" s="4040" t="n">
        <v>0</v>
      </c>
      <c r="AE49" s="179" t="n"/>
      <c r="AF49" s="4041" t="n">
        <v>0</v>
      </c>
      <c r="AG49" s="131" t="n"/>
      <c r="AH49" s="179" t="n"/>
      <c r="AI49" s="4041" t="n">
        <v>0</v>
      </c>
      <c r="AJ49" s="131" t="n"/>
      <c r="AK49" s="179" t="n"/>
      <c r="AL49" s="3733" t="n"/>
      <c r="AM49" s="179" t="n"/>
      <c r="AN49" s="3733" t="n"/>
      <c r="AO49" s="179" t="n"/>
      <c r="AP49" s="3733" t="n"/>
      <c r="AQ49" s="179" t="n"/>
      <c r="AR49" s="3733" t="n"/>
      <c r="AS49" s="179" t="n"/>
      <c r="AT49" s="2422" t="n"/>
      <c r="AU49" s="1089" t="n"/>
      <c r="AV49" s="3733" t="n"/>
      <c r="AW49" s="179" t="n"/>
      <c r="AX49" s="3733" t="n"/>
      <c r="AY49" s="179" t="n"/>
      <c r="AZ49" s="3733" t="n"/>
      <c r="BA49" s="179" t="n"/>
      <c r="BB49" s="3733" t="n">
        <v>0</v>
      </c>
      <c r="BC49" s="179" t="n"/>
      <c r="BD49" s="3733" t="n"/>
      <c r="BE49" s="179" t="n"/>
      <c r="BF49" s="3733" t="n"/>
      <c r="BG49" s="179" t="n"/>
      <c r="BH49" s="3733" t="n">
        <v>0</v>
      </c>
      <c r="BI49" s="179" t="n"/>
      <c r="BJ49" s="3733" t="n"/>
      <c r="BK49" s="179" t="n"/>
      <c r="BL49" s="3733" t="n"/>
      <c r="BM49" s="179" t="n"/>
      <c r="BN49" s="2201" t="n"/>
      <c r="BO49" s="131" t="n"/>
      <c r="BP49" s="179" t="n"/>
      <c r="BQ49" s="1" t="n"/>
      <c r="BR49" s="1" t="n"/>
    </row>
    <row r="50">
      <c r="A50" s="355" t="n"/>
      <c r="B50" s="4038" t="inlineStr">
        <is>
          <t>2.2.3</t>
        </is>
      </c>
      <c r="C50" s="179" t="n"/>
      <c r="D50" s="1659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2" t="n"/>
      <c r="Z50" s="4039" t="n"/>
      <c r="AA50" s="132" t="n"/>
      <c r="AB50" s="2517" t="n"/>
      <c r="AC50" s="175" t="n"/>
      <c r="AD50" s="4040" t="n">
        <v>0</v>
      </c>
      <c r="AE50" s="179" t="n"/>
      <c r="AF50" s="4041" t="n">
        <v>0</v>
      </c>
      <c r="AG50" s="131" t="n"/>
      <c r="AH50" s="179" t="n"/>
      <c r="AI50" s="4041" t="n">
        <v>0</v>
      </c>
      <c r="AJ50" s="131" t="n"/>
      <c r="AK50" s="179" t="n"/>
      <c r="AL50" s="3733" t="n"/>
      <c r="AM50" s="179" t="n"/>
      <c r="AN50" s="3733" t="n"/>
      <c r="AO50" s="179" t="n"/>
      <c r="AP50" s="3733" t="n"/>
      <c r="AQ50" s="179" t="n"/>
      <c r="AR50" s="3733" t="n"/>
      <c r="AS50" s="179" t="n"/>
      <c r="AT50" s="2422" t="n"/>
      <c r="AU50" s="1089" t="n"/>
      <c r="AV50" s="3733" t="n"/>
      <c r="AW50" s="179" t="n"/>
      <c r="AX50" s="3733" t="n"/>
      <c r="AY50" s="179" t="n"/>
      <c r="AZ50" s="3733" t="n"/>
      <c r="BA50" s="179" t="n"/>
      <c r="BB50" s="3733" t="n">
        <v>0</v>
      </c>
      <c r="BC50" s="179" t="n"/>
      <c r="BD50" s="3733" t="n"/>
      <c r="BE50" s="179" t="n"/>
      <c r="BF50" s="3733" t="n"/>
      <c r="BG50" s="179" t="n"/>
      <c r="BH50" s="3733" t="n">
        <v>0</v>
      </c>
      <c r="BI50" s="179" t="n"/>
      <c r="BJ50" s="3733" t="n"/>
      <c r="BK50" s="179" t="n"/>
      <c r="BL50" s="3733" t="n"/>
      <c r="BM50" s="179" t="n"/>
      <c r="BN50" s="2201" t="n"/>
      <c r="BO50" s="131" t="n"/>
      <c r="BP50" s="179" t="n"/>
      <c r="BQ50" s="1" t="n"/>
      <c r="BR50" s="1" t="n"/>
    </row>
    <row r="51">
      <c r="A51" s="355" t="n"/>
      <c r="B51" s="4042" t="inlineStr">
        <is>
          <t>2.3</t>
        </is>
      </c>
      <c r="C51" s="179" t="n"/>
      <c r="D51" s="4043" t="inlineStr">
        <is>
          <t xml:space="preserve">Модуль 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2" t="n"/>
      <c r="Z51" s="4044" t="n"/>
      <c r="AA51" s="132" t="n"/>
      <c r="AB51" s="4045" t="n"/>
      <c r="AC51" s="175" t="n"/>
      <c r="AD51" s="4046" t="n">
        <v>0</v>
      </c>
      <c r="AE51" s="179" t="n"/>
      <c r="AF51" s="4047" t="n">
        <v>0</v>
      </c>
      <c r="AG51" s="131" t="n"/>
      <c r="AH51" s="179" t="n"/>
      <c r="AI51" s="4047" t="n">
        <v>0</v>
      </c>
      <c r="AJ51" s="131" t="n"/>
      <c r="AK51" s="179" t="n"/>
      <c r="AL51" s="4048" t="n">
        <v>0</v>
      </c>
      <c r="AM51" s="179" t="n"/>
      <c r="AN51" s="4048" t="n">
        <v>0</v>
      </c>
      <c r="AO51" s="179" t="n"/>
      <c r="AP51" s="4048" t="n">
        <v>0</v>
      </c>
      <c r="AQ51" s="179" t="n"/>
      <c r="AR51" s="4048" t="n">
        <v>0</v>
      </c>
      <c r="AS51" s="179" t="n"/>
      <c r="AT51" s="2418" t="n"/>
      <c r="AU51" s="1089" t="n"/>
      <c r="AV51" s="4048" t="n"/>
      <c r="AW51" s="179" t="n"/>
      <c r="AX51" s="4048" t="n">
        <v>0</v>
      </c>
      <c r="AY51" s="179" t="n"/>
      <c r="AZ51" s="4048" t="n">
        <v>0</v>
      </c>
      <c r="BA51" s="179" t="n"/>
      <c r="BB51" s="4048" t="n">
        <v>0</v>
      </c>
      <c r="BC51" s="179" t="n"/>
      <c r="BD51" s="4048" t="n">
        <v>0</v>
      </c>
      <c r="BE51" s="179" t="n"/>
      <c r="BF51" s="4048" t="n"/>
      <c r="BG51" s="179" t="n"/>
      <c r="BH51" s="4048" t="n">
        <v>0</v>
      </c>
      <c r="BI51" s="179" t="n"/>
      <c r="BJ51" s="4048" t="n">
        <v>0</v>
      </c>
      <c r="BK51" s="179" t="n"/>
      <c r="BL51" s="4048" t="n"/>
      <c r="BM51" s="179" t="n"/>
      <c r="BN51" s="1634" t="n"/>
      <c r="BO51" s="131" t="n"/>
      <c r="BP51" s="179" t="n"/>
      <c r="BQ51" s="1" t="n"/>
      <c r="BR51" s="1" t="n"/>
    </row>
    <row r="52">
      <c r="A52" s="355" t="n"/>
      <c r="B52" s="4038" t="inlineStr">
        <is>
          <t>2.3.1</t>
        </is>
      </c>
      <c r="C52" s="179" t="n"/>
      <c r="D52" s="1659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4039" t="n"/>
      <c r="AA52" s="132" t="n"/>
      <c r="AB52" s="2517" t="n"/>
      <c r="AC52" s="175" t="n"/>
      <c r="AD52" s="4040" t="n">
        <v>0</v>
      </c>
      <c r="AE52" s="179" t="n"/>
      <c r="AF52" s="4041" t="n">
        <v>0</v>
      </c>
      <c r="AG52" s="131" t="n"/>
      <c r="AH52" s="179" t="n"/>
      <c r="AI52" s="4041" t="n">
        <v>0</v>
      </c>
      <c r="AJ52" s="131" t="n"/>
      <c r="AK52" s="179" t="n"/>
      <c r="AL52" s="3733" t="n"/>
      <c r="AM52" s="179" t="n"/>
      <c r="AN52" s="3733" t="n"/>
      <c r="AO52" s="179" t="n"/>
      <c r="AP52" s="3733" t="n"/>
      <c r="AQ52" s="179" t="n"/>
      <c r="AR52" s="3733" t="n"/>
      <c r="AS52" s="179" t="n"/>
      <c r="AT52" s="2422" t="n"/>
      <c r="AU52" s="1089" t="n"/>
      <c r="AV52" s="3733" t="n"/>
      <c r="AW52" s="179" t="n"/>
      <c r="AX52" s="3733" t="n"/>
      <c r="AY52" s="179" t="n"/>
      <c r="AZ52" s="3733" t="n"/>
      <c r="BA52" s="179" t="n"/>
      <c r="BB52" s="3733" t="n">
        <v>0</v>
      </c>
      <c r="BC52" s="179" t="n"/>
      <c r="BD52" s="3733" t="n"/>
      <c r="BE52" s="179" t="n"/>
      <c r="BF52" s="3733" t="n"/>
      <c r="BG52" s="179" t="n"/>
      <c r="BH52" s="3733" t="n">
        <v>0</v>
      </c>
      <c r="BI52" s="179" t="n"/>
      <c r="BJ52" s="3733" t="n"/>
      <c r="BK52" s="179" t="n"/>
      <c r="BL52" s="3733" t="n"/>
      <c r="BM52" s="179" t="n"/>
      <c r="BN52" s="2201" t="n"/>
      <c r="BO52" s="131" t="n"/>
      <c r="BP52" s="179" t="n"/>
      <c r="BQ52" s="1" t="n"/>
      <c r="BR52" s="1" t="n"/>
    </row>
    <row r="53">
      <c r="A53" s="355" t="n"/>
      <c r="B53" s="4038" t="inlineStr">
        <is>
          <t>2.3.2</t>
        </is>
      </c>
      <c r="C53" s="179" t="n"/>
      <c r="D53" s="1659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4039" t="n"/>
      <c r="AA53" s="132" t="n"/>
      <c r="AB53" s="2517" t="n"/>
      <c r="AC53" s="175" t="n"/>
      <c r="AD53" s="4040" t="n">
        <v>0</v>
      </c>
      <c r="AE53" s="179" t="n"/>
      <c r="AF53" s="4041" t="n">
        <v>0</v>
      </c>
      <c r="AG53" s="131" t="n"/>
      <c r="AH53" s="179" t="n"/>
      <c r="AI53" s="4041" t="n">
        <v>0</v>
      </c>
      <c r="AJ53" s="131" t="n"/>
      <c r="AK53" s="179" t="n"/>
      <c r="AL53" s="3733" t="n"/>
      <c r="AM53" s="179" t="n"/>
      <c r="AN53" s="3733" t="n"/>
      <c r="AO53" s="179" t="n"/>
      <c r="AP53" s="3733" t="n"/>
      <c r="AQ53" s="179" t="n"/>
      <c r="AR53" s="3733" t="n"/>
      <c r="AS53" s="179" t="n"/>
      <c r="AT53" s="2422" t="n"/>
      <c r="AU53" s="1089" t="n"/>
      <c r="AV53" s="3733" t="n"/>
      <c r="AW53" s="179" t="n"/>
      <c r="AX53" s="3733" t="n"/>
      <c r="AY53" s="179" t="n"/>
      <c r="AZ53" s="3733" t="n"/>
      <c r="BA53" s="179" t="n"/>
      <c r="BB53" s="3733" t="n">
        <v>0</v>
      </c>
      <c r="BC53" s="179" t="n"/>
      <c r="BD53" s="3733" t="n"/>
      <c r="BE53" s="179" t="n"/>
      <c r="BF53" s="3733" t="n"/>
      <c r="BG53" s="179" t="n"/>
      <c r="BH53" s="3733" t="n">
        <v>0</v>
      </c>
      <c r="BI53" s="179" t="n"/>
      <c r="BJ53" s="3733" t="n"/>
      <c r="BK53" s="179" t="n"/>
      <c r="BL53" s="3733" t="n"/>
      <c r="BM53" s="179" t="n"/>
      <c r="BN53" s="3115" t="n"/>
      <c r="BO53" s="191" t="n"/>
      <c r="BP53" s="192" t="n"/>
      <c r="BQ53" s="1" t="n"/>
      <c r="BR53" s="1" t="n"/>
    </row>
    <row r="54">
      <c r="A54" s="355" t="n"/>
      <c r="B54" s="4038" t="inlineStr">
        <is>
          <t>2.3.3</t>
        </is>
      </c>
      <c r="C54" s="179" t="n"/>
      <c r="D54" s="1659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4039" t="n"/>
      <c r="AA54" s="132" t="n"/>
      <c r="AB54" s="2517" t="n"/>
      <c r="AC54" s="175" t="n"/>
      <c r="AD54" s="4040" t="n">
        <v>0</v>
      </c>
      <c r="AE54" s="179" t="n"/>
      <c r="AF54" s="4041" t="n">
        <v>0</v>
      </c>
      <c r="AG54" s="131" t="n"/>
      <c r="AH54" s="179" t="n"/>
      <c r="AI54" s="4041" t="n">
        <v>0</v>
      </c>
      <c r="AJ54" s="131" t="n"/>
      <c r="AK54" s="179" t="n"/>
      <c r="AL54" s="3733" t="n"/>
      <c r="AM54" s="179" t="n"/>
      <c r="AN54" s="3733" t="n"/>
      <c r="AO54" s="179" t="n"/>
      <c r="AP54" s="3733" t="n"/>
      <c r="AQ54" s="179" t="n"/>
      <c r="AR54" s="3733" t="n"/>
      <c r="AS54" s="179" t="n"/>
      <c r="AT54" s="2422" t="n"/>
      <c r="AU54" s="1089" t="n"/>
      <c r="AV54" s="3733" t="n"/>
      <c r="AW54" s="179" t="n"/>
      <c r="AX54" s="3733" t="n">
        <v>0</v>
      </c>
      <c r="AY54" s="179" t="n"/>
      <c r="AZ54" s="3733" t="n"/>
      <c r="BA54" s="179" t="n"/>
      <c r="BB54" s="3733" t="n"/>
      <c r="BC54" s="179" t="n"/>
      <c r="BD54" s="3733" t="n"/>
      <c r="BE54" s="179" t="n"/>
      <c r="BF54" s="3733" t="n"/>
      <c r="BG54" s="179" t="n"/>
      <c r="BH54" s="3733" t="n"/>
      <c r="BI54" s="179" t="n"/>
      <c r="BJ54" s="3733" t="n"/>
      <c r="BK54" s="179" t="n"/>
      <c r="BL54" s="3733" t="n"/>
      <c r="BM54" s="179" t="n"/>
      <c r="BN54" s="2289" t="n"/>
      <c r="BO54" s="206" t="n"/>
      <c r="BP54" s="207" t="n"/>
      <c r="BQ54" s="1" t="n"/>
      <c r="BR54" s="1" t="n"/>
    </row>
    <row r="55">
      <c r="A55" s="355" t="n"/>
      <c r="B55" s="4042" t="inlineStr">
        <is>
          <t>2.4</t>
        </is>
      </c>
      <c r="C55" s="179" t="n"/>
      <c r="D55" s="4043" t="inlineStr">
        <is>
          <t xml:space="preserve">Модуль 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2" t="n"/>
      <c r="Z55" s="4044" t="n"/>
      <c r="AA55" s="132" t="n"/>
      <c r="AB55" s="4045" t="n"/>
      <c r="AC55" s="175" t="n"/>
      <c r="AD55" s="4046" t="n">
        <v>0</v>
      </c>
      <c r="AE55" s="179" t="n"/>
      <c r="AF55" s="4047" t="n"/>
      <c r="AG55" s="131" t="n"/>
      <c r="AH55" s="179" t="n"/>
      <c r="AI55" s="4047" t="n"/>
      <c r="AJ55" s="131" t="n"/>
      <c r="AK55" s="179" t="n"/>
      <c r="AL55" s="4048" t="n">
        <v>0</v>
      </c>
      <c r="AM55" s="179" t="n"/>
      <c r="AN55" s="4048" t="n">
        <v>0</v>
      </c>
      <c r="AO55" s="179" t="n"/>
      <c r="AP55" s="4048" t="n">
        <v>0</v>
      </c>
      <c r="AQ55" s="179" t="n"/>
      <c r="AR55" s="4048" t="n">
        <v>0</v>
      </c>
      <c r="AS55" s="179" t="n"/>
      <c r="AT55" s="2418" t="n"/>
      <c r="AU55" s="1089" t="n"/>
      <c r="AV55" s="4048" t="n"/>
      <c r="AW55" s="179" t="n"/>
      <c r="AX55" s="4048" t="n">
        <v>0</v>
      </c>
      <c r="AY55" s="179" t="n"/>
      <c r="AZ55" s="4048" t="n">
        <v>0</v>
      </c>
      <c r="BA55" s="179" t="n"/>
      <c r="BB55" s="4048" t="n">
        <v>0</v>
      </c>
      <c r="BC55" s="179" t="n"/>
      <c r="BD55" s="4048" t="n">
        <v>0</v>
      </c>
      <c r="BE55" s="179" t="n"/>
      <c r="BF55" s="4048" t="n">
        <v>0</v>
      </c>
      <c r="BG55" s="179" t="n"/>
      <c r="BH55" s="4048" t="n">
        <v>0</v>
      </c>
      <c r="BI55" s="179" t="n"/>
      <c r="BJ55" s="4048" t="n">
        <v>0</v>
      </c>
      <c r="BK55" s="179" t="n"/>
      <c r="BL55" s="4048" t="n">
        <v>0</v>
      </c>
      <c r="BM55" s="179" t="n"/>
      <c r="BN55" s="1634" t="n"/>
      <c r="BO55" s="131" t="n"/>
      <c r="BP55" s="179" t="n"/>
      <c r="BQ55" s="1" t="n"/>
      <c r="BR55" s="1" t="n"/>
    </row>
    <row r="56">
      <c r="A56" s="355" t="n"/>
      <c r="B56" s="4038" t="inlineStr">
        <is>
          <t>2.4.1</t>
        </is>
      </c>
      <c r="C56" s="179" t="n"/>
      <c r="D56" s="1659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2" t="n"/>
      <c r="Z56" s="4039" t="n"/>
      <c r="AA56" s="132" t="n"/>
      <c r="AB56" s="2517" t="n"/>
      <c r="AC56" s="175" t="n"/>
      <c r="AD56" s="4040" t="n">
        <v>0</v>
      </c>
      <c r="AE56" s="179" t="n"/>
      <c r="AF56" s="4041" t="n"/>
      <c r="AG56" s="131" t="n"/>
      <c r="AH56" s="179" t="n"/>
      <c r="AI56" s="4041" t="n"/>
      <c r="AJ56" s="131" t="n"/>
      <c r="AK56" s="179" t="n"/>
      <c r="AL56" s="3733" t="n"/>
      <c r="AM56" s="179" t="n"/>
      <c r="AN56" s="3733" t="n"/>
      <c r="AO56" s="179" t="n"/>
      <c r="AP56" s="3733" t="n"/>
      <c r="AQ56" s="179" t="n"/>
      <c r="AR56" s="4066" t="n"/>
      <c r="AS56" s="132" t="n"/>
      <c r="AT56" s="2783" t="n"/>
      <c r="AU56" s="179" t="n"/>
      <c r="AV56" s="2422" t="n"/>
      <c r="AW56" s="1089" t="n"/>
      <c r="AX56" s="3733" t="n"/>
      <c r="AY56" s="179" t="n"/>
      <c r="AZ56" s="3733" t="n"/>
      <c r="BA56" s="179" t="n"/>
      <c r="BB56" s="3733" t="n">
        <v>0</v>
      </c>
      <c r="BC56" s="179" t="n"/>
      <c r="BD56" s="3733" t="n"/>
      <c r="BE56" s="179" t="n"/>
      <c r="BF56" s="4066" t="n"/>
      <c r="BG56" s="132" t="n"/>
      <c r="BH56" s="3733" t="n">
        <v>0</v>
      </c>
      <c r="BI56" s="179" t="n"/>
      <c r="BJ56" s="3733" t="n"/>
      <c r="BK56" s="179" t="n"/>
      <c r="BL56" s="4066" t="n"/>
      <c r="BM56" s="132" t="n"/>
      <c r="BN56" s="2201" t="n"/>
      <c r="BO56" s="131" t="n"/>
      <c r="BP56" s="179" t="n"/>
      <c r="BQ56" s="1" t="n"/>
      <c r="BR56" s="1" t="n"/>
    </row>
    <row r="57">
      <c r="A57" s="355" t="n"/>
      <c r="B57" s="4038" t="inlineStr">
        <is>
          <t>2.4.2</t>
        </is>
      </c>
      <c r="C57" s="179" t="n"/>
      <c r="D57" s="1659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2" t="n"/>
      <c r="Z57" s="4039" t="n"/>
      <c r="AA57" s="132" t="n"/>
      <c r="AB57" s="2517" t="n"/>
      <c r="AC57" s="175" t="n"/>
      <c r="AD57" s="4040" t="n">
        <v>0</v>
      </c>
      <c r="AE57" s="179" t="n"/>
      <c r="AF57" s="4041" t="n"/>
      <c r="AG57" s="131" t="n"/>
      <c r="AH57" s="179" t="n"/>
      <c r="AI57" s="4041" t="n">
        <v>0</v>
      </c>
      <c r="AJ57" s="131" t="n"/>
      <c r="AK57" s="179" t="n"/>
      <c r="AL57" s="3733" t="n"/>
      <c r="AM57" s="179" t="n"/>
      <c r="AN57" s="3733" t="n"/>
      <c r="AO57" s="179" t="n"/>
      <c r="AP57" s="3733" t="n"/>
      <c r="AQ57" s="179" t="n"/>
      <c r="AR57" s="3733" t="n"/>
      <c r="AS57" s="179" t="n"/>
      <c r="AT57" s="2422" t="n"/>
      <c r="AU57" s="1089" t="n"/>
      <c r="AV57" s="3733" t="n"/>
      <c r="AW57" s="179" t="n"/>
      <c r="AX57" s="3733" t="n"/>
      <c r="AY57" s="179" t="n"/>
      <c r="AZ57" s="3733" t="n"/>
      <c r="BA57" s="179" t="n"/>
      <c r="BB57" s="3733" t="n">
        <v>0</v>
      </c>
      <c r="BC57" s="179" t="n"/>
      <c r="BD57" s="3733" t="n"/>
      <c r="BE57" s="179" t="n"/>
      <c r="BF57" s="3733" t="n"/>
      <c r="BG57" s="179" t="n"/>
      <c r="BH57" s="3733" t="n">
        <v>0</v>
      </c>
      <c r="BI57" s="179" t="n"/>
      <c r="BJ57" s="3733" t="n"/>
      <c r="BK57" s="179" t="n"/>
      <c r="BL57" s="3733" t="n"/>
      <c r="BM57" s="179" t="n"/>
      <c r="BN57" s="2201" t="n"/>
      <c r="BO57" s="131" t="n"/>
      <c r="BP57" s="179" t="n"/>
      <c r="BQ57" s="1" t="n"/>
      <c r="BR57" s="1" t="n"/>
    </row>
    <row r="58">
      <c r="A58" s="355" t="n"/>
      <c r="B58" s="4042" t="inlineStr">
        <is>
          <t>2.5</t>
        </is>
      </c>
      <c r="C58" s="179" t="n"/>
      <c r="D58" s="4043" t="inlineStr">
        <is>
          <t xml:space="preserve">Модуль </t>
        </is>
      </c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2" t="n"/>
      <c r="Z58" s="4044" t="n"/>
      <c r="AA58" s="132" t="n"/>
      <c r="AB58" s="4045" t="n"/>
      <c r="AC58" s="175" t="n"/>
      <c r="AD58" s="4046" t="n">
        <v>0</v>
      </c>
      <c r="AE58" s="179" t="n"/>
      <c r="AF58" s="4047" t="n"/>
      <c r="AG58" s="131" t="n"/>
      <c r="AH58" s="179" t="n"/>
      <c r="AI58" s="4047" t="n"/>
      <c r="AJ58" s="131" t="n"/>
      <c r="AK58" s="179" t="n"/>
      <c r="AL58" s="4048" t="n">
        <v>0</v>
      </c>
      <c r="AM58" s="179" t="n"/>
      <c r="AN58" s="4048" t="n">
        <v>0</v>
      </c>
      <c r="AO58" s="179" t="n"/>
      <c r="AP58" s="4048" t="n">
        <v>0</v>
      </c>
      <c r="AQ58" s="179" t="n"/>
      <c r="AR58" s="4048" t="n">
        <v>0</v>
      </c>
      <c r="AS58" s="179" t="n"/>
      <c r="AT58" s="2418" t="n"/>
      <c r="AU58" s="1089" t="n"/>
      <c r="AV58" s="4048" t="n"/>
      <c r="AW58" s="179" t="n"/>
      <c r="AX58" s="4048" t="n">
        <v>0</v>
      </c>
      <c r="AY58" s="179" t="n"/>
      <c r="AZ58" s="4048" t="n">
        <v>0</v>
      </c>
      <c r="BA58" s="179" t="n"/>
      <c r="BB58" s="4048" t="n">
        <v>0</v>
      </c>
      <c r="BC58" s="179" t="n"/>
      <c r="BD58" s="4048" t="n">
        <v>0</v>
      </c>
      <c r="BE58" s="179" t="n"/>
      <c r="BF58" s="4048" t="n">
        <v>0</v>
      </c>
      <c r="BG58" s="179" t="n"/>
      <c r="BH58" s="4048" t="n">
        <v>0</v>
      </c>
      <c r="BI58" s="179" t="n"/>
      <c r="BJ58" s="4048" t="n">
        <v>0</v>
      </c>
      <c r="BK58" s="179" t="n"/>
      <c r="BL58" s="4048" t="n">
        <v>0</v>
      </c>
      <c r="BM58" s="179" t="n"/>
      <c r="BN58" s="1634" t="n"/>
      <c r="BO58" s="131" t="n"/>
      <c r="BP58" s="179" t="n"/>
      <c r="BQ58" s="1" t="n"/>
      <c r="BR58" s="1" t="n"/>
    </row>
    <row r="59">
      <c r="A59" s="355" t="n"/>
      <c r="B59" s="4038" t="inlineStr">
        <is>
          <t>2.5.1</t>
        </is>
      </c>
      <c r="C59" s="179" t="n"/>
      <c r="D59" s="1659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1" t="n"/>
      <c r="X59" s="131" t="n"/>
      <c r="Y59" s="132" t="n"/>
      <c r="Z59" s="4039" t="n"/>
      <c r="AA59" s="132" t="n"/>
      <c r="AB59" s="2517" t="n"/>
      <c r="AC59" s="175" t="n"/>
      <c r="AD59" s="4040" t="n">
        <v>0</v>
      </c>
      <c r="AE59" s="179" t="n"/>
      <c r="AF59" s="4041" t="n"/>
      <c r="AG59" s="131" t="n"/>
      <c r="AH59" s="179" t="n"/>
      <c r="AI59" s="4041" t="n"/>
      <c r="AJ59" s="131" t="n"/>
      <c r="AK59" s="179" t="n"/>
      <c r="AL59" s="3733" t="n"/>
      <c r="AM59" s="179" t="n"/>
      <c r="AN59" s="3733" t="n"/>
      <c r="AO59" s="179" t="n"/>
      <c r="AP59" s="3733" t="n"/>
      <c r="AQ59" s="179" t="n"/>
      <c r="AR59" s="3733" t="n"/>
      <c r="AS59" s="179" t="n"/>
      <c r="AT59" s="2422" t="n"/>
      <c r="AU59" s="1089" t="n"/>
      <c r="AV59" s="3733" t="n"/>
      <c r="AW59" s="179" t="n"/>
      <c r="AX59" s="3733" t="n"/>
      <c r="AY59" s="179" t="n"/>
      <c r="AZ59" s="3733" t="n"/>
      <c r="BA59" s="179" t="n"/>
      <c r="BB59" s="3733" t="n">
        <v>0</v>
      </c>
      <c r="BC59" s="179" t="n"/>
      <c r="BD59" s="3733" t="n"/>
      <c r="BE59" s="179" t="n"/>
      <c r="BF59" s="3733" t="n"/>
      <c r="BG59" s="179" t="n"/>
      <c r="BH59" s="3733" t="n">
        <v>0</v>
      </c>
      <c r="BI59" s="179" t="n"/>
      <c r="BJ59" s="3733" t="n"/>
      <c r="BK59" s="179" t="n"/>
      <c r="BL59" s="3733" t="n"/>
      <c r="BM59" s="179" t="n"/>
      <c r="BN59" s="2201" t="n"/>
      <c r="BO59" s="131" t="n"/>
      <c r="BP59" s="179" t="n"/>
      <c r="BQ59" s="1" t="n"/>
      <c r="BR59" s="1" t="n"/>
    </row>
    <row r="60">
      <c r="A60" s="355" t="n"/>
      <c r="B60" s="4038" t="inlineStr">
        <is>
          <t>2.5.2</t>
        </is>
      </c>
      <c r="C60" s="179" t="n"/>
      <c r="D60" s="1659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31" t="n"/>
      <c r="Y60" s="132" t="n"/>
      <c r="Z60" s="4039" t="n"/>
      <c r="AA60" s="132" t="n"/>
      <c r="AB60" s="2517" t="n"/>
      <c r="AC60" s="175" t="n"/>
      <c r="AD60" s="4040" t="n">
        <v>0</v>
      </c>
      <c r="AE60" s="179" t="n"/>
      <c r="AF60" s="4041" t="n">
        <v>0</v>
      </c>
      <c r="AG60" s="131" t="n"/>
      <c r="AH60" s="179" t="n"/>
      <c r="AI60" s="4041" t="n">
        <v>0</v>
      </c>
      <c r="AJ60" s="131" t="n"/>
      <c r="AK60" s="179" t="n"/>
      <c r="AL60" s="3733" t="n"/>
      <c r="AM60" s="179" t="n"/>
      <c r="AN60" s="3733" t="n"/>
      <c r="AO60" s="179" t="n"/>
      <c r="AP60" s="3733" t="n"/>
      <c r="AQ60" s="179" t="n"/>
      <c r="AR60" s="3733" t="n"/>
      <c r="AS60" s="179" t="n"/>
      <c r="AT60" s="2422" t="n"/>
      <c r="AU60" s="1089" t="n"/>
      <c r="AV60" s="3733" t="n"/>
      <c r="AW60" s="179" t="n"/>
      <c r="AX60" s="3733" t="n"/>
      <c r="AY60" s="179" t="n"/>
      <c r="AZ60" s="3733" t="n"/>
      <c r="BA60" s="179" t="n"/>
      <c r="BB60" s="3733" t="n">
        <v>0</v>
      </c>
      <c r="BC60" s="179" t="n"/>
      <c r="BD60" s="3733" t="n"/>
      <c r="BE60" s="179" t="n"/>
      <c r="BF60" s="3733" t="n"/>
      <c r="BG60" s="179" t="n"/>
      <c r="BH60" s="3733" t="n">
        <v>0</v>
      </c>
      <c r="BI60" s="179" t="n"/>
      <c r="BJ60" s="3733" t="n"/>
      <c r="BK60" s="179" t="n"/>
      <c r="BL60" s="3733" t="n"/>
      <c r="BM60" s="179" t="n"/>
      <c r="BN60" s="2201" t="n"/>
      <c r="BO60" s="131" t="n"/>
      <c r="BP60" s="179" t="n"/>
      <c r="BQ60" s="1" t="n"/>
      <c r="BR60" s="1" t="n"/>
    </row>
    <row r="61">
      <c r="A61" s="355" t="n"/>
      <c r="B61" s="4038" t="inlineStr">
        <is>
          <t>2.5.3</t>
        </is>
      </c>
      <c r="C61" s="179" t="n"/>
      <c r="D61" s="1659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31" t="n"/>
      <c r="Y61" s="132" t="n"/>
      <c r="Z61" s="4039" t="n"/>
      <c r="AA61" s="132" t="n"/>
      <c r="AB61" s="2517" t="n"/>
      <c r="AC61" s="175" t="n"/>
      <c r="AD61" s="4040" t="n">
        <v>0</v>
      </c>
      <c r="AE61" s="179" t="n"/>
      <c r="AF61" s="4041" t="n">
        <v>0</v>
      </c>
      <c r="AG61" s="131" t="n"/>
      <c r="AH61" s="179" t="n"/>
      <c r="AI61" s="4041" t="n">
        <v>0</v>
      </c>
      <c r="AJ61" s="131" t="n"/>
      <c r="AK61" s="179" t="n"/>
      <c r="AL61" s="3733" t="n"/>
      <c r="AM61" s="179" t="n"/>
      <c r="AN61" s="3733" t="n"/>
      <c r="AO61" s="179" t="n"/>
      <c r="AP61" s="3733" t="n"/>
      <c r="AQ61" s="179" t="n"/>
      <c r="AR61" s="3733" t="n"/>
      <c r="AS61" s="179" t="n"/>
      <c r="AT61" s="2422" t="n"/>
      <c r="AU61" s="1089" t="n"/>
      <c r="AV61" s="3733" t="n"/>
      <c r="AW61" s="179" t="n"/>
      <c r="AX61" s="3733" t="n"/>
      <c r="AY61" s="179" t="n"/>
      <c r="AZ61" s="3733" t="n"/>
      <c r="BA61" s="179" t="n"/>
      <c r="BB61" s="3733" t="n">
        <v>0</v>
      </c>
      <c r="BC61" s="179" t="n"/>
      <c r="BD61" s="3733" t="n">
        <v>0</v>
      </c>
      <c r="BE61" s="179" t="n"/>
      <c r="BF61" s="3733" t="n"/>
      <c r="BG61" s="179" t="n"/>
      <c r="BH61" s="3733" t="n">
        <v>0</v>
      </c>
      <c r="BI61" s="179" t="n"/>
      <c r="BJ61" s="3733" t="n">
        <v>0</v>
      </c>
      <c r="BK61" s="179" t="n"/>
      <c r="BL61" s="3733" t="n"/>
      <c r="BM61" s="179" t="n"/>
      <c r="BN61" s="2201" t="n"/>
      <c r="BO61" s="131" t="n"/>
      <c r="BP61" s="179" t="n"/>
      <c r="BQ61" s="1" t="n"/>
      <c r="BR61" s="1" t="n"/>
    </row>
    <row r="62">
      <c r="A62" s="435" t="n"/>
      <c r="B62" s="4067" t="inlineStr">
        <is>
          <t>2.6</t>
        </is>
      </c>
      <c r="C62" s="179" t="n"/>
      <c r="D62" s="4068" t="inlineStr">
        <is>
          <t>Дополнительные виды обучения</t>
        </is>
      </c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31" t="n"/>
      <c r="Y62" s="132" t="n"/>
      <c r="Z62" s="4069" t="n"/>
      <c r="AA62" s="132" t="n"/>
      <c r="AB62" s="4070" t="n"/>
      <c r="AC62" s="175" t="n"/>
      <c r="AD62" s="4071" t="inlineStr">
        <is>
          <t>/</t>
        </is>
      </c>
      <c r="AE62" s="4072" t="n">
        <v>338</v>
      </c>
      <c r="AF62" s="4071" t="inlineStr">
        <is>
          <t>/</t>
        </is>
      </c>
      <c r="AG62" s="4073" t="n">
        <v>218</v>
      </c>
      <c r="AH62" s="1089" t="n"/>
      <c r="AI62" s="4071" t="inlineStr">
        <is>
          <t>/</t>
        </is>
      </c>
      <c r="AJ62" s="4074">
        <f>AJ63+AJ64+AJ65</f>
        <v/>
      </c>
      <c r="AK62" s="1089" t="n"/>
      <c r="AL62" s="4075" t="inlineStr">
        <is>
          <t>/</t>
        </is>
      </c>
      <c r="AM62" s="4076">
        <f>AM63+AM64+AM65</f>
        <v/>
      </c>
      <c r="AN62" s="4075" t="inlineStr">
        <is>
          <t>/</t>
        </is>
      </c>
      <c r="AO62" s="4076">
        <f>AO63+AO64+AO65</f>
        <v/>
      </c>
      <c r="AP62" s="4075" t="inlineStr">
        <is>
          <t>/</t>
        </is>
      </c>
      <c r="AQ62" s="4076">
        <f>AQ63+AQ64+AQ65</f>
        <v/>
      </c>
      <c r="AR62" s="4075" t="inlineStr">
        <is>
          <t>/</t>
        </is>
      </c>
      <c r="AS62" s="4076" t="n">
        <v>10</v>
      </c>
      <c r="AT62" s="4077" t="n"/>
      <c r="AU62" s="4078" t="n"/>
      <c r="AV62" s="4079" t="n"/>
      <c r="AW62" s="4078" t="n"/>
      <c r="AX62" s="4079" t="n"/>
      <c r="AY62" s="4078" t="n"/>
      <c r="AZ62" s="4079" t="n"/>
      <c r="BA62" s="4078" t="n"/>
      <c r="BB62" s="4079" t="inlineStr">
        <is>
          <t>/</t>
        </is>
      </c>
      <c r="BC62" s="4072" t="n">
        <v>266</v>
      </c>
      <c r="BD62" s="4079" t="inlineStr">
        <is>
          <t>/</t>
        </is>
      </c>
      <c r="BE62" s="4072" t="n">
        <v>46</v>
      </c>
      <c r="BF62" s="4079" t="inlineStr">
        <is>
          <t>/</t>
        </is>
      </c>
      <c r="BG62" s="4080" t="n">
        <v>7</v>
      </c>
      <c r="BH62" s="4081" t="inlineStr">
        <is>
          <t>/</t>
        </is>
      </c>
      <c r="BI62" s="4072" t="n">
        <v>72</v>
      </c>
      <c r="BJ62" s="4079" t="inlineStr">
        <is>
          <t>/</t>
        </is>
      </c>
      <c r="BK62" s="4072" t="n">
        <v>14</v>
      </c>
      <c r="BL62" s="4079" t="inlineStr">
        <is>
          <t>/</t>
        </is>
      </c>
      <c r="BM62" s="4082" t="n">
        <v>2</v>
      </c>
      <c r="BN62" s="4083" t="n"/>
      <c r="BO62" s="131" t="n"/>
      <c r="BP62" s="179" t="n"/>
      <c r="BQ62" s="1957" t="n"/>
      <c r="BR62" s="1957" t="n"/>
    </row>
    <row r="63">
      <c r="A63" s="435" t="n"/>
      <c r="B63" s="4084" t="inlineStr">
        <is>
          <t>2.6.1</t>
        </is>
      </c>
      <c r="C63" s="179" t="n"/>
      <c r="D63" s="4085" t="inlineStr">
        <is>
          <t>Философия и методология науки *</t>
        </is>
      </c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31" t="n"/>
      <c r="Y63" s="132" t="n"/>
      <c r="Z63" s="4081" t="inlineStr">
        <is>
          <t>/</t>
        </is>
      </c>
      <c r="AA63" s="4082" t="n">
        <v>2</v>
      </c>
      <c r="AB63" s="4086" t="n"/>
      <c r="AC63" s="4087" t="n"/>
      <c r="AD63" s="4081" t="inlineStr">
        <is>
          <t>/</t>
        </is>
      </c>
      <c r="AE63" s="4083" t="n">
        <v>124</v>
      </c>
      <c r="AF63" s="4081" t="inlineStr">
        <is>
          <t>/</t>
        </is>
      </c>
      <c r="AG63" s="4088" t="n">
        <v>72</v>
      </c>
      <c r="AH63" s="1089" t="n"/>
      <c r="AI63" s="4081" t="inlineStr">
        <is>
          <t>/</t>
        </is>
      </c>
      <c r="AJ63" s="4089" t="n">
        <v>20</v>
      </c>
      <c r="AK63" s="1089" t="n"/>
      <c r="AL63" s="4075" t="inlineStr">
        <is>
          <t>/</t>
        </is>
      </c>
      <c r="AM63" s="4090" t="n">
        <v>10</v>
      </c>
      <c r="AN63" s="4075" t="n"/>
      <c r="AO63" s="4090" t="n"/>
      <c r="AP63" s="4091" t="n"/>
      <c r="AQ63" s="4090" t="n"/>
      <c r="AR63" s="4075" t="inlineStr">
        <is>
          <t>/</t>
        </is>
      </c>
      <c r="AS63" s="4092" t="n">
        <v>10</v>
      </c>
      <c r="AT63" s="4093" t="n"/>
      <c r="AU63" s="4094" t="n"/>
      <c r="AV63" s="4095" t="n"/>
      <c r="AW63" s="4094" t="n"/>
      <c r="AX63" s="4095" t="n"/>
      <c r="AY63" s="4094" t="n"/>
      <c r="AZ63" s="4095" t="n"/>
      <c r="BA63" s="4094" t="n"/>
      <c r="BB63" s="4095" t="inlineStr">
        <is>
          <t>/</t>
        </is>
      </c>
      <c r="BC63" s="4083" t="n">
        <v>124</v>
      </c>
      <c r="BD63" s="4095" t="inlineStr">
        <is>
          <t>/</t>
        </is>
      </c>
      <c r="BE63" s="4083" t="n">
        <v>20</v>
      </c>
      <c r="BF63" s="4095" t="inlineStr">
        <is>
          <t>/</t>
        </is>
      </c>
      <c r="BG63" s="4082" t="n">
        <v>3</v>
      </c>
      <c r="BH63" s="4081" t="n"/>
      <c r="BI63" s="4083" t="n"/>
      <c r="BJ63" s="4095" t="n"/>
      <c r="BK63" s="4083" t="n"/>
      <c r="BL63" s="4095" t="n"/>
      <c r="BM63" s="4082" t="n"/>
      <c r="BN63" s="4083" t="inlineStr">
        <is>
          <t>УК-1</t>
        </is>
      </c>
      <c r="BO63" s="131" t="n"/>
      <c r="BP63" s="179" t="n"/>
      <c r="BQ63" s="1957" t="n"/>
      <c r="BR63" s="1957" t="n"/>
    </row>
    <row r="64">
      <c r="A64" s="435" t="n"/>
      <c r="B64" s="4084" t="inlineStr">
        <is>
          <t>2.6.2</t>
        </is>
      </c>
      <c r="C64" s="179" t="n"/>
      <c r="D64" s="4085" t="inlineStr">
        <is>
          <t>Иностранный язык *</t>
        </is>
      </c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1" t="n"/>
      <c r="V64" s="131" t="n"/>
      <c r="W64" s="131" t="n"/>
      <c r="X64" s="131" t="n"/>
      <c r="Y64" s="132" t="n"/>
      <c r="Z64" s="4081" t="inlineStr">
        <is>
          <t>/</t>
        </is>
      </c>
      <c r="AA64" s="4082" t="n">
        <v>2</v>
      </c>
      <c r="AB64" s="4086" t="n"/>
      <c r="AC64" s="4087" t="n"/>
      <c r="AD64" s="4081" t="inlineStr">
        <is>
          <t>/</t>
        </is>
      </c>
      <c r="AE64" s="4083" t="n">
        <v>142</v>
      </c>
      <c r="AF64" s="4081" t="inlineStr">
        <is>
          <t>/</t>
        </is>
      </c>
      <c r="AG64" s="4088" t="n">
        <v>96</v>
      </c>
      <c r="AH64" s="1089" t="n"/>
      <c r="AI64" s="4081" t="inlineStr">
        <is>
          <t>/</t>
        </is>
      </c>
      <c r="AJ64" s="4089" t="n">
        <v>26</v>
      </c>
      <c r="AK64" s="1089" t="n"/>
      <c r="AL64" s="4075" t="n"/>
      <c r="AM64" s="4090" t="n"/>
      <c r="AN64" s="4075" t="n"/>
      <c r="AO64" s="4090" t="n"/>
      <c r="AP64" s="4096" t="inlineStr">
        <is>
          <t>/</t>
        </is>
      </c>
      <c r="AQ64" s="4090" t="n">
        <v>26</v>
      </c>
      <c r="AR64" s="4096" t="n"/>
      <c r="AS64" s="4092" t="n"/>
      <c r="AT64" s="4093" t="n"/>
      <c r="AU64" s="4094" t="n"/>
      <c r="AV64" s="4095" t="n"/>
      <c r="AW64" s="4094" t="n"/>
      <c r="AX64" s="4095" t="n"/>
      <c r="AY64" s="4094" t="n"/>
      <c r="AZ64" s="4095" t="n"/>
      <c r="BA64" s="4094" t="n"/>
      <c r="BB64" s="4095" t="inlineStr">
        <is>
          <t>/</t>
        </is>
      </c>
      <c r="BC64" s="4083" t="n">
        <v>142</v>
      </c>
      <c r="BD64" s="4095" t="inlineStr">
        <is>
          <t>/</t>
        </is>
      </c>
      <c r="BE64" s="4083" t="n">
        <v>26</v>
      </c>
      <c r="BF64" s="4095" t="inlineStr">
        <is>
          <t>/</t>
        </is>
      </c>
      <c r="BG64" s="4082" t="n">
        <v>4</v>
      </c>
      <c r="BH64" s="4081" t="n"/>
      <c r="BI64" s="4083" t="n"/>
      <c r="BJ64" s="4095" t="n"/>
      <c r="BK64" s="4083" t="n"/>
      <c r="BL64" s="4095" t="n"/>
      <c r="BM64" s="4082" t="n"/>
      <c r="BN64" s="4083" t="inlineStr">
        <is>
          <t>УК-3</t>
        </is>
      </c>
      <c r="BO64" s="131" t="n"/>
      <c r="BP64" s="179" t="n"/>
      <c r="BQ64" s="1957" t="n"/>
      <c r="BR64" s="1957" t="n"/>
    </row>
    <row r="65">
      <c r="A65" s="435" t="n"/>
      <c r="B65" s="4097" t="inlineStr">
        <is>
          <t>2.6.3</t>
        </is>
      </c>
      <c r="C65" s="1059" t="n"/>
      <c r="D65" s="4098" t="inlineStr">
        <is>
          <t>Основы информационных технологий  *</t>
        </is>
      </c>
      <c r="E65" s="194" t="n"/>
      <c r="F65" s="194" t="n"/>
      <c r="G65" s="194" t="n"/>
      <c r="H65" s="194" t="n"/>
      <c r="I65" s="194" t="n"/>
      <c r="J65" s="194" t="n"/>
      <c r="K65" s="194" t="n"/>
      <c r="L65" s="194" t="n"/>
      <c r="M65" s="194" t="n"/>
      <c r="N65" s="194" t="n"/>
      <c r="O65" s="194" t="n"/>
      <c r="P65" s="194" t="n"/>
      <c r="Q65" s="194" t="n"/>
      <c r="R65" s="194" t="n"/>
      <c r="S65" s="194" t="n"/>
      <c r="T65" s="194" t="n"/>
      <c r="U65" s="194" t="n"/>
      <c r="V65" s="194" t="n"/>
      <c r="W65" s="194" t="n"/>
      <c r="X65" s="194" t="n"/>
      <c r="Y65" s="195" t="n"/>
      <c r="Z65" s="4099" t="n"/>
      <c r="AA65" s="4100" t="n"/>
      <c r="AB65" s="4101" t="inlineStr">
        <is>
          <t>/</t>
        </is>
      </c>
      <c r="AC65" s="4102" t="inlineStr">
        <is>
          <t>3 д</t>
        </is>
      </c>
      <c r="AD65" s="4103" t="inlineStr">
        <is>
          <t>/</t>
        </is>
      </c>
      <c r="AE65" s="4104" t="n">
        <v>72</v>
      </c>
      <c r="AF65" s="4103" t="inlineStr">
        <is>
          <t>/</t>
        </is>
      </c>
      <c r="AG65" s="4104" t="n">
        <v>50</v>
      </c>
      <c r="AH65" s="1059" t="n"/>
      <c r="AI65" s="4103" t="inlineStr">
        <is>
          <t>/</t>
        </is>
      </c>
      <c r="AJ65" s="4105" t="n">
        <v>14</v>
      </c>
      <c r="AK65" s="1059" t="n"/>
      <c r="AL65" s="4106" t="inlineStr">
        <is>
          <t>/</t>
        </is>
      </c>
      <c r="AM65" s="4107" t="n">
        <v>8</v>
      </c>
      <c r="AN65" s="4106" t="inlineStr">
        <is>
          <t>/</t>
        </is>
      </c>
      <c r="AO65" s="4107" t="n">
        <v>6</v>
      </c>
      <c r="AP65" s="4108" t="n"/>
      <c r="AQ65" s="4107" t="n"/>
      <c r="AR65" s="4108" t="n"/>
      <c r="AS65" s="4102" t="n"/>
      <c r="AT65" s="4109" t="n"/>
      <c r="AU65" s="4110" t="n"/>
      <c r="AV65" s="4111" t="n"/>
      <c r="AW65" s="4110" t="n"/>
      <c r="AX65" s="4111" t="n"/>
      <c r="AY65" s="4110" t="n"/>
      <c r="AZ65" s="4111" t="n"/>
      <c r="BA65" s="4110" t="n"/>
      <c r="BB65" s="4112" t="n"/>
      <c r="BC65" s="4110" t="n"/>
      <c r="BD65" s="4112" t="n"/>
      <c r="BE65" s="4110" t="n"/>
      <c r="BF65" s="4112" t="n"/>
      <c r="BG65" s="4100" t="n"/>
      <c r="BH65" s="4103" t="inlineStr">
        <is>
          <t>/</t>
        </is>
      </c>
      <c r="BI65" s="4104" t="n">
        <v>72</v>
      </c>
      <c r="BJ65" s="4111" t="inlineStr">
        <is>
          <t>/</t>
        </is>
      </c>
      <c r="BK65" s="4104" t="n">
        <v>14</v>
      </c>
      <c r="BL65" s="4111" t="inlineStr">
        <is>
          <t>/</t>
        </is>
      </c>
      <c r="BM65" s="4113" t="n">
        <v>2</v>
      </c>
      <c r="BN65" s="4104" t="inlineStr">
        <is>
          <t>УК-2</t>
        </is>
      </c>
      <c r="BO65" s="194" t="n"/>
      <c r="BP65" s="1059" t="n"/>
      <c r="BQ65" s="1957" t="n"/>
      <c r="BR65" s="1957" t="n"/>
    </row>
    <row r="66">
      <c r="A66" s="355" t="n"/>
      <c r="B66" s="4114" t="n"/>
      <c r="C66" s="356" t="n"/>
      <c r="D66" s="356" t="n"/>
      <c r="E66" s="356" t="n"/>
      <c r="F66" s="356" t="n"/>
      <c r="G66" s="356" t="n"/>
      <c r="H66" s="356" t="n"/>
      <c r="I66" s="356" t="n"/>
      <c r="J66" s="356" t="n"/>
      <c r="K66" s="356" t="n"/>
      <c r="L66" s="356" t="n"/>
      <c r="M66" s="356" t="n"/>
      <c r="N66" s="356" t="n"/>
      <c r="O66" s="356" t="n"/>
      <c r="P66" s="356" t="n"/>
      <c r="Q66" s="356" t="n"/>
      <c r="R66" s="356" t="n"/>
      <c r="S66" s="356" t="n"/>
      <c r="T66" s="356" t="n"/>
      <c r="U66" s="356" t="n"/>
      <c r="V66" s="356" t="n"/>
      <c r="W66" s="356" t="n"/>
      <c r="X66" s="356" t="n"/>
      <c r="Y66" s="356" t="n"/>
      <c r="Z66" s="356" t="n"/>
      <c r="AA66" s="356" t="n"/>
      <c r="AB66" s="356" t="n"/>
      <c r="AC66" s="356" t="n"/>
      <c r="AD66" s="356" t="n"/>
      <c r="AE66" s="356" t="n"/>
      <c r="AF66" s="356" t="n"/>
      <c r="AG66" s="356" t="n"/>
      <c r="AH66" s="356" t="n"/>
      <c r="AI66" s="356" t="n"/>
      <c r="AJ66" s="356" t="n"/>
      <c r="AK66" s="356" t="n"/>
      <c r="AL66" s="356" t="n"/>
      <c r="AM66" s="356" t="n"/>
      <c r="AN66" s="356" t="n"/>
      <c r="AO66" s="356" t="n"/>
      <c r="AP66" s="356" t="n"/>
      <c r="AQ66" s="356" t="n"/>
      <c r="AR66" s="356" t="n"/>
      <c r="AS66" s="356" t="n"/>
      <c r="AT66" s="356" t="n"/>
      <c r="AU66" s="356" t="n"/>
      <c r="AV66" s="356" t="n"/>
      <c r="AW66" s="356" t="n"/>
      <c r="AX66" s="356" t="n"/>
      <c r="AY66" s="356" t="n"/>
      <c r="AZ66" s="356" t="n"/>
      <c r="BA66" s="356" t="n"/>
      <c r="BB66" s="356" t="n"/>
      <c r="BC66" s="356" t="n"/>
      <c r="BD66" s="356" t="n"/>
      <c r="BE66" s="356" t="n"/>
      <c r="BF66" s="356" t="n"/>
      <c r="BG66" s="356" t="n"/>
      <c r="BH66" s="356" t="n"/>
      <c r="BI66" s="356" t="n"/>
      <c r="BJ66" s="356" t="n"/>
      <c r="BK66" s="356" t="n"/>
      <c r="BL66" s="356" t="n"/>
      <c r="BM66" s="356" t="n"/>
      <c r="BN66" s="355" t="n"/>
      <c r="BO66" s="355" t="n"/>
      <c r="BP66" s="355" t="n"/>
      <c r="BQ66" s="1" t="n"/>
      <c r="BR66" s="1" t="n"/>
    </row>
    <row r="67">
      <c r="A67" s="355" t="n"/>
      <c r="B67" s="4115" t="inlineStr">
        <is>
          <t>Количество часов учебных занятий</t>
        </is>
      </c>
      <c r="C67" s="123" t="n"/>
      <c r="D67" s="123" t="n"/>
      <c r="E67" s="123" t="n"/>
      <c r="F67" s="123" t="n"/>
      <c r="G67" s="123" t="n"/>
      <c r="H67" s="123" t="n"/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23" t="n"/>
      <c r="AB67" s="123" t="n"/>
      <c r="AC67" s="123" t="n"/>
      <c r="AD67" s="123" t="n"/>
      <c r="AE67" s="123" t="n"/>
      <c r="AF67" s="4034" t="n"/>
      <c r="AG67" s="123" t="n"/>
      <c r="AH67" s="124" t="n"/>
      <c r="AI67" s="4034" t="n"/>
      <c r="AJ67" s="123" t="n"/>
      <c r="AK67" s="124" t="n"/>
      <c r="AL67" s="4037" t="n"/>
      <c r="AM67" s="124" t="n"/>
      <c r="AN67" s="4037" t="n"/>
      <c r="AO67" s="124" t="n"/>
      <c r="AP67" s="4037" t="n"/>
      <c r="AQ67" s="124" t="n"/>
      <c r="AR67" s="4037" t="n"/>
      <c r="AS67" s="124" t="n"/>
      <c r="AT67" s="4037" t="n"/>
      <c r="AU67" s="124" t="n"/>
      <c r="AV67" s="4037" t="n"/>
      <c r="AW67" s="124" t="n"/>
      <c r="AX67" s="4037" t="n"/>
      <c r="AY67" s="124" t="n"/>
      <c r="AZ67" s="4037" t="n"/>
      <c r="BA67" s="124" t="n"/>
      <c r="BB67" s="4037" t="n"/>
      <c r="BC67" s="124" t="n"/>
      <c r="BD67" s="4037" t="n"/>
      <c r="BE67" s="124" t="n"/>
      <c r="BF67" s="4037" t="n"/>
      <c r="BG67" s="124" t="n"/>
      <c r="BH67" s="4037" t="n"/>
      <c r="BI67" s="124" t="n"/>
      <c r="BJ67" s="4037" t="n"/>
      <c r="BK67" s="124" t="n"/>
      <c r="BL67" s="4037" t="n"/>
      <c r="BM67" s="124" t="n"/>
      <c r="BN67" s="4116" t="n"/>
      <c r="BO67" s="101" t="n"/>
      <c r="BP67" s="104" t="n"/>
      <c r="BQ67" s="1" t="n"/>
      <c r="BR67" s="1" t="n"/>
    </row>
    <row r="68">
      <c r="A68" s="355" t="n"/>
      <c r="B68" s="4117" t="inlineStr">
        <is>
          <t>Количество часов учебных занятий в неделю</t>
        </is>
      </c>
      <c r="C68" s="131" t="n"/>
      <c r="D68" s="131" t="n"/>
      <c r="E68" s="131" t="n"/>
      <c r="F68" s="131" t="n"/>
      <c r="G68" s="131" t="n"/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31" t="n"/>
      <c r="X68" s="131" t="n"/>
      <c r="Y68" s="131" t="n"/>
      <c r="Z68" s="131" t="n"/>
      <c r="AA68" s="131" t="n"/>
      <c r="AB68" s="131" t="n"/>
      <c r="AC68" s="131" t="n"/>
      <c r="AD68" s="131" t="n"/>
      <c r="AE68" s="131" t="n"/>
      <c r="AF68" s="4047" t="n"/>
      <c r="AG68" s="131" t="n"/>
      <c r="AH68" s="179" t="n"/>
      <c r="AI68" s="4041" t="n"/>
      <c r="AJ68" s="131" t="n"/>
      <c r="AK68" s="179" t="n"/>
      <c r="AL68" s="3733" t="n"/>
      <c r="AM68" s="179" t="n"/>
      <c r="AN68" s="3733" t="n"/>
      <c r="AO68" s="179" t="n"/>
      <c r="AP68" s="4118" t="n">
        <v>0</v>
      </c>
      <c r="AQ68" s="179" t="n"/>
      <c r="AR68" s="4048" t="n"/>
      <c r="AS68" s="179" t="n"/>
      <c r="AT68" s="3733" t="n"/>
      <c r="AU68" s="179" t="n"/>
      <c r="AV68" s="4118" t="n">
        <v>0</v>
      </c>
      <c r="AW68" s="179" t="n"/>
      <c r="AX68" s="4048" t="n"/>
      <c r="AY68" s="179" t="n"/>
      <c r="AZ68" s="4119" t="n">
        <v>0</v>
      </c>
      <c r="BA68" s="179" t="n"/>
      <c r="BB68" s="4118" t="n">
        <v>0</v>
      </c>
      <c r="BC68" s="179" t="n"/>
      <c r="BD68" s="4048" t="n"/>
      <c r="BE68" s="179" t="n"/>
      <c r="BF68" s="4119" t="n">
        <v>0</v>
      </c>
      <c r="BG68" s="179" t="n"/>
      <c r="BH68" s="4118" t="n">
        <v>0</v>
      </c>
      <c r="BI68" s="179" t="n"/>
      <c r="BJ68" s="4048" t="n"/>
      <c r="BK68" s="179" t="n"/>
      <c r="BL68" s="4119" t="n">
        <v>0</v>
      </c>
      <c r="BM68" s="179" t="n"/>
      <c r="BN68" s="116" t="n"/>
      <c r="BO68" s="1" t="n"/>
      <c r="BP68" s="114" t="n"/>
      <c r="BQ68" s="1" t="n"/>
      <c r="BR68" s="1" t="n"/>
    </row>
    <row r="69">
      <c r="A69" s="355" t="n"/>
      <c r="B69" s="4117" t="inlineStr">
        <is>
          <t>Количество курсовых проектов</t>
        </is>
      </c>
      <c r="C69" s="131" t="n"/>
      <c r="D69" s="131" t="n"/>
      <c r="E69" s="131" t="n"/>
      <c r="F69" s="131" t="n"/>
      <c r="G69" s="131" t="n"/>
      <c r="H69" s="131" t="n"/>
      <c r="I69" s="131" t="n"/>
      <c r="J69" s="131" t="n"/>
      <c r="K69" s="131" t="n"/>
      <c r="L69" s="131" t="n"/>
      <c r="M69" s="131" t="n"/>
      <c r="N69" s="131" t="n"/>
      <c r="O69" s="131" t="n"/>
      <c r="P69" s="131" t="n"/>
      <c r="Q69" s="131" t="n"/>
      <c r="R69" s="131" t="n"/>
      <c r="S69" s="131" t="n"/>
      <c r="T69" s="131" t="n"/>
      <c r="U69" s="131" t="n"/>
      <c r="V69" s="131" t="n"/>
      <c r="W69" s="131" t="n"/>
      <c r="X69" s="131" t="n"/>
      <c r="Y69" s="131" t="n"/>
      <c r="Z69" s="131" t="n"/>
      <c r="AA69" s="131" t="n"/>
      <c r="AB69" s="131" t="n"/>
      <c r="AC69" s="131" t="n"/>
      <c r="AD69" s="131" t="n"/>
      <c r="AE69" s="131" t="n"/>
      <c r="AF69" s="4047" t="n"/>
      <c r="AG69" s="131" t="n"/>
      <c r="AH69" s="179" t="n"/>
      <c r="AI69" s="4041" t="n"/>
      <c r="AJ69" s="131" t="n"/>
      <c r="AK69" s="179" t="n"/>
      <c r="AL69" s="3733" t="n"/>
      <c r="AM69" s="179" t="n"/>
      <c r="AN69" s="3733" t="n"/>
      <c r="AO69" s="179" t="n"/>
      <c r="AP69" s="3733" t="n"/>
      <c r="AQ69" s="179" t="n"/>
      <c r="AR69" s="3733" t="n"/>
      <c r="AS69" s="179" t="n"/>
      <c r="AT69" s="3733" t="n"/>
      <c r="AU69" s="179" t="n"/>
      <c r="AV69" s="3733" t="n"/>
      <c r="AW69" s="179" t="n"/>
      <c r="AX69" s="3733" t="n"/>
      <c r="AY69" s="179" t="n"/>
      <c r="AZ69" s="3733" t="n"/>
      <c r="BA69" s="179" t="n"/>
      <c r="BB69" s="3733" t="n"/>
      <c r="BC69" s="179" t="n"/>
      <c r="BD69" s="3733" t="n"/>
      <c r="BE69" s="179" t="n"/>
      <c r="BF69" s="3733" t="n"/>
      <c r="BG69" s="179" t="n"/>
      <c r="BH69" s="3733" t="n"/>
      <c r="BI69" s="179" t="n"/>
      <c r="BJ69" s="3733" t="n"/>
      <c r="BK69" s="179" t="n"/>
      <c r="BL69" s="3733" t="n"/>
      <c r="BM69" s="179" t="n"/>
      <c r="BN69" s="116" t="n"/>
      <c r="BO69" s="1" t="n"/>
      <c r="BP69" s="114" t="n"/>
      <c r="BQ69" s="1" t="n"/>
      <c r="BR69" s="1" t="n"/>
    </row>
    <row r="70">
      <c r="A70" s="355" t="n"/>
      <c r="B70" s="4117" t="inlineStr">
        <is>
          <t>Количество курсовых работ</t>
        </is>
      </c>
      <c r="C70" s="131" t="n"/>
      <c r="D70" s="131" t="n"/>
      <c r="E70" s="131" t="n"/>
      <c r="F70" s="131" t="n"/>
      <c r="G70" s="131" t="n"/>
      <c r="H70" s="131" t="n"/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131" t="n"/>
      <c r="X70" s="131" t="n"/>
      <c r="Y70" s="131" t="n"/>
      <c r="Z70" s="131" t="n"/>
      <c r="AA70" s="131" t="n"/>
      <c r="AB70" s="131" t="n"/>
      <c r="AC70" s="131" t="n"/>
      <c r="AD70" s="131" t="n"/>
      <c r="AE70" s="131" t="n"/>
      <c r="AF70" s="4047" t="n"/>
      <c r="AG70" s="131" t="n"/>
      <c r="AH70" s="179" t="n"/>
      <c r="AI70" s="4041" t="n"/>
      <c r="AJ70" s="131" t="n"/>
      <c r="AK70" s="179" t="n"/>
      <c r="AL70" s="3733" t="n"/>
      <c r="AM70" s="179" t="n"/>
      <c r="AN70" s="3733" t="n"/>
      <c r="AO70" s="179" t="n"/>
      <c r="AP70" s="3733" t="n"/>
      <c r="AQ70" s="179" t="n"/>
      <c r="AR70" s="3733" t="n"/>
      <c r="AS70" s="179" t="n"/>
      <c r="AT70" s="3733" t="n"/>
      <c r="AU70" s="179" t="n"/>
      <c r="AV70" s="3733" t="n"/>
      <c r="AW70" s="179" t="n"/>
      <c r="AX70" s="3733" t="n"/>
      <c r="AY70" s="179" t="n"/>
      <c r="AZ70" s="3733" t="n"/>
      <c r="BA70" s="179" t="n"/>
      <c r="BB70" s="3733" t="n"/>
      <c r="BC70" s="179" t="n"/>
      <c r="BD70" s="3733" t="n"/>
      <c r="BE70" s="179" t="n"/>
      <c r="BF70" s="3733" t="n"/>
      <c r="BG70" s="179" t="n"/>
      <c r="BH70" s="3733" t="n"/>
      <c r="BI70" s="179" t="n"/>
      <c r="BJ70" s="3733" t="n"/>
      <c r="BK70" s="179" t="n"/>
      <c r="BL70" s="3733" t="n"/>
      <c r="BM70" s="179" t="n"/>
      <c r="BN70" s="116" t="n"/>
      <c r="BO70" s="1" t="n"/>
      <c r="BP70" s="114" t="n"/>
      <c r="BQ70" s="1" t="n"/>
      <c r="BR70" s="1" t="n"/>
    </row>
    <row r="71">
      <c r="A71" s="355" t="n"/>
      <c r="B71" s="4117" t="inlineStr">
        <is>
          <t>Количество экзаменов</t>
        </is>
      </c>
      <c r="C71" s="131" t="n"/>
      <c r="D71" s="131" t="n"/>
      <c r="E71" s="131" t="n"/>
      <c r="F71" s="131" t="n"/>
      <c r="G71" s="131" t="n"/>
      <c r="H71" s="131" t="n"/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131" t="n"/>
      <c r="X71" s="131" t="n"/>
      <c r="Y71" s="131" t="n"/>
      <c r="Z71" s="131" t="n"/>
      <c r="AA71" s="131" t="n"/>
      <c r="AB71" s="131" t="n"/>
      <c r="AC71" s="131" t="n"/>
      <c r="AD71" s="131" t="n"/>
      <c r="AE71" s="131" t="n"/>
      <c r="AF71" s="4047" t="n"/>
      <c r="AG71" s="131" t="n"/>
      <c r="AH71" s="179" t="n"/>
      <c r="AI71" s="4041" t="n"/>
      <c r="AJ71" s="131" t="n"/>
      <c r="AK71" s="179" t="n"/>
      <c r="AL71" s="3733" t="n"/>
      <c r="AM71" s="179" t="n"/>
      <c r="AN71" s="3733" t="n"/>
      <c r="AO71" s="179" t="n"/>
      <c r="AP71" s="3733" t="n"/>
      <c r="AQ71" s="179" t="n"/>
      <c r="AR71" s="3733" t="n"/>
      <c r="AS71" s="179" t="n"/>
      <c r="AT71" s="3733" t="n"/>
      <c r="AU71" s="179" t="n"/>
      <c r="AV71" s="3733" t="n"/>
      <c r="AW71" s="179" t="n"/>
      <c r="AX71" s="3733" t="n"/>
      <c r="AY71" s="179" t="n"/>
      <c r="AZ71" s="3733" t="n"/>
      <c r="BA71" s="179" t="n"/>
      <c r="BB71" s="3733" t="n"/>
      <c r="BC71" s="179" t="n"/>
      <c r="BD71" s="3733" t="n"/>
      <c r="BE71" s="179" t="n"/>
      <c r="BF71" s="3733" t="n"/>
      <c r="BG71" s="179" t="n"/>
      <c r="BH71" s="3733" t="n"/>
      <c r="BI71" s="179" t="n"/>
      <c r="BJ71" s="3733" t="n"/>
      <c r="BK71" s="179" t="n"/>
      <c r="BL71" s="3733" t="n"/>
      <c r="BM71" s="179" t="n"/>
      <c r="BN71" s="116" t="n"/>
      <c r="BO71" s="1" t="n"/>
      <c r="BP71" s="114" t="n"/>
      <c r="BQ71" s="1" t="n"/>
      <c r="BR71" s="1" t="n"/>
    </row>
    <row r="72">
      <c r="A72" s="355" t="n"/>
      <c r="B72" s="4120" t="inlineStr">
        <is>
          <t>Количество зачетов</t>
        </is>
      </c>
      <c r="C72" s="194" t="n"/>
      <c r="D72" s="194" t="n"/>
      <c r="E72" s="194" t="n"/>
      <c r="F72" s="194" t="n"/>
      <c r="G72" s="194" t="n"/>
      <c r="H72" s="194" t="n"/>
      <c r="I72" s="194" t="n"/>
      <c r="J72" s="194" t="n"/>
      <c r="K72" s="194" t="n"/>
      <c r="L72" s="194" t="n"/>
      <c r="M72" s="194" t="n"/>
      <c r="N72" s="194" t="n"/>
      <c r="O72" s="194" t="n"/>
      <c r="P72" s="194" t="n"/>
      <c r="Q72" s="194" t="n"/>
      <c r="R72" s="194" t="n"/>
      <c r="S72" s="194" t="n"/>
      <c r="T72" s="194" t="n"/>
      <c r="U72" s="194" t="n"/>
      <c r="V72" s="194" t="n"/>
      <c r="W72" s="194" t="n"/>
      <c r="X72" s="194" t="n"/>
      <c r="Y72" s="194" t="n"/>
      <c r="Z72" s="194" t="n"/>
      <c r="AA72" s="194" t="n"/>
      <c r="AB72" s="194" t="n"/>
      <c r="AC72" s="194" t="n"/>
      <c r="AD72" s="194" t="n"/>
      <c r="AE72" s="194" t="n"/>
      <c r="AF72" s="4121" t="n"/>
      <c r="AG72" s="194" t="n"/>
      <c r="AH72" s="1059" t="n"/>
      <c r="AI72" s="4054" t="n"/>
      <c r="AJ72" s="194" t="n"/>
      <c r="AK72" s="1059" t="n"/>
      <c r="AL72" s="1894" t="n"/>
      <c r="AM72" s="1059" t="n"/>
      <c r="AN72" s="1894" t="n"/>
      <c r="AO72" s="1059" t="n"/>
      <c r="AP72" s="1894" t="n"/>
      <c r="AQ72" s="1059" t="n"/>
      <c r="AR72" s="1894" t="n"/>
      <c r="AS72" s="1059" t="n"/>
      <c r="AT72" s="1894" t="n"/>
      <c r="AU72" s="1059" t="n"/>
      <c r="AV72" s="1894" t="n"/>
      <c r="AW72" s="1059" t="n"/>
      <c r="AX72" s="1894" t="n"/>
      <c r="AY72" s="1059" t="n"/>
      <c r="AZ72" s="1894" t="n"/>
      <c r="BA72" s="1059" t="n"/>
      <c r="BB72" s="1894" t="n"/>
      <c r="BC72" s="1059" t="n"/>
      <c r="BD72" s="1894" t="n"/>
      <c r="BE72" s="1059" t="n"/>
      <c r="BF72" s="1894" t="n"/>
      <c r="BG72" s="1059" t="n"/>
      <c r="BH72" s="1894" t="n"/>
      <c r="BI72" s="1059" t="n"/>
      <c r="BJ72" s="1894" t="n"/>
      <c r="BK72" s="1059" t="n"/>
      <c r="BL72" s="1894" t="n"/>
      <c r="BM72" s="1059" t="n"/>
      <c r="BN72" s="325" t="n"/>
      <c r="BO72" s="44" t="n"/>
      <c r="BP72" s="137" t="n"/>
      <c r="BQ72" s="1" t="n"/>
      <c r="BR72" s="1" t="n"/>
    </row>
    <row r="73">
      <c r="A73" s="355" t="n"/>
      <c r="B73" s="356" t="n"/>
      <c r="C73" s="356" t="n"/>
      <c r="D73" s="356" t="n"/>
      <c r="E73" s="356" t="n"/>
      <c r="F73" s="356" t="n"/>
      <c r="G73" s="356" t="n"/>
      <c r="H73" s="356" t="n"/>
      <c r="I73" s="356" t="n"/>
      <c r="J73" s="356" t="n"/>
      <c r="K73" s="356" t="n"/>
      <c r="L73" s="356" t="n"/>
      <c r="M73" s="356" t="n"/>
      <c r="N73" s="356" t="n"/>
      <c r="O73" s="356" t="n"/>
      <c r="P73" s="356" t="n"/>
      <c r="Q73" s="356" t="n"/>
      <c r="R73" s="356" t="n"/>
      <c r="S73" s="356" t="n"/>
      <c r="T73" s="356" t="n"/>
      <c r="U73" s="356" t="n"/>
      <c r="V73" s="356" t="n"/>
      <c r="W73" s="356" t="n"/>
      <c r="X73" s="356" t="n"/>
      <c r="Y73" s="356" t="n"/>
      <c r="Z73" s="356" t="n"/>
      <c r="AA73" s="356" t="n"/>
      <c r="AB73" s="356" t="n"/>
      <c r="AC73" s="356" t="n"/>
      <c r="AD73" s="356" t="n"/>
      <c r="AE73" s="4122" t="n"/>
      <c r="AF73" s="4122" t="n"/>
      <c r="AG73" s="4122" t="n"/>
      <c r="AH73" s="4122" t="n"/>
      <c r="AI73" s="4122" t="n"/>
      <c r="AJ73" s="4122" t="n"/>
      <c r="AK73" s="4122" t="n"/>
      <c r="AL73" s="4122" t="n"/>
      <c r="AM73" s="4122" t="n"/>
      <c r="AN73" s="4122" t="n"/>
      <c r="AO73" s="4122" t="n"/>
      <c r="AP73" s="4122" t="n"/>
      <c r="AQ73" s="4122" t="n"/>
      <c r="AR73" s="4122" t="n"/>
      <c r="AS73" s="4122" t="n"/>
      <c r="AT73" s="356" t="n"/>
      <c r="AU73" s="356" t="n"/>
      <c r="AV73" s="356" t="n"/>
      <c r="AW73" s="356" t="n"/>
      <c r="AX73" s="356" t="n"/>
      <c r="AY73" s="356" t="n"/>
      <c r="AZ73" s="356" t="n"/>
      <c r="BA73" s="356" t="n"/>
      <c r="BB73" s="356" t="n"/>
      <c r="BC73" s="356" t="n"/>
      <c r="BD73" s="356" t="n"/>
      <c r="BE73" s="356" t="n"/>
      <c r="BF73" s="356" t="n"/>
      <c r="BG73" s="356" t="n"/>
      <c r="BH73" s="356" t="n"/>
      <c r="BI73" s="356" t="n"/>
      <c r="BJ73" s="356" t="n"/>
      <c r="BK73" s="356" t="n"/>
      <c r="BL73" s="356" t="n"/>
      <c r="BM73" s="356" t="n"/>
      <c r="BN73" s="356" t="n"/>
      <c r="BO73" s="356" t="n"/>
      <c r="BP73" s="356" t="n"/>
      <c r="BQ73" s="356" t="n"/>
      <c r="BR73" s="355" t="n"/>
    </row>
    <row r="74">
      <c r="A74" s="504" t="n"/>
      <c r="B74" s="706" t="inlineStr">
        <is>
          <t>IV. Производственная практика</t>
        </is>
      </c>
      <c r="C74" s="585" t="n"/>
      <c r="D74" s="585" t="n"/>
      <c r="E74" s="585" t="n"/>
      <c r="F74" s="585" t="n"/>
      <c r="G74" s="585" t="n"/>
      <c r="H74" s="585" t="n"/>
      <c r="I74" s="585" t="n"/>
      <c r="J74" s="585" t="n"/>
      <c r="K74" s="585" t="n"/>
      <c r="L74" s="585" t="n"/>
      <c r="M74" s="585" t="n"/>
      <c r="N74" s="585" t="n"/>
      <c r="O74" s="585" t="n"/>
      <c r="P74" s="585" t="n"/>
      <c r="Q74" s="585" t="n"/>
      <c r="R74" s="585" t="n"/>
      <c r="S74" s="585" t="n"/>
      <c r="T74" s="585" t="n"/>
      <c r="U74" s="585" t="n"/>
      <c r="V74" s="585" t="n"/>
      <c r="W74" s="585" t="n"/>
      <c r="X74" s="585" t="n"/>
      <c r="Y74" s="585" t="n"/>
      <c r="Z74" s="585" t="n"/>
      <c r="AA74" s="585" t="n"/>
      <c r="AB74" s="585" t="n"/>
      <c r="AC74" s="585" t="n"/>
      <c r="AD74" s="613" t="n"/>
      <c r="AE74" s="580" t="inlineStr">
        <is>
          <t>V. Магистерская диссертация</t>
        </is>
      </c>
      <c r="AF74" s="585" t="n"/>
      <c r="AG74" s="585" t="n"/>
      <c r="AH74" s="585" t="n"/>
      <c r="AI74" s="585" t="n"/>
      <c r="AJ74" s="585" t="n"/>
      <c r="AK74" s="585" t="n"/>
      <c r="AL74" s="585" t="n"/>
      <c r="AM74" s="585" t="n"/>
      <c r="AN74" s="585" t="n"/>
      <c r="AO74" s="585" t="n"/>
      <c r="AP74" s="585" t="n"/>
      <c r="AQ74" s="585" t="n"/>
      <c r="AR74" s="585" t="n"/>
      <c r="AS74" s="585" t="n"/>
      <c r="AT74" s="585" t="n"/>
      <c r="AU74" s="613" t="n"/>
      <c r="AV74" s="584" t="inlineStr">
        <is>
          <t xml:space="preserve">VI. Итоговая аттестация </t>
        </is>
      </c>
      <c r="AW74" s="585" t="n"/>
      <c r="AX74" s="585" t="n"/>
      <c r="AY74" s="585" t="n"/>
      <c r="AZ74" s="585" t="n"/>
      <c r="BA74" s="585" t="n"/>
      <c r="BB74" s="585" t="n"/>
      <c r="BC74" s="585" t="n"/>
      <c r="BD74" s="585" t="n"/>
      <c r="BE74" s="585" t="n"/>
      <c r="BF74" s="585" t="n"/>
      <c r="BG74" s="585" t="n"/>
      <c r="BH74" s="585" t="n"/>
      <c r="BI74" s="585" t="n"/>
      <c r="BJ74" s="585" t="n"/>
      <c r="BK74" s="585" t="n"/>
      <c r="BL74" s="585" t="n"/>
      <c r="BM74" s="585" t="n"/>
      <c r="BN74" s="585" t="n"/>
      <c r="BO74" s="585" t="n"/>
      <c r="BP74" s="586" t="n"/>
      <c r="BQ74" s="1" t="n"/>
      <c r="BR74" s="1" t="n"/>
    </row>
    <row r="75">
      <c r="A75" s="355" t="n"/>
      <c r="B75" s="4123" t="inlineStr">
        <is>
          <t>Название практики</t>
        </is>
      </c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613" t="n"/>
      <c r="O75" s="4124" t="inlineStr">
        <is>
          <t>Семестр</t>
        </is>
      </c>
      <c r="P75" s="4125" t="n"/>
      <c r="Q75" s="4125" t="n"/>
      <c r="R75" s="4126" t="n"/>
      <c r="S75" s="4127" t="inlineStr">
        <is>
          <t>Недель</t>
        </is>
      </c>
      <c r="T75" s="585" t="n"/>
      <c r="U75" s="613" t="n"/>
      <c r="V75" s="4127" t="inlineStr">
        <is>
          <t>Зачетных единиц</t>
        </is>
      </c>
      <c r="W75" s="585" t="n"/>
      <c r="X75" s="585" t="n"/>
      <c r="Y75" s="585" t="n"/>
      <c r="Z75" s="585" t="n"/>
      <c r="AA75" s="585" t="n"/>
      <c r="AB75" s="585" t="n"/>
      <c r="AC75" s="585" t="n"/>
      <c r="AD75" s="613" t="n"/>
      <c r="AE75" s="4128" t="inlineStr">
        <is>
          <t>Семестр</t>
        </is>
      </c>
      <c r="AF75" s="585" t="n"/>
      <c r="AG75" s="585" t="n"/>
      <c r="AH75" s="585" t="n"/>
      <c r="AI75" s="585" t="n"/>
      <c r="AJ75" s="585" t="n"/>
      <c r="AK75" s="585" t="n"/>
      <c r="AL75" s="4127" t="inlineStr">
        <is>
          <t>Недель</t>
        </is>
      </c>
      <c r="AM75" s="585" t="n"/>
      <c r="AN75" s="585" t="n"/>
      <c r="AO75" s="613" t="n"/>
      <c r="AP75" s="4129" t="inlineStr">
        <is>
          <t>Зачетных единиц</t>
        </is>
      </c>
      <c r="AQ75" s="585" t="n"/>
      <c r="AR75" s="585" t="n"/>
      <c r="AS75" s="585" t="n"/>
      <c r="AT75" s="585" t="n"/>
      <c r="AU75" s="613" t="n"/>
      <c r="AV75" s="4130" t="inlineStr">
        <is>
          <t>Защита магистерской диссертации</t>
        </is>
      </c>
      <c r="AW75" s="1" t="n"/>
      <c r="AX75" s="1" t="n"/>
      <c r="AY75" s="1" t="n"/>
      <c r="AZ75" s="1" t="n"/>
      <c r="BA75" s="1" t="n"/>
      <c r="BB75" s="1" t="n"/>
      <c r="BC75" s="1" t="n"/>
      <c r="BD75" s="1" t="n"/>
      <c r="BE75" s="1" t="n"/>
      <c r="BF75" s="1" t="n"/>
      <c r="BG75" s="1" t="n"/>
      <c r="BH75" s="1" t="n"/>
      <c r="BI75" s="1" t="n"/>
      <c r="BJ75" s="1" t="n"/>
      <c r="BK75" s="1" t="n"/>
      <c r="BL75" s="1" t="n"/>
      <c r="BM75" s="1" t="n"/>
      <c r="BN75" s="1" t="n"/>
      <c r="BO75" s="1" t="n"/>
      <c r="BP75" s="114" t="n"/>
      <c r="BQ75" s="1" t="n"/>
      <c r="BR75" s="1" t="n"/>
    </row>
    <row r="76">
      <c r="A76" s="355" t="n"/>
      <c r="B76" s="4131" t="inlineStr">
        <is>
          <t>Научно-исследовательская</t>
        </is>
      </c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585" t="n"/>
      <c r="N76" s="613" t="n"/>
      <c r="O76" s="4132" t="n">
        <v>3</v>
      </c>
      <c r="P76" s="585" t="n"/>
      <c r="Q76" s="585" t="n"/>
      <c r="R76" s="613" t="n"/>
      <c r="S76" s="4132" t="n">
        <v>2</v>
      </c>
      <c r="T76" s="585" t="n"/>
      <c r="U76" s="613" t="n"/>
      <c r="V76" s="4132" t="n">
        <v>3</v>
      </c>
      <c r="W76" s="585" t="n"/>
      <c r="X76" s="585" t="n"/>
      <c r="Y76" s="585" t="n"/>
      <c r="Z76" s="585" t="n"/>
      <c r="AA76" s="585" t="n"/>
      <c r="AB76" s="585" t="n"/>
      <c r="AC76" s="585" t="n"/>
      <c r="AD76" s="613" t="n"/>
      <c r="AE76" s="4133" t="n">
        <v>3</v>
      </c>
      <c r="AF76" s="585" t="n"/>
      <c r="AG76" s="585" t="n"/>
      <c r="AH76" s="585" t="n"/>
      <c r="AI76" s="585" t="n"/>
      <c r="AJ76" s="585" t="n"/>
      <c r="AK76" s="585" t="n"/>
      <c r="AL76" s="4134" t="n">
        <v>8</v>
      </c>
      <c r="AM76" s="44" t="n"/>
      <c r="AN76" s="44" t="n"/>
      <c r="AO76" s="249" t="n"/>
      <c r="AP76" s="4135" t="n">
        <v>12</v>
      </c>
      <c r="AQ76" s="585" t="n"/>
      <c r="AR76" s="585" t="n"/>
      <c r="AS76" s="585" t="n"/>
      <c r="AT76" s="585" t="n"/>
      <c r="AU76" s="613" t="n"/>
      <c r="AV76" s="325" t="n"/>
      <c r="AW76" s="44" t="n"/>
      <c r="AX76" s="44" t="n"/>
      <c r="AY76" s="44" t="n"/>
      <c r="AZ76" s="44" t="n"/>
      <c r="BA76" s="44" t="n"/>
      <c r="BB76" s="44" t="n"/>
      <c r="BC76" s="44" t="n"/>
      <c r="BD76" s="44" t="n"/>
      <c r="BE76" s="44" t="n"/>
      <c r="BF76" s="44" t="n"/>
      <c r="BG76" s="44" t="n"/>
      <c r="BH76" s="44" t="n"/>
      <c r="BI76" s="44" t="n"/>
      <c r="BJ76" s="44" t="n"/>
      <c r="BK76" s="44" t="n"/>
      <c r="BL76" s="44" t="n"/>
      <c r="BM76" s="44" t="n"/>
      <c r="BN76" s="44" t="n"/>
      <c r="BO76" s="44" t="n"/>
      <c r="BP76" s="137" t="n"/>
      <c r="BQ76" s="1" t="n"/>
      <c r="BR76" s="1" t="n"/>
    </row>
    <row r="77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  <c r="AJ77" s="10" t="n"/>
      <c r="AK77" s="10" t="n"/>
      <c r="AL77" s="10" t="n"/>
      <c r="AM77" s="10" t="n"/>
      <c r="AN77" s="10" t="n"/>
      <c r="AO77" s="10" t="n"/>
      <c r="AP77" s="10" t="n"/>
      <c r="AQ77" s="10" t="n"/>
      <c r="AR77" s="10" t="n"/>
      <c r="AS77" s="10" t="n"/>
      <c r="AT77" s="10" t="n"/>
      <c r="AU77" s="10" t="n"/>
      <c r="AV77" s="10" t="n"/>
      <c r="AW77" s="10" t="n"/>
      <c r="AX77" s="10" t="n"/>
      <c r="AY77" s="10" t="n"/>
      <c r="AZ77" s="10" t="n"/>
      <c r="BA77" s="10" t="n"/>
      <c r="BB77" s="10" t="n"/>
      <c r="BC77" s="10" t="n"/>
      <c r="BD77" s="10" t="n"/>
      <c r="BE77" s="10" t="n"/>
      <c r="BF77" s="10" t="n"/>
      <c r="BG77" s="10" t="n"/>
      <c r="BH77" s="10" t="n"/>
      <c r="BI77" s="10" t="n"/>
      <c r="BJ77" s="10" t="n"/>
      <c r="BK77" s="10" t="n"/>
      <c r="BL77" s="10" t="n"/>
      <c r="BM77" s="10" t="n"/>
      <c r="BN77" s="509" t="n"/>
      <c r="BO77" s="509" t="n"/>
      <c r="BP77" s="509" t="n"/>
      <c r="BQ77" s="10" t="n"/>
      <c r="BR77" s="10" t="n"/>
    </row>
    <row r="78">
      <c r="A78" s="90" t="n"/>
      <c r="B78" s="14" t="inlineStr">
        <is>
          <t>VII. Матрица компетенций</t>
        </is>
      </c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  <c r="AZ78" s="1" t="n"/>
      <c r="BA78" s="1" t="n"/>
      <c r="BB78" s="1" t="n"/>
      <c r="BC78" s="1" t="n"/>
      <c r="BD78" s="1" t="n"/>
      <c r="BE78" s="1" t="n"/>
      <c r="BF78" s="1" t="n"/>
      <c r="BG78" s="1" t="n"/>
      <c r="BH78" s="1" t="n"/>
      <c r="BI78" s="1" t="n"/>
      <c r="BJ78" s="1" t="n"/>
      <c r="BK78" s="1" t="n"/>
      <c r="BL78" s="1" t="n"/>
      <c r="BM78" s="1" t="n"/>
      <c r="BN78" s="1" t="n"/>
      <c r="BO78" s="1" t="n"/>
      <c r="BP78" s="1" t="n"/>
      <c r="BQ78" s="90" t="n"/>
      <c r="BR78" s="90" t="n"/>
    </row>
    <row r="79">
      <c r="A79" s="9" t="n"/>
      <c r="B79" s="4136" t="inlineStr">
        <is>
          <t>Код компетенции</t>
        </is>
      </c>
      <c r="C79" s="585" t="n"/>
      <c r="D79" s="585" t="n"/>
      <c r="E79" s="613" t="n"/>
      <c r="F79" s="4137" t="inlineStr">
        <is>
          <t>Наименование компетенции</t>
        </is>
      </c>
      <c r="G79" s="585" t="n"/>
      <c r="H79" s="585" t="n"/>
      <c r="I79" s="585" t="n"/>
      <c r="J79" s="585" t="n"/>
      <c r="K79" s="585" t="n"/>
      <c r="L79" s="585" t="n"/>
      <c r="M79" s="585" t="n"/>
      <c r="N79" s="585" t="n"/>
      <c r="O79" s="585" t="n"/>
      <c r="P79" s="585" t="n"/>
      <c r="Q79" s="585" t="n"/>
      <c r="R79" s="585" t="n"/>
      <c r="S79" s="585" t="n"/>
      <c r="T79" s="585" t="n"/>
      <c r="U79" s="585" t="n"/>
      <c r="V79" s="585" t="n"/>
      <c r="W79" s="585" t="n"/>
      <c r="X79" s="585" t="n"/>
      <c r="Y79" s="585" t="n"/>
      <c r="Z79" s="585" t="n"/>
      <c r="AA79" s="585" t="n"/>
      <c r="AB79" s="585" t="n"/>
      <c r="AC79" s="585" t="n"/>
      <c r="AD79" s="585" t="n"/>
      <c r="AE79" s="585" t="n"/>
      <c r="AF79" s="585" t="n"/>
      <c r="AG79" s="585" t="n"/>
      <c r="AH79" s="585" t="n"/>
      <c r="AI79" s="585" t="n"/>
      <c r="AJ79" s="585" t="n"/>
      <c r="AK79" s="585" t="n"/>
      <c r="AL79" s="585" t="n"/>
      <c r="AM79" s="585" t="n"/>
      <c r="AN79" s="585" t="n"/>
      <c r="AO79" s="585" t="n"/>
      <c r="AP79" s="585" t="n"/>
      <c r="AQ79" s="585" t="n"/>
      <c r="AR79" s="585" t="n"/>
      <c r="AS79" s="585" t="n"/>
      <c r="AT79" s="585" t="n"/>
      <c r="AU79" s="585" t="n"/>
      <c r="AV79" s="585" t="n"/>
      <c r="AW79" s="585" t="n"/>
      <c r="AX79" s="585" t="n"/>
      <c r="AY79" s="585" t="n"/>
      <c r="AZ79" s="585" t="n"/>
      <c r="BA79" s="585" t="n"/>
      <c r="BB79" s="585" t="n"/>
      <c r="BC79" s="585" t="n"/>
      <c r="BD79" s="585" t="n"/>
      <c r="BE79" s="585" t="n"/>
      <c r="BF79" s="585" t="n"/>
      <c r="BG79" s="585" t="n"/>
      <c r="BH79" s="585" t="n"/>
      <c r="BI79" s="585" t="n"/>
      <c r="BJ79" s="585" t="n"/>
      <c r="BK79" s="613" t="n"/>
      <c r="BL79" s="4138" t="inlineStr">
        <is>
          <t>Код модуля, учебной дисциплины</t>
        </is>
      </c>
      <c r="BM79" s="585" t="n"/>
      <c r="BN79" s="585" t="n"/>
      <c r="BO79" s="585" t="n"/>
      <c r="BP79" s="613" t="n"/>
      <c r="BQ79" s="1" t="n"/>
      <c r="BR79" s="1" t="n"/>
    </row>
    <row r="80">
      <c r="A80" s="9" t="n"/>
      <c r="B80" s="4139" t="inlineStr">
        <is>
          <t>УК-1</t>
        </is>
      </c>
      <c r="C80" s="206" t="n"/>
      <c r="D80" s="206" t="n"/>
      <c r="E80" s="139" t="n"/>
      <c r="F80" s="4140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G80" s="123" t="n"/>
      <c r="H80" s="123" t="n"/>
      <c r="I80" s="123" t="n"/>
      <c r="J80" s="123" t="n"/>
      <c r="K80" s="123" t="n"/>
      <c r="L80" s="123" t="n"/>
      <c r="M80" s="123" t="n"/>
      <c r="N80" s="123" t="n"/>
      <c r="O80" s="123" t="n"/>
      <c r="P80" s="123" t="n"/>
      <c r="Q80" s="123" t="n"/>
      <c r="R80" s="123" t="n"/>
      <c r="S80" s="123" t="n"/>
      <c r="T80" s="123" t="n"/>
      <c r="U80" s="123" t="n"/>
      <c r="V80" s="123" t="n"/>
      <c r="W80" s="123" t="n"/>
      <c r="X80" s="123" t="n"/>
      <c r="Y80" s="123" t="n"/>
      <c r="Z80" s="123" t="n"/>
      <c r="AA80" s="123" t="n"/>
      <c r="AB80" s="123" t="n"/>
      <c r="AC80" s="123" t="n"/>
      <c r="AD80" s="123" t="n"/>
      <c r="AE80" s="123" t="n"/>
      <c r="AF80" s="123" t="n"/>
      <c r="AG80" s="123" t="n"/>
      <c r="AH80" s="123" t="n"/>
      <c r="AI80" s="123" t="n"/>
      <c r="AJ80" s="123" t="n"/>
      <c r="AK80" s="123" t="n"/>
      <c r="AL80" s="123" t="n"/>
      <c r="AM80" s="123" t="n"/>
      <c r="AN80" s="123" t="n"/>
      <c r="AO80" s="123" t="n"/>
      <c r="AP80" s="123" t="n"/>
      <c r="AQ80" s="123" t="n"/>
      <c r="AR80" s="123" t="n"/>
      <c r="AS80" s="123" t="n"/>
      <c r="AT80" s="123" t="n"/>
      <c r="AU80" s="123" t="n"/>
      <c r="AV80" s="123" t="n"/>
      <c r="AW80" s="123" t="n"/>
      <c r="AX80" s="123" t="n"/>
      <c r="AY80" s="123" t="n"/>
      <c r="AZ80" s="123" t="n"/>
      <c r="BA80" s="123" t="n"/>
      <c r="BB80" s="123" t="n"/>
      <c r="BC80" s="123" t="n"/>
      <c r="BD80" s="123" t="n"/>
      <c r="BE80" s="123" t="n"/>
      <c r="BF80" s="123" t="n"/>
      <c r="BG80" s="123" t="n"/>
      <c r="BH80" s="123" t="n"/>
      <c r="BI80" s="123" t="n"/>
      <c r="BJ80" s="123" t="n"/>
      <c r="BK80" s="124" t="n"/>
      <c r="BL80" s="4141" t="inlineStr">
        <is>
          <t xml:space="preserve"> 2.6.1</t>
        </is>
      </c>
      <c r="BM80" s="206" t="n"/>
      <c r="BN80" s="206" t="n"/>
      <c r="BO80" s="206" t="n"/>
      <c r="BP80" s="139" t="n"/>
      <c r="BQ80" s="1" t="n"/>
      <c r="BR80" s="1" t="n"/>
    </row>
    <row r="81">
      <c r="A81" s="9" t="n"/>
      <c r="B81" s="4142" t="inlineStr">
        <is>
          <t>УК-2</t>
        </is>
      </c>
      <c r="C81" s="131" t="n"/>
      <c r="D81" s="131" t="n"/>
      <c r="E81" s="179" t="n"/>
      <c r="F81" s="4143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81" s="131" t="n"/>
      <c r="H81" s="131" t="n"/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31" t="n"/>
      <c r="BF81" s="131" t="n"/>
      <c r="BG81" s="131" t="n"/>
      <c r="BH81" s="131" t="n"/>
      <c r="BI81" s="131" t="n"/>
      <c r="BJ81" s="131" t="n"/>
      <c r="BK81" s="179" t="n"/>
      <c r="BL81" s="4144" t="inlineStr">
        <is>
          <t>2.6.3</t>
        </is>
      </c>
      <c r="BM81" s="131" t="n"/>
      <c r="BN81" s="131" t="n"/>
      <c r="BO81" s="131" t="n"/>
      <c r="BP81" s="179" t="n"/>
      <c r="BQ81" s="1" t="n"/>
      <c r="BR81" s="1" t="n"/>
    </row>
    <row r="82">
      <c r="A82" s="9" t="n"/>
      <c r="B82" s="4142" t="inlineStr">
        <is>
          <t>УК-3</t>
        </is>
      </c>
      <c r="C82" s="131" t="n"/>
      <c r="D82" s="131" t="n"/>
      <c r="E82" s="179" t="n"/>
      <c r="F82" s="4143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G82" s="131" t="n"/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31" t="n"/>
      <c r="BF82" s="131" t="n"/>
      <c r="BG82" s="131" t="n"/>
      <c r="BH82" s="131" t="n"/>
      <c r="BI82" s="131" t="n"/>
      <c r="BJ82" s="131" t="n"/>
      <c r="BK82" s="179" t="n"/>
      <c r="BL82" s="4144" t="inlineStr">
        <is>
          <t>2.1, 2.6.2</t>
        </is>
      </c>
      <c r="BM82" s="131" t="n"/>
      <c r="BN82" s="131" t="n"/>
      <c r="BO82" s="131" t="n"/>
      <c r="BP82" s="179" t="n"/>
      <c r="BQ82" s="1" t="n"/>
      <c r="BR82" s="1" t="n"/>
    </row>
    <row r="83">
      <c r="A83" s="9" t="n"/>
      <c r="B83" s="4142" t="inlineStr">
        <is>
          <t>УК-4</t>
        </is>
      </c>
      <c r="C83" s="131" t="n"/>
      <c r="D83" s="131" t="n"/>
      <c r="E83" s="179" t="n"/>
      <c r="F83" s="4143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83" s="131" t="n"/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1" t="n"/>
      <c r="BG83" s="131" t="n"/>
      <c r="BH83" s="131" t="n"/>
      <c r="BI83" s="131" t="n"/>
      <c r="BJ83" s="131" t="n"/>
      <c r="BK83" s="179" t="n"/>
      <c r="BL83" s="4144" t="n"/>
      <c r="BM83" s="131" t="n"/>
      <c r="BN83" s="131" t="n"/>
      <c r="BO83" s="131" t="n"/>
      <c r="BP83" s="179" t="n"/>
      <c r="BQ83" s="1" t="n"/>
      <c r="BR83" s="1" t="n"/>
    </row>
    <row r="84">
      <c r="A84" s="9" t="n"/>
      <c r="B84" s="4142" t="inlineStr">
        <is>
          <t>УК-5</t>
        </is>
      </c>
      <c r="C84" s="131" t="n"/>
      <c r="D84" s="131" t="n"/>
      <c r="E84" s="179" t="n"/>
      <c r="F84" s="4143" t="inlineStr">
        <is>
          <t>Развивать инновационную восприимчивость и способность к инновационной деятельности</t>
        </is>
      </c>
      <c r="G84" s="131" t="n"/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1" t="n"/>
      <c r="BG84" s="131" t="n"/>
      <c r="BH84" s="131" t="n"/>
      <c r="BI84" s="131" t="n"/>
      <c r="BJ84" s="131" t="n"/>
      <c r="BK84" s="179" t="n"/>
      <c r="BL84" s="4144" t="n"/>
      <c r="BM84" s="131" t="n"/>
      <c r="BN84" s="131" t="n"/>
      <c r="BO84" s="131" t="n"/>
      <c r="BP84" s="179" t="n"/>
      <c r="BQ84" s="1" t="n"/>
      <c r="BR84" s="1" t="n"/>
    </row>
    <row r="85">
      <c r="A85" s="9" t="n"/>
      <c r="B85" s="4142" t="inlineStr">
        <is>
          <t>УК-6</t>
        </is>
      </c>
      <c r="C85" s="131" t="n"/>
      <c r="D85" s="131" t="n"/>
      <c r="E85" s="179" t="n"/>
      <c r="F85" s="4143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G85" s="131" t="n"/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1" t="n"/>
      <c r="BG85" s="131" t="n"/>
      <c r="BH85" s="131" t="n"/>
      <c r="BI85" s="131" t="n"/>
      <c r="BJ85" s="131" t="n"/>
      <c r="BK85" s="179" t="n"/>
      <c r="BL85" s="4144" t="n"/>
      <c r="BM85" s="131" t="n"/>
      <c r="BN85" s="131" t="n"/>
      <c r="BO85" s="131" t="n"/>
      <c r="BP85" s="179" t="n"/>
      <c r="BQ85" s="1" t="n"/>
      <c r="BR85" s="1" t="n"/>
    </row>
    <row r="86">
      <c r="A86" s="9" t="n"/>
      <c r="B86" s="4145" t="inlineStr">
        <is>
          <t>УК-7</t>
        </is>
      </c>
      <c r="C86" s="131" t="n"/>
      <c r="D86" s="131" t="n"/>
      <c r="E86" s="179" t="n"/>
      <c r="F86" s="414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86" s="131" t="n"/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1" t="n"/>
      <c r="BG86" s="131" t="n"/>
      <c r="BH86" s="131" t="n"/>
      <c r="BI86" s="131" t="n"/>
      <c r="BJ86" s="131" t="n"/>
      <c r="BK86" s="179" t="n"/>
      <c r="BL86" s="4144" t="n"/>
      <c r="BM86" s="131" t="n"/>
      <c r="BN86" s="131" t="n"/>
      <c r="BO86" s="131" t="n"/>
      <c r="BP86" s="179" t="n"/>
      <c r="BQ86" s="1" t="n"/>
      <c r="BR86" s="1" t="n"/>
    </row>
    <row r="87">
      <c r="A87" s="683" t="n"/>
      <c r="B87" s="3758" t="inlineStr">
        <is>
          <t>УПК-1</t>
        </is>
      </c>
      <c r="C87" s="131" t="n"/>
      <c r="D87" s="131" t="n"/>
      <c r="E87" s="179" t="n"/>
      <c r="F87" s="4147" t="n"/>
      <c r="G87" s="131" t="n"/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1" t="n"/>
      <c r="BG87" s="131" t="n"/>
      <c r="BH87" s="131" t="n"/>
      <c r="BI87" s="131" t="n"/>
      <c r="BJ87" s="131" t="n"/>
      <c r="BK87" s="179" t="n"/>
      <c r="BL87" s="4148" t="n"/>
      <c r="BM87" s="131" t="n"/>
      <c r="BN87" s="131" t="n"/>
      <c r="BO87" s="131" t="n"/>
      <c r="BP87" s="179" t="n"/>
      <c r="BQ87" s="1" t="n"/>
      <c r="BR87" s="1" t="n"/>
    </row>
    <row r="88">
      <c r="A88" s="683" t="n"/>
      <c r="B88" s="3758" t="inlineStr">
        <is>
          <t>УПК-2</t>
        </is>
      </c>
      <c r="C88" s="131" t="n"/>
      <c r="D88" s="131" t="n"/>
      <c r="E88" s="179" t="n"/>
      <c r="F88" s="4147" t="n"/>
      <c r="G88" s="131" t="n"/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1" t="n"/>
      <c r="BG88" s="131" t="n"/>
      <c r="BH88" s="131" t="n"/>
      <c r="BI88" s="131" t="n"/>
      <c r="BJ88" s="131" t="n"/>
      <c r="BK88" s="179" t="n"/>
      <c r="BL88" s="4148" t="n"/>
      <c r="BM88" s="131" t="n"/>
      <c r="BN88" s="131" t="n"/>
      <c r="BO88" s="131" t="n"/>
      <c r="BP88" s="179" t="n"/>
      <c r="BQ88" s="1" t="n"/>
      <c r="BR88" s="1" t="n"/>
    </row>
    <row r="89">
      <c r="A89" s="686" t="n"/>
      <c r="B89" s="3758" t="inlineStr">
        <is>
          <t>УПК-3</t>
        </is>
      </c>
      <c r="C89" s="131" t="n"/>
      <c r="D89" s="131" t="n"/>
      <c r="E89" s="179" t="n"/>
      <c r="F89" s="4147" t="n"/>
      <c r="G89" s="131" t="n"/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1" t="n"/>
      <c r="BG89" s="131" t="n"/>
      <c r="BH89" s="131" t="n"/>
      <c r="BI89" s="131" t="n"/>
      <c r="BJ89" s="131" t="n"/>
      <c r="BK89" s="179" t="n"/>
      <c r="BL89" s="4148" t="n"/>
      <c r="BM89" s="131" t="n"/>
      <c r="BN89" s="131" t="n"/>
      <c r="BO89" s="131" t="n"/>
      <c r="BP89" s="179" t="n"/>
      <c r="BQ89" s="1" t="n"/>
      <c r="BR89" s="1" t="n"/>
    </row>
    <row r="90">
      <c r="A90" s="686" t="n"/>
      <c r="B90" s="3758" t="inlineStr">
        <is>
          <t>УПК-4</t>
        </is>
      </c>
      <c r="C90" s="131" t="n"/>
      <c r="D90" s="131" t="n"/>
      <c r="E90" s="179" t="n"/>
      <c r="F90" s="4147" t="n"/>
      <c r="G90" s="131" t="n"/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1" t="n"/>
      <c r="BG90" s="131" t="n"/>
      <c r="BH90" s="131" t="n"/>
      <c r="BI90" s="131" t="n"/>
      <c r="BJ90" s="131" t="n"/>
      <c r="BK90" s="179" t="n"/>
      <c r="BL90" s="4148" t="n"/>
      <c r="BM90" s="131" t="n"/>
      <c r="BN90" s="131" t="n"/>
      <c r="BO90" s="131" t="n"/>
      <c r="BP90" s="179" t="n"/>
      <c r="BQ90" s="1" t="n"/>
      <c r="BR90" s="1" t="n"/>
    </row>
    <row r="91">
      <c r="A91" s="683" t="n"/>
      <c r="B91" s="3758" t="inlineStr">
        <is>
          <t>УПК-5</t>
        </is>
      </c>
      <c r="C91" s="131" t="n"/>
      <c r="D91" s="131" t="n"/>
      <c r="E91" s="179" t="n"/>
      <c r="F91" s="4147" t="n"/>
      <c r="G91" s="131" t="n"/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1" t="n"/>
      <c r="BG91" s="131" t="n"/>
      <c r="BH91" s="131" t="n"/>
      <c r="BI91" s="131" t="n"/>
      <c r="BJ91" s="131" t="n"/>
      <c r="BK91" s="179" t="n"/>
      <c r="BL91" s="4148" t="n"/>
      <c r="BM91" s="131" t="n"/>
      <c r="BN91" s="131" t="n"/>
      <c r="BO91" s="131" t="n"/>
      <c r="BP91" s="179" t="n"/>
      <c r="BQ91" s="1" t="n"/>
      <c r="BR91" s="1" t="n"/>
    </row>
    <row r="92">
      <c r="A92" s="683" t="n"/>
      <c r="B92" s="3758" t="inlineStr">
        <is>
          <t>СК-1</t>
        </is>
      </c>
      <c r="C92" s="131" t="n"/>
      <c r="D92" s="131" t="n"/>
      <c r="E92" s="179" t="n"/>
      <c r="F92" s="4147" t="n"/>
      <c r="G92" s="131" t="n"/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1" t="n"/>
      <c r="BG92" s="131" t="n"/>
      <c r="BH92" s="131" t="n"/>
      <c r="BI92" s="131" t="n"/>
      <c r="BJ92" s="131" t="n"/>
      <c r="BK92" s="179" t="n"/>
      <c r="BL92" s="4148" t="n"/>
      <c r="BM92" s="131" t="n"/>
      <c r="BN92" s="131" t="n"/>
      <c r="BO92" s="131" t="n"/>
      <c r="BP92" s="179" t="n"/>
      <c r="BQ92" s="1" t="n"/>
      <c r="BR92" s="1" t="n"/>
    </row>
    <row r="93">
      <c r="A93" s="683" t="n"/>
      <c r="B93" s="3758" t="inlineStr">
        <is>
          <t>СК-2</t>
        </is>
      </c>
      <c r="C93" s="131" t="n"/>
      <c r="D93" s="131" t="n"/>
      <c r="E93" s="179" t="n"/>
      <c r="F93" s="4147" t="n"/>
      <c r="G93" s="131" t="n"/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1" t="n"/>
      <c r="BG93" s="131" t="n"/>
      <c r="BH93" s="131" t="n"/>
      <c r="BI93" s="131" t="n"/>
      <c r="BJ93" s="131" t="n"/>
      <c r="BK93" s="179" t="n"/>
      <c r="BL93" s="4148" t="n"/>
      <c r="BM93" s="131" t="n"/>
      <c r="BN93" s="131" t="n"/>
      <c r="BO93" s="131" t="n"/>
      <c r="BP93" s="179" t="n"/>
      <c r="BQ93" s="1" t="n"/>
      <c r="BR93" s="1" t="n"/>
    </row>
    <row r="94">
      <c r="A94" s="686" t="n"/>
      <c r="B94" s="3758" t="inlineStr">
        <is>
          <t>СК-3</t>
        </is>
      </c>
      <c r="C94" s="131" t="n"/>
      <c r="D94" s="131" t="n"/>
      <c r="E94" s="179" t="n"/>
      <c r="F94" s="4147" t="n"/>
      <c r="G94" s="131" t="n"/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1" t="n"/>
      <c r="BG94" s="131" t="n"/>
      <c r="BH94" s="131" t="n"/>
      <c r="BI94" s="131" t="n"/>
      <c r="BJ94" s="131" t="n"/>
      <c r="BK94" s="179" t="n"/>
      <c r="BL94" s="4148" t="n"/>
      <c r="BM94" s="131" t="n"/>
      <c r="BN94" s="131" t="n"/>
      <c r="BO94" s="131" t="n"/>
      <c r="BP94" s="179" t="n"/>
      <c r="BQ94" s="1" t="n"/>
      <c r="BR94" s="1" t="n"/>
    </row>
    <row r="95">
      <c r="A95" s="686" t="n"/>
      <c r="B95" s="3758" t="inlineStr">
        <is>
          <t>СК-4</t>
        </is>
      </c>
      <c r="C95" s="131" t="n"/>
      <c r="D95" s="131" t="n"/>
      <c r="E95" s="179" t="n"/>
      <c r="F95" s="4147" t="n"/>
      <c r="G95" s="131" t="n"/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1" t="n"/>
      <c r="BG95" s="131" t="n"/>
      <c r="BH95" s="131" t="n"/>
      <c r="BI95" s="131" t="n"/>
      <c r="BJ95" s="131" t="n"/>
      <c r="BK95" s="179" t="n"/>
      <c r="BL95" s="4148" t="n"/>
      <c r="BM95" s="131" t="n"/>
      <c r="BN95" s="131" t="n"/>
      <c r="BO95" s="131" t="n"/>
      <c r="BP95" s="179" t="n"/>
      <c r="BQ95" s="1" t="n"/>
      <c r="BR95" s="1" t="n"/>
    </row>
    <row r="96">
      <c r="A96" s="686" t="n"/>
      <c r="B96" s="3758" t="inlineStr">
        <is>
          <t>СК-5</t>
        </is>
      </c>
      <c r="C96" s="131" t="n"/>
      <c r="D96" s="131" t="n"/>
      <c r="E96" s="179" t="n"/>
      <c r="F96" s="4147" t="n"/>
      <c r="G96" s="131" t="n"/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1" t="n"/>
      <c r="BG96" s="131" t="n"/>
      <c r="BH96" s="131" t="n"/>
      <c r="BI96" s="131" t="n"/>
      <c r="BJ96" s="131" t="n"/>
      <c r="BK96" s="179" t="n"/>
      <c r="BL96" s="4148" t="n"/>
      <c r="BM96" s="131" t="n"/>
      <c r="BN96" s="131" t="n"/>
      <c r="BO96" s="131" t="n"/>
      <c r="BP96" s="179" t="n"/>
      <c r="BQ96" s="1" t="n"/>
      <c r="BR96" s="1" t="n"/>
    </row>
    <row r="97">
      <c r="A97" s="683" t="n"/>
      <c r="B97" s="3758" t="inlineStr">
        <is>
          <t>СК-6</t>
        </is>
      </c>
      <c r="C97" s="131" t="n"/>
      <c r="D97" s="131" t="n"/>
      <c r="E97" s="179" t="n"/>
      <c r="F97" s="4147" t="n"/>
      <c r="G97" s="131" t="n"/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1" t="n"/>
      <c r="BG97" s="131" t="n"/>
      <c r="BH97" s="131" t="n"/>
      <c r="BI97" s="131" t="n"/>
      <c r="BJ97" s="131" t="n"/>
      <c r="BK97" s="179" t="n"/>
      <c r="BL97" s="4148" t="n"/>
      <c r="BM97" s="131" t="n"/>
      <c r="BN97" s="131" t="n"/>
      <c r="BO97" s="131" t="n"/>
      <c r="BP97" s="179" t="n"/>
      <c r="BQ97" s="1" t="n"/>
      <c r="BR97" s="1" t="n"/>
    </row>
    <row r="98">
      <c r="A98" s="683" t="n"/>
      <c r="B98" s="3758" t="inlineStr">
        <is>
          <t>СК-7</t>
        </is>
      </c>
      <c r="C98" s="131" t="n"/>
      <c r="D98" s="131" t="n"/>
      <c r="E98" s="179" t="n"/>
      <c r="F98" s="4147" t="n"/>
      <c r="G98" s="131" t="n"/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1" t="n"/>
      <c r="BG98" s="131" t="n"/>
      <c r="BH98" s="131" t="n"/>
      <c r="BI98" s="131" t="n"/>
      <c r="BJ98" s="131" t="n"/>
      <c r="BK98" s="179" t="n"/>
      <c r="BL98" s="4148" t="n"/>
      <c r="BM98" s="131" t="n"/>
      <c r="BN98" s="131" t="n"/>
      <c r="BO98" s="131" t="n"/>
      <c r="BP98" s="179" t="n"/>
      <c r="BQ98" s="1" t="n"/>
      <c r="BR98" s="1" t="n"/>
    </row>
    <row r="99">
      <c r="A99" s="683" t="n"/>
      <c r="B99" s="3758" t="inlineStr">
        <is>
          <t>СК-8</t>
        </is>
      </c>
      <c r="C99" s="131" t="n"/>
      <c r="D99" s="131" t="n"/>
      <c r="E99" s="179" t="n"/>
      <c r="F99" s="4147" t="n"/>
      <c r="G99" s="131" t="n"/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1" t="n"/>
      <c r="BG99" s="131" t="n"/>
      <c r="BH99" s="131" t="n"/>
      <c r="BI99" s="131" t="n"/>
      <c r="BJ99" s="131" t="n"/>
      <c r="BK99" s="179" t="n"/>
      <c r="BL99" s="4148" t="n"/>
      <c r="BM99" s="131" t="n"/>
      <c r="BN99" s="131" t="n"/>
      <c r="BO99" s="131" t="n"/>
      <c r="BP99" s="179" t="n"/>
      <c r="BQ99" s="1" t="n"/>
      <c r="BR99" s="1" t="n"/>
    </row>
    <row r="100">
      <c r="A100" s="683" t="n"/>
      <c r="B100" s="3758" t="inlineStr">
        <is>
          <t>СК-9</t>
        </is>
      </c>
      <c r="C100" s="131" t="n"/>
      <c r="D100" s="131" t="n"/>
      <c r="E100" s="179" t="n"/>
      <c r="F100" s="4147" t="n"/>
      <c r="G100" s="131" t="n"/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1" t="n"/>
      <c r="BG100" s="131" t="n"/>
      <c r="BH100" s="131" t="n"/>
      <c r="BI100" s="131" t="n"/>
      <c r="BJ100" s="131" t="n"/>
      <c r="BK100" s="179" t="n"/>
      <c r="BL100" s="4148" t="n"/>
      <c r="BM100" s="131" t="n"/>
      <c r="BN100" s="131" t="n"/>
      <c r="BO100" s="131" t="n"/>
      <c r="BP100" s="179" t="n"/>
      <c r="BQ100" s="1" t="n"/>
      <c r="BR100" s="1" t="n"/>
    </row>
    <row r="101">
      <c r="A101" s="243" t="n"/>
      <c r="B101" s="516" t="n"/>
      <c r="C101" s="516" t="n"/>
      <c r="D101" s="516" t="n"/>
      <c r="E101" s="517" t="n"/>
      <c r="F101" s="517" t="n"/>
      <c r="G101" s="517" t="n"/>
      <c r="H101" s="517" t="n"/>
      <c r="I101" s="517" t="n"/>
      <c r="J101" s="517" t="n"/>
      <c r="K101" s="517" t="n"/>
      <c r="L101" s="517" t="n"/>
      <c r="M101" s="517" t="n"/>
      <c r="N101" s="517" t="n"/>
      <c r="O101" s="517" t="n"/>
      <c r="P101" s="517" t="n"/>
      <c r="Q101" s="517" t="n"/>
      <c r="R101" s="517" t="n"/>
      <c r="S101" s="517" t="n"/>
      <c r="T101" s="517" t="n"/>
      <c r="U101" s="517" t="n"/>
      <c r="V101" s="517" t="n"/>
      <c r="W101" s="517" t="n"/>
      <c r="X101" s="517" t="n"/>
      <c r="Y101" s="517" t="n"/>
      <c r="Z101" s="517" t="n"/>
      <c r="AA101" s="517" t="n"/>
      <c r="AB101" s="517" t="n"/>
      <c r="AC101" s="517" t="n"/>
      <c r="AD101" s="517" t="n"/>
      <c r="AE101" s="517" t="n"/>
      <c r="AF101" s="517" t="n"/>
      <c r="AG101" s="517" t="n"/>
      <c r="AH101" s="517" t="n"/>
      <c r="AI101" s="517" t="n"/>
      <c r="AJ101" s="517" t="n"/>
      <c r="AK101" s="517" t="n"/>
      <c r="AL101" s="517" t="n"/>
      <c r="AM101" s="517" t="n"/>
      <c r="AN101" s="517" t="n"/>
      <c r="AO101" s="517" t="n"/>
      <c r="AP101" s="517" t="n"/>
      <c r="AQ101" s="517" t="n"/>
      <c r="AR101" s="517" t="n"/>
      <c r="AS101" s="517" t="n"/>
      <c r="AT101" s="517" t="n"/>
      <c r="AU101" s="517" t="n"/>
      <c r="AV101" s="517" t="n"/>
      <c r="AW101" s="517" t="n"/>
      <c r="AX101" s="517" t="n"/>
      <c r="AY101" s="517" t="n"/>
      <c r="AZ101" s="517" t="n"/>
      <c r="BA101" s="517" t="n"/>
      <c r="BB101" s="517" t="n"/>
      <c r="BC101" s="517" t="n"/>
      <c r="BD101" s="517" t="n"/>
      <c r="BE101" s="517" t="n"/>
      <c r="BF101" s="517" t="n"/>
      <c r="BG101" s="260" t="n"/>
      <c r="BH101" s="260" t="n"/>
      <c r="BI101" s="260" t="n"/>
      <c r="BJ101" s="260" t="n"/>
      <c r="BK101" s="260" t="n"/>
      <c r="BL101" s="260" t="n"/>
      <c r="BM101" s="260" t="n"/>
      <c r="BN101" s="260" t="n"/>
      <c r="BO101" s="243" t="n"/>
      <c r="BP101" s="243" t="n"/>
      <c r="BQ101" s="243" t="n"/>
      <c r="BR101" s="243" t="n"/>
    </row>
    <row r="102">
      <c r="A102" s="90" t="n"/>
      <c r="B102" s="90" t="n"/>
      <c r="C102" s="3603" t="inlineStr">
        <is>
          <t xml:space="preserve">Учебный план углубленного высшего образования по специальности 7-06-ХХХХ-ХХ  __________________________________ составлен на основании примерного учебного плана, утвержденного ___.____.20__ Первым заместителем Министра образования Республики Беларусь, регистрационный № 7-06-ХХ-0ХХ/пр. </t>
        </is>
      </c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  <c r="AH102" s="1" t="n"/>
      <c r="AI102" s="1" t="n"/>
      <c r="AJ102" s="1" t="n"/>
      <c r="AK102" s="1" t="n"/>
      <c r="AL102" s="1" t="n"/>
      <c r="AM102" s="1" t="n"/>
      <c r="AN102" s="1" t="n"/>
      <c r="AO102" s="1" t="n"/>
      <c r="AP102" s="1" t="n"/>
      <c r="AQ102" s="1" t="n"/>
      <c r="AR102" s="1" t="n"/>
      <c r="AS102" s="1" t="n"/>
      <c r="AT102" s="1" t="n"/>
      <c r="AU102" s="1" t="n"/>
      <c r="AV102" s="1" t="n"/>
      <c r="AW102" s="1" t="n"/>
      <c r="AX102" s="1" t="n"/>
      <c r="AY102" s="1" t="n"/>
      <c r="AZ102" s="1" t="n"/>
      <c r="BA102" s="1" t="n"/>
      <c r="BB102" s="1" t="n"/>
      <c r="BC102" s="1" t="n"/>
      <c r="BD102" s="1" t="n"/>
      <c r="BE102" s="1" t="n"/>
      <c r="BF102" s="1" t="n"/>
      <c r="BG102" s="1" t="n"/>
      <c r="BH102" s="1" t="n"/>
      <c r="BI102" s="1" t="n"/>
      <c r="BJ102" s="1" t="n"/>
      <c r="BK102" s="1" t="n"/>
      <c r="BL102" s="1" t="n"/>
      <c r="BM102" s="1" t="n"/>
      <c r="BN102" s="1" t="n"/>
      <c r="BO102" s="1" t="n"/>
      <c r="BP102" s="244" t="n"/>
      <c r="BQ102" s="244" t="n"/>
      <c r="BR102" s="244" t="n"/>
    </row>
    <row r="103">
      <c r="A103" s="90" t="n"/>
      <c r="B103" s="90" t="n"/>
      <c r="C103" s="518" t="n"/>
      <c r="D103" s="90" t="n"/>
      <c r="E103" s="90" t="n"/>
      <c r="F103" s="90" t="n"/>
      <c r="G103" s="90" t="n"/>
      <c r="H103" s="90" t="n"/>
      <c r="I103" s="90" t="n"/>
      <c r="J103" s="90" t="n"/>
      <c r="K103" s="90" t="n"/>
      <c r="L103" s="90" t="n"/>
      <c r="M103" s="90" t="n"/>
      <c r="N103" s="90" t="n"/>
      <c r="O103" s="90" t="n"/>
      <c r="P103" s="90" t="n"/>
      <c r="Q103" s="90" t="n"/>
      <c r="R103" s="90" t="n"/>
      <c r="S103" s="90" t="n"/>
      <c r="T103" s="90" t="n"/>
      <c r="U103" s="90" t="n"/>
      <c r="V103" s="90" t="n"/>
      <c r="W103" s="90" t="n"/>
      <c r="X103" s="90" t="n"/>
      <c r="Y103" s="90" t="n"/>
      <c r="Z103" s="90" t="n"/>
      <c r="AA103" s="90" t="n"/>
      <c r="AB103" s="90" t="n"/>
      <c r="AC103" s="90" t="n"/>
      <c r="AD103" s="90" t="n"/>
      <c r="AE103" s="90" t="n"/>
      <c r="AF103" s="90" t="n"/>
      <c r="AG103" s="90" t="n"/>
      <c r="AH103" s="90" t="n"/>
      <c r="AI103" s="90" t="n"/>
      <c r="AJ103" s="90" t="n"/>
      <c r="AK103" s="90" t="n"/>
      <c r="AL103" s="90" t="n"/>
      <c r="AM103" s="90" t="n"/>
      <c r="AN103" s="90" t="n"/>
      <c r="AO103" s="90" t="n"/>
      <c r="AP103" s="90" t="n"/>
      <c r="AQ103" s="90" t="n"/>
      <c r="AR103" s="90" t="n"/>
      <c r="AS103" s="90" t="n"/>
      <c r="AT103" s="90" t="n"/>
      <c r="AU103" s="90" t="n"/>
      <c r="AV103" s="90" t="n"/>
      <c r="AW103" s="90" t="n"/>
      <c r="AX103" s="90" t="n"/>
      <c r="AY103" s="90" t="n"/>
      <c r="AZ103" s="90" t="n"/>
      <c r="BA103" s="90" t="n"/>
      <c r="BB103" s="90" t="n"/>
      <c r="BC103" s="9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90" t="n"/>
      <c r="BQ103" s="90" t="n"/>
      <c r="BR103" s="90" t="n"/>
    </row>
    <row r="104">
      <c r="A104" s="90" t="n"/>
      <c r="B104" s="688" t="n"/>
      <c r="C104" s="3564" t="inlineStr">
        <is>
          <t>*</t>
        </is>
      </c>
      <c r="D104" s="379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  <c r="AH104" s="1" t="n"/>
      <c r="AI104" s="1" t="n"/>
      <c r="AJ104" s="1" t="n"/>
      <c r="AK104" s="1" t="n"/>
      <c r="AL104" s="1" t="n"/>
      <c r="AM104" s="1" t="n"/>
      <c r="AN104" s="1" t="n"/>
      <c r="AO104" s="1" t="n"/>
      <c r="AP104" s="1" t="n"/>
      <c r="AQ104" s="1" t="n"/>
      <c r="AR104" s="1" t="n"/>
      <c r="AS104" s="1" t="n"/>
      <c r="AT104" s="1" t="n"/>
      <c r="AU104" s="1" t="n"/>
      <c r="AV104" s="1" t="n"/>
      <c r="AW104" s="1" t="n"/>
      <c r="AX104" s="1" t="n"/>
      <c r="AY104" s="1" t="n"/>
      <c r="AZ104" s="1" t="n"/>
      <c r="BA104" s="1" t="n"/>
      <c r="BB104" s="1" t="n"/>
      <c r="BC104" s="1" t="n"/>
      <c r="BD104" s="1" t="n"/>
      <c r="BE104" s="1" t="n"/>
      <c r="BF104" s="1" t="n"/>
      <c r="BG104" s="1" t="n"/>
      <c r="BH104" s="1" t="n"/>
      <c r="BI104" s="1" t="n"/>
      <c r="BJ104" s="1" t="n"/>
      <c r="BK104" s="1" t="n"/>
      <c r="BL104" s="1" t="n"/>
      <c r="BM104" s="1" t="n"/>
      <c r="BN104" s="1" t="n"/>
      <c r="BO104" s="1" t="n"/>
      <c r="BP104" s="1" t="n"/>
      <c r="BQ104" s="90" t="n"/>
      <c r="BR104" s="90" t="n"/>
    </row>
    <row r="105">
      <c r="A105" s="247" t="n"/>
      <c r="B105" s="689" t="n"/>
      <c r="C105" s="3565" t="n"/>
      <c r="D105" s="3794" t="n"/>
      <c r="E105" s="3794" t="n"/>
      <c r="F105" s="3794" t="n"/>
      <c r="G105" s="3794" t="n"/>
      <c r="H105" s="3794" t="n"/>
      <c r="I105" s="3794" t="n"/>
      <c r="J105" s="3794" t="n"/>
      <c r="K105" s="3794" t="n"/>
      <c r="L105" s="3794" t="n"/>
      <c r="M105" s="3794" t="n"/>
      <c r="N105" s="3794" t="n"/>
      <c r="O105" s="3794" t="n"/>
      <c r="P105" s="3794" t="n"/>
      <c r="Q105" s="3794" t="n"/>
      <c r="R105" s="3794" t="n"/>
      <c r="S105" s="3794" t="n"/>
      <c r="T105" s="3794" t="n"/>
      <c r="U105" s="3794" t="n"/>
      <c r="V105" s="3794" t="n"/>
      <c r="W105" s="3794" t="n"/>
      <c r="X105" s="3794" t="n"/>
      <c r="Y105" s="3794" t="n"/>
      <c r="Z105" s="3794" t="n"/>
      <c r="AA105" s="3794" t="n"/>
      <c r="AB105" s="3794" t="n"/>
      <c r="AC105" s="3794" t="n"/>
      <c r="AD105" s="3794" t="n"/>
      <c r="AE105" s="3794" t="n"/>
      <c r="AF105" s="3794" t="n"/>
      <c r="AG105" s="3794" t="n"/>
      <c r="AH105" s="3794" t="n"/>
      <c r="AI105" s="3794" t="n"/>
      <c r="AJ105" s="3794" t="n"/>
      <c r="AK105" s="3794" t="n"/>
      <c r="AL105" s="3794" t="n"/>
      <c r="AM105" s="3794" t="n"/>
      <c r="AN105" s="3794" t="n"/>
      <c r="AO105" s="3794" t="n"/>
      <c r="AP105" s="3794" t="n"/>
      <c r="AQ105" s="3794" t="n"/>
      <c r="AR105" s="3794" t="n"/>
      <c r="AS105" s="3794" t="n"/>
      <c r="AT105" s="3794" t="n"/>
      <c r="AU105" s="3794" t="n"/>
      <c r="AV105" s="3794" t="n"/>
      <c r="AW105" s="3794" t="n"/>
      <c r="AX105" s="3794" t="n"/>
      <c r="AY105" s="3794" t="n"/>
      <c r="AZ105" s="3794" t="n"/>
      <c r="BA105" s="3794" t="n"/>
      <c r="BB105" s="3794" t="n"/>
      <c r="BC105" s="3794" t="n"/>
      <c r="BD105" s="3794" t="n"/>
      <c r="BE105" s="3794" t="n"/>
      <c r="BF105" s="3794" t="n"/>
      <c r="BG105" s="3794" t="n"/>
      <c r="BH105" s="3794" t="n"/>
      <c r="BI105" s="3794" t="n"/>
      <c r="BJ105" s="3794" t="n"/>
      <c r="BK105" s="3794" t="n"/>
      <c r="BL105" s="3794" t="n"/>
      <c r="BM105" s="3794" t="n"/>
      <c r="BN105" s="3794" t="n"/>
      <c r="BO105" s="3794" t="n"/>
      <c r="BP105" s="3794" t="n"/>
      <c r="BQ105" s="247" t="n"/>
      <c r="BR105" s="247" t="n"/>
    </row>
    <row r="106">
      <c r="A106" s="90" t="n"/>
      <c r="B106" s="688" t="n"/>
      <c r="C106" s="3564" t="inlineStr">
        <is>
          <t>д</t>
        </is>
      </c>
      <c r="D106" s="3795" t="inlineStr">
        <is>
          <t>Дифференцированный зачет.</t>
        </is>
      </c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1" t="n"/>
      <c r="BI106" s="1" t="n"/>
      <c r="BJ106" s="1" t="n"/>
      <c r="BK106" s="1" t="n"/>
      <c r="BL106" s="1" t="n"/>
      <c r="BM106" s="1" t="n"/>
      <c r="BN106" s="1" t="n"/>
      <c r="BO106" s="1" t="n"/>
      <c r="BP106" s="1" t="n"/>
      <c r="BQ106" s="90" t="n"/>
      <c r="BR106" s="90" t="n"/>
    </row>
    <row r="107">
      <c r="A107" s="243" t="n"/>
      <c r="B107" s="243" t="n"/>
      <c r="C107" s="243" t="n"/>
      <c r="D107" s="243" t="n"/>
      <c r="E107" s="243" t="n"/>
      <c r="F107" s="243" t="n"/>
      <c r="G107" s="243" t="n"/>
      <c r="H107" s="243" t="n"/>
      <c r="I107" s="243" t="n"/>
      <c r="J107" s="243" t="n"/>
      <c r="K107" s="243" t="n"/>
      <c r="L107" s="243" t="n"/>
      <c r="M107" s="243" t="n"/>
      <c r="N107" s="243" t="n"/>
      <c r="O107" s="243" t="n"/>
      <c r="P107" s="243" t="n"/>
      <c r="Q107" s="243" t="n"/>
      <c r="R107" s="243" t="n"/>
      <c r="S107" s="243" t="n"/>
      <c r="T107" s="243" t="n"/>
      <c r="U107" s="243" t="n"/>
      <c r="V107" s="243" t="n"/>
      <c r="W107" s="243" t="n"/>
      <c r="X107" s="243" t="n"/>
      <c r="Y107" s="243" t="n"/>
      <c r="Z107" s="243" t="n"/>
      <c r="AA107" s="243" t="n"/>
      <c r="AB107" s="243" t="n"/>
      <c r="AC107" s="243" t="n"/>
      <c r="AD107" s="243" t="n"/>
      <c r="AE107" s="243" t="n"/>
      <c r="AF107" s="243" t="n"/>
      <c r="AG107" s="243" t="n"/>
      <c r="AH107" s="243" t="n"/>
      <c r="AI107" s="243" t="n"/>
      <c r="AJ107" s="243" t="n"/>
      <c r="AK107" s="243" t="n"/>
      <c r="AL107" s="243" t="n"/>
      <c r="AM107" s="243" t="n"/>
      <c r="AN107" s="243" t="n"/>
      <c r="AO107" s="243" t="n"/>
      <c r="AP107" s="243" t="n"/>
      <c r="AQ107" s="243" t="n"/>
      <c r="AR107" s="243" t="n"/>
      <c r="AS107" s="243" t="n"/>
      <c r="AT107" s="243" t="n"/>
      <c r="AU107" s="243" t="n"/>
      <c r="AV107" s="243" t="n"/>
      <c r="AW107" s="243" t="n"/>
      <c r="AX107" s="243" t="n"/>
      <c r="AY107" s="243" t="n"/>
      <c r="AZ107" s="243" t="n"/>
      <c r="BA107" s="243" t="n"/>
      <c r="BB107" s="243" t="n"/>
      <c r="BC107" s="243" t="n"/>
      <c r="BD107" s="243" t="n"/>
      <c r="BE107" s="243" t="n"/>
      <c r="BF107" s="243" t="n"/>
      <c r="BG107" s="243" t="n"/>
      <c r="BH107" s="243" t="n"/>
      <c r="BI107" s="243" t="n"/>
      <c r="BJ107" s="243" t="n"/>
      <c r="BK107" s="243" t="n"/>
      <c r="BL107" s="243" t="n"/>
      <c r="BM107" s="243" t="n"/>
      <c r="BN107" s="243" t="n"/>
      <c r="BO107" s="243" t="n"/>
      <c r="BP107" s="243" t="n"/>
      <c r="BQ107" s="243" t="n"/>
      <c r="BR107" s="243" t="n"/>
    </row>
    <row r="108">
      <c r="A108" s="3" t="n"/>
      <c r="B108" s="3" t="inlineStr">
        <is>
          <t>Проректор по учебной работе</t>
        </is>
      </c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272" t="n"/>
      <c r="AB108" s="273" t="n"/>
      <c r="AC108" s="273" t="n"/>
      <c r="AD108" s="273" t="n"/>
      <c r="AE108" s="273" t="n"/>
      <c r="AF108" s="273" t="n"/>
      <c r="AG108" s="273" t="n"/>
      <c r="AH108" s="272" t="n"/>
      <c r="AI108" s="41" t="n"/>
      <c r="AJ108" s="41" t="n"/>
      <c r="AK108" s="41" t="n"/>
      <c r="AL108" s="41" t="n"/>
      <c r="AM108" s="41" t="n"/>
      <c r="AN108" s="3" t="n"/>
      <c r="AO108" s="272" t="inlineStr">
        <is>
          <t>А.А. Сакович</t>
        </is>
      </c>
      <c r="AP108" s="273" t="n"/>
      <c r="AQ108" s="1051" t="n"/>
      <c r="AR108" s="1051" t="n"/>
      <c r="AS108" s="1051" t="n"/>
      <c r="AT108" s="1051" t="n"/>
      <c r="AU108" s="273" t="n"/>
      <c r="AV108" s="3" t="n"/>
      <c r="AW108" s="3" t="n"/>
      <c r="AX108" s="3" t="n"/>
      <c r="AY108" s="3" t="n"/>
      <c r="AZ108" s="3" t="n"/>
      <c r="BA108" s="3" t="n"/>
      <c r="BB108" s="3" t="n"/>
      <c r="BC108" s="3" t="n"/>
      <c r="BD108" s="3" t="n"/>
      <c r="BE108" s="3" t="n"/>
      <c r="BF108" s="3" t="n"/>
      <c r="BG108" s="3" t="n"/>
      <c r="BH108" s="3" t="n"/>
      <c r="BI108" s="3" t="n"/>
      <c r="BJ108" s="3" t="n"/>
      <c r="BK108" s="3" t="n"/>
      <c r="BL108" s="3" t="n"/>
      <c r="BM108" s="3" t="n"/>
      <c r="BN108" s="3" t="n"/>
      <c r="BO108" s="3" t="n"/>
      <c r="BP108" s="3" t="n"/>
      <c r="BQ108" s="3" t="n"/>
      <c r="BR108" s="3" t="n"/>
    </row>
    <row r="109">
      <c r="A109" s="244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41" t="n"/>
      <c r="AB109" s="3" t="n"/>
      <c r="AC109" s="3" t="n"/>
      <c r="AD109" s="3" t="n"/>
      <c r="AE109" s="3" t="n"/>
      <c r="AF109" s="3" t="n"/>
      <c r="AG109" s="3" t="n"/>
      <c r="AH109" s="41" t="n"/>
      <c r="AI109" s="41" t="n"/>
      <c r="AJ109" s="41" t="n"/>
      <c r="AK109" s="41" t="n"/>
      <c r="AL109" s="41" t="n"/>
      <c r="AM109" s="41" t="n"/>
      <c r="AN109" s="3" t="n"/>
      <c r="AO109" s="41" t="n"/>
      <c r="AP109" s="3" t="n"/>
      <c r="AQ109" s="274" t="n"/>
      <c r="AR109" s="274" t="n"/>
      <c r="AS109" s="274" t="n"/>
      <c r="AT109" s="274" t="n"/>
      <c r="AU109" s="3" t="n"/>
      <c r="AV109" s="3" t="n"/>
      <c r="AW109" s="3" t="n"/>
      <c r="AX109" s="244" t="n"/>
      <c r="AY109" s="244" t="n"/>
      <c r="AZ109" s="244" t="n"/>
      <c r="BA109" s="244" t="n"/>
      <c r="BB109" s="244" t="n"/>
      <c r="BC109" s="244" t="n"/>
      <c r="BD109" s="244" t="n"/>
      <c r="BE109" s="244" t="n"/>
      <c r="BF109" s="244" t="n"/>
      <c r="BG109" s="244" t="n"/>
      <c r="BH109" s="244" t="n"/>
      <c r="BI109" s="244" t="n"/>
      <c r="BJ109" s="244" t="n"/>
      <c r="BK109" s="244" t="n"/>
      <c r="BL109" s="244" t="n"/>
      <c r="BM109" s="244" t="n"/>
      <c r="BN109" s="244" t="n"/>
      <c r="BO109" s="244" t="n"/>
      <c r="BP109" s="244" t="n"/>
      <c r="BQ109" s="244" t="n"/>
      <c r="BR109" s="244" t="n"/>
    </row>
    <row r="110">
      <c r="A110" s="90" t="n"/>
      <c r="B110" s="273" t="n"/>
      <c r="C110" s="273" t="n"/>
      <c r="D110" s="273" t="n"/>
      <c r="E110" s="273" t="n"/>
      <c r="F110" s="277" t="inlineStr">
        <is>
          <t>20___</t>
        </is>
      </c>
      <c r="G110" s="278" t="n"/>
      <c r="H110" s="41" t="n"/>
      <c r="I110" s="41" t="n"/>
      <c r="J110" s="279" t="n"/>
      <c r="K110" s="274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91" t="n"/>
      <c r="AY110" s="244" t="n"/>
      <c r="AZ110" s="244" t="n"/>
      <c r="BA110" s="244" t="n"/>
      <c r="BB110" s="244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90" t="n"/>
      <c r="BQ110" s="90" t="n"/>
      <c r="BR110" s="90" t="n"/>
    </row>
    <row r="111">
      <c r="A111" s="90" t="n"/>
      <c r="B111" s="41" t="n"/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91" t="n"/>
      <c r="AY111" s="244" t="n"/>
      <c r="AZ111" s="244" t="n"/>
      <c r="BA111" s="244" t="n"/>
      <c r="BB111" s="244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  <c r="BN111" s="90" t="n"/>
      <c r="BO111" s="90" t="n"/>
      <c r="BP111" s="90" t="n"/>
      <c r="BQ111" s="90" t="n"/>
      <c r="BR111" s="90" t="n"/>
    </row>
    <row r="112">
      <c r="A112" s="90" t="n"/>
      <c r="B112" s="3" t="inlineStr">
        <is>
          <t>Декан факультета ______</t>
        </is>
      </c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273" t="n"/>
      <c r="AB112" s="273" t="n"/>
      <c r="AC112" s="273" t="n"/>
      <c r="AD112" s="273" t="n"/>
      <c r="AE112" s="273" t="n"/>
      <c r="AF112" s="273" t="n"/>
      <c r="AG112" s="272" t="n"/>
      <c r="AH112" s="272" t="n"/>
      <c r="AI112" s="41" t="n"/>
      <c r="AJ112" s="41" t="n"/>
      <c r="AK112" s="41" t="n"/>
      <c r="AL112" s="41" t="n"/>
      <c r="AM112" s="3" t="n"/>
      <c r="AN112" s="41" t="n"/>
      <c r="AO112" s="273" t="n"/>
      <c r="AP112" s="1051" t="n"/>
      <c r="AQ112" s="1051" t="n"/>
      <c r="AR112" s="1051" t="n"/>
      <c r="AS112" s="1051" t="n"/>
      <c r="AT112" s="273" t="n"/>
      <c r="AU112" s="273" t="n"/>
      <c r="AV112" s="3" t="n"/>
      <c r="AW112" s="3" t="n"/>
      <c r="AX112" s="90" t="n"/>
      <c r="AY112" s="244" t="n"/>
      <c r="AZ112" s="91" t="n"/>
      <c r="BA112" s="244" t="n"/>
      <c r="BB112" s="244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  <c r="BN112" s="90" t="n"/>
      <c r="BO112" s="90" t="n"/>
      <c r="BP112" s="90" t="n"/>
      <c r="BQ112" s="90" t="n"/>
      <c r="BR112" s="90" t="n"/>
    </row>
    <row r="113">
      <c r="A113" s="244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</row>
    <row r="114">
      <c r="A114" s="90" t="n"/>
      <c r="B114" s="273" t="n"/>
      <c r="C114" s="273" t="n"/>
      <c r="D114" s="273" t="n"/>
      <c r="E114" s="273" t="n"/>
      <c r="F114" s="277" t="inlineStr">
        <is>
          <t>20___</t>
        </is>
      </c>
      <c r="G114" s="278" t="n"/>
      <c r="H114" s="41" t="n"/>
      <c r="I114" s="41" t="n"/>
      <c r="J114" s="279" t="n"/>
      <c r="K114" s="274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3" t="n"/>
      <c r="AA114" s="3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91" t="n"/>
      <c r="AY114" s="244" t="n"/>
      <c r="AZ114" s="244" t="n"/>
      <c r="BA114" s="244" t="n"/>
      <c r="BB114" s="244" t="n"/>
      <c r="BC114" s="90" t="n"/>
      <c r="BD114" s="90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</row>
    <row r="115">
      <c r="A115" s="90" t="n"/>
      <c r="B115" s="3" t="n"/>
      <c r="C115" s="3" t="n"/>
      <c r="D115" s="3" t="n"/>
      <c r="E115" s="3" t="n"/>
      <c r="F115" s="277" t="n"/>
      <c r="G115" s="278" t="n"/>
      <c r="H115" s="41" t="n"/>
      <c r="I115" s="41" t="n"/>
      <c r="J115" s="279" t="n"/>
      <c r="K115" s="274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3" t="n"/>
      <c r="AA115" s="3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91" t="n"/>
      <c r="AY115" s="244" t="n"/>
      <c r="AZ115" s="244" t="n"/>
      <c r="BA115" s="244" t="n"/>
      <c r="BB115" s="244" t="n"/>
      <c r="BC115" s="90" t="n"/>
      <c r="BD115" s="90" t="n"/>
      <c r="BE115" s="90" t="n"/>
      <c r="BF115" s="90" t="n"/>
      <c r="BG115" s="90" t="n"/>
      <c r="BH115" s="90" t="n"/>
      <c r="BI115" s="90" t="n"/>
      <c r="BJ115" s="90" t="n"/>
      <c r="BK115" s="90" t="n"/>
      <c r="BL115" s="90" t="n"/>
      <c r="BM115" s="90" t="n"/>
      <c r="BN115" s="90" t="n"/>
      <c r="BO115" s="90" t="n"/>
      <c r="BP115" s="90" t="n"/>
      <c r="BQ115" s="90" t="n"/>
      <c r="BR115" s="90" t="n"/>
    </row>
    <row r="116">
      <c r="A116" s="90" t="n"/>
      <c r="B116" s="3" t="inlineStr">
        <is>
          <t>Декан факультета заочного образования</t>
        </is>
      </c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273" t="n"/>
      <c r="AB116" s="273" t="n"/>
      <c r="AC116" s="273" t="n"/>
      <c r="AD116" s="273" t="n"/>
      <c r="AE116" s="273" t="n"/>
      <c r="AF116" s="273" t="n"/>
      <c r="AG116" s="272" t="n"/>
      <c r="AH116" s="272" t="n"/>
      <c r="AI116" s="41" t="n"/>
      <c r="AJ116" s="41" t="n"/>
      <c r="AK116" s="41" t="n"/>
      <c r="AL116" s="41" t="n"/>
      <c r="AM116" s="3" t="n"/>
      <c r="AN116" s="41" t="n"/>
      <c r="AO116" s="273" t="n"/>
      <c r="AP116" s="1051" t="n"/>
      <c r="AQ116" s="1051" t="n"/>
      <c r="AR116" s="1051" t="n"/>
      <c r="AS116" s="1051" t="n"/>
      <c r="AT116" s="273" t="n"/>
      <c r="AU116" s="273" t="n"/>
      <c r="AV116" s="3" t="n"/>
      <c r="AW116" s="90" t="n"/>
      <c r="AX116" s="91" t="n"/>
      <c r="AY116" s="244" t="n"/>
      <c r="AZ116" s="91" t="n"/>
      <c r="BA116" s="244" t="n"/>
      <c r="BB116" s="244" t="n"/>
      <c r="BC116" s="90" t="n"/>
      <c r="BD116" s="90" t="n"/>
      <c r="BE116" s="90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90" t="n"/>
      <c r="BR116" s="90" t="n"/>
    </row>
    <row r="117">
      <c r="A117" s="90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244" t="n"/>
      <c r="AX117" s="91" t="n"/>
      <c r="AY117" s="244" t="n"/>
      <c r="AZ117" s="91" t="n"/>
      <c r="BA117" s="244" t="n"/>
      <c r="BB117" s="244" t="n"/>
      <c r="BC117" s="90" t="n"/>
      <c r="BD117" s="90" t="n"/>
      <c r="BE117" s="90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90" t="n"/>
      <c r="BO117" s="90" t="n"/>
      <c r="BP117" s="90" t="n"/>
      <c r="BQ117" s="90" t="n"/>
      <c r="BR117" s="90" t="n"/>
    </row>
    <row r="118">
      <c r="A118" s="90" t="n"/>
      <c r="B118" s="273" t="n"/>
      <c r="C118" s="273" t="n"/>
      <c r="D118" s="273" t="n"/>
      <c r="E118" s="273" t="n"/>
      <c r="F118" s="277" t="inlineStr">
        <is>
          <t>20___</t>
        </is>
      </c>
      <c r="G118" s="278" t="n"/>
      <c r="H118" s="41" t="n"/>
      <c r="I118" s="41" t="n"/>
      <c r="J118" s="279" t="n"/>
      <c r="K118" s="274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3" t="n"/>
      <c r="AA118" s="3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91" t="n"/>
      <c r="AX118" s="91" t="n"/>
      <c r="AY118" s="244" t="n"/>
      <c r="AZ118" s="244" t="n"/>
      <c r="BA118" s="244" t="n"/>
      <c r="BB118" s="244" t="n"/>
      <c r="BC118" s="90" t="n"/>
      <c r="BD118" s="90" t="n"/>
      <c r="BE118" s="90" t="n"/>
      <c r="BF118" s="90" t="n"/>
      <c r="BG118" s="90" t="n"/>
      <c r="BH118" s="90" t="n"/>
      <c r="BI118" s="90" t="n"/>
      <c r="BJ118" s="90" t="n"/>
      <c r="BK118" s="90" t="n"/>
      <c r="BL118" s="90" t="n"/>
      <c r="BM118" s="90" t="n"/>
      <c r="BN118" s="90" t="n"/>
      <c r="BO118" s="90" t="n"/>
      <c r="BP118" s="90" t="n"/>
      <c r="BQ118" s="90" t="n"/>
      <c r="BR118" s="90" t="n"/>
    </row>
    <row r="119">
      <c r="A119" s="90" t="n"/>
      <c r="B119" s="41" t="n"/>
      <c r="C119" s="41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3" t="n"/>
      <c r="AX119" s="91" t="n"/>
      <c r="AY119" s="244" t="n"/>
      <c r="AZ119" s="91" t="n"/>
      <c r="BA119" s="244" t="n"/>
      <c r="BB119" s="244" t="n"/>
      <c r="BC119" s="90" t="n"/>
      <c r="BD119" s="90" t="n"/>
      <c r="BE119" s="90" t="n"/>
      <c r="BF119" s="90" t="n"/>
      <c r="BG119" s="90" t="n"/>
      <c r="BH119" s="90" t="n"/>
      <c r="BI119" s="90" t="n"/>
      <c r="BJ119" s="90" t="n"/>
      <c r="BK119" s="90" t="n"/>
      <c r="BL119" s="90" t="n"/>
      <c r="BM119" s="90" t="n"/>
      <c r="BN119" s="90" t="n"/>
      <c r="BO119" s="90" t="n"/>
      <c r="BP119" s="90" t="n"/>
      <c r="BQ119" s="90" t="n"/>
      <c r="BR119" s="90" t="n"/>
    </row>
    <row r="120">
      <c r="A120" s="90" t="n"/>
      <c r="B120" s="3" t="inlineStr">
        <is>
          <t>Заведующий кафедрой ___________</t>
        </is>
      </c>
      <c r="C120" s="2" t="n"/>
      <c r="D120" s="2" t="n"/>
      <c r="E120" s="2" t="n"/>
      <c r="F120" s="2" t="n"/>
      <c r="G120" s="2" t="n"/>
      <c r="H120" s="2" t="n"/>
      <c r="I120" s="2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272" t="n"/>
      <c r="AB120" s="273" t="n"/>
      <c r="AC120" s="273" t="n"/>
      <c r="AD120" s="273" t="n"/>
      <c r="AE120" s="273" t="n"/>
      <c r="AF120" s="273" t="n"/>
      <c r="AG120" s="273" t="n"/>
      <c r="AH120" s="272" t="n"/>
      <c r="AI120" s="41" t="n"/>
      <c r="AJ120" s="41" t="n"/>
      <c r="AK120" s="41" t="n"/>
      <c r="AL120" s="41" t="n"/>
      <c r="AM120" s="41" t="n"/>
      <c r="AN120" s="3" t="n"/>
      <c r="AO120" s="273" t="n"/>
      <c r="AP120" s="1051" t="n"/>
      <c r="AQ120" s="1051" t="n"/>
      <c r="AR120" s="1051" t="n"/>
      <c r="AS120" s="1051" t="n"/>
      <c r="AT120" s="273" t="n"/>
      <c r="AU120" s="273" t="n"/>
      <c r="AV120" s="3" t="n"/>
      <c r="AW120" s="3" t="n"/>
      <c r="AX120" s="91" t="n"/>
      <c r="AY120" s="244" t="n"/>
      <c r="AZ120" s="91" t="n"/>
      <c r="BA120" s="244" t="n"/>
      <c r="BB120" s="244" t="n"/>
      <c r="BC120" s="90" t="n"/>
      <c r="BD120" s="90" t="n"/>
      <c r="BE120" s="90" t="n"/>
      <c r="BF120" s="90" t="n"/>
      <c r="BG120" s="90" t="n"/>
      <c r="BH120" s="90" t="n"/>
      <c r="BI120" s="90" t="n"/>
      <c r="BJ120" s="90" t="n"/>
      <c r="BK120" s="90" t="n"/>
      <c r="BL120" s="90" t="n"/>
      <c r="BM120" s="90" t="n"/>
      <c r="BN120" s="90" t="n"/>
      <c r="BO120" s="90" t="n"/>
      <c r="BP120" s="90" t="n"/>
      <c r="BQ120" s="90" t="n"/>
      <c r="BR120" s="90" t="n"/>
    </row>
    <row r="121">
      <c r="A121" s="244" t="n"/>
      <c r="B121" s="3" t="n"/>
      <c r="C121" s="2" t="n"/>
      <c r="D121" s="2" t="n"/>
      <c r="E121" s="2" t="n"/>
      <c r="F121" s="2" t="n"/>
      <c r="G121" s="2" t="n"/>
      <c r="H121" s="2" t="n"/>
      <c r="I121" s="2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41" t="n"/>
      <c r="AB121" s="3" t="n"/>
      <c r="AC121" s="3" t="n"/>
      <c r="AD121" s="3" t="n"/>
      <c r="AE121" s="3" t="n"/>
      <c r="AF121" s="3" t="n"/>
      <c r="AG121" s="3" t="n"/>
      <c r="AH121" s="41" t="n"/>
      <c r="AI121" s="41" t="n"/>
      <c r="AJ121" s="41" t="n"/>
      <c r="AK121" s="41" t="n"/>
      <c r="AL121" s="41" t="n"/>
      <c r="AM121" s="41" t="n"/>
      <c r="AN121" s="3" t="n"/>
      <c r="AO121" s="3" t="n"/>
      <c r="AP121" s="274" t="n"/>
      <c r="AQ121" s="274" t="n"/>
      <c r="AR121" s="274" t="n"/>
      <c r="AS121" s="274" t="n"/>
      <c r="AT121" s="3" t="n"/>
      <c r="AU121" s="3" t="n"/>
      <c r="AV121" s="3" t="n"/>
      <c r="AW121" s="3" t="n"/>
      <c r="AX121" s="90" t="n"/>
      <c r="AY121" s="90" t="n"/>
      <c r="AZ121" s="90" t="n"/>
      <c r="BA121" s="244" t="n"/>
      <c r="BB121" s="244" t="n"/>
      <c r="BC121" s="90" t="n"/>
      <c r="BD121" s="90" t="n"/>
      <c r="BE121" s="90" t="n"/>
      <c r="BF121" s="90" t="n"/>
      <c r="BG121" s="90" t="n"/>
      <c r="BH121" s="90" t="n"/>
      <c r="BI121" s="90" t="n"/>
      <c r="BJ121" s="90" t="n"/>
      <c r="BK121" s="90" t="n"/>
      <c r="BL121" s="90" t="n"/>
      <c r="BM121" s="90" t="n"/>
      <c r="BN121" s="90" t="n"/>
      <c r="BO121" s="90" t="n"/>
      <c r="BP121" s="90" t="n"/>
      <c r="BQ121" s="90" t="n"/>
      <c r="BR121" s="90" t="n"/>
    </row>
    <row r="122">
      <c r="A122" s="90" t="n"/>
      <c r="B122" s="273" t="n"/>
      <c r="C122" s="273" t="n"/>
      <c r="D122" s="273" t="n"/>
      <c r="E122" s="273" t="n"/>
      <c r="F122" s="277" t="inlineStr">
        <is>
          <t>20___</t>
        </is>
      </c>
      <c r="G122" s="278" t="n"/>
      <c r="H122" s="41" t="n"/>
      <c r="I122" s="41" t="n"/>
      <c r="J122" s="279" t="n"/>
      <c r="K122" s="274" t="n"/>
      <c r="L122" s="274" t="n"/>
      <c r="M122" s="274" t="n"/>
      <c r="N122" s="274" t="n"/>
      <c r="O122" s="274" t="n"/>
      <c r="P122" s="274" t="n"/>
      <c r="Q122" s="274" t="n"/>
      <c r="R122" s="274" t="n"/>
      <c r="S122" s="274" t="n"/>
      <c r="T122" s="274" t="n"/>
      <c r="U122" s="274" t="n"/>
      <c r="V122" s="274" t="n"/>
      <c r="W122" s="274" t="n"/>
      <c r="X122" s="274" t="n"/>
      <c r="Y122" s="274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3" t="n"/>
      <c r="AX122" s="244" t="n"/>
      <c r="AY122" s="244" t="n"/>
      <c r="AZ122" s="244" t="n"/>
      <c r="BA122" s="244" t="n"/>
      <c r="BB122" s="244" t="n"/>
      <c r="BC122" s="90" t="n"/>
      <c r="BD122" s="90" t="n"/>
      <c r="BE122" s="90" t="n"/>
      <c r="BF122" s="90" t="n"/>
      <c r="BG122" s="90" t="n"/>
      <c r="BH122" s="90" t="n"/>
      <c r="BI122" s="90" t="n"/>
      <c r="BJ122" s="90" t="n"/>
      <c r="BK122" s="90" t="n"/>
      <c r="BL122" s="90" t="n"/>
      <c r="BM122" s="90" t="n"/>
      <c r="BN122" s="90" t="n"/>
      <c r="BO122" s="90" t="n"/>
      <c r="BP122" s="90" t="n"/>
      <c r="BQ122" s="90" t="n"/>
      <c r="BR122" s="90" t="n"/>
    </row>
    <row r="123">
      <c r="A123" s="90" t="n"/>
      <c r="B123" s="41" t="n"/>
      <c r="C123" s="41" t="n"/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3" t="n"/>
      <c r="AX123" s="283" t="n"/>
      <c r="AY123" s="283" t="n"/>
      <c r="AZ123" s="283" t="n"/>
      <c r="BA123" s="283" t="n"/>
      <c r="BB123" s="283" t="n"/>
      <c r="BC123" s="283" t="n"/>
      <c r="BD123" s="283" t="n"/>
      <c r="BE123" s="283" t="n"/>
      <c r="BF123" s="283" t="n"/>
      <c r="BG123" s="283" t="n"/>
      <c r="BH123" s="283" t="n"/>
      <c r="BI123" s="283" t="n"/>
      <c r="BJ123" s="283" t="n"/>
      <c r="BK123" s="283" t="n"/>
      <c r="BL123" s="283" t="n"/>
      <c r="BM123" s="283" t="n"/>
      <c r="BN123" s="283" t="n"/>
      <c r="BO123" s="283" t="n"/>
      <c r="BP123" s="283" t="n"/>
      <c r="BQ123" s="283" t="n"/>
      <c r="BR123" s="283" t="n"/>
    </row>
    <row r="124">
      <c r="A124" s="90" t="n"/>
      <c r="B124" s="281" t="inlineStr">
        <is>
          <t>Рекомендован к утверждению научно-методическим советом БГТУ</t>
        </is>
      </c>
      <c r="C124" s="41" t="n"/>
      <c r="D124" s="41" t="n"/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356" t="n"/>
      <c r="AY124" s="356" t="n"/>
      <c r="AZ124" s="356" t="n"/>
      <c r="BA124" s="356" t="n"/>
      <c r="BB124" s="356" t="n"/>
      <c r="BC124" s="356" t="n"/>
      <c r="BD124" s="356" t="n"/>
      <c r="BE124" s="356" t="n"/>
      <c r="BF124" s="356" t="n"/>
      <c r="BG124" s="356" t="n"/>
      <c r="BH124" s="356" t="n"/>
      <c r="BI124" s="356" t="n"/>
      <c r="BJ124" s="356" t="n"/>
      <c r="BK124" s="356" t="n"/>
      <c r="BL124" s="356" t="n"/>
      <c r="BM124" s="356" t="n"/>
      <c r="BN124" s="356" t="n"/>
      <c r="BO124" s="356" t="n"/>
      <c r="BP124" s="356" t="n"/>
      <c r="BQ124" s="356" t="n"/>
      <c r="BR124" s="356" t="n"/>
    </row>
    <row r="125">
      <c r="A125" s="90" t="n"/>
      <c r="B125" s="282" t="inlineStr">
        <is>
          <t>Протокол №____ от _____________</t>
        </is>
      </c>
      <c r="C125" s="41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356" t="n"/>
      <c r="AY125" s="522" t="n"/>
      <c r="AZ125" s="522" t="n"/>
      <c r="BA125" s="522" t="n"/>
      <c r="BB125" s="522" t="n"/>
      <c r="BC125" s="522" t="n"/>
      <c r="BD125" s="522" t="n"/>
      <c r="BE125" s="522" t="n"/>
      <c r="BF125" s="522" t="n"/>
      <c r="BG125" s="522" t="n"/>
      <c r="BH125" s="522" t="n"/>
      <c r="BI125" s="522" t="n"/>
      <c r="BJ125" s="522" t="n"/>
      <c r="BK125" s="522" t="n"/>
      <c r="BL125" s="522" t="n"/>
      <c r="BM125" s="522" t="n"/>
      <c r="BN125" s="522" t="n"/>
      <c r="BO125" s="522" t="n"/>
      <c r="BP125" s="522" t="n"/>
      <c r="BQ125" s="522" t="n"/>
      <c r="BR125" s="522" t="n"/>
    </row>
    <row r="126">
      <c r="A126" s="90" t="n"/>
      <c r="B126" s="283" t="n"/>
      <c r="C126" s="283" t="n"/>
      <c r="D126" s="283" t="n"/>
      <c r="E126" s="283" t="n"/>
      <c r="F126" s="283" t="n"/>
      <c r="G126" s="283" t="n"/>
      <c r="H126" s="283" t="n"/>
      <c r="I126" s="283" t="n"/>
      <c r="J126" s="283" t="n"/>
      <c r="K126" s="283" t="n"/>
      <c r="L126" s="283" t="n"/>
      <c r="M126" s="283" t="n"/>
      <c r="N126" s="283" t="n"/>
      <c r="O126" s="283" t="n"/>
      <c r="P126" s="283" t="n"/>
      <c r="Q126" s="283" t="n"/>
      <c r="R126" s="283" t="n"/>
      <c r="S126" s="283" t="n"/>
      <c r="T126" s="283" t="n"/>
      <c r="U126" s="283" t="n"/>
      <c r="V126" s="283" t="n"/>
      <c r="W126" s="283" t="n"/>
      <c r="X126" s="283" t="n"/>
      <c r="Y126" s="283" t="n"/>
      <c r="Z126" s="283" t="n"/>
      <c r="AA126" s="283" t="n"/>
      <c r="AB126" s="283" t="n"/>
      <c r="AC126" s="283" t="n"/>
      <c r="AD126" s="283" t="n"/>
      <c r="AE126" s="283" t="n"/>
      <c r="AF126" s="283" t="n"/>
      <c r="AG126" s="283" t="n"/>
      <c r="AH126" s="283" t="n"/>
      <c r="AI126" s="283" t="n"/>
      <c r="AJ126" s="283" t="n"/>
      <c r="AK126" s="283" t="n"/>
      <c r="AL126" s="283" t="n"/>
      <c r="AM126" s="283" t="n"/>
      <c r="AN126" s="283" t="n"/>
      <c r="AO126" s="283" t="n"/>
      <c r="AP126" s="283" t="n"/>
      <c r="AQ126" s="283" t="n"/>
      <c r="AR126" s="283" t="n"/>
      <c r="AS126" s="283" t="n"/>
      <c r="AT126" s="283" t="n"/>
      <c r="AU126" s="283" t="n"/>
      <c r="AV126" s="283" t="n"/>
      <c r="AW126" s="283" t="n"/>
      <c r="AX126" s="523" t="n"/>
      <c r="AY126" s="523" t="n"/>
      <c r="AZ126" s="523" t="n"/>
      <c r="BA126" s="523" t="n"/>
      <c r="BB126" s="523" t="n"/>
      <c r="BC126" s="523" t="n"/>
      <c r="BD126" s="523" t="n"/>
      <c r="BE126" s="523" t="n"/>
      <c r="BF126" s="523" t="n"/>
      <c r="BG126" s="523" t="n"/>
      <c r="BH126" s="523" t="n"/>
      <c r="BI126" s="523" t="n"/>
      <c r="BJ126" s="523" t="n"/>
      <c r="BK126" s="523" t="n"/>
      <c r="BL126" s="523" t="n"/>
      <c r="BM126" s="523" t="n"/>
      <c r="BN126" s="523" t="n"/>
      <c r="BO126" s="523" t="n"/>
      <c r="BP126" s="523" t="n"/>
      <c r="BQ126" s="523" t="n"/>
      <c r="BR126" s="523" t="n"/>
    </row>
    <row r="127">
      <c r="A127" s="355" t="n"/>
      <c r="B127" s="356" t="n"/>
      <c r="C127" s="356" t="n"/>
      <c r="D127" s="356" t="n"/>
      <c r="E127" s="356" t="n"/>
      <c r="F127" s="356" t="n"/>
      <c r="G127" s="356" t="n"/>
      <c r="H127" s="356" t="n"/>
      <c r="I127" s="356" t="n"/>
      <c r="J127" s="356" t="n"/>
      <c r="K127" s="356" t="n"/>
      <c r="L127" s="356" t="n"/>
      <c r="M127" s="356" t="n"/>
      <c r="N127" s="356" t="n"/>
      <c r="O127" s="356" t="n"/>
      <c r="P127" s="356" t="n"/>
      <c r="Q127" s="356" t="n"/>
      <c r="R127" s="356" t="n"/>
      <c r="S127" s="356" t="n"/>
      <c r="T127" s="356" t="n"/>
      <c r="U127" s="356" t="n"/>
      <c r="V127" s="356" t="n"/>
      <c r="W127" s="356" t="n"/>
      <c r="X127" s="356" t="n"/>
      <c r="Y127" s="356" t="n"/>
      <c r="Z127" s="356" t="n"/>
      <c r="AA127" s="356" t="n"/>
      <c r="AB127" s="356" t="n"/>
      <c r="AC127" s="356" t="n"/>
      <c r="AD127" s="356" t="n"/>
      <c r="AE127" s="356" t="n"/>
      <c r="AF127" s="356" t="n"/>
      <c r="AG127" s="356" t="n"/>
      <c r="AH127" s="356" t="n"/>
      <c r="AI127" s="356" t="n"/>
      <c r="AJ127" s="356" t="n"/>
      <c r="AK127" s="356" t="n"/>
      <c r="AL127" s="356" t="n"/>
      <c r="AM127" s="356" t="n"/>
      <c r="AN127" s="356" t="n"/>
      <c r="AO127" s="356" t="n"/>
      <c r="AP127" s="356" t="n"/>
      <c r="AQ127" s="356" t="n"/>
      <c r="AR127" s="356" t="n"/>
      <c r="AS127" s="356" t="n"/>
      <c r="AT127" s="356" t="n"/>
      <c r="AU127" s="356" t="n"/>
      <c r="AV127" s="356" t="n"/>
      <c r="AW127" s="356" t="n"/>
      <c r="AX127" s="243" t="n"/>
      <c r="AY127" s="243" t="n"/>
      <c r="AZ127" s="243" t="n"/>
      <c r="BA127" s="243" t="n"/>
      <c r="BB127" s="243" t="n"/>
      <c r="BC127" s="243" t="n"/>
      <c r="BD127" s="243" t="n"/>
      <c r="BE127" s="243" t="n"/>
      <c r="BF127" s="243" t="n"/>
      <c r="BG127" s="243" t="n"/>
      <c r="BH127" s="243" t="n"/>
      <c r="BI127" s="243" t="n"/>
      <c r="BJ127" s="243" t="n"/>
      <c r="BK127" s="243" t="n"/>
      <c r="BL127" s="243" t="n"/>
      <c r="BM127" s="243" t="n"/>
      <c r="BN127" s="243" t="n"/>
      <c r="BO127" s="243" t="n"/>
      <c r="BP127" s="243" t="n"/>
      <c r="BQ127" s="243" t="n"/>
      <c r="BR127" s="243" t="n"/>
    </row>
    <row r="128">
      <c r="A128" s="524" t="n"/>
      <c r="B128" s="356" t="n"/>
      <c r="C128" s="356" t="n"/>
      <c r="D128" s="356" t="n"/>
      <c r="E128" s="356" t="n"/>
      <c r="F128" s="356" t="n"/>
      <c r="G128" s="355" t="n"/>
      <c r="H128" s="516" t="n"/>
      <c r="I128" s="516" t="n"/>
      <c r="J128" s="516" t="n"/>
      <c r="K128" s="516" t="n"/>
      <c r="L128" s="516" t="n"/>
      <c r="M128" s="516" t="n"/>
      <c r="N128" s="516" t="n"/>
      <c r="O128" s="516" t="n"/>
      <c r="P128" s="516" t="n"/>
      <c r="Q128" s="516" t="n"/>
      <c r="R128" s="516" t="n"/>
      <c r="S128" s="516" t="n"/>
      <c r="T128" s="356" t="n"/>
      <c r="U128" s="356" t="n"/>
      <c r="V128" s="356" t="n"/>
      <c r="W128" s="356" t="n"/>
      <c r="X128" s="356" t="n"/>
      <c r="Y128" s="356" t="n"/>
      <c r="Z128" s="356" t="n"/>
      <c r="AA128" s="356" t="n"/>
      <c r="AB128" s="355" t="n"/>
      <c r="AC128" s="355" t="n"/>
      <c r="AD128" s="516" t="n"/>
      <c r="AE128" s="516" t="n"/>
      <c r="AF128" s="356" t="n"/>
      <c r="AG128" s="356" t="n"/>
      <c r="AH128" s="356" t="n"/>
      <c r="AI128" s="356" t="n"/>
      <c r="AJ128" s="356" t="n"/>
      <c r="AK128" s="356" t="n"/>
      <c r="AL128" s="356" t="n"/>
      <c r="AM128" s="356" t="n"/>
      <c r="AN128" s="356" t="n"/>
      <c r="AO128" s="355" t="n"/>
      <c r="AP128" s="355" t="n"/>
      <c r="AQ128" s="260" t="n"/>
      <c r="AR128" s="516" t="n"/>
      <c r="AS128" s="356" t="n"/>
      <c r="AT128" s="356" t="n"/>
      <c r="AU128" s="356" t="n"/>
      <c r="AV128" s="356" t="n"/>
      <c r="AW128" s="356" t="n"/>
      <c r="AX128" s="1" t="n"/>
      <c r="AY128" s="1" t="n"/>
      <c r="AZ128" s="1" t="n"/>
      <c r="BA128" s="1" t="n"/>
      <c r="BB128" s="1" t="n"/>
      <c r="BC128" s="1" t="n"/>
      <c r="BD128" s="1" t="n"/>
      <c r="BE128" s="1" t="n"/>
      <c r="BF128" s="1" t="n"/>
      <c r="BG128" s="1" t="n"/>
      <c r="BH128" s="1" t="n"/>
      <c r="BI128" s="1" t="n"/>
      <c r="BJ128" s="1" t="n"/>
      <c r="BK128" s="1" t="n"/>
      <c r="BL128" s="1" t="n"/>
      <c r="BM128" s="1" t="n"/>
      <c r="BN128" s="1" t="n"/>
      <c r="BO128" s="1" t="n"/>
      <c r="BP128" s="1" t="n"/>
      <c r="BQ128" s="1" t="n"/>
      <c r="BR128" s="1" t="n"/>
    </row>
    <row r="129">
      <c r="A129" s="523" t="n"/>
      <c r="B129" s="525" t="inlineStr">
        <is>
          <t>План делается на базе ДО. Часы аудиторных занятий составляют  25% от количества ауд. часов дневной формы обучения.</t>
        </is>
      </c>
      <c r="C129" s="525" t="n"/>
      <c r="D129" s="525" t="n"/>
      <c r="E129" s="525" t="n"/>
      <c r="F129" s="525" t="n"/>
      <c r="G129" s="525" t="n"/>
      <c r="H129" s="525" t="n"/>
      <c r="I129" s="525" t="n"/>
      <c r="J129" s="523" t="n"/>
      <c r="K129" s="523" t="n"/>
      <c r="L129" s="523" t="n"/>
      <c r="M129" s="523" t="n"/>
      <c r="N129" s="523" t="n"/>
      <c r="O129" s="523" t="n"/>
      <c r="P129" s="523" t="n"/>
      <c r="Q129" s="523" t="n"/>
      <c r="R129" s="523" t="n"/>
      <c r="S129" s="523" t="n"/>
      <c r="T129" s="523" t="n"/>
      <c r="U129" s="523" t="n"/>
      <c r="V129" s="523" t="n"/>
      <c r="W129" s="523" t="n"/>
      <c r="X129" s="523" t="n"/>
      <c r="Y129" s="523" t="n"/>
      <c r="Z129" s="523" t="n"/>
      <c r="AA129" s="523" t="n"/>
      <c r="AB129" s="523" t="n"/>
      <c r="AC129" s="523" t="n"/>
      <c r="AD129" s="523" t="n"/>
      <c r="AE129" s="523" t="n"/>
      <c r="AF129" s="523" t="n"/>
      <c r="AG129" s="523" t="n"/>
      <c r="AH129" s="523" t="n"/>
      <c r="AI129" s="523" t="n"/>
      <c r="AJ129" s="523" t="n"/>
      <c r="AK129" s="523" t="n"/>
      <c r="AL129" s="523" t="n"/>
      <c r="AM129" s="523" t="n"/>
      <c r="AN129" s="523" t="n"/>
      <c r="AO129" s="523" t="n"/>
      <c r="AP129" s="523" t="n"/>
      <c r="AQ129" s="523" t="n"/>
      <c r="AR129" s="523" t="n"/>
      <c r="AS129" s="523" t="n"/>
      <c r="AT129" s="523" t="n"/>
      <c r="AU129" s="523" t="n"/>
      <c r="AV129" s="523" t="n"/>
      <c r="AW129" s="523" t="n"/>
      <c r="AX129" s="1" t="n"/>
      <c r="AY129" s="1" t="n"/>
      <c r="AZ129" s="1" t="n"/>
      <c r="BA129" s="1" t="n"/>
      <c r="BB129" s="1" t="n"/>
      <c r="BC129" s="1" t="n"/>
      <c r="BD129" s="1" t="n"/>
      <c r="BE129" s="1" t="n"/>
      <c r="BF129" s="1" t="n"/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1" t="n"/>
      <c r="BP129" s="1" t="n"/>
      <c r="BQ129" s="1" t="n"/>
      <c r="BR129" s="1" t="n"/>
    </row>
    <row r="130">
      <c r="A130" s="242" t="n"/>
      <c r="B130" s="242" t="n"/>
      <c r="C130" s="242" t="n"/>
      <c r="D130" s="242" t="n"/>
      <c r="E130" s="242" t="n"/>
      <c r="F130" s="242" t="n"/>
      <c r="G130" s="242" t="n"/>
      <c r="H130" s="242" t="n"/>
      <c r="I130" s="242" t="n"/>
      <c r="J130" s="242" t="n"/>
      <c r="K130" s="242" t="n"/>
      <c r="L130" s="242" t="n"/>
      <c r="M130" s="242" t="n"/>
      <c r="N130" s="242" t="n"/>
      <c r="O130" s="242" t="n"/>
      <c r="P130" s="242" t="n"/>
      <c r="Q130" s="242" t="n"/>
      <c r="R130" s="242" t="n"/>
      <c r="S130" s="242" t="n"/>
      <c r="T130" s="242" t="n"/>
      <c r="U130" s="242" t="n"/>
      <c r="V130" s="242" t="n"/>
      <c r="W130" s="242" t="n"/>
      <c r="X130" s="242" t="n"/>
      <c r="Y130" s="242" t="n"/>
      <c r="Z130" s="242" t="n"/>
      <c r="AA130" s="242" t="n"/>
      <c r="AB130" s="242" t="n"/>
      <c r="AC130" s="242" t="n"/>
      <c r="AD130" s="242" t="n"/>
      <c r="AE130" s="242" t="n"/>
      <c r="AF130" s="242" t="n"/>
      <c r="AG130" s="242" t="n"/>
      <c r="AH130" s="242" t="n"/>
      <c r="AI130" s="242" t="n"/>
      <c r="AJ130" s="242" t="n"/>
      <c r="AK130" s="242" t="n"/>
      <c r="AL130" s="242" t="n"/>
      <c r="AM130" s="242" t="n"/>
      <c r="AN130" s="242" t="n"/>
      <c r="AO130" s="242" t="n"/>
      <c r="AP130" s="242" t="n"/>
      <c r="AQ130" s="242" t="n"/>
      <c r="AR130" s="242" t="n"/>
      <c r="AS130" s="242" t="n"/>
      <c r="AT130" s="242" t="n"/>
      <c r="AU130" s="242" t="n"/>
      <c r="AV130" s="242" t="n"/>
      <c r="AW130" s="242" t="n"/>
      <c r="AX130" s="1" t="n"/>
      <c r="AY130" s="1" t="n"/>
      <c r="AZ130" s="1" t="n"/>
      <c r="BA130" s="1" t="n"/>
      <c r="BB130" s="1" t="n"/>
      <c r="BC130" s="1" t="n"/>
      <c r="BD130" s="1" t="n"/>
      <c r="BE130" s="1" t="n"/>
      <c r="BF130" s="1" t="n"/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  <c r="BQ130" s="1" t="n"/>
      <c r="BR130" s="1" t="n"/>
    </row>
    <row r="131">
      <c r="A131" s="243" t="n"/>
      <c r="B131" s="243" t="n"/>
      <c r="C131" s="243" t="n"/>
      <c r="D131" s="243" t="n"/>
      <c r="E131" s="243" t="n"/>
      <c r="F131" s="243" t="n"/>
      <c r="G131" s="243" t="n"/>
      <c r="H131" s="243" t="n"/>
      <c r="I131" s="243" t="n"/>
      <c r="J131" s="243" t="n"/>
      <c r="K131" s="243" t="n"/>
      <c r="L131" s="243" t="n"/>
      <c r="M131" s="243" t="n"/>
      <c r="N131" s="243" t="n"/>
      <c r="O131" s="243" t="n"/>
      <c r="P131" s="243" t="n"/>
      <c r="Q131" s="243" t="n"/>
      <c r="R131" s="243" t="n"/>
      <c r="S131" s="243" t="n"/>
      <c r="T131" s="243" t="n"/>
      <c r="U131" s="243" t="n"/>
      <c r="V131" s="243" t="n"/>
      <c r="W131" s="243" t="n"/>
      <c r="X131" s="243" t="n"/>
      <c r="Y131" s="243" t="n"/>
      <c r="Z131" s="243" t="n"/>
      <c r="AA131" s="243" t="n"/>
      <c r="AB131" s="243" t="n"/>
      <c r="AC131" s="243" t="n"/>
      <c r="AD131" s="243" t="n"/>
      <c r="AE131" s="243" t="n"/>
      <c r="AF131" s="243" t="n"/>
      <c r="AG131" s="243" t="n"/>
      <c r="AH131" s="243" t="n"/>
      <c r="AI131" s="243" t="n"/>
      <c r="AJ131" s="243" t="n"/>
      <c r="AK131" s="243" t="n"/>
      <c r="AL131" s="243" t="n"/>
      <c r="AM131" s="243" t="n"/>
      <c r="AN131" s="243" t="n"/>
      <c r="AO131" s="243" t="n"/>
      <c r="AP131" s="243" t="n"/>
      <c r="AQ131" s="243" t="n"/>
      <c r="AR131" s="243" t="n"/>
      <c r="AS131" s="243" t="n"/>
      <c r="AT131" s="243" t="n"/>
      <c r="AU131" s="243" t="n"/>
      <c r="AV131" s="243" t="n"/>
      <c r="AW131" s="243" t="n"/>
      <c r="AX131" s="1" t="n"/>
      <c r="AY131" s="1" t="n"/>
      <c r="AZ131" s="1" t="n"/>
      <c r="BA131" s="1" t="n"/>
      <c r="BB131" s="1" t="n"/>
      <c r="BC131" s="1" t="n"/>
      <c r="BD131" s="1" t="n"/>
      <c r="BE131" s="1" t="n"/>
      <c r="BF131" s="1" t="n"/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  <c r="BR131" s="1" t="n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M123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</row>
    <row r="2">
      <c r="A2" s="1" t="n"/>
      <c r="B2" s="2" t="inlineStr">
        <is>
          <t>МИНИСТЕРСТВО ОБРАЗОВАНИЯ РЕСПУБЛИКИ БЕЛАРУСЬ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</row>
    <row r="3">
      <c r="A3" s="1" t="n"/>
      <c r="B3" s="2" t="inlineStr">
        <is>
          <t>Учреждение образования "Белорусский государственный технологический университет"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</row>
    <row r="4">
      <c r="A4" s="10" t="n"/>
      <c r="B4" s="2128" t="n"/>
      <c r="C4" s="1" t="n"/>
      <c r="D4" s="1" t="n"/>
      <c r="E4" s="1" t="n"/>
      <c r="F4" s="277" t="inlineStr">
        <is>
          <t>УТВЕРЖДЕНО</t>
        </is>
      </c>
      <c r="G4" s="274" t="n"/>
      <c r="H4" s="274" t="n"/>
      <c r="I4" s="274" t="n"/>
      <c r="J4" s="274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87" t="inlineStr">
        <is>
          <t>УЧЕБНЫЙ ПЛАН</t>
        </is>
      </c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1" t="n"/>
    </row>
    <row r="5">
      <c r="A5" s="10" t="n"/>
      <c r="B5" s="2128" t="n"/>
      <c r="C5" s="1" t="n"/>
      <c r="D5" s="1" t="n"/>
      <c r="E5" s="1" t="n"/>
      <c r="F5" s="277" t="n"/>
      <c r="G5" s="277" t="n"/>
      <c r="H5" s="277" t="n"/>
      <c r="I5" s="277" t="n"/>
      <c r="J5" s="277" t="n"/>
      <c r="K5" s="284" t="n"/>
      <c r="L5" s="284" t="n"/>
      <c r="M5" s="284" t="n"/>
      <c r="N5" s="284" t="n"/>
      <c r="O5" s="284" t="n"/>
      <c r="P5" s="284" t="n"/>
      <c r="Q5" s="31" t="n"/>
      <c r="R5" s="31" t="n"/>
      <c r="S5" s="31" t="n"/>
      <c r="T5" s="31" t="n"/>
      <c r="U5" s="1510" t="n"/>
      <c r="V5" s="1510" t="n"/>
      <c r="W5" s="8" t="n"/>
      <c r="X5" s="1510" t="n"/>
      <c r="Y5" s="31" t="n"/>
      <c r="Z5" s="31" t="n"/>
      <c r="AA5" s="31" t="n"/>
      <c r="AB5" s="1" t="n"/>
      <c r="AC5" s="285" t="n"/>
      <c r="AD5" s="1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286" t="n"/>
      <c r="AZ5" s="286" t="n"/>
      <c r="BA5" s="286" t="n"/>
      <c r="BB5" s="286" t="n"/>
      <c r="BC5" s="286" t="n"/>
      <c r="BD5" s="286" t="n"/>
      <c r="BE5" s="286" t="n"/>
      <c r="BF5" s="286" t="n"/>
      <c r="BG5" s="286" t="n"/>
      <c r="BH5" s="286" t="n"/>
      <c r="BI5" s="286" t="n"/>
      <c r="BJ5" s="286" t="n"/>
      <c r="BK5" s="286" t="n"/>
      <c r="BL5" s="286" t="n"/>
      <c r="BM5" s="1" t="n"/>
    </row>
    <row r="6">
      <c r="A6" s="10" t="n"/>
      <c r="B6" s="2128" t="n"/>
      <c r="C6" s="1" t="n"/>
      <c r="D6" s="1" t="n"/>
      <c r="E6" s="1" t="n"/>
      <c r="F6" s="277" t="inlineStr">
        <is>
          <t>Ректором БГТУ</t>
        </is>
      </c>
      <c r="G6" s="277" t="n"/>
      <c r="H6" s="277" t="n"/>
      <c r="I6" s="277" t="n"/>
      <c r="J6" s="277" t="n"/>
      <c r="K6" s="284" t="n"/>
      <c r="L6" s="284" t="n"/>
      <c r="M6" s="284" t="n"/>
      <c r="N6" s="284" t="n"/>
      <c r="O6" s="284" t="n"/>
      <c r="P6" s="284" t="n"/>
      <c r="Q6" s="287" t="n"/>
      <c r="R6" s="19" t="inlineStr">
        <is>
          <t>Специальность:</t>
        </is>
      </c>
      <c r="S6" s="287" t="n"/>
      <c r="T6" s="287" t="n"/>
      <c r="U6" s="287" t="n"/>
      <c r="V6" s="287" t="n"/>
      <c r="W6" s="287" t="n"/>
      <c r="X6" s="287" t="n"/>
      <c r="Y6" s="287" t="n"/>
      <c r="Z6" s="287" t="n"/>
      <c r="AA6" s="287" t="n"/>
      <c r="AB6" s="287" t="n"/>
      <c r="AC6" s="1454" t="inlineStr">
        <is>
          <t>7-06-0716-04 Методы и системы контроля качества продукции</t>
        </is>
      </c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287" t="n"/>
      <c r="AV6" s="287" t="n"/>
      <c r="AW6" s="287" t="n"/>
      <c r="AX6" s="37" t="inlineStr">
        <is>
          <t>Степень: Магистр</t>
        </is>
      </c>
      <c r="AY6" s="289" t="n"/>
      <c r="AZ6" s="529" t="n"/>
      <c r="BA6" s="529" t="n"/>
      <c r="BB6" s="37" t="n"/>
      <c r="BC6" s="37" t="n"/>
      <c r="BD6" s="37" t="n"/>
      <c r="BE6" s="37" t="n"/>
      <c r="BF6" s="1" t="n"/>
      <c r="BG6" s="1" t="n"/>
      <c r="BH6" s="1702" t="n"/>
      <c r="BI6" s="1702" t="n"/>
      <c r="BJ6" s="1" t="n"/>
      <c r="BK6" s="1213" t="n"/>
      <c r="BL6" s="1" t="n"/>
      <c r="BM6" s="1" t="n"/>
    </row>
    <row r="7">
      <c r="A7" s="10" t="n"/>
      <c r="B7" s="2128" t="n"/>
      <c r="C7" s="1" t="n"/>
      <c r="D7" s="1" t="n"/>
      <c r="E7" s="1" t="n"/>
      <c r="F7" s="277" t="n"/>
      <c r="G7" s="277" t="n"/>
      <c r="H7" s="277" t="n"/>
      <c r="I7" s="277" t="n"/>
      <c r="J7" s="277" t="n"/>
      <c r="K7" s="284" t="n"/>
      <c r="L7" s="284" t="n"/>
      <c r="M7" s="284" t="n"/>
      <c r="N7" s="284" t="n"/>
      <c r="O7" s="284" t="n"/>
      <c r="P7" s="284" t="n"/>
      <c r="Q7" s="31" t="n"/>
      <c r="R7" s="31" t="n"/>
      <c r="S7" s="31" t="n"/>
      <c r="T7" s="31" t="n"/>
      <c r="U7" s="1510" t="n"/>
      <c r="V7" s="1510" t="n"/>
      <c r="W7" s="1510" t="n"/>
      <c r="X7" s="1510" t="n"/>
      <c r="Y7" s="31" t="n"/>
      <c r="Z7" s="31" t="n"/>
      <c r="AA7" s="31" t="n"/>
      <c r="AB7" s="15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8" t="n"/>
      <c r="AV7" s="8" t="n"/>
      <c r="AW7" s="8" t="n"/>
      <c r="AX7" s="21" t="n"/>
      <c r="AY7" s="21" t="n"/>
      <c r="AZ7" s="21" t="n"/>
      <c r="BA7" s="529" t="n"/>
      <c r="BB7" s="21" t="n"/>
      <c r="BC7" s="21" t="n"/>
      <c r="BD7" s="21" t="n"/>
      <c r="BE7" s="21" t="n"/>
      <c r="BF7" s="1" t="n"/>
      <c r="BG7" s="1" t="n"/>
      <c r="BH7" s="94" t="n"/>
      <c r="BI7" s="94" t="n"/>
      <c r="BJ7" s="1" t="n"/>
      <c r="BK7" s="1213" t="n"/>
      <c r="BL7" s="1" t="n"/>
      <c r="BM7" s="1" t="n"/>
    </row>
    <row r="8">
      <c r="A8" s="10" t="n"/>
      <c r="B8" s="2128" t="n"/>
      <c r="C8" s="1" t="n"/>
      <c r="D8" s="1" t="n"/>
      <c r="E8" s="1" t="n"/>
      <c r="F8" s="277" t="inlineStr">
        <is>
          <t>И.В. Войтовым</t>
        </is>
      </c>
      <c r="G8" s="277" t="n"/>
      <c r="H8" s="277" t="n"/>
      <c r="I8" s="277" t="n"/>
      <c r="J8" s="277" t="n"/>
      <c r="K8" s="284" t="n"/>
      <c r="L8" s="284" t="n"/>
      <c r="M8" s="284" t="n"/>
      <c r="N8" s="284" t="n"/>
      <c r="O8" s="284" t="n"/>
      <c r="P8" s="284" t="n"/>
      <c r="Q8" s="31" t="n"/>
      <c r="R8" s="31" t="n"/>
      <c r="S8" s="1" t="n"/>
      <c r="T8" s="1" t="n"/>
      <c r="U8" s="2" t="n"/>
      <c r="V8" s="2" t="n"/>
      <c r="W8" s="2" t="n"/>
      <c r="X8" s="2" t="n"/>
      <c r="Y8" s="3" t="n"/>
      <c r="Z8" s="3" t="n"/>
      <c r="AA8" s="3" t="n"/>
      <c r="AB8" s="3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279" t="n"/>
      <c r="AV8" s="279" t="n"/>
      <c r="AW8" s="279" t="n"/>
      <c r="AX8" s="23" t="inlineStr">
        <is>
          <t xml:space="preserve">Срок обучения: </t>
        </is>
      </c>
      <c r="AY8" s="529" t="n"/>
      <c r="AZ8" s="23" t="n"/>
      <c r="BA8" s="23" t="n"/>
      <c r="BB8" s="23" t="n"/>
      <c r="BC8" s="23" t="n"/>
      <c r="BD8" s="23" t="inlineStr">
        <is>
          <t>1,5 года</t>
        </is>
      </c>
      <c r="BE8" s="529" t="n"/>
      <c r="BF8" s="1" t="n"/>
      <c r="BG8" s="1" t="n"/>
      <c r="BH8" s="244" t="n"/>
      <c r="BI8" s="91" t="n"/>
      <c r="BJ8" s="1" t="n"/>
      <c r="BK8" s="1213" t="n"/>
      <c r="BL8" s="1" t="n"/>
      <c r="BM8" s="1" t="n"/>
    </row>
    <row r="9">
      <c r="A9" s="25" t="n"/>
      <c r="B9" s="2129" t="n"/>
      <c r="C9" s="1" t="n"/>
      <c r="D9" s="1" t="n"/>
      <c r="E9" s="1" t="n"/>
      <c r="F9" s="1" t="n"/>
      <c r="G9" s="277" t="n"/>
      <c r="H9" s="277" t="n"/>
      <c r="I9" s="277" t="n"/>
      <c r="J9" s="277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786" t="n"/>
      <c r="T9" s="786" t="n"/>
      <c r="U9" s="787" t="n"/>
      <c r="V9" s="787" t="n"/>
      <c r="W9" s="787" t="n"/>
      <c r="X9" s="787" t="n"/>
      <c r="Y9" s="787" t="n"/>
      <c r="Z9" s="787" t="n"/>
      <c r="AA9" s="275" t="n"/>
      <c r="AB9" s="275" t="n"/>
      <c r="AC9" s="279" t="n"/>
      <c r="AD9" s="279" t="n"/>
      <c r="AE9" s="279" t="n"/>
      <c r="AF9" s="279" t="n"/>
      <c r="AG9" s="279" t="n"/>
      <c r="AH9" s="279" t="n"/>
      <c r="AI9" s="279" t="n"/>
      <c r="AJ9" s="279" t="n"/>
      <c r="AK9" s="279" t="n"/>
      <c r="AL9" s="279" t="n"/>
      <c r="AM9" s="279" t="n"/>
      <c r="AN9" s="279" t="n"/>
      <c r="AO9" s="279" t="n"/>
      <c r="AP9" s="279" t="n"/>
      <c r="AQ9" s="279" t="n"/>
      <c r="AR9" s="279" t="n"/>
      <c r="AS9" s="279" t="n"/>
      <c r="AT9" s="279" t="n"/>
      <c r="AU9" s="279" t="n"/>
      <c r="AV9" s="279" t="n"/>
      <c r="AW9" s="279" t="n"/>
      <c r="AX9" s="690" t="n"/>
      <c r="AY9" s="29" t="n"/>
      <c r="AZ9" s="29" t="n"/>
      <c r="BA9" s="29" t="n"/>
      <c r="BB9" s="30" t="n"/>
      <c r="BC9" s="29" t="n"/>
      <c r="BD9" s="29" t="n"/>
      <c r="BE9" s="29" t="n"/>
      <c r="BF9" s="1" t="n"/>
      <c r="BG9" s="1" t="n"/>
      <c r="BH9" s="351" t="n"/>
      <c r="BI9" s="351" t="n"/>
      <c r="BJ9" s="351" t="n"/>
      <c r="BK9" s="90" t="n"/>
      <c r="BL9" s="1" t="n"/>
      <c r="BM9" s="1" t="n"/>
    </row>
    <row r="10">
      <c r="A10" s="25" t="n"/>
      <c r="B10" s="2129" t="n"/>
      <c r="C10" s="1" t="n"/>
      <c r="D10" s="1" t="n"/>
      <c r="E10" s="1" t="n"/>
      <c r="F10" s="277" t="inlineStr">
        <is>
          <t>03.05.2023</t>
        </is>
      </c>
      <c r="G10" s="277" t="n"/>
      <c r="H10" s="277" t="n"/>
      <c r="I10" s="277" t="n"/>
      <c r="J10" s="277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293" t="n"/>
      <c r="T10" s="1" t="n"/>
      <c r="U10" s="1" t="n"/>
      <c r="V10" s="1" t="n"/>
      <c r="W10" s="1" t="n"/>
      <c r="X10" s="1" t="n"/>
      <c r="Y10" s="1" t="n"/>
      <c r="Z10" s="1" t="n"/>
      <c r="AA10" s="275" t="n"/>
      <c r="AB10" s="275" t="n"/>
      <c r="AC10" s="279" t="n"/>
      <c r="AD10" s="279" t="n"/>
      <c r="AE10" s="279" t="n"/>
      <c r="AF10" s="279" t="n"/>
      <c r="AG10" s="279" t="n"/>
      <c r="AH10" s="279" t="n"/>
      <c r="AI10" s="279" t="n"/>
      <c r="AJ10" s="279" t="n"/>
      <c r="AK10" s="279" t="n"/>
      <c r="AL10" s="279" t="n"/>
      <c r="AM10" s="279" t="n"/>
      <c r="AN10" s="279" t="n"/>
      <c r="AO10" s="279" t="n"/>
      <c r="AP10" s="279" t="n"/>
      <c r="AQ10" s="279" t="n"/>
      <c r="AR10" s="279" t="n"/>
      <c r="AS10" s="279" t="n"/>
      <c r="AT10" s="279" t="n"/>
      <c r="AU10" s="279" t="n"/>
      <c r="AV10" s="279" t="n"/>
      <c r="AW10" s="279" t="n"/>
      <c r="AX10" s="2834" t="inlineStr">
        <is>
          <t xml:space="preserve">Форма получения образования: заочная </t>
        </is>
      </c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702" t="n"/>
      <c r="BM10" s="1" t="n"/>
    </row>
    <row r="11">
      <c r="A11" s="25" t="n"/>
      <c r="B11" s="2129" t="n"/>
      <c r="C11" s="1" t="n"/>
      <c r="D11" s="1" t="n"/>
      <c r="E11" s="1" t="n"/>
      <c r="F11" s="274" t="inlineStr">
        <is>
          <t>Регистрационный № 06-07-044/уч.</t>
        </is>
      </c>
      <c r="G11" s="277" t="n"/>
      <c r="H11" s="277" t="n"/>
      <c r="I11" s="277" t="n"/>
      <c r="J11" s="277" t="n"/>
      <c r="K11" s="284" t="n"/>
      <c r="L11" s="284" t="n"/>
      <c r="M11" s="284" t="n"/>
      <c r="N11" s="284" t="n"/>
      <c r="O11" s="284" t="n"/>
      <c r="P11" s="284" t="n"/>
      <c r="Q11" s="31" t="n"/>
      <c r="R11" s="31" t="n"/>
      <c r="S11" s="31" t="n"/>
      <c r="T11" s="31" t="n"/>
      <c r="U11" s="1510" t="n"/>
      <c r="V11" s="1510" t="n"/>
      <c r="W11" s="1510" t="n"/>
      <c r="X11" s="1510" t="n"/>
      <c r="Y11" s="31" t="n"/>
      <c r="Z11" s="31" t="n"/>
      <c r="AA11" s="31" t="n"/>
      <c r="AB11" s="9" t="n"/>
      <c r="AC11" s="31" t="n"/>
      <c r="AD11" s="31" t="n"/>
      <c r="AE11" s="31" t="n"/>
      <c r="AF11" s="31" t="n"/>
      <c r="AG11" s="31" t="n"/>
      <c r="AH11" s="16" t="n"/>
      <c r="AI11" s="31" t="n"/>
      <c r="AJ11" s="295" t="n"/>
      <c r="AK11" s="295" t="n"/>
      <c r="AL11" s="295" t="n"/>
      <c r="AM11" s="295" t="n"/>
      <c r="AN11" s="295" t="n"/>
      <c r="AO11" s="295" t="n"/>
      <c r="AP11" s="295" t="n"/>
      <c r="AQ11" s="295" t="n"/>
      <c r="AR11" s="295" t="n"/>
      <c r="AS11" s="295" t="n"/>
      <c r="AT11" s="295" t="n"/>
      <c r="AU11" s="295" t="n"/>
      <c r="AV11" s="295" t="n"/>
      <c r="AW11" s="295" t="n"/>
      <c r="AX11" s="295" t="n"/>
      <c r="AY11" s="295" t="n"/>
      <c r="AZ11" s="295" t="n"/>
      <c r="BA11" s="295" t="n"/>
      <c r="BB11" s="295" t="n"/>
      <c r="BC11" s="295" t="n"/>
      <c r="BD11" s="295" t="n"/>
      <c r="BE11" s="295" t="n"/>
      <c r="BF11" s="295" t="n"/>
      <c r="BG11" s="295" t="n"/>
      <c r="BH11" s="296" t="n"/>
      <c r="BI11" s="296" t="n"/>
      <c r="BJ11" s="296" t="n"/>
      <c r="BK11" s="296" t="n"/>
      <c r="BL11" s="296" t="n"/>
      <c r="BM11" s="1" t="n"/>
    </row>
    <row r="12">
      <c r="A12" s="41" t="n"/>
      <c r="B12" s="20" t="n"/>
      <c r="C12" s="4149" t="inlineStr">
        <is>
          <t>I. График образовательного процесса</t>
        </is>
      </c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6" t="n"/>
      <c r="AU12" s="41" t="n"/>
      <c r="AV12" s="41" t="n"/>
      <c r="AW12" s="41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inlineStr">
        <is>
          <t>II. Сводные данные по бюджету времени (в неделях)</t>
        </is>
      </c>
      <c r="BM12" s="1" t="n"/>
    </row>
    <row r="13">
      <c r="A13" s="25" t="n"/>
      <c r="B13" s="4150" t="inlineStr">
        <is>
          <t>КУРСЫ</t>
        </is>
      </c>
      <c r="C13" s="4151" t="inlineStr">
        <is>
          <t>сентябрь</t>
        </is>
      </c>
      <c r="D13" s="4152" t="n"/>
      <c r="E13" s="4152" t="n"/>
      <c r="F13" s="4153" t="n"/>
      <c r="G13" s="4154" t="n"/>
      <c r="H13" s="4155" t="inlineStr">
        <is>
          <t>октябрь</t>
        </is>
      </c>
      <c r="I13" s="4152" t="n"/>
      <c r="J13" s="4153" t="n"/>
      <c r="K13" s="4156" t="n"/>
      <c r="L13" s="4155" t="inlineStr">
        <is>
          <t>ноябрь</t>
        </is>
      </c>
      <c r="M13" s="4152" t="n"/>
      <c r="N13" s="4152" t="n"/>
      <c r="O13" s="4153" t="n"/>
      <c r="P13" s="4155" t="inlineStr">
        <is>
          <t>декабрь</t>
        </is>
      </c>
      <c r="Q13" s="4152" t="n"/>
      <c r="R13" s="4152" t="n"/>
      <c r="S13" s="4153" t="n"/>
      <c r="T13" s="4154" t="n"/>
      <c r="U13" s="4154" t="n"/>
      <c r="V13" s="4155" t="inlineStr">
        <is>
          <t>январь</t>
        </is>
      </c>
      <c r="W13" s="4152" t="n"/>
      <c r="X13" s="4153" t="n"/>
      <c r="Y13" s="4154" t="n"/>
      <c r="Z13" s="552" t="n"/>
      <c r="AA13" s="4155" t="inlineStr">
        <is>
          <t>февраль</t>
        </is>
      </c>
      <c r="AB13" s="4152" t="n"/>
      <c r="AC13" s="4153" t="n"/>
      <c r="AD13" s="4157" t="n"/>
      <c r="AE13" s="4155" t="inlineStr">
        <is>
          <t>март</t>
        </is>
      </c>
      <c r="AF13" s="4152" t="n"/>
      <c r="AG13" s="4152" t="n"/>
      <c r="AH13" s="4153" t="n"/>
      <c r="AI13" s="4157" t="n"/>
      <c r="AJ13" s="4155" t="inlineStr">
        <is>
          <t>апрель</t>
        </is>
      </c>
      <c r="AK13" s="4152" t="n"/>
      <c r="AL13" s="4153" t="n"/>
      <c r="AM13" s="4157" t="n"/>
      <c r="AN13" s="4155" t="inlineStr">
        <is>
          <t>май</t>
        </is>
      </c>
      <c r="AO13" s="4152" t="n"/>
      <c r="AP13" s="4152" t="n"/>
      <c r="AQ13" s="4153" t="n"/>
      <c r="AR13" s="4155" t="inlineStr">
        <is>
          <t>июнь</t>
        </is>
      </c>
      <c r="AS13" s="4152" t="n"/>
      <c r="AT13" s="4152" t="n"/>
      <c r="AU13" s="4153" t="n"/>
      <c r="AV13" s="4154" t="n"/>
      <c r="AW13" s="552" t="n"/>
      <c r="AX13" s="4155" t="inlineStr">
        <is>
          <t>июль</t>
        </is>
      </c>
      <c r="AY13" s="4152" t="n"/>
      <c r="AZ13" s="4153" t="n"/>
      <c r="BA13" s="4156" t="n"/>
      <c r="BB13" s="4155" t="inlineStr">
        <is>
          <t>август</t>
        </is>
      </c>
      <c r="BC13" s="4152" t="n"/>
      <c r="BD13" s="4152" t="n"/>
      <c r="BE13" s="4153" t="n"/>
      <c r="BF13" s="4158" t="inlineStr">
        <is>
          <t>Самостоятельная работа по изучению дисциплин учебного плана</t>
        </is>
      </c>
      <c r="BG13" s="2739" t="inlineStr">
        <is>
          <t>Установочная сессия</t>
        </is>
      </c>
      <c r="BH13" s="2739" t="inlineStr">
        <is>
          <t>Лабораторно-экзаменационная сессия</t>
        </is>
      </c>
      <c r="BI13" s="2739" t="inlineStr">
        <is>
          <t>Производственные практики</t>
        </is>
      </c>
      <c r="BJ13" s="2739" t="inlineStr">
        <is>
          <t>Магистерская диссертация</t>
        </is>
      </c>
      <c r="BK13" s="3979" t="inlineStr">
        <is>
          <t>Итоговая аттестация</t>
        </is>
      </c>
      <c r="BL13" s="4159" t="inlineStr">
        <is>
          <t>Всего</t>
        </is>
      </c>
      <c r="BM13" s="1" t="n"/>
    </row>
    <row r="14">
      <c r="A14" s="25" t="n"/>
      <c r="B14" s="307" t="n"/>
      <c r="C14" s="4160" t="n">
        <v>1</v>
      </c>
      <c r="D14" s="4161" t="n">
        <v>8</v>
      </c>
      <c r="E14" s="4161" t="n">
        <v>15</v>
      </c>
      <c r="F14" s="4161" t="n">
        <v>22</v>
      </c>
      <c r="G14" s="2748" t="n">
        <v>29</v>
      </c>
      <c r="H14" s="4161" t="n">
        <v>6</v>
      </c>
      <c r="I14" s="4161" t="n">
        <v>13</v>
      </c>
      <c r="J14" s="4161" t="n">
        <v>20</v>
      </c>
      <c r="K14" s="4162" t="n">
        <v>27</v>
      </c>
      <c r="L14" s="4161" t="n">
        <v>3</v>
      </c>
      <c r="M14" s="4161" t="n">
        <v>10</v>
      </c>
      <c r="N14" s="4161" t="n">
        <v>17</v>
      </c>
      <c r="O14" s="4161" t="n">
        <v>24</v>
      </c>
      <c r="P14" s="4161" t="n">
        <v>1</v>
      </c>
      <c r="Q14" s="4161" t="n">
        <v>8</v>
      </c>
      <c r="R14" s="4161" t="n">
        <v>15</v>
      </c>
      <c r="S14" s="4161" t="n">
        <v>22</v>
      </c>
      <c r="T14" s="2748" t="n"/>
      <c r="U14" s="4162" t="n">
        <v>29</v>
      </c>
      <c r="V14" s="4161" t="n">
        <v>5</v>
      </c>
      <c r="W14" s="4161" t="n">
        <v>12</v>
      </c>
      <c r="X14" s="4161" t="n">
        <v>19</v>
      </c>
      <c r="Y14" s="4162" t="n">
        <v>26</v>
      </c>
      <c r="Z14" s="4163" t="n"/>
      <c r="AA14" s="4161" t="n">
        <v>2</v>
      </c>
      <c r="AB14" s="4161" t="n">
        <v>9</v>
      </c>
      <c r="AC14" s="4161" t="n">
        <v>16</v>
      </c>
      <c r="AD14" s="2748" t="n">
        <v>23</v>
      </c>
      <c r="AE14" s="4161" t="n">
        <v>2</v>
      </c>
      <c r="AF14" s="4161" t="n">
        <v>9</v>
      </c>
      <c r="AG14" s="4161" t="n">
        <v>16</v>
      </c>
      <c r="AH14" s="4161" t="n">
        <v>23</v>
      </c>
      <c r="AI14" s="2748" t="n">
        <v>30</v>
      </c>
      <c r="AJ14" s="4161" t="n">
        <v>6</v>
      </c>
      <c r="AK14" s="4161" t="n">
        <v>13</v>
      </c>
      <c r="AL14" s="4161" t="n">
        <v>20</v>
      </c>
      <c r="AM14" s="2748" t="n">
        <v>27</v>
      </c>
      <c r="AN14" s="4161" t="n">
        <v>4</v>
      </c>
      <c r="AO14" s="4161" t="n">
        <v>11</v>
      </c>
      <c r="AP14" s="4161" t="n">
        <v>18</v>
      </c>
      <c r="AQ14" s="4161" t="n">
        <v>25</v>
      </c>
      <c r="AR14" s="4161" t="n">
        <v>1</v>
      </c>
      <c r="AS14" s="4161" t="n">
        <v>8</v>
      </c>
      <c r="AT14" s="4161" t="n">
        <v>15</v>
      </c>
      <c r="AU14" s="4161" t="n">
        <v>22</v>
      </c>
      <c r="AV14" s="4162" t="n">
        <v>29</v>
      </c>
      <c r="AW14" s="4163" t="n"/>
      <c r="AX14" s="4161" t="n">
        <v>6</v>
      </c>
      <c r="AY14" s="4161" t="n">
        <v>13</v>
      </c>
      <c r="AZ14" s="4161" t="n">
        <v>20</v>
      </c>
      <c r="BA14" s="4162" t="n">
        <v>27</v>
      </c>
      <c r="BB14" s="4164" t="n">
        <v>3</v>
      </c>
      <c r="BC14" s="4164" t="n">
        <v>10</v>
      </c>
      <c r="BD14" s="4164" t="n">
        <v>17</v>
      </c>
      <c r="BE14" s="4165" t="n">
        <v>24</v>
      </c>
      <c r="BF14" s="2138" t="n"/>
      <c r="BG14" s="116" t="n"/>
      <c r="BH14" s="116" t="n"/>
      <c r="BI14" s="116" t="n"/>
      <c r="BJ14" s="116" t="n"/>
      <c r="BK14" s="64" t="n"/>
      <c r="BL14" s="4166" t="n"/>
      <c r="BM14" s="1" t="n"/>
    </row>
    <row r="15">
      <c r="A15" s="25" t="n"/>
      <c r="B15" s="307" t="n"/>
      <c r="C15" s="4167" t="n">
        <v>7</v>
      </c>
      <c r="D15" s="4168" t="n">
        <v>14</v>
      </c>
      <c r="E15" s="4168" t="n">
        <v>21</v>
      </c>
      <c r="F15" s="4168" t="n">
        <v>28</v>
      </c>
      <c r="G15" s="4168" t="n">
        <v>5</v>
      </c>
      <c r="H15" s="4168" t="n">
        <v>12</v>
      </c>
      <c r="I15" s="4168" t="n">
        <v>19</v>
      </c>
      <c r="J15" s="4168" t="n">
        <v>26</v>
      </c>
      <c r="K15" s="4168" t="n">
        <v>2</v>
      </c>
      <c r="L15" s="4168" t="n">
        <v>9</v>
      </c>
      <c r="M15" s="4168" t="n">
        <v>16</v>
      </c>
      <c r="N15" s="4168" t="n">
        <v>23</v>
      </c>
      <c r="O15" s="4168" t="n">
        <v>30</v>
      </c>
      <c r="P15" s="4168" t="n">
        <v>7</v>
      </c>
      <c r="Q15" s="4168" t="n">
        <v>14</v>
      </c>
      <c r="R15" s="4168" t="n">
        <v>21</v>
      </c>
      <c r="S15" s="4168" t="n">
        <v>28</v>
      </c>
      <c r="T15" s="4168" t="n"/>
      <c r="U15" s="4168" t="n">
        <v>4</v>
      </c>
      <c r="V15" s="4168" t="n">
        <v>11</v>
      </c>
      <c r="W15" s="4168" t="n">
        <v>18</v>
      </c>
      <c r="X15" s="4168" t="n">
        <v>25</v>
      </c>
      <c r="Y15" s="4168" t="n">
        <v>1</v>
      </c>
      <c r="Z15" s="4169" t="n"/>
      <c r="AA15" s="4168" t="n">
        <v>8</v>
      </c>
      <c r="AB15" s="4168" t="n">
        <v>15</v>
      </c>
      <c r="AC15" s="4168" t="n">
        <v>22</v>
      </c>
      <c r="AD15" s="4168" t="n">
        <v>1</v>
      </c>
      <c r="AE15" s="4168" t="n">
        <v>8</v>
      </c>
      <c r="AF15" s="4168" t="n">
        <v>15</v>
      </c>
      <c r="AG15" s="4168" t="n">
        <v>22</v>
      </c>
      <c r="AH15" s="4168" t="n">
        <v>29</v>
      </c>
      <c r="AI15" s="4168" t="n">
        <v>5</v>
      </c>
      <c r="AJ15" s="4168" t="n">
        <v>12</v>
      </c>
      <c r="AK15" s="4168" t="n">
        <v>19</v>
      </c>
      <c r="AL15" s="4168" t="n">
        <v>26</v>
      </c>
      <c r="AM15" s="4168" t="n">
        <v>3</v>
      </c>
      <c r="AN15" s="4168" t="n">
        <v>10</v>
      </c>
      <c r="AO15" s="4168" t="n">
        <v>17</v>
      </c>
      <c r="AP15" s="4168" t="n">
        <v>24</v>
      </c>
      <c r="AQ15" s="4168" t="n">
        <v>31</v>
      </c>
      <c r="AR15" s="4168" t="n">
        <v>7</v>
      </c>
      <c r="AS15" s="4168" t="n">
        <v>14</v>
      </c>
      <c r="AT15" s="4168" t="n">
        <v>21</v>
      </c>
      <c r="AU15" s="4168" t="n">
        <v>28</v>
      </c>
      <c r="AV15" s="4168" t="n">
        <v>5</v>
      </c>
      <c r="AW15" s="4169" t="n"/>
      <c r="AX15" s="4168" t="n">
        <v>12</v>
      </c>
      <c r="AY15" s="4168" t="n">
        <v>19</v>
      </c>
      <c r="AZ15" s="4168" t="n">
        <v>26</v>
      </c>
      <c r="BA15" s="4168" t="n">
        <v>2</v>
      </c>
      <c r="BB15" s="2748" t="n">
        <v>9</v>
      </c>
      <c r="BC15" s="2748" t="n">
        <v>16</v>
      </c>
      <c r="BD15" s="2748" t="n">
        <v>23</v>
      </c>
      <c r="BE15" s="2749" t="n">
        <v>31</v>
      </c>
      <c r="BF15" s="2138" t="n"/>
      <c r="BG15" s="116" t="n"/>
      <c r="BH15" s="116" t="n"/>
      <c r="BI15" s="116" t="n"/>
      <c r="BJ15" s="116" t="n"/>
      <c r="BK15" s="64" t="n"/>
      <c r="BL15" s="4166" t="n"/>
      <c r="BM15" s="1" t="n"/>
    </row>
    <row r="16">
      <c r="A16" s="25" t="n"/>
      <c r="B16" s="4170" t="n"/>
      <c r="C16" s="4171" t="n">
        <v>1</v>
      </c>
      <c r="D16" s="4172" t="n">
        <v>2</v>
      </c>
      <c r="E16" s="4172" t="n">
        <v>3</v>
      </c>
      <c r="F16" s="4172" t="n">
        <v>4</v>
      </c>
      <c r="G16" s="4172" t="n">
        <v>5</v>
      </c>
      <c r="H16" s="4172" t="n">
        <v>6</v>
      </c>
      <c r="I16" s="4172" t="n">
        <v>7</v>
      </c>
      <c r="J16" s="4172" t="n">
        <v>8</v>
      </c>
      <c r="K16" s="4172" t="n">
        <v>9</v>
      </c>
      <c r="L16" s="4172" t="n">
        <v>10</v>
      </c>
      <c r="M16" s="4172" t="n">
        <v>11</v>
      </c>
      <c r="N16" s="4172" t="n">
        <v>12</v>
      </c>
      <c r="O16" s="4172" t="n">
        <v>13</v>
      </c>
      <c r="P16" s="4172" t="n">
        <v>14</v>
      </c>
      <c r="Q16" s="4172" t="n">
        <v>15</v>
      </c>
      <c r="R16" s="4172" t="n">
        <v>16</v>
      </c>
      <c r="S16" s="4172" t="n">
        <v>17</v>
      </c>
      <c r="T16" s="4172" t="n"/>
      <c r="U16" s="4172" t="n">
        <v>18</v>
      </c>
      <c r="V16" s="4172" t="n">
        <v>19</v>
      </c>
      <c r="W16" s="4172" t="n">
        <v>20</v>
      </c>
      <c r="X16" s="4172" t="n">
        <v>21</v>
      </c>
      <c r="Y16" s="4172" t="n">
        <v>22</v>
      </c>
      <c r="Z16" s="4173" t="n"/>
      <c r="AA16" s="4172" t="n">
        <v>23</v>
      </c>
      <c r="AB16" s="4172" t="n">
        <v>24</v>
      </c>
      <c r="AC16" s="4172" t="n">
        <v>25</v>
      </c>
      <c r="AD16" s="4172" t="n">
        <v>26</v>
      </c>
      <c r="AE16" s="4172" t="n">
        <v>27</v>
      </c>
      <c r="AF16" s="4172" t="n">
        <v>28</v>
      </c>
      <c r="AG16" s="4172" t="n">
        <v>29</v>
      </c>
      <c r="AH16" s="4172" t="n">
        <v>30</v>
      </c>
      <c r="AI16" s="4172" t="n">
        <v>31</v>
      </c>
      <c r="AJ16" s="4172" t="n">
        <v>32</v>
      </c>
      <c r="AK16" s="4172" t="n">
        <v>33</v>
      </c>
      <c r="AL16" s="4172" t="n">
        <v>34</v>
      </c>
      <c r="AM16" s="4172" t="n">
        <v>35</v>
      </c>
      <c r="AN16" s="4172" t="n">
        <v>36</v>
      </c>
      <c r="AO16" s="4172" t="n">
        <v>37</v>
      </c>
      <c r="AP16" s="4172" t="n">
        <v>38</v>
      </c>
      <c r="AQ16" s="4172" t="n">
        <v>39</v>
      </c>
      <c r="AR16" s="4172" t="n">
        <v>40</v>
      </c>
      <c r="AS16" s="4172" t="n">
        <v>41</v>
      </c>
      <c r="AT16" s="4172" t="n">
        <v>42</v>
      </c>
      <c r="AU16" s="4172" t="n">
        <v>43</v>
      </c>
      <c r="AV16" s="4172" t="n">
        <v>44</v>
      </c>
      <c r="AW16" s="4173" t="n"/>
      <c r="AX16" s="4172" t="n">
        <v>45</v>
      </c>
      <c r="AY16" s="4172" t="n">
        <v>46</v>
      </c>
      <c r="AZ16" s="4172" t="n">
        <v>47</v>
      </c>
      <c r="BA16" s="4172" t="n">
        <v>48</v>
      </c>
      <c r="BB16" s="4172" t="n">
        <v>49</v>
      </c>
      <c r="BC16" s="4172" t="n">
        <v>50</v>
      </c>
      <c r="BD16" s="4172" t="n">
        <v>51</v>
      </c>
      <c r="BE16" s="4174" t="n">
        <v>52</v>
      </c>
      <c r="BF16" s="3420" t="n"/>
      <c r="BG16" s="325" t="n"/>
      <c r="BH16" s="325" t="n"/>
      <c r="BI16" s="325" t="n"/>
      <c r="BJ16" s="325" t="n"/>
      <c r="BK16" s="73" t="n"/>
      <c r="BL16" s="4175" t="n"/>
      <c r="BM16" s="1" t="n"/>
    </row>
    <row r="17">
      <c r="A17" s="75" t="n"/>
      <c r="B17" s="326" t="inlineStr">
        <is>
          <t>I</t>
        </is>
      </c>
      <c r="C17" s="328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8" t="n"/>
      <c r="V17" s="329" t="n"/>
      <c r="W17" s="329" t="inlineStr">
        <is>
          <t>:</t>
        </is>
      </c>
      <c r="X17" s="329" t="inlineStr">
        <is>
          <t>:</t>
        </is>
      </c>
      <c r="Y17" s="330" t="n"/>
      <c r="Z17" s="124" t="n"/>
      <c r="AA17" s="329" t="n"/>
      <c r="AB17" s="332" t="n"/>
      <c r="AC17" s="333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32" t="n"/>
      <c r="AQ17" s="329" t="n"/>
      <c r="AR17" s="329" t="inlineStr">
        <is>
          <t>:</t>
        </is>
      </c>
      <c r="AS17" s="329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4" t="n">
        <v>47</v>
      </c>
      <c r="BG17" s="334" t="n">
        <v>1</v>
      </c>
      <c r="BH17" s="334" t="n">
        <v>4</v>
      </c>
      <c r="BI17" s="334" t="n"/>
      <c r="BJ17" s="334" t="n"/>
      <c r="BK17" s="330" t="n"/>
      <c r="BL17" s="1728">
        <f>SUM(BF17:BK17)</f>
        <v/>
      </c>
      <c r="BM17" s="1" t="n"/>
    </row>
    <row r="18">
      <c r="A18" s="75" t="n"/>
      <c r="B18" s="1649" t="inlineStr">
        <is>
          <t>II</t>
        </is>
      </c>
      <c r="C18" s="1875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n"/>
      <c r="U18" s="1875" t="inlineStr">
        <is>
          <t>/</t>
        </is>
      </c>
      <c r="V18" s="1875" t="inlineStr">
        <is>
          <t>/</t>
        </is>
      </c>
      <c r="W18" s="1875" t="inlineStr">
        <is>
          <t>/</t>
        </is>
      </c>
      <c r="X18" s="589" t="inlineStr">
        <is>
          <t>//</t>
        </is>
      </c>
      <c r="Y18" s="341" t="inlineStr">
        <is>
          <t>//</t>
        </is>
      </c>
      <c r="Z18" s="1876" t="n"/>
      <c r="AA18" s="589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1059" t="n"/>
      <c r="BF18" s="588" t="n">
        <v>8</v>
      </c>
      <c r="BG18" s="588" t="n"/>
      <c r="BH18" s="588" t="n">
        <v>2</v>
      </c>
      <c r="BI18" s="588" t="n">
        <v>2</v>
      </c>
      <c r="BJ18" s="589" t="n">
        <v>8</v>
      </c>
      <c r="BK18" s="343" t="n">
        <v>2</v>
      </c>
      <c r="BL18" s="2246">
        <f>SUM(BF18:BK18)</f>
        <v/>
      </c>
      <c r="BM18" s="1" t="n"/>
    </row>
    <row r="19">
      <c r="A19" s="75" t="n"/>
      <c r="B19" s="88" t="n"/>
      <c r="C19" s="88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88" t="n"/>
      <c r="V19" s="88" t="n"/>
      <c r="W19" s="88" t="n"/>
      <c r="X19" s="88" t="n"/>
      <c r="Y19" s="347" t="n"/>
      <c r="Z19" s="347" t="n"/>
      <c r="AA19" s="346" t="n"/>
      <c r="AB19" s="346" t="n"/>
      <c r="AC19" s="75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346" t="n"/>
      <c r="BF19" s="2247">
        <f>BF17+BF18</f>
        <v/>
      </c>
      <c r="BG19" s="2247">
        <f>BG17+BG18</f>
        <v/>
      </c>
      <c r="BH19" s="2247">
        <f>BH17+BH18</f>
        <v/>
      </c>
      <c r="BI19" s="2247">
        <f>BI17+BI18</f>
        <v/>
      </c>
      <c r="BJ19" s="2247">
        <f>BJ17+BJ18</f>
        <v/>
      </c>
      <c r="BK19" s="2247">
        <f>BK17+BK18</f>
        <v/>
      </c>
      <c r="BL19" s="2247">
        <f>BL17+BL18</f>
        <v/>
      </c>
      <c r="BM19" s="1" t="n"/>
    </row>
    <row r="20">
      <c r="A20" s="94" t="inlineStr">
        <is>
          <t>Обозначения:</t>
        </is>
      </c>
      <c r="B20" s="1" t="n"/>
      <c r="C20" s="1" t="n"/>
      <c r="D20" s="1" t="n"/>
      <c r="E20" s="1" t="n"/>
      <c r="F20" s="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92" t="n"/>
      <c r="AA20" s="487" t="n"/>
      <c r="AB20" s="487" t="n"/>
      <c r="AC20" s="352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353" t="inlineStr">
        <is>
          <t>//</t>
        </is>
      </c>
      <c r="AR20" s="94" t="inlineStr">
        <is>
          <t>−</t>
        </is>
      </c>
      <c r="AS20" s="91" t="inlineStr">
        <is>
          <t>итоговая аттестация</t>
        </is>
      </c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1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1" t="n"/>
    </row>
    <row r="21">
      <c r="A21" s="90" t="n"/>
      <c r="B21" s="94" t="n"/>
      <c r="C21" s="98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92" t="n"/>
      <c r="AA21" s="487" t="n"/>
      <c r="AB21" s="487" t="n"/>
      <c r="AC21" s="14" t="n"/>
      <c r="AD21" s="94" t="n"/>
      <c r="AE21" s="91" t="n"/>
      <c r="AF21" s="90" t="n"/>
      <c r="AG21" s="90" t="n"/>
      <c r="AH21" s="90" t="n"/>
      <c r="AI21" s="90" t="n"/>
      <c r="AJ21" s="90" t="n"/>
      <c r="AK21" s="92" t="n"/>
      <c r="AL21" s="92" t="n"/>
      <c r="AM21" s="92" t="n"/>
      <c r="AN21" s="92" t="n"/>
      <c r="AO21" s="487" t="n"/>
      <c r="AP21" s="487" t="n"/>
      <c r="AQ21" s="354" t="n"/>
      <c r="AR21" s="94" t="n"/>
      <c r="AS21" s="91" t="n"/>
      <c r="AT21" s="91" t="n"/>
      <c r="AU21" s="91" t="n"/>
      <c r="AV21" s="91" t="n"/>
      <c r="AW21" s="91" t="n"/>
      <c r="AX21" s="91" t="n"/>
      <c r="AY21" s="92" t="n"/>
      <c r="AZ21" s="92" t="n"/>
      <c r="BA21" s="92" t="n"/>
      <c r="BB21" s="91" t="n"/>
      <c r="BC21" s="91" t="n"/>
      <c r="BD21" s="97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1" t="n"/>
    </row>
    <row r="22">
      <c r="A22" s="90" t="n"/>
      <c r="B22" s="94" t="n"/>
      <c r="C22" s="98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1" t="n"/>
      <c r="U22" s="98" t="n"/>
      <c r="V22" s="98" t="n"/>
      <c r="W22" s="98" t="n"/>
      <c r="X22" s="98" t="n"/>
      <c r="Y22" s="92" t="n"/>
      <c r="Z22" s="92" t="n"/>
      <c r="AA22" s="487" t="n"/>
      <c r="AB22" s="487" t="n"/>
      <c r="AC22" s="91" t="n"/>
      <c r="AD22" s="91" t="n"/>
      <c r="AE22" s="91" t="n"/>
      <c r="AF22" s="90" t="n"/>
      <c r="AG22" s="90" t="n"/>
      <c r="AH22" s="90" t="n"/>
      <c r="AI22" s="90" t="n"/>
      <c r="AJ22" s="90" t="n"/>
      <c r="AK22" s="91" t="n"/>
      <c r="AL22" s="91" t="n"/>
      <c r="AM22" s="92" t="n"/>
      <c r="AN22" s="92" t="n"/>
      <c r="AO22" s="487" t="n"/>
      <c r="AP22" s="487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2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1" t="n"/>
    </row>
    <row r="23">
      <c r="A23" s="90" t="n"/>
      <c r="B23" s="94" t="n"/>
      <c r="C23" s="94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98" t="n"/>
      <c r="Y23" s="92" t="n"/>
      <c r="Z23" s="92" t="n"/>
      <c r="AA23" s="487" t="n"/>
      <c r="AB23" s="487" t="n"/>
      <c r="AC23" s="353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0" t="n"/>
      <c r="AG23" s="90" t="n"/>
      <c r="AH23" s="90" t="n"/>
      <c r="AI23" s="90" t="n"/>
      <c r="AJ23" s="90" t="n"/>
      <c r="AK23" s="92" t="n"/>
      <c r="AL23" s="92" t="n"/>
      <c r="AM23" s="92" t="n"/>
      <c r="AN23" s="92" t="n"/>
      <c r="AO23" s="487" t="n"/>
      <c r="AP23" s="487" t="n"/>
      <c r="AQ23" s="352" t="inlineStr">
        <is>
          <t>+</t>
        </is>
      </c>
      <c r="AR23" s="94" t="inlineStr">
        <is>
          <t>−</t>
        </is>
      </c>
      <c r="AS23" s="91" t="inlineStr">
        <is>
          <t>установочная сессия (УС)</t>
        </is>
      </c>
      <c r="AT23" s="97" t="n"/>
      <c r="AU23" s="97" t="n"/>
      <c r="AV23" s="97" t="n"/>
      <c r="AW23" s="92" t="n"/>
      <c r="AX23" s="90" t="n"/>
      <c r="AY23" s="90" t="n"/>
      <c r="AZ23" s="92" t="n"/>
      <c r="BA23" s="92" t="n"/>
      <c r="BB23" s="91" t="n"/>
      <c r="BC23" s="91" t="n"/>
      <c r="BD23" s="90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1" t="n"/>
    </row>
    <row r="24">
      <c r="A24" s="783" t="n"/>
      <c r="B24" s="94" t="n"/>
      <c r="C24" s="94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94" t="n"/>
      <c r="Y24" s="91" t="n"/>
      <c r="Z24" s="91" t="n"/>
      <c r="AA24" s="91" t="n"/>
      <c r="AB24" s="91" t="n"/>
      <c r="AC24" s="91" t="n"/>
      <c r="AD24" s="91" t="n"/>
      <c r="AE24" s="91" t="n"/>
      <c r="AF24" s="91" t="n"/>
      <c r="AG24" s="91" t="n"/>
      <c r="AH24" s="92" t="n"/>
      <c r="AI24" s="92" t="n"/>
      <c r="AJ24" s="92" t="n"/>
      <c r="AK24" s="92" t="n"/>
      <c r="AL24" s="92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1" t="n"/>
    </row>
    <row r="25">
      <c r="A25" s="355" t="n"/>
      <c r="B25" s="516" t="n"/>
      <c r="C25" s="51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516" t="n"/>
      <c r="V25" s="516" t="n"/>
      <c r="W25" s="516" t="n"/>
      <c r="X25" s="516" t="n"/>
      <c r="Y25" s="356" t="n"/>
      <c r="Z25" s="356" t="n"/>
      <c r="AA25" s="356" t="n"/>
      <c r="AB25" s="356" t="n"/>
      <c r="AC25" s="356" t="n"/>
      <c r="AD25" s="356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6" t="n"/>
      <c r="AW25" s="356" t="n"/>
      <c r="AX25" s="356" t="n"/>
      <c r="AY25" s="356" t="n"/>
      <c r="AZ25" s="356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1" t="n"/>
    </row>
    <row r="26">
      <c r="A26" s="92" t="n"/>
      <c r="B26" s="947" t="inlineStr">
        <is>
          <t>III. План образовательного процесса</t>
        </is>
      </c>
      <c r="C26" s="44" t="n"/>
      <c r="D26" s="44" t="n"/>
      <c r="E26" s="44" t="n"/>
      <c r="F26" s="44" t="n"/>
      <c r="G26" s="44" t="n"/>
      <c r="H26" s="44" t="n"/>
      <c r="I26" s="44" t="n"/>
      <c r="J26" s="44" t="n"/>
      <c r="K26" s="44" t="n"/>
      <c r="L26" s="44" t="n"/>
      <c r="M26" s="44" t="n"/>
      <c r="N26" s="44" t="n"/>
      <c r="O26" s="44" t="n"/>
      <c r="P26" s="44" t="n"/>
      <c r="Q26" s="44" t="n"/>
      <c r="R26" s="44" t="n"/>
      <c r="S26" s="44" t="n"/>
      <c r="T26" s="44" t="n"/>
      <c r="U26" s="4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  <c r="AH26" s="44" t="n"/>
      <c r="AI26" s="44" t="n"/>
      <c r="AJ26" s="44" t="n"/>
      <c r="AK26" s="44" t="n"/>
      <c r="AL26" s="44" t="n"/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44" t="n"/>
      <c r="BI26" s="44" t="n"/>
      <c r="BJ26" s="44" t="n"/>
      <c r="BK26" s="44" t="n"/>
      <c r="BL26" s="246" t="n"/>
      <c r="BM26" s="1" t="n"/>
    </row>
    <row r="27">
      <c r="A27" s="355" t="n"/>
      <c r="B27" s="4176" t="inlineStr">
        <is>
          <t>№ п/п</t>
        </is>
      </c>
      <c r="C27" s="552" t="n"/>
      <c r="D27" s="4177" t="inlineStr">
        <is>
          <t>Название модуля, учебной дисциплины, курсового проекта   (курсовой работы)</t>
        </is>
      </c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4178" t="inlineStr">
        <is>
          <t>№ рег. 
в БГТУ</t>
        </is>
      </c>
      <c r="U27" s="4179" t="inlineStr">
        <is>
          <t>Экзамены</t>
        </is>
      </c>
      <c r="V27" s="662" t="n"/>
      <c r="W27" s="4179" t="inlineStr">
        <is>
          <t>Зачеты</t>
        </is>
      </c>
      <c r="X27" s="662" t="n"/>
      <c r="Y27" s="707" t="inlineStr">
        <is>
          <t>Количество академических часов</t>
        </is>
      </c>
      <c r="Z27" s="585" t="n"/>
      <c r="AA27" s="585" t="n"/>
      <c r="AB27" s="585" t="n"/>
      <c r="AC27" s="585" t="n"/>
      <c r="AD27" s="585" t="n"/>
      <c r="AE27" s="585" t="n"/>
      <c r="AF27" s="585" t="n"/>
      <c r="AG27" s="585" t="n"/>
      <c r="AH27" s="585" t="n"/>
      <c r="AI27" s="585" t="n"/>
      <c r="AJ27" s="585" t="n"/>
      <c r="AK27" s="585" t="n"/>
      <c r="AL27" s="585" t="n"/>
      <c r="AM27" s="585" t="n"/>
      <c r="AN27" s="586" t="n"/>
      <c r="AO27" s="707" t="inlineStr">
        <is>
          <t>Распределение по курсам и УС, ЛЭС</t>
        </is>
      </c>
      <c r="AP27" s="585" t="n"/>
      <c r="AQ27" s="585" t="n"/>
      <c r="AR27" s="585" t="n"/>
      <c r="AS27" s="585" t="n"/>
      <c r="AT27" s="585" t="n"/>
      <c r="AU27" s="585" t="n"/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6" t="n"/>
      <c r="BI27" s="4180" t="inlineStr">
        <is>
          <t>Код компетенции</t>
        </is>
      </c>
      <c r="BJ27" s="661" t="n"/>
      <c r="BK27" s="662" t="n"/>
      <c r="BL27" s="346" t="n"/>
      <c r="BM27" s="1" t="n"/>
    </row>
    <row r="28">
      <c r="A28" s="355" t="n"/>
      <c r="B28" s="2138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3690" t="n"/>
      <c r="U28" s="2138" t="n"/>
      <c r="V28" s="114" t="n"/>
      <c r="W28" s="2138" t="n"/>
      <c r="X28" s="114" t="n"/>
      <c r="Y28" s="4181" t="inlineStr">
        <is>
          <t>Всего</t>
        </is>
      </c>
      <c r="Z28" s="661" t="n"/>
      <c r="AA28" s="661" t="n"/>
      <c r="AB28" s="552" t="n"/>
      <c r="AC28" s="2740" t="inlineStr">
        <is>
          <t xml:space="preserve">Аудиторных дневная форма получения образования </t>
        </is>
      </c>
      <c r="AD28" s="53" t="n"/>
      <c r="AE28" s="4182" t="inlineStr">
        <is>
          <t xml:space="preserve">Аудиторных заочная форма получения образования </t>
        </is>
      </c>
      <c r="AF28" s="101" t="n"/>
      <c r="AG28" s="4183" t="inlineStr">
        <is>
          <t>Из них</t>
        </is>
      </c>
      <c r="AH28" s="585" t="n"/>
      <c r="AI28" s="585" t="n"/>
      <c r="AJ28" s="585" t="n"/>
      <c r="AK28" s="585" t="n"/>
      <c r="AL28" s="585" t="n"/>
      <c r="AM28" s="585" t="n"/>
      <c r="AN28" s="586" t="n"/>
      <c r="AO28" s="2033" t="inlineStr">
        <is>
          <t>I курс</t>
        </is>
      </c>
      <c r="AP28" s="585" t="n"/>
      <c r="AQ28" s="585" t="n"/>
      <c r="AR28" s="585" t="n"/>
      <c r="AS28" s="585" t="n"/>
      <c r="AT28" s="585" t="n"/>
      <c r="AU28" s="585" t="n"/>
      <c r="AV28" s="585" t="n"/>
      <c r="AW28" s="585" t="n"/>
      <c r="AX28" s="585" t="n"/>
      <c r="AY28" s="585" t="n"/>
      <c r="AZ28" s="585" t="n"/>
      <c r="BA28" s="585" t="n"/>
      <c r="BB28" s="586" t="n"/>
      <c r="BC28" s="2033" t="inlineStr">
        <is>
          <t>II курс</t>
        </is>
      </c>
      <c r="BD28" s="585" t="n"/>
      <c r="BE28" s="585" t="n"/>
      <c r="BF28" s="585" t="n"/>
      <c r="BG28" s="585" t="n"/>
      <c r="BH28" s="586" t="n"/>
      <c r="BI28" s="1" t="n"/>
      <c r="BJ28" s="1" t="n"/>
      <c r="BK28" s="114" t="n"/>
      <c r="BL28" s="3558" t="n"/>
      <c r="BM28" s="1" t="n"/>
    </row>
    <row r="29">
      <c r="A29" s="355" t="n"/>
      <c r="B29" s="2138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3690" t="n"/>
      <c r="U29" s="2138" t="n"/>
      <c r="V29" s="114" t="n"/>
      <c r="W29" s="2138" t="n"/>
      <c r="X29" s="114" t="n"/>
      <c r="Y29" s="2138" t="n"/>
      <c r="Z29" s="1" t="n"/>
      <c r="AA29" s="1" t="n"/>
      <c r="AB29" s="115" t="n"/>
      <c r="AC29" s="116" t="n"/>
      <c r="AD29" s="115" t="n"/>
      <c r="AE29" s="116" t="n"/>
      <c r="AF29" s="1" t="n"/>
      <c r="AG29" s="4184" t="inlineStr">
        <is>
          <t>Лекции</t>
        </is>
      </c>
      <c r="AH29" s="53" t="n"/>
      <c r="AI29" s="4184" t="inlineStr">
        <is>
          <t>Лабораторные</t>
        </is>
      </c>
      <c r="AJ29" s="53" t="n"/>
      <c r="AK29" s="4184" t="inlineStr">
        <is>
          <t>Практические</t>
        </is>
      </c>
      <c r="AL29" s="53" t="n"/>
      <c r="AM29" s="4185" t="inlineStr">
        <is>
          <t>Семинарские</t>
        </is>
      </c>
      <c r="AN29" s="104" t="n"/>
      <c r="AO29" s="4019" t="inlineStr">
        <is>
          <t>УС      1 нед</t>
        </is>
      </c>
      <c r="AP29" s="662" t="n"/>
      <c r="AQ29" s="1246" t="inlineStr">
        <is>
          <t>1 ЛЭС,</t>
        </is>
      </c>
      <c r="AR29" s="123" t="n"/>
      <c r="AS29" s="123" t="n"/>
      <c r="AT29" s="123" t="n"/>
      <c r="AU29" s="123" t="n"/>
      <c r="AV29" s="124" t="n"/>
      <c r="AW29" s="2755" t="inlineStr">
        <is>
          <t>2 ЛЭС,</t>
        </is>
      </c>
      <c r="AX29" s="123" t="n"/>
      <c r="AY29" s="123" t="n"/>
      <c r="AZ29" s="123" t="n"/>
      <c r="BA29" s="123" t="n"/>
      <c r="BB29" s="124" t="n"/>
      <c r="BC29" s="1290" t="inlineStr">
        <is>
          <t>3 ЛЭС,</t>
        </is>
      </c>
      <c r="BD29" s="123" t="n"/>
      <c r="BE29" s="123" t="n"/>
      <c r="BF29" s="123" t="n"/>
      <c r="BG29" s="123" t="n"/>
      <c r="BH29" s="161" t="n"/>
      <c r="BI29" s="1" t="n"/>
      <c r="BJ29" s="1" t="n"/>
      <c r="BK29" s="114" t="n"/>
      <c r="BL29" s="253" t="n"/>
      <c r="BM29" s="1" t="n"/>
    </row>
    <row r="30">
      <c r="A30" s="355" t="n"/>
      <c r="B30" s="2138" t="n"/>
      <c r="C30" s="115" t="n"/>
      <c r="D30" s="116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3690" t="n"/>
      <c r="U30" s="2138" t="n"/>
      <c r="V30" s="114" t="n"/>
      <c r="W30" s="2138" t="n"/>
      <c r="X30" s="114" t="n"/>
      <c r="Y30" s="2138" t="n"/>
      <c r="Z30" s="1" t="n"/>
      <c r="AA30" s="1" t="n"/>
      <c r="AB30" s="115" t="n"/>
      <c r="AC30" s="116" t="n"/>
      <c r="AD30" s="115" t="n"/>
      <c r="AE30" s="116" t="n"/>
      <c r="AF30" s="1" t="n"/>
      <c r="AG30" s="116" t="n"/>
      <c r="AH30" s="115" t="n"/>
      <c r="AI30" s="116" t="n"/>
      <c r="AJ30" s="115" t="n"/>
      <c r="AK30" s="116" t="n"/>
      <c r="AL30" s="115" t="n"/>
      <c r="AM30" s="116" t="n"/>
      <c r="AN30" s="114" t="n"/>
      <c r="AO30" s="4020" t="n"/>
      <c r="AP30" s="207" t="n"/>
      <c r="AQ30" s="3845" t="n">
        <v>2</v>
      </c>
      <c r="AR30" s="131" t="n"/>
      <c r="AS30" s="2391" t="inlineStr">
        <is>
          <t>недели</t>
        </is>
      </c>
      <c r="AT30" s="126" t="n"/>
      <c r="AU30" s="126" t="n"/>
      <c r="AV30" s="1089" t="n"/>
      <c r="AW30" s="2612" t="n">
        <v>2</v>
      </c>
      <c r="AX30" s="131" t="n"/>
      <c r="AY30" s="1315" t="inlineStr">
        <is>
          <t>недели</t>
        </is>
      </c>
      <c r="AZ30" s="126" t="n"/>
      <c r="BA30" s="126" t="n"/>
      <c r="BB30" s="175" t="n"/>
      <c r="BC30" s="3845" t="n">
        <v>2</v>
      </c>
      <c r="BD30" s="131" t="n"/>
      <c r="BE30" s="1315" t="inlineStr">
        <is>
          <t>недели</t>
        </is>
      </c>
      <c r="BF30" s="126" t="n"/>
      <c r="BG30" s="126" t="n"/>
      <c r="BH30" s="175" t="n"/>
      <c r="BI30" s="1" t="n"/>
      <c r="BJ30" s="1" t="n"/>
      <c r="BK30" s="114" t="n"/>
      <c r="BL30" s="253" t="n"/>
      <c r="BM30" s="1" t="n"/>
    </row>
    <row r="31">
      <c r="A31" s="355" t="n"/>
      <c r="B31" s="3420" t="n"/>
      <c r="C31" s="249" t="n"/>
      <c r="D31" s="325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3751" t="n"/>
      <c r="U31" s="3420" t="n"/>
      <c r="V31" s="137" t="n"/>
      <c r="W31" s="3420" t="n"/>
      <c r="X31" s="137" t="n"/>
      <c r="Y31" s="3420" t="n"/>
      <c r="Z31" s="44" t="n"/>
      <c r="AA31" s="44" t="n"/>
      <c r="AB31" s="249" t="n"/>
      <c r="AC31" s="325" t="n"/>
      <c r="AD31" s="249" t="n"/>
      <c r="AE31" s="325" t="n"/>
      <c r="AF31" s="44" t="n"/>
      <c r="AG31" s="325" t="n"/>
      <c r="AH31" s="249" t="n"/>
      <c r="AI31" s="325" t="n"/>
      <c r="AJ31" s="249" t="n"/>
      <c r="AK31" s="325" t="n"/>
      <c r="AL31" s="249" t="n"/>
      <c r="AM31" s="325" t="n"/>
      <c r="AN31" s="137" t="n"/>
      <c r="AO31" s="1193" t="inlineStr">
        <is>
          <t>Ауд. часов</t>
        </is>
      </c>
      <c r="AP31" s="195" t="n"/>
      <c r="AQ31" s="1889" t="inlineStr">
        <is>
          <t>Всего часов</t>
        </is>
      </c>
      <c r="AR31" s="1059" t="n"/>
      <c r="AS31" s="1894" t="inlineStr">
        <is>
          <t>Ауд. часов</t>
        </is>
      </c>
      <c r="AT31" s="1059" t="n"/>
      <c r="AU31" s="1894" t="inlineStr">
        <is>
          <t>Зач. единиц</t>
        </is>
      </c>
      <c r="AV31" s="1059" t="n"/>
      <c r="AW31" s="1894" t="inlineStr">
        <is>
          <t>Всего часов</t>
        </is>
      </c>
      <c r="AX31" s="1059" t="n"/>
      <c r="AY31" s="1894" t="inlineStr">
        <is>
          <t>Ауд. часов</t>
        </is>
      </c>
      <c r="AZ31" s="1059" t="n"/>
      <c r="BA31" s="4186" t="inlineStr">
        <is>
          <t>Зач. единиц</t>
        </is>
      </c>
      <c r="BB31" s="195" t="n"/>
      <c r="BC31" s="1889" t="inlineStr">
        <is>
          <t>Всего часов</t>
        </is>
      </c>
      <c r="BD31" s="1059" t="n"/>
      <c r="BE31" s="1894" t="inlineStr">
        <is>
          <t>Ауд. часов</t>
        </is>
      </c>
      <c r="BF31" s="1059" t="n"/>
      <c r="BG31" s="4186" t="inlineStr">
        <is>
          <t>Зач. единиц</t>
        </is>
      </c>
      <c r="BH31" s="195" t="n"/>
      <c r="BI31" s="44" t="n"/>
      <c r="BJ31" s="44" t="n"/>
      <c r="BK31" s="137" t="n"/>
      <c r="BL31" s="16" t="n"/>
      <c r="BM31" s="1" t="n"/>
    </row>
    <row r="32">
      <c r="A32" s="4187" t="n"/>
      <c r="B32" s="4188" t="n">
        <v>1</v>
      </c>
      <c r="C32" s="613" t="n"/>
      <c r="D32" s="4189" t="inlineStr">
        <is>
          <t>Государственный компонент</t>
        </is>
      </c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4190" t="n"/>
      <c r="U32" s="4191" t="n"/>
      <c r="V32" s="586" t="n"/>
      <c r="W32" s="4192" t="n"/>
      <c r="X32" s="586" t="n"/>
      <c r="Y32" s="4188">
        <f>Y33+Y36</f>
        <v/>
      </c>
      <c r="Z32" s="585" t="n"/>
      <c r="AA32" s="585" t="n"/>
      <c r="AB32" s="613" t="n"/>
      <c r="AC32" s="4193">
        <f>AC33+AC36</f>
        <v/>
      </c>
      <c r="AD32" s="613" t="n"/>
      <c r="AE32" s="4193">
        <f>AE33+AE36</f>
        <v/>
      </c>
      <c r="AF32" s="613" t="n"/>
      <c r="AG32" s="4193">
        <f>AG33+AG36</f>
        <v/>
      </c>
      <c r="AH32" s="613" t="n"/>
      <c r="AI32" s="4193">
        <f>AI33+AI36</f>
        <v/>
      </c>
      <c r="AJ32" s="613" t="n"/>
      <c r="AK32" s="4193">
        <f>AK33+AK36</f>
        <v/>
      </c>
      <c r="AL32" s="613" t="n"/>
      <c r="AM32" s="4194">
        <f>AM33+AM36</f>
        <v/>
      </c>
      <c r="AN32" s="586" t="n"/>
      <c r="AO32" s="4188">
        <f>AO33+AO36</f>
        <v/>
      </c>
      <c r="AP32" s="613" t="n"/>
      <c r="AQ32" s="4193">
        <f>Y32</f>
        <v/>
      </c>
      <c r="AR32" s="613" t="n"/>
      <c r="AS32" s="4193">
        <f>AS33+AS36</f>
        <v/>
      </c>
      <c r="AT32" s="613" t="n"/>
      <c r="AU32" s="4193">
        <f>AU33+AU36</f>
        <v/>
      </c>
      <c r="AV32" s="613" t="n"/>
      <c r="AW32" s="4193">
        <f>AW33+AW36</f>
        <v/>
      </c>
      <c r="AX32" s="613" t="n"/>
      <c r="AY32" s="4193">
        <f>AY33+AY36</f>
        <v/>
      </c>
      <c r="AZ32" s="613" t="n"/>
      <c r="BA32" s="4193">
        <f>BA33+BA36</f>
        <v/>
      </c>
      <c r="BB32" s="613" t="n"/>
      <c r="BC32" s="4193" t="n"/>
      <c r="BD32" s="613" t="n"/>
      <c r="BE32" s="4193" t="n"/>
      <c r="BF32" s="613" t="n"/>
      <c r="BG32" s="4193" t="n"/>
      <c r="BH32" s="613" t="n"/>
      <c r="BI32" s="4195" t="n"/>
      <c r="BJ32" s="585" t="n"/>
      <c r="BK32" s="586" t="n"/>
      <c r="BL32" s="4196" t="n"/>
      <c r="BM32" s="1" t="n"/>
    </row>
    <row r="33">
      <c r="A33" s="355" t="n"/>
      <c r="B33" s="2555" t="inlineStr">
        <is>
          <t xml:space="preserve">1.1 </t>
        </is>
      </c>
      <c r="C33" s="124" t="n"/>
      <c r="D33" s="4197" t="inlineStr">
        <is>
          <t>Модуль "Научно-исследовательская работа"</t>
        </is>
      </c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4198" t="n"/>
      <c r="U33" s="1228" t="n"/>
      <c r="V33" s="161" t="n"/>
      <c r="W33" s="1228" t="n"/>
      <c r="X33" s="161" t="n"/>
      <c r="Y33" s="1203">
        <f>SUM(Y34:AB35)</f>
        <v/>
      </c>
      <c r="Z33" s="123" t="n"/>
      <c r="AA33" s="123" t="n"/>
      <c r="AB33" s="124" t="n"/>
      <c r="AC33" s="981">
        <f>SUM(AC34:AD35)</f>
        <v/>
      </c>
      <c r="AD33" s="124" t="n"/>
      <c r="AE33" s="981">
        <f>SUM(AE34:AF35)</f>
        <v/>
      </c>
      <c r="AF33" s="124" t="n"/>
      <c r="AG33" s="981">
        <f>AG34+AG35</f>
        <v/>
      </c>
      <c r="AH33" s="124" t="n"/>
      <c r="AI33" s="981">
        <f>AI34+AI35</f>
        <v/>
      </c>
      <c r="AJ33" s="124" t="n"/>
      <c r="AK33" s="981" t="n"/>
      <c r="AL33" s="124" t="n"/>
      <c r="AM33" s="2901" t="n"/>
      <c r="AN33" s="161" t="n"/>
      <c r="AO33" s="1203">
        <f>SUM(AO34:AP35)</f>
        <v/>
      </c>
      <c r="AP33" s="124" t="n"/>
      <c r="AQ33" s="981">
        <f>SUM(AQ34:AR35)</f>
        <v/>
      </c>
      <c r="AR33" s="124" t="n"/>
      <c r="AS33" s="981">
        <f>SUM(AS34:AT35)</f>
        <v/>
      </c>
      <c r="AT33" s="124" t="n"/>
      <c r="AU33" s="981">
        <f>SUM(AU34:AV35)</f>
        <v/>
      </c>
      <c r="AV33" s="124" t="n"/>
      <c r="AW33" s="981">
        <f>SUM(AW34:AX35)</f>
        <v/>
      </c>
      <c r="AX33" s="124" t="n"/>
      <c r="AY33" s="981">
        <f>SUM(AY34:AZ35)</f>
        <v/>
      </c>
      <c r="AZ33" s="124" t="n"/>
      <c r="BA33" s="2901">
        <f>SUM(BA34:BB35)</f>
        <v/>
      </c>
      <c r="BB33" s="161" t="n"/>
      <c r="BC33" s="1203" t="n"/>
      <c r="BD33" s="124" t="n"/>
      <c r="BE33" s="981" t="n"/>
      <c r="BF33" s="124" t="n"/>
      <c r="BG33" s="2901" t="n"/>
      <c r="BH33" s="161" t="n"/>
      <c r="BI33" s="363" t="n"/>
      <c r="BJ33" s="123" t="n"/>
      <c r="BK33" s="161" t="n"/>
      <c r="BL33" s="3558" t="n"/>
      <c r="BM33" s="1" t="n"/>
    </row>
    <row r="34">
      <c r="A34" s="355" t="n"/>
      <c r="B34" s="4199" t="inlineStr">
        <is>
          <t>1.1.1</t>
        </is>
      </c>
      <c r="C34" s="179" t="n"/>
      <c r="D34" s="3755" t="inlineStr">
        <is>
          <t>Научно-исследовательский семинар</t>
        </is>
      </c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4200" t="n"/>
      <c r="U34" s="3873" t="n"/>
      <c r="V34" s="132" t="n"/>
      <c r="W34" s="3873" t="n">
        <v>1.2</v>
      </c>
      <c r="X34" s="132" t="n"/>
      <c r="Y34" s="2059" t="n">
        <v>108</v>
      </c>
      <c r="Z34" s="131" t="n"/>
      <c r="AA34" s="131" t="n"/>
      <c r="AB34" s="179" t="n"/>
      <c r="AC34" s="1877" t="n">
        <v>36</v>
      </c>
      <c r="AD34" s="179" t="n"/>
      <c r="AE34" s="1877">
        <f>AG34+AI34</f>
        <v/>
      </c>
      <c r="AF34" s="179" t="n"/>
      <c r="AG34" s="1877" t="n">
        <v>4</v>
      </c>
      <c r="AH34" s="179" t="n"/>
      <c r="AI34" s="1877" t="n">
        <v>8</v>
      </c>
      <c r="AJ34" s="179" t="n"/>
      <c r="AK34" s="1877" t="n"/>
      <c r="AL34" s="179" t="n"/>
      <c r="AM34" s="2415" t="n"/>
      <c r="AN34" s="132" t="n"/>
      <c r="AO34" s="2059" t="n">
        <v>4</v>
      </c>
      <c r="AP34" s="179" t="n"/>
      <c r="AQ34" s="1877" t="n">
        <v>36</v>
      </c>
      <c r="AR34" s="179" t="n"/>
      <c r="AS34" s="1877" t="n">
        <v>4</v>
      </c>
      <c r="AT34" s="179" t="n"/>
      <c r="AU34" s="1877" t="n">
        <v>1</v>
      </c>
      <c r="AV34" s="179" t="n"/>
      <c r="AW34" s="1877" t="n">
        <v>72</v>
      </c>
      <c r="AX34" s="179" t="n"/>
      <c r="AY34" s="1877" t="n">
        <v>4</v>
      </c>
      <c r="AZ34" s="179" t="n"/>
      <c r="BA34" s="2415" t="n">
        <v>2</v>
      </c>
      <c r="BB34" s="132" t="n"/>
      <c r="BC34" s="2059" t="n"/>
      <c r="BD34" s="179" t="n"/>
      <c r="BE34" s="1877" t="n"/>
      <c r="BF34" s="179" t="n"/>
      <c r="BG34" s="2415" t="n"/>
      <c r="BH34" s="132" t="n"/>
      <c r="BI34" s="3901" t="inlineStr">
        <is>
          <t>УК-1,4,5,6</t>
        </is>
      </c>
      <c r="BJ34" s="131" t="n"/>
      <c r="BK34" s="132" t="n"/>
      <c r="BL34" s="253" t="n"/>
      <c r="BM34" s="1" t="n"/>
    </row>
    <row r="35">
      <c r="A35" s="355" t="n"/>
      <c r="B35" s="4201" t="inlineStr">
        <is>
          <t>1.1.2</t>
        </is>
      </c>
      <c r="C35" s="179" t="n"/>
      <c r="D35" s="4202" t="inlineStr">
        <is>
          <t>Применение статистических техник в научных исследованиях</t>
        </is>
      </c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4203" t="inlineStr">
        <is>
          <t>2014/2023</t>
        </is>
      </c>
      <c r="U35" s="4204" t="n"/>
      <c r="V35" s="132" t="n"/>
      <c r="W35" s="4204" t="n">
        <v>1</v>
      </c>
      <c r="X35" s="132" t="n"/>
      <c r="Y35" s="2578" t="n">
        <v>108</v>
      </c>
      <c r="Z35" s="131" t="n"/>
      <c r="AA35" s="131" t="n"/>
      <c r="AB35" s="179" t="n"/>
      <c r="AC35" s="2574" t="n">
        <v>36</v>
      </c>
      <c r="AD35" s="179" t="n"/>
      <c r="AE35" s="2574">
        <f>AG35+AI35</f>
        <v/>
      </c>
      <c r="AF35" s="179" t="n"/>
      <c r="AG35" s="2574" t="n">
        <v>4</v>
      </c>
      <c r="AH35" s="179" t="n"/>
      <c r="AI35" s="2574" t="n">
        <v>8</v>
      </c>
      <c r="AJ35" s="179" t="n"/>
      <c r="AK35" s="2574" t="n"/>
      <c r="AL35" s="179" t="n"/>
      <c r="AM35" s="2801" t="n"/>
      <c r="AN35" s="132" t="n"/>
      <c r="AO35" s="2578" t="n">
        <v>4</v>
      </c>
      <c r="AP35" s="179" t="n"/>
      <c r="AQ35" s="2574">
        <f>Y35</f>
        <v/>
      </c>
      <c r="AR35" s="179" t="n"/>
      <c r="AS35" s="2574" t="n">
        <v>8</v>
      </c>
      <c r="AT35" s="179" t="n"/>
      <c r="AU35" s="2574" t="n">
        <v>3</v>
      </c>
      <c r="AV35" s="179" t="n"/>
      <c r="AW35" s="2574" t="n"/>
      <c r="AX35" s="179" t="n"/>
      <c r="AY35" s="2574" t="n"/>
      <c r="AZ35" s="179" t="n"/>
      <c r="BA35" s="2801" t="n"/>
      <c r="BB35" s="132" t="n"/>
      <c r="BC35" s="2578" t="n"/>
      <c r="BD35" s="179" t="n"/>
      <c r="BE35" s="2574" t="n"/>
      <c r="BF35" s="179" t="n"/>
      <c r="BG35" s="2801" t="n"/>
      <c r="BH35" s="132" t="n"/>
      <c r="BI35" s="4205" t="inlineStr">
        <is>
          <t>УК-2</t>
        </is>
      </c>
      <c r="BJ35" s="131" t="n"/>
      <c r="BK35" s="132" t="n"/>
      <c r="BL35" s="253" t="n"/>
      <c r="BM35" s="1" t="n"/>
    </row>
    <row r="36">
      <c r="A36" s="953" t="n"/>
      <c r="B36" s="4206" t="inlineStr">
        <is>
          <t>1.2</t>
        </is>
      </c>
      <c r="C36" s="179" t="n"/>
      <c r="D36" s="3756" t="inlineStr">
        <is>
          <t>Модуль "Системный менеджмент"</t>
        </is>
      </c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4198" t="n"/>
      <c r="U36" s="3898" t="n"/>
      <c r="V36" s="132" t="n"/>
      <c r="W36" s="3898" t="n"/>
      <c r="X36" s="132" t="n"/>
      <c r="Y36" s="2066">
        <f>SUM(Y37:AB40)</f>
        <v/>
      </c>
      <c r="Z36" s="131" t="n"/>
      <c r="AA36" s="131" t="n"/>
      <c r="AB36" s="179" t="n"/>
      <c r="AC36" s="1878">
        <f>SUM(AC37:AD40)</f>
        <v/>
      </c>
      <c r="AD36" s="179" t="n"/>
      <c r="AE36" s="1878">
        <f>SUM(AE37:AF40)</f>
        <v/>
      </c>
      <c r="AF36" s="179" t="n"/>
      <c r="AG36" s="1878">
        <f>SUM(AG37:AH40)</f>
        <v/>
      </c>
      <c r="AH36" s="179" t="n"/>
      <c r="AI36" s="1878">
        <f>SUM(AI37:AJ40)</f>
        <v/>
      </c>
      <c r="AJ36" s="179" t="n"/>
      <c r="AK36" s="1878">
        <f>SUM(AK37:AL40)</f>
        <v/>
      </c>
      <c r="AL36" s="179" t="n"/>
      <c r="AM36" s="2399">
        <f>SUM(AM37:AN40)</f>
        <v/>
      </c>
      <c r="AN36" s="132" t="n"/>
      <c r="AO36" s="2066">
        <f>SUM(AO37:AP40)</f>
        <v/>
      </c>
      <c r="AP36" s="179" t="n"/>
      <c r="AQ36" s="1878">
        <f>Y36</f>
        <v/>
      </c>
      <c r="AR36" s="179" t="n"/>
      <c r="AS36" s="1878">
        <f>SUM(AS37:AT40)</f>
        <v/>
      </c>
      <c r="AT36" s="179" t="n"/>
      <c r="AU36" s="1878">
        <f>SUM(AU37:AV40)</f>
        <v/>
      </c>
      <c r="AV36" s="179" t="n"/>
      <c r="AW36" s="1878">
        <f>SUM(AW37:AX40)</f>
        <v/>
      </c>
      <c r="AX36" s="179" t="n"/>
      <c r="AY36" s="1878">
        <f>SUM(AY37:AZ40)</f>
        <v/>
      </c>
      <c r="AZ36" s="179" t="n"/>
      <c r="BA36" s="1878">
        <f>SUM(BA37:BB40)</f>
        <v/>
      </c>
      <c r="BB36" s="179" t="n"/>
      <c r="BC36" s="2066" t="n"/>
      <c r="BD36" s="179" t="n"/>
      <c r="BE36" s="1878" t="n"/>
      <c r="BF36" s="179" t="n"/>
      <c r="BG36" s="2399" t="n"/>
      <c r="BH36" s="132" t="n"/>
      <c r="BI36" s="4207" t="n"/>
      <c r="BJ36" s="131" t="n"/>
      <c r="BK36" s="132" t="n"/>
      <c r="BL36" s="3558" t="n"/>
      <c r="BM36" s="1" t="n"/>
    </row>
    <row r="37">
      <c r="A37" s="355" t="n"/>
      <c r="B37" s="4201" t="inlineStr">
        <is>
          <t>1.2.1</t>
        </is>
      </c>
      <c r="C37" s="179" t="n"/>
      <c r="D37" s="4202" t="inlineStr">
        <is>
          <t>Психология управления и этика деловых отношений</t>
        </is>
      </c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4203" t="inlineStr">
        <is>
          <t>2032/2024</t>
        </is>
      </c>
      <c r="U37" s="4204" t="n"/>
      <c r="V37" s="132" t="n"/>
      <c r="W37" s="4204" t="n">
        <v>1</v>
      </c>
      <c r="X37" s="132" t="n"/>
      <c r="Y37" s="2578" t="n">
        <v>94</v>
      </c>
      <c r="Z37" s="131" t="n"/>
      <c r="AA37" s="131" t="n"/>
      <c r="AB37" s="179" t="n"/>
      <c r="AC37" s="2574" t="n">
        <v>36</v>
      </c>
      <c r="AD37" s="179" t="n"/>
      <c r="AE37" s="2574">
        <f>SUM(AG37:AN37)</f>
        <v/>
      </c>
      <c r="AF37" s="179" t="n"/>
      <c r="AG37" s="2574" t="n">
        <v>4</v>
      </c>
      <c r="AH37" s="179" t="n"/>
      <c r="AI37" s="2574" t="n"/>
      <c r="AJ37" s="179" t="n"/>
      <c r="AK37" s="2574" t="n"/>
      <c r="AL37" s="179" t="n"/>
      <c r="AM37" s="2801" t="n">
        <v>4</v>
      </c>
      <c r="AN37" s="132" t="n"/>
      <c r="AO37" s="2578" t="n">
        <v>4</v>
      </c>
      <c r="AP37" s="179" t="n"/>
      <c r="AQ37" s="2574">
        <f>Y37</f>
        <v/>
      </c>
      <c r="AR37" s="179" t="n"/>
      <c r="AS37" s="2574" t="n">
        <v>4</v>
      </c>
      <c r="AT37" s="179" t="n"/>
      <c r="AU37" s="2574" t="n">
        <v>3</v>
      </c>
      <c r="AV37" s="179" t="n"/>
      <c r="AW37" s="2574" t="n"/>
      <c r="AX37" s="179" t="n"/>
      <c r="AY37" s="2574" t="n"/>
      <c r="AZ37" s="179" t="n"/>
      <c r="BA37" s="2801" t="n"/>
      <c r="BB37" s="132" t="n"/>
      <c r="BC37" s="2578" t="n"/>
      <c r="BD37" s="179" t="n"/>
      <c r="BE37" s="2574" t="n"/>
      <c r="BF37" s="179" t="n"/>
      <c r="BG37" s="2801" t="n"/>
      <c r="BH37" s="132" t="n"/>
      <c r="BI37" s="4205" t="inlineStr">
        <is>
          <t>УК-4,7</t>
        </is>
      </c>
      <c r="BJ37" s="131" t="n"/>
      <c r="BK37" s="132" t="n"/>
      <c r="BL37" s="253" t="n"/>
      <c r="BM37" s="1" t="n"/>
    </row>
    <row r="38">
      <c r="A38" s="355" t="n"/>
      <c r="B38" s="4201" t="inlineStr">
        <is>
          <t>1.2.2</t>
        </is>
      </c>
      <c r="C38" s="179" t="n"/>
      <c r="D38" s="4202" t="inlineStr">
        <is>
          <t>Реализация концепции устойчивого развития</t>
        </is>
      </c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4203" t="inlineStr">
        <is>
          <t>2003/2023</t>
        </is>
      </c>
      <c r="U38" s="4204" t="n"/>
      <c r="V38" s="132" t="n"/>
      <c r="W38" s="4204" t="n">
        <v>1</v>
      </c>
      <c r="X38" s="132" t="n"/>
      <c r="Y38" s="2578" t="n">
        <v>94</v>
      </c>
      <c r="Z38" s="131" t="n"/>
      <c r="AA38" s="131" t="n"/>
      <c r="AB38" s="179" t="n"/>
      <c r="AC38" s="2574" t="n">
        <v>36</v>
      </c>
      <c r="AD38" s="179" t="n"/>
      <c r="AE38" s="2574">
        <f>SUM(AG38:AN38)</f>
        <v/>
      </c>
      <c r="AF38" s="179" t="n"/>
      <c r="AG38" s="2574" t="n">
        <v>4</v>
      </c>
      <c r="AH38" s="179" t="n"/>
      <c r="AI38" s="2574" t="n"/>
      <c r="AJ38" s="179" t="n"/>
      <c r="AK38" s="2574" t="n"/>
      <c r="AL38" s="179" t="n"/>
      <c r="AM38" s="2801" t="n">
        <v>4</v>
      </c>
      <c r="AN38" s="132" t="n"/>
      <c r="AO38" s="2578" t="n">
        <v>4</v>
      </c>
      <c r="AP38" s="179" t="n"/>
      <c r="AQ38" s="2574">
        <f>Y38</f>
        <v/>
      </c>
      <c r="AR38" s="179" t="n"/>
      <c r="AS38" s="2574" t="n">
        <v>4</v>
      </c>
      <c r="AT38" s="179" t="n"/>
      <c r="AU38" s="2574" t="n">
        <v>3</v>
      </c>
      <c r="AV38" s="179" t="n"/>
      <c r="AW38" s="2574" t="n"/>
      <c r="AX38" s="179" t="n"/>
      <c r="AY38" s="2574" t="n"/>
      <c r="AZ38" s="179" t="n"/>
      <c r="BA38" s="2801" t="n"/>
      <c r="BB38" s="132" t="n"/>
      <c r="BC38" s="2578" t="n"/>
      <c r="BD38" s="179" t="n"/>
      <c r="BE38" s="2574" t="n"/>
      <c r="BF38" s="179" t="n"/>
      <c r="BG38" s="2801" t="n"/>
      <c r="BH38" s="132" t="n"/>
      <c r="BI38" s="4205" t="inlineStr">
        <is>
          <t>УК-5</t>
        </is>
      </c>
      <c r="BJ38" s="131" t="n"/>
      <c r="BK38" s="132" t="n"/>
      <c r="BL38" s="253" t="n"/>
      <c r="BM38" s="1" t="n"/>
    </row>
    <row r="39">
      <c r="A39" s="355" t="n"/>
      <c r="B39" s="4201" t="inlineStr">
        <is>
          <t>1.2.3</t>
        </is>
      </c>
      <c r="C39" s="179" t="n"/>
      <c r="D39" s="4202" t="inlineStr">
        <is>
          <t>Менеджмент рисков</t>
        </is>
      </c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4203" t="inlineStr">
        <is>
          <t>2012/2023</t>
        </is>
      </c>
      <c r="U39" s="4204" t="n">
        <v>2</v>
      </c>
      <c r="V39" s="132" t="n"/>
      <c r="W39" s="4204" t="n"/>
      <c r="X39" s="132" t="n"/>
      <c r="Y39" s="2578" t="n">
        <v>108</v>
      </c>
      <c r="Z39" s="131" t="n"/>
      <c r="AA39" s="131" t="n"/>
      <c r="AB39" s="179" t="n"/>
      <c r="AC39" s="2574" t="n">
        <v>36</v>
      </c>
      <c r="AD39" s="179" t="n"/>
      <c r="AE39" s="2574" t="n">
        <v>10</v>
      </c>
      <c r="AF39" s="179" t="n"/>
      <c r="AG39" s="2574" t="n">
        <v>4</v>
      </c>
      <c r="AH39" s="179" t="n"/>
      <c r="AI39" s="2574" t="n"/>
      <c r="AJ39" s="179" t="n"/>
      <c r="AK39" s="2574" t="n">
        <v>6</v>
      </c>
      <c r="AL39" s="179" t="n"/>
      <c r="AM39" s="2801" t="n"/>
      <c r="AN39" s="132" t="n"/>
      <c r="AO39" s="2578" t="n"/>
      <c r="AP39" s="179" t="n"/>
      <c r="AQ39" s="2574" t="n"/>
      <c r="AR39" s="179" t="n"/>
      <c r="AS39" s="2574" t="n"/>
      <c r="AT39" s="179" t="n"/>
      <c r="AU39" s="2574" t="n"/>
      <c r="AV39" s="179" t="n"/>
      <c r="AW39" s="2574">
        <f>Y39</f>
        <v/>
      </c>
      <c r="AX39" s="179" t="n"/>
      <c r="AY39" s="2574" t="n">
        <v>10</v>
      </c>
      <c r="AZ39" s="179" t="n"/>
      <c r="BA39" s="2574" t="n">
        <v>3</v>
      </c>
      <c r="BB39" s="179" t="n"/>
      <c r="BC39" s="2578" t="n"/>
      <c r="BD39" s="179" t="n"/>
      <c r="BE39" s="2574" t="n"/>
      <c r="BF39" s="179" t="n"/>
      <c r="BG39" s="2801" t="n"/>
      <c r="BH39" s="132" t="n"/>
      <c r="BI39" s="4208" t="inlineStr">
        <is>
          <t>УК-6,УПК-1</t>
        </is>
      </c>
      <c r="BJ39" s="131" t="n"/>
      <c r="BK39" s="132" t="n"/>
      <c r="BL39" s="253" t="n"/>
      <c r="BM39" s="1" t="n"/>
    </row>
    <row r="40">
      <c r="A40" s="355" t="n"/>
      <c r="B40" s="4201" t="inlineStr">
        <is>
          <t>1.2.4</t>
        </is>
      </c>
      <c r="C40" s="179" t="n"/>
      <c r="D40" s="4202" t="inlineStr">
        <is>
          <t>Процессы систем менеджмента</t>
        </is>
      </c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4203" t="inlineStr">
        <is>
          <t>2004/2023</t>
        </is>
      </c>
      <c r="U40" s="4204" t="n">
        <v>1</v>
      </c>
      <c r="V40" s="132" t="n"/>
      <c r="W40" s="4204" t="n"/>
      <c r="X40" s="132" t="n"/>
      <c r="Y40" s="4209" t="n">
        <v>108</v>
      </c>
      <c r="Z40" s="194" t="n"/>
      <c r="AA40" s="194" t="n"/>
      <c r="AB40" s="1059" t="n"/>
      <c r="AC40" s="4210" t="n">
        <v>36</v>
      </c>
      <c r="AD40" s="1059" t="n"/>
      <c r="AE40" s="4210" t="n">
        <v>10</v>
      </c>
      <c r="AF40" s="1059" t="n"/>
      <c r="AG40" s="4210" t="n">
        <v>4</v>
      </c>
      <c r="AH40" s="1059" t="n"/>
      <c r="AI40" s="4210" t="n"/>
      <c r="AJ40" s="1059" t="n"/>
      <c r="AK40" s="4210" t="n">
        <v>6</v>
      </c>
      <c r="AL40" s="1059" t="n"/>
      <c r="AM40" s="4211" t="n"/>
      <c r="AN40" s="195" t="n"/>
      <c r="AO40" s="4209" t="n">
        <v>4</v>
      </c>
      <c r="AP40" s="1059" t="n"/>
      <c r="AQ40" s="4210">
        <f>Y40</f>
        <v/>
      </c>
      <c r="AR40" s="1059" t="n"/>
      <c r="AS40" s="4210" t="n">
        <v>6</v>
      </c>
      <c r="AT40" s="1059" t="n"/>
      <c r="AU40" s="4210" t="n">
        <v>3</v>
      </c>
      <c r="AV40" s="1059" t="n"/>
      <c r="AW40" s="4210" t="n"/>
      <c r="AX40" s="1059" t="n"/>
      <c r="AY40" s="4210" t="n"/>
      <c r="AZ40" s="1059" t="n"/>
      <c r="BA40" s="4211" t="n"/>
      <c r="BB40" s="195" t="n"/>
      <c r="BC40" s="4209" t="n"/>
      <c r="BD40" s="1059" t="n"/>
      <c r="BE40" s="4210" t="n"/>
      <c r="BF40" s="1059" t="n"/>
      <c r="BG40" s="4211" t="n"/>
      <c r="BH40" s="195" t="n"/>
      <c r="BI40" s="4212" t="inlineStr">
        <is>
          <t>УПК-2,3</t>
        </is>
      </c>
      <c r="BJ40" s="194" t="n"/>
      <c r="BK40" s="195" t="n"/>
      <c r="BL40" s="253" t="n"/>
      <c r="BM40" s="1" t="n"/>
    </row>
    <row r="41">
      <c r="A41" s="4187" t="n"/>
      <c r="B41" s="4188" t="n">
        <v>2</v>
      </c>
      <c r="C41" s="613" t="n"/>
      <c r="D41" s="4189" t="inlineStr">
        <is>
          <t>Компонент учреждения образования</t>
        </is>
      </c>
      <c r="E41" s="585" t="n"/>
      <c r="F41" s="585" t="n"/>
      <c r="G41" s="585" t="n"/>
      <c r="H41" s="585" t="n"/>
      <c r="I41" s="585" t="n"/>
      <c r="J41" s="585" t="n"/>
      <c r="K41" s="585" t="n"/>
      <c r="L41" s="585" t="n"/>
      <c r="M41" s="585" t="n"/>
      <c r="N41" s="585" t="n"/>
      <c r="O41" s="585" t="n"/>
      <c r="P41" s="585" t="n"/>
      <c r="Q41" s="585" t="n"/>
      <c r="R41" s="585" t="n"/>
      <c r="S41" s="585" t="n"/>
      <c r="T41" s="4190" t="n"/>
      <c r="U41" s="4191" t="n"/>
      <c r="V41" s="586" t="n"/>
      <c r="W41" s="4192" t="n"/>
      <c r="X41" s="586" t="n"/>
      <c r="Y41" s="4188">
        <f>Y42+Y43+Y47</f>
        <v/>
      </c>
      <c r="Z41" s="585" t="n"/>
      <c r="AA41" s="585" t="n"/>
      <c r="AB41" s="613" t="n"/>
      <c r="AC41" s="4193">
        <f>AC42+AC43+AC47</f>
        <v/>
      </c>
      <c r="AD41" s="613" t="n"/>
      <c r="AE41" s="4193">
        <f>AE42+AE43+AE47</f>
        <v/>
      </c>
      <c r="AF41" s="613" t="n"/>
      <c r="AG41" s="4193">
        <f>AG42+AG43+AG47</f>
        <v/>
      </c>
      <c r="AH41" s="613" t="n"/>
      <c r="AI41" s="4193">
        <f>AI42+AI43+AI47</f>
        <v/>
      </c>
      <c r="AJ41" s="613" t="n"/>
      <c r="AK41" s="4193">
        <f>AK42+AK43+AK47</f>
        <v/>
      </c>
      <c r="AL41" s="613" t="n"/>
      <c r="AM41" s="4194" t="n"/>
      <c r="AN41" s="586" t="n"/>
      <c r="AO41" s="4193" t="n"/>
      <c r="AP41" s="613" t="n"/>
      <c r="AQ41" s="4193">
        <f>AQ42+AQ43+AQ47</f>
        <v/>
      </c>
      <c r="AR41" s="613" t="n"/>
      <c r="AS41" s="4193">
        <f>AS42+AS43+AS47</f>
        <v/>
      </c>
      <c r="AT41" s="613" t="n"/>
      <c r="AU41" s="4193">
        <f>AU42+AU43+AU47</f>
        <v/>
      </c>
      <c r="AV41" s="613" t="n"/>
      <c r="AW41" s="4193">
        <f>AW42+AW43+AW47</f>
        <v/>
      </c>
      <c r="AX41" s="613" t="n"/>
      <c r="AY41" s="4193">
        <f>AY42+AY43+AY47</f>
        <v/>
      </c>
      <c r="AZ41" s="613" t="n"/>
      <c r="BA41" s="4193">
        <f>BA42+BA43+BA47</f>
        <v/>
      </c>
      <c r="BB41" s="613" t="n"/>
      <c r="BC41" s="4193">
        <f>BC42+BC43+BC47</f>
        <v/>
      </c>
      <c r="BD41" s="613" t="n"/>
      <c r="BE41" s="4193">
        <f>BE42+BE43+BE47</f>
        <v/>
      </c>
      <c r="BF41" s="613" t="n"/>
      <c r="BG41" s="4193">
        <f>BG42+BG43+BG47</f>
        <v/>
      </c>
      <c r="BH41" s="613" t="n"/>
      <c r="BI41" s="4213" t="n"/>
      <c r="BJ41" s="585" t="n"/>
      <c r="BK41" s="586" t="n"/>
      <c r="BL41" s="4196" t="n"/>
      <c r="BM41" s="1" t="n"/>
    </row>
    <row r="42">
      <c r="A42" s="4187" t="n"/>
      <c r="B42" s="4214" t="inlineStr">
        <is>
          <t>2.1</t>
        </is>
      </c>
      <c r="C42" s="124" t="n"/>
      <c r="D42" s="4215" t="inlineStr">
        <is>
          <t>Иностранный язык для делового и профессионального общения</t>
        </is>
      </c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4216" t="inlineStr">
        <is>
          <t>2022/2023</t>
        </is>
      </c>
      <c r="U42" s="4217" t="n"/>
      <c r="V42" s="161" t="n"/>
      <c r="W42" s="4218" t="n">
        <v>1</v>
      </c>
      <c r="X42" s="161" t="n"/>
      <c r="Y42" s="4219" t="n">
        <v>108</v>
      </c>
      <c r="Z42" s="123" t="n"/>
      <c r="AA42" s="123" t="n"/>
      <c r="AB42" s="124" t="n"/>
      <c r="AC42" s="4220" t="n">
        <v>52</v>
      </c>
      <c r="AD42" s="124" t="n"/>
      <c r="AE42" s="4220" t="n">
        <v>16</v>
      </c>
      <c r="AF42" s="124" t="n"/>
      <c r="AG42" s="4220" t="n"/>
      <c r="AH42" s="124" t="n"/>
      <c r="AI42" s="4220" t="n"/>
      <c r="AJ42" s="124" t="n"/>
      <c r="AK42" s="4220" t="n">
        <v>16</v>
      </c>
      <c r="AL42" s="124" t="n"/>
      <c r="AM42" s="4221" t="n"/>
      <c r="AN42" s="161" t="n"/>
      <c r="AO42" s="4219" t="n"/>
      <c r="AP42" s="124" t="n"/>
      <c r="AQ42" s="4220" t="n">
        <v>108</v>
      </c>
      <c r="AR42" s="124" t="n"/>
      <c r="AS42" s="4220" t="n">
        <v>16</v>
      </c>
      <c r="AT42" s="124" t="n"/>
      <c r="AU42" s="4220" t="n">
        <v>3</v>
      </c>
      <c r="AV42" s="124" t="n"/>
      <c r="AW42" s="4220" t="n"/>
      <c r="AX42" s="124" t="n"/>
      <c r="AY42" s="4220" t="n"/>
      <c r="AZ42" s="124" t="n"/>
      <c r="BA42" s="4221" t="n"/>
      <c r="BB42" s="161" t="n"/>
      <c r="BC42" s="4219" t="n"/>
      <c r="BD42" s="124" t="n"/>
      <c r="BE42" s="4220" t="n"/>
      <c r="BF42" s="124" t="n"/>
      <c r="BG42" s="4221" t="n"/>
      <c r="BH42" s="161" t="n"/>
      <c r="BI42" s="4222" t="inlineStr">
        <is>
          <t>УК-3, СК-1</t>
        </is>
      </c>
      <c r="BJ42" s="123" t="n"/>
      <c r="BK42" s="161" t="n"/>
      <c r="BL42" s="2667" t="n"/>
      <c r="BM42" s="1" t="n"/>
    </row>
    <row r="43">
      <c r="A43" s="355" t="n"/>
      <c r="B43" s="4206" t="inlineStr">
        <is>
          <t>2.2</t>
        </is>
      </c>
      <c r="C43" s="179" t="n"/>
      <c r="D43" s="3756" t="inlineStr">
        <is>
          <t>Модуль "Управление деятельностью испытательных лабораторий"</t>
        </is>
      </c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4198" t="n"/>
      <c r="U43" s="3898" t="n"/>
      <c r="V43" s="132" t="n"/>
      <c r="W43" s="2396" t="n"/>
      <c r="X43" s="175" t="n"/>
      <c r="Y43" s="2066" t="n">
        <v>460</v>
      </c>
      <c r="Z43" s="131" t="n"/>
      <c r="AA43" s="131" t="n"/>
      <c r="AB43" s="179" t="n"/>
      <c r="AC43" s="1878" t="n">
        <v>180</v>
      </c>
      <c r="AD43" s="179" t="n"/>
      <c r="AE43" s="1878">
        <f>SUM(AE44:AF46)</f>
        <v/>
      </c>
      <c r="AF43" s="179" t="n"/>
      <c r="AG43" s="1878">
        <f>SUM(AG44:AH46)</f>
        <v/>
      </c>
      <c r="AH43" s="179" t="n"/>
      <c r="AI43" s="1878">
        <f>SUM(AI44:AJ46)</f>
        <v/>
      </c>
      <c r="AJ43" s="179" t="n"/>
      <c r="AK43" s="1878">
        <f>SUM(AK44:AL46)</f>
        <v/>
      </c>
      <c r="AL43" s="179" t="n"/>
      <c r="AM43" s="2399" t="n"/>
      <c r="AN43" s="132" t="n"/>
      <c r="AO43" s="2066" t="n"/>
      <c r="AP43" s="179" t="n"/>
      <c r="AQ43" s="1878" t="n"/>
      <c r="AR43" s="179" t="n"/>
      <c r="AS43" s="1878" t="n"/>
      <c r="AT43" s="179" t="n"/>
      <c r="AU43" s="1878" t="n"/>
      <c r="AV43" s="179" t="n"/>
      <c r="AW43" s="1878" t="n">
        <v>264</v>
      </c>
      <c r="AX43" s="179" t="n"/>
      <c r="AY43" s="1878">
        <f>SUM(AY44:AZ46)</f>
        <v/>
      </c>
      <c r="AZ43" s="179" t="n"/>
      <c r="BA43" s="2399">
        <f>BA44+BA45+BA46</f>
        <v/>
      </c>
      <c r="BB43" s="132" t="n"/>
      <c r="BC43" s="2066">
        <f>SUM(BC44:BD46)</f>
        <v/>
      </c>
      <c r="BD43" s="179" t="n"/>
      <c r="BE43" s="1878">
        <f>SUM(BE44:BF46)</f>
        <v/>
      </c>
      <c r="BF43" s="179" t="n"/>
      <c r="BG43" s="1878">
        <f>SUM(BG44:BH46)</f>
        <v/>
      </c>
      <c r="BH43" s="179" t="n"/>
      <c r="BI43" s="4207" t="n"/>
      <c r="BJ43" s="131" t="n"/>
      <c r="BK43" s="132" t="n"/>
      <c r="BL43" s="3558" t="n"/>
      <c r="BM43" s="1" t="n"/>
    </row>
    <row r="44">
      <c r="A44" s="355" t="n"/>
      <c r="B44" s="4223" t="inlineStr">
        <is>
          <t>2.2.1</t>
        </is>
      </c>
      <c r="C44" s="131" t="n"/>
      <c r="D44" s="4224" t="inlineStr">
        <is>
          <t>Организация и обеспечение деятельности испытательных лабораторий</t>
        </is>
      </c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4225" t="inlineStr">
        <is>
          <t>2011/2023</t>
        </is>
      </c>
      <c r="U44" s="4204" t="n">
        <v>2</v>
      </c>
      <c r="V44" s="132" t="n"/>
      <c r="W44" s="2770" t="n"/>
      <c r="X44" s="175" t="n"/>
      <c r="Y44" s="2578" t="n">
        <v>196</v>
      </c>
      <c r="Z44" s="131" t="n"/>
      <c r="AA44" s="131" t="n"/>
      <c r="AB44" s="179" t="n"/>
      <c r="AC44" s="2574" t="n">
        <v>90</v>
      </c>
      <c r="AD44" s="179" t="n"/>
      <c r="AE44" s="2574">
        <f>SUM(AG44:AL44)</f>
        <v/>
      </c>
      <c r="AF44" s="179" t="n"/>
      <c r="AG44" s="2574" t="n">
        <v>10</v>
      </c>
      <c r="AH44" s="179" t="n"/>
      <c r="AI44" s="2574" t="n"/>
      <c r="AJ44" s="179" t="n"/>
      <c r="AK44" s="2574" t="n">
        <v>10</v>
      </c>
      <c r="AL44" s="179" t="n"/>
      <c r="AM44" s="2801" t="n"/>
      <c r="AN44" s="132" t="n"/>
      <c r="AO44" s="2578" t="n"/>
      <c r="AP44" s="179" t="n"/>
      <c r="AQ44" s="2574" t="n"/>
      <c r="AR44" s="179" t="n"/>
      <c r="AS44" s="2574" t="n"/>
      <c r="AT44" s="179" t="n"/>
      <c r="AU44" s="2574" t="n"/>
      <c r="AV44" s="179" t="n"/>
      <c r="AW44" s="2574" t="n">
        <v>196</v>
      </c>
      <c r="AX44" s="179" t="n"/>
      <c r="AY44" s="2574" t="n">
        <v>20</v>
      </c>
      <c r="AZ44" s="179" t="n"/>
      <c r="BA44" s="2801" t="n">
        <v>6</v>
      </c>
      <c r="BB44" s="132" t="n"/>
      <c r="BC44" s="2578" t="n"/>
      <c r="BD44" s="179" t="n"/>
      <c r="BE44" s="2574" t="n"/>
      <c r="BF44" s="179" t="n"/>
      <c r="BG44" s="2801" t="n"/>
      <c r="BH44" s="132" t="n"/>
      <c r="BI44" s="4205" t="inlineStr">
        <is>
          <t>УПК-3,           СК-2</t>
        </is>
      </c>
      <c r="BJ44" s="131" t="n"/>
      <c r="BK44" s="132" t="n"/>
      <c r="BL44" s="253" t="n"/>
      <c r="BM44" s="1" t="n"/>
    </row>
    <row r="45">
      <c r="A45" s="355" t="n"/>
      <c r="B45" s="4223" t="inlineStr">
        <is>
          <t>2.2.2</t>
        </is>
      </c>
      <c r="C45" s="131" t="n"/>
      <c r="D45" s="4224" t="inlineStr">
        <is>
          <t>Современные методы испытаний</t>
        </is>
      </c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4203" t="inlineStr">
        <is>
          <t>2002/2023</t>
        </is>
      </c>
      <c r="U45" s="4204" t="n">
        <v>3</v>
      </c>
      <c r="V45" s="132" t="n"/>
      <c r="W45" s="2770" t="n">
        <v>2</v>
      </c>
      <c r="X45" s="175" t="n"/>
      <c r="Y45" s="2578" t="n">
        <v>228</v>
      </c>
      <c r="Z45" s="131" t="n"/>
      <c r="AA45" s="131" t="n"/>
      <c r="AB45" s="179" t="n"/>
      <c r="AC45" s="2574" t="n">
        <v>90</v>
      </c>
      <c r="AD45" s="179" t="n"/>
      <c r="AE45" s="2574">
        <f>SUM(AG45:AL45)</f>
        <v/>
      </c>
      <c r="AF45" s="179" t="n"/>
      <c r="AG45" s="2574" t="n">
        <v>10</v>
      </c>
      <c r="AH45" s="179" t="n"/>
      <c r="AI45" s="2574" t="n">
        <v>12</v>
      </c>
      <c r="AJ45" s="179" t="n"/>
      <c r="AK45" s="2574" t="n"/>
      <c r="AL45" s="179" t="n"/>
      <c r="AM45" s="2801" t="n"/>
      <c r="AN45" s="132" t="n"/>
      <c r="AO45" s="2578" t="n"/>
      <c r="AP45" s="179" t="n"/>
      <c r="AQ45" s="2574" t="n"/>
      <c r="AR45" s="179" t="n"/>
      <c r="AS45" s="2574" t="n"/>
      <c r="AT45" s="179" t="n"/>
      <c r="AU45" s="2574" t="n"/>
      <c r="AV45" s="179" t="n"/>
      <c r="AW45" s="2574" t="n">
        <v>98</v>
      </c>
      <c r="AX45" s="179" t="n"/>
      <c r="AY45" s="2574" t="n">
        <v>10</v>
      </c>
      <c r="AZ45" s="179" t="n"/>
      <c r="BA45" s="2801" t="n">
        <v>3</v>
      </c>
      <c r="BB45" s="132" t="n"/>
      <c r="BC45" s="2578" t="n">
        <v>130</v>
      </c>
      <c r="BD45" s="179" t="n"/>
      <c r="BE45" s="2574" t="n">
        <v>12</v>
      </c>
      <c r="BF45" s="179" t="n"/>
      <c r="BG45" s="2801" t="n">
        <v>4</v>
      </c>
      <c r="BH45" s="132" t="n"/>
      <c r="BI45" s="4226" t="inlineStr">
        <is>
          <t>УПК-4,СК-3</t>
        </is>
      </c>
      <c r="BJ45" s="131" t="n"/>
      <c r="BK45" s="132" t="n"/>
      <c r="BL45" s="253" t="n"/>
      <c r="BM45" s="1" t="n"/>
    </row>
    <row r="46">
      <c r="A46" s="355" t="n"/>
      <c r="B46" s="4227" t="inlineStr">
        <is>
          <t>2.2.3</t>
        </is>
      </c>
      <c r="C46" s="131" t="n"/>
      <c r="D46" s="4228" t="inlineStr">
        <is>
          <t>Курсовая работа по модулю "Управление деятельностью испытательных лабораторий"</t>
        </is>
      </c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4229" t="n"/>
      <c r="U46" s="3898" t="n"/>
      <c r="V46" s="132" t="n"/>
      <c r="W46" s="2396" t="n"/>
      <c r="X46" s="175" t="n"/>
      <c r="Y46" s="2059" t="n">
        <v>36</v>
      </c>
      <c r="Z46" s="131" t="n"/>
      <c r="AA46" s="131" t="n"/>
      <c r="AB46" s="179" t="n"/>
      <c r="AC46" s="1877" t="n"/>
      <c r="AD46" s="179" t="n"/>
      <c r="AE46" s="1877" t="n"/>
      <c r="AF46" s="179" t="n"/>
      <c r="AG46" s="1877" t="n"/>
      <c r="AH46" s="179" t="n"/>
      <c r="AI46" s="1877" t="n"/>
      <c r="AJ46" s="179" t="n"/>
      <c r="AK46" s="1877" t="n"/>
      <c r="AL46" s="179" t="n"/>
      <c r="AM46" s="2415" t="n"/>
      <c r="AN46" s="132" t="n"/>
      <c r="AO46" s="2059" t="n"/>
      <c r="AP46" s="179" t="n"/>
      <c r="AQ46" s="1877" t="n"/>
      <c r="AR46" s="179" t="n"/>
      <c r="AS46" s="1877" t="n"/>
      <c r="AT46" s="179" t="n"/>
      <c r="AU46" s="1877" t="n"/>
      <c r="AV46" s="179" t="n"/>
      <c r="AW46" s="1877" t="n">
        <v>36</v>
      </c>
      <c r="AX46" s="179" t="n"/>
      <c r="AY46" s="1877" t="n"/>
      <c r="AZ46" s="179" t="n"/>
      <c r="BA46" s="2415" t="n">
        <v>1</v>
      </c>
      <c r="BB46" s="132" t="n"/>
      <c r="BC46" s="2059" t="n"/>
      <c r="BD46" s="179" t="n"/>
      <c r="BE46" s="1877" t="n"/>
      <c r="BF46" s="179" t="n"/>
      <c r="BG46" s="2415" t="n"/>
      <c r="BH46" s="132" t="n"/>
      <c r="BI46" s="3901" t="inlineStr">
        <is>
          <t>УПК-2,3,4 СК-4</t>
        </is>
      </c>
      <c r="BJ46" s="131" t="n"/>
      <c r="BK46" s="132" t="n"/>
      <c r="BL46" s="253" t="n"/>
      <c r="BM46" s="1" t="n"/>
    </row>
    <row r="47">
      <c r="A47" s="355" t="n"/>
      <c r="B47" s="4206" t="inlineStr">
        <is>
          <t>2.3</t>
        </is>
      </c>
      <c r="C47" s="179" t="n"/>
      <c r="D47" s="3756" t="inlineStr">
        <is>
          <t>Модуль "Системы менеджмента организаций"</t>
        </is>
      </c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4198" t="n"/>
      <c r="U47" s="3898" t="n"/>
      <c r="V47" s="132" t="n"/>
      <c r="W47" s="2396" t="n"/>
      <c r="X47" s="175" t="n"/>
      <c r="Y47" s="2066">
        <f>SUM(Y48:AB51)</f>
        <v/>
      </c>
      <c r="Z47" s="131" t="n"/>
      <c r="AA47" s="131" t="n"/>
      <c r="AB47" s="179" t="n"/>
      <c r="AC47" s="1878">
        <f>SUM(AC48:AD51)</f>
        <v/>
      </c>
      <c r="AD47" s="179" t="n"/>
      <c r="AE47" s="1878">
        <f>SUM(AE48:AF51)</f>
        <v/>
      </c>
      <c r="AF47" s="179" t="n"/>
      <c r="AG47" s="1878">
        <f>SUM(AG48:AH51)</f>
        <v/>
      </c>
      <c r="AH47" s="179" t="n"/>
      <c r="AI47" s="1878" t="n"/>
      <c r="AJ47" s="179" t="n"/>
      <c r="AK47" s="1878">
        <f>SUM(AK48:AL51)</f>
        <v/>
      </c>
      <c r="AL47" s="179" t="n"/>
      <c r="AM47" s="2399" t="n"/>
      <c r="AN47" s="132" t="n"/>
      <c r="AO47" s="2066" t="n"/>
      <c r="AP47" s="179" t="n"/>
      <c r="AQ47" s="1878" t="n"/>
      <c r="AR47" s="179" t="n"/>
      <c r="AS47" s="1878" t="n"/>
      <c r="AT47" s="179" t="n"/>
      <c r="AU47" s="1878" t="n"/>
      <c r="AV47" s="179" t="n"/>
      <c r="AW47" s="1878" t="n"/>
      <c r="AX47" s="179" t="n"/>
      <c r="AY47" s="1878" t="n"/>
      <c r="AZ47" s="179" t="n"/>
      <c r="BA47" s="2399" t="n"/>
      <c r="BB47" s="132" t="n"/>
      <c r="BC47" s="1878">
        <f>SUM(BC48:BD51)</f>
        <v/>
      </c>
      <c r="BD47" s="179" t="n"/>
      <c r="BE47" s="1878">
        <f>SUM(BE48:BF51)</f>
        <v/>
      </c>
      <c r="BF47" s="179" t="n"/>
      <c r="BG47" s="2399">
        <f>SUM(BG48:BH51)</f>
        <v/>
      </c>
      <c r="BH47" s="132" t="n"/>
      <c r="BI47" s="4207" t="n"/>
      <c r="BJ47" s="131" t="n"/>
      <c r="BK47" s="132" t="n"/>
      <c r="BL47" s="3558" t="n"/>
      <c r="BM47" s="1" t="n"/>
    </row>
    <row r="48">
      <c r="A48" s="355" t="n"/>
      <c r="B48" s="4199" t="inlineStr">
        <is>
          <t>2.3.1</t>
        </is>
      </c>
      <c r="C48" s="179" t="n"/>
      <c r="D48" s="3755" t="inlineStr">
        <is>
          <t xml:space="preserve">Экологический менеджмент </t>
        </is>
      </c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4200" t="n"/>
      <c r="U48" s="3873" t="n"/>
      <c r="V48" s="132" t="n"/>
      <c r="W48" s="1315" t="n">
        <v>3</v>
      </c>
      <c r="X48" s="175" t="n"/>
      <c r="Y48" s="2059">
        <f>AQ48+AW48+BC48</f>
        <v/>
      </c>
      <c r="Z48" s="131" t="n"/>
      <c r="AA48" s="131" t="n"/>
      <c r="AB48" s="179" t="n"/>
      <c r="AC48" s="1877" t="n">
        <v>36</v>
      </c>
      <c r="AD48" s="179" t="n"/>
      <c r="AE48" s="1877" t="n">
        <v>10</v>
      </c>
      <c r="AF48" s="179" t="n"/>
      <c r="AG48" s="1877" t="n">
        <v>6</v>
      </c>
      <c r="AH48" s="179" t="n"/>
      <c r="AI48" s="1877" t="n"/>
      <c r="AJ48" s="179" t="n"/>
      <c r="AK48" s="1877" t="n">
        <v>4</v>
      </c>
      <c r="AL48" s="179" t="n"/>
      <c r="AM48" s="2415" t="n"/>
      <c r="AN48" s="132" t="n"/>
      <c r="AO48" s="2059" t="n"/>
      <c r="AP48" s="179" t="n"/>
      <c r="AQ48" s="1877" t="n"/>
      <c r="AR48" s="179" t="n"/>
      <c r="AS48" s="1877" t="n"/>
      <c r="AT48" s="179" t="n"/>
      <c r="AU48" s="1877" t="n"/>
      <c r="AV48" s="179" t="n"/>
      <c r="AW48" s="1877" t="n"/>
      <c r="AX48" s="179" t="n"/>
      <c r="AY48" s="1877" t="n"/>
      <c r="AZ48" s="179" t="n"/>
      <c r="BA48" s="2415" t="n"/>
      <c r="BB48" s="132" t="n"/>
      <c r="BC48" s="1877" t="n">
        <v>94</v>
      </c>
      <c r="BD48" s="179" t="n"/>
      <c r="BE48" s="1877" t="n">
        <v>10</v>
      </c>
      <c r="BF48" s="179" t="n"/>
      <c r="BG48" s="2415" t="n">
        <v>3</v>
      </c>
      <c r="BH48" s="132" t="n"/>
      <c r="BI48" s="3901" t="inlineStr">
        <is>
          <t>СК-5</t>
        </is>
      </c>
      <c r="BJ48" s="131" t="n"/>
      <c r="BK48" s="132" t="n"/>
      <c r="BL48" s="253" t="n"/>
      <c r="BM48" s="1" t="n"/>
    </row>
    <row r="49">
      <c r="A49" s="355" t="n"/>
      <c r="B49" s="4199" t="inlineStr">
        <is>
          <t>2.3.2</t>
        </is>
      </c>
      <c r="C49" s="179" t="n"/>
      <c r="D49" s="3755" t="inlineStr">
        <is>
          <t>Менеджмент здоровья и безопасности при профессиональной деятельности</t>
        </is>
      </c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4200" t="n"/>
      <c r="U49" s="3873" t="n"/>
      <c r="V49" s="132" t="n"/>
      <c r="W49" s="1315" t="n">
        <v>3</v>
      </c>
      <c r="X49" s="175" t="n"/>
      <c r="Y49" s="2059">
        <f>AQ49+AW49+BC49</f>
        <v/>
      </c>
      <c r="Z49" s="131" t="n"/>
      <c r="AA49" s="131" t="n"/>
      <c r="AB49" s="179" t="n"/>
      <c r="AC49" s="1877" t="n">
        <v>36</v>
      </c>
      <c r="AD49" s="179" t="n"/>
      <c r="AE49" s="1877" t="n">
        <v>10</v>
      </c>
      <c r="AF49" s="179" t="n"/>
      <c r="AG49" s="1877" t="n">
        <v>6</v>
      </c>
      <c r="AH49" s="179" t="n"/>
      <c r="AI49" s="1877" t="n"/>
      <c r="AJ49" s="179" t="n"/>
      <c r="AK49" s="1877" t="n">
        <v>4</v>
      </c>
      <c r="AL49" s="179" t="n"/>
      <c r="AM49" s="2415" t="n"/>
      <c r="AN49" s="132" t="n"/>
      <c r="AO49" s="2059" t="n"/>
      <c r="AP49" s="179" t="n"/>
      <c r="AQ49" s="1877" t="n"/>
      <c r="AR49" s="179" t="n"/>
      <c r="AS49" s="1877" t="n"/>
      <c r="AT49" s="179" t="n"/>
      <c r="AU49" s="1877" t="n"/>
      <c r="AV49" s="179" t="n"/>
      <c r="AW49" s="1877" t="n"/>
      <c r="AX49" s="179" t="n"/>
      <c r="AY49" s="1877" t="n"/>
      <c r="AZ49" s="179" t="n"/>
      <c r="BA49" s="2415" t="n"/>
      <c r="BB49" s="132" t="n"/>
      <c r="BC49" s="1877" t="n">
        <v>94</v>
      </c>
      <c r="BD49" s="179" t="n"/>
      <c r="BE49" s="1877" t="n">
        <v>10</v>
      </c>
      <c r="BF49" s="179" t="n"/>
      <c r="BG49" s="2415" t="n">
        <v>3</v>
      </c>
      <c r="BH49" s="132" t="n"/>
      <c r="BI49" s="3901" t="inlineStr">
        <is>
          <t>СК-6</t>
        </is>
      </c>
      <c r="BJ49" s="131" t="n"/>
      <c r="BK49" s="132" t="n"/>
      <c r="BL49" s="253" t="n"/>
      <c r="BM49" s="1" t="n"/>
    </row>
    <row r="50">
      <c r="A50" s="355" t="n"/>
      <c r="B50" s="4199" t="inlineStr">
        <is>
          <t>2.3.3</t>
        </is>
      </c>
      <c r="C50" s="179" t="n"/>
      <c r="D50" s="4228" t="inlineStr">
        <is>
          <t>Социальная ответственность</t>
        </is>
      </c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4229" t="n"/>
      <c r="U50" s="3845" t="n"/>
      <c r="V50" s="4230" t="n"/>
      <c r="W50" s="1315" t="n">
        <v>3</v>
      </c>
      <c r="X50" s="175" t="n"/>
      <c r="Y50" s="2059">
        <f>AQ50+AW50+BC50</f>
        <v/>
      </c>
      <c r="Z50" s="131" t="n"/>
      <c r="AA50" s="131" t="n"/>
      <c r="AB50" s="179" t="n"/>
      <c r="AC50" s="1877" t="n">
        <v>36</v>
      </c>
      <c r="AD50" s="179" t="n"/>
      <c r="AE50" s="1877" t="n">
        <v>10</v>
      </c>
      <c r="AF50" s="179" t="n"/>
      <c r="AG50" s="1877" t="n">
        <v>6</v>
      </c>
      <c r="AH50" s="179" t="n"/>
      <c r="AI50" s="2612" t="n"/>
      <c r="AJ50" s="2565" t="n"/>
      <c r="AK50" s="1877" t="n">
        <v>4</v>
      </c>
      <c r="AL50" s="179" t="n"/>
      <c r="AM50" s="2612" t="n"/>
      <c r="AN50" s="4230" t="n"/>
      <c r="AO50" s="3845" t="n"/>
      <c r="AP50" s="2565" t="n"/>
      <c r="AQ50" s="2612" t="n"/>
      <c r="AR50" s="2565" t="n"/>
      <c r="AS50" s="2612" t="n"/>
      <c r="AT50" s="2565" t="n"/>
      <c r="AU50" s="2612" t="n"/>
      <c r="AV50" s="2565" t="n"/>
      <c r="AW50" s="1877" t="n"/>
      <c r="AX50" s="179" t="n"/>
      <c r="AY50" s="1877" t="n"/>
      <c r="AZ50" s="179" t="n"/>
      <c r="BA50" s="2415" t="n"/>
      <c r="BB50" s="132" t="n"/>
      <c r="BC50" s="1877" t="n">
        <v>94</v>
      </c>
      <c r="BD50" s="179" t="n"/>
      <c r="BE50" s="1877" t="n">
        <v>10</v>
      </c>
      <c r="BF50" s="179" t="n"/>
      <c r="BG50" s="2415" t="n">
        <v>3</v>
      </c>
      <c r="BH50" s="132" t="n"/>
      <c r="BI50" s="3901" t="inlineStr">
        <is>
          <t>СК-7</t>
        </is>
      </c>
      <c r="BJ50" s="131" t="n"/>
      <c r="BK50" s="132" t="n"/>
      <c r="BL50" s="253" t="n"/>
      <c r="BM50" s="1" t="n"/>
    </row>
    <row r="51">
      <c r="A51" s="355" t="n"/>
      <c r="B51" s="4199" t="inlineStr">
        <is>
          <t>2.3.4</t>
        </is>
      </c>
      <c r="C51" s="179" t="n"/>
      <c r="D51" s="3755" t="inlineStr">
        <is>
          <t>Курсовая работа по модулю "Системы менеджмента организаций"</t>
        </is>
      </c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4200" t="n"/>
      <c r="U51" s="3873" t="n"/>
      <c r="V51" s="132" t="n"/>
      <c r="W51" s="1315" t="n"/>
      <c r="X51" s="175" t="n"/>
      <c r="Y51" s="2059">
        <f>AQ51+AW51+BC51</f>
        <v/>
      </c>
      <c r="Z51" s="131" t="n"/>
      <c r="AA51" s="131" t="n"/>
      <c r="AB51" s="179" t="n"/>
      <c r="AC51" s="1877" t="n"/>
      <c r="AD51" s="179" t="n"/>
      <c r="AE51" s="1877" t="n"/>
      <c r="AF51" s="179" t="n"/>
      <c r="AG51" s="1877" t="n"/>
      <c r="AH51" s="179" t="n"/>
      <c r="AI51" s="1877" t="n"/>
      <c r="AJ51" s="179" t="n"/>
      <c r="AK51" s="1877" t="n"/>
      <c r="AL51" s="179" t="n"/>
      <c r="AM51" s="2415" t="n"/>
      <c r="AN51" s="132" t="n"/>
      <c r="AO51" s="2059" t="n"/>
      <c r="AP51" s="179" t="n"/>
      <c r="AQ51" s="1877" t="n"/>
      <c r="AR51" s="179" t="n"/>
      <c r="AS51" s="1877" t="n"/>
      <c r="AT51" s="179" t="n"/>
      <c r="AU51" s="1877" t="n"/>
      <c r="AV51" s="179" t="n"/>
      <c r="AW51" s="1877" t="n"/>
      <c r="AX51" s="179" t="n"/>
      <c r="AY51" s="1877" t="n"/>
      <c r="AZ51" s="179" t="n"/>
      <c r="BA51" s="2415" t="n"/>
      <c r="BB51" s="132" t="n"/>
      <c r="BC51" s="1877" t="n">
        <v>36</v>
      </c>
      <c r="BD51" s="179" t="n"/>
      <c r="BE51" s="1877" t="n"/>
      <c r="BF51" s="179" t="n"/>
      <c r="BG51" s="2415" t="n">
        <v>1</v>
      </c>
      <c r="BH51" s="132" t="n"/>
      <c r="BI51" s="4231" t="inlineStr">
        <is>
          <t>УПК-1,2,СК-8</t>
        </is>
      </c>
      <c r="BJ51" s="131" t="n"/>
      <c r="BK51" s="132" t="n"/>
      <c r="BL51" s="253" t="n"/>
      <c r="BM51" s="1" t="n"/>
    </row>
    <row r="52">
      <c r="A52" s="355" t="n"/>
      <c r="B52" s="4206" t="inlineStr">
        <is>
          <t>2.4</t>
        </is>
      </c>
      <c r="C52" s="179" t="n"/>
      <c r="D52" s="3756" t="inlineStr">
        <is>
          <t>Факультативные дисциплины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4198" t="n"/>
      <c r="U52" s="4207" t="n"/>
      <c r="V52" s="132" t="n"/>
      <c r="W52" s="1311" t="n"/>
      <c r="X52" s="175" t="n"/>
      <c r="Y52" s="3909" t="inlineStr">
        <is>
          <t>/</t>
        </is>
      </c>
      <c r="Z52" s="131" t="n"/>
      <c r="AA52" s="2418" t="n">
        <v>72</v>
      </c>
      <c r="AB52" s="1089" t="n"/>
      <c r="AC52" s="2419" t="inlineStr">
        <is>
          <t>/</t>
        </is>
      </c>
      <c r="AD52" s="2619">
        <f>AD53</f>
        <v/>
      </c>
      <c r="AE52" s="2419" t="inlineStr">
        <is>
          <t>/</t>
        </is>
      </c>
      <c r="AF52" s="2619">
        <f>AF53</f>
        <v/>
      </c>
      <c r="AG52" s="2419" t="inlineStr">
        <is>
          <t>/</t>
        </is>
      </c>
      <c r="AH52" s="1688" t="n">
        <v>6</v>
      </c>
      <c r="AI52" s="4048" t="n"/>
      <c r="AJ52" s="179" t="n"/>
      <c r="AK52" s="4048" t="n"/>
      <c r="AL52" s="179" t="n"/>
      <c r="AM52" s="2419" t="inlineStr">
        <is>
          <t>/</t>
        </is>
      </c>
      <c r="AN52" s="1688">
        <f>AN53</f>
        <v/>
      </c>
      <c r="AO52" s="4232" t="n"/>
      <c r="AP52" s="179" t="n"/>
      <c r="AQ52" s="2419" t="inlineStr">
        <is>
          <t>/</t>
        </is>
      </c>
      <c r="AR52" s="1688">
        <f>AR53</f>
        <v/>
      </c>
      <c r="AS52" s="2419" t="inlineStr">
        <is>
          <t>/</t>
        </is>
      </c>
      <c r="AT52" s="1688">
        <f>AT53</f>
        <v/>
      </c>
      <c r="AU52" s="4048" t="n"/>
      <c r="AV52" s="179" t="n"/>
      <c r="AW52" s="2419" t="inlineStr">
        <is>
          <t>/</t>
        </is>
      </c>
      <c r="AX52" s="1688">
        <f>AX53</f>
        <v/>
      </c>
      <c r="AY52" s="2419" t="inlineStr">
        <is>
          <t>/</t>
        </is>
      </c>
      <c r="AZ52" s="1688">
        <f>AZ53</f>
        <v/>
      </c>
      <c r="BA52" s="2419" t="inlineStr">
        <is>
          <t>/</t>
        </is>
      </c>
      <c r="BB52" s="2620" t="n">
        <v>3</v>
      </c>
      <c r="BC52" s="4232" t="n"/>
      <c r="BD52" s="179" t="n"/>
      <c r="BE52" s="4048" t="n"/>
      <c r="BF52" s="179" t="n"/>
      <c r="BG52" s="3262" t="n"/>
      <c r="BH52" s="132" t="n"/>
      <c r="BI52" s="4207" t="n"/>
      <c r="BJ52" s="131" t="n"/>
      <c r="BK52" s="132" t="n"/>
      <c r="BL52" s="3558" t="n"/>
      <c r="BM52" s="1" t="n"/>
    </row>
    <row r="53">
      <c r="A53" s="355" t="n"/>
      <c r="B53" s="4201" t="inlineStr">
        <is>
          <t>2.4.1</t>
        </is>
      </c>
      <c r="C53" s="179" t="n"/>
      <c r="D53" s="4202" t="inlineStr">
        <is>
          <t>Техническое регулирование в ЕАЭС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4203" t="inlineStr">
        <is>
          <t>2020.1/2023</t>
        </is>
      </c>
      <c r="U53" s="4205" t="n"/>
      <c r="V53" s="132" t="n"/>
      <c r="W53" s="4233" t="inlineStr">
        <is>
          <t>/</t>
        </is>
      </c>
      <c r="X53" s="2624" t="n">
        <v>2</v>
      </c>
      <c r="Y53" s="4233" t="inlineStr">
        <is>
          <t>/</t>
        </is>
      </c>
      <c r="Z53" s="131" t="n"/>
      <c r="AA53" s="2809" t="n">
        <v>72</v>
      </c>
      <c r="AB53" s="1089" t="n"/>
      <c r="AC53" s="2628" t="inlineStr">
        <is>
          <t>/</t>
        </is>
      </c>
      <c r="AD53" s="2632" t="n">
        <v>36</v>
      </c>
      <c r="AE53" s="2628" t="inlineStr">
        <is>
          <t>/</t>
        </is>
      </c>
      <c r="AF53" s="2632" t="n">
        <v>10</v>
      </c>
      <c r="AG53" s="2628" t="inlineStr">
        <is>
          <t>/</t>
        </is>
      </c>
      <c r="AH53" s="2627" t="n">
        <v>6</v>
      </c>
      <c r="AI53" s="2628" t="n"/>
      <c r="AJ53" s="2632" t="n"/>
      <c r="AK53" s="2628" t="n"/>
      <c r="AL53" s="2632" t="n"/>
      <c r="AM53" s="2628" t="inlineStr">
        <is>
          <t>/</t>
        </is>
      </c>
      <c r="AN53" s="2627" t="n">
        <v>4</v>
      </c>
      <c r="AO53" s="2774" t="n"/>
      <c r="AP53" s="179" t="n"/>
      <c r="AQ53" s="2628" t="inlineStr">
        <is>
          <t>/</t>
        </is>
      </c>
      <c r="AR53" s="2627" t="n">
        <v>32</v>
      </c>
      <c r="AS53" s="2628" t="inlineStr">
        <is>
          <t>/</t>
        </is>
      </c>
      <c r="AT53" s="2627" t="n">
        <v>4</v>
      </c>
      <c r="AU53" s="4234" t="n"/>
      <c r="AV53" s="179" t="n"/>
      <c r="AW53" s="2628" t="inlineStr">
        <is>
          <t>/</t>
        </is>
      </c>
      <c r="AX53" s="2627" t="n">
        <v>40</v>
      </c>
      <c r="AY53" s="2628" t="inlineStr">
        <is>
          <t>/</t>
        </is>
      </c>
      <c r="AZ53" s="2627" t="n">
        <v>6</v>
      </c>
      <c r="BA53" s="2811" t="inlineStr">
        <is>
          <t>/</t>
        </is>
      </c>
      <c r="BB53" s="2624" t="n">
        <v>3</v>
      </c>
      <c r="BC53" s="2774" t="n"/>
      <c r="BD53" s="179" t="n"/>
      <c r="BE53" s="4234" t="n"/>
      <c r="BF53" s="179" t="n"/>
      <c r="BG53" s="4235" t="n"/>
      <c r="BH53" s="132" t="n"/>
      <c r="BI53" s="4205" t="inlineStr">
        <is>
          <t>СК-9</t>
        </is>
      </c>
      <c r="BJ53" s="131" t="n"/>
      <c r="BK53" s="132" t="n"/>
      <c r="BL53" s="253" t="n"/>
      <c r="BM53" s="1" t="n"/>
    </row>
    <row r="54">
      <c r="A54" s="355" t="n"/>
      <c r="B54" s="4206" t="inlineStr">
        <is>
          <t>2.5</t>
        </is>
      </c>
      <c r="C54" s="179" t="n"/>
      <c r="D54" s="3756" t="inlineStr">
        <is>
          <t>Дополнительные виды обучения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4198" t="n"/>
      <c r="U54" s="3901" t="n"/>
      <c r="V54" s="132" t="n"/>
      <c r="W54" s="1316" t="n"/>
      <c r="X54" s="175" t="n"/>
      <c r="Y54" s="3909" t="inlineStr">
        <is>
          <t>/</t>
        </is>
      </c>
      <c r="Z54" s="131" t="n"/>
      <c r="AA54" s="4236" t="n">
        <v>338</v>
      </c>
      <c r="AB54" s="1089" t="n"/>
      <c r="AC54" s="2419" t="inlineStr">
        <is>
          <t>/</t>
        </is>
      </c>
      <c r="AD54" s="4237" t="n">
        <v>218</v>
      </c>
      <c r="AE54" s="2419" t="inlineStr">
        <is>
          <t>/</t>
        </is>
      </c>
      <c r="AF54" s="2619">
        <f>AF55+AF56+AF57</f>
        <v/>
      </c>
      <c r="AG54" s="2423" t="inlineStr">
        <is>
          <t>/</t>
        </is>
      </c>
      <c r="AH54" s="2619">
        <f>AH55+AH56+AH57</f>
        <v/>
      </c>
      <c r="AI54" s="2423" t="inlineStr">
        <is>
          <t>/</t>
        </is>
      </c>
      <c r="AJ54" s="2619">
        <f>AJ55+AJ56+AJ57</f>
        <v/>
      </c>
      <c r="AK54" s="2423" t="inlineStr">
        <is>
          <t>/</t>
        </is>
      </c>
      <c r="AL54" s="2619">
        <f>AL55+AL56+AL57</f>
        <v/>
      </c>
      <c r="AM54" s="2423" t="inlineStr">
        <is>
          <t>/</t>
        </is>
      </c>
      <c r="AN54" s="2619" t="n">
        <v>10</v>
      </c>
      <c r="AO54" s="4238" t="n"/>
      <c r="AP54" s="2619" t="n"/>
      <c r="AQ54" s="848" t="inlineStr">
        <is>
          <t>/</t>
        </is>
      </c>
      <c r="AR54" s="1634">
        <f>AR55+AR56</f>
        <v/>
      </c>
      <c r="AS54" s="2419" t="inlineStr">
        <is>
          <t>/</t>
        </is>
      </c>
      <c r="AT54" s="2619">
        <f>AT55+AT56</f>
        <v/>
      </c>
      <c r="AU54" s="2419" t="n"/>
      <c r="AV54" s="2619" t="n"/>
      <c r="AW54" s="848" t="inlineStr">
        <is>
          <t>/</t>
        </is>
      </c>
      <c r="AX54" s="1634">
        <f>AX55+AX56</f>
        <v/>
      </c>
      <c r="AY54" s="2419" t="inlineStr">
        <is>
          <t>/</t>
        </is>
      </c>
      <c r="AZ54" s="1688">
        <f>AZ55+AZ56</f>
        <v/>
      </c>
      <c r="BA54" s="2419" t="inlineStr">
        <is>
          <t>/</t>
        </is>
      </c>
      <c r="BB54" s="2620" t="n">
        <v>7</v>
      </c>
      <c r="BC54" s="861" t="inlineStr">
        <is>
          <t>/</t>
        </is>
      </c>
      <c r="BD54" s="1688" t="n">
        <v>72</v>
      </c>
      <c r="BE54" s="2419" t="inlineStr">
        <is>
          <t>/</t>
        </is>
      </c>
      <c r="BF54" s="1688" t="n">
        <v>14</v>
      </c>
      <c r="BG54" s="2419" t="inlineStr">
        <is>
          <t>/</t>
        </is>
      </c>
      <c r="BH54" s="848" t="n">
        <v>2</v>
      </c>
      <c r="BI54" s="3901" t="n"/>
      <c r="BJ54" s="131" t="n"/>
      <c r="BK54" s="132" t="n"/>
      <c r="BL54" s="4239" t="n"/>
      <c r="BM54" s="1" t="n"/>
    </row>
    <row r="55">
      <c r="A55" s="355" t="n"/>
      <c r="B55" s="4201" t="inlineStr">
        <is>
          <t>2.5.1</t>
        </is>
      </c>
      <c r="C55" s="179" t="n"/>
      <c r="D55" s="4202" t="inlineStr">
        <is>
          <t>Философия и методология науки *</t>
        </is>
      </c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4216" t="inlineStr">
        <is>
          <t>2094.1/2024</t>
        </is>
      </c>
      <c r="U55" s="4233" t="inlineStr">
        <is>
          <t>/</t>
        </is>
      </c>
      <c r="V55" s="2624" t="n">
        <v>2</v>
      </c>
      <c r="W55" s="2807" t="n"/>
      <c r="X55" s="2624" t="n"/>
      <c r="Y55" s="4233" t="inlineStr">
        <is>
          <t>/</t>
        </is>
      </c>
      <c r="Z55" s="131" t="n"/>
      <c r="AA55" s="2809" t="n">
        <v>124</v>
      </c>
      <c r="AB55" s="1089" t="n"/>
      <c r="AC55" s="2628" t="inlineStr">
        <is>
          <t>/</t>
        </is>
      </c>
      <c r="AD55" s="2632" t="n">
        <v>72</v>
      </c>
      <c r="AE55" s="2628" t="inlineStr">
        <is>
          <t>/</t>
        </is>
      </c>
      <c r="AF55" s="2632" t="n">
        <v>20</v>
      </c>
      <c r="AG55" s="2628" t="inlineStr">
        <is>
          <t>/</t>
        </is>
      </c>
      <c r="AH55" s="2632" t="n">
        <v>10</v>
      </c>
      <c r="AI55" s="2628" t="n"/>
      <c r="AJ55" s="2632" t="n"/>
      <c r="AK55" s="4240" t="n"/>
      <c r="AL55" s="2632" t="n"/>
      <c r="AM55" s="2628" t="inlineStr">
        <is>
          <t>/</t>
        </is>
      </c>
      <c r="AN55" s="2630" t="n">
        <v>10</v>
      </c>
      <c r="AO55" s="4241" t="n"/>
      <c r="AP55" s="2632" t="n"/>
      <c r="AQ55" s="4242" t="inlineStr">
        <is>
          <t>/</t>
        </is>
      </c>
      <c r="AR55" s="2627" t="n">
        <v>62</v>
      </c>
      <c r="AS55" s="2628" t="inlineStr">
        <is>
          <t>/</t>
        </is>
      </c>
      <c r="AT55" s="2632" t="n">
        <v>10</v>
      </c>
      <c r="AU55" s="2628" t="n"/>
      <c r="AV55" s="2632" t="n"/>
      <c r="AW55" s="2807" t="inlineStr">
        <is>
          <t>/</t>
        </is>
      </c>
      <c r="AX55" s="2627" t="n">
        <v>62</v>
      </c>
      <c r="AY55" s="2628" t="inlineStr">
        <is>
          <t>/</t>
        </is>
      </c>
      <c r="AZ55" s="2627" t="n">
        <v>10</v>
      </c>
      <c r="BA55" s="2628" t="inlineStr">
        <is>
          <t>/</t>
        </is>
      </c>
      <c r="BB55" s="2624" t="n">
        <v>3</v>
      </c>
      <c r="BC55" s="2807" t="n"/>
      <c r="BD55" s="2627" t="n"/>
      <c r="BE55" s="2628" t="n"/>
      <c r="BF55" s="2627" t="n"/>
      <c r="BG55" s="2628" t="n"/>
      <c r="BH55" s="2807" t="n"/>
      <c r="BI55" s="4205" t="inlineStr">
        <is>
          <t>УК-1</t>
        </is>
      </c>
      <c r="BJ55" s="131" t="n"/>
      <c r="BK55" s="132" t="n"/>
      <c r="BL55" s="4239" t="n"/>
      <c r="BM55" s="1" t="n"/>
    </row>
    <row r="56">
      <c r="A56" s="355" t="n"/>
      <c r="B56" s="4201" t="inlineStr">
        <is>
          <t>2.5.2</t>
        </is>
      </c>
      <c r="C56" s="179" t="n"/>
      <c r="D56" s="4202" t="inlineStr">
        <is>
          <t>Иностранный язык *</t>
        </is>
      </c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4216" t="inlineStr">
        <is>
          <t>2095/2024</t>
        </is>
      </c>
      <c r="U56" s="4233" t="inlineStr">
        <is>
          <t>/</t>
        </is>
      </c>
      <c r="V56" s="2624" t="n">
        <v>2</v>
      </c>
      <c r="W56" s="2807" t="n"/>
      <c r="X56" s="2624" t="n"/>
      <c r="Y56" s="4233" t="inlineStr">
        <is>
          <t>/</t>
        </is>
      </c>
      <c r="Z56" s="131" t="n"/>
      <c r="AA56" s="2809" t="n">
        <v>142</v>
      </c>
      <c r="AB56" s="1089" t="n"/>
      <c r="AC56" s="2628" t="inlineStr">
        <is>
          <t>/</t>
        </is>
      </c>
      <c r="AD56" s="2632" t="n">
        <v>96</v>
      </c>
      <c r="AE56" s="2628" t="inlineStr">
        <is>
          <t>/</t>
        </is>
      </c>
      <c r="AF56" s="2632" t="n">
        <v>26</v>
      </c>
      <c r="AG56" s="2628" t="n"/>
      <c r="AH56" s="2632" t="n"/>
      <c r="AI56" s="2628" t="n"/>
      <c r="AJ56" s="2632" t="n"/>
      <c r="AK56" s="4243" t="inlineStr">
        <is>
          <t>/</t>
        </is>
      </c>
      <c r="AL56" s="2632" t="n">
        <v>26</v>
      </c>
      <c r="AM56" s="4243" t="n"/>
      <c r="AN56" s="2630" t="n"/>
      <c r="AO56" s="4241" t="n"/>
      <c r="AP56" s="2632" t="n"/>
      <c r="AQ56" s="4242" t="inlineStr">
        <is>
          <t>/</t>
        </is>
      </c>
      <c r="AR56" s="2627" t="n">
        <v>70</v>
      </c>
      <c r="AS56" s="2628" t="inlineStr">
        <is>
          <t>/</t>
        </is>
      </c>
      <c r="AT56" s="2632" t="n">
        <v>10</v>
      </c>
      <c r="AU56" s="2628" t="n"/>
      <c r="AV56" s="2632" t="n"/>
      <c r="AW56" s="2807" t="inlineStr">
        <is>
          <t>/</t>
        </is>
      </c>
      <c r="AX56" s="2627" t="n">
        <v>72</v>
      </c>
      <c r="AY56" s="2628" t="inlineStr">
        <is>
          <t>/</t>
        </is>
      </c>
      <c r="AZ56" s="2627" t="n">
        <v>16</v>
      </c>
      <c r="BA56" s="2628" t="inlineStr">
        <is>
          <t>/</t>
        </is>
      </c>
      <c r="BB56" s="2624" t="n">
        <v>4</v>
      </c>
      <c r="BC56" s="2807" t="n"/>
      <c r="BD56" s="2627" t="n"/>
      <c r="BE56" s="2628" t="n"/>
      <c r="BF56" s="2627" t="n"/>
      <c r="BG56" s="2628" t="n"/>
      <c r="BH56" s="2807" t="n"/>
      <c r="BI56" s="4205" t="inlineStr">
        <is>
          <t>УК-3</t>
        </is>
      </c>
      <c r="BJ56" s="131" t="n"/>
      <c r="BK56" s="132" t="n"/>
      <c r="BL56" s="4239" t="n"/>
      <c r="BM56" s="1" t="n"/>
    </row>
    <row r="57">
      <c r="A57" s="355" t="n"/>
      <c r="B57" s="4244" t="inlineStr">
        <is>
          <t>2.5.3</t>
        </is>
      </c>
      <c r="C57" s="1059" t="n"/>
      <c r="D57" s="4245" t="inlineStr">
        <is>
          <t>Основы информационных технологий  *</t>
        </is>
      </c>
      <c r="E57" s="194" t="n"/>
      <c r="F57" s="194" t="n"/>
      <c r="G57" s="194" t="n"/>
      <c r="H57" s="194" t="n"/>
      <c r="I57" s="194" t="n"/>
      <c r="J57" s="194" t="n"/>
      <c r="K57" s="194" t="n"/>
      <c r="L57" s="194" t="n"/>
      <c r="M57" s="194" t="n"/>
      <c r="N57" s="194" t="n"/>
      <c r="O57" s="194" t="n"/>
      <c r="P57" s="194" t="n"/>
      <c r="Q57" s="194" t="n"/>
      <c r="R57" s="194" t="n"/>
      <c r="S57" s="194" t="n"/>
      <c r="T57" s="4216" t="inlineStr">
        <is>
          <t>2093/2024</t>
        </is>
      </c>
      <c r="U57" s="4246" t="n"/>
      <c r="V57" s="2636" t="n"/>
      <c r="W57" s="2637" t="inlineStr">
        <is>
          <t>/</t>
        </is>
      </c>
      <c r="X57" s="2636" t="inlineStr">
        <is>
          <t>3д</t>
        </is>
      </c>
      <c r="Y57" s="4246" t="inlineStr">
        <is>
          <t>/</t>
        </is>
      </c>
      <c r="Z57" s="194" t="n"/>
      <c r="AA57" s="3231" t="n">
        <v>72</v>
      </c>
      <c r="AB57" s="1059" t="n"/>
      <c r="AC57" s="2820" t="inlineStr">
        <is>
          <t>/</t>
        </is>
      </c>
      <c r="AD57" s="2954" t="n">
        <v>50</v>
      </c>
      <c r="AE57" s="2820" t="inlineStr">
        <is>
          <t>/</t>
        </is>
      </c>
      <c r="AF57" s="2954" t="n">
        <v>14</v>
      </c>
      <c r="AG57" s="2820" t="inlineStr">
        <is>
          <t>/</t>
        </is>
      </c>
      <c r="AH57" s="2954" t="n">
        <v>8</v>
      </c>
      <c r="AI57" s="2820" t="inlineStr">
        <is>
          <t>/</t>
        </is>
      </c>
      <c r="AJ57" s="2954" t="n">
        <v>6</v>
      </c>
      <c r="AK57" s="2822" t="n"/>
      <c r="AL57" s="2954" t="n"/>
      <c r="AM57" s="2822" t="n"/>
      <c r="AN57" s="2642" t="n"/>
      <c r="AO57" s="4247" t="n"/>
      <c r="AP57" s="2954" t="n"/>
      <c r="AQ57" s="2637" t="n"/>
      <c r="AR57" s="2954" t="n"/>
      <c r="AS57" s="2820" t="n"/>
      <c r="AT57" s="2954" t="n"/>
      <c r="AU57" s="2820" t="n"/>
      <c r="AV57" s="2954" t="n"/>
      <c r="AW57" s="2644" t="n"/>
      <c r="AX57" s="2954" t="n"/>
      <c r="AY57" s="2822" t="n"/>
      <c r="AZ57" s="2954" t="n"/>
      <c r="BA57" s="2822" t="n"/>
      <c r="BB57" s="2642" t="n"/>
      <c r="BC57" s="2637" t="inlineStr">
        <is>
          <t>/</t>
        </is>
      </c>
      <c r="BD57" s="3231" t="n">
        <v>72</v>
      </c>
      <c r="BE57" s="2820" t="inlineStr">
        <is>
          <t>/</t>
        </is>
      </c>
      <c r="BF57" s="3231" t="n">
        <v>14</v>
      </c>
      <c r="BG57" s="2820" t="inlineStr">
        <is>
          <t>/</t>
        </is>
      </c>
      <c r="BH57" s="2637" t="n">
        <v>2</v>
      </c>
      <c r="BI57" s="4212" t="inlineStr">
        <is>
          <t>УК-2</t>
        </is>
      </c>
      <c r="BJ57" s="194" t="n"/>
      <c r="BK57" s="195" t="n"/>
      <c r="BL57" s="4239" t="n"/>
      <c r="BM57" s="1" t="n"/>
    </row>
    <row r="58">
      <c r="A58" s="355" t="n"/>
      <c r="B58" s="4248" t="n"/>
      <c r="C58" s="516" t="n"/>
      <c r="D58" s="356" t="n"/>
      <c r="E58" s="356" t="n"/>
      <c r="F58" s="356" t="n"/>
      <c r="G58" s="356" t="n"/>
      <c r="H58" s="356" t="n"/>
      <c r="I58" s="356" t="n"/>
      <c r="J58" s="356" t="n"/>
      <c r="K58" s="356" t="n"/>
      <c r="L58" s="356" t="n"/>
      <c r="M58" s="356" t="n"/>
      <c r="N58" s="356" t="n"/>
      <c r="O58" s="356" t="n"/>
      <c r="P58" s="356" t="n"/>
      <c r="Q58" s="356" t="n"/>
      <c r="R58" s="356" t="n"/>
      <c r="S58" s="356" t="n"/>
      <c r="T58" s="356" t="n"/>
      <c r="U58" s="516" t="n"/>
      <c r="V58" s="516" t="n"/>
      <c r="W58" s="516" t="n"/>
      <c r="X58" s="516" t="n"/>
      <c r="Y58" s="356" t="n"/>
      <c r="Z58" s="356" t="n"/>
      <c r="AA58" s="356" t="n"/>
      <c r="AB58" s="356" t="n"/>
      <c r="AC58" s="356" t="n"/>
      <c r="AD58" s="356" t="n"/>
      <c r="AE58" s="356" t="n"/>
      <c r="AF58" s="356" t="n"/>
      <c r="AG58" s="356" t="n"/>
      <c r="AH58" s="356" t="n"/>
      <c r="AI58" s="356" t="n"/>
      <c r="AJ58" s="356" t="n"/>
      <c r="AK58" s="356" t="n"/>
      <c r="AL58" s="356" t="n"/>
      <c r="AM58" s="356" t="n"/>
      <c r="AN58" s="356" t="n"/>
      <c r="AO58" s="356" t="n"/>
      <c r="AP58" s="356" t="n"/>
      <c r="AQ58" s="356" t="n"/>
      <c r="AR58" s="356" t="n"/>
      <c r="AS58" s="356" t="n"/>
      <c r="AT58" s="356" t="n"/>
      <c r="AU58" s="356" t="n"/>
      <c r="AV58" s="356" t="n"/>
      <c r="AW58" s="356" t="n"/>
      <c r="AX58" s="356" t="n"/>
      <c r="AY58" s="356" t="n"/>
      <c r="AZ58" s="356" t="n"/>
      <c r="BA58" s="356" t="n"/>
      <c r="BB58" s="356" t="n"/>
      <c r="BC58" s="356" t="n"/>
      <c r="BD58" s="356" t="n"/>
      <c r="BE58" s="356" t="n"/>
      <c r="BF58" s="356" t="n"/>
      <c r="BG58" s="356" t="n"/>
      <c r="BH58" s="356" t="n"/>
      <c r="BI58" s="356" t="n"/>
      <c r="BJ58" s="356" t="n"/>
      <c r="BK58" s="356" t="n"/>
      <c r="BL58" s="356" t="n"/>
      <c r="BM58" s="1" t="n"/>
    </row>
    <row r="59">
      <c r="A59" s="92" t="n"/>
      <c r="B59" s="1435" t="inlineStr">
        <is>
          <t>Количество часов учебных занятий</t>
        </is>
      </c>
      <c r="C59" s="123" t="n"/>
      <c r="D59" s="123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4" t="n"/>
      <c r="Y59" s="170">
        <f>Y32+Y41</f>
        <v/>
      </c>
      <c r="Z59" s="123" t="n"/>
      <c r="AA59" s="123" t="n"/>
      <c r="AB59" s="124" t="n"/>
      <c r="AC59" s="170">
        <f>AC32+AC41</f>
        <v/>
      </c>
      <c r="AD59" s="124" t="n"/>
      <c r="AE59" s="170">
        <f>AE32+AE41</f>
        <v/>
      </c>
      <c r="AF59" s="124" t="n"/>
      <c r="AG59" s="170">
        <f>AG32+AG41</f>
        <v/>
      </c>
      <c r="AH59" s="124" t="n"/>
      <c r="AI59" s="170">
        <f>AI32+AI41</f>
        <v/>
      </c>
      <c r="AJ59" s="124" t="n"/>
      <c r="AK59" s="170">
        <f>AK32+AK41</f>
        <v/>
      </c>
      <c r="AL59" s="124" t="n"/>
      <c r="AM59" s="170">
        <f>AM32+AM41</f>
        <v/>
      </c>
      <c r="AN59" s="124" t="n"/>
      <c r="AO59" s="170">
        <f>AO32+AO41</f>
        <v/>
      </c>
      <c r="AP59" s="124" t="n"/>
      <c r="AQ59" s="170">
        <f>AQ32+AQ41</f>
        <v/>
      </c>
      <c r="AR59" s="124" t="n"/>
      <c r="AS59" s="170">
        <f>AS32+AS41</f>
        <v/>
      </c>
      <c r="AT59" s="124" t="n"/>
      <c r="AU59" s="170">
        <f>AU32+AU41</f>
        <v/>
      </c>
      <c r="AV59" s="124" t="n"/>
      <c r="AW59" s="170">
        <f>AW32+AW41</f>
        <v/>
      </c>
      <c r="AX59" s="124" t="n"/>
      <c r="AY59" s="170">
        <f>AY32+AY41</f>
        <v/>
      </c>
      <c r="AZ59" s="124" t="n"/>
      <c r="BA59" s="170">
        <f>BA32+BA41</f>
        <v/>
      </c>
      <c r="BB59" s="124" t="n"/>
      <c r="BC59" s="170">
        <f>BC32+BC41</f>
        <v/>
      </c>
      <c r="BD59" s="124" t="n"/>
      <c r="BE59" s="170">
        <f>BE32+BE41</f>
        <v/>
      </c>
      <c r="BF59" s="124" t="n"/>
      <c r="BG59" s="721">
        <f>BG32+BG41</f>
        <v/>
      </c>
      <c r="BH59" s="123" t="n"/>
      <c r="BI59" s="3830" t="n"/>
      <c r="BJ59" s="661" t="n"/>
      <c r="BK59" s="662" t="n"/>
      <c r="BL59" s="92" t="n"/>
      <c r="BM59" s="1" t="n"/>
    </row>
    <row r="60">
      <c r="A60" s="92" t="n"/>
      <c r="B60" s="4249" t="inlineStr">
        <is>
          <t>Количество часов учебных занятий в неделю</t>
        </is>
      </c>
      <c r="C60" s="131" t="n"/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1" t="n"/>
      <c r="X60" s="179" t="n"/>
      <c r="Y60" s="494">
        <f>AK59+AQ59+BC59</f>
        <v/>
      </c>
      <c r="Z60" s="131" t="n"/>
      <c r="AA60" s="131" t="n"/>
      <c r="AB60" s="179" t="n"/>
      <c r="AC60" s="4250" t="n"/>
      <c r="AD60" s="179" t="n"/>
      <c r="AE60" s="4250" t="n"/>
      <c r="AF60" s="179" t="n"/>
      <c r="AG60" s="4250" t="n"/>
      <c r="AH60" s="179" t="n"/>
      <c r="AI60" s="4250" t="n"/>
      <c r="AJ60" s="179" t="n"/>
      <c r="AK60" s="4250" t="n"/>
      <c r="AL60" s="179" t="n"/>
      <c r="AM60" s="4250" t="n"/>
      <c r="AN60" s="179" t="n"/>
      <c r="AO60" s="352" t="n"/>
      <c r="AP60" s="179" t="n"/>
      <c r="AQ60" s="352">
        <f>AS59/AQ30</f>
        <v/>
      </c>
      <c r="AR60" s="131" t="n"/>
      <c r="AS60" s="131" t="n"/>
      <c r="AT60" s="131" t="n"/>
      <c r="AU60" s="131" t="n"/>
      <c r="AV60" s="179" t="n"/>
      <c r="AW60" s="352">
        <f>AY59/AW30</f>
        <v/>
      </c>
      <c r="AX60" s="131" t="n"/>
      <c r="AY60" s="131" t="n"/>
      <c r="AZ60" s="131" t="n"/>
      <c r="BA60" s="131" t="n"/>
      <c r="BB60" s="179" t="n"/>
      <c r="BC60" s="732">
        <f>BE59/BC30</f>
        <v/>
      </c>
      <c r="BD60" s="131" t="n"/>
      <c r="BE60" s="131" t="n"/>
      <c r="BF60" s="131" t="n"/>
      <c r="BG60" s="131" t="n"/>
      <c r="BH60" s="132" t="n"/>
      <c r="BI60" s="2138" t="n"/>
      <c r="BJ60" s="1" t="n"/>
      <c r="BK60" s="114" t="n"/>
      <c r="BL60" s="92" t="n"/>
      <c r="BM60" s="1" t="n"/>
    </row>
    <row r="61">
      <c r="A61" s="92" t="n"/>
      <c r="B61" s="4249" t="inlineStr">
        <is>
          <t>Количество курсовых проектов</t>
        </is>
      </c>
      <c r="C61" s="131" t="n"/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1" t="n"/>
      <c r="X61" s="179" t="n"/>
      <c r="Y61" s="352" t="n"/>
      <c r="Z61" s="131" t="n"/>
      <c r="AA61" s="131" t="n"/>
      <c r="AB61" s="179" t="n"/>
      <c r="AC61" s="495" t="n"/>
      <c r="AD61" s="179" t="n"/>
      <c r="AE61" s="495" t="n"/>
      <c r="AF61" s="179" t="n"/>
      <c r="AG61" s="495" t="n"/>
      <c r="AH61" s="179" t="n"/>
      <c r="AI61" s="495" t="n"/>
      <c r="AJ61" s="179" t="n"/>
      <c r="AK61" s="495" t="n"/>
      <c r="AL61" s="179" t="n"/>
      <c r="AM61" s="495" t="n"/>
      <c r="AN61" s="179" t="n"/>
      <c r="AO61" s="350" t="n"/>
      <c r="AP61" s="179" t="n"/>
      <c r="AQ61" s="352" t="n"/>
      <c r="AR61" s="179" t="n"/>
      <c r="AS61" s="352" t="n"/>
      <c r="AT61" s="179" t="n"/>
      <c r="AU61" s="352" t="n"/>
      <c r="AV61" s="179" t="n"/>
      <c r="AW61" s="352" t="n"/>
      <c r="AX61" s="179" t="n"/>
      <c r="AY61" s="352" t="n"/>
      <c r="AZ61" s="179" t="n"/>
      <c r="BA61" s="352" t="n"/>
      <c r="BB61" s="179" t="n"/>
      <c r="BC61" s="352" t="n"/>
      <c r="BD61" s="179" t="n"/>
      <c r="BE61" s="352" t="n"/>
      <c r="BF61" s="179" t="n"/>
      <c r="BG61" s="352" t="n"/>
      <c r="BH61" s="179" t="n"/>
      <c r="BI61" s="2138" t="n"/>
      <c r="BJ61" s="1" t="n"/>
      <c r="BK61" s="114" t="n"/>
      <c r="BL61" s="92" t="n"/>
      <c r="BM61" s="1" t="n"/>
    </row>
    <row r="62">
      <c r="A62" s="92" t="n"/>
      <c r="B62" s="4249" t="inlineStr">
        <is>
          <t>Количество курсовых работ</t>
        </is>
      </c>
      <c r="C62" s="131" t="n"/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1" t="n"/>
      <c r="X62" s="179" t="n"/>
      <c r="Y62" s="352" t="n">
        <v>2</v>
      </c>
      <c r="Z62" s="131" t="n"/>
      <c r="AA62" s="131" t="n"/>
      <c r="AB62" s="179" t="n"/>
      <c r="AC62" s="495" t="n"/>
      <c r="AD62" s="179" t="n"/>
      <c r="AE62" s="495" t="n"/>
      <c r="AF62" s="179" t="n"/>
      <c r="AG62" s="495" t="n"/>
      <c r="AH62" s="179" t="n"/>
      <c r="AI62" s="495" t="n"/>
      <c r="AJ62" s="179" t="n"/>
      <c r="AK62" s="495" t="n"/>
      <c r="AL62" s="179" t="n"/>
      <c r="AM62" s="495" t="n"/>
      <c r="AN62" s="179" t="n"/>
      <c r="AO62" s="350" t="n"/>
      <c r="AP62" s="179" t="n"/>
      <c r="AQ62" s="352" t="n"/>
      <c r="AR62" s="131" t="n"/>
      <c r="AS62" s="131" t="n"/>
      <c r="AT62" s="131" t="n"/>
      <c r="AU62" s="131" t="n"/>
      <c r="AV62" s="179" t="n"/>
      <c r="AW62" s="352" t="n">
        <v>1</v>
      </c>
      <c r="AX62" s="131" t="n"/>
      <c r="AY62" s="131" t="n"/>
      <c r="AZ62" s="131" t="n"/>
      <c r="BA62" s="131" t="n"/>
      <c r="BB62" s="179" t="n"/>
      <c r="BC62" s="730" t="n">
        <v>1</v>
      </c>
      <c r="BD62" s="131" t="n"/>
      <c r="BE62" s="131" t="n"/>
      <c r="BF62" s="131" t="n"/>
      <c r="BG62" s="131" t="n"/>
      <c r="BH62" s="131" t="n"/>
      <c r="BI62" s="2138" t="n"/>
      <c r="BJ62" s="1" t="n"/>
      <c r="BK62" s="114" t="n"/>
      <c r="BL62" s="92" t="n"/>
      <c r="BM62" s="1" t="n"/>
    </row>
    <row r="63">
      <c r="A63" s="92" t="n"/>
      <c r="B63" s="4249" t="inlineStr">
        <is>
          <t>Количество экзаменов</t>
        </is>
      </c>
      <c r="C63" s="131" t="n"/>
      <c r="D63" s="131" t="n"/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79" t="n"/>
      <c r="Y63" s="353" t="inlineStr">
        <is>
          <t>4</t>
        </is>
      </c>
      <c r="Z63" s="131" t="n"/>
      <c r="AA63" s="131" t="n"/>
      <c r="AB63" s="179" t="n"/>
      <c r="AC63" s="4251" t="n"/>
      <c r="AD63" s="179" t="n"/>
      <c r="AE63" s="4251" t="n"/>
      <c r="AF63" s="179" t="n"/>
      <c r="AG63" s="4251" t="n"/>
      <c r="AH63" s="179" t="n"/>
      <c r="AI63" s="4251" t="n"/>
      <c r="AJ63" s="179" t="n"/>
      <c r="AK63" s="4251" t="n"/>
      <c r="AL63" s="179" t="n"/>
      <c r="AM63" s="4251" t="n"/>
      <c r="AN63" s="179" t="n"/>
      <c r="AO63" s="350" t="n"/>
      <c r="AP63" s="179" t="n"/>
      <c r="AQ63" s="352" t="n">
        <v>1</v>
      </c>
      <c r="AR63" s="131" t="n"/>
      <c r="AS63" s="131" t="n"/>
      <c r="AT63" s="131" t="n"/>
      <c r="AU63" s="131" t="n"/>
      <c r="AV63" s="179" t="n"/>
      <c r="AW63" s="352" t="n">
        <v>2</v>
      </c>
      <c r="AX63" s="131" t="n"/>
      <c r="AY63" s="131" t="n"/>
      <c r="AZ63" s="131" t="n"/>
      <c r="BA63" s="131" t="n"/>
      <c r="BB63" s="179" t="n"/>
      <c r="BC63" s="730" t="n">
        <v>1</v>
      </c>
      <c r="BD63" s="131" t="n"/>
      <c r="BE63" s="131" t="n"/>
      <c r="BF63" s="131" t="n"/>
      <c r="BG63" s="131" t="n"/>
      <c r="BH63" s="131" t="n"/>
      <c r="BI63" s="2138" t="n"/>
      <c r="BJ63" s="1" t="n"/>
      <c r="BK63" s="114" t="n"/>
      <c r="BL63" s="92" t="n"/>
      <c r="BM63" s="1" t="n"/>
    </row>
    <row r="64">
      <c r="A64" s="92" t="n"/>
      <c r="B64" s="4252" t="inlineStr">
        <is>
          <t>Количество зачетов</t>
        </is>
      </c>
      <c r="C64" s="194" t="n"/>
      <c r="D64" s="194" t="n"/>
      <c r="E64" s="194" t="n"/>
      <c r="F64" s="194" t="n"/>
      <c r="G64" s="194" t="n"/>
      <c r="H64" s="194" t="n"/>
      <c r="I64" s="194" t="n"/>
      <c r="J64" s="194" t="n"/>
      <c r="K64" s="194" t="n"/>
      <c r="L64" s="194" t="n"/>
      <c r="M64" s="194" t="n"/>
      <c r="N64" s="194" t="n"/>
      <c r="O64" s="194" t="n"/>
      <c r="P64" s="194" t="n"/>
      <c r="Q64" s="194" t="n"/>
      <c r="R64" s="194" t="n"/>
      <c r="S64" s="194" t="n"/>
      <c r="T64" s="194" t="n"/>
      <c r="U64" s="194" t="n"/>
      <c r="V64" s="194" t="n"/>
      <c r="W64" s="194" t="n"/>
      <c r="X64" s="1059" t="n"/>
      <c r="Y64" s="4253" t="inlineStr">
        <is>
          <t>10</t>
        </is>
      </c>
      <c r="Z64" s="194" t="n"/>
      <c r="AA64" s="194" t="n"/>
      <c r="AB64" s="1059" t="n"/>
      <c r="AC64" s="4254" t="n"/>
      <c r="AD64" s="1059" t="n"/>
      <c r="AE64" s="4254" t="n"/>
      <c r="AF64" s="1059" t="n"/>
      <c r="AG64" s="4254" t="n"/>
      <c r="AH64" s="1059" t="n"/>
      <c r="AI64" s="4254" t="n"/>
      <c r="AJ64" s="1059" t="n"/>
      <c r="AK64" s="4254" t="n"/>
      <c r="AL64" s="1059" t="n"/>
      <c r="AM64" s="4254" t="n"/>
      <c r="AN64" s="1059" t="n"/>
      <c r="AO64" s="1538" t="n"/>
      <c r="AP64" s="1059" t="n"/>
      <c r="AQ64" s="1988" t="n">
        <v>5</v>
      </c>
      <c r="AR64" s="194" t="n"/>
      <c r="AS64" s="194" t="n"/>
      <c r="AT64" s="194" t="n"/>
      <c r="AU64" s="194" t="n"/>
      <c r="AV64" s="1059" t="n"/>
      <c r="AW64" s="1988" t="n">
        <v>2</v>
      </c>
      <c r="AX64" s="194" t="n"/>
      <c r="AY64" s="194" t="n"/>
      <c r="AZ64" s="194" t="n"/>
      <c r="BA64" s="194" t="n"/>
      <c r="BB64" s="1059" t="n"/>
      <c r="BC64" s="4255" t="inlineStr">
        <is>
          <t>3</t>
        </is>
      </c>
      <c r="BD64" s="194" t="n"/>
      <c r="BE64" s="194" t="n"/>
      <c r="BF64" s="194" t="n"/>
      <c r="BG64" s="194" t="n"/>
      <c r="BH64" s="194" t="n"/>
      <c r="BI64" s="3420" t="n"/>
      <c r="BJ64" s="44" t="n"/>
      <c r="BK64" s="137" t="n"/>
      <c r="BL64" s="92" t="n"/>
      <c r="BM64" s="1" t="n"/>
    </row>
    <row r="65">
      <c r="A65" s="504" t="n"/>
      <c r="B65" s="271" t="n"/>
      <c r="C65" s="271" t="n"/>
      <c r="D65" s="265" t="n"/>
      <c r="E65" s="265" t="n"/>
      <c r="F65" s="265" t="n"/>
      <c r="G65" s="265" t="n"/>
      <c r="H65" s="265" t="n"/>
      <c r="I65" s="265" t="n"/>
      <c r="J65" s="265" t="n"/>
      <c r="K65" s="265" t="n"/>
      <c r="L65" s="265" t="n"/>
      <c r="M65" s="265" t="n"/>
      <c r="N65" s="265" t="n"/>
      <c r="O65" s="265" t="n"/>
      <c r="P65" s="265" t="n"/>
      <c r="Q65" s="265" t="n"/>
      <c r="R65" s="265" t="n"/>
      <c r="S65" s="265" t="n"/>
      <c r="T65" s="265" t="n"/>
      <c r="U65" s="271" t="n"/>
      <c r="V65" s="271" t="n"/>
      <c r="W65" s="271" t="n"/>
      <c r="X65" s="271" t="n"/>
      <c r="Y65" s="265" t="n"/>
      <c r="Z65" s="265" t="n"/>
      <c r="AA65" s="265" t="n"/>
      <c r="AB65" s="265" t="n"/>
      <c r="AC65" s="265" t="n"/>
      <c r="AD65" s="265" t="n"/>
      <c r="AE65" s="265" t="n"/>
      <c r="AF65" s="1442" t="n"/>
      <c r="AG65" s="1442" t="n"/>
      <c r="AH65" s="1442" t="n"/>
      <c r="AI65" s="1442" t="n"/>
      <c r="AJ65" s="1442" t="n"/>
      <c r="AK65" s="1442" t="n"/>
      <c r="AL65" s="1442" t="n"/>
      <c r="AM65" s="1442" t="n"/>
      <c r="AN65" s="1442" t="n"/>
      <c r="AO65" s="1548" t="n"/>
      <c r="AP65" s="1548" t="n"/>
      <c r="AQ65" s="1548" t="n"/>
      <c r="AR65" s="1548" t="n"/>
      <c r="AS65" s="1548" t="n"/>
      <c r="AT65" s="1548" t="n"/>
      <c r="AU65" s="265" t="n"/>
      <c r="AV65" s="265" t="n"/>
      <c r="AW65" s="265" t="n"/>
      <c r="AX65" s="265" t="n"/>
      <c r="AY65" s="265" t="n"/>
      <c r="AZ65" s="265" t="n"/>
      <c r="BA65" s="265" t="n"/>
      <c r="BB65" s="265" t="n"/>
      <c r="BC65" s="265" t="n"/>
      <c r="BD65" s="265" t="n"/>
      <c r="BE65" s="265" t="n"/>
      <c r="BF65" s="265" t="n"/>
      <c r="BG65" s="265" t="n"/>
      <c r="BH65" s="265" t="n"/>
      <c r="BI65" s="265" t="n"/>
      <c r="BJ65" s="265" t="n"/>
      <c r="BK65" s="265" t="n"/>
      <c r="BL65" s="265" t="n"/>
      <c r="BM65" s="1" t="n"/>
    </row>
    <row r="66">
      <c r="A66" s="92" t="n"/>
      <c r="B66" s="707" t="inlineStr">
        <is>
          <t>IV. Производственная практика</t>
        </is>
      </c>
      <c r="C66" s="585" t="n"/>
      <c r="D66" s="585" t="n"/>
      <c r="E66" s="585" t="n"/>
      <c r="F66" s="585" t="n"/>
      <c r="G66" s="585" t="n"/>
      <c r="H66" s="585" t="n"/>
      <c r="I66" s="585" t="n"/>
      <c r="J66" s="585" t="n"/>
      <c r="K66" s="585" t="n"/>
      <c r="L66" s="585" t="n"/>
      <c r="M66" s="585" t="n"/>
      <c r="N66" s="585" t="n"/>
      <c r="O66" s="585" t="n"/>
      <c r="P66" s="585" t="n"/>
      <c r="Q66" s="585" t="n"/>
      <c r="R66" s="585" t="n"/>
      <c r="S66" s="585" t="n"/>
      <c r="T66" s="585" t="n"/>
      <c r="U66" s="585" t="n"/>
      <c r="V66" s="585" t="n"/>
      <c r="W66" s="585" t="n"/>
      <c r="X66" s="585" t="n"/>
      <c r="Y66" s="585" t="n"/>
      <c r="Z66" s="585" t="n"/>
      <c r="AA66" s="585" t="n"/>
      <c r="AB66" s="585" t="n"/>
      <c r="AC66" s="586" t="n"/>
      <c r="AD66" s="3891" t="inlineStr">
        <is>
          <t>V. Магистерская диссертация</t>
        </is>
      </c>
      <c r="AE66" s="585" t="n"/>
      <c r="AF66" s="585" t="n"/>
      <c r="AG66" s="585" t="n"/>
      <c r="AH66" s="585" t="n"/>
      <c r="AI66" s="585" t="n"/>
      <c r="AJ66" s="585" t="n"/>
      <c r="AK66" s="585" t="n"/>
      <c r="AL66" s="585" t="n"/>
      <c r="AM66" s="585" t="n"/>
      <c r="AN66" s="585" t="n"/>
      <c r="AO66" s="585" t="n"/>
      <c r="AP66" s="585" t="n"/>
      <c r="AQ66" s="585" t="n"/>
      <c r="AR66" s="585" t="n"/>
      <c r="AS66" s="585" t="n"/>
      <c r="AT66" s="585" t="n"/>
      <c r="AU66" s="585" t="n"/>
      <c r="AV66" s="613" t="n"/>
      <c r="AW66" s="671" t="inlineStr">
        <is>
          <t xml:space="preserve">VI. Итоговая аттестация </t>
        </is>
      </c>
      <c r="AX66" s="585" t="n"/>
      <c r="AY66" s="585" t="n"/>
      <c r="AZ66" s="585" t="n"/>
      <c r="BA66" s="585" t="n"/>
      <c r="BB66" s="585" t="n"/>
      <c r="BC66" s="585" t="n"/>
      <c r="BD66" s="585" t="n"/>
      <c r="BE66" s="585" t="n"/>
      <c r="BF66" s="585" t="n"/>
      <c r="BG66" s="585" t="n"/>
      <c r="BH66" s="585" t="n"/>
      <c r="BI66" s="585" t="n"/>
      <c r="BJ66" s="585" t="n"/>
      <c r="BK66" s="586" t="n"/>
      <c r="BL66" s="246" t="n"/>
      <c r="BM66" s="1" t="n"/>
    </row>
    <row r="67">
      <c r="A67" s="92" t="n"/>
      <c r="B67" s="814" t="inlineStr">
        <is>
          <t>Название практики</t>
        </is>
      </c>
      <c r="C67" s="44" t="n"/>
      <c r="D67" s="44" t="n"/>
      <c r="E67" s="44" t="n"/>
      <c r="F67" s="44" t="n"/>
      <c r="G67" s="44" t="n"/>
      <c r="H67" s="44" t="n"/>
      <c r="I67" s="44" t="n"/>
      <c r="J67" s="44" t="n"/>
      <c r="K67" s="44" t="n"/>
      <c r="L67" s="44" t="n"/>
      <c r="M67" s="249" t="n"/>
      <c r="N67" s="248" t="inlineStr">
        <is>
          <t>Семестр</t>
        </is>
      </c>
      <c r="O67" s="44" t="n"/>
      <c r="P67" s="44" t="n"/>
      <c r="Q67" s="249" t="n"/>
      <c r="R67" s="4256" t="inlineStr">
        <is>
          <t>Недель</t>
        </is>
      </c>
      <c r="S67" s="44" t="n"/>
      <c r="T67" s="44" t="n"/>
      <c r="U67" s="44" t="n"/>
      <c r="V67" s="672" t="inlineStr">
        <is>
          <t>Зачетных единиц</t>
        </is>
      </c>
      <c r="W67" s="585" t="n"/>
      <c r="X67" s="585" t="n"/>
      <c r="Y67" s="585" t="n"/>
      <c r="Z67" s="585" t="n"/>
      <c r="AA67" s="585" t="n"/>
      <c r="AB67" s="585" t="n"/>
      <c r="AC67" s="613" t="n"/>
      <c r="AD67" s="673" t="inlineStr">
        <is>
          <t>Семестр</t>
        </is>
      </c>
      <c r="AE67" s="585" t="n"/>
      <c r="AF67" s="585" t="n"/>
      <c r="AG67" s="585" t="n"/>
      <c r="AH67" s="613" t="n"/>
      <c r="AI67" s="673" t="inlineStr">
        <is>
          <t>Недель</t>
        </is>
      </c>
      <c r="AJ67" s="585" t="n"/>
      <c r="AK67" s="585" t="n"/>
      <c r="AL67" s="585" t="n"/>
      <c r="AM67" s="585" t="n"/>
      <c r="AN67" s="585" t="n"/>
      <c r="AO67" s="613" t="n"/>
      <c r="AP67" s="673" t="inlineStr">
        <is>
          <t>Зачетных единиц</t>
        </is>
      </c>
      <c r="AQ67" s="585" t="n"/>
      <c r="AR67" s="585" t="n"/>
      <c r="AS67" s="585" t="n"/>
      <c r="AT67" s="585" t="n"/>
      <c r="AU67" s="585" t="n"/>
      <c r="AV67" s="613" t="n"/>
      <c r="AW67" s="508" t="inlineStr">
        <is>
          <t>Защита магистерской диссертации</t>
        </is>
      </c>
      <c r="AX67" s="101" t="n"/>
      <c r="AY67" s="101" t="n"/>
      <c r="AZ67" s="101" t="n"/>
      <c r="BA67" s="101" t="n"/>
      <c r="BB67" s="101" t="n"/>
      <c r="BC67" s="101" t="n"/>
      <c r="BD67" s="101" t="n"/>
      <c r="BE67" s="101" t="n"/>
      <c r="BF67" s="101" t="n"/>
      <c r="BG67" s="101" t="n"/>
      <c r="BH67" s="101" t="n"/>
      <c r="BI67" s="101" t="n"/>
      <c r="BJ67" s="101" t="n"/>
      <c r="BK67" s="104" t="n"/>
      <c r="BL67" s="244" t="n"/>
      <c r="BM67" s="1" t="n"/>
    </row>
    <row r="68">
      <c r="A68" s="92" t="n"/>
      <c r="B68" s="3885" t="inlineStr">
        <is>
          <t>Научно-исследовательская</t>
        </is>
      </c>
      <c r="C68" s="3886" t="n"/>
      <c r="D68" s="3886" t="n"/>
      <c r="E68" s="3886" t="n"/>
      <c r="F68" s="3886" t="n"/>
      <c r="G68" s="3886" t="n"/>
      <c r="H68" s="3886" t="n"/>
      <c r="I68" s="3886" t="n"/>
      <c r="J68" s="3886" t="n"/>
      <c r="K68" s="3886" t="n"/>
      <c r="L68" s="3886" t="n"/>
      <c r="M68" s="4257" t="n"/>
      <c r="N68" s="673" t="n">
        <v>3</v>
      </c>
      <c r="O68" s="585" t="n"/>
      <c r="P68" s="585" t="n"/>
      <c r="Q68" s="613" t="n"/>
      <c r="R68" s="673" t="n">
        <v>2</v>
      </c>
      <c r="S68" s="585" t="n"/>
      <c r="T68" s="585" t="n"/>
      <c r="U68" s="613" t="n"/>
      <c r="V68" s="248">
        <f>R68*54/36</f>
        <v/>
      </c>
      <c r="W68" s="44" t="n"/>
      <c r="X68" s="44" t="n"/>
      <c r="Y68" s="44" t="n"/>
      <c r="Z68" s="44" t="n"/>
      <c r="AA68" s="44" t="n"/>
      <c r="AB68" s="44" t="n"/>
      <c r="AC68" s="249" t="n"/>
      <c r="AD68" s="673" t="n">
        <v>3</v>
      </c>
      <c r="AE68" s="585" t="n"/>
      <c r="AF68" s="585" t="n"/>
      <c r="AG68" s="585" t="n"/>
      <c r="AH68" s="613" t="n"/>
      <c r="AI68" s="673" t="n">
        <v>8</v>
      </c>
      <c r="AJ68" s="585" t="n"/>
      <c r="AK68" s="585" t="n"/>
      <c r="AL68" s="585" t="n"/>
      <c r="AM68" s="585" t="n"/>
      <c r="AN68" s="585" t="n"/>
      <c r="AO68" s="613" t="n"/>
      <c r="AP68" s="673" t="n">
        <v>12</v>
      </c>
      <c r="AQ68" s="585" t="n"/>
      <c r="AR68" s="585" t="n"/>
      <c r="AS68" s="585" t="n"/>
      <c r="AT68" s="585" t="n"/>
      <c r="AU68" s="585" t="n"/>
      <c r="AV68" s="613" t="n"/>
      <c r="AW68" s="325" t="n"/>
      <c r="AX68" s="44" t="n"/>
      <c r="AY68" s="44" t="n"/>
      <c r="AZ68" s="44" t="n"/>
      <c r="BA68" s="44" t="n"/>
      <c r="BB68" s="44" t="n"/>
      <c r="BC68" s="44" t="n"/>
      <c r="BD68" s="44" t="n"/>
      <c r="BE68" s="44" t="n"/>
      <c r="BF68" s="44" t="n"/>
      <c r="BG68" s="44" t="n"/>
      <c r="BH68" s="44" t="n"/>
      <c r="BI68" s="44" t="n"/>
      <c r="BJ68" s="44" t="n"/>
      <c r="BK68" s="137" t="n"/>
      <c r="BL68" s="244" t="n"/>
      <c r="BM68" s="1" t="n"/>
    </row>
    <row r="69">
      <c r="A69" s="10" t="n"/>
      <c r="B69" s="1550" t="n"/>
      <c r="C69" s="155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550" t="n"/>
      <c r="V69" s="1550" t="n"/>
      <c r="W69" s="1550" t="n"/>
      <c r="X69" s="155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  <c r="AL69" s="10" t="n"/>
      <c r="AM69" s="10" t="n"/>
      <c r="AN69" s="10" t="n"/>
      <c r="AO69" s="10" t="n"/>
      <c r="AP69" s="10" t="n"/>
      <c r="AQ69" s="10" t="n"/>
      <c r="AR69" s="10" t="n"/>
      <c r="AS69" s="10" t="n"/>
      <c r="AT69" s="10" t="n"/>
      <c r="AU69" s="10" t="n"/>
      <c r="AV69" s="10" t="n"/>
      <c r="AW69" s="10" t="n"/>
      <c r="AX69" s="10" t="n"/>
      <c r="AY69" s="10" t="n"/>
      <c r="AZ69" s="10" t="n"/>
      <c r="BA69" s="10" t="n"/>
      <c r="BB69" s="10" t="n"/>
      <c r="BC69" s="10" t="n"/>
      <c r="BD69" s="10" t="n"/>
      <c r="BE69" s="10" t="n"/>
      <c r="BF69" s="10" t="n"/>
      <c r="BG69" s="10" t="n"/>
      <c r="BH69" s="10" t="n"/>
      <c r="BI69" s="10" t="n"/>
      <c r="BJ69" s="10" t="n"/>
      <c r="BK69" s="10" t="n"/>
      <c r="BL69" s="10" t="n"/>
      <c r="BM69" s="1" t="n"/>
    </row>
    <row r="70">
      <c r="A70" s="41" t="n"/>
      <c r="B70" s="43" t="inlineStr">
        <is>
          <t>VII. Матрица компетенций</t>
        </is>
      </c>
      <c r="C70" s="44" t="n"/>
      <c r="D70" s="44" t="n"/>
      <c r="E70" s="44" t="n"/>
      <c r="F70" s="44" t="n"/>
      <c r="G70" s="44" t="n"/>
      <c r="H70" s="44" t="n"/>
      <c r="I70" s="44" t="n"/>
      <c r="J70" s="44" t="n"/>
      <c r="K70" s="44" t="n"/>
      <c r="L70" s="44" t="n"/>
      <c r="M70" s="44" t="n"/>
      <c r="N70" s="44" t="n"/>
      <c r="O70" s="44" t="n"/>
      <c r="P70" s="44" t="n"/>
      <c r="Q70" s="44" t="n"/>
      <c r="R70" s="44" t="n"/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  <c r="AH70" s="44" t="n"/>
      <c r="AI70" s="44" t="n"/>
      <c r="AJ70" s="44" t="n"/>
      <c r="AK70" s="44" t="n"/>
      <c r="AL70" s="44" t="n"/>
      <c r="AM70" s="44" t="n"/>
      <c r="AN70" s="44" t="n"/>
      <c r="AO70" s="44" t="n"/>
      <c r="AP70" s="44" t="n"/>
      <c r="AQ70" s="44" t="n"/>
      <c r="AR70" s="44" t="n"/>
      <c r="AS70" s="44" t="n"/>
      <c r="AT70" s="44" t="n"/>
      <c r="AU70" s="44" t="n"/>
      <c r="AV70" s="44" t="n"/>
      <c r="AW70" s="44" t="n"/>
      <c r="AX70" s="44" t="n"/>
      <c r="AY70" s="44" t="n"/>
      <c r="AZ70" s="44" t="n"/>
      <c r="BA70" s="44" t="n"/>
      <c r="BB70" s="44" t="n"/>
      <c r="BC70" s="44" t="n"/>
      <c r="BD70" s="44" t="n"/>
      <c r="BE70" s="44" t="n"/>
      <c r="BF70" s="44" t="n"/>
      <c r="BG70" s="44" t="n"/>
      <c r="BH70" s="44" t="n"/>
      <c r="BI70" s="44" t="n"/>
      <c r="BJ70" s="44" t="n"/>
      <c r="BK70" s="44" t="n"/>
      <c r="BL70" s="19" t="n"/>
      <c r="BM70" s="1" t="n"/>
    </row>
    <row r="71">
      <c r="A71" s="90" t="n"/>
      <c r="B71" s="677" t="inlineStr">
        <is>
          <t>Код компетенции</t>
        </is>
      </c>
      <c r="C71" s="585" t="n"/>
      <c r="D71" s="585" t="n"/>
      <c r="E71" s="585" t="n"/>
      <c r="F71" s="585" t="n"/>
      <c r="G71" s="586" t="n"/>
      <c r="H71" s="4258" t="inlineStr">
        <is>
          <t>Наименование компетенции</t>
        </is>
      </c>
      <c r="I71" s="585" t="n"/>
      <c r="J71" s="585" t="n"/>
      <c r="K71" s="585" t="n"/>
      <c r="L71" s="585" t="n"/>
      <c r="M71" s="585" t="n"/>
      <c r="N71" s="585" t="n"/>
      <c r="O71" s="585" t="n"/>
      <c r="P71" s="585" t="n"/>
      <c r="Q71" s="585" t="n"/>
      <c r="R71" s="585" t="n"/>
      <c r="S71" s="585" t="n"/>
      <c r="T71" s="585" t="n"/>
      <c r="U71" s="585" t="n"/>
      <c r="V71" s="585" t="n"/>
      <c r="W71" s="585" t="n"/>
      <c r="X71" s="585" t="n"/>
      <c r="Y71" s="585" t="n"/>
      <c r="Z71" s="585" t="n"/>
      <c r="AA71" s="585" t="n"/>
      <c r="AB71" s="585" t="n"/>
      <c r="AC71" s="585" t="n"/>
      <c r="AD71" s="585" t="n"/>
      <c r="AE71" s="585" t="n"/>
      <c r="AF71" s="585" t="n"/>
      <c r="AG71" s="585" t="n"/>
      <c r="AH71" s="585" t="n"/>
      <c r="AI71" s="585" t="n"/>
      <c r="AJ71" s="585" t="n"/>
      <c r="AK71" s="585" t="n"/>
      <c r="AL71" s="585" t="n"/>
      <c r="AM71" s="585" t="n"/>
      <c r="AN71" s="585" t="n"/>
      <c r="AO71" s="585" t="n"/>
      <c r="AP71" s="585" t="n"/>
      <c r="AQ71" s="585" t="n"/>
      <c r="AR71" s="585" t="n"/>
      <c r="AS71" s="585" t="n"/>
      <c r="AT71" s="585" t="n"/>
      <c r="AU71" s="585" t="n"/>
      <c r="AV71" s="585" t="n"/>
      <c r="AW71" s="585" t="n"/>
      <c r="AX71" s="585" t="n"/>
      <c r="AY71" s="585" t="n"/>
      <c r="AZ71" s="585" t="n"/>
      <c r="BA71" s="585" t="n"/>
      <c r="BB71" s="585" t="n"/>
      <c r="BC71" s="585" t="n"/>
      <c r="BD71" s="585" t="n"/>
      <c r="BE71" s="613" t="n"/>
      <c r="BF71" s="4259" t="inlineStr">
        <is>
          <t>Код модуля, учебной дисциплины</t>
        </is>
      </c>
      <c r="BG71" s="585" t="n"/>
      <c r="BH71" s="585" t="n"/>
      <c r="BI71" s="585" t="n"/>
      <c r="BJ71" s="585" t="n"/>
      <c r="BK71" s="586" t="n"/>
      <c r="BL71" s="90" t="n"/>
      <c r="BM71" s="1" t="n"/>
    </row>
    <row r="72">
      <c r="A72" s="90" t="n"/>
      <c r="B72" s="513" t="inlineStr">
        <is>
          <t>УК-1</t>
        </is>
      </c>
      <c r="C72" s="206" t="n"/>
      <c r="D72" s="206" t="n"/>
      <c r="E72" s="206" t="n"/>
      <c r="F72" s="206" t="n"/>
      <c r="G72" s="207" t="n"/>
      <c r="H72" s="4260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/>
      <c r="AO72" s="123" t="n"/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4" t="n"/>
      <c r="BF72" s="4261" t="inlineStr">
        <is>
          <t>1.1.1, 2.5.1</t>
        </is>
      </c>
      <c r="BG72" s="123" t="n"/>
      <c r="BH72" s="123" t="n"/>
      <c r="BI72" s="123" t="n"/>
      <c r="BJ72" s="123" t="n"/>
      <c r="BK72" s="161" t="n"/>
      <c r="BL72" s="90" t="n"/>
      <c r="BM72" s="1" t="n"/>
    </row>
    <row r="73">
      <c r="A73" s="90" t="n"/>
      <c r="B73" s="3953" t="inlineStr">
        <is>
          <t>УК-2</t>
        </is>
      </c>
      <c r="C73" s="131" t="n"/>
      <c r="D73" s="131" t="n"/>
      <c r="E73" s="131" t="n"/>
      <c r="F73" s="131" t="n"/>
      <c r="G73" s="132" t="n"/>
      <c r="H73" s="426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131" t="n"/>
      <c r="X73" s="131" t="n"/>
      <c r="Y73" s="131" t="n"/>
      <c r="Z73" s="131" t="n"/>
      <c r="AA73" s="131" t="n"/>
      <c r="AB73" s="131" t="n"/>
      <c r="AC73" s="131" t="n"/>
      <c r="AD73" s="131" t="n"/>
      <c r="AE73" s="131" t="n"/>
      <c r="AF73" s="131" t="n"/>
      <c r="AG73" s="131" t="n"/>
      <c r="AH73" s="131" t="n"/>
      <c r="AI73" s="131" t="n"/>
      <c r="AJ73" s="131" t="n"/>
      <c r="AK73" s="131" t="n"/>
      <c r="AL73" s="131" t="n"/>
      <c r="AM73" s="131" t="n"/>
      <c r="AN73" s="131" t="n"/>
      <c r="AO73" s="131" t="n"/>
      <c r="AP73" s="131" t="n"/>
      <c r="AQ73" s="131" t="n"/>
      <c r="AR73" s="131" t="n"/>
      <c r="AS73" s="131" t="n"/>
      <c r="AT73" s="131" t="n"/>
      <c r="AU73" s="131" t="n"/>
      <c r="AV73" s="131" t="n"/>
      <c r="AW73" s="131" t="n"/>
      <c r="AX73" s="131" t="n"/>
      <c r="AY73" s="131" t="n"/>
      <c r="AZ73" s="131" t="n"/>
      <c r="BA73" s="131" t="n"/>
      <c r="BB73" s="131" t="n"/>
      <c r="BC73" s="131" t="n"/>
      <c r="BD73" s="131" t="n"/>
      <c r="BE73" s="179" t="n"/>
      <c r="BF73" s="2239" t="inlineStr">
        <is>
          <t>1.1.2, 2.5.3</t>
        </is>
      </c>
      <c r="BG73" s="131" t="n"/>
      <c r="BH73" s="131" t="n"/>
      <c r="BI73" s="131" t="n"/>
      <c r="BJ73" s="131" t="n"/>
      <c r="BK73" s="132" t="n"/>
      <c r="BL73" s="90" t="n"/>
      <c r="BM73" s="1" t="n"/>
    </row>
    <row r="74">
      <c r="A74" s="90" t="n"/>
      <c r="B74" s="3953" t="inlineStr">
        <is>
          <t>УК-3</t>
        </is>
      </c>
      <c r="C74" s="131" t="n"/>
      <c r="D74" s="131" t="n"/>
      <c r="E74" s="131" t="n"/>
      <c r="F74" s="131" t="n"/>
      <c r="G74" s="132" t="n"/>
      <c r="H74" s="4262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4" s="131" t="n"/>
      <c r="J74" s="131" t="n"/>
      <c r="K74" s="131" t="n"/>
      <c r="L74" s="131" t="n"/>
      <c r="M74" s="131" t="n"/>
      <c r="N74" s="131" t="n"/>
      <c r="O74" s="131" t="n"/>
      <c r="P74" s="131" t="n"/>
      <c r="Q74" s="131" t="n"/>
      <c r="R74" s="131" t="n"/>
      <c r="S74" s="131" t="n"/>
      <c r="T74" s="131" t="n"/>
      <c r="U74" s="131" t="n"/>
      <c r="V74" s="131" t="n"/>
      <c r="W74" s="131" t="n"/>
      <c r="X74" s="131" t="n"/>
      <c r="Y74" s="131" t="n"/>
      <c r="Z74" s="131" t="n"/>
      <c r="AA74" s="131" t="n"/>
      <c r="AB74" s="131" t="n"/>
      <c r="AC74" s="131" t="n"/>
      <c r="AD74" s="131" t="n"/>
      <c r="AE74" s="131" t="n"/>
      <c r="AF74" s="131" t="n"/>
      <c r="AG74" s="131" t="n"/>
      <c r="AH74" s="131" t="n"/>
      <c r="AI74" s="131" t="n"/>
      <c r="AJ74" s="131" t="n"/>
      <c r="AK74" s="131" t="n"/>
      <c r="AL74" s="131" t="n"/>
      <c r="AM74" s="131" t="n"/>
      <c r="AN74" s="131" t="n"/>
      <c r="AO74" s="131" t="n"/>
      <c r="AP74" s="131" t="n"/>
      <c r="AQ74" s="131" t="n"/>
      <c r="AR74" s="131" t="n"/>
      <c r="AS74" s="131" t="n"/>
      <c r="AT74" s="131" t="n"/>
      <c r="AU74" s="131" t="n"/>
      <c r="AV74" s="131" t="n"/>
      <c r="AW74" s="131" t="n"/>
      <c r="AX74" s="131" t="n"/>
      <c r="AY74" s="131" t="n"/>
      <c r="AZ74" s="131" t="n"/>
      <c r="BA74" s="131" t="n"/>
      <c r="BB74" s="131" t="n"/>
      <c r="BC74" s="131" t="n"/>
      <c r="BD74" s="131" t="n"/>
      <c r="BE74" s="179" t="n"/>
      <c r="BF74" s="2239" t="inlineStr">
        <is>
          <t xml:space="preserve">2.1, 2.5.2 </t>
        </is>
      </c>
      <c r="BG74" s="131" t="n"/>
      <c r="BH74" s="131" t="n"/>
      <c r="BI74" s="131" t="n"/>
      <c r="BJ74" s="131" t="n"/>
      <c r="BK74" s="132" t="n"/>
      <c r="BL74" s="90" t="n"/>
      <c r="BM74" s="1" t="n"/>
    </row>
    <row r="75">
      <c r="A75" s="90" t="n"/>
      <c r="B75" s="3953" t="inlineStr">
        <is>
          <t>УК-4</t>
        </is>
      </c>
      <c r="C75" s="131" t="n"/>
      <c r="D75" s="131" t="n"/>
      <c r="E75" s="131" t="n"/>
      <c r="F75" s="131" t="n"/>
      <c r="G75" s="132" t="n"/>
      <c r="H75" s="4262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5" s="131" t="n"/>
      <c r="J75" s="131" t="n"/>
      <c r="K75" s="131" t="n"/>
      <c r="L75" s="131" t="n"/>
      <c r="M75" s="131" t="n"/>
      <c r="N75" s="131" t="n"/>
      <c r="O75" s="131" t="n"/>
      <c r="P75" s="131" t="n"/>
      <c r="Q75" s="131" t="n"/>
      <c r="R75" s="131" t="n"/>
      <c r="S75" s="131" t="n"/>
      <c r="T75" s="131" t="n"/>
      <c r="U75" s="131" t="n"/>
      <c r="V75" s="131" t="n"/>
      <c r="W75" s="131" t="n"/>
      <c r="X75" s="131" t="n"/>
      <c r="Y75" s="131" t="n"/>
      <c r="Z75" s="131" t="n"/>
      <c r="AA75" s="131" t="n"/>
      <c r="AB75" s="131" t="n"/>
      <c r="AC75" s="131" t="n"/>
      <c r="AD75" s="131" t="n"/>
      <c r="AE75" s="131" t="n"/>
      <c r="AF75" s="131" t="n"/>
      <c r="AG75" s="131" t="n"/>
      <c r="AH75" s="131" t="n"/>
      <c r="AI75" s="131" t="n"/>
      <c r="AJ75" s="131" t="n"/>
      <c r="AK75" s="131" t="n"/>
      <c r="AL75" s="131" t="n"/>
      <c r="AM75" s="131" t="n"/>
      <c r="AN75" s="131" t="n"/>
      <c r="AO75" s="131" t="n"/>
      <c r="AP75" s="131" t="n"/>
      <c r="AQ75" s="131" t="n"/>
      <c r="AR75" s="131" t="n"/>
      <c r="AS75" s="131" t="n"/>
      <c r="AT75" s="131" t="n"/>
      <c r="AU75" s="131" t="n"/>
      <c r="AV75" s="131" t="n"/>
      <c r="AW75" s="131" t="n"/>
      <c r="AX75" s="131" t="n"/>
      <c r="AY75" s="131" t="n"/>
      <c r="AZ75" s="131" t="n"/>
      <c r="BA75" s="131" t="n"/>
      <c r="BB75" s="131" t="n"/>
      <c r="BC75" s="131" t="n"/>
      <c r="BD75" s="131" t="n"/>
      <c r="BE75" s="179" t="n"/>
      <c r="BF75" s="2239" t="inlineStr">
        <is>
          <t>1.1.1, 1.2.1</t>
        </is>
      </c>
      <c r="BG75" s="131" t="n"/>
      <c r="BH75" s="131" t="n"/>
      <c r="BI75" s="131" t="n"/>
      <c r="BJ75" s="131" t="n"/>
      <c r="BK75" s="132" t="n"/>
      <c r="BL75" s="90" t="n"/>
      <c r="BM75" s="1" t="n"/>
    </row>
    <row r="76">
      <c r="A76" s="90" t="n"/>
      <c r="B76" s="3953" t="inlineStr">
        <is>
          <t>УК-5</t>
        </is>
      </c>
      <c r="C76" s="131" t="n"/>
      <c r="D76" s="131" t="n"/>
      <c r="E76" s="131" t="n"/>
      <c r="F76" s="131" t="n"/>
      <c r="G76" s="132" t="n"/>
      <c r="H76" s="4262" t="inlineStr">
        <is>
          <t>Развивать инновационную восприимчивость и способность к инновационной деятельности</t>
        </is>
      </c>
      <c r="I76" s="131" t="n"/>
      <c r="J76" s="131" t="n"/>
      <c r="K76" s="131" t="n"/>
      <c r="L76" s="131" t="n"/>
      <c r="M76" s="131" t="n"/>
      <c r="N76" s="131" t="n"/>
      <c r="O76" s="131" t="n"/>
      <c r="P76" s="131" t="n"/>
      <c r="Q76" s="131" t="n"/>
      <c r="R76" s="131" t="n"/>
      <c r="S76" s="131" t="n"/>
      <c r="T76" s="131" t="n"/>
      <c r="U76" s="131" t="n"/>
      <c r="V76" s="131" t="n"/>
      <c r="W76" s="131" t="n"/>
      <c r="X76" s="131" t="n"/>
      <c r="Y76" s="131" t="n"/>
      <c r="Z76" s="131" t="n"/>
      <c r="AA76" s="131" t="n"/>
      <c r="AB76" s="131" t="n"/>
      <c r="AC76" s="131" t="n"/>
      <c r="AD76" s="131" t="n"/>
      <c r="AE76" s="131" t="n"/>
      <c r="AF76" s="131" t="n"/>
      <c r="AG76" s="131" t="n"/>
      <c r="AH76" s="131" t="n"/>
      <c r="AI76" s="131" t="n"/>
      <c r="AJ76" s="131" t="n"/>
      <c r="AK76" s="131" t="n"/>
      <c r="AL76" s="131" t="n"/>
      <c r="AM76" s="131" t="n"/>
      <c r="AN76" s="131" t="n"/>
      <c r="AO76" s="131" t="n"/>
      <c r="AP76" s="131" t="n"/>
      <c r="AQ76" s="131" t="n"/>
      <c r="AR76" s="131" t="n"/>
      <c r="AS76" s="131" t="n"/>
      <c r="AT76" s="131" t="n"/>
      <c r="AU76" s="131" t="n"/>
      <c r="AV76" s="131" t="n"/>
      <c r="AW76" s="131" t="n"/>
      <c r="AX76" s="131" t="n"/>
      <c r="AY76" s="131" t="n"/>
      <c r="AZ76" s="131" t="n"/>
      <c r="BA76" s="131" t="n"/>
      <c r="BB76" s="131" t="n"/>
      <c r="BC76" s="131" t="n"/>
      <c r="BD76" s="131" t="n"/>
      <c r="BE76" s="179" t="n"/>
      <c r="BF76" s="2239" t="inlineStr">
        <is>
          <t>1.1.1, 1.2.2</t>
        </is>
      </c>
      <c r="BG76" s="131" t="n"/>
      <c r="BH76" s="131" t="n"/>
      <c r="BI76" s="131" t="n"/>
      <c r="BJ76" s="131" t="n"/>
      <c r="BK76" s="132" t="n"/>
      <c r="BL76" s="90" t="n"/>
      <c r="BM76" s="1" t="n"/>
    </row>
    <row r="77">
      <c r="A77" s="90" t="n"/>
      <c r="B77" s="3953" t="inlineStr">
        <is>
          <t>УК-6</t>
        </is>
      </c>
      <c r="C77" s="131" t="n"/>
      <c r="D77" s="131" t="n"/>
      <c r="E77" s="131" t="n"/>
      <c r="F77" s="131" t="n"/>
      <c r="G77" s="132" t="n"/>
      <c r="H77" s="4262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7" s="131" t="n"/>
      <c r="J77" s="131" t="n"/>
      <c r="K77" s="131" t="n"/>
      <c r="L77" s="131" t="n"/>
      <c r="M77" s="131" t="n"/>
      <c r="N77" s="131" t="n"/>
      <c r="O77" s="131" t="n"/>
      <c r="P77" s="131" t="n"/>
      <c r="Q77" s="131" t="n"/>
      <c r="R77" s="131" t="n"/>
      <c r="S77" s="131" t="n"/>
      <c r="T77" s="131" t="n"/>
      <c r="U77" s="131" t="n"/>
      <c r="V77" s="131" t="n"/>
      <c r="W77" s="131" t="n"/>
      <c r="X77" s="131" t="n"/>
      <c r="Y77" s="131" t="n"/>
      <c r="Z77" s="131" t="n"/>
      <c r="AA77" s="131" t="n"/>
      <c r="AB77" s="131" t="n"/>
      <c r="AC77" s="131" t="n"/>
      <c r="AD77" s="131" t="n"/>
      <c r="AE77" s="131" t="n"/>
      <c r="AF77" s="131" t="n"/>
      <c r="AG77" s="131" t="n"/>
      <c r="AH77" s="131" t="n"/>
      <c r="AI77" s="131" t="n"/>
      <c r="AJ77" s="131" t="n"/>
      <c r="AK77" s="131" t="n"/>
      <c r="AL77" s="131" t="n"/>
      <c r="AM77" s="131" t="n"/>
      <c r="AN77" s="131" t="n"/>
      <c r="AO77" s="131" t="n"/>
      <c r="AP77" s="131" t="n"/>
      <c r="AQ77" s="131" t="n"/>
      <c r="AR77" s="131" t="n"/>
      <c r="AS77" s="131" t="n"/>
      <c r="AT77" s="131" t="n"/>
      <c r="AU77" s="131" t="n"/>
      <c r="AV77" s="131" t="n"/>
      <c r="AW77" s="131" t="n"/>
      <c r="AX77" s="131" t="n"/>
      <c r="AY77" s="131" t="n"/>
      <c r="AZ77" s="131" t="n"/>
      <c r="BA77" s="131" t="n"/>
      <c r="BB77" s="131" t="n"/>
      <c r="BC77" s="131" t="n"/>
      <c r="BD77" s="131" t="n"/>
      <c r="BE77" s="179" t="n"/>
      <c r="BF77" s="729" t="inlineStr">
        <is>
          <t>1.1.1, 1.2.3</t>
        </is>
      </c>
      <c r="BG77" s="131" t="n"/>
      <c r="BH77" s="131" t="n"/>
      <c r="BI77" s="131" t="n"/>
      <c r="BJ77" s="131" t="n"/>
      <c r="BK77" s="132" t="n"/>
      <c r="BL77" s="90" t="n"/>
      <c r="BM77" s="1" t="n"/>
    </row>
    <row r="78">
      <c r="A78" s="90" t="n"/>
      <c r="B78" s="3953" t="inlineStr">
        <is>
          <t>УК-7</t>
        </is>
      </c>
      <c r="C78" s="131" t="n"/>
      <c r="D78" s="131" t="n"/>
      <c r="E78" s="131" t="n"/>
      <c r="F78" s="131" t="n"/>
      <c r="G78" s="132" t="n"/>
      <c r="H78" s="4262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  <c r="AL78" s="131" t="n"/>
      <c r="AM78" s="131" t="n"/>
      <c r="AN78" s="131" t="n"/>
      <c r="AO78" s="131" t="n"/>
      <c r="AP78" s="131" t="n"/>
      <c r="AQ78" s="131" t="n"/>
      <c r="AR78" s="131" t="n"/>
      <c r="AS78" s="131" t="n"/>
      <c r="AT78" s="131" t="n"/>
      <c r="AU78" s="131" t="n"/>
      <c r="AV78" s="131" t="n"/>
      <c r="AW78" s="131" t="n"/>
      <c r="AX78" s="131" t="n"/>
      <c r="AY78" s="131" t="n"/>
      <c r="AZ78" s="131" t="n"/>
      <c r="BA78" s="131" t="n"/>
      <c r="BB78" s="131" t="n"/>
      <c r="BC78" s="131" t="n"/>
      <c r="BD78" s="131" t="n"/>
      <c r="BE78" s="179" t="n"/>
      <c r="BF78" s="729" t="inlineStr">
        <is>
          <t>1.2.1</t>
        </is>
      </c>
      <c r="BG78" s="131" t="n"/>
      <c r="BH78" s="131" t="n"/>
      <c r="BI78" s="131" t="n"/>
      <c r="BJ78" s="131" t="n"/>
      <c r="BK78" s="132" t="n"/>
      <c r="BL78" s="90" t="n"/>
      <c r="BM78" s="1" t="n"/>
    </row>
    <row r="79">
      <c r="A79" s="514" t="n"/>
      <c r="B79" s="3953" t="inlineStr">
        <is>
          <t>УПК-1</t>
        </is>
      </c>
      <c r="C79" s="131" t="n"/>
      <c r="D79" s="131" t="n"/>
      <c r="E79" s="131" t="n"/>
      <c r="F79" s="131" t="n"/>
      <c r="G79" s="132" t="n"/>
      <c r="H79" s="4262" t="inlineStr">
        <is>
          <t>Применять методологию риска для управления процессами жизненного цикла продукции</t>
        </is>
      </c>
      <c r="I79" s="131" t="n"/>
      <c r="J79" s="131" t="n"/>
      <c r="K79" s="131" t="n"/>
      <c r="L79" s="131" t="n"/>
      <c r="M79" s="131" t="n"/>
      <c r="N79" s="131" t="n"/>
      <c r="O79" s="131" t="n"/>
      <c r="P79" s="131" t="n"/>
      <c r="Q79" s="131" t="n"/>
      <c r="R79" s="131" t="n"/>
      <c r="S79" s="131" t="n"/>
      <c r="T79" s="131" t="n"/>
      <c r="U79" s="131" t="n"/>
      <c r="V79" s="131" t="n"/>
      <c r="W79" s="131" t="n"/>
      <c r="X79" s="131" t="n"/>
      <c r="Y79" s="131" t="n"/>
      <c r="Z79" s="131" t="n"/>
      <c r="AA79" s="131" t="n"/>
      <c r="AB79" s="131" t="n"/>
      <c r="AC79" s="131" t="n"/>
      <c r="AD79" s="131" t="n"/>
      <c r="AE79" s="131" t="n"/>
      <c r="AF79" s="131" t="n"/>
      <c r="AG79" s="131" t="n"/>
      <c r="AH79" s="131" t="n"/>
      <c r="AI79" s="131" t="n"/>
      <c r="AJ79" s="131" t="n"/>
      <c r="AK79" s="131" t="n"/>
      <c r="AL79" s="131" t="n"/>
      <c r="AM79" s="131" t="n"/>
      <c r="AN79" s="131" t="n"/>
      <c r="AO79" s="131" t="n"/>
      <c r="AP79" s="131" t="n"/>
      <c r="AQ79" s="131" t="n"/>
      <c r="AR79" s="131" t="n"/>
      <c r="AS79" s="131" t="n"/>
      <c r="AT79" s="131" t="n"/>
      <c r="AU79" s="131" t="n"/>
      <c r="AV79" s="131" t="n"/>
      <c r="AW79" s="131" t="n"/>
      <c r="AX79" s="131" t="n"/>
      <c r="AY79" s="131" t="n"/>
      <c r="AZ79" s="131" t="n"/>
      <c r="BA79" s="131" t="n"/>
      <c r="BB79" s="131" t="n"/>
      <c r="BC79" s="131" t="n"/>
      <c r="BD79" s="131" t="n"/>
      <c r="BE79" s="179" t="n"/>
      <c r="BF79" s="729" t="inlineStr">
        <is>
          <t>1.2.3, 2.3.4</t>
        </is>
      </c>
      <c r="BG79" s="131" t="n"/>
      <c r="BH79" s="131" t="n"/>
      <c r="BI79" s="131" t="n"/>
      <c r="BJ79" s="131" t="n"/>
      <c r="BK79" s="132" t="n"/>
      <c r="BL79" s="514" t="n"/>
      <c r="BM79" s="1" t="n"/>
    </row>
    <row r="80">
      <c r="A80" s="514" t="n"/>
      <c r="B80" s="3953" t="inlineStr">
        <is>
          <t>УПК-2</t>
        </is>
      </c>
      <c r="C80" s="131" t="n"/>
      <c r="D80" s="131" t="n"/>
      <c r="E80" s="131" t="n"/>
      <c r="F80" s="131" t="n"/>
      <c r="G80" s="132" t="n"/>
      <c r="H80" s="4262" t="inlineStr">
        <is>
          <t>Использовать технологии, инструменты и методы планирования и разработки процессов в лабораторной и производственной деятельности</t>
        </is>
      </c>
      <c r="I80" s="131" t="n"/>
      <c r="J80" s="131" t="n"/>
      <c r="K80" s="131" t="n"/>
      <c r="L80" s="131" t="n"/>
      <c r="M80" s="131" t="n"/>
      <c r="N80" s="131" t="n"/>
      <c r="O80" s="131" t="n"/>
      <c r="P80" s="131" t="n"/>
      <c r="Q80" s="131" t="n"/>
      <c r="R80" s="131" t="n"/>
      <c r="S80" s="131" t="n"/>
      <c r="T80" s="131" t="n"/>
      <c r="U80" s="131" t="n"/>
      <c r="V80" s="131" t="n"/>
      <c r="W80" s="131" t="n"/>
      <c r="X80" s="131" t="n"/>
      <c r="Y80" s="131" t="n"/>
      <c r="Z80" s="131" t="n"/>
      <c r="AA80" s="131" t="n"/>
      <c r="AB80" s="131" t="n"/>
      <c r="AC80" s="131" t="n"/>
      <c r="AD80" s="131" t="n"/>
      <c r="AE80" s="131" t="n"/>
      <c r="AF80" s="131" t="n"/>
      <c r="AG80" s="131" t="n"/>
      <c r="AH80" s="131" t="n"/>
      <c r="AI80" s="131" t="n"/>
      <c r="AJ80" s="131" t="n"/>
      <c r="AK80" s="131" t="n"/>
      <c r="AL80" s="131" t="n"/>
      <c r="AM80" s="131" t="n"/>
      <c r="AN80" s="131" t="n"/>
      <c r="AO80" s="131" t="n"/>
      <c r="AP80" s="131" t="n"/>
      <c r="AQ80" s="131" t="n"/>
      <c r="AR80" s="131" t="n"/>
      <c r="AS80" s="131" t="n"/>
      <c r="AT80" s="131" t="n"/>
      <c r="AU80" s="131" t="n"/>
      <c r="AV80" s="131" t="n"/>
      <c r="AW80" s="131" t="n"/>
      <c r="AX80" s="131" t="n"/>
      <c r="AY80" s="131" t="n"/>
      <c r="AZ80" s="131" t="n"/>
      <c r="BA80" s="131" t="n"/>
      <c r="BB80" s="131" t="n"/>
      <c r="BC80" s="131" t="n"/>
      <c r="BD80" s="131" t="n"/>
      <c r="BE80" s="179" t="n"/>
      <c r="BF80" s="729" t="inlineStr">
        <is>
          <t>1.2.4, 2.2.3, 2.3.4</t>
        </is>
      </c>
      <c r="BG80" s="131" t="n"/>
      <c r="BH80" s="131" t="n"/>
      <c r="BI80" s="131" t="n"/>
      <c r="BJ80" s="131" t="n"/>
      <c r="BK80" s="132" t="n"/>
      <c r="BL80" s="514" t="n"/>
      <c r="BM80" s="1" t="n"/>
    </row>
    <row r="81">
      <c r="A81" s="515" t="n"/>
      <c r="B81" s="3953" t="inlineStr">
        <is>
          <t>УПК-3</t>
        </is>
      </c>
      <c r="C81" s="131" t="n"/>
      <c r="D81" s="131" t="n"/>
      <c r="E81" s="131" t="n"/>
      <c r="F81" s="131" t="n"/>
      <c r="G81" s="132" t="n"/>
      <c r="H81" s="4262" t="inlineStr">
        <is>
          <t xml:space="preserve">Организовывать лабораторную деятельность, обеспечивать управление лабараторной деятельностью </t>
        </is>
      </c>
      <c r="I81" s="131" t="n"/>
      <c r="J81" s="131" t="n"/>
      <c r="K81" s="131" t="n"/>
      <c r="L81" s="131" t="n"/>
      <c r="M81" s="131" t="n"/>
      <c r="N81" s="131" t="n"/>
      <c r="O81" s="131" t="n"/>
      <c r="P81" s="131" t="n"/>
      <c r="Q81" s="131" t="n"/>
      <c r="R81" s="131" t="n"/>
      <c r="S81" s="131" t="n"/>
      <c r="T81" s="131" t="n"/>
      <c r="U81" s="131" t="n"/>
      <c r="V81" s="131" t="n"/>
      <c r="W81" s="131" t="n"/>
      <c r="X81" s="131" t="n"/>
      <c r="Y81" s="131" t="n"/>
      <c r="Z81" s="131" t="n"/>
      <c r="AA81" s="131" t="n"/>
      <c r="AB81" s="131" t="n"/>
      <c r="AC81" s="131" t="n"/>
      <c r="AD81" s="131" t="n"/>
      <c r="AE81" s="131" t="n"/>
      <c r="AF81" s="131" t="n"/>
      <c r="AG81" s="131" t="n"/>
      <c r="AH81" s="131" t="n"/>
      <c r="AI81" s="131" t="n"/>
      <c r="AJ81" s="131" t="n"/>
      <c r="AK81" s="131" t="n"/>
      <c r="AL81" s="131" t="n"/>
      <c r="AM81" s="131" t="n"/>
      <c r="AN81" s="131" t="n"/>
      <c r="AO81" s="131" t="n"/>
      <c r="AP81" s="131" t="n"/>
      <c r="AQ81" s="131" t="n"/>
      <c r="AR81" s="131" t="n"/>
      <c r="AS81" s="131" t="n"/>
      <c r="AT81" s="131" t="n"/>
      <c r="AU81" s="131" t="n"/>
      <c r="AV81" s="131" t="n"/>
      <c r="AW81" s="131" t="n"/>
      <c r="AX81" s="131" t="n"/>
      <c r="AY81" s="131" t="n"/>
      <c r="AZ81" s="131" t="n"/>
      <c r="BA81" s="131" t="n"/>
      <c r="BB81" s="131" t="n"/>
      <c r="BC81" s="131" t="n"/>
      <c r="BD81" s="131" t="n"/>
      <c r="BE81" s="179" t="n"/>
      <c r="BF81" s="729" t="inlineStr">
        <is>
          <t xml:space="preserve"> 1.2.4, 2.2.1, 2.2.3</t>
        </is>
      </c>
      <c r="BG81" s="131" t="n"/>
      <c r="BH81" s="131" t="n"/>
      <c r="BI81" s="131" t="n"/>
      <c r="BJ81" s="131" t="n"/>
      <c r="BK81" s="132" t="n"/>
      <c r="BL81" s="515" t="n"/>
      <c r="BM81" s="1" t="n"/>
    </row>
    <row r="82">
      <c r="A82" s="515" t="n"/>
      <c r="B82" s="3953" t="inlineStr">
        <is>
          <t>УПК-4</t>
        </is>
      </c>
      <c r="C82" s="131" t="n"/>
      <c r="D82" s="131" t="n"/>
      <c r="E82" s="131" t="n"/>
      <c r="F82" s="131" t="n"/>
      <c r="G82" s="132" t="n"/>
      <c r="H82" s="4262" t="inlineStr">
        <is>
          <t>Обосновывать, выбирать, разрабатывать и совершенствовать методы испытаний и измерений характеристик объектов окружающей среды</t>
        </is>
      </c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1" t="n"/>
      <c r="BD82" s="131" t="n"/>
      <c r="BE82" s="179" t="n"/>
      <c r="BF82" s="729" t="inlineStr">
        <is>
          <t>2.2.2, 2.2.3</t>
        </is>
      </c>
      <c r="BG82" s="131" t="n"/>
      <c r="BH82" s="131" t="n"/>
      <c r="BI82" s="131" t="n"/>
      <c r="BJ82" s="131" t="n"/>
      <c r="BK82" s="132" t="n"/>
      <c r="BL82" s="515" t="n"/>
      <c r="BM82" s="1" t="n"/>
    </row>
    <row r="83">
      <c r="A83" s="514" t="n"/>
      <c r="B83" s="3953" t="inlineStr">
        <is>
          <t>СК-1</t>
        </is>
      </c>
      <c r="C83" s="131" t="n"/>
      <c r="D83" s="131" t="n"/>
      <c r="E83" s="131" t="n"/>
      <c r="F83" s="131" t="n"/>
      <c r="G83" s="132" t="n"/>
      <c r="H83" s="4262" t="inlineStr">
        <is>
          <t>Применять навыки профессионального общения на иностранном языке в устной и письменной формах</t>
        </is>
      </c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79" t="n"/>
      <c r="BF83" s="729" t="inlineStr">
        <is>
          <t>2.1</t>
        </is>
      </c>
      <c r="BG83" s="131" t="n"/>
      <c r="BH83" s="131" t="n"/>
      <c r="BI83" s="131" t="n"/>
      <c r="BJ83" s="131" t="n"/>
      <c r="BK83" s="132" t="n"/>
      <c r="BL83" s="514" t="n"/>
      <c r="BM83" s="1" t="n"/>
    </row>
    <row r="84">
      <c r="A84" s="514" t="n"/>
      <c r="B84" s="3953" t="inlineStr">
        <is>
          <t>СК-2</t>
        </is>
      </c>
      <c r="C84" s="131" t="n"/>
      <c r="D84" s="131" t="n"/>
      <c r="E84" s="131" t="n"/>
      <c r="F84" s="131" t="n"/>
      <c r="G84" s="132" t="n"/>
      <c r="H84" s="4262" t="inlineStr">
        <is>
          <t>Управлять процессами измерений и измерительного обрудования с использованием анализа измерительных систем</t>
        </is>
      </c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79" t="n"/>
      <c r="BF84" s="729" t="inlineStr">
        <is>
          <t>2.2.1</t>
        </is>
      </c>
      <c r="BG84" s="131" t="n"/>
      <c r="BH84" s="131" t="n"/>
      <c r="BI84" s="131" t="n"/>
      <c r="BJ84" s="131" t="n"/>
      <c r="BK84" s="132" t="n"/>
      <c r="BL84" s="514" t="n"/>
      <c r="BM84" s="1" t="n"/>
    </row>
    <row r="85">
      <c r="A85" s="515" t="n"/>
      <c r="B85" s="3953" t="inlineStr">
        <is>
          <t>СК-3</t>
        </is>
      </c>
      <c r="C85" s="131" t="n"/>
      <c r="D85" s="131" t="n"/>
      <c r="E85" s="131" t="n"/>
      <c r="F85" s="131" t="n"/>
      <c r="G85" s="132" t="n"/>
      <c r="H85" s="4262" t="inlineStr">
        <is>
          <t>Применять современные методы испытаний и измерений характеристик объектов окружающей среды</t>
        </is>
      </c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79" t="n"/>
      <c r="BF85" s="729" t="inlineStr">
        <is>
          <t>2.2.2</t>
        </is>
      </c>
      <c r="BG85" s="131" t="n"/>
      <c r="BH85" s="131" t="n"/>
      <c r="BI85" s="131" t="n"/>
      <c r="BJ85" s="131" t="n"/>
      <c r="BK85" s="132" t="n"/>
      <c r="BL85" s="515" t="n"/>
      <c r="BM85" s="1" t="n"/>
    </row>
    <row r="86">
      <c r="A86" s="515" t="n"/>
      <c r="B86" s="3953" t="inlineStr">
        <is>
          <t>СК-4</t>
        </is>
      </c>
      <c r="C86" s="131" t="n"/>
      <c r="D86" s="131" t="n"/>
      <c r="E86" s="131" t="n"/>
      <c r="F86" s="131" t="n"/>
      <c r="G86" s="132" t="n"/>
      <c r="H86" s="4262" t="inlineStr">
        <is>
          <t>Идентифицировать и описывать процессы в рамках деятельности испытательных лабораторий</t>
        </is>
      </c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79" t="n"/>
      <c r="BF86" s="729" t="inlineStr">
        <is>
          <t>2.2.3</t>
        </is>
      </c>
      <c r="BG86" s="131" t="n"/>
      <c r="BH86" s="131" t="n"/>
      <c r="BI86" s="131" t="n"/>
      <c r="BJ86" s="131" t="n"/>
      <c r="BK86" s="132" t="n"/>
      <c r="BL86" s="515" t="n"/>
      <c r="BM86" s="1" t="n"/>
    </row>
    <row r="87">
      <c r="A87" s="515" t="n"/>
      <c r="B87" s="3953" t="inlineStr">
        <is>
          <t>СК-5</t>
        </is>
      </c>
      <c r="C87" s="131" t="n"/>
      <c r="D87" s="131" t="n"/>
      <c r="E87" s="131" t="n"/>
      <c r="F87" s="131" t="n"/>
      <c r="G87" s="132" t="n"/>
      <c r="H87" s="4262" t="inlineStr">
        <is>
          <t>Разрабатывать и внедрять системы экологического менеджмента</t>
        </is>
      </c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79" t="n"/>
      <c r="BF87" s="729" t="inlineStr">
        <is>
          <t>2.3.1</t>
        </is>
      </c>
      <c r="BG87" s="131" t="n"/>
      <c r="BH87" s="131" t="n"/>
      <c r="BI87" s="131" t="n"/>
      <c r="BJ87" s="131" t="n"/>
      <c r="BK87" s="132" t="n"/>
      <c r="BL87" s="515" t="n"/>
      <c r="BM87" s="1" t="n"/>
    </row>
    <row r="88">
      <c r="A88" s="514" t="n"/>
      <c r="B88" s="3953" t="inlineStr">
        <is>
          <t>СК-6</t>
        </is>
      </c>
      <c r="C88" s="131" t="n"/>
      <c r="D88" s="131" t="n"/>
      <c r="E88" s="131" t="n"/>
      <c r="F88" s="131" t="n"/>
      <c r="G88" s="132" t="n"/>
      <c r="H88" s="4262" t="inlineStr">
        <is>
          <t>Разрабатывать, внедрять и поддерживать системы менеджмента здоровья и безопасности при профессиональной деятельности</t>
        </is>
      </c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79" t="n"/>
      <c r="BF88" s="729" t="inlineStr">
        <is>
          <t>2.3.2</t>
        </is>
      </c>
      <c r="BG88" s="131" t="n"/>
      <c r="BH88" s="131" t="n"/>
      <c r="BI88" s="131" t="n"/>
      <c r="BJ88" s="131" t="n"/>
      <c r="BK88" s="132" t="n"/>
      <c r="BL88" s="514" t="n"/>
      <c r="BM88" s="1" t="n"/>
    </row>
    <row r="89">
      <c r="A89" s="514" t="n"/>
      <c r="B89" s="3953" t="inlineStr">
        <is>
          <t>СК-7</t>
        </is>
      </c>
      <c r="C89" s="131" t="n"/>
      <c r="D89" s="131" t="n"/>
      <c r="E89" s="131" t="n"/>
      <c r="F89" s="131" t="n"/>
      <c r="G89" s="132" t="n"/>
      <c r="H89" s="4262" t="inlineStr">
        <is>
          <t>Владеть принципами социальной ответственности для повышения эффективности работы организации</t>
        </is>
      </c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79" t="n"/>
      <c r="BF89" s="729" t="inlineStr">
        <is>
          <t>2.3.3</t>
        </is>
      </c>
      <c r="BG89" s="131" t="n"/>
      <c r="BH89" s="131" t="n"/>
      <c r="BI89" s="131" t="n"/>
      <c r="BJ89" s="131" t="n"/>
      <c r="BK89" s="132" t="n"/>
      <c r="BL89" s="514" t="n"/>
      <c r="BM89" s="1" t="n"/>
    </row>
    <row r="90">
      <c r="A90" s="514" t="n"/>
      <c r="B90" s="3953" t="inlineStr">
        <is>
          <t>СК-8</t>
        </is>
      </c>
      <c r="C90" s="131" t="n"/>
      <c r="D90" s="131" t="n"/>
      <c r="E90" s="131" t="n"/>
      <c r="F90" s="131" t="n"/>
      <c r="G90" s="132" t="n"/>
      <c r="H90" s="4262" t="inlineStr">
        <is>
          <t>Разрабатывать процессы систем менеджмента организации для повышения ее конкурентоспособности и устойчивого развития</t>
        </is>
      </c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79" t="n"/>
      <c r="BF90" s="729" t="inlineStr">
        <is>
          <t>2.3.4</t>
        </is>
      </c>
      <c r="BG90" s="131" t="n"/>
      <c r="BH90" s="131" t="n"/>
      <c r="BI90" s="131" t="n"/>
      <c r="BJ90" s="131" t="n"/>
      <c r="BK90" s="132" t="n"/>
      <c r="BL90" s="514" t="n"/>
      <c r="BM90" s="1" t="n"/>
    </row>
    <row r="91">
      <c r="A91" s="514" t="n"/>
      <c r="B91" s="3953" t="inlineStr">
        <is>
          <t>СК-9</t>
        </is>
      </c>
      <c r="C91" s="131" t="n"/>
      <c r="D91" s="131" t="n"/>
      <c r="E91" s="131" t="n"/>
      <c r="F91" s="131" t="n"/>
      <c r="G91" s="132" t="n"/>
      <c r="H91" s="4262" t="inlineStr">
        <is>
          <t>Применять требования национального и регионального законодательства в области технического регулирования для обеспечения качества и безопасности продукции и процессов</t>
        </is>
      </c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79" t="n"/>
      <c r="BF91" s="729" t="inlineStr">
        <is>
          <t>2.4.1</t>
        </is>
      </c>
      <c r="BG91" s="131" t="n"/>
      <c r="BH91" s="131" t="n"/>
      <c r="BI91" s="131" t="n"/>
      <c r="BJ91" s="131" t="n"/>
      <c r="BK91" s="132" t="n"/>
      <c r="BL91" s="514" t="n"/>
      <c r="BM91" s="1" t="n"/>
    </row>
    <row r="92">
      <c r="A92" s="243" t="n"/>
      <c r="B92" s="516" t="n"/>
      <c r="C92" s="516" t="n"/>
      <c r="D92" s="516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6" t="n"/>
      <c r="V92" s="516" t="n"/>
      <c r="W92" s="516" t="n"/>
      <c r="X92" s="516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517" t="n"/>
      <c r="BG92" s="517" t="n"/>
      <c r="BH92" s="260" t="n"/>
      <c r="BI92" s="260" t="n"/>
      <c r="BJ92" s="260" t="n"/>
      <c r="BK92" s="260" t="n"/>
      <c r="BL92" s="260" t="n"/>
      <c r="BM92" s="1" t="n"/>
    </row>
    <row r="93">
      <c r="A93" s="90" t="n"/>
      <c r="B93" s="98" t="n"/>
      <c r="C93" s="90" t="n"/>
      <c r="D93" s="24" t="inlineStr">
        <is>
          <t xml:space="preserve">Учебный план углубленного высшего образования по специальности 7-06-0716-04 "Методы и системы контроля  качества  продукции" разработан на основании примерного учебного плана, утвержденного 06.02.2023 Первым заместителем Министра образования Республики Беларусь, регистрационный № 7-06-07-027/пр.  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23" t="n"/>
      <c r="BK93" s="23" t="n"/>
      <c r="BL93" s="244" t="n"/>
      <c r="BM93" s="1" t="n"/>
    </row>
    <row r="94">
      <c r="A94" s="90" t="n"/>
      <c r="B94" s="98" t="n"/>
      <c r="C94" s="519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8" t="n"/>
      <c r="V94" s="98" t="n"/>
      <c r="W94" s="98" t="n"/>
      <c r="X94" s="98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90" t="n"/>
      <c r="AK94" s="90" t="n"/>
      <c r="AL94" s="90" t="n"/>
      <c r="AM94" s="90" t="n"/>
      <c r="AN94" s="90" t="n"/>
      <c r="AO94" s="90" t="n"/>
      <c r="AP94" s="90" t="n"/>
      <c r="AQ94" s="90" t="n"/>
      <c r="AR94" s="90" t="n"/>
      <c r="AS94" s="90" t="n"/>
      <c r="AT94" s="90" t="n"/>
      <c r="AU94" s="90" t="n"/>
      <c r="AV94" s="90" t="n"/>
      <c r="AW94" s="90" t="n"/>
      <c r="AX94" s="90" t="n"/>
      <c r="AY94" s="90" t="n"/>
      <c r="AZ94" s="90" t="n"/>
      <c r="BA94" s="90" t="n"/>
      <c r="BB94" s="90" t="n"/>
      <c r="BC94" s="90" t="n"/>
      <c r="BD94" s="90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1" t="n"/>
    </row>
    <row r="95">
      <c r="A95" s="90" t="n"/>
      <c r="B95" s="3564" t="n"/>
      <c r="C95" s="278" t="inlineStr">
        <is>
          <t>*</t>
        </is>
      </c>
      <c r="D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24" t="n"/>
      <c r="BL95" s="24" t="n"/>
      <c r="BM95" s="1" t="n"/>
    </row>
    <row r="96">
      <c r="A96" s="247" t="n"/>
      <c r="B96" s="3565" t="n"/>
      <c r="C96" s="278" t="n"/>
      <c r="D96" s="29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1564" t="n"/>
      <c r="V96" s="1564" t="n"/>
      <c r="W96" s="1564" t="n"/>
      <c r="X96" s="1564" t="n"/>
      <c r="Y96" s="29" t="n"/>
      <c r="Z96" s="29" t="n"/>
      <c r="AA96" s="29" t="n"/>
      <c r="AB96" s="29" t="n"/>
      <c r="AC96" s="29" t="n"/>
      <c r="AD96" s="29" t="n"/>
      <c r="AE96" s="29" t="n"/>
      <c r="AF96" s="29" t="n"/>
      <c r="AG96" s="29" t="n"/>
      <c r="AH96" s="29" t="n"/>
      <c r="AI96" s="29" t="n"/>
      <c r="AJ96" s="29" t="n"/>
      <c r="AK96" s="29" t="n"/>
      <c r="AL96" s="29" t="n"/>
      <c r="AM96" s="29" t="n"/>
      <c r="AN96" s="29" t="n"/>
      <c r="AO96" s="29" t="n"/>
      <c r="AP96" s="29" t="n"/>
      <c r="AQ96" s="29" t="n"/>
      <c r="AR96" s="29" t="n"/>
      <c r="AS96" s="29" t="n"/>
      <c r="AT96" s="29" t="n"/>
      <c r="AU96" s="29" t="n"/>
      <c r="AV96" s="29" t="n"/>
      <c r="AW96" s="29" t="n"/>
      <c r="AX96" s="29" t="n"/>
      <c r="AY96" s="29" t="n"/>
      <c r="AZ96" s="29" t="n"/>
      <c r="BA96" s="29" t="n"/>
      <c r="BB96" s="29" t="n"/>
      <c r="BC96" s="29" t="n"/>
      <c r="BD96" s="29" t="n"/>
      <c r="BE96" s="29" t="n"/>
      <c r="BF96" s="29" t="n"/>
      <c r="BG96" s="29" t="n"/>
      <c r="BH96" s="29" t="n"/>
      <c r="BI96" s="29" t="n"/>
      <c r="BJ96" s="29" t="n"/>
      <c r="BK96" s="29" t="n"/>
      <c r="BL96" s="29" t="n"/>
      <c r="BM96" s="1" t="n"/>
    </row>
    <row r="97">
      <c r="A97" s="90" t="n"/>
      <c r="B97" s="3564" t="n"/>
      <c r="C97" s="2" t="inlineStr">
        <is>
          <t>д</t>
        </is>
      </c>
      <c r="D97" s="23" t="inlineStr">
        <is>
          <t>Дифференцированный зачет.</t>
        </is>
      </c>
      <c r="E97" s="23" t="n"/>
      <c r="F97" s="23" t="n"/>
      <c r="G97" s="23" t="n"/>
      <c r="H97" s="23" t="n"/>
      <c r="I97" s="23" t="n"/>
      <c r="J97" s="23" t="n"/>
      <c r="K97" s="23" t="n"/>
      <c r="L97" s="23" t="n"/>
      <c r="M97" s="23" t="n"/>
      <c r="N97" s="23" t="n"/>
      <c r="O97" s="23" t="n"/>
      <c r="P97" s="23" t="n"/>
      <c r="Q97" s="23" t="n"/>
      <c r="R97" s="244" t="n"/>
      <c r="S97" s="244" t="n"/>
      <c r="T97" s="244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</row>
    <row r="98">
      <c r="A98" s="243" t="n"/>
      <c r="B98" s="1524" t="n"/>
      <c r="C98" s="1524" t="n"/>
      <c r="D98" s="243" t="n"/>
      <c r="E98" s="243" t="n"/>
      <c r="F98" s="243" t="n"/>
      <c r="G98" s="243" t="n"/>
      <c r="H98" s="243" t="n"/>
      <c r="I98" s="243" t="n"/>
      <c r="J98" s="243" t="n"/>
      <c r="K98" s="243" t="n"/>
      <c r="L98" s="243" t="n"/>
      <c r="M98" s="243" t="n"/>
      <c r="N98" s="243" t="n"/>
      <c r="O98" s="243" t="n"/>
      <c r="P98" s="243" t="n"/>
      <c r="Q98" s="243" t="n"/>
      <c r="R98" s="243" t="n"/>
      <c r="S98" s="243" t="n"/>
      <c r="T98" s="243" t="n"/>
      <c r="U98" s="1524" t="n"/>
      <c r="V98" s="1524" t="n"/>
      <c r="W98" s="1524" t="n"/>
      <c r="X98" s="1524" t="n"/>
      <c r="Y98" s="243" t="n"/>
      <c r="Z98" s="243" t="n"/>
      <c r="AA98" s="243" t="n"/>
      <c r="AB98" s="243" t="n"/>
      <c r="AC98" s="243" t="n"/>
      <c r="AD98" s="243" t="n"/>
      <c r="AE98" s="243" t="n"/>
      <c r="AF98" s="243" t="n"/>
      <c r="AG98" s="243" t="n"/>
      <c r="AH98" s="243" t="n"/>
      <c r="AI98" s="243" t="n"/>
      <c r="AJ98" s="243" t="n"/>
      <c r="AK98" s="243" t="n"/>
      <c r="AL98" s="243" t="n"/>
      <c r="AM98" s="243" t="n"/>
      <c r="AN98" s="243" t="n"/>
      <c r="AO98" s="243" t="n"/>
      <c r="AP98" s="243" t="n"/>
      <c r="AQ98" s="243" t="n"/>
      <c r="AR98" s="243" t="n"/>
      <c r="AS98" s="243" t="n"/>
      <c r="AT98" s="243" t="n"/>
      <c r="AU98" s="243" t="n"/>
      <c r="AV98" s="243" t="n"/>
      <c r="AW98" s="243" t="n"/>
      <c r="AX98" s="243" t="n"/>
      <c r="AY98" s="243" t="n"/>
      <c r="AZ98" s="243" t="n"/>
      <c r="BA98" s="243" t="n"/>
      <c r="BB98" s="243" t="n"/>
      <c r="BC98" s="243" t="n"/>
      <c r="BD98" s="243" t="n"/>
      <c r="BE98" s="243" t="n"/>
      <c r="BF98" s="243" t="n"/>
      <c r="BG98" s="243" t="n"/>
      <c r="BH98" s="243" t="n"/>
      <c r="BI98" s="243" t="n"/>
      <c r="BJ98" s="243" t="n"/>
      <c r="BK98" s="243" t="n"/>
      <c r="BL98" s="243" t="n"/>
      <c r="BM98" s="1" t="n"/>
    </row>
    <row r="99">
      <c r="A99" s="1" t="n"/>
      <c r="B99" s="282" t="n"/>
      <c r="C99" s="282" t="inlineStr">
        <is>
          <t>Проректор по учебной работе</t>
        </is>
      </c>
      <c r="D99" s="282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2" t="n"/>
      <c r="W99" s="2" t="n"/>
      <c r="X99" s="2" t="n"/>
      <c r="Y99" s="2" t="n"/>
      <c r="Z99" s="3" t="n"/>
      <c r="AA99" s="3" t="n"/>
      <c r="AB99" s="3" t="n"/>
      <c r="AC99" s="272" t="n"/>
      <c r="AD99" s="273" t="n"/>
      <c r="AE99" s="273" t="n"/>
      <c r="AF99" s="273" t="n"/>
      <c r="AG99" s="273" t="n"/>
      <c r="AH99" s="273" t="n"/>
      <c r="AI99" s="273" t="n"/>
      <c r="AJ99" s="272" t="n"/>
      <c r="AK99" s="41" t="n"/>
      <c r="AL99" s="41" t="n"/>
      <c r="AM99" s="41" t="n"/>
      <c r="AN99" s="41" t="n"/>
      <c r="AO99" s="41" t="n"/>
      <c r="AP99" s="3" t="n"/>
      <c r="AQ99" s="41" t="inlineStr">
        <is>
          <t>А.А. Сакович</t>
        </is>
      </c>
      <c r="AR99" s="3" t="n"/>
      <c r="AS99" s="274" t="n"/>
      <c r="AT99" s="274" t="n"/>
      <c r="AU99" s="274" t="n"/>
      <c r="AV99" s="274" t="n"/>
      <c r="AW99" s="3" t="n"/>
      <c r="AX99" s="3" t="n"/>
      <c r="AY99" s="3" t="n"/>
      <c r="AZ99" s="3" t="n"/>
      <c r="BA99" s="3" t="n"/>
      <c r="BB99" s="3" t="n"/>
      <c r="BC99" s="3" t="n"/>
      <c r="BD99" s="3" t="n"/>
      <c r="BE99" s="3" t="n"/>
      <c r="BF99" s="3" t="n"/>
      <c r="BG99" s="3" t="n"/>
      <c r="BH99" s="3" t="n"/>
      <c r="BI99" s="3" t="n"/>
      <c r="BJ99" s="3" t="n"/>
      <c r="BK99" s="3" t="n"/>
      <c r="BL99" s="3" t="n"/>
      <c r="BM99" s="3" t="n"/>
    </row>
    <row r="100">
      <c r="A100" s="1" t="n"/>
      <c r="B100" s="92" t="n"/>
      <c r="C100" s="282" t="n"/>
      <c r="D100" s="282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2" t="n"/>
      <c r="W100" s="2" t="n"/>
      <c r="X100" s="2" t="n"/>
      <c r="Y100" s="2" t="n"/>
      <c r="Z100" s="3" t="n"/>
      <c r="AA100" s="3" t="n"/>
      <c r="AB100" s="3" t="n"/>
      <c r="AC100" s="41" t="n"/>
      <c r="AD100" s="3" t="n"/>
      <c r="AE100" s="3" t="n"/>
      <c r="AF100" s="3" t="n"/>
      <c r="AG100" s="3" t="n"/>
      <c r="AH100" s="3" t="n"/>
      <c r="AI100" s="3" t="n"/>
      <c r="AJ100" s="41" t="n"/>
      <c r="AK100" s="41" t="n"/>
      <c r="AL100" s="41" t="n"/>
      <c r="AM100" s="41" t="n"/>
      <c r="AN100" s="41" t="n"/>
      <c r="AO100" s="41" t="n"/>
      <c r="AP100" s="3" t="n"/>
      <c r="AQ100" s="41" t="n"/>
      <c r="AR100" s="3" t="n"/>
      <c r="AS100" s="274" t="n"/>
      <c r="AT100" s="274" t="n"/>
      <c r="AU100" s="274" t="n"/>
      <c r="AV100" s="274" t="n"/>
      <c r="AW100" s="3" t="n"/>
      <c r="AX100" s="3" t="n"/>
      <c r="AY100" s="3" t="n"/>
      <c r="AZ100" s="244" t="n"/>
      <c r="BA100" s="244" t="n"/>
      <c r="BB100" s="244" t="n"/>
      <c r="BC100" s="244" t="n"/>
      <c r="BD100" s="244" t="n"/>
      <c r="BE100" s="244" t="n"/>
      <c r="BF100" s="244" t="n"/>
      <c r="BG100" s="244" t="n"/>
      <c r="BH100" s="244" t="n"/>
      <c r="BI100" s="244" t="n"/>
      <c r="BJ100" s="244" t="n"/>
      <c r="BK100" s="244" t="n"/>
      <c r="BL100" s="244" t="n"/>
      <c r="BM100" s="244" t="n"/>
    </row>
    <row r="101">
      <c r="A101" s="1" t="n"/>
      <c r="B101" s="92" t="n"/>
      <c r="C101" s="4263" t="n"/>
      <c r="D101" s="4263" t="n"/>
      <c r="E101" s="273" t="n"/>
      <c r="F101" s="273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" t="n"/>
      <c r="W101" s="2" t="n"/>
      <c r="X101" s="2" t="n"/>
      <c r="Y101" s="2" t="n"/>
      <c r="Z101" s="274" t="n"/>
      <c r="AA101" s="274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91" t="n"/>
      <c r="BA101" s="244" t="n"/>
      <c r="BB101" s="244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</row>
    <row r="102">
      <c r="A102" s="1" t="n"/>
      <c r="B102" s="92" t="n"/>
      <c r="C102" s="282" t="n"/>
      <c r="D102" s="282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1173" t="n"/>
      <c r="W102" s="1173" t="n"/>
      <c r="X102" s="1173" t="n"/>
      <c r="Y102" s="1173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91" t="n"/>
      <c r="AW102" s="244" t="n"/>
      <c r="AX102" s="244" t="n"/>
      <c r="AY102" s="244" t="n"/>
      <c r="AZ102" s="244" t="n"/>
      <c r="BA102" s="90" t="n"/>
      <c r="BB102" s="9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</row>
    <row r="103">
      <c r="A103" s="1" t="n"/>
      <c r="B103" s="92" t="n"/>
      <c r="C103" s="282" t="inlineStr">
        <is>
          <t>Декан факультета                                   технологии органических веществ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3" t="n"/>
      <c r="Y103" s="3" t="n"/>
      <c r="Z103" s="3" t="n"/>
      <c r="AA103" s="3" t="n"/>
      <c r="AB103" s="3" t="n"/>
      <c r="AC103" s="273" t="n"/>
      <c r="AD103" s="273" t="n"/>
      <c r="AE103" s="273" t="n"/>
      <c r="AF103" s="273" t="n"/>
      <c r="AG103" s="273" t="n"/>
      <c r="AH103" s="273" t="n"/>
      <c r="AI103" s="272" t="n"/>
      <c r="AJ103" s="272" t="n"/>
      <c r="AK103" s="41" t="n"/>
      <c r="AL103" s="41" t="n"/>
      <c r="AM103" s="41" t="n"/>
      <c r="AN103" s="41" t="n"/>
      <c r="AO103" s="3" t="n"/>
      <c r="AP103" s="41" t="n"/>
      <c r="AQ103" s="41" t="inlineStr">
        <is>
          <t>Ю.С.Радченко</t>
        </is>
      </c>
      <c r="AR103" s="274" t="n"/>
      <c r="AS103" s="274" t="n"/>
      <c r="AT103" s="274" t="n"/>
      <c r="AU103" s="274" t="n"/>
      <c r="AV103" s="3" t="n"/>
      <c r="AW103" s="3" t="n"/>
      <c r="AX103" s="91" t="n"/>
      <c r="AY103" s="244" t="n"/>
      <c r="AZ103" s="244" t="n"/>
      <c r="BA103" s="90" t="n"/>
      <c r="BB103" s="90" t="n"/>
      <c r="BC103" s="9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</row>
    <row r="104">
      <c r="A104" s="1" t="n"/>
      <c r="B104" s="92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244" t="n"/>
      <c r="AY104" s="244" t="n"/>
      <c r="AZ104" s="244" t="n"/>
      <c r="BA104" s="244" t="n"/>
      <c r="BB104" s="244" t="n"/>
      <c r="BC104" s="244" t="n"/>
      <c r="BD104" s="244" t="n"/>
      <c r="BE104" s="244" t="n"/>
      <c r="BF104" s="244" t="n"/>
      <c r="BG104" s="244" t="n"/>
      <c r="BH104" s="244" t="n"/>
      <c r="BI104" s="244" t="n"/>
      <c r="BJ104" s="244" t="n"/>
      <c r="BK104" s="244" t="n"/>
      <c r="BL104" s="244" t="n"/>
      <c r="BM104" s="244" t="n"/>
    </row>
    <row r="105">
      <c r="A105" s="1" t="n"/>
      <c r="B105" s="282" t="n"/>
      <c r="C105" s="273" t="n"/>
      <c r="D105" s="273" t="n"/>
      <c r="E105" s="273" t="n"/>
      <c r="F105" s="273" t="n"/>
      <c r="G105" s="277" t="inlineStr">
        <is>
          <t>20___</t>
        </is>
      </c>
      <c r="H105" s="278" t="n"/>
      <c r="I105" s="41" t="n"/>
      <c r="J105" s="41" t="n"/>
      <c r="K105" s="279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274" t="n"/>
      <c r="Z105" s="274" t="n"/>
      <c r="AA105" s="274" t="n"/>
      <c r="AB105" s="3" t="n"/>
      <c r="AC105" s="3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3" t="n"/>
      <c r="AY105" s="3" t="n"/>
      <c r="AZ105" s="3" t="n"/>
      <c r="BA105" s="41" t="n"/>
      <c r="BB105" s="41" t="n"/>
      <c r="BC105" s="41" t="n"/>
      <c r="BD105" s="41" t="n"/>
      <c r="BE105" s="41" t="n"/>
      <c r="BF105" s="41" t="n"/>
      <c r="BG105" s="41" t="n"/>
      <c r="BH105" s="41" t="n"/>
      <c r="BI105" s="41" t="n"/>
      <c r="BJ105" s="41" t="n"/>
      <c r="BK105" s="41" t="n"/>
      <c r="BL105" s="41" t="n"/>
      <c r="BM105" s="41" t="n"/>
    </row>
    <row r="106">
      <c r="A106" s="1" t="n"/>
      <c r="B106" s="282" t="n"/>
      <c r="C106" s="3" t="n"/>
      <c r="D106" s="3" t="n"/>
      <c r="E106" s="3" t="n"/>
      <c r="F106" s="3" t="n"/>
      <c r="G106" s="277" t="n"/>
      <c r="H106" s="278" t="n"/>
      <c r="I106" s="41" t="n"/>
      <c r="J106" s="41" t="n"/>
      <c r="K106" s="279" t="n"/>
      <c r="L106" s="274" t="n"/>
      <c r="M106" s="274" t="n"/>
      <c r="N106" s="274" t="n"/>
      <c r="O106" s="274" t="n"/>
      <c r="P106" s="274" t="n"/>
      <c r="Q106" s="274" t="n"/>
      <c r="R106" s="274" t="n"/>
      <c r="S106" s="274" t="n"/>
      <c r="T106" s="274" t="n"/>
      <c r="U106" s="274" t="n"/>
      <c r="V106" s="274" t="n"/>
      <c r="W106" s="274" t="n"/>
      <c r="X106" s="274" t="n"/>
      <c r="Y106" s="274" t="n"/>
      <c r="Z106" s="274" t="n"/>
      <c r="AA106" s="274" t="n"/>
      <c r="AB106" s="3" t="n"/>
      <c r="AC106" s="3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3" t="n"/>
      <c r="AY106" s="3" t="n"/>
      <c r="AZ106" s="3" t="n"/>
      <c r="BA106" s="41" t="n"/>
      <c r="BB106" s="41" t="n"/>
      <c r="BC106" s="41" t="n"/>
      <c r="BD106" s="41" t="n"/>
      <c r="BE106" s="41" t="n"/>
      <c r="BF106" s="41" t="n"/>
      <c r="BG106" s="41" t="n"/>
      <c r="BH106" s="41" t="n"/>
      <c r="BI106" s="41" t="n"/>
      <c r="BJ106" s="41" t="n"/>
      <c r="BK106" s="41" t="n"/>
      <c r="BL106" s="41" t="n"/>
      <c r="BM106" s="41" t="n"/>
    </row>
    <row r="107">
      <c r="A107" s="1" t="n"/>
      <c r="B107" s="282" t="n"/>
      <c r="C107" s="282" t="inlineStr">
        <is>
          <t>Декан факультета заочного образования</t>
        </is>
      </c>
      <c r="D107" s="282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2" t="n"/>
      <c r="W107" s="2" t="n"/>
      <c r="X107" s="2" t="n"/>
      <c r="Y107" s="2" t="n"/>
      <c r="Z107" s="3" t="n"/>
      <c r="AA107" s="3" t="n"/>
      <c r="AB107" s="3" t="n"/>
      <c r="AC107" s="273" t="n"/>
      <c r="AD107" s="273" t="n"/>
      <c r="AE107" s="273" t="n"/>
      <c r="AF107" s="273" t="n"/>
      <c r="AG107" s="273" t="n"/>
      <c r="AH107" s="273" t="n"/>
      <c r="AI107" s="272" t="n"/>
      <c r="AJ107" s="272" t="n"/>
      <c r="AK107" s="41" t="n"/>
      <c r="AL107" s="41" t="n"/>
      <c r="AM107" s="41" t="n"/>
      <c r="AN107" s="41" t="n"/>
      <c r="AO107" s="3" t="n"/>
      <c r="AP107" s="41" t="n"/>
      <c r="AQ107" s="41" t="inlineStr">
        <is>
          <t>С.А.Прохорчик</t>
        </is>
      </c>
      <c r="AR107" s="274" t="n"/>
      <c r="AS107" s="274" t="n"/>
      <c r="AT107" s="274" t="n"/>
      <c r="AU107" s="274" t="n"/>
      <c r="AV107" s="3" t="n"/>
      <c r="AW107" s="3" t="n"/>
      <c r="AX107" s="3" t="n"/>
      <c r="AY107" s="3" t="n"/>
      <c r="AZ107" s="3" t="n"/>
      <c r="BA107" s="41" t="n"/>
      <c r="BB107" s="41" t="n"/>
      <c r="BC107" s="41" t="n"/>
      <c r="BD107" s="41" t="n"/>
      <c r="BE107" s="41" t="n"/>
      <c r="BF107" s="41" t="n"/>
      <c r="BG107" s="41" t="n"/>
      <c r="BH107" s="41" t="n"/>
      <c r="BI107" s="41" t="n"/>
      <c r="BJ107" s="41" t="n"/>
      <c r="BK107" s="41" t="n"/>
      <c r="BL107" s="41" t="n"/>
      <c r="BM107" s="41" t="n"/>
    </row>
    <row r="108">
      <c r="A108" s="1" t="n"/>
      <c r="B108" s="282" t="n"/>
      <c r="C108" s="282" t="n"/>
      <c r="D108" s="282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2" t="n"/>
      <c r="W108" s="2" t="n"/>
      <c r="X108" s="2" t="n"/>
      <c r="Y108" s="2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  <c r="BA108" s="41" t="n"/>
      <c r="BB108" s="41" t="n"/>
      <c r="BC108" s="41" t="n"/>
      <c r="BD108" s="41" t="n"/>
      <c r="BE108" s="41" t="n"/>
      <c r="BF108" s="41" t="n"/>
      <c r="BG108" s="41" t="n"/>
      <c r="BH108" s="41" t="n"/>
      <c r="BI108" s="41" t="n"/>
      <c r="BJ108" s="41" t="n"/>
      <c r="BK108" s="41" t="n"/>
      <c r="BL108" s="41" t="n"/>
      <c r="BM108" s="41" t="n"/>
    </row>
    <row r="109">
      <c r="A109" s="1" t="n"/>
      <c r="B109" s="282" t="n"/>
      <c r="C109" s="4263" t="n"/>
      <c r="D109" s="4263" t="n"/>
      <c r="E109" s="273" t="n"/>
      <c r="F109" s="273" t="n"/>
      <c r="G109" s="277" t="inlineStr">
        <is>
          <t>20___</t>
        </is>
      </c>
      <c r="H109" s="278" t="n"/>
      <c r="I109" s="41" t="n"/>
      <c r="J109" s="4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" t="n"/>
      <c r="W109" s="2" t="n"/>
      <c r="X109" s="2" t="n"/>
      <c r="Y109" s="2" t="n"/>
      <c r="Z109" s="274" t="n"/>
      <c r="AA109" s="274" t="n"/>
      <c r="AB109" s="3" t="n"/>
      <c r="AC109" s="3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3" t="n"/>
      <c r="AZ109" s="3" t="n"/>
      <c r="BA109" s="41" t="n"/>
      <c r="BB109" s="41" t="n"/>
      <c r="BC109" s="41" t="n"/>
      <c r="BD109" s="41" t="n"/>
      <c r="BE109" s="41" t="n"/>
      <c r="BF109" s="41" t="n"/>
      <c r="BG109" s="41" t="n"/>
      <c r="BH109" s="41" t="n"/>
      <c r="BI109" s="41" t="n"/>
      <c r="BJ109" s="41" t="n"/>
      <c r="BK109" s="41" t="n"/>
      <c r="BL109" s="41" t="n"/>
      <c r="BM109" s="41" t="n"/>
    </row>
    <row r="110">
      <c r="A110" s="1" t="n"/>
      <c r="B110" s="92" t="n"/>
      <c r="C110" s="41" t="n"/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44" t="n"/>
      <c r="AY110" s="244" t="n"/>
      <c r="AZ110" s="244" t="n"/>
      <c r="BA110" s="90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</row>
    <row r="111">
      <c r="A111" s="1" t="n"/>
      <c r="B111" s="92" t="n"/>
      <c r="C111" s="282" t="inlineStr">
        <is>
          <t>Заведующий кафедрой физико-химических методов и обеспечения качества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3" t="n"/>
      <c r="AA111" s="3" t="n"/>
      <c r="AB111" s="3" t="n"/>
      <c r="AC111" s="272" t="n"/>
      <c r="AD111" s="273" t="n"/>
      <c r="AE111" s="273" t="n"/>
      <c r="AF111" s="273" t="n"/>
      <c r="AG111" s="273" t="n"/>
      <c r="AH111" s="273" t="n"/>
      <c r="AI111" s="273" t="n"/>
      <c r="AJ111" s="272" t="n"/>
      <c r="AK111" s="41" t="n"/>
      <c r="AL111" s="41" t="n"/>
      <c r="AM111" s="41" t="n"/>
      <c r="AN111" s="41" t="n"/>
      <c r="AO111" s="41" t="n"/>
      <c r="AP111" s="3" t="n"/>
      <c r="AQ111" s="41" t="inlineStr">
        <is>
          <t>С.А.Ламоткин</t>
        </is>
      </c>
      <c r="AR111" s="274" t="n"/>
      <c r="AS111" s="274" t="n"/>
      <c r="AT111" s="274" t="n"/>
      <c r="AU111" s="274" t="n"/>
      <c r="AV111" s="3" t="n"/>
      <c r="AW111" s="3" t="n"/>
      <c r="AX111" s="244" t="n"/>
      <c r="AY111" s="244" t="n"/>
      <c r="AZ111" s="244" t="n"/>
      <c r="BA111" s="90" t="n"/>
      <c r="BB111" s="90" t="n"/>
      <c r="BC111" s="90" t="n"/>
      <c r="BD111" s="90" t="n"/>
      <c r="BE111" s="90" t="n"/>
      <c r="BF111" s="90" t="n"/>
      <c r="BG111" s="90" t="n"/>
      <c r="BH111" s="90" t="n"/>
      <c r="BI111" s="90" t="n"/>
      <c r="BJ111" s="90" t="n"/>
      <c r="BK111" s="90" t="n"/>
      <c r="BL111" s="90" t="n"/>
      <c r="BM111" s="90" t="n"/>
    </row>
    <row r="112">
      <c r="A112" s="1" t="n"/>
      <c r="B112" s="92" t="n"/>
      <c r="C112" s="3" t="n"/>
      <c r="D112" s="2" t="n"/>
      <c r="E112" s="2" t="n"/>
      <c r="F112" s="2" t="n"/>
      <c r="G112" s="2" t="n"/>
      <c r="H112" s="2" t="n"/>
      <c r="I112" s="2" t="n"/>
      <c r="J112" s="2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41" t="n"/>
      <c r="AD112" s="3" t="n"/>
      <c r="AE112" s="3" t="n"/>
      <c r="AF112" s="3" t="n"/>
      <c r="AG112" s="3" t="n"/>
      <c r="AH112" s="3" t="n"/>
      <c r="AI112" s="3" t="n"/>
      <c r="AJ112" s="41" t="n"/>
      <c r="AK112" s="41" t="n"/>
      <c r="AL112" s="41" t="n"/>
      <c r="AM112" s="41" t="n"/>
      <c r="AN112" s="41" t="n"/>
      <c r="AO112" s="41" t="n"/>
      <c r="AP112" s="3" t="n"/>
      <c r="AQ112" s="3" t="n"/>
      <c r="AR112" s="274" t="n"/>
      <c r="AS112" s="274" t="n"/>
      <c r="AT112" s="274" t="n"/>
      <c r="AU112" s="274" t="n"/>
      <c r="AV112" s="3" t="n"/>
      <c r="AW112" s="3" t="n"/>
      <c r="AX112" s="244" t="n"/>
      <c r="AY112" s="244" t="n"/>
      <c r="AZ112" s="244" t="n"/>
      <c r="BA112" s="90" t="n"/>
      <c r="BB112" s="90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</row>
    <row r="113">
      <c r="A113" s="1" t="n"/>
      <c r="B113" s="92" t="n"/>
      <c r="C113" s="273" t="n"/>
      <c r="D113" s="273" t="n"/>
      <c r="E113" s="273" t="n"/>
      <c r="F113" s="273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274" t="n"/>
      <c r="S113" s="274" t="n"/>
      <c r="T113" s="274" t="n"/>
      <c r="U113" s="274" t="n"/>
      <c r="V113" s="274" t="n"/>
      <c r="W113" s="274" t="n"/>
      <c r="X113" s="274" t="n"/>
      <c r="Y113" s="274" t="n"/>
      <c r="Z113" s="274" t="n"/>
      <c r="AA113" s="274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44" t="n"/>
      <c r="AY113" s="244" t="n"/>
      <c r="AZ113" s="244" t="n"/>
      <c r="BA113" s="90" t="n"/>
      <c r="BB113" s="90" t="n"/>
      <c r="BC113" s="90" t="n"/>
      <c r="BD113" s="90" t="n"/>
      <c r="BE113" s="90" t="n"/>
      <c r="BF113" s="90" t="n"/>
      <c r="BG113" s="90" t="n"/>
      <c r="BH113" s="90" t="n"/>
      <c r="BI113" s="90" t="n"/>
      <c r="BJ113" s="90" t="n"/>
      <c r="BK113" s="90" t="n"/>
      <c r="BL113" s="90" t="n"/>
      <c r="BM113" s="90" t="n"/>
    </row>
    <row r="114">
      <c r="A114" s="1" t="n"/>
      <c r="B114" s="92" t="n"/>
      <c r="C114" s="282" t="n"/>
      <c r="D114" s="282" t="n"/>
      <c r="E114" s="3" t="n"/>
      <c r="F114" s="3" t="n"/>
      <c r="G114" s="277" t="n"/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" t="n"/>
      <c r="W114" s="2" t="n"/>
      <c r="X114" s="2" t="n"/>
      <c r="Y114" s="2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91" t="n"/>
      <c r="AW114" s="244" t="n"/>
      <c r="AX114" s="244" t="n"/>
      <c r="AY114" s="244" t="n"/>
      <c r="AZ114" s="244" t="n"/>
      <c r="BA114" s="90" t="n"/>
      <c r="BB114" s="90" t="n"/>
      <c r="BC114" s="90" t="n"/>
      <c r="BD114" s="90" t="n"/>
      <c r="BE114" s="90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</row>
    <row r="115">
      <c r="A115" s="1" t="n"/>
      <c r="B115" s="92" t="n"/>
      <c r="C115" s="282" t="n"/>
      <c r="D115" s="282" t="n"/>
      <c r="E115" s="3" t="n"/>
      <c r="F115" s="3" t="n"/>
      <c r="G115" s="277" t="n"/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" t="n"/>
      <c r="W115" s="2" t="n"/>
      <c r="X115" s="2" t="n"/>
      <c r="Y115" s="2" t="n"/>
      <c r="Z115" s="274" t="n"/>
      <c r="AA115" s="274" t="n"/>
      <c r="AB115" s="3" t="n"/>
      <c r="AC115" s="3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91" t="n"/>
      <c r="BA115" s="244" t="n"/>
      <c r="BB115" s="244" t="n"/>
      <c r="BC115" s="244" t="n"/>
      <c r="BD115" s="244" t="n"/>
      <c r="BE115" s="90" t="n"/>
      <c r="BF115" s="90" t="n"/>
      <c r="BG115" s="90" t="n"/>
      <c r="BH115" s="90" t="n"/>
      <c r="BI115" s="90" t="n"/>
      <c r="BJ115" s="90" t="n"/>
      <c r="BK115" s="90" t="n"/>
      <c r="BL115" s="90" t="n"/>
      <c r="BM115" s="90" t="n"/>
    </row>
    <row r="116">
      <c r="A116" s="1" t="n"/>
      <c r="B116" s="92" t="n"/>
      <c r="C116" s="282" t="inlineStr">
        <is>
          <t>Рекомендован к утверждению научно-методическим советом БГТУ</t>
        </is>
      </c>
      <c r="D116" s="282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1173" t="n"/>
      <c r="W116" s="1173" t="n"/>
      <c r="X116" s="1173" t="n"/>
      <c r="Y116" s="1173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356" t="n"/>
      <c r="BA116" s="356" t="n"/>
      <c r="BB116" s="356" t="n"/>
      <c r="BC116" s="356" t="n"/>
      <c r="BD116" s="356" t="n"/>
      <c r="BE116" s="356" t="n"/>
      <c r="BF116" s="356" t="n"/>
      <c r="BG116" s="356" t="n"/>
      <c r="BH116" s="356" t="n"/>
      <c r="BI116" s="356" t="n"/>
      <c r="BJ116" s="356" t="n"/>
      <c r="BK116" s="356" t="n"/>
      <c r="BL116" s="356" t="n"/>
      <c r="BM116" s="356" t="n"/>
    </row>
    <row r="117">
      <c r="A117" s="1" t="n"/>
      <c r="B117" s="92" t="n"/>
      <c r="C117" s="282" t="inlineStr">
        <is>
          <t>Протокол № 6 от 28.04.2023</t>
        </is>
      </c>
      <c r="D117" s="282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1173" t="n"/>
      <c r="W117" s="1173" t="n"/>
      <c r="X117" s="1173" t="n"/>
      <c r="Y117" s="1173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356" t="n"/>
      <c r="BA117" s="522" t="n"/>
      <c r="BB117" s="522" t="n"/>
      <c r="BC117" s="522" t="n"/>
      <c r="BD117" s="522" t="n"/>
      <c r="BE117" s="522" t="n"/>
      <c r="BF117" s="522" t="n"/>
      <c r="BG117" s="522" t="n"/>
      <c r="BH117" s="522" t="n"/>
      <c r="BI117" s="522" t="n"/>
      <c r="BJ117" s="522" t="n"/>
      <c r="BK117" s="522" t="n"/>
      <c r="BL117" s="522" t="n"/>
      <c r="BM117" s="522" t="n"/>
    </row>
    <row r="118">
      <c r="A118" s="92" t="n"/>
      <c r="B118" s="504" t="n"/>
      <c r="C118" s="504" t="n"/>
      <c r="D118" s="283" t="n"/>
      <c r="E118" s="283" t="n"/>
      <c r="F118" s="283" t="n"/>
      <c r="G118" s="283" t="n"/>
      <c r="H118" s="283" t="n"/>
      <c r="I118" s="283" t="n"/>
      <c r="J118" s="283" t="n"/>
      <c r="K118" s="283" t="n"/>
      <c r="L118" s="283" t="n"/>
      <c r="M118" s="283" t="n"/>
      <c r="N118" s="283" t="n"/>
      <c r="O118" s="283" t="n"/>
      <c r="P118" s="283" t="n"/>
      <c r="Q118" s="283" t="n"/>
      <c r="R118" s="283" t="n"/>
      <c r="S118" s="283" t="n"/>
      <c r="T118" s="283" t="n"/>
      <c r="U118" s="1566" t="n"/>
      <c r="V118" s="1566" t="n"/>
      <c r="W118" s="1566" t="n"/>
      <c r="X118" s="1566" t="n"/>
      <c r="Y118" s="283" t="n"/>
      <c r="Z118" s="283" t="n"/>
      <c r="AA118" s="283" t="n"/>
      <c r="AB118" s="283" t="n"/>
      <c r="AC118" s="283" t="n"/>
      <c r="AD118" s="283" t="n"/>
      <c r="AE118" s="283" t="n"/>
      <c r="AF118" s="283" t="n"/>
      <c r="AG118" s="283" t="n"/>
      <c r="AH118" s="283" t="n"/>
      <c r="AI118" s="283" t="n"/>
      <c r="AJ118" s="283" t="n"/>
      <c r="AK118" s="283" t="n"/>
      <c r="AL118" s="283" t="n"/>
      <c r="AM118" s="283" t="n"/>
      <c r="AN118" s="283" t="n"/>
      <c r="AO118" s="283" t="n"/>
      <c r="AP118" s="283" t="n"/>
      <c r="AQ118" s="283" t="n"/>
      <c r="AR118" s="283" t="n"/>
      <c r="AS118" s="283" t="n"/>
      <c r="AT118" s="283" t="n"/>
      <c r="AU118" s="283" t="n"/>
      <c r="AV118" s="283" t="n"/>
      <c r="AW118" s="283" t="n"/>
      <c r="AX118" s="283" t="n"/>
      <c r="AY118" s="523" t="n"/>
      <c r="AZ118" s="523" t="n"/>
      <c r="BA118" s="523" t="n"/>
      <c r="BB118" s="523" t="n"/>
      <c r="BC118" s="523" t="n"/>
      <c r="BD118" s="523" t="n"/>
      <c r="BE118" s="523" t="n"/>
      <c r="BF118" s="523" t="n"/>
      <c r="BG118" s="523" t="n"/>
      <c r="BH118" s="523" t="n"/>
      <c r="BI118" s="523" t="n"/>
      <c r="BJ118" s="523" t="n"/>
      <c r="BK118" s="523" t="n"/>
      <c r="BL118" s="523" t="n"/>
      <c r="BM118" s="1" t="n"/>
    </row>
    <row r="119">
      <c r="A119" s="355" t="n"/>
      <c r="B119" s="355" t="n"/>
      <c r="C119" s="355" t="n"/>
      <c r="D119" s="356" t="n"/>
      <c r="E119" s="356" t="n"/>
      <c r="F119" s="356" t="n"/>
      <c r="G119" s="356" t="n"/>
      <c r="H119" s="356" t="n"/>
      <c r="I119" s="356" t="n"/>
      <c r="J119" s="356" t="n"/>
      <c r="K119" s="356" t="n"/>
      <c r="L119" s="356" t="n"/>
      <c r="M119" s="356" t="n"/>
      <c r="N119" s="356" t="n"/>
      <c r="O119" s="356" t="n"/>
      <c r="P119" s="356" t="n"/>
      <c r="Q119" s="356" t="n"/>
      <c r="R119" s="356" t="n"/>
      <c r="S119" s="356" t="n"/>
      <c r="T119" s="356" t="n"/>
      <c r="U119" s="516" t="n"/>
      <c r="V119" s="516" t="n"/>
      <c r="W119" s="516" t="n"/>
      <c r="X119" s="516" t="n"/>
      <c r="Y119" s="356" t="n"/>
      <c r="Z119" s="356" t="n"/>
      <c r="AA119" s="356" t="n"/>
      <c r="AB119" s="356" t="n"/>
      <c r="AC119" s="356" t="n"/>
      <c r="AD119" s="356" t="n"/>
      <c r="AE119" s="356" t="n"/>
      <c r="AF119" s="356" t="n"/>
      <c r="AG119" s="356" t="n"/>
      <c r="AH119" s="356" t="n"/>
      <c r="AI119" s="356" t="n"/>
      <c r="AJ119" s="356" t="n"/>
      <c r="AK119" s="356" t="n"/>
      <c r="AL119" s="356" t="n"/>
      <c r="AM119" s="356" t="n"/>
      <c r="AN119" s="356" t="n"/>
      <c r="AO119" s="356" t="n"/>
      <c r="AP119" s="356" t="n"/>
      <c r="AQ119" s="356" t="n"/>
      <c r="AR119" s="356" t="n"/>
      <c r="AS119" s="356" t="n"/>
      <c r="AT119" s="356" t="n"/>
      <c r="AU119" s="356" t="n"/>
      <c r="AV119" s="356" t="n"/>
      <c r="AW119" s="356" t="n"/>
      <c r="AX119" s="356" t="n"/>
      <c r="AY119" s="243" t="n"/>
      <c r="AZ119" s="243" t="n"/>
      <c r="BA119" s="243" t="n"/>
      <c r="BB119" s="243" t="n"/>
      <c r="BC119" s="243" t="n"/>
      <c r="BD119" s="243" t="n"/>
      <c r="BE119" s="243" t="n"/>
      <c r="BF119" s="243" t="n"/>
      <c r="BG119" s="243" t="n"/>
      <c r="BH119" s="243" t="n"/>
      <c r="BI119" s="243" t="n"/>
      <c r="BJ119" s="243" t="n"/>
      <c r="BK119" s="243" t="n"/>
      <c r="BL119" s="243" t="n"/>
      <c r="BM119" s="1" t="n"/>
    </row>
    <row r="120">
      <c r="A120" s="4264" t="n"/>
      <c r="B120" s="355" t="n"/>
      <c r="C120" s="355" t="n"/>
      <c r="D120" s="356" t="n"/>
      <c r="E120" s="356" t="n"/>
      <c r="F120" s="356" t="n"/>
      <c r="G120" s="355" t="n"/>
      <c r="H120" s="516" t="n"/>
      <c r="I120" s="516" t="n"/>
      <c r="J120" s="516" t="n"/>
      <c r="K120" s="516" t="n"/>
      <c r="L120" s="516" t="n"/>
      <c r="M120" s="516" t="n"/>
      <c r="N120" s="516" t="n"/>
      <c r="O120" s="516" t="n"/>
      <c r="P120" s="516" t="n"/>
      <c r="Q120" s="516" t="n"/>
      <c r="R120" s="516" t="n"/>
      <c r="S120" s="516" t="n"/>
      <c r="T120" s="516" t="n"/>
      <c r="U120" s="516" t="n"/>
      <c r="V120" s="516" t="n"/>
      <c r="W120" s="516" t="n"/>
      <c r="X120" s="516" t="n"/>
      <c r="Y120" s="356" t="n"/>
      <c r="Z120" s="356" t="n"/>
      <c r="AA120" s="356" t="n"/>
      <c r="AB120" s="356" t="n"/>
      <c r="AC120" s="355" t="n"/>
      <c r="AD120" s="355" t="n"/>
      <c r="AE120" s="516" t="n"/>
      <c r="AF120" s="516" t="n"/>
      <c r="AG120" s="356" t="n"/>
      <c r="AH120" s="356" t="n"/>
      <c r="AI120" s="356" t="n"/>
      <c r="AJ120" s="356" t="n"/>
      <c r="AK120" s="356" t="n"/>
      <c r="AL120" s="356" t="n"/>
      <c r="AM120" s="356" t="n"/>
      <c r="AN120" s="356" t="n"/>
      <c r="AO120" s="356" t="n"/>
      <c r="AP120" s="355" t="n"/>
      <c r="AQ120" s="355" t="n"/>
      <c r="AR120" s="260" t="n"/>
      <c r="AS120" s="516" t="n"/>
      <c r="AT120" s="356" t="n"/>
      <c r="AU120" s="356" t="n"/>
      <c r="AV120" s="356" t="n"/>
      <c r="AW120" s="356" t="n"/>
      <c r="AX120" s="356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</row>
    <row r="121">
      <c r="A121" s="4265" t="n"/>
      <c r="B121" s="4266" t="n"/>
      <c r="C121" s="4266" t="n"/>
      <c r="D121" s="525" t="n"/>
      <c r="E121" s="525" t="n"/>
      <c r="F121" s="525" t="n"/>
      <c r="G121" s="525" t="n"/>
      <c r="H121" s="525" t="n"/>
      <c r="I121" s="525" t="n"/>
      <c r="J121" s="523" t="n"/>
      <c r="K121" s="523" t="n"/>
      <c r="L121" s="523" t="n"/>
      <c r="M121" s="523" t="n"/>
      <c r="N121" s="523" t="n"/>
      <c r="O121" s="523" t="n"/>
      <c r="P121" s="523" t="n"/>
      <c r="Q121" s="523" t="n"/>
      <c r="R121" s="523" t="n"/>
      <c r="S121" s="523" t="n"/>
      <c r="T121" s="523" t="n"/>
      <c r="U121" s="2968" t="n"/>
      <c r="V121" s="2968" t="n"/>
      <c r="W121" s="2968" t="n"/>
      <c r="X121" s="2968" t="n"/>
      <c r="Y121" s="523" t="n"/>
      <c r="Z121" s="523" t="n"/>
      <c r="AA121" s="523" t="n"/>
      <c r="AB121" s="523" t="n"/>
      <c r="AC121" s="523" t="n"/>
      <c r="AD121" s="523" t="n"/>
      <c r="AE121" s="523" t="n"/>
      <c r="AF121" s="523" t="n"/>
      <c r="AG121" s="523" t="n"/>
      <c r="AH121" s="523" t="n"/>
      <c r="AI121" s="523" t="n"/>
      <c r="AJ121" s="523" t="n"/>
      <c r="AK121" s="523" t="n"/>
      <c r="AL121" s="523" t="n"/>
      <c r="AM121" s="523" t="n"/>
      <c r="AN121" s="523" t="n"/>
      <c r="AO121" s="523" t="n"/>
      <c r="AP121" s="523" t="n"/>
      <c r="AQ121" s="523" t="n"/>
      <c r="AR121" s="523" t="n"/>
      <c r="AS121" s="523" t="n"/>
      <c r="AT121" s="523" t="n"/>
      <c r="AU121" s="523" t="n"/>
      <c r="AV121" s="523" t="n"/>
      <c r="AW121" s="523" t="n"/>
      <c r="AX121" s="523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</row>
    <row r="122">
      <c r="A122" s="242" t="n"/>
      <c r="B122" s="1835" t="n"/>
      <c r="C122" s="1835" t="n"/>
      <c r="D122" s="242" t="n"/>
      <c r="E122" s="242" t="n"/>
      <c r="F122" s="242" t="n"/>
      <c r="G122" s="242" t="n"/>
      <c r="H122" s="242" t="n"/>
      <c r="I122" s="242" t="n"/>
      <c r="J122" s="242" t="n"/>
      <c r="K122" s="242" t="n"/>
      <c r="L122" s="242" t="n"/>
      <c r="M122" s="242" t="n"/>
      <c r="N122" s="242" t="n"/>
      <c r="O122" s="242" t="n"/>
      <c r="P122" s="242" t="n"/>
      <c r="Q122" s="242" t="n"/>
      <c r="R122" s="242" t="n"/>
      <c r="S122" s="242" t="n"/>
      <c r="T122" s="242" t="n"/>
      <c r="U122" s="1835" t="n"/>
      <c r="V122" s="1835" t="n"/>
      <c r="W122" s="1835" t="n"/>
      <c r="X122" s="1835" t="n"/>
      <c r="Y122" s="242" t="n"/>
      <c r="Z122" s="242" t="n"/>
      <c r="AA122" s="242" t="n"/>
      <c r="AB122" s="242" t="n"/>
      <c r="AC122" s="242" t="n"/>
      <c r="AD122" s="242" t="n"/>
      <c r="AE122" s="242" t="n"/>
      <c r="AF122" s="242" t="n"/>
      <c r="AG122" s="242" t="n"/>
      <c r="AH122" s="242" t="n"/>
      <c r="AI122" s="242" t="n"/>
      <c r="AJ122" s="242" t="n"/>
      <c r="AK122" s="242" t="n"/>
      <c r="AL122" s="242" t="n"/>
      <c r="AM122" s="242" t="n"/>
      <c r="AN122" s="242" t="n"/>
      <c r="AO122" s="242" t="n"/>
      <c r="AP122" s="242" t="n"/>
      <c r="AQ122" s="242" t="n"/>
      <c r="AR122" s="242" t="n"/>
      <c r="AS122" s="242" t="n"/>
      <c r="AT122" s="242" t="n"/>
      <c r="AU122" s="242" t="n"/>
      <c r="AV122" s="242" t="n"/>
      <c r="AW122" s="242" t="n"/>
      <c r="AX122" s="242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</row>
    <row r="123">
      <c r="A123" s="243" t="n"/>
      <c r="B123" s="1524" t="n"/>
      <c r="C123" s="1524" t="n"/>
      <c r="D123" s="243" t="n"/>
      <c r="E123" s="243" t="n"/>
      <c r="F123" s="243" t="n"/>
      <c r="G123" s="243" t="n"/>
      <c r="H123" s="243" t="n"/>
      <c r="I123" s="243" t="n"/>
      <c r="J123" s="243" t="n"/>
      <c r="K123" s="243" t="n"/>
      <c r="L123" s="243" t="n"/>
      <c r="M123" s="243" t="n"/>
      <c r="N123" s="243" t="n"/>
      <c r="O123" s="243" t="n"/>
      <c r="P123" s="243" t="n"/>
      <c r="Q123" s="243" t="n"/>
      <c r="R123" s="243" t="n"/>
      <c r="S123" s="243" t="n"/>
      <c r="T123" s="243" t="n"/>
      <c r="U123" s="1524" t="n"/>
      <c r="V123" s="1524" t="n"/>
      <c r="W123" s="1524" t="n"/>
      <c r="X123" s="1524" t="n"/>
      <c r="Y123" s="243" t="n"/>
      <c r="Z123" s="243" t="n"/>
      <c r="AA123" s="243" t="n"/>
      <c r="AB123" s="243" t="n"/>
      <c r="AC123" s="243" t="n"/>
      <c r="AD123" s="243" t="n"/>
      <c r="AE123" s="243" t="n"/>
      <c r="AF123" s="243" t="n"/>
      <c r="AG123" s="243" t="n"/>
      <c r="AH123" s="243" t="n"/>
      <c r="AI123" s="243" t="n"/>
      <c r="AJ123" s="243" t="n"/>
      <c r="AK123" s="243" t="n"/>
      <c r="AL123" s="243" t="n"/>
      <c r="AM123" s="243" t="n"/>
      <c r="AN123" s="243" t="n"/>
      <c r="AO123" s="243" t="n"/>
      <c r="AP123" s="243" t="n"/>
      <c r="AQ123" s="243" t="n"/>
      <c r="AR123" s="243" t="n"/>
      <c r="AS123" s="243" t="n"/>
      <c r="AT123" s="243" t="n"/>
      <c r="AU123" s="243" t="n"/>
      <c r="AV123" s="243" t="n"/>
      <c r="AW123" s="243" t="n"/>
      <c r="AX123" s="243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1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3" t="n"/>
      <c r="BJ1" s="3" t="n"/>
      <c r="BK1" s="3" t="n"/>
      <c r="BL1" s="3" t="n"/>
      <c r="BM1" s="3" t="n"/>
      <c r="BN1" s="3" t="n"/>
      <c r="BO1" s="3" t="n"/>
      <c r="BP1" s="4" t="n"/>
      <c r="BQ1" s="4" t="n"/>
      <c r="BR1" s="4" t="n"/>
      <c r="BS1" s="4" t="n"/>
      <c r="BT1" s="4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3" t="n"/>
      <c r="BJ2" s="3" t="n"/>
      <c r="BK2" s="3" t="n"/>
      <c r="BL2" s="3" t="n"/>
      <c r="BM2" s="3" t="n"/>
      <c r="BN2" s="3" t="n"/>
      <c r="BO2" s="3" t="n"/>
      <c r="BP2" s="3" t="n"/>
      <c r="BQ2" s="4" t="n"/>
      <c r="BR2" s="4" t="n"/>
      <c r="BS2" s="4" t="n"/>
      <c r="BT2" s="4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5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4" t="n"/>
      <c r="BQ3" s="4" t="n"/>
      <c r="BR3" s="4" t="n"/>
      <c r="BS3" s="4" t="n"/>
      <c r="BT3" s="4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5" t="n"/>
      <c r="B4" s="1" t="n"/>
      <c r="C4" s="1" t="n"/>
      <c r="D4" s="1" t="n"/>
      <c r="E4" s="1" t="n"/>
      <c r="F4" s="284" t="inlineStr">
        <is>
          <t>УТВЕРЖДЕНО</t>
        </is>
      </c>
      <c r="G4" s="284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31" t="n"/>
      <c r="R4" s="31" t="n"/>
      <c r="S4" s="31" t="n"/>
      <c r="T4" s="4267" t="inlineStr">
        <is>
          <t>УЧЕБНЫЙ ПЛАН</t>
        </is>
      </c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569" t="n"/>
      <c r="AU4" s="1569" t="n"/>
      <c r="AV4" s="1569" t="n"/>
      <c r="AW4" s="1569" t="n"/>
      <c r="AX4" s="1569" t="n"/>
      <c r="AY4" s="1569" t="n"/>
      <c r="AZ4" s="1569" t="n"/>
      <c r="BA4" s="1569" t="n"/>
      <c r="BB4" s="1569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5" t="n"/>
      <c r="B5" s="1" t="n"/>
      <c r="C5" s="1" t="n"/>
      <c r="D5" s="1" t="n"/>
      <c r="E5" s="1" t="n"/>
      <c r="F5" s="284" t="inlineStr">
        <is>
          <t>Ректором БГТУ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1702" t="n"/>
      <c r="Q5" s="1" t="n"/>
      <c r="R5" s="23" t="n"/>
      <c r="S5" s="23" t="n"/>
      <c r="T5" s="23" t="n"/>
      <c r="U5" s="23" t="n"/>
      <c r="V5" s="23" t="n"/>
      <c r="W5" s="23" t="n"/>
      <c r="X5" s="1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18" t="inlineStr">
        <is>
          <t>Степень: Магистр</t>
        </is>
      </c>
      <c r="AX5" s="21" t="n"/>
      <c r="AY5" s="21" t="n"/>
      <c r="AZ5" s="21" t="n"/>
      <c r="BA5" s="21" t="n"/>
      <c r="BB5" s="21" t="n"/>
      <c r="BC5" s="21" t="n"/>
      <c r="BD5" s="529" t="n"/>
      <c r="BE5" s="529" t="n"/>
      <c r="BF5" s="529" t="n"/>
      <c r="BG5" s="21" t="n"/>
      <c r="BH5" s="94" t="n"/>
      <c r="BI5" s="94" t="n"/>
      <c r="BJ5" s="94" t="n"/>
      <c r="BK5" s="94" t="n"/>
      <c r="BL5" s="9" t="n"/>
      <c r="BM5" s="9" t="n"/>
      <c r="BN5" s="9" t="n"/>
      <c r="BO5" s="1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5" t="n"/>
      <c r="B6" s="25" t="n"/>
      <c r="C6" s="25" t="n"/>
      <c r="D6" s="25" t="n"/>
      <c r="E6" s="25" t="n"/>
      <c r="F6" s="284" t="inlineStr">
        <is>
          <t>И.В. Войтовым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1702" t="n"/>
      <c r="Q6" s="23" t="n"/>
      <c r="R6" s="23" t="n"/>
      <c r="S6" s="23" t="n"/>
      <c r="T6" s="23" t="n"/>
      <c r="U6" s="25" t="n"/>
      <c r="V6" s="25" t="n"/>
      <c r="W6" s="23" t="n"/>
      <c r="X6" s="3" t="n"/>
      <c r="Y6" s="3" t="n"/>
      <c r="Z6" s="3" t="n"/>
      <c r="AA6" s="3" t="n"/>
      <c r="AB6" s="20" t="inlineStr">
        <is>
          <t>7-06-0722-01 Древесиноведение, деревопереработка и проектирование мебели</t>
        </is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9" t="n"/>
      <c r="AV6" s="3" t="n"/>
      <c r="AW6" s="23" t="inlineStr">
        <is>
          <t xml:space="preserve">Срок обучения: </t>
        </is>
      </c>
      <c r="AX6" s="23" t="n"/>
      <c r="AY6" s="23" t="n"/>
      <c r="AZ6" s="23" t="n"/>
      <c r="BA6" s="23" t="n"/>
      <c r="BB6" s="23" t="n"/>
      <c r="BC6" s="24" t="inlineStr">
        <is>
          <t>1  год</t>
        </is>
      </c>
      <c r="BD6" s="30" t="n"/>
      <c r="BE6" s="30" t="n"/>
      <c r="BF6" s="30" t="n"/>
      <c r="BG6" s="24" t="n"/>
      <c r="BH6" s="25" t="n"/>
      <c r="BI6" s="91" t="n"/>
      <c r="BJ6" s="91" t="n"/>
      <c r="BK6" s="91" t="n"/>
      <c r="BL6" s="16" t="n"/>
      <c r="BM6" s="16" t="n"/>
      <c r="BN6" s="16" t="n"/>
      <c r="BO6" s="1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5" t="n"/>
      <c r="B7" s="25" t="n"/>
      <c r="C7" s="25" t="n"/>
      <c r="D7" s="25" t="n"/>
      <c r="E7" s="25" t="n"/>
      <c r="F7" s="25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1702" t="n"/>
      <c r="Q7" s="1702" t="n"/>
      <c r="R7" s="902" t="n"/>
      <c r="S7" s="902" t="n"/>
      <c r="T7" s="4268" t="inlineStr">
        <is>
          <t>Специальность:</t>
        </is>
      </c>
      <c r="U7" s="902" t="n"/>
      <c r="V7" s="902" t="n"/>
      <c r="W7" s="902" t="n"/>
      <c r="X7" s="902" t="n"/>
      <c r="Y7" s="2444" t="n"/>
      <c r="Z7" s="351" t="n"/>
      <c r="AA7" s="35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9" t="n"/>
      <c r="AV7" s="351" t="n"/>
      <c r="AW7" s="29" t="n"/>
      <c r="AX7" s="29" t="n"/>
      <c r="AY7" s="29" t="n"/>
      <c r="AZ7" s="29" t="n"/>
      <c r="BA7" s="29" t="n"/>
      <c r="BB7" s="29" t="n"/>
      <c r="BC7" s="29" t="n"/>
      <c r="BD7" s="30" t="n"/>
      <c r="BE7" s="30" t="n"/>
      <c r="BF7" s="30" t="n"/>
      <c r="BG7" s="29" t="n"/>
      <c r="BH7" s="90" t="n"/>
      <c r="BI7" s="91" t="n"/>
      <c r="BJ7" s="351" t="n"/>
      <c r="BK7" s="90" t="n"/>
      <c r="BL7" s="31" t="n"/>
      <c r="BM7" s="31" t="n"/>
      <c r="BN7" s="31" t="n"/>
      <c r="BO7" s="1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267" t="n"/>
      <c r="B8" s="25" t="n"/>
      <c r="C8" s="25" t="n"/>
      <c r="D8" s="25" t="n"/>
      <c r="E8" s="25" t="n"/>
      <c r="F8" s="284" t="inlineStr">
        <is>
          <t>03.05.2023</t>
        </is>
      </c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1702" t="n"/>
      <c r="Q8" s="1702" t="n"/>
      <c r="R8" s="31" t="n"/>
      <c r="S8" s="31" t="n"/>
      <c r="T8" s="31" t="n"/>
      <c r="U8" s="31" t="n"/>
      <c r="V8" s="31" t="n"/>
      <c r="W8" s="31" t="n"/>
      <c r="X8" s="31" t="n"/>
      <c r="Y8" s="31" t="n"/>
      <c r="Z8" s="9" t="n"/>
      <c r="AA8" s="3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9" t="n"/>
      <c r="AV8" s="295" t="n"/>
      <c r="AW8" s="18" t="inlineStr">
        <is>
          <t xml:space="preserve">Форма получения образования: </t>
        </is>
      </c>
      <c r="AX8" s="18" t="n"/>
      <c r="AY8" s="18" t="n"/>
      <c r="AZ8" s="18" t="n"/>
      <c r="BA8" s="18" t="n"/>
      <c r="BB8" s="18" t="n"/>
      <c r="BC8" s="18" t="n"/>
      <c r="BD8" s="30" t="n"/>
      <c r="BE8" s="30" t="n"/>
      <c r="BF8" s="30" t="n"/>
      <c r="BG8" s="18" t="n"/>
      <c r="BH8" s="97" t="n"/>
      <c r="BI8" s="97" t="n"/>
      <c r="BJ8" s="97" t="n"/>
      <c r="BK8" s="97" t="n"/>
      <c r="BL8" s="9" t="n"/>
      <c r="BM8" s="9" t="n"/>
      <c r="BN8" s="9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224" t="n"/>
      <c r="B9" s="32" t="n"/>
      <c r="C9" s="32" t="n"/>
      <c r="D9" s="32" t="n"/>
      <c r="E9" s="32" t="n"/>
      <c r="F9" s="3" t="inlineStr">
        <is>
          <t>Регистрационный № 06-07-045/уч.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1702" t="n"/>
      <c r="Q9" s="1702" t="n"/>
      <c r="R9" s="299" t="n"/>
      <c r="S9" s="299" t="n"/>
      <c r="T9" s="299" t="n"/>
      <c r="U9" s="299" t="n"/>
      <c r="V9" s="299" t="n"/>
      <c r="W9" s="299" t="n"/>
      <c r="X9" s="224" t="n"/>
      <c r="Y9" s="224" t="n"/>
      <c r="Z9" s="243" t="n"/>
      <c r="AA9" s="224" t="n"/>
      <c r="AB9" s="19" t="n"/>
      <c r="AC9" s="19" t="n"/>
      <c r="AD9" s="19" t="n"/>
      <c r="AE9" s="19" t="n"/>
      <c r="AF9" s="19" t="n"/>
      <c r="AG9" s="19" t="n"/>
      <c r="AH9" s="19" t="n"/>
      <c r="AI9" s="19" t="n"/>
      <c r="AJ9" s="19" t="n"/>
      <c r="AK9" s="19" t="n"/>
      <c r="AL9" s="19" t="n"/>
      <c r="AM9" s="19" t="n"/>
      <c r="AN9" s="19" t="n"/>
      <c r="AO9" s="19" t="n"/>
      <c r="AP9" s="19" t="n"/>
      <c r="AQ9" s="19" t="n"/>
      <c r="AR9" s="19" t="n"/>
      <c r="AS9" s="19" t="n"/>
      <c r="AT9" s="19" t="n"/>
      <c r="AU9" s="19" t="n"/>
      <c r="AV9" s="224" t="n"/>
      <c r="AW9" s="37" t="inlineStr">
        <is>
          <t>очная (дневная)</t>
        </is>
      </c>
      <c r="AX9" s="37" t="n"/>
      <c r="AY9" s="37" t="n"/>
      <c r="AZ9" s="37" t="n"/>
      <c r="BA9" s="30" t="n"/>
      <c r="BB9" s="30" t="n"/>
      <c r="BC9" s="30" t="n"/>
      <c r="BD9" s="289" t="n"/>
      <c r="BE9" s="289" t="n"/>
      <c r="BF9" s="289" t="n"/>
      <c r="BG9" s="30" t="n"/>
      <c r="BH9" s="296" t="n"/>
      <c r="BI9" s="296" t="n"/>
      <c r="BJ9" s="296" t="n"/>
      <c r="BK9" s="296" t="n"/>
      <c r="BL9" s="38" t="n"/>
      <c r="BM9" s="38" t="n"/>
      <c r="BN9" s="38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356" t="n"/>
      <c r="B10" s="356" t="n"/>
      <c r="C10" s="356" t="n"/>
      <c r="D10" s="356" t="n"/>
      <c r="E10" s="356" t="n"/>
      <c r="F10" s="355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1702" t="n"/>
      <c r="Q10" s="356" t="n"/>
      <c r="R10" s="356" t="n"/>
      <c r="S10" s="356" t="n"/>
      <c r="T10" s="356" t="n"/>
      <c r="U10" s="356" t="n"/>
      <c r="V10" s="356" t="n"/>
      <c r="W10" s="356" t="n"/>
      <c r="X10" s="356" t="n"/>
      <c r="Y10" s="356" t="n"/>
      <c r="Z10" s="356" t="n"/>
      <c r="AA10" s="356" t="n"/>
      <c r="AB10" s="356" t="n"/>
      <c r="AC10" s="356" t="n"/>
      <c r="AD10" s="356" t="n"/>
      <c r="AE10" s="356" t="n"/>
      <c r="AF10" s="356" t="n"/>
      <c r="AG10" s="356" t="n"/>
      <c r="AH10" s="356" t="n"/>
      <c r="AI10" s="356" t="n"/>
      <c r="AJ10" s="356" t="n"/>
      <c r="AK10" s="356" t="n"/>
      <c r="AL10" s="356" t="n"/>
      <c r="AM10" s="356" t="n"/>
      <c r="AN10" s="356" t="n"/>
      <c r="AO10" s="356" t="n"/>
      <c r="AP10" s="356" t="n"/>
      <c r="AQ10" s="356" t="n"/>
      <c r="AR10" s="356" t="n"/>
      <c r="AS10" s="356" t="n"/>
      <c r="AT10" s="356" t="n"/>
      <c r="AU10" s="356" t="n"/>
      <c r="AV10" s="356" t="n"/>
      <c r="AW10" s="356" t="n"/>
      <c r="AX10" s="356" t="n"/>
      <c r="AY10" s="356" t="n"/>
      <c r="AZ10" s="356" t="n"/>
      <c r="BA10" s="356" t="n"/>
      <c r="BB10" s="356" t="n"/>
      <c r="BC10" s="356" t="n"/>
      <c r="BD10" s="356" t="n"/>
      <c r="BE10" s="356" t="n"/>
      <c r="BF10" s="356" t="n"/>
      <c r="BG10" s="356" t="n"/>
      <c r="BH10" s="356" t="n"/>
      <c r="BI10" s="356" t="n"/>
      <c r="BJ10" s="356" t="n"/>
      <c r="BK10" s="356" t="n"/>
      <c r="BL10" s="356" t="n"/>
      <c r="BM10" s="356" t="n"/>
      <c r="BN10" s="356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19" t="n"/>
      <c r="B11" s="19" t="n"/>
      <c r="C11" s="19" t="n"/>
      <c r="D11" s="19" t="n"/>
      <c r="E11" s="19" t="n"/>
      <c r="F11" s="19" t="n"/>
      <c r="G11" s="19" t="n"/>
      <c r="H11" s="19" t="inlineStr">
        <is>
          <t>I. График образовательного процесса</t>
        </is>
      </c>
      <c r="I11" s="19" t="n"/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19" t="n"/>
      <c r="AF11" s="19" t="n"/>
      <c r="AG11" s="19" t="n"/>
      <c r="AH11" s="19" t="n"/>
      <c r="AI11" s="19" t="n"/>
      <c r="AJ11" s="19" t="n"/>
      <c r="AK11" s="42" t="n"/>
      <c r="AL11" s="42" t="n"/>
      <c r="AM11" s="42" t="n"/>
      <c r="AN11" s="42" t="n"/>
      <c r="AO11" s="42" t="n"/>
      <c r="AP11" s="42" t="n"/>
      <c r="AQ11" s="42" t="n"/>
      <c r="AR11" s="42" t="n"/>
      <c r="AS11" s="42" t="n"/>
      <c r="AT11" s="41" t="n"/>
      <c r="AU11" s="41" t="n"/>
      <c r="AV11" s="46" t="n"/>
      <c r="AW11" s="46" t="n"/>
      <c r="AX11" s="46" t="n"/>
      <c r="AY11" s="46" t="n"/>
      <c r="AZ11" s="46" t="n"/>
      <c r="BA11" s="46" t="n"/>
      <c r="BB11" s="46" t="n"/>
      <c r="BC11" s="46" t="n"/>
      <c r="BD11" s="46" t="n"/>
      <c r="BE11" s="46" t="inlineStr">
        <is>
          <t>II. Сводные данные по бюджету времени (в неделях)</t>
        </is>
      </c>
      <c r="BF11" s="41" t="n"/>
      <c r="BG11" s="41" t="n"/>
      <c r="BH11" s="41" t="n"/>
      <c r="BI11" s="41" t="n"/>
      <c r="BJ11" s="41" t="n"/>
      <c r="BK11" s="41" t="n"/>
      <c r="BL11" s="41" t="n"/>
      <c r="BM11" s="41" t="n"/>
      <c r="BN11" s="4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2446" t="inlineStr">
        <is>
          <t>КУРСЫ</t>
        </is>
      </c>
      <c r="B12" s="1710" t="inlineStr">
        <is>
          <t>сентябрь</t>
        </is>
      </c>
      <c r="C12" s="50" t="n"/>
      <c r="D12" s="50" t="n"/>
      <c r="E12" s="51" t="n"/>
      <c r="F12" s="1711" t="n"/>
      <c r="G12" s="1712" t="inlineStr">
        <is>
          <t>октябрь</t>
        </is>
      </c>
      <c r="H12" s="50" t="n"/>
      <c r="I12" s="51" t="n"/>
      <c r="J12" s="1713" t="n"/>
      <c r="K12" s="1712" t="inlineStr">
        <is>
          <t>ноябрь</t>
        </is>
      </c>
      <c r="L12" s="50" t="n"/>
      <c r="M12" s="50" t="n"/>
      <c r="N12" s="51" t="n"/>
      <c r="O12" s="1712" t="inlineStr">
        <is>
          <t>декабрь</t>
        </is>
      </c>
      <c r="P12" s="50" t="n"/>
      <c r="Q12" s="50" t="n"/>
      <c r="R12" s="51" t="n"/>
      <c r="S12" s="1713" t="n"/>
      <c r="T12" s="1712" t="inlineStr">
        <is>
          <t>январь</t>
        </is>
      </c>
      <c r="U12" s="50" t="n"/>
      <c r="V12" s="51" t="n"/>
      <c r="W12" s="1714" t="n"/>
      <c r="X12" s="1712" t="inlineStr">
        <is>
          <t>февраль</t>
        </is>
      </c>
      <c r="Y12" s="50" t="n"/>
      <c r="Z12" s="51" t="n"/>
      <c r="AA12" s="1714" t="n"/>
      <c r="AB12" s="1712" t="inlineStr">
        <is>
          <t>март</t>
        </is>
      </c>
      <c r="AC12" s="50" t="n"/>
      <c r="AD12" s="50" t="n"/>
      <c r="AE12" s="51" t="n"/>
      <c r="AF12" s="1714" t="n"/>
      <c r="AG12" s="1712" t="inlineStr">
        <is>
          <t>апрель</t>
        </is>
      </c>
      <c r="AH12" s="50" t="n"/>
      <c r="AI12" s="51" t="n"/>
      <c r="AJ12" s="1714" t="n"/>
      <c r="AK12" s="1712" t="inlineStr">
        <is>
          <t>май</t>
        </is>
      </c>
      <c r="AL12" s="50" t="n"/>
      <c r="AM12" s="50" t="n"/>
      <c r="AN12" s="51" t="n"/>
      <c r="AO12" s="1712" t="inlineStr">
        <is>
          <t>июнь</t>
        </is>
      </c>
      <c r="AP12" s="50" t="n"/>
      <c r="AQ12" s="50" t="n"/>
      <c r="AR12" s="51" t="n"/>
      <c r="AS12" s="1713" t="n"/>
      <c r="AT12" s="3146" t="inlineStr">
        <is>
          <t>июль</t>
        </is>
      </c>
      <c r="AU12" s="163" t="n"/>
      <c r="AV12" s="3147" t="n"/>
      <c r="AW12" s="4269" t="n"/>
      <c r="AX12" s="2449" t="inlineStr">
        <is>
          <t>август</t>
        </is>
      </c>
      <c r="AY12" s="50" t="n"/>
      <c r="AZ12" s="50" t="n"/>
      <c r="BA12" s="55" t="n"/>
      <c r="BB12" s="56" t="inlineStr">
        <is>
          <t>Теоретическое обучение</t>
        </is>
      </c>
      <c r="BC12" s="57" t="inlineStr">
        <is>
          <t>Экзаменационные сессии</t>
        </is>
      </c>
      <c r="BD12" s="57" t="inlineStr">
        <is>
          <t>Производственные практики</t>
        </is>
      </c>
      <c r="BE12" s="57" t="inlineStr">
        <is>
          <t>Магистерская диссертация</t>
        </is>
      </c>
      <c r="BF12" s="57" t="inlineStr">
        <is>
          <t>Итоговая аттестация</t>
        </is>
      </c>
      <c r="BG12" s="57" t="inlineStr">
        <is>
          <t>Каникулы</t>
        </is>
      </c>
      <c r="BH12" s="58" t="inlineStr">
        <is>
          <t>Всего</t>
        </is>
      </c>
      <c r="BI12" s="8" t="n"/>
      <c r="BJ12" s="4270" t="n"/>
      <c r="BK12" s="247" t="n"/>
      <c r="BL12" s="247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307" t="n"/>
      <c r="B13" s="308" t="n">
        <v>1</v>
      </c>
      <c r="C13" s="309" t="n">
        <v>8</v>
      </c>
      <c r="D13" s="309" t="n">
        <v>15</v>
      </c>
      <c r="E13" s="309" t="n">
        <v>22</v>
      </c>
      <c r="F13" s="310" t="n">
        <v>29</v>
      </c>
      <c r="G13" s="309" t="n">
        <v>6</v>
      </c>
      <c r="H13" s="309" t="n">
        <v>13</v>
      </c>
      <c r="I13" s="309" t="n">
        <v>20</v>
      </c>
      <c r="J13" s="311" t="n">
        <v>27</v>
      </c>
      <c r="K13" s="309" t="n">
        <v>3</v>
      </c>
      <c r="L13" s="309" t="n">
        <v>10</v>
      </c>
      <c r="M13" s="309" t="n">
        <v>17</v>
      </c>
      <c r="N13" s="309" t="n">
        <v>24</v>
      </c>
      <c r="O13" s="309" t="n">
        <v>1</v>
      </c>
      <c r="P13" s="309" t="n">
        <v>8</v>
      </c>
      <c r="Q13" s="309" t="n">
        <v>15</v>
      </c>
      <c r="R13" s="309" t="n">
        <v>22</v>
      </c>
      <c r="S13" s="311" t="n">
        <v>29</v>
      </c>
      <c r="T13" s="309" t="n">
        <v>5</v>
      </c>
      <c r="U13" s="309" t="n">
        <v>12</v>
      </c>
      <c r="V13" s="309" t="n">
        <v>19</v>
      </c>
      <c r="W13" s="310" t="n">
        <v>26</v>
      </c>
      <c r="X13" s="309" t="n">
        <v>2</v>
      </c>
      <c r="Y13" s="309" t="n">
        <v>9</v>
      </c>
      <c r="Z13" s="309" t="n">
        <v>16</v>
      </c>
      <c r="AA13" s="310" t="n">
        <v>23</v>
      </c>
      <c r="AB13" s="309" t="n">
        <v>2</v>
      </c>
      <c r="AC13" s="309" t="n">
        <v>9</v>
      </c>
      <c r="AD13" s="309" t="n">
        <v>16</v>
      </c>
      <c r="AE13" s="309" t="n">
        <v>23</v>
      </c>
      <c r="AF13" s="310" t="n">
        <v>30</v>
      </c>
      <c r="AG13" s="309" t="n">
        <v>6</v>
      </c>
      <c r="AH13" s="309" t="n">
        <v>13</v>
      </c>
      <c r="AI13" s="309" t="n">
        <v>20</v>
      </c>
      <c r="AJ13" s="310" t="n">
        <v>27</v>
      </c>
      <c r="AK13" s="309" t="n">
        <v>4</v>
      </c>
      <c r="AL13" s="309" t="n">
        <v>11</v>
      </c>
      <c r="AM13" s="309" t="n">
        <v>18</v>
      </c>
      <c r="AN13" s="309" t="n">
        <v>25</v>
      </c>
      <c r="AO13" s="309" t="n">
        <v>1</v>
      </c>
      <c r="AP13" s="309" t="n">
        <v>8</v>
      </c>
      <c r="AQ13" s="309" t="n">
        <v>15</v>
      </c>
      <c r="AR13" s="309" t="n">
        <v>22</v>
      </c>
      <c r="AS13" s="311" t="n">
        <v>29</v>
      </c>
      <c r="AT13" s="4271" t="n">
        <v>6</v>
      </c>
      <c r="AU13" s="4272" t="n">
        <v>13</v>
      </c>
      <c r="AV13" s="4271" t="n">
        <v>20</v>
      </c>
      <c r="AW13" s="311" t="n">
        <v>27</v>
      </c>
      <c r="AX13" s="3303" t="n">
        <v>3</v>
      </c>
      <c r="AY13" s="3303" t="n">
        <v>10</v>
      </c>
      <c r="AZ13" s="3303" t="n">
        <v>17</v>
      </c>
      <c r="BA13" s="3305" t="n">
        <v>24</v>
      </c>
      <c r="BB13" s="59" t="n"/>
      <c r="BC13" s="64" t="n"/>
      <c r="BD13" s="64" t="n"/>
      <c r="BE13" s="64" t="n"/>
      <c r="BF13" s="64" t="n"/>
      <c r="BG13" s="64" t="n"/>
      <c r="BH13" s="65" t="n"/>
      <c r="BI13" s="1" t="n"/>
      <c r="BJ13" s="1" t="n"/>
      <c r="BK13" s="25" t="n"/>
      <c r="BL13" s="25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307" t="n"/>
      <c r="B14" s="315" t="n">
        <v>7</v>
      </c>
      <c r="C14" s="316" t="n">
        <v>14</v>
      </c>
      <c r="D14" s="316" t="n">
        <v>21</v>
      </c>
      <c r="E14" s="316" t="n">
        <v>28</v>
      </c>
      <c r="F14" s="316" t="n">
        <v>5</v>
      </c>
      <c r="G14" s="316" t="n">
        <v>12</v>
      </c>
      <c r="H14" s="316" t="n">
        <v>19</v>
      </c>
      <c r="I14" s="316" t="n">
        <v>26</v>
      </c>
      <c r="J14" s="316" t="n">
        <v>2</v>
      </c>
      <c r="K14" s="316" t="n">
        <v>9</v>
      </c>
      <c r="L14" s="316" t="n">
        <v>16</v>
      </c>
      <c r="M14" s="316" t="n">
        <v>23</v>
      </c>
      <c r="N14" s="316" t="n">
        <v>30</v>
      </c>
      <c r="O14" s="316" t="n">
        <v>7</v>
      </c>
      <c r="P14" s="316" t="n">
        <v>14</v>
      </c>
      <c r="Q14" s="316" t="n">
        <v>21</v>
      </c>
      <c r="R14" s="316" t="n">
        <v>28</v>
      </c>
      <c r="S14" s="316" t="n">
        <v>4</v>
      </c>
      <c r="T14" s="316" t="n">
        <v>11</v>
      </c>
      <c r="U14" s="316" t="n">
        <v>18</v>
      </c>
      <c r="V14" s="316" t="n">
        <v>25</v>
      </c>
      <c r="W14" s="316" t="n">
        <v>1</v>
      </c>
      <c r="X14" s="316" t="n">
        <v>8</v>
      </c>
      <c r="Y14" s="316" t="n">
        <v>15</v>
      </c>
      <c r="Z14" s="316" t="n">
        <v>22</v>
      </c>
      <c r="AA14" s="316" t="n">
        <v>1</v>
      </c>
      <c r="AB14" s="316" t="n">
        <v>8</v>
      </c>
      <c r="AC14" s="316" t="n">
        <v>15</v>
      </c>
      <c r="AD14" s="316" t="n">
        <v>22</v>
      </c>
      <c r="AE14" s="316" t="n">
        <v>29</v>
      </c>
      <c r="AF14" s="316" t="n">
        <v>5</v>
      </c>
      <c r="AG14" s="316" t="n">
        <v>12</v>
      </c>
      <c r="AH14" s="316" t="n">
        <v>19</v>
      </c>
      <c r="AI14" s="316" t="n">
        <v>26</v>
      </c>
      <c r="AJ14" s="316" t="n">
        <v>3</v>
      </c>
      <c r="AK14" s="316" t="n">
        <v>10</v>
      </c>
      <c r="AL14" s="316" t="n">
        <v>17</v>
      </c>
      <c r="AM14" s="316" t="n">
        <v>24</v>
      </c>
      <c r="AN14" s="316" t="n">
        <v>31</v>
      </c>
      <c r="AO14" s="316" t="n">
        <v>7</v>
      </c>
      <c r="AP14" s="316" t="n">
        <v>14</v>
      </c>
      <c r="AQ14" s="316" t="n">
        <v>21</v>
      </c>
      <c r="AR14" s="316" t="n">
        <v>28</v>
      </c>
      <c r="AS14" s="316" t="n">
        <v>5</v>
      </c>
      <c r="AT14" s="918" t="n">
        <v>12</v>
      </c>
      <c r="AU14" s="316" t="n">
        <v>19</v>
      </c>
      <c r="AV14" s="918" t="n">
        <v>26</v>
      </c>
      <c r="AW14" s="316" t="n">
        <v>2</v>
      </c>
      <c r="AX14" s="316" t="n">
        <v>9</v>
      </c>
      <c r="AY14" s="316" t="n">
        <v>16</v>
      </c>
      <c r="AZ14" s="316" t="n">
        <v>23</v>
      </c>
      <c r="BA14" s="2454" t="n">
        <v>31</v>
      </c>
      <c r="BB14" s="59" t="n"/>
      <c r="BC14" s="64" t="n"/>
      <c r="BD14" s="64" t="n"/>
      <c r="BE14" s="64" t="n"/>
      <c r="BF14" s="64" t="n"/>
      <c r="BG14" s="64" t="n"/>
      <c r="BH14" s="65" t="n"/>
      <c r="BI14" s="1" t="n"/>
      <c r="BJ14" s="1" t="n"/>
      <c r="BK14" s="25" t="n"/>
      <c r="BL14" s="25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20" t="n"/>
      <c r="B15" s="2973" t="n">
        <v>1</v>
      </c>
      <c r="C15" s="2974">
        <f>B15+1</f>
        <v/>
      </c>
      <c r="D15" s="2974">
        <f>C15+1</f>
        <v/>
      </c>
      <c r="E15" s="2974">
        <f>D15+1</f>
        <v/>
      </c>
      <c r="F15" s="2974">
        <f>E15+1</f>
        <v/>
      </c>
      <c r="G15" s="2974">
        <f>F15+1</f>
        <v/>
      </c>
      <c r="H15" s="2974">
        <f>G15+1</f>
        <v/>
      </c>
      <c r="I15" s="2974">
        <f>H15+1</f>
        <v/>
      </c>
      <c r="J15" s="2974">
        <f>I15+1</f>
        <v/>
      </c>
      <c r="K15" s="2974">
        <f>J15+1</f>
        <v/>
      </c>
      <c r="L15" s="2974">
        <f>K15+1</f>
        <v/>
      </c>
      <c r="M15" s="2974">
        <f>L15+1</f>
        <v/>
      </c>
      <c r="N15" s="2974">
        <f>M15+1</f>
        <v/>
      </c>
      <c r="O15" s="2974">
        <f>N15+1</f>
        <v/>
      </c>
      <c r="P15" s="2974">
        <f>O15+1</f>
        <v/>
      </c>
      <c r="Q15" s="2974">
        <f>P15+1</f>
        <v/>
      </c>
      <c r="R15" s="2974">
        <f>Q15+1</f>
        <v/>
      </c>
      <c r="S15" s="2974">
        <f>R15+1</f>
        <v/>
      </c>
      <c r="T15" s="2974">
        <f>S15+1</f>
        <v/>
      </c>
      <c r="U15" s="2974">
        <f>T15+1</f>
        <v/>
      </c>
      <c r="V15" s="2974">
        <f>U15+1</f>
        <v/>
      </c>
      <c r="W15" s="2974">
        <f>V15+1</f>
        <v/>
      </c>
      <c r="X15" s="2974">
        <f>W15+1</f>
        <v/>
      </c>
      <c r="Y15" s="2974">
        <f>X15+1</f>
        <v/>
      </c>
      <c r="Z15" s="2974">
        <f>Y15+1</f>
        <v/>
      </c>
      <c r="AA15" s="2974">
        <f>Z15+1</f>
        <v/>
      </c>
      <c r="AB15" s="2974">
        <f>AA15+1</f>
        <v/>
      </c>
      <c r="AC15" s="2974">
        <f>AB15+1</f>
        <v/>
      </c>
      <c r="AD15" s="2974">
        <f>AC15+1</f>
        <v/>
      </c>
      <c r="AE15" s="2974">
        <f>AD15+1</f>
        <v/>
      </c>
      <c r="AF15" s="2974">
        <f>AE15+1</f>
        <v/>
      </c>
      <c r="AG15" s="2974">
        <f>AF15+1</f>
        <v/>
      </c>
      <c r="AH15" s="2974">
        <f>AG15+1</f>
        <v/>
      </c>
      <c r="AI15" s="2974">
        <f>AH15+1</f>
        <v/>
      </c>
      <c r="AJ15" s="2974">
        <f>AI15+1</f>
        <v/>
      </c>
      <c r="AK15" s="2974">
        <f>AJ15+1</f>
        <v/>
      </c>
      <c r="AL15" s="2974">
        <f>AK15+1</f>
        <v/>
      </c>
      <c r="AM15" s="2974">
        <f>AL15+1</f>
        <v/>
      </c>
      <c r="AN15" s="2974">
        <f>AM15+1</f>
        <v/>
      </c>
      <c r="AO15" s="2974">
        <f>AN15+1</f>
        <v/>
      </c>
      <c r="AP15" s="2974">
        <f>AO15+1</f>
        <v/>
      </c>
      <c r="AQ15" s="2974">
        <f>AP15+1</f>
        <v/>
      </c>
      <c r="AR15" s="2974">
        <f>AQ15+1</f>
        <v/>
      </c>
      <c r="AS15" s="2974">
        <f>AR15+1</f>
        <v/>
      </c>
      <c r="AT15" s="3629" t="n">
        <v>45</v>
      </c>
      <c r="AU15" s="2974" t="n">
        <v>46</v>
      </c>
      <c r="AV15" s="3629" t="n">
        <v>47</v>
      </c>
      <c r="AW15" s="2974" t="n">
        <v>48</v>
      </c>
      <c r="AX15" s="2974" t="n">
        <v>49</v>
      </c>
      <c r="AY15" s="2974" t="n">
        <v>50</v>
      </c>
      <c r="AZ15" s="2974" t="n">
        <v>51</v>
      </c>
      <c r="BA15" s="4273" t="n">
        <v>52</v>
      </c>
      <c r="BB15" s="72" t="n"/>
      <c r="BC15" s="73" t="n"/>
      <c r="BD15" s="73" t="n"/>
      <c r="BE15" s="73" t="n"/>
      <c r="BF15" s="73" t="n"/>
      <c r="BG15" s="73" t="n"/>
      <c r="BH15" s="74" t="n"/>
      <c r="BI15" s="1" t="n"/>
      <c r="BJ15" s="4274" t="n"/>
      <c r="BK15" s="25" t="n"/>
      <c r="BL15" s="25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1462" t="inlineStr">
        <is>
          <t>I</t>
        </is>
      </c>
      <c r="B16" s="77" t="n"/>
      <c r="C16" s="78" t="n"/>
      <c r="D16" s="78" t="n"/>
      <c r="E16" s="78" t="n"/>
      <c r="F16" s="78" t="n"/>
      <c r="G16" s="78" t="n"/>
      <c r="H16" s="79" t="inlineStr">
        <is>
          <t>15</t>
        </is>
      </c>
      <c r="I16" s="78" t="n"/>
      <c r="J16" s="78" t="n"/>
      <c r="K16" s="78" t="n"/>
      <c r="L16" s="78" t="n"/>
      <c r="M16" s="78" t="n"/>
      <c r="N16" s="78" t="n"/>
      <c r="O16" s="78" t="n"/>
      <c r="P16" s="78" t="n"/>
      <c r="Q16" s="79" t="inlineStr">
        <is>
          <t>:</t>
        </is>
      </c>
      <c r="R16" s="79" t="inlineStr">
        <is>
          <t>:</t>
        </is>
      </c>
      <c r="S16" s="80" t="inlineStr">
        <is>
          <t>:</t>
        </is>
      </c>
      <c r="T16" s="80" t="inlineStr">
        <is>
          <t>=</t>
        </is>
      </c>
      <c r="U16" s="80" t="inlineStr">
        <is>
          <t>=</t>
        </is>
      </c>
      <c r="V16" s="80" t="n"/>
      <c r="W16" s="80" t="n"/>
      <c r="X16" s="80" t="n"/>
      <c r="Y16" s="81" t="n"/>
      <c r="Z16" s="79" t="inlineStr">
        <is>
          <t>9</t>
        </is>
      </c>
      <c r="AA16" s="81" t="n"/>
      <c r="AB16" s="81" t="n"/>
      <c r="AC16" s="81" t="n"/>
      <c r="AD16" s="81" t="n"/>
      <c r="AE16" s="79" t="inlineStr">
        <is>
          <t>:</t>
        </is>
      </c>
      <c r="AF16" s="79" t="inlineStr">
        <is>
          <t>:</t>
        </is>
      </c>
      <c r="AG16" s="79" t="inlineStr">
        <is>
          <t>:</t>
        </is>
      </c>
      <c r="AH16" s="80" t="inlineStr">
        <is>
          <t>Х</t>
        </is>
      </c>
      <c r="AI16" s="80" t="inlineStr">
        <is>
          <t>Х</t>
        </is>
      </c>
      <c r="AJ16" s="80" t="inlineStr">
        <is>
          <t>/</t>
        </is>
      </c>
      <c r="AK16" s="80" t="inlineStr">
        <is>
          <t>/</t>
        </is>
      </c>
      <c r="AL16" s="80" t="inlineStr">
        <is>
          <t>/</t>
        </is>
      </c>
      <c r="AM16" s="80" t="inlineStr">
        <is>
          <t>/</t>
        </is>
      </c>
      <c r="AN16" s="80" t="inlineStr">
        <is>
          <t>/</t>
        </is>
      </c>
      <c r="AO16" s="80" t="inlineStr">
        <is>
          <t>/</t>
        </is>
      </c>
      <c r="AP16" s="80" t="inlineStr">
        <is>
          <t>/</t>
        </is>
      </c>
      <c r="AQ16" s="80" t="inlineStr">
        <is>
          <t>/</t>
        </is>
      </c>
      <c r="AR16" s="79" t="inlineStr">
        <is>
          <t>//</t>
        </is>
      </c>
      <c r="AS16" s="82" t="inlineStr">
        <is>
          <t>//</t>
        </is>
      </c>
      <c r="AT16" s="83" t="n"/>
      <c r="AU16" s="79" t="n"/>
      <c r="AV16" s="79" t="n"/>
      <c r="AW16" s="84" t="n"/>
      <c r="AX16" s="84" t="n"/>
      <c r="AY16" s="84" t="n"/>
      <c r="AZ16" s="339" t="n"/>
      <c r="BA16" s="339" t="n"/>
      <c r="BB16" s="4275" t="n">
        <v>24</v>
      </c>
      <c r="BC16" s="4276" t="n">
        <v>6</v>
      </c>
      <c r="BD16" s="4276" t="n">
        <v>2</v>
      </c>
      <c r="BE16" s="4276" t="n">
        <v>8</v>
      </c>
      <c r="BF16" s="4276" t="n">
        <v>2</v>
      </c>
      <c r="BG16" s="4276" t="n">
        <v>2</v>
      </c>
      <c r="BH16" s="4277">
        <f>SUM(BB16:BG16)</f>
        <v/>
      </c>
      <c r="BI16" s="75" t="n"/>
      <c r="BJ16" s="75" t="n"/>
      <c r="BK16" s="75" t="n"/>
      <c r="BL16" s="75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2458" t="inlineStr">
        <is>
          <t>II</t>
        </is>
      </c>
      <c r="B17" s="2459" t="n"/>
      <c r="C17" s="2460" t="n"/>
      <c r="D17" s="2460" t="n"/>
      <c r="E17" s="2460" t="n"/>
      <c r="F17" s="2460" t="n"/>
      <c r="G17" s="2460" t="n"/>
      <c r="H17" s="2460" t="n"/>
      <c r="I17" s="2460" t="n"/>
      <c r="J17" s="2460" t="n"/>
      <c r="K17" s="2460" t="n"/>
      <c r="L17" s="2460" t="n"/>
      <c r="M17" s="2460" t="n"/>
      <c r="N17" s="2460" t="n"/>
      <c r="O17" s="2460" t="n"/>
      <c r="P17" s="2460" t="n"/>
      <c r="Q17" s="2460" t="n"/>
      <c r="R17" s="2460" t="n"/>
      <c r="S17" s="2460" t="n"/>
      <c r="T17" s="2460" t="n"/>
      <c r="U17" s="2460" t="n"/>
      <c r="V17" s="2460" t="n"/>
      <c r="W17" s="2460" t="n"/>
      <c r="X17" s="2460" t="n"/>
      <c r="Y17" s="2460" t="n"/>
      <c r="Z17" s="2460" t="n"/>
      <c r="AA17" s="2460" t="n"/>
      <c r="AB17" s="2460" t="n"/>
      <c r="AC17" s="2460" t="n"/>
      <c r="AD17" s="2855" t="n"/>
      <c r="AE17" s="2855" t="n"/>
      <c r="AF17" s="2855" t="n"/>
      <c r="AG17" s="2855" t="n"/>
      <c r="AH17" s="2855" t="n"/>
      <c r="AI17" s="2460" t="n"/>
      <c r="AJ17" s="2460" t="n"/>
      <c r="AK17" s="2460" t="n"/>
      <c r="AL17" s="2460" t="n"/>
      <c r="AM17" s="2460" t="n"/>
      <c r="AN17" s="2460" t="n"/>
      <c r="AO17" s="2460" t="n"/>
      <c r="AP17" s="2460" t="n"/>
      <c r="AQ17" s="2462" t="n"/>
      <c r="AR17" s="2462" t="n"/>
      <c r="AS17" s="2462" t="n"/>
      <c r="AT17" s="2463" t="n"/>
      <c r="AU17" s="2462" t="n"/>
      <c r="AV17" s="2463" t="n"/>
      <c r="AW17" s="2856" t="n"/>
      <c r="AX17" s="2856" t="n"/>
      <c r="AY17" s="2856" t="n"/>
      <c r="AZ17" s="2856" t="n"/>
      <c r="BA17" s="2462" t="n"/>
      <c r="BB17" s="4278" t="n"/>
      <c r="BC17" s="4279" t="n"/>
      <c r="BD17" s="4279" t="n"/>
      <c r="BE17" s="4279" t="n"/>
      <c r="BF17" s="4279" t="n"/>
      <c r="BG17" s="4279" t="n"/>
      <c r="BH17" s="4280" t="n"/>
      <c r="BI17" s="2860" t="n"/>
      <c r="BJ17" s="2860" t="n"/>
      <c r="BK17" s="75" t="n"/>
      <c r="BL17" s="2860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88" t="n"/>
      <c r="B18" s="88" t="n"/>
      <c r="C18" s="88" t="n"/>
      <c r="D18" s="88" t="n"/>
      <c r="E18" s="88" t="n"/>
      <c r="F18" s="88" t="n"/>
      <c r="G18" s="88" t="n"/>
      <c r="H18" s="88" t="n"/>
      <c r="I18" s="88" t="n"/>
      <c r="J18" s="88" t="n"/>
      <c r="K18" s="88" t="n"/>
      <c r="L18" s="88" t="n"/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8" t="n"/>
      <c r="AJ18" s="88" t="n"/>
      <c r="AK18" s="88" t="n"/>
      <c r="AL18" s="88" t="n"/>
      <c r="AM18" s="88" t="n"/>
      <c r="AN18" s="88" t="n"/>
      <c r="AO18" s="88" t="n"/>
      <c r="AP18" s="89" t="n"/>
      <c r="AQ18" s="89" t="n"/>
      <c r="AR18" s="89" t="n"/>
      <c r="AS18" s="89" t="n"/>
      <c r="AT18" s="89" t="n"/>
      <c r="AU18" s="89" t="n"/>
      <c r="AV18" s="89" t="n"/>
      <c r="AW18" s="89" t="n"/>
      <c r="AX18" s="89" t="n"/>
      <c r="AY18" s="89" t="n"/>
      <c r="AZ18" s="89" t="n"/>
      <c r="BA18" s="89" t="n"/>
      <c r="BB18" s="4275">
        <f>SUM(BB16:BB17)</f>
        <v/>
      </c>
      <c r="BC18" s="4276">
        <f>SUM(BC16:BC17)</f>
        <v/>
      </c>
      <c r="BD18" s="4276">
        <f>SUM(BD16:BD17)</f>
        <v/>
      </c>
      <c r="BE18" s="4276">
        <f>SUM(BE16:BE17)</f>
        <v/>
      </c>
      <c r="BF18" s="4276">
        <f>SUM(BF16:BF17)</f>
        <v/>
      </c>
      <c r="BG18" s="4276" t="n">
        <v>2</v>
      </c>
      <c r="BH18" s="4277">
        <f>SUM(BH16:BH17)</f>
        <v/>
      </c>
      <c r="BI18" s="75" t="n"/>
      <c r="BJ18" s="75" t="n"/>
      <c r="BK18" s="75" t="n"/>
      <c r="BL18" s="75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91" t="inlineStr">
        <is>
          <t>Обозначения:</t>
        </is>
      </c>
      <c r="B19" s="92" t="n"/>
      <c r="C19" s="91" t="n"/>
      <c r="D19" s="91" t="n"/>
      <c r="E19" s="91" t="n"/>
      <c r="F19" s="92" t="n"/>
      <c r="G19" s="93" t="n"/>
      <c r="H19" s="94" t="inlineStr">
        <is>
          <t>−</t>
        </is>
      </c>
      <c r="I19" s="91" t="inlineStr">
        <is>
          <t>теоретическое обучение</t>
        </is>
      </c>
      <c r="J19" s="91" t="n"/>
      <c r="K19" s="91" t="n"/>
      <c r="L19" s="91" t="n"/>
      <c r="M19" s="91" t="n"/>
      <c r="N19" s="91" t="n"/>
      <c r="O19" s="91" t="n"/>
      <c r="P19" s="91" t="n"/>
      <c r="Q19" s="94" t="n"/>
      <c r="R19" s="94" t="n"/>
      <c r="S19" s="90" t="n"/>
      <c r="T19" s="90" t="n"/>
      <c r="U19" s="90" t="n"/>
      <c r="V19" s="90" t="n"/>
      <c r="W19" s="90" t="n"/>
      <c r="X19" s="90" t="n"/>
      <c r="Y19" s="90" t="n"/>
      <c r="Z19" s="90" t="n"/>
      <c r="AA19" s="92" t="n"/>
      <c r="AB19" s="92" t="n"/>
      <c r="AC19" s="95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1" t="n"/>
      <c r="AG19" s="91" t="n"/>
      <c r="AH19" s="91" t="n"/>
      <c r="AI19" s="91" t="n"/>
      <c r="AJ19" s="91" t="n"/>
      <c r="AK19" s="91" t="n"/>
      <c r="AL19" s="91" t="n"/>
      <c r="AM19" s="91" t="n"/>
      <c r="AN19" s="92" t="n"/>
      <c r="AO19" s="92" t="n"/>
      <c r="AP19" s="96" t="inlineStr">
        <is>
          <t>//</t>
        </is>
      </c>
      <c r="AQ19" s="94" t="inlineStr">
        <is>
          <t>−</t>
        </is>
      </c>
      <c r="AR19" s="91" t="inlineStr">
        <is>
          <t>итоговая аттестация</t>
        </is>
      </c>
      <c r="AS19" s="91" t="n"/>
      <c r="AT19" s="91" t="n"/>
      <c r="AU19" s="91" t="n"/>
      <c r="AV19" s="91" t="n"/>
      <c r="AW19" s="91" t="n"/>
      <c r="AX19" s="97" t="n"/>
      <c r="AY19" s="97" t="n"/>
      <c r="AZ19" s="97" t="n"/>
      <c r="BA19" s="97" t="n"/>
      <c r="BB19" s="97" t="n"/>
      <c r="BC19" s="97" t="n"/>
      <c r="BD19" s="90" t="n"/>
      <c r="BE19" s="90" t="n"/>
      <c r="BF19" s="92" t="n"/>
      <c r="BG19" s="92" t="n"/>
      <c r="BH19" s="92" t="n"/>
      <c r="BI19" s="90" t="n"/>
      <c r="BJ19" s="90" t="n"/>
      <c r="BK19" s="90" t="n"/>
      <c r="BL19" s="90" t="n"/>
      <c r="BM19" s="90" t="n"/>
      <c r="BN19" s="9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1" t="n"/>
      <c r="AB20" s="91" t="n"/>
      <c r="AC20" s="91" t="n"/>
      <c r="AD20" s="91" t="n"/>
      <c r="AE20" s="91" t="n"/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1" t="n"/>
      <c r="AO20" s="91" t="n"/>
      <c r="AP20" s="9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1" t="n"/>
      <c r="BB20" s="91" t="n"/>
      <c r="BC20" s="91" t="n"/>
      <c r="BD20" s="91" t="n"/>
      <c r="BE20" s="92" t="n"/>
      <c r="BF20" s="92" t="n"/>
      <c r="BG20" s="92" t="n"/>
      <c r="BH20" s="92" t="n"/>
      <c r="BI20" s="94" t="n"/>
      <c r="BJ20" s="94" t="n"/>
      <c r="BK20" s="91" t="n"/>
      <c r="BL20" s="91" t="n"/>
      <c r="BM20" s="91" t="n"/>
      <c r="BN20" s="9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91" t="n"/>
      <c r="B21" s="91" t="n"/>
      <c r="C21" s="91" t="n"/>
      <c r="D21" s="91" t="n"/>
      <c r="E21" s="91" t="n"/>
      <c r="F21" s="92" t="n"/>
      <c r="G21" s="95" t="inlineStr">
        <is>
          <t>:</t>
        </is>
      </c>
      <c r="H21" s="94" t="inlineStr">
        <is>
          <t>−</t>
        </is>
      </c>
      <c r="I21" s="91" t="inlineStr">
        <is>
          <t>экзаменационная сессия</t>
        </is>
      </c>
      <c r="J21" s="91" t="n"/>
      <c r="K21" s="91" t="n"/>
      <c r="L21" s="91" t="n"/>
      <c r="M21" s="91" t="n"/>
      <c r="N21" s="91" t="n"/>
      <c r="O21" s="91" t="n"/>
      <c r="P21" s="91" t="n"/>
      <c r="Q21" s="94" t="n"/>
      <c r="R21" s="94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2" t="n"/>
      <c r="AB21" s="92" t="n"/>
      <c r="AC21" s="96" t="inlineStr">
        <is>
          <t>/</t>
        </is>
      </c>
      <c r="AD21" s="94" t="inlineStr">
        <is>
          <t>−</t>
        </is>
      </c>
      <c r="AE21" s="91" t="inlineStr">
        <is>
          <t>магистерская диссертация</t>
        </is>
      </c>
      <c r="AF21" s="91" t="n"/>
      <c r="AG21" s="91" t="n"/>
      <c r="AH21" s="97" t="n"/>
      <c r="AI21" s="97" t="n"/>
      <c r="AJ21" s="97" t="n"/>
      <c r="AK21" s="97" t="n"/>
      <c r="AL21" s="92" t="n"/>
      <c r="AM21" s="90" t="n"/>
      <c r="AN21" s="90" t="n"/>
      <c r="AO21" s="92" t="n"/>
      <c r="AP21" s="95" t="inlineStr">
        <is>
          <t>=</t>
        </is>
      </c>
      <c r="AQ21" s="94" t="inlineStr">
        <is>
          <t>−</t>
        </is>
      </c>
      <c r="AR21" s="91" t="inlineStr">
        <is>
          <t>каникулы</t>
        </is>
      </c>
      <c r="AS21" s="91" t="n"/>
      <c r="AT21" s="91" t="n"/>
      <c r="AU21" s="91" t="n"/>
      <c r="AV21" s="91" t="n"/>
      <c r="AW21" s="91" t="n"/>
      <c r="AX21" s="90" t="n"/>
      <c r="AY21" s="90" t="n"/>
      <c r="AZ21" s="90" t="n"/>
      <c r="BA21" s="90" t="n"/>
      <c r="BB21" s="90" t="n"/>
      <c r="BC21" s="90" t="n"/>
      <c r="BD21" s="97" t="n"/>
      <c r="BE21" s="97" t="n"/>
      <c r="BF21" s="97" t="n"/>
      <c r="BG21" s="97" t="n"/>
      <c r="BH21" s="97" t="n"/>
      <c r="BI21" s="97" t="n"/>
      <c r="BJ21" s="91" t="n"/>
      <c r="BK21" s="91" t="n"/>
      <c r="BL21" s="91" t="n"/>
      <c r="BM21" s="91" t="n"/>
      <c r="BN21" s="9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266" t="n"/>
      <c r="B22" s="266" t="n"/>
      <c r="C22" s="266" t="n"/>
      <c r="D22" s="266" t="n"/>
      <c r="E22" s="266" t="n"/>
      <c r="F22" s="1861" t="n"/>
      <c r="G22" s="6" t="n"/>
      <c r="H22" s="6" t="n"/>
      <c r="I22" s="6" t="n"/>
      <c r="J22" s="6" t="n"/>
      <c r="K22" s="6" t="n"/>
      <c r="L22" s="6" t="n"/>
      <c r="M22" s="6" t="n"/>
      <c r="N22" s="6" t="n"/>
      <c r="O22" s="6" t="n"/>
      <c r="P22" s="6" t="n"/>
      <c r="Q22" s="6" t="n"/>
      <c r="R22" s="6" t="n"/>
      <c r="S22" s="266" t="n"/>
      <c r="T22" s="266" t="n"/>
      <c r="U22" s="266" t="n"/>
      <c r="V22" s="266" t="n"/>
      <c r="W22" s="266" t="n"/>
      <c r="X22" s="266" t="n"/>
      <c r="Y22" s="266" t="n"/>
      <c r="Z22" s="266" t="n"/>
      <c r="AA22" s="1861" t="n"/>
      <c r="AB22" s="1861" t="n"/>
      <c r="AC22" s="6" t="n"/>
      <c r="AD22" s="6" t="n"/>
      <c r="AE22" s="266" t="n"/>
      <c r="AF22" s="266" t="n"/>
      <c r="AG22" s="266" t="n"/>
      <c r="AH22" s="266" t="n"/>
      <c r="AI22" s="266" t="n"/>
      <c r="AJ22" s="266" t="n"/>
      <c r="AK22" s="266" t="n"/>
      <c r="AL22" s="266" t="n"/>
      <c r="AM22" s="266" t="n"/>
      <c r="AN22" s="1861" t="n"/>
      <c r="AO22" s="1861" t="n"/>
      <c r="AP22" s="2025" t="n"/>
      <c r="AQ22" s="6" t="n"/>
      <c r="AR22" s="266" t="n"/>
      <c r="AS22" s="266" t="n"/>
      <c r="AT22" s="266" t="n"/>
      <c r="AU22" s="266" t="n"/>
      <c r="AV22" s="266" t="n"/>
      <c r="AW22" s="266" t="n"/>
      <c r="AX22" s="294" t="n"/>
      <c r="AY22" s="294" t="n"/>
      <c r="AZ22" s="294" t="n"/>
      <c r="BA22" s="294" t="n"/>
      <c r="BB22" s="294" t="n"/>
      <c r="BC22" s="294" t="n"/>
      <c r="BD22" s="294" t="n"/>
      <c r="BE22" s="294" t="n"/>
      <c r="BF22" s="294" t="n"/>
      <c r="BG22" s="294" t="n"/>
      <c r="BH22" s="294" t="n"/>
      <c r="BI22" s="294" t="n"/>
      <c r="BJ22" s="266" t="n"/>
      <c r="BK22" s="266" t="n"/>
      <c r="BL22" s="266" t="n"/>
      <c r="BM22" s="266" t="n"/>
      <c r="BN22" s="266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43" t="inlineStr">
        <is>
          <t>III. План образовательного процесса</t>
        </is>
      </c>
      <c r="B23" s="44" t="n"/>
      <c r="C23" s="44" t="n"/>
      <c r="D23" s="44" t="n"/>
      <c r="E23" s="44" t="n"/>
      <c r="F23" s="44" t="n"/>
      <c r="G23" s="44" t="n"/>
      <c r="H23" s="44" t="n"/>
      <c r="I23" s="44" t="n"/>
      <c r="J23" s="44" t="n"/>
      <c r="K23" s="44" t="n"/>
      <c r="L23" s="44" t="n"/>
      <c r="M23" s="44" t="n"/>
      <c r="N23" s="44" t="n"/>
      <c r="O23" s="44" t="n"/>
      <c r="P23" s="44" t="n"/>
      <c r="Q23" s="44" t="n"/>
      <c r="R23" s="44" t="n"/>
      <c r="S23" s="44" t="n"/>
      <c r="T23" s="44" t="n"/>
      <c r="U23" s="4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  <c r="AH23" s="44" t="n"/>
      <c r="AI23" s="44" t="n"/>
      <c r="AJ23" s="44" t="n"/>
      <c r="AK23" s="44" t="n"/>
      <c r="AL23" s="44" t="n"/>
      <c r="AM23" s="44" t="n"/>
      <c r="AN23" s="44" t="n"/>
      <c r="AO23" s="44" t="n"/>
      <c r="AP23" s="44" t="n"/>
      <c r="AQ23" s="44" t="n"/>
      <c r="AR23" s="44" t="n"/>
      <c r="AS23" s="44" t="n"/>
      <c r="AT23" s="44" t="n"/>
      <c r="AU23" s="44" t="n"/>
      <c r="AV23" s="44" t="n"/>
      <c r="AW23" s="44" t="n"/>
      <c r="AX23" s="44" t="n"/>
      <c r="AY23" s="44" t="n"/>
      <c r="AZ23" s="44" t="n"/>
      <c r="BA23" s="44" t="n"/>
      <c r="BB23" s="44" t="n"/>
      <c r="BC23" s="44" t="n"/>
      <c r="BD23" s="44" t="n"/>
      <c r="BE23" s="44" t="n"/>
      <c r="BF23" s="44" t="n"/>
      <c r="BG23" s="44" t="n"/>
      <c r="BH23" s="44" t="n"/>
      <c r="BI23" s="19" t="n"/>
      <c r="BJ23" s="19" t="n"/>
      <c r="BK23" s="19" t="n"/>
      <c r="BL23" s="19" t="n"/>
      <c r="BM23" s="19" t="n"/>
      <c r="BN23" s="19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1733" t="inlineStr">
        <is>
          <t>№
п/п</t>
        </is>
      </c>
      <c r="B24" s="1734" t="n"/>
      <c r="C24" s="103" t="inlineStr">
        <is>
          <t>Название модуля, учебной дисциплины, курсового проекта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1" t="n"/>
      <c r="Y24" s="101" t="n"/>
      <c r="Z24" s="101" t="n"/>
      <c r="AA24" s="101" t="n"/>
      <c r="AB24" s="101" t="n"/>
      <c r="AC24" s="104" t="n"/>
      <c r="AD24" s="1739" t="inlineStr">
        <is>
          <t>Экзамены</t>
        </is>
      </c>
      <c r="AE24" s="1734" t="n"/>
      <c r="AF24" s="1735" t="inlineStr">
        <is>
          <t>Зачеты</t>
        </is>
      </c>
      <c r="AG24" s="1734" t="n"/>
      <c r="AH24" s="1736" t="inlineStr">
        <is>
          <t>Количество академических часов</t>
        </is>
      </c>
      <c r="AI24" s="108" t="n"/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08" t="n"/>
      <c r="AS24" s="1737" t="n"/>
      <c r="AT24" s="942" t="inlineStr">
        <is>
          <t>Распределение по курсам и семестрам</t>
        </is>
      </c>
      <c r="AU24" s="108" t="n"/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48" t="n"/>
      <c r="BF24" s="103" t="inlineStr">
        <is>
          <t>Код компетенции</t>
        </is>
      </c>
      <c r="BG24" s="101" t="n"/>
      <c r="BH24" s="104" t="n"/>
      <c r="BI24" s="599" t="inlineStr">
        <is>
          <t>Учебная дисциплина закреплена за кафедрой</t>
        </is>
      </c>
      <c r="BJ24" s="25" t="n"/>
      <c r="BK24" s="25" t="n"/>
      <c r="BL24" s="25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112" t="n"/>
      <c r="B25" s="1738" t="n"/>
      <c r="C25" s="112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14" t="n"/>
      <c r="AD25" s="112" t="n"/>
      <c r="AE25" s="1738" t="n"/>
      <c r="AF25" s="1" t="n"/>
      <c r="AG25" s="1738" t="n"/>
      <c r="AH25" s="1739" t="inlineStr">
        <is>
          <t>Всего</t>
        </is>
      </c>
      <c r="AI25" s="1734" t="n"/>
      <c r="AJ25" s="1740" t="inlineStr">
        <is>
          <t>Аудиторных</t>
        </is>
      </c>
      <c r="AK25" s="1734" t="n"/>
      <c r="AL25" s="3319" t="inlineStr">
        <is>
          <t>Из них</t>
        </is>
      </c>
      <c r="AM25" s="108" t="n"/>
      <c r="AN25" s="108" t="n"/>
      <c r="AO25" s="108" t="n"/>
      <c r="AP25" s="108" t="n"/>
      <c r="AQ25" s="108" t="n"/>
      <c r="AR25" s="108" t="n"/>
      <c r="AS25" s="1737" t="n"/>
      <c r="AT25" s="2362" t="inlineStr">
        <is>
          <t>I курс</t>
        </is>
      </c>
      <c r="AU25" s="108" t="n"/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48" t="n"/>
      <c r="BF25" s="112" t="n"/>
      <c r="BG25" s="1" t="n"/>
      <c r="BH25" s="114" t="n"/>
      <c r="BI25" s="112" t="n"/>
      <c r="BJ25" s="25" t="n"/>
      <c r="BK25" s="25" t="n"/>
      <c r="BL25" s="25" t="n"/>
      <c r="BM25" s="1" t="n"/>
      <c r="BN25" s="1" t="n"/>
      <c r="BO25" s="1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14" t="n"/>
      <c r="AD26" s="112" t="n"/>
      <c r="AE26" s="1738" t="n"/>
      <c r="AF26" s="1" t="n"/>
      <c r="AG26" s="1738" t="n"/>
      <c r="AH26" s="112" t="n"/>
      <c r="AI26" s="1738" t="n"/>
      <c r="AJ26" s="116" t="n"/>
      <c r="AK26" s="1738" t="n"/>
      <c r="AL26" s="1742" t="inlineStr">
        <is>
          <t>Лекции</t>
        </is>
      </c>
      <c r="AM26" s="53" t="n"/>
      <c r="AN26" s="1743" t="inlineStr">
        <is>
          <t>Лабораторные</t>
        </is>
      </c>
      <c r="AO26" s="53" t="n"/>
      <c r="AP26" s="1743" t="inlineStr">
        <is>
          <t>Практические</t>
        </is>
      </c>
      <c r="AQ26" s="53" t="n"/>
      <c r="AR26" s="1743" t="inlineStr">
        <is>
          <t>Семинарские</t>
        </is>
      </c>
      <c r="AS26" s="53" t="n"/>
      <c r="AT26" s="105" t="inlineStr">
        <is>
          <t>1 семестр</t>
        </is>
      </c>
      <c r="AU26" s="123" t="n"/>
      <c r="AV26" s="123" t="n"/>
      <c r="AW26" s="123" t="n"/>
      <c r="AX26" s="123" t="n"/>
      <c r="AY26" s="124" t="n"/>
      <c r="AZ26" s="744" t="inlineStr">
        <is>
          <t>2 семестр</t>
        </is>
      </c>
      <c r="BA26" s="123" t="n"/>
      <c r="BB26" s="123" t="n"/>
      <c r="BC26" s="123" t="n"/>
      <c r="BD26" s="123" t="n"/>
      <c r="BE26" s="161" t="n"/>
      <c r="BF26" s="112" t="n"/>
      <c r="BG26" s="1" t="n"/>
      <c r="BH26" s="114" t="n"/>
      <c r="BI26" s="112" t="n"/>
      <c r="BJ26" s="25" t="n"/>
      <c r="BK26" s="25" t="n"/>
      <c r="BL26" s="25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14" t="n"/>
      <c r="AD27" s="112" t="n"/>
      <c r="AE27" s="1738" t="n"/>
      <c r="AF27" s="1" t="n"/>
      <c r="AG27" s="1738" t="n"/>
      <c r="AH27" s="112" t="n"/>
      <c r="AI27" s="1738" t="n"/>
      <c r="AJ27" s="116" t="n"/>
      <c r="AK27" s="1738" t="n"/>
      <c r="AL27" s="1" t="n"/>
      <c r="AM27" s="115" t="n"/>
      <c r="AN27" s="116" t="n"/>
      <c r="AO27" s="115" t="n"/>
      <c r="AP27" s="116" t="n"/>
      <c r="AQ27" s="115" t="n"/>
      <c r="AR27" s="116" t="n"/>
      <c r="AS27" s="115" t="n"/>
      <c r="AT27" s="125" t="n">
        <v>15</v>
      </c>
      <c r="AU27" s="126" t="n"/>
      <c r="AV27" s="1088" t="inlineStr">
        <is>
          <t>недель</t>
        </is>
      </c>
      <c r="AW27" s="126" t="n"/>
      <c r="AX27" s="126" t="n"/>
      <c r="AY27" s="1089" t="n"/>
      <c r="AZ27" s="605" t="n">
        <v>9</v>
      </c>
      <c r="BA27" s="126" t="n"/>
      <c r="BB27" s="189" t="inlineStr">
        <is>
          <t>недель</t>
        </is>
      </c>
      <c r="BC27" s="126" t="n"/>
      <c r="BD27" s="126" t="n"/>
      <c r="BE27" s="175" t="n"/>
      <c r="BF27" s="112" t="n"/>
      <c r="BG27" s="1" t="n"/>
      <c r="BH27" s="114" t="n"/>
      <c r="BI27" s="112" t="n"/>
      <c r="BJ27" s="25" t="n"/>
      <c r="BK27" s="25" t="n"/>
      <c r="BL27" s="25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744" t="n"/>
      <c r="B28" s="1745" t="n"/>
      <c r="C28" s="136" t="n"/>
      <c r="D28" s="44" t="n"/>
      <c r="E28" s="44" t="n"/>
      <c r="F28" s="44" t="n"/>
      <c r="G28" s="44" t="n"/>
      <c r="H28" s="44" t="n"/>
      <c r="I28" s="44" t="n"/>
      <c r="J28" s="44" t="n"/>
      <c r="K28" s="44" t="n"/>
      <c r="L28" s="44" t="n"/>
      <c r="M28" s="44" t="n"/>
      <c r="N28" s="44" t="n"/>
      <c r="O28" s="44" t="n"/>
      <c r="P28" s="44" t="n"/>
      <c r="Q28" s="44" t="n"/>
      <c r="R28" s="44" t="n"/>
      <c r="S28" s="44" t="n"/>
      <c r="T28" s="44" t="n"/>
      <c r="U28" s="44" t="n"/>
      <c r="V28" s="44" t="n"/>
      <c r="W28" s="44" t="n"/>
      <c r="X28" s="44" t="n"/>
      <c r="Y28" s="44" t="n"/>
      <c r="Z28" s="44" t="n"/>
      <c r="AA28" s="44" t="n"/>
      <c r="AB28" s="44" t="n"/>
      <c r="AC28" s="137" t="n"/>
      <c r="AD28" s="1744" t="n"/>
      <c r="AE28" s="1745" t="n"/>
      <c r="AF28" s="1746" t="n"/>
      <c r="AG28" s="1745" t="n"/>
      <c r="AH28" s="1744" t="n"/>
      <c r="AI28" s="1745" t="n"/>
      <c r="AJ28" s="1747" t="n"/>
      <c r="AK28" s="1745" t="n"/>
      <c r="AL28" s="1746" t="n"/>
      <c r="AM28" s="1748" t="n"/>
      <c r="AN28" s="1747" t="n"/>
      <c r="AO28" s="1748" t="n"/>
      <c r="AP28" s="1747" t="n"/>
      <c r="AQ28" s="1748" t="n"/>
      <c r="AR28" s="1747" t="n"/>
      <c r="AS28" s="1748" t="n"/>
      <c r="AT28" s="4281" t="inlineStr">
        <is>
          <t>Всего часов</t>
        </is>
      </c>
      <c r="AU28" s="249" t="n"/>
      <c r="AV28" s="4282" t="inlineStr">
        <is>
          <t>Ауд.часов</t>
        </is>
      </c>
      <c r="AW28" s="249" t="n"/>
      <c r="AX28" s="4282" t="inlineStr">
        <is>
          <t>Зач.единиц</t>
        </is>
      </c>
      <c r="AY28" s="249" t="n"/>
      <c r="AZ28" s="4283" t="inlineStr">
        <is>
          <t>Всего часов</t>
        </is>
      </c>
      <c r="BA28" s="249" t="n"/>
      <c r="BB28" s="4282" t="inlineStr">
        <is>
          <t>Ауд.часов</t>
        </is>
      </c>
      <c r="BC28" s="249" t="n"/>
      <c r="BD28" s="4282" t="inlineStr">
        <is>
          <t>Зач.единиц</t>
        </is>
      </c>
      <c r="BE28" s="249" t="n"/>
      <c r="BF28" s="136" t="n"/>
      <c r="BG28" s="44" t="n"/>
      <c r="BH28" s="137" t="n"/>
      <c r="BI28" s="112" t="n"/>
      <c r="BJ28" s="25" t="n"/>
      <c r="BK28" s="25" t="n"/>
      <c r="BL28" s="25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751" t="n">
        <v>1</v>
      </c>
      <c r="B29" s="1737" t="n"/>
      <c r="C29" s="1238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08" t="n"/>
      <c r="Y29" s="108" t="n"/>
      <c r="Z29" s="108" t="n"/>
      <c r="AA29" s="108" t="n"/>
      <c r="AB29" s="108" t="n"/>
      <c r="AC29" s="148" t="n"/>
      <c r="AD29" s="1752" t="n"/>
      <c r="AE29" s="1753" t="n"/>
      <c r="AF29" s="1754" t="n"/>
      <c r="AG29" s="1754" t="n"/>
      <c r="AH29" s="1759">
        <f>AH30+AH33</f>
        <v/>
      </c>
      <c r="AI29" s="109" t="n"/>
      <c r="AJ29" s="1756">
        <f>AJ30+AJ33</f>
        <v/>
      </c>
      <c r="AK29" s="148" t="n"/>
      <c r="AL29" s="1757">
        <f>AL30+AL33</f>
        <v/>
      </c>
      <c r="AM29" s="109" t="n"/>
      <c r="AN29" s="1758">
        <f>AN30+AN33</f>
        <v/>
      </c>
      <c r="AO29" s="109" t="n"/>
      <c r="AP29" s="1758">
        <f>AP30+AP33</f>
        <v/>
      </c>
      <c r="AQ29" s="109" t="n"/>
      <c r="AR29" s="382">
        <f>SUM(AR30:AS35)</f>
        <v/>
      </c>
      <c r="AS29" s="109" t="n"/>
      <c r="AT29" s="1759">
        <f>AT30+AT33</f>
        <v/>
      </c>
      <c r="AU29" s="109" t="n"/>
      <c r="AV29" s="1758">
        <f>AV30+AV33</f>
        <v/>
      </c>
      <c r="AW29" s="109" t="n"/>
      <c r="AX29" s="1758">
        <f>AX30+AX33</f>
        <v/>
      </c>
      <c r="AY29" s="109" t="n"/>
      <c r="AZ29" s="1758">
        <f>AZ30+AZ33</f>
        <v/>
      </c>
      <c r="BA29" s="109" t="n"/>
      <c r="BB29" s="382">
        <f>SUM(BC30:BC35)</f>
        <v/>
      </c>
      <c r="BC29" s="109" t="n"/>
      <c r="BD29" s="1758">
        <f>BD30+BD33</f>
        <v/>
      </c>
      <c r="BE29" s="109" t="n"/>
      <c r="BF29" s="2994" t="n"/>
      <c r="BG29" s="108" t="n"/>
      <c r="BH29" s="1737" t="n"/>
      <c r="BI29" s="1070" t="n"/>
      <c r="BJ29" s="25" t="n"/>
      <c r="BK29" s="25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25" t="n"/>
      <c r="BW29" s="25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761" t="inlineStr">
        <is>
          <t xml:space="preserve">1.1 </t>
        </is>
      </c>
      <c r="B30" s="1762" t="n"/>
      <c r="C30" s="1186" t="inlineStr">
        <is>
          <t>Модуль "Моделирование и анализ"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/>
      <c r="Z30" s="123" t="n"/>
      <c r="AA30" s="123" t="n"/>
      <c r="AB30" s="123" t="n"/>
      <c r="AC30" s="161" t="n"/>
      <c r="AD30" s="171" t="n"/>
      <c r="AE30" s="161" t="n"/>
      <c r="AF30" s="171" t="n"/>
      <c r="AG30" s="161" t="n"/>
      <c r="AH30" s="2499">
        <f>SUM(AH31:AI32)</f>
        <v/>
      </c>
      <c r="AI30" s="1762" t="n"/>
      <c r="AJ30" s="2480">
        <f>SUM(AJ31:AK32)</f>
        <v/>
      </c>
      <c r="AK30" s="1766" t="n"/>
      <c r="AL30" s="1768">
        <f>SUM(AL31:AM32)</f>
        <v/>
      </c>
      <c r="AM30" s="124" t="n"/>
      <c r="AN30" s="4284" t="n"/>
      <c r="AO30" s="3147" t="n"/>
      <c r="AP30" s="4285">
        <f>SUM(AP31:AQ32)</f>
        <v/>
      </c>
      <c r="AQ30" s="3147" t="n"/>
      <c r="AR30" s="4284" t="n"/>
      <c r="AS30" s="3147" t="n"/>
      <c r="AT30" s="167">
        <f>SUM(AT31:AU32)</f>
        <v/>
      </c>
      <c r="AU30" s="124" t="n"/>
      <c r="AV30" s="4285">
        <f>SUM(AV31:AW32)</f>
        <v/>
      </c>
      <c r="AW30" s="3147" t="n"/>
      <c r="AX30" s="4285">
        <f>SUM(AX31:AY32)</f>
        <v/>
      </c>
      <c r="AY30" s="3147" t="n"/>
      <c r="AZ30" s="4284" t="n"/>
      <c r="BA30" s="3147" t="n"/>
      <c r="BB30" s="4284" t="n"/>
      <c r="BC30" s="3147" t="n"/>
      <c r="BD30" s="4284" t="n"/>
      <c r="BE30" s="3147" t="n"/>
      <c r="BF30" s="2999" t="n"/>
      <c r="BG30" s="123" t="n"/>
      <c r="BH30" s="1762" t="n"/>
      <c r="BI30" s="1070" t="n"/>
      <c r="BJ30" s="25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69" t="inlineStr">
        <is>
          <t>1.1.1</t>
        </is>
      </c>
      <c r="B31" s="1770" t="n"/>
      <c r="C31" s="1170" t="inlineStr">
        <is>
          <t>Твердотельное 3D моделирование, анализ и оптимизация объектов</t>
        </is>
      </c>
      <c r="D31" s="131" t="n"/>
      <c r="E31" s="131" t="n"/>
      <c r="F31" s="131" t="n"/>
      <c r="G31" s="131" t="n"/>
      <c r="H31" s="131" t="n"/>
      <c r="I31" s="131" t="n"/>
      <c r="J31" s="131" t="n"/>
      <c r="K31" s="131" t="n"/>
      <c r="L31" s="131" t="n"/>
      <c r="M31" s="131" t="n"/>
      <c r="N31" s="131" t="n"/>
      <c r="O31" s="131" t="n"/>
      <c r="P31" s="131" t="n"/>
      <c r="Q31" s="131" t="n"/>
      <c r="R31" s="131" t="n"/>
      <c r="S31" s="131" t="n"/>
      <c r="T31" s="131" t="n"/>
      <c r="U31" s="131" t="n"/>
      <c r="V31" s="131" t="n"/>
      <c r="W31" s="131" t="n"/>
      <c r="X31" s="131" t="n"/>
      <c r="Y31" s="131" t="n"/>
      <c r="Z31" s="131" t="n"/>
      <c r="AA31" s="131" t="n"/>
      <c r="AB31" s="131" t="n"/>
      <c r="AC31" s="132" t="n"/>
      <c r="AD31" s="1771" t="n">
        <v>1</v>
      </c>
      <c r="AE31" s="1770" t="n"/>
      <c r="AF31" s="182" t="n"/>
      <c r="AG31" s="175" t="n"/>
      <c r="AH31" s="1772">
        <f>AT31+AZ31</f>
        <v/>
      </c>
      <c r="AI31" s="1770" t="n"/>
      <c r="AJ31" s="1773">
        <f>AL31+AN31+AP31+AR31</f>
        <v/>
      </c>
      <c r="AK31" s="1770" t="n"/>
      <c r="AL31" s="1088" t="n">
        <v>8</v>
      </c>
      <c r="AM31" s="1089" t="n"/>
      <c r="AN31" s="93" t="n"/>
      <c r="AO31" s="128" t="n"/>
      <c r="AP31" s="93" t="n">
        <v>36</v>
      </c>
      <c r="AQ31" s="128" t="n"/>
      <c r="AR31" s="93" t="n"/>
      <c r="AS31" s="128" t="n"/>
      <c r="AT31" s="177">
        <f>AX31*36</f>
        <v/>
      </c>
      <c r="AU31" s="128" t="n"/>
      <c r="AV31" s="93">
        <f>AJ31</f>
        <v/>
      </c>
      <c r="AW31" s="128" t="n"/>
      <c r="AX31" s="93" t="n">
        <v>3</v>
      </c>
      <c r="AY31" s="128" t="n"/>
      <c r="AZ31" s="93" t="n"/>
      <c r="BA31" s="128" t="n"/>
      <c r="BB31" s="93" t="n"/>
      <c r="BC31" s="128" t="n"/>
      <c r="BD31" s="93" t="n"/>
      <c r="BE31" s="128" t="n"/>
      <c r="BF31" s="1807" t="inlineStr">
        <is>
          <t>УПК-1</t>
        </is>
      </c>
      <c r="BG31" s="126" t="n"/>
      <c r="BH31" s="1770" t="n"/>
      <c r="BI31" s="1070" t="inlineStr">
        <is>
          <t>МиК</t>
        </is>
      </c>
      <c r="BJ31" s="25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1769" t="inlineStr">
        <is>
          <t>1.1.2</t>
        </is>
      </c>
      <c r="B32" s="1770" t="n"/>
      <c r="C32" s="1170" t="inlineStr">
        <is>
          <t>Моделирование и оптимизация технологических процессов</t>
        </is>
      </c>
      <c r="D32" s="131" t="n"/>
      <c r="E32" s="131" t="n"/>
      <c r="F32" s="131" t="n"/>
      <c r="G32" s="131" t="n"/>
      <c r="H32" s="131" t="n"/>
      <c r="I32" s="131" t="n"/>
      <c r="J32" s="131" t="n"/>
      <c r="K32" s="131" t="n"/>
      <c r="L32" s="131" t="n"/>
      <c r="M32" s="131" t="n"/>
      <c r="N32" s="131" t="n"/>
      <c r="O32" s="131" t="n"/>
      <c r="P32" s="131" t="n"/>
      <c r="Q32" s="131" t="n"/>
      <c r="R32" s="131" t="n"/>
      <c r="S32" s="131" t="n"/>
      <c r="T32" s="131" t="n"/>
      <c r="U32" s="131" t="n"/>
      <c r="V32" s="131" t="n"/>
      <c r="W32" s="131" t="n"/>
      <c r="X32" s="131" t="n"/>
      <c r="Y32" s="131" t="n"/>
      <c r="Z32" s="131" t="n"/>
      <c r="AA32" s="131" t="n"/>
      <c r="AB32" s="131" t="n"/>
      <c r="AC32" s="132" t="n"/>
      <c r="AD32" s="1771" t="n"/>
      <c r="AE32" s="1770" t="n"/>
      <c r="AF32" s="182" t="n">
        <v>1</v>
      </c>
      <c r="AG32" s="175" t="n"/>
      <c r="AH32" s="1772">
        <f>AZ32+AT32</f>
        <v/>
      </c>
      <c r="AI32" s="1770" t="n"/>
      <c r="AJ32" s="1773">
        <f>AL32+AN32+AP32+AR32</f>
        <v/>
      </c>
      <c r="AK32" s="1770" t="n"/>
      <c r="AL32" s="1088" t="n">
        <v>16</v>
      </c>
      <c r="AM32" s="1089" t="n"/>
      <c r="AN32" s="93" t="n"/>
      <c r="AO32" s="128" t="n"/>
      <c r="AP32" s="93" t="n">
        <v>80</v>
      </c>
      <c r="AQ32" s="128" t="n"/>
      <c r="AR32" s="93" t="n"/>
      <c r="AS32" s="128" t="n"/>
      <c r="AT32" s="177">
        <f>AX32*36</f>
        <v/>
      </c>
      <c r="AU32" s="128" t="n"/>
      <c r="AV32" s="93" t="n">
        <v>96</v>
      </c>
      <c r="AW32" s="128" t="n"/>
      <c r="AX32" s="93" t="n">
        <v>6</v>
      </c>
      <c r="AY32" s="128" t="n"/>
      <c r="AZ32" s="93" t="n"/>
      <c r="BA32" s="128" t="n"/>
      <c r="BB32" s="93" t="n"/>
      <c r="BC32" s="128" t="n"/>
      <c r="BD32" s="93" t="n"/>
      <c r="BE32" s="128" t="n"/>
      <c r="BF32" s="1807" t="inlineStr">
        <is>
          <t>УПК-2</t>
        </is>
      </c>
      <c r="BG32" s="126" t="n"/>
      <c r="BH32" s="1770" t="n"/>
      <c r="BI32" s="1070" t="inlineStr">
        <is>
          <t xml:space="preserve">ТДП </t>
        </is>
      </c>
      <c r="BJ32" s="25" t="n"/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25" t="n"/>
      <c r="BW32" s="25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216" t="inlineStr">
        <is>
          <t>1.2</t>
        </is>
      </c>
      <c r="B33" s="175" t="n"/>
      <c r="C33" s="1190" t="inlineStr">
        <is>
          <t>Модуль "Научно-исследовательская работа"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1" t="n"/>
      <c r="V33" s="131" t="n"/>
      <c r="W33" s="131" t="n"/>
      <c r="X33" s="131" t="n"/>
      <c r="Y33" s="131" t="n"/>
      <c r="Z33" s="131" t="n"/>
      <c r="AA33" s="131" t="n"/>
      <c r="AB33" s="131" t="n"/>
      <c r="AC33" s="132" t="n"/>
      <c r="AD33" s="182" t="n"/>
      <c r="AE33" s="175" t="n"/>
      <c r="AF33" s="182" t="n"/>
      <c r="AG33" s="175" t="n"/>
      <c r="AH33" s="1775">
        <f>SUM(AH34:AI35)</f>
        <v/>
      </c>
      <c r="AI33" s="1770" t="n"/>
      <c r="AJ33" s="847">
        <f>SUM(AJ34:AK35)</f>
        <v/>
      </c>
      <c r="AK33" s="175" t="n"/>
      <c r="AL33" s="1591">
        <f>SUM(AL34:AM35)</f>
        <v/>
      </c>
      <c r="AM33" s="1089" t="n"/>
      <c r="AN33" s="95">
        <f>SUM(AN34:AO35)</f>
        <v/>
      </c>
      <c r="AO33" s="128" t="n"/>
      <c r="AP33" s="93" t="n"/>
      <c r="AQ33" s="128" t="n"/>
      <c r="AR33" s="93" t="n"/>
      <c r="AS33" s="128" t="n"/>
      <c r="AT33" s="188">
        <f>SUM(AT34:AU35)</f>
        <v/>
      </c>
      <c r="AU33" s="128" t="n"/>
      <c r="AV33" s="95">
        <f>SUM(AV34:AW35)</f>
        <v/>
      </c>
      <c r="AW33" s="128" t="n"/>
      <c r="AX33" s="95">
        <f>SUM(AX34:AY35)</f>
        <v/>
      </c>
      <c r="AY33" s="128" t="n"/>
      <c r="AZ33" s="95">
        <f>SUM(AZ34:BA35)</f>
        <v/>
      </c>
      <c r="BA33" s="128" t="n"/>
      <c r="BB33" s="95" t="n"/>
      <c r="BC33" s="128" t="n"/>
      <c r="BD33" s="95">
        <f>SUM(BD34:BE35)</f>
        <v/>
      </c>
      <c r="BE33" s="128" t="n"/>
      <c r="BF33" s="2516" t="n"/>
      <c r="BG33" s="126" t="n"/>
      <c r="BH33" s="1770" t="n"/>
      <c r="BI33" s="1777" t="n"/>
      <c r="BJ33" s="27" t="n"/>
      <c r="BK33" s="27" t="n"/>
      <c r="BL33" s="27" t="n"/>
      <c r="BM33" s="27" t="n"/>
      <c r="BN33" s="27" t="n"/>
      <c r="BO33" s="27" t="n"/>
      <c r="BP33" s="27" t="n"/>
      <c r="BQ33" s="27" t="n"/>
      <c r="BR33" s="27" t="n"/>
      <c r="BS33" s="27" t="n"/>
      <c r="BT33" s="27" t="n"/>
      <c r="BU33" s="27" t="n"/>
      <c r="BV33" s="27" t="n"/>
      <c r="BW33" s="27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1769" t="inlineStr">
        <is>
          <t>1.2.1</t>
        </is>
      </c>
      <c r="B34" s="1770" t="n"/>
      <c r="C34" s="1170" t="inlineStr">
        <is>
          <t>Научно-исследовательский семинар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1" t="n"/>
      <c r="X34" s="131" t="n"/>
      <c r="Y34" s="131" t="n"/>
      <c r="Z34" s="131" t="n"/>
      <c r="AA34" s="131" t="n"/>
      <c r="AB34" s="131" t="n"/>
      <c r="AC34" s="132" t="n"/>
      <c r="AD34" s="218" t="n"/>
      <c r="AE34" s="175" t="n"/>
      <c r="AF34" s="182" t="n">
        <v>1.2</v>
      </c>
      <c r="AG34" s="175" t="n"/>
      <c r="AH34" s="1772">
        <f>AT34+AZ34</f>
        <v/>
      </c>
      <c r="AI34" s="1770" t="n"/>
      <c r="AJ34" s="1776" t="n"/>
      <c r="AK34" s="1770" t="n"/>
      <c r="AL34" s="1591" t="n"/>
      <c r="AM34" s="1089" t="n"/>
      <c r="AN34" s="95" t="n"/>
      <c r="AO34" s="128" t="n"/>
      <c r="AP34" s="95" t="n"/>
      <c r="AQ34" s="128" t="n"/>
      <c r="AR34" s="95" t="n"/>
      <c r="AS34" s="128" t="n"/>
      <c r="AT34" s="177">
        <f>AX34*36</f>
        <v/>
      </c>
      <c r="AU34" s="128" t="n"/>
      <c r="AV34" s="95" t="n"/>
      <c r="AW34" s="128" t="n"/>
      <c r="AX34" s="93" t="n">
        <v>3</v>
      </c>
      <c r="AY34" s="128" t="n"/>
      <c r="AZ34" s="93" t="n">
        <v>90</v>
      </c>
      <c r="BA34" s="128" t="n"/>
      <c r="BB34" s="95" t="n"/>
      <c r="BC34" s="128" t="n"/>
      <c r="BD34" s="93" t="n">
        <v>3</v>
      </c>
      <c r="BE34" s="128" t="n"/>
      <c r="BF34" s="2516" t="inlineStr">
        <is>
          <t>УК-1,4,5,6</t>
        </is>
      </c>
      <c r="BG34" s="126" t="n"/>
      <c r="BH34" s="1770" t="n"/>
      <c r="BI34" s="4286" t="inlineStr">
        <is>
          <t>ТДП, ТДИД,    ДОСИ</t>
        </is>
      </c>
      <c r="BJ34" s="27" t="n"/>
      <c r="BK34" s="27" t="n"/>
      <c r="BL34" s="27" t="n"/>
      <c r="BM34" s="27" t="n"/>
      <c r="BN34" s="27" t="n"/>
      <c r="BO34" s="27" t="n"/>
      <c r="BP34" s="27" t="n"/>
      <c r="BQ34" s="27" t="n"/>
      <c r="BR34" s="27" t="n"/>
      <c r="BS34" s="27" t="n"/>
      <c r="BT34" s="27" t="n"/>
      <c r="BU34" s="27" t="n"/>
      <c r="BV34" s="27" t="n"/>
      <c r="BW34" s="27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1781" t="inlineStr">
        <is>
          <t>1.2.2</t>
        </is>
      </c>
      <c r="B35" s="1782" t="n"/>
      <c r="C35" s="2319" t="inlineStr">
        <is>
          <t>Информационные технологии в деревообработке</t>
        </is>
      </c>
      <c r="D35" s="191" t="n"/>
      <c r="E35" s="191" t="n"/>
      <c r="F35" s="191" t="n"/>
      <c r="G35" s="191" t="n"/>
      <c r="H35" s="191" t="n"/>
      <c r="I35" s="191" t="n"/>
      <c r="J35" s="191" t="n"/>
      <c r="K35" s="191" t="n"/>
      <c r="L35" s="191" t="n"/>
      <c r="M35" s="191" t="n"/>
      <c r="N35" s="191" t="n"/>
      <c r="O35" s="191" t="n"/>
      <c r="P35" s="191" t="n"/>
      <c r="Q35" s="191" t="n"/>
      <c r="R35" s="191" t="n"/>
      <c r="S35" s="191" t="n"/>
      <c r="T35" s="191" t="n"/>
      <c r="U35" s="191" t="n"/>
      <c r="V35" s="191" t="n"/>
      <c r="W35" s="191" t="n"/>
      <c r="X35" s="191" t="n"/>
      <c r="Y35" s="191" t="n"/>
      <c r="Z35" s="191" t="n"/>
      <c r="AA35" s="191" t="n"/>
      <c r="AB35" s="191" t="n"/>
      <c r="AC35" s="192" t="n"/>
      <c r="AD35" s="831" t="n">
        <v>1</v>
      </c>
      <c r="AE35" s="192" t="n"/>
      <c r="AF35" s="831" t="n"/>
      <c r="AG35" s="192" t="n"/>
      <c r="AH35" s="1784">
        <f>AT35+AZ35</f>
        <v/>
      </c>
      <c r="AI35" s="1782" t="n"/>
      <c r="AJ35" s="1785">
        <f>AL35+AN35+AP35+AR35</f>
        <v/>
      </c>
      <c r="AK35" s="1782" t="n"/>
      <c r="AL35" s="200" t="n">
        <v>10</v>
      </c>
      <c r="AM35" s="197" t="n"/>
      <c r="AN35" s="198" t="n">
        <v>42</v>
      </c>
      <c r="AO35" s="197" t="n"/>
      <c r="AP35" s="1788" t="n"/>
      <c r="AQ35" s="197" t="n"/>
      <c r="AR35" s="198" t="n"/>
      <c r="AS35" s="197" t="n"/>
      <c r="AT35" s="196">
        <f>AX35*36</f>
        <v/>
      </c>
      <c r="AU35" s="197" t="n"/>
      <c r="AV35" s="198" t="n">
        <v>52</v>
      </c>
      <c r="AW35" s="197" t="n"/>
      <c r="AX35" s="198" t="n">
        <v>3</v>
      </c>
      <c r="AY35" s="197" t="n"/>
      <c r="AZ35" s="198" t="n"/>
      <c r="BA35" s="197" t="n"/>
      <c r="BB35" s="198" t="n"/>
      <c r="BC35" s="197" t="n"/>
      <c r="BD35" s="198" t="n"/>
      <c r="BE35" s="197" t="n"/>
      <c r="BF35" s="4287" t="inlineStr">
        <is>
          <t>УК-2,7;УПК-3</t>
        </is>
      </c>
      <c r="BG35" s="191" t="n"/>
      <c r="BH35" s="1782" t="n"/>
      <c r="BI35" s="1070" t="inlineStr">
        <is>
          <t>ТДИД</t>
        </is>
      </c>
      <c r="BJ35" s="25" t="n"/>
      <c r="BK35" s="25" t="n"/>
      <c r="BL35" s="25" t="n"/>
      <c r="BM35" s="25" t="n"/>
      <c r="BN35" s="25" t="n"/>
      <c r="BO35" s="25" t="n"/>
      <c r="BP35" s="25" t="n"/>
      <c r="BQ35" s="25" t="n"/>
      <c r="BR35" s="25" t="n"/>
      <c r="BS35" s="25" t="n"/>
      <c r="BT35" s="25" t="n"/>
      <c r="BU35" s="25" t="n"/>
      <c r="BV35" s="25" t="n"/>
      <c r="BW35" s="25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1378" t="inlineStr">
        <is>
          <t>2</t>
        </is>
      </c>
      <c r="B36" s="104" t="n"/>
      <c r="C36" s="1238" t="inlineStr">
        <is>
          <t>Компонент учреждения образования</t>
        </is>
      </c>
      <c r="D36" s="101" t="n"/>
      <c r="E36" s="101" t="n"/>
      <c r="F36" s="101" t="n"/>
      <c r="G36" s="101" t="n"/>
      <c r="H36" s="101" t="n"/>
      <c r="I36" s="101" t="n"/>
      <c r="J36" s="101" t="n"/>
      <c r="K36" s="101" t="n"/>
      <c r="L36" s="101" t="n"/>
      <c r="M36" s="101" t="n"/>
      <c r="N36" s="101" t="n"/>
      <c r="O36" s="101" t="n"/>
      <c r="P36" s="101" t="n"/>
      <c r="Q36" s="101" t="n"/>
      <c r="R36" s="101" t="n"/>
      <c r="S36" s="101" t="n"/>
      <c r="T36" s="101" t="n"/>
      <c r="U36" s="101" t="n"/>
      <c r="V36" s="101" t="n"/>
      <c r="W36" s="101" t="n"/>
      <c r="X36" s="101" t="n"/>
      <c r="Y36" s="101" t="n"/>
      <c r="Z36" s="101" t="n"/>
      <c r="AA36" s="101" t="n"/>
      <c r="AB36" s="101" t="n"/>
      <c r="AC36" s="104" t="n"/>
      <c r="AD36" s="950" t="n"/>
      <c r="AE36" s="104" t="n"/>
      <c r="AF36" s="1789" t="n"/>
      <c r="AG36" s="101" t="n"/>
      <c r="AH36" s="1758">
        <f>AH39+AH43</f>
        <v/>
      </c>
      <c r="AI36" s="53" t="n"/>
      <c r="AJ36" s="4288">
        <f>AJ39+AJ43</f>
        <v/>
      </c>
      <c r="AK36" s="101" t="n"/>
      <c r="AL36" s="4289">
        <f>AL39+AL43</f>
        <v/>
      </c>
      <c r="AM36" s="4290" t="n">
        <v>1</v>
      </c>
      <c r="AN36" s="4291">
        <f>AN39+AN43</f>
        <v/>
      </c>
      <c r="AO36" s="4290" t="n">
        <v>1</v>
      </c>
      <c r="AP36" s="4291">
        <f>AP39+AP43</f>
        <v/>
      </c>
      <c r="AQ36" s="4290" t="n">
        <v>1</v>
      </c>
      <c r="AR36" s="4291" t="n"/>
      <c r="AS36" s="4292" t="n"/>
      <c r="AT36" s="4293">
        <f>AT39+AT43</f>
        <v/>
      </c>
      <c r="AU36" s="4290" t="n">
        <v>1</v>
      </c>
      <c r="AV36" s="4294">
        <f>AV39+AV43</f>
        <v/>
      </c>
      <c r="AW36" s="4290" t="n">
        <v>1</v>
      </c>
      <c r="AX36" s="382">
        <f>AX39+AX43</f>
        <v/>
      </c>
      <c r="AY36" s="53" t="n"/>
      <c r="AZ36" s="4294">
        <f>AZ39+AZ43</f>
        <v/>
      </c>
      <c r="BA36" s="4290" t="n">
        <v>1</v>
      </c>
      <c r="BB36" s="4294">
        <f>BB39+BB43</f>
        <v/>
      </c>
      <c r="BC36" s="4290" t="n">
        <v>1</v>
      </c>
      <c r="BD36" s="2314">
        <f>BD39+BD43</f>
        <v/>
      </c>
      <c r="BE36" s="104" t="n"/>
      <c r="BF36" s="4295" t="n"/>
      <c r="BG36" s="4295" t="n"/>
      <c r="BH36" s="4296" t="n"/>
      <c r="BI36" s="1070" t="n"/>
      <c r="BJ36" s="25" t="n"/>
      <c r="BK36" s="25" t="n"/>
      <c r="BL36" s="25" t="n"/>
      <c r="BM36" s="25" t="n"/>
      <c r="BN36" s="25" t="n"/>
      <c r="BO36" s="25" t="n"/>
      <c r="BP36" s="25" t="n"/>
      <c r="BQ36" s="25" t="n"/>
      <c r="BR36" s="25" t="n"/>
      <c r="BS36" s="25" t="n"/>
      <c r="BT36" s="25" t="n"/>
      <c r="BU36" s="25" t="n"/>
      <c r="BV36" s="25" t="n"/>
      <c r="BW36" s="25" t="n"/>
      <c r="BX36" s="25" t="n"/>
      <c r="BY36" s="25" t="n"/>
      <c r="BZ36" s="25" t="n"/>
      <c r="CA36" s="25" t="n"/>
      <c r="CB36" s="25" t="n"/>
      <c r="CC36" s="25" t="n"/>
      <c r="CD36" s="25" t="n"/>
      <c r="CE36" s="25" t="n"/>
      <c r="CF36" s="25" t="n"/>
      <c r="CG36" s="25" t="n"/>
      <c r="CH36" s="1" t="n"/>
      <c r="CI36" s="1" t="n"/>
      <c r="CJ36" s="1" t="n"/>
      <c r="CK36" s="1" t="n"/>
      <c r="CL36" s="1" t="n"/>
      <c r="CM36" s="1" t="n"/>
    </row>
    <row r="37">
      <c r="A37" s="112" t="n"/>
      <c r="B37" s="114" t="n"/>
      <c r="C37" s="112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14" t="n"/>
      <c r="AD37" s="112" t="n"/>
      <c r="AE37" s="114" t="n"/>
      <c r="AF37" s="112" t="n"/>
      <c r="AG37" s="1" t="n"/>
      <c r="AH37" s="116" t="n"/>
      <c r="AI37" s="115" t="n"/>
      <c r="AJ37" s="116" t="n"/>
      <c r="AK37" s="1" t="n"/>
      <c r="AL37" s="4297">
        <f>AL39+AL48</f>
        <v/>
      </c>
      <c r="AM37" s="4298" t="n">
        <v>2</v>
      </c>
      <c r="AN37" s="4299">
        <f>AN39+AN48</f>
        <v/>
      </c>
      <c r="AO37" s="4298" t="n">
        <v>2</v>
      </c>
      <c r="AP37" s="4299">
        <f>AP39+AP48</f>
        <v/>
      </c>
      <c r="AQ37" s="4298" t="n">
        <v>2</v>
      </c>
      <c r="AR37" s="4299" t="n"/>
      <c r="AS37" s="4300" t="n"/>
      <c r="AT37" s="4301">
        <f>AT39+AT48</f>
        <v/>
      </c>
      <c r="AU37" s="4298" t="n">
        <v>2</v>
      </c>
      <c r="AV37" s="4302">
        <f>AV39+AV48</f>
        <v/>
      </c>
      <c r="AW37" s="4298" t="n">
        <v>2</v>
      </c>
      <c r="AX37" s="116" t="n"/>
      <c r="AY37" s="115" t="n"/>
      <c r="AZ37" s="4302">
        <f>AZ39+AZ48</f>
        <v/>
      </c>
      <c r="BA37" s="4298" t="n">
        <v>2</v>
      </c>
      <c r="BB37" s="4302">
        <f>BB39+BB48</f>
        <v/>
      </c>
      <c r="BC37" s="4298" t="n">
        <v>2</v>
      </c>
      <c r="BD37" s="116" t="n"/>
      <c r="BE37" s="114" t="n"/>
      <c r="BF37" s="4303" t="n"/>
      <c r="BG37" s="4303" t="n"/>
      <c r="BH37" s="4304" t="n"/>
      <c r="BI37" s="1070" t="n"/>
      <c r="BJ37" s="25" t="n"/>
      <c r="BK37" s="25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25" t="n"/>
      <c r="BW37" s="25" t="n"/>
      <c r="BX37" s="25" t="n"/>
      <c r="BY37" s="25" t="n"/>
      <c r="BZ37" s="25" t="n"/>
      <c r="CA37" s="25" t="n"/>
      <c r="CB37" s="25" t="n"/>
      <c r="CC37" s="25" t="n"/>
      <c r="CD37" s="25" t="n"/>
      <c r="CE37" s="25" t="n"/>
      <c r="CF37" s="25" t="n"/>
      <c r="CG37" s="25" t="n"/>
      <c r="CH37" s="1" t="n"/>
      <c r="CI37" s="1" t="n"/>
      <c r="CJ37" s="1" t="n"/>
      <c r="CK37" s="1" t="n"/>
      <c r="CL37" s="1" t="n"/>
      <c r="CM37" s="1" t="n"/>
    </row>
    <row r="38">
      <c r="A38" s="136" t="n"/>
      <c r="B38" s="137" t="n"/>
      <c r="C38" s="136" t="n"/>
      <c r="D38" s="44" t="n"/>
      <c r="E38" s="44" t="n"/>
      <c r="F38" s="44" t="n"/>
      <c r="G38" s="44" t="n"/>
      <c r="H38" s="44" t="n"/>
      <c r="I38" s="44" t="n"/>
      <c r="J38" s="44" t="n"/>
      <c r="K38" s="44" t="n"/>
      <c r="L38" s="44" t="n"/>
      <c r="M38" s="44" t="n"/>
      <c r="N38" s="44" t="n"/>
      <c r="O38" s="44" t="n"/>
      <c r="P38" s="44" t="n"/>
      <c r="Q38" s="44" t="n"/>
      <c r="R38" s="44" t="n"/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137" t="n"/>
      <c r="AD38" s="136" t="n"/>
      <c r="AE38" s="137" t="n"/>
      <c r="AF38" s="136" t="n"/>
      <c r="AG38" s="44" t="n"/>
      <c r="AH38" s="325" t="n"/>
      <c r="AI38" s="249" t="n"/>
      <c r="AJ38" s="325" t="n"/>
      <c r="AK38" s="44" t="n"/>
      <c r="AL38" s="4305">
        <f>AL39+AL51</f>
        <v/>
      </c>
      <c r="AM38" s="4306" t="n">
        <v>3</v>
      </c>
      <c r="AN38" s="4307">
        <f>AN39+AN51</f>
        <v/>
      </c>
      <c r="AO38" s="4306" t="n">
        <v>3</v>
      </c>
      <c r="AP38" s="4307">
        <f>AP39+AP51</f>
        <v/>
      </c>
      <c r="AQ38" s="4306" t="n">
        <v>3</v>
      </c>
      <c r="AR38" s="4307" t="n"/>
      <c r="AS38" s="4308" t="n"/>
      <c r="AT38" s="4309">
        <f>AT39+AT51</f>
        <v/>
      </c>
      <c r="AU38" s="4306" t="n">
        <v>3</v>
      </c>
      <c r="AV38" s="4310">
        <f>AV39+AV51</f>
        <v/>
      </c>
      <c r="AW38" s="4306" t="n">
        <v>3</v>
      </c>
      <c r="AX38" s="325" t="n"/>
      <c r="AY38" s="249" t="n"/>
      <c r="AZ38" s="4310">
        <f>AZ39+AZ51</f>
        <v/>
      </c>
      <c r="BA38" s="4306" t="n">
        <v>3</v>
      </c>
      <c r="BB38" s="4310">
        <f>BB39+BB51</f>
        <v/>
      </c>
      <c r="BC38" s="4306" t="n">
        <v>3</v>
      </c>
      <c r="BD38" s="325" t="n"/>
      <c r="BE38" s="137" t="n"/>
      <c r="BF38" s="4311" t="n"/>
      <c r="BG38" s="4311" t="n"/>
      <c r="BH38" s="4312" t="n"/>
      <c r="BI38" s="1070" t="n"/>
      <c r="BJ38" s="25" t="n"/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25" t="n"/>
      <c r="CE38" s="25" t="n"/>
      <c r="CF38" s="25" t="n"/>
      <c r="CG38" s="25" t="n"/>
      <c r="CH38" s="1" t="n"/>
      <c r="CI38" s="1" t="n"/>
      <c r="CJ38" s="1" t="n"/>
      <c r="CK38" s="1" t="n"/>
      <c r="CL38" s="1" t="n"/>
      <c r="CM38" s="1" t="n"/>
    </row>
    <row r="39">
      <c r="A39" s="3639" t="inlineStr">
        <is>
          <t>2.1</t>
        </is>
      </c>
      <c r="B39" s="1940" t="n"/>
      <c r="C39" s="4313" t="inlineStr">
        <is>
          <t>Модуль "Мехатроника в деревообработке"</t>
        </is>
      </c>
      <c r="D39" s="374" t="n"/>
      <c r="E39" s="374" t="n"/>
      <c r="F39" s="374" t="n"/>
      <c r="G39" s="374" t="n"/>
      <c r="H39" s="374" t="n"/>
      <c r="I39" s="374" t="n"/>
      <c r="J39" s="374" t="n"/>
      <c r="K39" s="374" t="n"/>
      <c r="L39" s="374" t="n"/>
      <c r="M39" s="374" t="n"/>
      <c r="N39" s="374" t="n"/>
      <c r="O39" s="374" t="n"/>
      <c r="P39" s="374" t="n"/>
      <c r="Q39" s="374" t="n"/>
      <c r="R39" s="374" t="n"/>
      <c r="S39" s="374" t="n"/>
      <c r="T39" s="374" t="n"/>
      <c r="U39" s="374" t="n"/>
      <c r="V39" s="374" t="n"/>
      <c r="W39" s="374" t="n"/>
      <c r="X39" s="374" t="n"/>
      <c r="Y39" s="374" t="n"/>
      <c r="Z39" s="374" t="n"/>
      <c r="AA39" s="374" t="n"/>
      <c r="AB39" s="374" t="n"/>
      <c r="AC39" s="375" t="n"/>
      <c r="AD39" s="4314" t="n"/>
      <c r="AE39" s="375" t="n"/>
      <c r="AF39" s="4314" t="n"/>
      <c r="AG39" s="375" t="n"/>
      <c r="AH39" s="4315">
        <f>SUM(AH40:AI41)</f>
        <v/>
      </c>
      <c r="AI39" s="2383" t="n"/>
      <c r="AJ39" s="4316">
        <f>SUM(AJ40:AK41)</f>
        <v/>
      </c>
      <c r="AK39" s="375" t="n"/>
      <c r="AL39" s="4317">
        <f>SUM(AL40:AM41)</f>
        <v/>
      </c>
      <c r="AM39" s="2383" t="n"/>
      <c r="AN39" s="4318">
        <f>SUM(AN40:AO41)</f>
        <v/>
      </c>
      <c r="AO39" s="1940" t="n"/>
      <c r="AP39" s="4318">
        <f>SUM(AP40:AQ41)</f>
        <v/>
      </c>
      <c r="AQ39" s="1940" t="n"/>
      <c r="AR39" s="4319" t="n"/>
      <c r="AS39" s="1940" t="n"/>
      <c r="AT39" s="4317">
        <f>SUM(AT40:AU41)</f>
        <v/>
      </c>
      <c r="AU39" s="2383" t="n"/>
      <c r="AV39" s="4320">
        <f>SUM(AV40:AW41)</f>
        <v/>
      </c>
      <c r="AW39" s="2383" t="n"/>
      <c r="AX39" s="211">
        <f>SUM(AX40:AY41)</f>
        <v/>
      </c>
      <c r="AY39" s="139" t="n"/>
      <c r="AZ39" s="4320">
        <f>SUM(AZ40:BA41)</f>
        <v/>
      </c>
      <c r="BA39" s="2383" t="n"/>
      <c r="BB39" s="4320">
        <f>SUM(BB40:BC41)</f>
        <v/>
      </c>
      <c r="BC39" s="2383" t="n"/>
      <c r="BD39" s="1483">
        <f>SUM(BD40:BE41)</f>
        <v/>
      </c>
      <c r="BE39" s="207" t="n"/>
      <c r="BF39" s="4321" t="n"/>
      <c r="BG39" s="374" t="n"/>
      <c r="BH39" s="375" t="n"/>
      <c r="BI39" s="1070" t="n"/>
      <c r="BJ39" s="25" t="n"/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25" t="n"/>
      <c r="CG39" s="25" t="n"/>
      <c r="CH39" s="1" t="n"/>
      <c r="CI39" s="1" t="n"/>
      <c r="CJ39" s="1" t="n"/>
      <c r="CK39" s="1" t="n"/>
      <c r="CL39" s="1" t="n"/>
      <c r="CM39" s="1" t="n"/>
    </row>
    <row r="40">
      <c r="A40" s="1769" t="inlineStr">
        <is>
          <t>2.1.1</t>
        </is>
      </c>
      <c r="B40" s="1770" t="n"/>
      <c r="C40" s="1170" t="inlineStr">
        <is>
          <t>Силовые элементы электроники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1" t="n"/>
      <c r="X40" s="131" t="n"/>
      <c r="Y40" s="131" t="n"/>
      <c r="Z40" s="131" t="n"/>
      <c r="AA40" s="131" t="n"/>
      <c r="AB40" s="131" t="n"/>
      <c r="AC40" s="132" t="n"/>
      <c r="AD40" s="182" t="n"/>
      <c r="AE40" s="175" t="n"/>
      <c r="AF40" s="182" t="n">
        <v>1</v>
      </c>
      <c r="AG40" s="175" t="n"/>
      <c r="AH40" s="1772">
        <f>AT40+AZ40</f>
        <v/>
      </c>
      <c r="AI40" s="1770" t="n"/>
      <c r="AJ40" s="1773">
        <f>AL40+AN40+AP40+AR40</f>
        <v/>
      </c>
      <c r="AK40" s="1770" t="n"/>
      <c r="AL40" s="1779" t="n">
        <v>32</v>
      </c>
      <c r="AM40" s="1089" t="n"/>
      <c r="AN40" s="1773" t="n">
        <v>16</v>
      </c>
      <c r="AO40" s="1770" t="n"/>
      <c r="AP40" s="1773" t="n">
        <v>16</v>
      </c>
      <c r="AQ40" s="1770" t="n"/>
      <c r="AR40" s="1807" t="n"/>
      <c r="AS40" s="1770" t="n"/>
      <c r="AT40" s="1779" t="n">
        <v>170</v>
      </c>
      <c r="AU40" s="1089" t="n"/>
      <c r="AV40" s="1955" t="n">
        <v>64</v>
      </c>
      <c r="AW40" s="1089" t="n"/>
      <c r="AX40" s="1088" t="n">
        <v>5</v>
      </c>
      <c r="AY40" s="1089" t="n"/>
      <c r="AZ40" s="1955" t="n"/>
      <c r="BA40" s="1089" t="n"/>
      <c r="BB40" s="1955" t="n"/>
      <c r="BC40" s="1089" t="n"/>
      <c r="BD40" s="189" t="n"/>
      <c r="BE40" s="175" t="n"/>
      <c r="BF40" s="182" t="inlineStr">
        <is>
          <t>СК-1</t>
        </is>
      </c>
      <c r="BG40" s="126" t="n"/>
      <c r="BH40" s="175" t="n"/>
      <c r="BI40" s="1070" t="inlineStr">
        <is>
          <t>АППиЭ</t>
        </is>
      </c>
      <c r="BJ40" s="25" t="n"/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25" t="n"/>
      <c r="CG40" s="25" t="n"/>
      <c r="CH40" s="1" t="n"/>
      <c r="CI40" s="1" t="n"/>
      <c r="CJ40" s="1" t="n"/>
      <c r="CK40" s="1" t="n"/>
      <c r="CL40" s="1" t="n"/>
      <c r="CM40" s="1" t="n"/>
    </row>
    <row r="41">
      <c r="A41" s="1769" t="inlineStr">
        <is>
          <t>2.1.2</t>
        </is>
      </c>
      <c r="B41" s="1770" t="n"/>
      <c r="C41" s="1170" t="inlineStr">
        <is>
          <t>Робототехника в деревообработке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1" t="n"/>
      <c r="X41" s="131" t="n"/>
      <c r="Y41" s="131" t="n"/>
      <c r="Z41" s="131" t="n"/>
      <c r="AA41" s="131" t="n"/>
      <c r="AB41" s="131" t="n"/>
      <c r="AC41" s="132" t="n"/>
      <c r="AD41" s="182" t="n">
        <v>2</v>
      </c>
      <c r="AE41" s="175" t="n"/>
      <c r="AF41" s="182" t="n"/>
      <c r="AG41" s="175" t="n"/>
      <c r="AH41" s="1772">
        <f>AT41+AZ41</f>
        <v/>
      </c>
      <c r="AI41" s="1770" t="n"/>
      <c r="AJ41" s="1773">
        <f>AL41+AN41+AP41+AR41</f>
        <v/>
      </c>
      <c r="AK41" s="1770" t="n"/>
      <c r="AL41" s="1771" t="n">
        <v>20</v>
      </c>
      <c r="AM41" s="1770" t="n"/>
      <c r="AN41" s="1773" t="n">
        <v>10</v>
      </c>
      <c r="AO41" s="1770" t="n"/>
      <c r="AP41" s="1773" t="n">
        <v>20</v>
      </c>
      <c r="AQ41" s="1770" t="n"/>
      <c r="AR41" s="1807" t="n"/>
      <c r="AS41" s="1770" t="n"/>
      <c r="AT41" s="1779" t="n"/>
      <c r="AU41" s="1089" t="n"/>
      <c r="AV41" s="1955" t="n"/>
      <c r="AW41" s="1089" t="n"/>
      <c r="AX41" s="1088" t="n"/>
      <c r="AY41" s="1089" t="n"/>
      <c r="AZ41" s="1955" t="n">
        <v>126</v>
      </c>
      <c r="BA41" s="1089" t="n"/>
      <c r="BB41" s="1955" t="n">
        <v>50</v>
      </c>
      <c r="BC41" s="1089" t="n"/>
      <c r="BD41" s="189" t="n">
        <v>3</v>
      </c>
      <c r="BE41" s="175" t="n"/>
      <c r="BF41" s="182" t="inlineStr">
        <is>
          <t>СК-2</t>
        </is>
      </c>
      <c r="BG41" s="126" t="n"/>
      <c r="BH41" s="175" t="n"/>
      <c r="BI41" s="1070" t="inlineStr">
        <is>
          <t>АППиЭ</t>
        </is>
      </c>
      <c r="BJ41" s="25" t="n"/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25" t="n"/>
      <c r="CG41" s="25" t="n"/>
      <c r="CH41" s="1" t="n"/>
      <c r="CI41" s="1" t="n"/>
      <c r="CJ41" s="1" t="n"/>
      <c r="CK41" s="1" t="n"/>
      <c r="CL41" s="1" t="n"/>
      <c r="CM41" s="1" t="n"/>
    </row>
    <row r="42">
      <c r="A42" s="4322" t="inlineStr">
        <is>
          <t xml:space="preserve">2.2 </t>
        </is>
      </c>
      <c r="B42" s="1770" t="n"/>
      <c r="C42" s="1190" t="inlineStr">
        <is>
          <t>Модули по выбору магистранта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1" t="n"/>
      <c r="V42" s="131" t="n"/>
      <c r="W42" s="131" t="n"/>
      <c r="X42" s="131" t="n"/>
      <c r="Y42" s="131" t="n"/>
      <c r="Z42" s="131" t="n"/>
      <c r="AA42" s="131" t="n"/>
      <c r="AB42" s="131" t="n"/>
      <c r="AC42" s="132" t="n"/>
      <c r="AD42" s="218" t="n"/>
      <c r="AE42" s="175" t="n"/>
      <c r="AF42" s="218" t="n"/>
      <c r="AG42" s="175" t="n"/>
      <c r="AH42" s="1775" t="n"/>
      <c r="AI42" s="1770" t="n"/>
      <c r="AJ42" s="1776" t="n"/>
      <c r="AK42" s="1770" t="n"/>
      <c r="AL42" s="2484" t="n"/>
      <c r="AM42" s="1770" t="n"/>
      <c r="AN42" s="1776" t="n"/>
      <c r="AO42" s="1770" t="n"/>
      <c r="AP42" s="1776" t="n"/>
      <c r="AQ42" s="1770" t="n"/>
      <c r="AR42" s="2485" t="n"/>
      <c r="AS42" s="1770" t="n"/>
      <c r="AT42" s="1799" t="n"/>
      <c r="AU42" s="1089" t="n"/>
      <c r="AV42" s="1952" t="n"/>
      <c r="AW42" s="1089" t="n"/>
      <c r="AX42" s="1591" t="n"/>
      <c r="AY42" s="1089" t="n"/>
      <c r="AZ42" s="1952" t="n"/>
      <c r="BA42" s="1089" t="n"/>
      <c r="BB42" s="1952" t="n"/>
      <c r="BC42" s="1089" t="n"/>
      <c r="BD42" s="406" t="n"/>
      <c r="BE42" s="175" t="n"/>
      <c r="BF42" s="218" t="n"/>
      <c r="BG42" s="126" t="n"/>
      <c r="BH42" s="175" t="n"/>
      <c r="BI42" s="1070" t="n"/>
      <c r="BJ42" s="25" t="n"/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25" t="n"/>
      <c r="CG42" s="25" t="n"/>
      <c r="CH42" s="1" t="n"/>
      <c r="CI42" s="1" t="n"/>
      <c r="CJ42" s="1" t="n"/>
      <c r="CK42" s="1" t="n"/>
      <c r="CL42" s="1" t="n"/>
      <c r="CM42" s="1" t="n"/>
    </row>
    <row r="43">
      <c r="A43" s="4322" t="inlineStr">
        <is>
          <t xml:space="preserve">2.2.1 </t>
        </is>
      </c>
      <c r="B43" s="1770" t="n"/>
      <c r="C43" s="1190" t="inlineStr">
        <is>
          <t>Модуль "Дизайн" 1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1" t="n"/>
      <c r="V43" s="131" t="n"/>
      <c r="W43" s="131" t="n"/>
      <c r="X43" s="131" t="n"/>
      <c r="Y43" s="131" t="n"/>
      <c r="Z43" s="131" t="n"/>
      <c r="AA43" s="131" t="n"/>
      <c r="AB43" s="131" t="n"/>
      <c r="AC43" s="132" t="n"/>
      <c r="AD43" s="182" t="n"/>
      <c r="AE43" s="175" t="n"/>
      <c r="AF43" s="182" t="n"/>
      <c r="AG43" s="175" t="n"/>
      <c r="AH43" s="1775">
        <f>SUM(AH44:AI47)</f>
        <v/>
      </c>
      <c r="AI43" s="1770" t="n"/>
      <c r="AJ43" s="1776">
        <f>SUM(AJ44:AK47)</f>
        <v/>
      </c>
      <c r="AK43" s="1770" t="n"/>
      <c r="AL43" s="2484">
        <f>SUM(AL44:AM47)</f>
        <v/>
      </c>
      <c r="AM43" s="1770" t="n"/>
      <c r="AN43" s="1776">
        <f>SUM(AN44:AO47)</f>
        <v/>
      </c>
      <c r="AO43" s="1770" t="n"/>
      <c r="AP43" s="1776">
        <f>SUM(AP44:AQ47)</f>
        <v/>
      </c>
      <c r="AQ43" s="1770" t="n"/>
      <c r="AR43" s="2485" t="n"/>
      <c r="AS43" s="1770" t="n"/>
      <c r="AT43" s="1799">
        <f>SUM(AT44:AU47)</f>
        <v/>
      </c>
      <c r="AU43" s="1089" t="n"/>
      <c r="AV43" s="1952">
        <f>SUM(AV44:AW47)</f>
        <v/>
      </c>
      <c r="AW43" s="1089" t="n"/>
      <c r="AX43" s="1591">
        <f>SUM(AX44:AY47)</f>
        <v/>
      </c>
      <c r="AY43" s="1089" t="n"/>
      <c r="AZ43" s="1952">
        <f>SUM(AZ44:BA47)</f>
        <v/>
      </c>
      <c r="BA43" s="1089" t="n"/>
      <c r="BB43" s="1952">
        <f>SUM(BB44:BC47)</f>
        <v/>
      </c>
      <c r="BC43" s="1089" t="n"/>
      <c r="BD43" s="406">
        <f>SUM(BD44:BE47)</f>
        <v/>
      </c>
      <c r="BE43" s="175" t="n"/>
      <c r="BF43" s="182" t="n"/>
      <c r="BG43" s="126" t="n"/>
      <c r="BH43" s="175" t="n"/>
      <c r="BI43" s="1070" t="n"/>
      <c r="BJ43" s="25" t="n"/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25" t="n"/>
      <c r="CG43" s="25" t="n"/>
      <c r="CH43" s="1" t="n"/>
      <c r="CI43" s="1" t="n"/>
      <c r="CJ43" s="1" t="n"/>
      <c r="CK43" s="1" t="n"/>
      <c r="CL43" s="1" t="n"/>
      <c r="CM43" s="1" t="n"/>
    </row>
    <row r="44">
      <c r="A44" s="4323" t="inlineStr">
        <is>
          <t>2.2.1.1</t>
        </is>
      </c>
      <c r="B44" s="1770" t="n"/>
      <c r="C44" s="1170" t="inlineStr">
        <is>
          <t>Дизайн мебели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1" t="n"/>
      <c r="V44" s="131" t="n"/>
      <c r="W44" s="131" t="n"/>
      <c r="X44" s="131" t="n"/>
      <c r="Y44" s="131" t="n"/>
      <c r="Z44" s="131" t="n"/>
      <c r="AA44" s="131" t="n"/>
      <c r="AB44" s="131" t="n"/>
      <c r="AC44" s="132" t="n"/>
      <c r="AD44" s="182" t="n"/>
      <c r="AE44" s="175" t="n"/>
      <c r="AF44" s="182" t="n">
        <v>1.2</v>
      </c>
      <c r="AG44" s="175" t="n"/>
      <c r="AH44" s="1772">
        <f>AT44+AZ44</f>
        <v/>
      </c>
      <c r="AI44" s="1770" t="n"/>
      <c r="AJ44" s="1773">
        <f>AL44+AN44+AP44+AR44</f>
        <v/>
      </c>
      <c r="AK44" s="1770" t="n"/>
      <c r="AL44" s="1771" t="n"/>
      <c r="AM44" s="1770" t="n"/>
      <c r="AN44" s="1773" t="n"/>
      <c r="AO44" s="1770" t="n"/>
      <c r="AP44" s="1773" t="n">
        <v>112</v>
      </c>
      <c r="AQ44" s="1770" t="n"/>
      <c r="AR44" s="1807" t="n"/>
      <c r="AS44" s="1770" t="n"/>
      <c r="AT44" s="1779">
        <f>AX44*36</f>
        <v/>
      </c>
      <c r="AU44" s="1089" t="n"/>
      <c r="AV44" s="1955" t="n">
        <v>62</v>
      </c>
      <c r="AW44" s="1089" t="n"/>
      <c r="AX44" s="1088" t="n">
        <v>4</v>
      </c>
      <c r="AY44" s="1089" t="n"/>
      <c r="AZ44" s="1955" t="n">
        <v>98</v>
      </c>
      <c r="BA44" s="1089" t="n"/>
      <c r="BB44" s="1955" t="n">
        <v>50</v>
      </c>
      <c r="BC44" s="1089" t="n"/>
      <c r="BD44" s="189" t="n">
        <v>3</v>
      </c>
      <c r="BE44" s="175" t="n"/>
      <c r="BF44" s="182" t="inlineStr">
        <is>
          <t>СК-3</t>
        </is>
      </c>
      <c r="BG44" s="126" t="n"/>
      <c r="BH44" s="175" t="n"/>
      <c r="BI44" s="1070" t="inlineStr">
        <is>
          <t>ТДИД</t>
        </is>
      </c>
      <c r="BJ44" s="25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25" t="n"/>
      <c r="CG44" s="25" t="n"/>
      <c r="CH44" s="1" t="n"/>
      <c r="CI44" s="1" t="n"/>
      <c r="CJ44" s="1" t="n"/>
      <c r="CK44" s="1" t="n"/>
      <c r="CL44" s="1" t="n"/>
      <c r="CM44" s="1" t="n"/>
    </row>
    <row r="45">
      <c r="A45" s="4323" t="inlineStr">
        <is>
          <t>2.2.1.2</t>
        </is>
      </c>
      <c r="B45" s="1770" t="n"/>
      <c r="C45" s="1170" t="inlineStr">
        <is>
          <t>Дизайн интерьеров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1" t="n"/>
      <c r="X45" s="131" t="n"/>
      <c r="Y45" s="131" t="n"/>
      <c r="Z45" s="131" t="n"/>
      <c r="AA45" s="131" t="n"/>
      <c r="AB45" s="131" t="n"/>
      <c r="AC45" s="132" t="n"/>
      <c r="AD45" s="182" t="n"/>
      <c r="AE45" s="175" t="n"/>
      <c r="AF45" s="182" t="n">
        <v>2</v>
      </c>
      <c r="AG45" s="175" t="n"/>
      <c r="AH45" s="1772">
        <f>AT45+AZ45</f>
        <v/>
      </c>
      <c r="AI45" s="1770" t="n"/>
      <c r="AJ45" s="1773">
        <f>AL45+AN45+AP45+AR45</f>
        <v/>
      </c>
      <c r="AK45" s="1770" t="n"/>
      <c r="AL45" s="1771" t="n">
        <v>10</v>
      </c>
      <c r="AM45" s="1770" t="n"/>
      <c r="AN45" s="1773" t="n"/>
      <c r="AO45" s="1770" t="n"/>
      <c r="AP45" s="1773" t="n">
        <v>60</v>
      </c>
      <c r="AQ45" s="1770" t="n"/>
      <c r="AR45" s="1807" t="n"/>
      <c r="AS45" s="1770" t="n"/>
      <c r="AT45" s="1779" t="n"/>
      <c r="AU45" s="1089" t="n"/>
      <c r="AV45" s="1955" t="n"/>
      <c r="AW45" s="1089" t="n"/>
      <c r="AX45" s="1088" t="n"/>
      <c r="AY45" s="1089" t="n"/>
      <c r="AZ45" s="1955" t="n">
        <v>200</v>
      </c>
      <c r="BA45" s="1089" t="n"/>
      <c r="BB45" s="1955" t="n">
        <v>70</v>
      </c>
      <c r="BC45" s="1089" t="n"/>
      <c r="BD45" s="189" t="n">
        <v>6</v>
      </c>
      <c r="BE45" s="175" t="n"/>
      <c r="BF45" s="182" t="inlineStr">
        <is>
          <t>СК-4</t>
        </is>
      </c>
      <c r="BG45" s="126" t="n"/>
      <c r="BH45" s="175" t="n"/>
      <c r="BI45" s="1070" t="inlineStr">
        <is>
          <t>ТДИД</t>
        </is>
      </c>
      <c r="BJ45" s="25" t="n"/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25" t="n"/>
      <c r="CG45" s="25" t="n"/>
      <c r="CH45" s="1" t="n"/>
      <c r="CI45" s="1" t="n"/>
      <c r="CJ45" s="1" t="n"/>
      <c r="CK45" s="1" t="n"/>
      <c r="CL45" s="1" t="n"/>
      <c r="CM45" s="1" t="n"/>
    </row>
    <row r="46">
      <c r="A46" s="4323" t="inlineStr">
        <is>
          <t>2.2.1.3</t>
        </is>
      </c>
      <c r="B46" s="1770" t="n"/>
      <c r="C46" s="1170" t="inlineStr">
        <is>
          <t>Цветоведение и колористика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1" t="n"/>
      <c r="X46" s="131" t="n"/>
      <c r="Y46" s="131" t="n"/>
      <c r="Z46" s="131" t="n"/>
      <c r="AA46" s="131" t="n"/>
      <c r="AB46" s="131" t="n"/>
      <c r="AC46" s="132" t="n"/>
      <c r="AD46" s="182" t="n">
        <v>1</v>
      </c>
      <c r="AE46" s="175" t="n"/>
      <c r="AF46" s="182" t="n"/>
      <c r="AG46" s="175" t="n"/>
      <c r="AH46" s="1772">
        <f>AT46+AZ46</f>
        <v/>
      </c>
      <c r="AI46" s="1770" t="n"/>
      <c r="AJ46" s="1773">
        <f>AL46+AN46+AP46+AR46</f>
        <v/>
      </c>
      <c r="AK46" s="1770" t="n"/>
      <c r="AL46" s="1771" t="n">
        <v>16</v>
      </c>
      <c r="AM46" s="1770" t="n"/>
      <c r="AN46" s="1773" t="n">
        <v>32</v>
      </c>
      <c r="AO46" s="1770" t="n"/>
      <c r="AP46" s="1773" t="n"/>
      <c r="AQ46" s="1770" t="n"/>
      <c r="AR46" s="1807" t="n"/>
      <c r="AS46" s="1770" t="n"/>
      <c r="AT46" s="1779">
        <f>AX46*36</f>
        <v/>
      </c>
      <c r="AU46" s="1089" t="n"/>
      <c r="AV46" s="1955" t="n">
        <v>48</v>
      </c>
      <c r="AW46" s="1089" t="n"/>
      <c r="AX46" s="1088" t="n">
        <v>3</v>
      </c>
      <c r="AY46" s="1089" t="n"/>
      <c r="AZ46" s="1955" t="n"/>
      <c r="BA46" s="1089" t="n"/>
      <c r="BB46" s="1955" t="n"/>
      <c r="BC46" s="1089" t="n"/>
      <c r="BD46" s="189" t="n"/>
      <c r="BE46" s="175" t="n"/>
      <c r="BF46" s="182" t="inlineStr">
        <is>
          <t>СК-5</t>
        </is>
      </c>
      <c r="BG46" s="126" t="n"/>
      <c r="BH46" s="175" t="n"/>
      <c r="BI46" s="1070" t="inlineStr">
        <is>
          <t>ТДИД</t>
        </is>
      </c>
      <c r="BJ46" s="25" t="n"/>
      <c r="BK46" s="25" t="n"/>
      <c r="BL46" s="25" t="n"/>
      <c r="BM46" s="1" t="n"/>
      <c r="BN46" s="1" t="n"/>
      <c r="BO46" s="1" t="n"/>
      <c r="BP46" s="1" t="n"/>
      <c r="BQ46" s="1" t="n"/>
      <c r="BR46" s="1" t="n"/>
      <c r="BS46" s="1" t="n"/>
      <c r="BT46" s="1" t="n"/>
      <c r="BU46" s="1" t="n"/>
      <c r="BV46" s="1" t="n"/>
      <c r="BW46" s="1" t="n"/>
      <c r="BX46" s="1" t="n"/>
      <c r="BY46" s="1" t="n"/>
      <c r="BZ46" s="1" t="n"/>
      <c r="CA46" s="1" t="n"/>
      <c r="CB46" s="1" t="n"/>
      <c r="CC46" s="1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</row>
    <row r="47">
      <c r="A47" s="4323" t="inlineStr">
        <is>
          <t>2.2.1.4</t>
        </is>
      </c>
      <c r="B47" s="1770" t="n"/>
      <c r="C47" s="1170" t="inlineStr">
        <is>
          <t>Инновационные технологии в деревообработке и производстве мебели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1" t="n"/>
      <c r="X47" s="131" t="n"/>
      <c r="Y47" s="131" t="n"/>
      <c r="Z47" s="131" t="n"/>
      <c r="AA47" s="131" t="n"/>
      <c r="AB47" s="131" t="n"/>
      <c r="AC47" s="132" t="n"/>
      <c r="AD47" s="182" t="n">
        <v>2</v>
      </c>
      <c r="AE47" s="175" t="n"/>
      <c r="AF47" s="182" t="n"/>
      <c r="AG47" s="175" t="n"/>
      <c r="AH47" s="1772">
        <f>AT47+AZ47</f>
        <v/>
      </c>
      <c r="AI47" s="1770" t="n"/>
      <c r="AJ47" s="1773">
        <f>AL47+AN47+AP47+AR47</f>
        <v/>
      </c>
      <c r="AK47" s="1770" t="n"/>
      <c r="AL47" s="1779" t="n">
        <v>30</v>
      </c>
      <c r="AM47" s="1089" t="n"/>
      <c r="AN47" s="1955" t="n"/>
      <c r="AO47" s="1089" t="n"/>
      <c r="AP47" s="1955" t="n">
        <v>20</v>
      </c>
      <c r="AQ47" s="1089" t="n"/>
      <c r="AR47" s="189" t="n"/>
      <c r="AS47" s="175" t="n"/>
      <c r="AT47" s="1779" t="n"/>
      <c r="AU47" s="1089" t="n"/>
      <c r="AV47" s="1955" t="n"/>
      <c r="AW47" s="1089" t="n"/>
      <c r="AX47" s="1088" t="n"/>
      <c r="AY47" s="1089" t="n"/>
      <c r="AZ47" s="1955" t="n">
        <v>108</v>
      </c>
      <c r="BA47" s="1089" t="n"/>
      <c r="BB47" s="1955" t="n">
        <v>50</v>
      </c>
      <c r="BC47" s="1089" t="n"/>
      <c r="BD47" s="189" t="n">
        <v>3</v>
      </c>
      <c r="BE47" s="175" t="n"/>
      <c r="BF47" s="182" t="inlineStr">
        <is>
          <t>СК-6</t>
        </is>
      </c>
      <c r="BG47" s="126" t="n"/>
      <c r="BH47" s="175" t="n"/>
      <c r="BI47" s="1070" t="inlineStr">
        <is>
          <t xml:space="preserve">ТДП </t>
        </is>
      </c>
      <c r="BJ47" s="25" t="n"/>
      <c r="BK47" s="25" t="n"/>
      <c r="BL47" s="25" t="n"/>
      <c r="BM47" s="1" t="n"/>
      <c r="BN47" s="1" t="n"/>
      <c r="BO47" s="1" t="n"/>
      <c r="BP47" s="1" t="n"/>
      <c r="BQ47" s="1" t="n"/>
      <c r="BR47" s="1" t="n"/>
      <c r="BS47" s="1" t="n"/>
      <c r="BT47" s="1" t="n"/>
      <c r="BU47" s="1" t="n"/>
      <c r="BV47" s="1" t="n"/>
      <c r="BW47" s="1" t="n"/>
      <c r="BX47" s="1" t="n"/>
      <c r="BY47" s="1" t="n"/>
      <c r="BZ47" s="1" t="n"/>
      <c r="CA47" s="1" t="n"/>
      <c r="CB47" s="1" t="n"/>
      <c r="CC47" s="1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</row>
    <row r="48">
      <c r="A48" s="4322" t="inlineStr">
        <is>
          <t>2.2.2</t>
        </is>
      </c>
      <c r="B48" s="1770" t="n"/>
      <c r="C48" s="1190" t="inlineStr">
        <is>
          <t>Модуль "Проектирование" 2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2" t="n"/>
      <c r="AD48" s="1351" t="n"/>
      <c r="AE48" s="175" t="n"/>
      <c r="AF48" s="895" t="n"/>
      <c r="AG48" s="126" t="n"/>
      <c r="AH48" s="1825">
        <f>SUM(AH49:AI50)</f>
        <v/>
      </c>
      <c r="AI48" s="126" t="n"/>
      <c r="AJ48" s="847">
        <f>SUM(AJ49:AK50)</f>
        <v/>
      </c>
      <c r="AK48" s="175" t="n"/>
      <c r="AL48" s="1799">
        <f>SUM(AL49:AM50)</f>
        <v/>
      </c>
      <c r="AM48" s="1089" t="n"/>
      <c r="AN48" s="1952">
        <f>SUM(AN49:AO50)</f>
        <v/>
      </c>
      <c r="AO48" s="1089" t="n"/>
      <c r="AP48" s="1952">
        <f>SUM(AP49:AQ50)</f>
        <v/>
      </c>
      <c r="AQ48" s="1089" t="n"/>
      <c r="AR48" s="406" t="n"/>
      <c r="AS48" s="175" t="n"/>
      <c r="AT48" s="1799">
        <f>SUM(AT49:AU50)</f>
        <v/>
      </c>
      <c r="AU48" s="1089" t="n"/>
      <c r="AV48" s="1952">
        <f>SUM(AV49:AW50)</f>
        <v/>
      </c>
      <c r="AW48" s="1089" t="n"/>
      <c r="AX48" s="1591">
        <f>SUM(AX49:AY50)</f>
        <v/>
      </c>
      <c r="AY48" s="1089" t="n"/>
      <c r="AZ48" s="1952">
        <f>SUM(AZ49:BA50)</f>
        <v/>
      </c>
      <c r="BA48" s="1089" t="n"/>
      <c r="BB48" s="1952">
        <f>SUM(BB49:BC50)</f>
        <v/>
      </c>
      <c r="BC48" s="1089" t="n"/>
      <c r="BD48" s="406">
        <f>SUM(BD49:BE50)</f>
        <v/>
      </c>
      <c r="BE48" s="175" t="n"/>
      <c r="BF48" s="218" t="n"/>
      <c r="BG48" s="126" t="n"/>
      <c r="BH48" s="175" t="n"/>
      <c r="BI48" s="1070" t="n"/>
      <c r="BJ48" s="25" t="n"/>
      <c r="BK48" s="25" t="n"/>
      <c r="BL48" s="25" t="n"/>
      <c r="BM48" s="25" t="n"/>
      <c r="BN48" s="25" t="n"/>
      <c r="BO48" s="25" t="n"/>
      <c r="BP48" s="25" t="n"/>
      <c r="BQ48" s="25" t="n"/>
      <c r="BR48" s="25" t="n"/>
      <c r="BS48" s="25" t="n"/>
      <c r="BT48" s="25" t="n"/>
      <c r="BU48" s="25" t="n"/>
      <c r="BV48" s="25" t="n"/>
      <c r="BW48" s="25" t="n"/>
      <c r="BX48" s="25" t="n"/>
      <c r="BY48" s="25" t="n"/>
      <c r="BZ48" s="25" t="n"/>
      <c r="CA48" s="25" t="n"/>
      <c r="CB48" s="25" t="n"/>
      <c r="CC48" s="25" t="n"/>
      <c r="CD48" s="25" t="n"/>
      <c r="CE48" s="25" t="n"/>
      <c r="CF48" s="25" t="n"/>
      <c r="CG48" s="25" t="n"/>
      <c r="CH48" s="1" t="n"/>
      <c r="CI48" s="1" t="n"/>
      <c r="CJ48" s="1" t="n"/>
      <c r="CK48" s="1" t="n"/>
      <c r="CL48" s="1" t="n"/>
      <c r="CM48" s="1" t="n"/>
    </row>
    <row r="49">
      <c r="A49" s="4323" t="inlineStr">
        <is>
          <t>2.2.2.1</t>
        </is>
      </c>
      <c r="B49" s="1770" t="n"/>
      <c r="C49" s="1196" t="inlineStr">
        <is>
          <t>Проектирование объектов деревообработки с основами САПР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1" t="n"/>
      <c r="X49" s="131" t="n"/>
      <c r="Y49" s="131" t="n"/>
      <c r="Z49" s="131" t="n"/>
      <c r="AA49" s="131" t="n"/>
      <c r="AB49" s="131" t="n"/>
      <c r="AC49" s="132" t="n"/>
      <c r="AD49" s="3638" t="n">
        <v>1</v>
      </c>
      <c r="AE49" s="1770" t="n"/>
      <c r="AF49" s="1807" t="n">
        <v>2</v>
      </c>
      <c r="AG49" s="1770" t="n"/>
      <c r="AH49" s="1772">
        <f>AT49+AZ49</f>
        <v/>
      </c>
      <c r="AI49" s="1770" t="n"/>
      <c r="AJ49" s="1773">
        <f>AL49+AN49+AP49+AR49</f>
        <v/>
      </c>
      <c r="AK49" s="1770" t="n"/>
      <c r="AL49" s="1771" t="n">
        <v>26</v>
      </c>
      <c r="AM49" s="1770" t="n"/>
      <c r="AN49" s="1773" t="n">
        <v>120</v>
      </c>
      <c r="AO49" s="1770" t="n"/>
      <c r="AP49" s="1773" t="n"/>
      <c r="AQ49" s="1770" t="n"/>
      <c r="AR49" s="1807" t="n"/>
      <c r="AS49" s="1770" t="n"/>
      <c r="AT49" s="1779" t="n">
        <v>98</v>
      </c>
      <c r="AU49" s="1089" t="n"/>
      <c r="AV49" s="1955" t="n">
        <v>46</v>
      </c>
      <c r="AW49" s="1089" t="n"/>
      <c r="AX49" s="1088" t="n">
        <v>3</v>
      </c>
      <c r="AY49" s="1089" t="n"/>
      <c r="AZ49" s="1955" t="n">
        <v>210</v>
      </c>
      <c r="BA49" s="1089" t="n"/>
      <c r="BB49" s="1955" t="n">
        <v>100</v>
      </c>
      <c r="BC49" s="1089" t="n"/>
      <c r="BD49" s="189" t="n">
        <v>6</v>
      </c>
      <c r="BE49" s="175" t="n"/>
      <c r="BF49" s="841" t="inlineStr">
        <is>
          <t>СК-7</t>
        </is>
      </c>
      <c r="BG49" s="126" t="n"/>
      <c r="BH49" s="175" t="n"/>
      <c r="BI49" s="1070" t="inlineStr">
        <is>
          <t>ДОСИ</t>
        </is>
      </c>
      <c r="BJ49" s="25" t="n"/>
      <c r="BK49" s="25" t="n"/>
      <c r="BL49" s="25" t="n"/>
      <c r="BM49" s="25" t="n"/>
      <c r="BN49" s="25" t="n"/>
      <c r="BO49" s="25" t="n"/>
      <c r="BP49" s="8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25" t="n"/>
      <c r="CG49" s="25" t="n"/>
      <c r="CH49" s="1" t="n"/>
      <c r="CI49" s="1" t="n"/>
      <c r="CJ49" s="1" t="n"/>
      <c r="CK49" s="1" t="n"/>
      <c r="CL49" s="1" t="n"/>
      <c r="CM49" s="1" t="n"/>
    </row>
    <row r="50">
      <c r="A50" s="4323" t="inlineStr">
        <is>
          <t>2.2.2.2</t>
        </is>
      </c>
      <c r="B50" s="1770" t="n"/>
      <c r="C50" s="1170" t="inlineStr">
        <is>
          <t>Управление процессами механической обработки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1" t="n"/>
      <c r="X50" s="131" t="n"/>
      <c r="Y50" s="131" t="n"/>
      <c r="Z50" s="131" t="n"/>
      <c r="AA50" s="131" t="n"/>
      <c r="AB50" s="131" t="n"/>
      <c r="AC50" s="132" t="n"/>
      <c r="AD50" s="1771" t="n">
        <v>2</v>
      </c>
      <c r="AE50" s="1770" t="n"/>
      <c r="AF50" s="1807" t="n">
        <v>1.2</v>
      </c>
      <c r="AG50" s="1770" t="n"/>
      <c r="AH50" s="1772">
        <f>AT50+AZ50</f>
        <v/>
      </c>
      <c r="AI50" s="1770" t="n"/>
      <c r="AJ50" s="1773">
        <f>AL50+AN50+AP50+AR50</f>
        <v/>
      </c>
      <c r="AK50" s="1770" t="n"/>
      <c r="AL50" s="1771" t="n">
        <v>26</v>
      </c>
      <c r="AM50" s="1770" t="n"/>
      <c r="AN50" s="1773" t="n">
        <v>30</v>
      </c>
      <c r="AO50" s="1770" t="n"/>
      <c r="AP50" s="1773" t="n">
        <v>78</v>
      </c>
      <c r="AQ50" s="1770" t="n"/>
      <c r="AR50" s="1807" t="n"/>
      <c r="AS50" s="1770" t="n"/>
      <c r="AT50" s="1779">
        <f>AX50*35</f>
        <v/>
      </c>
      <c r="AU50" s="1089" t="n"/>
      <c r="AV50" s="1955" t="n">
        <v>64</v>
      </c>
      <c r="AW50" s="1089" t="n"/>
      <c r="AX50" s="1088" t="n">
        <v>4</v>
      </c>
      <c r="AY50" s="1089" t="n"/>
      <c r="AZ50" s="1955" t="n">
        <v>210</v>
      </c>
      <c r="BA50" s="1089" t="n"/>
      <c r="BB50" s="1955" t="n">
        <v>70</v>
      </c>
      <c r="BC50" s="1089" t="n"/>
      <c r="BD50" s="189" t="n">
        <v>6</v>
      </c>
      <c r="BE50" s="175" t="n"/>
      <c r="BF50" s="182" t="inlineStr">
        <is>
          <t>СК-8</t>
        </is>
      </c>
      <c r="BG50" s="126" t="n"/>
      <c r="BH50" s="175" t="n"/>
      <c r="BI50" s="1070" t="inlineStr">
        <is>
          <t>ДОСИ</t>
        </is>
      </c>
      <c r="BJ50" s="25" t="n"/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25" t="n"/>
      <c r="CC50" s="25" t="n"/>
      <c r="CD50" s="25" t="n"/>
      <c r="CE50" s="25" t="n"/>
      <c r="CF50" s="25" t="n"/>
      <c r="CG50" s="25" t="n"/>
      <c r="CH50" s="1" t="n"/>
      <c r="CI50" s="1" t="n"/>
      <c r="CJ50" s="1" t="n"/>
      <c r="CK50" s="1" t="n"/>
      <c r="CL50" s="1" t="n"/>
      <c r="CM50" s="1" t="n"/>
    </row>
    <row r="51">
      <c r="A51" s="4322" t="inlineStr">
        <is>
          <t xml:space="preserve">2.2.3 </t>
        </is>
      </c>
      <c r="B51" s="1770" t="n"/>
      <c r="C51" s="1190" t="inlineStr">
        <is>
          <t>Модуль "Технологии" 3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1" t="n"/>
      <c r="X51" s="131" t="n"/>
      <c r="Y51" s="131" t="n"/>
      <c r="Z51" s="131" t="n"/>
      <c r="AA51" s="131" t="n"/>
      <c r="AB51" s="131" t="n"/>
      <c r="AC51" s="132" t="n"/>
      <c r="AD51" s="1771" t="n"/>
      <c r="AE51" s="1770" t="n"/>
      <c r="AF51" s="1807" t="n"/>
      <c r="AG51" s="1770" t="n"/>
      <c r="AH51" s="1775">
        <f>SUM(AH52:AI55)</f>
        <v/>
      </c>
      <c r="AI51" s="1770" t="n"/>
      <c r="AJ51" s="1776">
        <f>SUM(AJ52:AK55)</f>
        <v/>
      </c>
      <c r="AK51" s="1770" t="n"/>
      <c r="AL51" s="2484">
        <f>SUM(AL52:AM55)</f>
        <v/>
      </c>
      <c r="AM51" s="1770" t="n"/>
      <c r="AN51" s="1776">
        <f>SUM(AN52:AO55)</f>
        <v/>
      </c>
      <c r="AO51" s="1770" t="n"/>
      <c r="AP51" s="1776">
        <f>SUM(AP52:AQ55)</f>
        <v/>
      </c>
      <c r="AQ51" s="1770" t="n"/>
      <c r="AR51" s="2485" t="n"/>
      <c r="AS51" s="1770" t="n"/>
      <c r="AT51" s="1799">
        <f>SUM(AT52:AU55)</f>
        <v/>
      </c>
      <c r="AU51" s="1089" t="n"/>
      <c r="AV51" s="1952">
        <f>SUM(AV52:AW55)</f>
        <v/>
      </c>
      <c r="AW51" s="1089" t="n"/>
      <c r="AX51" s="1591">
        <f>SUM(AX52:AY55)</f>
        <v/>
      </c>
      <c r="AY51" s="1089" t="n"/>
      <c r="AZ51" s="1952">
        <f>SUM(AZ52:BA55)</f>
        <v/>
      </c>
      <c r="BA51" s="1089" t="n"/>
      <c r="BB51" s="1952">
        <f>SUM(BB52:BC55)</f>
        <v/>
      </c>
      <c r="BC51" s="1089" t="n"/>
      <c r="BD51" s="406">
        <f>SUM(BD52:BE55)</f>
        <v/>
      </c>
      <c r="BE51" s="175" t="n"/>
      <c r="BF51" s="182" t="n"/>
      <c r="BG51" s="126" t="n"/>
      <c r="BH51" s="175" t="n"/>
      <c r="BI51" s="1070" t="n"/>
      <c r="BJ51" s="25" t="n"/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25" t="n"/>
      <c r="CE51" s="25" t="n"/>
      <c r="CF51" s="25" t="n"/>
      <c r="CG51" s="25" t="n"/>
      <c r="CH51" s="1" t="n"/>
      <c r="CI51" s="1" t="n"/>
      <c r="CJ51" s="1" t="n"/>
      <c r="CK51" s="1" t="n"/>
      <c r="CL51" s="1" t="n"/>
      <c r="CM51" s="1" t="n"/>
    </row>
    <row r="52">
      <c r="A52" s="4323" t="inlineStr">
        <is>
          <t>2.2.3.1</t>
        </is>
      </c>
      <c r="B52" s="1770" t="n"/>
      <c r="C52" s="1170" t="inlineStr">
        <is>
          <t>Энергоэффективное деревянное домостроение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1" t="n"/>
      <c r="Z52" s="131" t="n"/>
      <c r="AA52" s="131" t="n"/>
      <c r="AB52" s="131" t="n"/>
      <c r="AC52" s="132" t="n"/>
      <c r="AD52" s="1771" t="n"/>
      <c r="AE52" s="1770" t="n"/>
      <c r="AF52" s="1807" t="n">
        <v>2</v>
      </c>
      <c r="AG52" s="1770" t="n"/>
      <c r="AH52" s="1772">
        <f>AT52+AZ52</f>
        <v/>
      </c>
      <c r="AI52" s="1770" t="n"/>
      <c r="AJ52" s="1773">
        <f>AL52+AN52+AP52+AR52</f>
        <v/>
      </c>
      <c r="AK52" s="1770" t="n"/>
      <c r="AL52" s="1771" t="n">
        <v>20</v>
      </c>
      <c r="AM52" s="1770" t="n"/>
      <c r="AN52" s="1773" t="n">
        <v>20</v>
      </c>
      <c r="AO52" s="1770" t="n"/>
      <c r="AP52" s="1773" t="n">
        <v>30</v>
      </c>
      <c r="AQ52" s="1770" t="n"/>
      <c r="AR52" s="1807" t="n"/>
      <c r="AS52" s="1770" t="n"/>
      <c r="AT52" s="1779" t="n"/>
      <c r="AU52" s="1089" t="n"/>
      <c r="AV52" s="1955" t="n"/>
      <c r="AW52" s="1089" t="n"/>
      <c r="AX52" s="1088" t="n"/>
      <c r="AY52" s="1089" t="n"/>
      <c r="AZ52" s="1955" t="n">
        <v>212</v>
      </c>
      <c r="BA52" s="1089" t="n"/>
      <c r="BB52" s="1955" t="n">
        <v>70</v>
      </c>
      <c r="BC52" s="1089" t="n"/>
      <c r="BD52" s="189" t="n">
        <v>6</v>
      </c>
      <c r="BE52" s="175" t="n"/>
      <c r="BF52" s="182" t="inlineStr">
        <is>
          <t>СК-9</t>
        </is>
      </c>
      <c r="BG52" s="126" t="n"/>
      <c r="BH52" s="175" t="n"/>
      <c r="BI52" s="1070" t="inlineStr">
        <is>
          <t xml:space="preserve">ТДП </t>
        </is>
      </c>
      <c r="BJ52" s="25" t="n"/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25" t="n"/>
      <c r="CE52" s="25" t="n"/>
      <c r="CF52" s="25" t="n"/>
      <c r="CG52" s="25" t="n"/>
      <c r="CH52" s="1" t="n"/>
      <c r="CI52" s="1" t="n"/>
      <c r="CJ52" s="1" t="n"/>
      <c r="CK52" s="1" t="n"/>
      <c r="CL52" s="1" t="n"/>
      <c r="CM52" s="1" t="n"/>
    </row>
    <row r="53">
      <c r="A53" s="4323" t="inlineStr">
        <is>
          <t>2.2.3.2</t>
        </is>
      </c>
      <c r="B53" s="1770" t="n"/>
      <c r="C53" s="1170" t="inlineStr">
        <is>
          <t>Инновационные строительные материалы и элементы конструкций из древесного сырья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1" t="n"/>
      <c r="Z53" s="131" t="n"/>
      <c r="AA53" s="131" t="n"/>
      <c r="AB53" s="131" t="n"/>
      <c r="AC53" s="132" t="n"/>
      <c r="AD53" s="182" t="n">
        <v>2</v>
      </c>
      <c r="AE53" s="175" t="n"/>
      <c r="AF53" s="182" t="n">
        <v>1</v>
      </c>
      <c r="AG53" s="175" t="n"/>
      <c r="AH53" s="1772" t="n">
        <v>212</v>
      </c>
      <c r="AI53" s="1770" t="n"/>
      <c r="AJ53" s="1773">
        <f>AL53+AN53+AP53+AR53</f>
        <v/>
      </c>
      <c r="AK53" s="1770" t="n"/>
      <c r="AL53" s="1779" t="n">
        <v>70</v>
      </c>
      <c r="AM53" s="1089" t="n"/>
      <c r="AN53" s="1955" t="n">
        <v>26</v>
      </c>
      <c r="AO53" s="1089" t="n"/>
      <c r="AP53" s="1955" t="n"/>
      <c r="AQ53" s="1089" t="n"/>
      <c r="AR53" s="189" t="n"/>
      <c r="AS53" s="175" t="n"/>
      <c r="AT53" s="1779" t="n">
        <v>100</v>
      </c>
      <c r="AU53" s="1089" t="n"/>
      <c r="AV53" s="1955" t="n">
        <v>46</v>
      </c>
      <c r="AW53" s="1089" t="n"/>
      <c r="AX53" s="1088" t="n">
        <v>3</v>
      </c>
      <c r="AY53" s="1089" t="n"/>
      <c r="AZ53" s="1955" t="n">
        <v>112</v>
      </c>
      <c r="BA53" s="1089" t="n"/>
      <c r="BB53" s="1955" t="n">
        <v>50</v>
      </c>
      <c r="BC53" s="1089" t="n"/>
      <c r="BD53" s="189" t="n">
        <v>3</v>
      </c>
      <c r="BE53" s="175" t="n"/>
      <c r="BF53" s="182" t="inlineStr">
        <is>
          <t>СК-10</t>
        </is>
      </c>
      <c r="BG53" s="126" t="n"/>
      <c r="BH53" s="175" t="n"/>
      <c r="BI53" s="1070" t="inlineStr">
        <is>
          <t xml:space="preserve">ТДП </t>
        </is>
      </c>
      <c r="BJ53" s="25" t="n"/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25" t="n"/>
      <c r="CE53" s="25" t="n"/>
      <c r="CF53" s="25" t="n"/>
      <c r="CG53" s="25" t="n"/>
      <c r="CH53" s="1" t="n"/>
      <c r="CI53" s="1" t="n"/>
      <c r="CJ53" s="1" t="n"/>
      <c r="CK53" s="1" t="n"/>
      <c r="CL53" s="1" t="n"/>
      <c r="CM53" s="1" t="n"/>
    </row>
    <row r="54">
      <c r="A54" s="4323" t="inlineStr">
        <is>
          <t>2.2.3.3</t>
        </is>
      </c>
      <c r="B54" s="1770" t="n"/>
      <c r="C54" s="1170" t="inlineStr">
        <is>
          <t>Высокотехнологичные способы обработки древесины</t>
        </is>
      </c>
      <c r="D54" s="131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1" t="n"/>
      <c r="Z54" s="131" t="n"/>
      <c r="AA54" s="131" t="n"/>
      <c r="AB54" s="131" t="n"/>
      <c r="AC54" s="132" t="n"/>
      <c r="AD54" s="182" t="n">
        <v>1</v>
      </c>
      <c r="AE54" s="175" t="n"/>
      <c r="AF54" s="182" t="n"/>
      <c r="AG54" s="175" t="n"/>
      <c r="AH54" s="1772" t="n">
        <v>126</v>
      </c>
      <c r="AI54" s="1770" t="n"/>
      <c r="AJ54" s="1773">
        <f>AL54+AN54+AP54+AR54</f>
        <v/>
      </c>
      <c r="AK54" s="1770" t="n"/>
      <c r="AL54" s="1779" t="n">
        <v>48</v>
      </c>
      <c r="AM54" s="1089" t="n"/>
      <c r="AN54" s="1955" t="n"/>
      <c r="AO54" s="1089" t="n"/>
      <c r="AP54" s="1955" t="n">
        <v>16</v>
      </c>
      <c r="AQ54" s="1089" t="n"/>
      <c r="AR54" s="189" t="n"/>
      <c r="AS54" s="175" t="n"/>
      <c r="AT54" s="1778">
        <f>AH54</f>
        <v/>
      </c>
      <c r="AU54" s="1089" t="n"/>
      <c r="AV54" s="1955" t="n">
        <v>64</v>
      </c>
      <c r="AW54" s="1089" t="n"/>
      <c r="AX54" s="1088" t="n">
        <v>4</v>
      </c>
      <c r="AY54" s="1089" t="n"/>
      <c r="AZ54" s="1955" t="n"/>
      <c r="BA54" s="1089" t="n"/>
      <c r="BB54" s="1955" t="n"/>
      <c r="BC54" s="1089" t="n"/>
      <c r="BD54" s="189" t="n"/>
      <c r="BE54" s="175" t="n"/>
      <c r="BF54" s="182" t="inlineStr">
        <is>
          <t>СК-11</t>
        </is>
      </c>
      <c r="BG54" s="126" t="n"/>
      <c r="BH54" s="175" t="n"/>
      <c r="BI54" s="1070" t="inlineStr">
        <is>
          <t xml:space="preserve">ТДП </t>
        </is>
      </c>
      <c r="BJ54" s="25" t="n"/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25" t="n"/>
      <c r="CE54" s="25" t="n"/>
      <c r="CF54" s="25" t="n"/>
      <c r="CG54" s="25" t="n"/>
      <c r="CH54" s="1" t="n"/>
      <c r="CI54" s="1" t="n"/>
      <c r="CJ54" s="1" t="n"/>
      <c r="CK54" s="1" t="n"/>
      <c r="CL54" s="1" t="n"/>
      <c r="CM54" s="1" t="n"/>
    </row>
    <row r="55">
      <c r="A55" s="4323" t="inlineStr">
        <is>
          <t>2.2.3.4</t>
        </is>
      </c>
      <c r="B55" s="1770" t="n"/>
      <c r="C55" s="1170" t="inlineStr">
        <is>
          <t>Объемно-пространственное проектирование элементов мебели и столярно-строительных изделий</t>
        </is>
      </c>
      <c r="D55" s="131" t="n"/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1" t="n"/>
      <c r="X55" s="131" t="n"/>
      <c r="Y55" s="131" t="n"/>
      <c r="Z55" s="131" t="n"/>
      <c r="AA55" s="131" t="n"/>
      <c r="AB55" s="131" t="n"/>
      <c r="AC55" s="132" t="n"/>
      <c r="AD55" s="182" t="n"/>
      <c r="AE55" s="175" t="n"/>
      <c r="AF55" s="182" t="n">
        <v>2</v>
      </c>
      <c r="AG55" s="175" t="n"/>
      <c r="AH55" s="1772">
        <f>AT55+AZ55</f>
        <v/>
      </c>
      <c r="AI55" s="1770" t="n"/>
      <c r="AJ55" s="1773">
        <f>AL55+AN55+AP55+AR55</f>
        <v/>
      </c>
      <c r="AK55" s="1770" t="n"/>
      <c r="AL55" s="1779" t="n">
        <v>10</v>
      </c>
      <c r="AM55" s="1089" t="n"/>
      <c r="AN55" s="1955" t="n"/>
      <c r="AO55" s="1089" t="n"/>
      <c r="AP55" s="1955" t="n">
        <v>40</v>
      </c>
      <c r="AQ55" s="1089" t="n"/>
      <c r="AR55" s="189" t="n"/>
      <c r="AS55" s="175" t="n"/>
      <c r="AT55" s="1779" t="n"/>
      <c r="AU55" s="1089" t="n"/>
      <c r="AV55" s="1955" t="n"/>
      <c r="AW55" s="1089" t="n"/>
      <c r="AX55" s="1088" t="n"/>
      <c r="AY55" s="1089" t="n"/>
      <c r="AZ55" s="1955" t="n">
        <v>108</v>
      </c>
      <c r="BA55" s="1089" t="n"/>
      <c r="BB55" s="1955" t="n">
        <v>50</v>
      </c>
      <c r="BC55" s="1089" t="n"/>
      <c r="BD55" s="189" t="n">
        <v>3</v>
      </c>
      <c r="BE55" s="175" t="n"/>
      <c r="BF55" s="182" t="inlineStr">
        <is>
          <t>СК-12</t>
        </is>
      </c>
      <c r="BG55" s="126" t="n"/>
      <c r="BH55" s="175" t="n"/>
      <c r="BI55" s="1070" t="inlineStr">
        <is>
          <t>ТДИД</t>
        </is>
      </c>
      <c r="BJ55" s="25" t="n"/>
      <c r="BK55" s="25" t="n"/>
      <c r="BL55" s="25" t="n"/>
      <c r="BM55" s="25" t="n"/>
      <c r="BN55" s="25" t="n"/>
      <c r="BO55" s="25" t="n"/>
      <c r="BP55" s="25" t="n"/>
      <c r="BQ55" s="25" t="n"/>
      <c r="BR55" s="25" t="n"/>
      <c r="BS55" s="25" t="n"/>
      <c r="BT55" s="25" t="n"/>
      <c r="BU55" s="25" t="n"/>
      <c r="BV55" s="25" t="n"/>
      <c r="BW55" s="25" t="n"/>
      <c r="BX55" s="25" t="n"/>
      <c r="BY55" s="25" t="n"/>
      <c r="BZ55" s="25" t="n"/>
      <c r="CA55" s="25" t="n"/>
      <c r="CB55" s="25" t="n"/>
      <c r="CC55" s="25" t="n"/>
      <c r="CD55" s="25" t="n"/>
      <c r="CE55" s="25" t="n"/>
      <c r="CF55" s="25" t="n"/>
      <c r="CG55" s="25" t="n"/>
      <c r="CH55" s="1" t="n"/>
      <c r="CI55" s="1" t="n"/>
      <c r="CJ55" s="1" t="n"/>
      <c r="CK55" s="1" t="n"/>
      <c r="CL55" s="1" t="n"/>
      <c r="CM55" s="1" t="n"/>
    </row>
    <row r="56">
      <c r="A56" s="1780" t="inlineStr">
        <is>
          <t>2.3</t>
        </is>
      </c>
      <c r="B56" s="1770" t="n"/>
      <c r="C56" s="1190" t="inlineStr">
        <is>
          <t>Дополнительные виды обучения</t>
        </is>
      </c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1" t="n"/>
      <c r="X56" s="131" t="n"/>
      <c r="Y56" s="131" t="n"/>
      <c r="Z56" s="131" t="n"/>
      <c r="AA56" s="131" t="n"/>
      <c r="AB56" s="131" t="n"/>
      <c r="AC56" s="132" t="n"/>
      <c r="AD56" s="182" t="n"/>
      <c r="AE56" s="175" t="n"/>
      <c r="AF56" s="605" t="n"/>
      <c r="AG56" s="126" t="n"/>
      <c r="AH56" s="1799" t="inlineStr">
        <is>
          <t>/338</t>
        </is>
      </c>
      <c r="AI56" s="1089" t="n"/>
      <c r="AJ56" s="406" t="n">
        <v>218</v>
      </c>
      <c r="AK56" s="175" t="n"/>
      <c r="AL56" s="2418" t="inlineStr">
        <is>
          <t>/66</t>
        </is>
      </c>
      <c r="AM56" s="1089" t="n"/>
      <c r="AN56" s="1302" t="inlineStr">
        <is>
          <t>/24</t>
        </is>
      </c>
      <c r="AO56" s="128" t="n"/>
      <c r="AP56" s="1302" t="inlineStr">
        <is>
          <t>/96</t>
        </is>
      </c>
      <c r="AQ56" s="128" t="n"/>
      <c r="AR56" s="1302" t="inlineStr">
        <is>
          <t>/32</t>
        </is>
      </c>
      <c r="AS56" s="128" t="n"/>
      <c r="AT56" s="1229" t="inlineStr">
        <is>
          <t>/190</t>
        </is>
      </c>
      <c r="AU56" s="128" t="n"/>
      <c r="AV56" s="1302" t="inlineStr">
        <is>
          <t>/130</t>
        </is>
      </c>
      <c r="AW56" s="128" t="n"/>
      <c r="AX56" s="1302" t="inlineStr">
        <is>
          <t>/2</t>
        </is>
      </c>
      <c r="AY56" s="128" t="n"/>
      <c r="AZ56" s="1302" t="inlineStr">
        <is>
          <t>/148</t>
        </is>
      </c>
      <c r="BA56" s="128" t="n"/>
      <c r="BB56" s="1302" t="inlineStr">
        <is>
          <t>/88</t>
        </is>
      </c>
      <c r="BC56" s="128" t="n"/>
      <c r="BD56" s="1302" t="inlineStr">
        <is>
          <t>/7</t>
        </is>
      </c>
      <c r="BE56" s="128" t="n"/>
      <c r="BF56" s="218" t="n"/>
      <c r="BG56" s="126" t="n"/>
      <c r="BH56" s="175" t="n"/>
      <c r="BI56" s="1070" t="n"/>
      <c r="BJ56" s="25" t="n"/>
      <c r="BK56" s="25" t="n"/>
      <c r="BL56" s="25" t="n"/>
      <c r="BM56" s="25" t="n"/>
      <c r="BN56" s="25" t="n"/>
      <c r="BO56" s="25" t="n"/>
      <c r="BP56" s="25" t="n"/>
      <c r="BQ56" s="25" t="n"/>
      <c r="BR56" s="25" t="n"/>
      <c r="BS56" s="25" t="n"/>
      <c r="BT56" s="25" t="n"/>
      <c r="BU56" s="25" t="n"/>
      <c r="BV56" s="25" t="n"/>
      <c r="BW56" s="25" t="n"/>
      <c r="BX56" s="25" t="n"/>
      <c r="BY56" s="25" t="n"/>
      <c r="BZ56" s="25" t="n"/>
      <c r="CA56" s="25" t="n"/>
      <c r="CB56" s="25" t="n"/>
      <c r="CC56" s="25" t="n"/>
      <c r="CD56" s="25" t="n"/>
      <c r="CE56" s="25" t="n"/>
      <c r="CF56" s="25" t="n"/>
      <c r="CG56" s="25" t="n"/>
      <c r="CH56" s="1" t="n"/>
      <c r="CI56" s="1" t="n"/>
      <c r="CJ56" s="1" t="n"/>
      <c r="CK56" s="1" t="n"/>
      <c r="CL56" s="1" t="n"/>
      <c r="CM56" s="1" t="n"/>
    </row>
    <row r="57">
      <c r="A57" s="1769" t="inlineStr">
        <is>
          <t>2.3.1</t>
        </is>
      </c>
      <c r="B57" s="1770" t="n"/>
      <c r="C57" s="1196" t="inlineStr">
        <is>
          <t>Философия и методология науки *</t>
        </is>
      </c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1" t="n"/>
      <c r="X57" s="131" t="n"/>
      <c r="Y57" s="131" t="n"/>
      <c r="Z57" s="131" t="n"/>
      <c r="AA57" s="131" t="n"/>
      <c r="AB57" s="131" t="n"/>
      <c r="AC57" s="132" t="n"/>
      <c r="AD57" s="3263" t="inlineStr">
        <is>
          <t>/</t>
        </is>
      </c>
      <c r="AE57" s="1384" t="n">
        <v>2</v>
      </c>
      <c r="AF57" s="1806" t="n"/>
      <c r="AG57" s="1770" t="n"/>
      <c r="AH57" s="1779" t="inlineStr">
        <is>
          <t>/124</t>
        </is>
      </c>
      <c r="AI57" s="1089" t="n"/>
      <c r="AJ57" s="189" t="inlineStr">
        <is>
          <t>/72</t>
        </is>
      </c>
      <c r="AK57" s="175" t="n"/>
      <c r="AL57" s="2422" t="inlineStr">
        <is>
          <t>/40</t>
        </is>
      </c>
      <c r="AM57" s="1089" t="n"/>
      <c r="AN57" s="857" t="n"/>
      <c r="AO57" s="128" t="n"/>
      <c r="AP57" s="857" t="n"/>
      <c r="AQ57" s="128" t="n"/>
      <c r="AR57" s="857" t="inlineStr">
        <is>
          <t>/32</t>
        </is>
      </c>
      <c r="AS57" s="128" t="n"/>
      <c r="AT57" s="856" t="inlineStr">
        <is>
          <t>/48</t>
        </is>
      </c>
      <c r="AU57" s="128" t="n"/>
      <c r="AV57" s="857" t="inlineStr">
        <is>
          <t>/32</t>
        </is>
      </c>
      <c r="AW57" s="128" t="n"/>
      <c r="AX57" s="857" t="n"/>
      <c r="AY57" s="128" t="n"/>
      <c r="AZ57" s="857" t="inlineStr">
        <is>
          <t>/76</t>
        </is>
      </c>
      <c r="BA57" s="128" t="n"/>
      <c r="BB57" s="857" t="inlineStr">
        <is>
          <t>/40</t>
        </is>
      </c>
      <c r="BC57" s="128" t="n"/>
      <c r="BD57" s="857" t="inlineStr">
        <is>
          <t>/3</t>
        </is>
      </c>
      <c r="BE57" s="128" t="n"/>
      <c r="BF57" s="841" t="inlineStr">
        <is>
          <t>УК-1</t>
        </is>
      </c>
      <c r="BG57" s="126" t="n"/>
      <c r="BH57" s="175" t="n"/>
      <c r="BI57" s="1070" t="inlineStr">
        <is>
          <t>ФиП</t>
        </is>
      </c>
      <c r="BJ57" s="25" t="n"/>
      <c r="BK57" s="25" t="n"/>
      <c r="BL57" s="25" t="n"/>
      <c r="BM57" s="25" t="n"/>
      <c r="BN57" s="25" t="n"/>
      <c r="BO57" s="25" t="n"/>
      <c r="BP57" s="25" t="n"/>
      <c r="BQ57" s="25" t="n"/>
      <c r="BR57" s="25" t="n"/>
      <c r="BS57" s="25" t="n"/>
      <c r="BT57" s="25" t="n"/>
      <c r="BU57" s="25" t="n"/>
      <c r="BV57" s="25" t="n"/>
      <c r="BW57" s="25" t="n"/>
      <c r="BX57" s="25" t="n"/>
      <c r="BY57" s="25" t="n"/>
      <c r="BZ57" s="25" t="n"/>
      <c r="CA57" s="25" t="n"/>
      <c r="CB57" s="25" t="n"/>
      <c r="CC57" s="25" t="n"/>
      <c r="CD57" s="25" t="n"/>
      <c r="CE57" s="25" t="n"/>
      <c r="CF57" s="25" t="n"/>
      <c r="CG57" s="25" t="n"/>
      <c r="CH57" s="1" t="n"/>
      <c r="CI57" s="1" t="n"/>
      <c r="CJ57" s="1" t="n"/>
      <c r="CK57" s="1" t="n"/>
      <c r="CL57" s="1" t="n"/>
      <c r="CM57" s="1" t="n"/>
    </row>
    <row r="58">
      <c r="A58" s="1769" t="inlineStr">
        <is>
          <t>2.3.2</t>
        </is>
      </c>
      <c r="B58" s="1770" t="n"/>
      <c r="C58" s="1170" t="inlineStr">
        <is>
          <t>Иностранный язык *</t>
        </is>
      </c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1" t="n"/>
      <c r="X58" s="131" t="n"/>
      <c r="Y58" s="131" t="n"/>
      <c r="Z58" s="131" t="n"/>
      <c r="AA58" s="131" t="n"/>
      <c r="AB58" s="131" t="n"/>
      <c r="AC58" s="132" t="n"/>
      <c r="AD58" s="859" t="inlineStr">
        <is>
          <t>/</t>
        </is>
      </c>
      <c r="AE58" s="860" t="n">
        <v>2</v>
      </c>
      <c r="AF58" s="1807" t="n"/>
      <c r="AG58" s="1770" t="n"/>
      <c r="AH58" s="1779" t="inlineStr">
        <is>
          <t>/142</t>
        </is>
      </c>
      <c r="AI58" s="1089" t="n"/>
      <c r="AJ58" s="827" t="inlineStr">
        <is>
          <t>/96</t>
        </is>
      </c>
      <c r="AK58" s="175" t="n"/>
      <c r="AL58" s="2422" t="n"/>
      <c r="AM58" s="1089" t="n"/>
      <c r="AN58" s="857" t="n"/>
      <c r="AO58" s="128" t="n"/>
      <c r="AP58" s="857" t="inlineStr">
        <is>
          <t>/96</t>
        </is>
      </c>
      <c r="AQ58" s="128" t="n"/>
      <c r="AR58" s="857" t="n"/>
      <c r="AS58" s="128" t="n"/>
      <c r="AT58" s="856" t="inlineStr">
        <is>
          <t>/70</t>
        </is>
      </c>
      <c r="AU58" s="128" t="n"/>
      <c r="AV58" s="857" t="inlineStr">
        <is>
          <t>/48</t>
        </is>
      </c>
      <c r="AW58" s="128" t="n"/>
      <c r="AX58" s="857" t="n"/>
      <c r="AY58" s="128" t="n"/>
      <c r="AZ58" s="857" t="inlineStr">
        <is>
          <t>/72</t>
        </is>
      </c>
      <c r="BA58" s="128" t="n"/>
      <c r="BB58" s="857" t="inlineStr">
        <is>
          <t>/48</t>
        </is>
      </c>
      <c r="BC58" s="128" t="n"/>
      <c r="BD58" s="857" t="inlineStr">
        <is>
          <t>/4</t>
        </is>
      </c>
      <c r="BE58" s="128" t="n"/>
      <c r="BF58" s="182" t="inlineStr">
        <is>
          <t>УК-3</t>
        </is>
      </c>
      <c r="BG58" s="126" t="n"/>
      <c r="BH58" s="175" t="n"/>
      <c r="BI58" s="1070" t="inlineStr">
        <is>
          <t>МКиТП</t>
        </is>
      </c>
      <c r="BJ58" s="25" t="n"/>
      <c r="BK58" s="25" t="n"/>
      <c r="BL58" s="25" t="n"/>
      <c r="BM58" s="25" t="n"/>
      <c r="BN58" s="25" t="n"/>
      <c r="BO58" s="25" t="n"/>
      <c r="BP58" s="25" t="n"/>
      <c r="BQ58" s="25" t="n"/>
      <c r="BR58" s="25" t="n"/>
      <c r="BS58" s="25" t="n"/>
      <c r="BT58" s="25" t="n"/>
      <c r="BU58" s="25" t="n"/>
      <c r="BV58" s="25" t="n"/>
      <c r="BW58" s="25" t="n"/>
      <c r="BX58" s="25" t="n"/>
      <c r="BY58" s="25" t="n"/>
      <c r="BZ58" s="25" t="n"/>
      <c r="CA58" s="25" t="n"/>
      <c r="CB58" s="25" t="n"/>
      <c r="CC58" s="25" t="n"/>
      <c r="CD58" s="25" t="n"/>
      <c r="CE58" s="25" t="n"/>
      <c r="CF58" s="25" t="n"/>
      <c r="CG58" s="25" t="n"/>
      <c r="CH58" s="1" t="n"/>
      <c r="CI58" s="1" t="n"/>
      <c r="CJ58" s="1" t="n"/>
      <c r="CK58" s="1" t="n"/>
      <c r="CL58" s="1" t="n"/>
      <c r="CM58" s="1" t="n"/>
    </row>
    <row r="59">
      <c r="A59" s="1808" t="inlineStr">
        <is>
          <t>2.3.3</t>
        </is>
      </c>
      <c r="B59" s="1809" t="n"/>
      <c r="C59" s="2873" t="inlineStr">
        <is>
          <t>Основы информационных технологий *</t>
        </is>
      </c>
      <c r="D59" s="202" t="n"/>
      <c r="E59" s="202" t="n"/>
      <c r="F59" s="202" t="n"/>
      <c r="G59" s="202" t="n"/>
      <c r="H59" s="202" t="n"/>
      <c r="I59" s="202" t="n"/>
      <c r="J59" s="202" t="n"/>
      <c r="K59" s="202" t="n"/>
      <c r="L59" s="202" t="n"/>
      <c r="M59" s="202" t="n"/>
      <c r="N59" s="202" t="n"/>
      <c r="O59" s="202" t="n"/>
      <c r="P59" s="202" t="n"/>
      <c r="Q59" s="202" t="n"/>
      <c r="R59" s="202" t="n"/>
      <c r="S59" s="202" t="n"/>
      <c r="T59" s="202" t="n"/>
      <c r="U59" s="202" t="n"/>
      <c r="V59" s="202" t="n"/>
      <c r="W59" s="202" t="n"/>
      <c r="X59" s="202" t="n"/>
      <c r="Y59" s="202" t="n"/>
      <c r="Z59" s="202" t="n"/>
      <c r="AA59" s="202" t="n"/>
      <c r="AB59" s="202" t="n"/>
      <c r="AC59" s="742" t="n"/>
      <c r="AD59" s="2713" t="n"/>
      <c r="AE59" s="2495" t="n"/>
      <c r="AF59" s="2714" t="inlineStr">
        <is>
          <t>/</t>
        </is>
      </c>
      <c r="AG59" s="4324" t="inlineStr">
        <is>
          <t>1д</t>
        </is>
      </c>
      <c r="AH59" s="2493" t="inlineStr">
        <is>
          <t>/72</t>
        </is>
      </c>
      <c r="AI59" s="2475" t="n"/>
      <c r="AJ59" s="4325" t="inlineStr">
        <is>
          <t>/50</t>
        </is>
      </c>
      <c r="AK59" s="203" t="n"/>
      <c r="AL59" s="1889" t="inlineStr">
        <is>
          <t>/26</t>
        </is>
      </c>
      <c r="AM59" s="1059" t="n"/>
      <c r="AN59" s="883" t="inlineStr">
        <is>
          <t>/24</t>
        </is>
      </c>
      <c r="AO59" s="144" t="n"/>
      <c r="AP59" s="883" t="n"/>
      <c r="AQ59" s="144" t="n"/>
      <c r="AR59" s="883" t="n"/>
      <c r="AS59" s="144" t="n"/>
      <c r="AT59" s="882" t="inlineStr">
        <is>
          <t>/72</t>
        </is>
      </c>
      <c r="AU59" s="144" t="n"/>
      <c r="AV59" s="883" t="inlineStr">
        <is>
          <t>/50</t>
        </is>
      </c>
      <c r="AW59" s="144" t="n"/>
      <c r="AX59" s="883" t="inlineStr">
        <is>
          <t>/2</t>
        </is>
      </c>
      <c r="AY59" s="144" t="n"/>
      <c r="AZ59" s="883" t="n"/>
      <c r="BA59" s="144" t="n"/>
      <c r="BB59" s="883" t="n"/>
      <c r="BC59" s="144" t="n"/>
      <c r="BD59" s="883" t="n"/>
      <c r="BE59" s="144" t="n"/>
      <c r="BF59" s="2349" t="inlineStr">
        <is>
          <t>УК-2</t>
        </is>
      </c>
      <c r="BG59" s="1832" t="n"/>
      <c r="BH59" s="1924" t="n"/>
      <c r="BI59" s="1070" t="inlineStr">
        <is>
          <t>ИСиТ</t>
        </is>
      </c>
      <c r="BJ59" s="25" t="n"/>
      <c r="BK59" s="25" t="n"/>
      <c r="BL59" s="25" t="n"/>
      <c r="BM59" s="25" t="n"/>
      <c r="BN59" s="25" t="n"/>
      <c r="BO59" s="25" t="n"/>
      <c r="BP59" s="25" t="n"/>
      <c r="BQ59" s="25" t="n"/>
      <c r="BR59" s="25" t="n"/>
      <c r="BS59" s="25" t="n"/>
      <c r="BT59" s="25" t="n"/>
      <c r="BU59" s="25" t="n"/>
      <c r="BV59" s="25" t="n"/>
      <c r="BW59" s="25" t="n"/>
      <c r="BX59" s="25" t="n"/>
      <c r="BY59" s="25" t="n"/>
      <c r="BZ59" s="25" t="n"/>
      <c r="CA59" s="25" t="n"/>
      <c r="CB59" s="25" t="n"/>
      <c r="CC59" s="25" t="n"/>
      <c r="CD59" s="25" t="n"/>
      <c r="CE59" s="25" t="n"/>
      <c r="CF59" s="25" t="n"/>
      <c r="CG59" s="25" t="n"/>
      <c r="CH59" s="1" t="n"/>
      <c r="CI59" s="1" t="n"/>
      <c r="CJ59" s="1" t="n"/>
      <c r="CK59" s="1" t="n"/>
      <c r="CL59" s="1" t="n"/>
      <c r="CM59" s="1" t="n"/>
    </row>
    <row r="60">
      <c r="A60" s="2875" t="inlineStr">
        <is>
          <t>Количество часов учебных занятий</t>
        </is>
      </c>
      <c r="B60" s="101" t="n"/>
      <c r="C60" s="101" t="n"/>
      <c r="D60" s="101" t="n"/>
      <c r="E60" s="101" t="n"/>
      <c r="F60" s="101" t="n"/>
      <c r="G60" s="101" t="n"/>
      <c r="H60" s="101" t="n"/>
      <c r="I60" s="101" t="n"/>
      <c r="J60" s="101" t="n"/>
      <c r="K60" s="101" t="n"/>
      <c r="L60" s="101" t="n"/>
      <c r="M60" s="101" t="n"/>
      <c r="N60" s="101" t="n"/>
      <c r="O60" s="101" t="n"/>
      <c r="P60" s="101" t="n"/>
      <c r="Q60" s="101" t="n"/>
      <c r="R60" s="101" t="n"/>
      <c r="S60" s="101" t="n"/>
      <c r="T60" s="101" t="n"/>
      <c r="U60" s="101" t="n"/>
      <c r="V60" s="101" t="n"/>
      <c r="W60" s="101" t="n"/>
      <c r="X60" s="101" t="n"/>
      <c r="Y60" s="101" t="n"/>
      <c r="Z60" s="101" t="n"/>
      <c r="AA60" s="101" t="n"/>
      <c r="AB60" s="101" t="n"/>
      <c r="AC60" s="101" t="n"/>
      <c r="AD60" s="101" t="n"/>
      <c r="AE60" s="101" t="n"/>
      <c r="AF60" s="101" t="n"/>
      <c r="AG60" s="104" t="n"/>
      <c r="AH60" s="4326">
        <f>AH29+AH36</f>
        <v/>
      </c>
      <c r="AI60" s="101" t="n"/>
      <c r="AJ60" s="4327">
        <f>AJ29+AJ36</f>
        <v/>
      </c>
      <c r="AK60" s="104" t="n"/>
      <c r="AL60" s="4328">
        <f>SUM(AL29,AL36)</f>
        <v/>
      </c>
      <c r="AM60" s="4329" t="n">
        <v>1</v>
      </c>
      <c r="AN60" s="4330">
        <f>SUM(AN29,AN36)</f>
        <v/>
      </c>
      <c r="AO60" s="4329" t="n">
        <v>1</v>
      </c>
      <c r="AP60" s="4330">
        <f>SUM(AP29,AP36)</f>
        <v/>
      </c>
      <c r="AQ60" s="4329" t="n">
        <v>1</v>
      </c>
      <c r="AR60" s="4331">
        <f>SUM(AR29,AR36)</f>
        <v/>
      </c>
      <c r="AS60" s="4332" t="n"/>
      <c r="AT60" s="4333">
        <f>AT29+AT36</f>
        <v/>
      </c>
      <c r="AU60" s="4329" t="n">
        <v>1</v>
      </c>
      <c r="AV60" s="4330">
        <f>AV29+AV36</f>
        <v/>
      </c>
      <c r="AW60" s="4329" t="n">
        <v>1</v>
      </c>
      <c r="AX60" s="232">
        <f>AX29+AX36</f>
        <v/>
      </c>
      <c r="AY60" s="53" t="n"/>
      <c r="AZ60" s="4330">
        <f>AZ29+AZ36</f>
        <v/>
      </c>
      <c r="BA60" s="4329" t="n">
        <v>1</v>
      </c>
      <c r="BB60" s="4330">
        <f>BB36</f>
        <v/>
      </c>
      <c r="BC60" s="4329" t="n">
        <v>1</v>
      </c>
      <c r="BD60" s="4327">
        <f>BD29+BD36</f>
        <v/>
      </c>
      <c r="BE60" s="104" t="n"/>
      <c r="BF60" s="233" t="n"/>
      <c r="BG60" s="101" t="n"/>
      <c r="BH60" s="104" t="n"/>
      <c r="BI60" s="90" t="n"/>
      <c r="BJ60" s="90" t="n"/>
      <c r="BK60" s="90" t="n"/>
      <c r="BL60" s="90" t="n"/>
      <c r="BM60" s="90" t="n"/>
      <c r="BN60" s="90" t="n"/>
      <c r="BO60" s="1822" t="n"/>
      <c r="BP60" s="1822" t="n"/>
      <c r="BQ60" s="1822" t="n"/>
      <c r="BR60" s="1822" t="n"/>
      <c r="BS60" s="1822" t="n"/>
      <c r="BT60" s="1822" t="n"/>
      <c r="BU60" s="1822" t="n"/>
      <c r="BV60" s="1822" t="n"/>
      <c r="BW60" s="1822" t="n"/>
      <c r="BX60" s="1822" t="n"/>
      <c r="BY60" s="1822" t="n"/>
      <c r="BZ60" s="1822" t="n"/>
      <c r="CA60" s="1822" t="n"/>
      <c r="CB60" s="1822" t="n"/>
      <c r="CC60" s="1822" t="n"/>
      <c r="CD60" s="1822" t="n"/>
      <c r="CE60" s="1822" t="n"/>
      <c r="CF60" s="1822" t="n"/>
      <c r="CG60" s="1822" t="n"/>
      <c r="CH60" s="1822" t="n"/>
      <c r="CI60" s="1" t="n"/>
      <c r="CJ60" s="1" t="n"/>
      <c r="CK60" s="1" t="n"/>
      <c r="CL60" s="1" t="n"/>
      <c r="CM60" s="1" t="n"/>
    </row>
    <row r="61">
      <c r="A61" s="112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14" t="n"/>
      <c r="AH61" s="112" t="n"/>
      <c r="AI61" s="1" t="n"/>
      <c r="AJ61" s="116" t="n"/>
      <c r="AK61" s="114" t="n"/>
      <c r="AL61" s="4334">
        <f>AL29+AL37</f>
        <v/>
      </c>
      <c r="AM61" s="4335" t="n">
        <v>2</v>
      </c>
      <c r="AN61" s="4336">
        <f>AN29+AN37</f>
        <v/>
      </c>
      <c r="AO61" s="4335" t="n">
        <v>2</v>
      </c>
      <c r="AP61" s="4336">
        <f>AP29+AP37</f>
        <v/>
      </c>
      <c r="AQ61" s="4335" t="n">
        <v>2</v>
      </c>
      <c r="AR61" s="4331" t="n"/>
      <c r="AS61" s="4332" t="n"/>
      <c r="AT61" s="4337">
        <f>AT29+AT37</f>
        <v/>
      </c>
      <c r="AU61" s="4335" t="n">
        <v>2</v>
      </c>
      <c r="AV61" s="4336">
        <f>AV29+AV37</f>
        <v/>
      </c>
      <c r="AW61" s="4335" t="n">
        <v>2</v>
      </c>
      <c r="AX61" s="116" t="n"/>
      <c r="AY61" s="115" t="n"/>
      <c r="AZ61" s="4336">
        <f>AZ29+AZ37</f>
        <v/>
      </c>
      <c r="BA61" s="4335" t="n">
        <v>2</v>
      </c>
      <c r="BB61" s="4336">
        <f>BB29+BB37</f>
        <v/>
      </c>
      <c r="BC61" s="4335" t="n">
        <v>2</v>
      </c>
      <c r="BD61" s="116" t="n"/>
      <c r="BE61" s="114" t="n"/>
      <c r="BF61" s="112" t="n"/>
      <c r="BG61" s="1" t="n"/>
      <c r="BH61" s="114" t="n"/>
      <c r="BI61" s="90" t="n"/>
      <c r="BJ61" s="90" t="n"/>
      <c r="BK61" s="90" t="n"/>
      <c r="BL61" s="90" t="n"/>
      <c r="BM61" s="90" t="n"/>
      <c r="BN61" s="90" t="n"/>
      <c r="BO61" s="1822" t="n"/>
      <c r="BP61" s="1822" t="n"/>
      <c r="BQ61" s="1822" t="n"/>
      <c r="BR61" s="1822" t="n"/>
      <c r="BS61" s="1822" t="n"/>
      <c r="BT61" s="1822" t="n"/>
      <c r="BU61" s="1822" t="n"/>
      <c r="BV61" s="1822" t="n"/>
      <c r="BW61" s="1822" t="n"/>
      <c r="BX61" s="1822" t="n"/>
      <c r="BY61" s="1822" t="n"/>
      <c r="BZ61" s="1822" t="n"/>
      <c r="CA61" s="1822" t="n"/>
      <c r="CB61" s="1822" t="n"/>
      <c r="CC61" s="1822" t="n"/>
      <c r="CD61" s="1822" t="n"/>
      <c r="CE61" s="1822" t="n"/>
      <c r="CF61" s="1822" t="n"/>
      <c r="CG61" s="1822" t="n"/>
      <c r="CH61" s="1822" t="n"/>
      <c r="CI61" s="1" t="n"/>
      <c r="CJ61" s="1" t="n"/>
      <c r="CK61" s="1" t="n"/>
      <c r="CL61" s="1" t="n"/>
      <c r="CM61" s="1" t="n"/>
    </row>
    <row r="62">
      <c r="A62" s="138" t="n"/>
      <c r="B62" s="206" t="n"/>
      <c r="C62" s="206" t="n"/>
      <c r="D62" s="206" t="n"/>
      <c r="E62" s="206" t="n"/>
      <c r="F62" s="206" t="n"/>
      <c r="G62" s="206" t="n"/>
      <c r="H62" s="206" t="n"/>
      <c r="I62" s="206" t="n"/>
      <c r="J62" s="206" t="n"/>
      <c r="K62" s="206" t="n"/>
      <c r="L62" s="206" t="n"/>
      <c r="M62" s="206" t="n"/>
      <c r="N62" s="206" t="n"/>
      <c r="O62" s="206" t="n"/>
      <c r="P62" s="206" t="n"/>
      <c r="Q62" s="206" t="n"/>
      <c r="R62" s="206" t="n"/>
      <c r="S62" s="206" t="n"/>
      <c r="T62" s="206" t="n"/>
      <c r="U62" s="206" t="n"/>
      <c r="V62" s="206" t="n"/>
      <c r="W62" s="206" t="n"/>
      <c r="X62" s="206" t="n"/>
      <c r="Y62" s="206" t="n"/>
      <c r="Z62" s="206" t="n"/>
      <c r="AA62" s="206" t="n"/>
      <c r="AB62" s="206" t="n"/>
      <c r="AC62" s="206" t="n"/>
      <c r="AD62" s="206" t="n"/>
      <c r="AE62" s="206" t="n"/>
      <c r="AF62" s="206" t="n"/>
      <c r="AG62" s="207" t="n"/>
      <c r="AH62" s="138" t="n"/>
      <c r="AI62" s="206" t="n"/>
      <c r="AJ62" s="140" t="n"/>
      <c r="AK62" s="207" t="n"/>
      <c r="AL62" s="4338">
        <f>AL29+AL38</f>
        <v/>
      </c>
      <c r="AM62" s="4339" t="n">
        <v>3</v>
      </c>
      <c r="AN62" s="4340">
        <f>AN29+AN38</f>
        <v/>
      </c>
      <c r="AO62" s="4339" t="n">
        <v>3</v>
      </c>
      <c r="AP62" s="4340">
        <f>AP29+AP38</f>
        <v/>
      </c>
      <c r="AQ62" s="4339" t="n">
        <v>3</v>
      </c>
      <c r="AR62" s="4341" t="n"/>
      <c r="AS62" s="4342" t="n"/>
      <c r="AT62" s="4343">
        <f>AT29+AT38</f>
        <v/>
      </c>
      <c r="AU62" s="4339" t="n">
        <v>3</v>
      </c>
      <c r="AV62" s="4340">
        <f>AV29+AV38</f>
        <v/>
      </c>
      <c r="AW62" s="4339" t="n">
        <v>3</v>
      </c>
      <c r="AX62" s="140" t="n"/>
      <c r="AY62" s="139" t="n"/>
      <c r="AZ62" s="4340">
        <f>AZ29+AZ38</f>
        <v/>
      </c>
      <c r="BA62" s="4339" t="n">
        <v>3</v>
      </c>
      <c r="BB62" s="4340">
        <f>BB29+BB38</f>
        <v/>
      </c>
      <c r="BC62" s="4339" t="n">
        <v>3</v>
      </c>
      <c r="BD62" s="140" t="n"/>
      <c r="BE62" s="207" t="n"/>
      <c r="BF62" s="112" t="n"/>
      <c r="BG62" s="1" t="n"/>
      <c r="BH62" s="114" t="n"/>
      <c r="BI62" s="90" t="n"/>
      <c r="BJ62" s="90" t="n"/>
      <c r="BK62" s="90" t="n"/>
      <c r="BL62" s="90" t="n"/>
      <c r="BM62" s="90" t="n"/>
      <c r="BN62" s="90" t="n"/>
      <c r="BO62" s="1822" t="n"/>
      <c r="BP62" s="1822" t="n"/>
      <c r="BQ62" s="1822" t="n"/>
      <c r="BR62" s="1822" t="n"/>
      <c r="BS62" s="1822" t="n"/>
      <c r="BT62" s="1822" t="n"/>
      <c r="BU62" s="1822" t="n"/>
      <c r="BV62" s="1822" t="n"/>
      <c r="BW62" s="1822" t="n"/>
      <c r="BX62" s="1822" t="n"/>
      <c r="BY62" s="1822" t="n"/>
      <c r="BZ62" s="1822" t="n"/>
      <c r="CA62" s="1822" t="n"/>
      <c r="CB62" s="1822" t="n"/>
      <c r="CC62" s="1822" t="n"/>
      <c r="CD62" s="1822" t="n"/>
      <c r="CE62" s="1822" t="n"/>
      <c r="CF62" s="1822" t="n"/>
      <c r="CG62" s="1822" t="n"/>
      <c r="CH62" s="1822" t="n"/>
      <c r="CI62" s="1" t="n"/>
      <c r="CJ62" s="1" t="n"/>
      <c r="CK62" s="1" t="n"/>
      <c r="CL62" s="1" t="n"/>
      <c r="CM62" s="1" t="n"/>
    </row>
    <row r="63">
      <c r="A63" s="1190" t="inlineStr">
        <is>
          <t>Количество часов учебных занятий в неделю</t>
        </is>
      </c>
      <c r="B63" s="131" t="n"/>
      <c r="C63" s="131" t="n"/>
      <c r="D63" s="131" t="n"/>
      <c r="E63" s="131" t="n"/>
      <c r="F63" s="131" t="n"/>
      <c r="G63" s="131" t="n"/>
      <c r="H63" s="131" t="n"/>
      <c r="I63" s="131" t="n"/>
      <c r="J63" s="131" t="n"/>
      <c r="K63" s="131" t="n"/>
      <c r="L63" s="131" t="n"/>
      <c r="M63" s="131" t="n"/>
      <c r="N63" s="131" t="n"/>
      <c r="O63" s="131" t="n"/>
      <c r="P63" s="131" t="n"/>
      <c r="Q63" s="131" t="n"/>
      <c r="R63" s="131" t="n"/>
      <c r="S63" s="131" t="n"/>
      <c r="T63" s="131" t="n"/>
      <c r="U63" s="131" t="n"/>
      <c r="V63" s="131" t="n"/>
      <c r="W63" s="131" t="n"/>
      <c r="X63" s="131" t="n"/>
      <c r="Y63" s="131" t="n"/>
      <c r="Z63" s="131" t="n"/>
      <c r="AA63" s="131" t="n"/>
      <c r="AB63" s="131" t="n"/>
      <c r="AC63" s="131" t="n"/>
      <c r="AD63" s="131" t="n"/>
      <c r="AE63" s="131" t="n"/>
      <c r="AF63" s="131" t="n"/>
      <c r="AG63" s="132" t="n"/>
      <c r="AH63" s="4344" t="n"/>
      <c r="AI63" s="179" t="n"/>
      <c r="AJ63" s="4345" t="n"/>
      <c r="AK63" s="132" t="n"/>
      <c r="AL63" s="4346" t="n"/>
      <c r="AM63" s="1089" t="n"/>
      <c r="AN63" s="2719" t="n"/>
      <c r="AO63" s="179" t="n"/>
      <c r="AP63" s="2719" t="n"/>
      <c r="AQ63" s="179" t="n"/>
      <c r="AR63" s="4345" t="n"/>
      <c r="AS63" s="132" t="n"/>
      <c r="AT63" s="4347">
        <f>AV60/AT27</f>
        <v/>
      </c>
      <c r="AU63" s="131" t="n"/>
      <c r="AV63" s="131" t="n"/>
      <c r="AW63" s="131" t="n"/>
      <c r="AX63" s="131" t="n"/>
      <c r="AY63" s="179" t="n"/>
      <c r="AZ63" s="3933">
        <f>BB60/AZ27</f>
        <v/>
      </c>
      <c r="BA63" s="131" t="n"/>
      <c r="BB63" s="131" t="n"/>
      <c r="BC63" s="131" t="n"/>
      <c r="BD63" s="131" t="n"/>
      <c r="BE63" s="132" t="n"/>
      <c r="BF63" s="112" t="n"/>
      <c r="BG63" s="1" t="n"/>
      <c r="BH63" s="114" t="n"/>
      <c r="BI63" s="90" t="n"/>
      <c r="BJ63" s="90" t="n"/>
      <c r="BK63" s="90" t="n"/>
      <c r="BL63" s="90" t="n"/>
      <c r="BM63" s="1" t="n"/>
      <c r="BN63" s="1" t="n"/>
      <c r="BO63" s="1822" t="n"/>
      <c r="BP63" s="1822" t="n"/>
      <c r="BQ63" s="1822" t="n"/>
      <c r="BR63" s="1822" t="n"/>
      <c r="BS63" s="1822" t="n"/>
      <c r="BT63" s="1822" t="n"/>
      <c r="BU63" s="1822" t="n"/>
      <c r="BV63" s="1822" t="n"/>
      <c r="BW63" s="1822" t="n"/>
      <c r="BX63" s="1822" t="n"/>
      <c r="BY63" s="1822" t="n"/>
      <c r="BZ63" s="1822" t="n"/>
      <c r="CA63" s="1822" t="n"/>
      <c r="CB63" s="1822" t="n"/>
      <c r="CC63" s="1822" t="n"/>
      <c r="CD63" s="1822" t="n"/>
      <c r="CE63" s="1822" t="n"/>
      <c r="CF63" s="1822" t="n"/>
      <c r="CG63" s="1822" t="n"/>
      <c r="CH63" s="1822" t="n"/>
      <c r="CI63" s="1" t="n"/>
      <c r="CJ63" s="1" t="n"/>
      <c r="CK63" s="1" t="n"/>
      <c r="CL63" s="1" t="n"/>
      <c r="CM63" s="1" t="n"/>
    </row>
    <row r="64">
      <c r="A64" s="2526" t="inlineStr">
        <is>
          <t>Количество курсовых проектов</t>
        </is>
      </c>
      <c r="B64" s="131" t="n"/>
      <c r="C64" s="131" t="n"/>
      <c r="D64" s="131" t="n"/>
      <c r="E64" s="131" t="n"/>
      <c r="F64" s="131" t="n"/>
      <c r="G64" s="131" t="n"/>
      <c r="H64" s="131" t="n"/>
      <c r="I64" s="131" t="n"/>
      <c r="J64" s="131" t="n"/>
      <c r="K64" s="131" t="n"/>
      <c r="L64" s="131" t="n"/>
      <c r="M64" s="131" t="n"/>
      <c r="N64" s="131" t="n"/>
      <c r="O64" s="131" t="n"/>
      <c r="P64" s="131" t="n"/>
      <c r="Q64" s="131" t="n"/>
      <c r="R64" s="131" t="n"/>
      <c r="S64" s="131" t="n"/>
      <c r="T64" s="131" t="n"/>
      <c r="U64" s="131" t="n"/>
      <c r="V64" s="131" t="n"/>
      <c r="W64" s="131" t="n"/>
      <c r="X64" s="131" t="n"/>
      <c r="Y64" s="131" t="n"/>
      <c r="Z64" s="131" t="n"/>
      <c r="AA64" s="131" t="n"/>
      <c r="AB64" s="131" t="n"/>
      <c r="AC64" s="131" t="n"/>
      <c r="AD64" s="131" t="n"/>
      <c r="AE64" s="131" t="n"/>
      <c r="AF64" s="131" t="n"/>
      <c r="AG64" s="132" t="n"/>
      <c r="AH64" s="1191" t="n"/>
      <c r="AI64" s="179" t="n"/>
      <c r="AJ64" s="237" t="n"/>
      <c r="AK64" s="132" t="n"/>
      <c r="AL64" s="4348" t="n"/>
      <c r="AM64" s="1089" t="n"/>
      <c r="AN64" s="236" t="n"/>
      <c r="AO64" s="179" t="n"/>
      <c r="AP64" s="236" t="n"/>
      <c r="AQ64" s="179" t="n"/>
      <c r="AR64" s="237" t="n"/>
      <c r="AS64" s="132" t="n"/>
      <c r="AT64" s="1825" t="n"/>
      <c r="AU64" s="4348" t="n"/>
      <c r="AV64" s="126" t="n"/>
      <c r="AW64" s="126" t="n"/>
      <c r="AX64" s="126" t="n"/>
      <c r="AY64" s="1089" t="n"/>
      <c r="AZ64" s="237" t="n"/>
      <c r="BA64" s="131" t="n"/>
      <c r="BB64" s="131" t="n"/>
      <c r="BC64" s="131" t="n"/>
      <c r="BD64" s="131" t="n"/>
      <c r="BE64" s="132" t="n"/>
      <c r="BF64" s="112" t="n"/>
      <c r="BG64" s="1" t="n"/>
      <c r="BH64" s="114" t="n"/>
      <c r="BI64" s="90" t="n"/>
      <c r="BJ64" s="90" t="n"/>
      <c r="BK64" s="90" t="n"/>
      <c r="BL64" s="90" t="n"/>
      <c r="BM64" s="90" t="n"/>
      <c r="BN64" s="90" t="n"/>
      <c r="BO64" s="1822" t="n"/>
      <c r="BP64" s="1822" t="n"/>
      <c r="BQ64" s="1822" t="n"/>
      <c r="BR64" s="1822" t="n"/>
      <c r="BS64" s="1822" t="n"/>
      <c r="BT64" s="1822" t="n"/>
      <c r="BU64" s="1822" t="n"/>
      <c r="BV64" s="1822" t="n"/>
      <c r="BW64" s="1822" t="n"/>
      <c r="BX64" s="1822" t="n"/>
      <c r="BY64" s="1822" t="n"/>
      <c r="BZ64" s="1822" t="n"/>
      <c r="CA64" s="1822" t="n"/>
      <c r="CB64" s="1822" t="n"/>
      <c r="CC64" s="1822" t="n"/>
      <c r="CD64" s="1822" t="n"/>
      <c r="CE64" s="1822" t="n"/>
      <c r="CF64" s="1822" t="n"/>
      <c r="CG64" s="1822" t="n"/>
      <c r="CH64" s="1822" t="n"/>
      <c r="CI64" s="1" t="n"/>
      <c r="CJ64" s="1" t="n"/>
      <c r="CK64" s="1" t="n"/>
      <c r="CL64" s="1" t="n"/>
      <c r="CM64" s="1" t="n"/>
    </row>
    <row r="65">
      <c r="A65" s="2526" t="inlineStr">
        <is>
          <t>Количество курсовых работ</t>
        </is>
      </c>
      <c r="B65" s="131" t="n"/>
      <c r="C65" s="131" t="n"/>
      <c r="D65" s="131" t="n"/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1" t="n"/>
      <c r="V65" s="131" t="n"/>
      <c r="W65" s="131" t="n"/>
      <c r="X65" s="131" t="n"/>
      <c r="Y65" s="131" t="n"/>
      <c r="Z65" s="131" t="n"/>
      <c r="AA65" s="131" t="n"/>
      <c r="AB65" s="131" t="n"/>
      <c r="AC65" s="131" t="n"/>
      <c r="AD65" s="131" t="n"/>
      <c r="AE65" s="131" t="n"/>
      <c r="AF65" s="131" t="n"/>
      <c r="AG65" s="132" t="n"/>
      <c r="AH65" s="1191" t="n"/>
      <c r="AI65" s="179" t="n"/>
      <c r="AJ65" s="237" t="n"/>
      <c r="AK65" s="132" t="n"/>
      <c r="AL65" s="4348" t="n"/>
      <c r="AM65" s="1089" t="n"/>
      <c r="AN65" s="236" t="n"/>
      <c r="AO65" s="179" t="n"/>
      <c r="AP65" s="236" t="n"/>
      <c r="AQ65" s="179" t="n"/>
      <c r="AR65" s="237" t="n"/>
      <c r="AS65" s="132" t="n"/>
      <c r="AT65" s="1825" t="n"/>
      <c r="AU65" s="4348" t="n"/>
      <c r="AV65" s="126" t="n"/>
      <c r="AW65" s="126" t="n"/>
      <c r="AX65" s="126" t="n"/>
      <c r="AY65" s="1089" t="n"/>
      <c r="AZ65" s="237" t="n"/>
      <c r="BA65" s="131" t="n"/>
      <c r="BB65" s="131" t="n"/>
      <c r="BC65" s="131" t="n"/>
      <c r="BD65" s="131" t="n"/>
      <c r="BE65" s="132" t="n"/>
      <c r="BF65" s="112" t="n"/>
      <c r="BG65" s="1" t="n"/>
      <c r="BH65" s="114" t="n"/>
      <c r="BI65" s="90" t="n"/>
      <c r="BJ65" s="90" t="n"/>
      <c r="BK65" s="90" t="n"/>
      <c r="BL65" s="90" t="n"/>
      <c r="BM65" s="90" t="n"/>
      <c r="BN65" s="90" t="n"/>
      <c r="BO65" s="1822" t="n"/>
      <c r="BP65" s="1822" t="n"/>
      <c r="BQ65" s="1822" t="n"/>
      <c r="BR65" s="1822" t="n"/>
      <c r="BS65" s="1822" t="n"/>
      <c r="BT65" s="1822" t="n"/>
      <c r="BU65" s="1822" t="n"/>
      <c r="BV65" s="1822" t="n"/>
      <c r="BW65" s="1822" t="n"/>
      <c r="BX65" s="1822" t="n"/>
      <c r="BY65" s="1822" t="n"/>
      <c r="BZ65" s="1822" t="n"/>
      <c r="CA65" s="1822" t="n"/>
      <c r="CB65" s="1822" t="n"/>
      <c r="CC65" s="1822" t="n"/>
      <c r="CD65" s="1822" t="n"/>
      <c r="CE65" s="1822" t="n"/>
      <c r="CF65" s="1822" t="n"/>
      <c r="CG65" s="1822" t="n"/>
      <c r="CH65" s="1822" t="n"/>
      <c r="CI65" s="1" t="n"/>
      <c r="CJ65" s="1" t="n"/>
      <c r="CK65" s="1" t="n"/>
      <c r="CL65" s="1" t="n"/>
      <c r="CM65" s="1" t="n"/>
    </row>
    <row r="66">
      <c r="A66" s="2526" t="inlineStr">
        <is>
          <t>Количество экзаменов</t>
        </is>
      </c>
      <c r="B66" s="131" t="n"/>
      <c r="C66" s="131" t="n"/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1" t="n"/>
      <c r="V66" s="131" t="n"/>
      <c r="W66" s="131" t="n"/>
      <c r="X66" s="131" t="n"/>
      <c r="Y66" s="131" t="n"/>
      <c r="Z66" s="131" t="n"/>
      <c r="AA66" s="131" t="n"/>
      <c r="AB66" s="131" t="n"/>
      <c r="AC66" s="131" t="n"/>
      <c r="AD66" s="131" t="n"/>
      <c r="AE66" s="131" t="n"/>
      <c r="AF66" s="131" t="n"/>
      <c r="AG66" s="132" t="n"/>
      <c r="AH66" s="1191" t="n">
        <v>5</v>
      </c>
      <c r="AI66" s="179" t="n"/>
      <c r="AJ66" s="237" t="n"/>
      <c r="AK66" s="132" t="n"/>
      <c r="AL66" s="4348" t="n"/>
      <c r="AM66" s="1089" t="n"/>
      <c r="AN66" s="236" t="n"/>
      <c r="AO66" s="179" t="n"/>
      <c r="AP66" s="236" t="n"/>
      <c r="AQ66" s="179" t="n"/>
      <c r="AR66" s="237" t="n"/>
      <c r="AS66" s="132" t="n"/>
      <c r="AT66" s="1191" t="n">
        <v>3</v>
      </c>
      <c r="AU66" s="131" t="n"/>
      <c r="AV66" s="131" t="n"/>
      <c r="AW66" s="131" t="n"/>
      <c r="AX66" s="131" t="n"/>
      <c r="AY66" s="179" t="n"/>
      <c r="AZ66" s="237" t="n">
        <v>2</v>
      </c>
      <c r="BA66" s="131" t="n"/>
      <c r="BB66" s="131" t="n"/>
      <c r="BC66" s="131" t="n"/>
      <c r="BD66" s="131" t="n"/>
      <c r="BE66" s="132" t="n"/>
      <c r="BF66" s="112" t="n"/>
      <c r="BG66" s="1" t="n"/>
      <c r="BH66" s="114" t="n"/>
      <c r="BI66" s="90" t="n"/>
      <c r="BJ66" s="90" t="n"/>
      <c r="BK66" s="90" t="n"/>
      <c r="BL66" s="90" t="n"/>
      <c r="BM66" s="90" t="n"/>
      <c r="BN66" s="90" t="n"/>
      <c r="BO66" s="90" t="n"/>
      <c r="BP66" s="90" t="n"/>
      <c r="BQ66" s="90" t="n"/>
      <c r="BR66" s="90" t="n"/>
      <c r="BS66" s="90" t="n"/>
      <c r="BT66" s="90" t="n"/>
      <c r="BU66" s="90" t="n"/>
      <c r="BV66" s="90" t="n"/>
      <c r="BW66" s="90" t="n"/>
      <c r="BX66" s="90" t="n"/>
      <c r="BY66" s="90" t="n"/>
      <c r="BZ66" s="90" t="n"/>
      <c r="CA66" s="90" t="n"/>
      <c r="CB66" s="90" t="n"/>
      <c r="CC66" s="90" t="n"/>
      <c r="CD66" s="90" t="n"/>
      <c r="CE66" s="90" t="n"/>
      <c r="CF66" s="90" t="n"/>
      <c r="CG66" s="90" t="n"/>
      <c r="CH66" s="90" t="n"/>
      <c r="CI66" s="1" t="n"/>
      <c r="CJ66" s="1" t="n"/>
      <c r="CK66" s="1" t="n"/>
      <c r="CL66" s="1" t="n"/>
      <c r="CM66" s="1" t="n"/>
    </row>
    <row r="67">
      <c r="A67" s="2527" t="inlineStr">
        <is>
          <t>Количество зачетов</t>
        </is>
      </c>
      <c r="B67" s="202" t="n"/>
      <c r="C67" s="202" t="n"/>
      <c r="D67" s="202" t="n"/>
      <c r="E67" s="202" t="n"/>
      <c r="F67" s="202" t="n"/>
      <c r="G67" s="202" t="n"/>
      <c r="H67" s="202" t="n"/>
      <c r="I67" s="202" t="n"/>
      <c r="J67" s="202" t="n"/>
      <c r="K67" s="202" t="n"/>
      <c r="L67" s="202" t="n"/>
      <c r="M67" s="202" t="n"/>
      <c r="N67" s="202" t="n"/>
      <c r="O67" s="202" t="n"/>
      <c r="P67" s="202" t="n"/>
      <c r="Q67" s="202" t="n"/>
      <c r="R67" s="202" t="n"/>
      <c r="S67" s="202" t="n"/>
      <c r="T67" s="202" t="n"/>
      <c r="U67" s="202" t="n"/>
      <c r="V67" s="202" t="n"/>
      <c r="W67" s="202" t="n"/>
      <c r="X67" s="202" t="n"/>
      <c r="Y67" s="202" t="n"/>
      <c r="Z67" s="202" t="n"/>
      <c r="AA67" s="202" t="n"/>
      <c r="AB67" s="202" t="n"/>
      <c r="AC67" s="202" t="n"/>
      <c r="AD67" s="202" t="n"/>
      <c r="AE67" s="202" t="n"/>
      <c r="AF67" s="202" t="n"/>
      <c r="AG67" s="742" t="n"/>
      <c r="AH67" s="1829" t="n">
        <v>7</v>
      </c>
      <c r="AI67" s="144" t="n"/>
      <c r="AJ67" s="4349" t="n"/>
      <c r="AK67" s="742" t="n"/>
      <c r="AL67" s="3269" t="n"/>
      <c r="AM67" s="240" t="n"/>
      <c r="AN67" s="241" t="n"/>
      <c r="AO67" s="144" t="n"/>
      <c r="AP67" s="241" t="n"/>
      <c r="AQ67" s="144" t="n"/>
      <c r="AR67" s="4349" t="n"/>
      <c r="AS67" s="742" t="n"/>
      <c r="AT67" s="1829" t="n">
        <v>4</v>
      </c>
      <c r="AU67" s="202" t="n"/>
      <c r="AV67" s="202" t="n"/>
      <c r="AW67" s="202" t="n"/>
      <c r="AX67" s="202" t="n"/>
      <c r="AY67" s="144" t="n"/>
      <c r="AZ67" s="4349" t="n">
        <v>3</v>
      </c>
      <c r="BA67" s="202" t="n"/>
      <c r="BB67" s="202" t="n"/>
      <c r="BC67" s="202" t="n"/>
      <c r="BD67" s="202" t="n"/>
      <c r="BE67" s="742" t="n"/>
      <c r="BF67" s="136" t="n"/>
      <c r="BG67" s="44" t="n"/>
      <c r="BH67" s="137" t="n"/>
      <c r="BI67" s="90" t="n"/>
      <c r="BJ67" s="90" t="n"/>
      <c r="BK67" s="90" t="n"/>
      <c r="BL67" s="90" t="n"/>
      <c r="BM67" s="90" t="n"/>
      <c r="BN67" s="90" t="n"/>
      <c r="BO67" s="90" t="n"/>
      <c r="BP67" s="90" t="n"/>
      <c r="BQ67" s="90" t="n"/>
      <c r="BR67" s="90" t="n"/>
      <c r="BS67" s="90" t="n"/>
      <c r="BT67" s="90" t="n"/>
      <c r="BU67" s="90" t="n"/>
      <c r="BV67" s="90" t="n"/>
      <c r="BW67" s="90" t="n"/>
      <c r="BX67" s="90" t="n"/>
      <c r="BY67" s="90" t="n"/>
      <c r="BZ67" s="90" t="n"/>
      <c r="CA67" s="90" t="n"/>
      <c r="CB67" s="90" t="n"/>
      <c r="CC67" s="90" t="n"/>
      <c r="CD67" s="90" t="n"/>
      <c r="CE67" s="90" t="n"/>
      <c r="CF67" s="90" t="n"/>
      <c r="CG67" s="90" t="n"/>
      <c r="CH67" s="90" t="n"/>
      <c r="CI67" s="1" t="n"/>
      <c r="CJ67" s="1" t="n"/>
      <c r="CK67" s="1" t="n"/>
      <c r="CL67" s="1" t="n"/>
      <c r="CM67" s="1" t="n"/>
    </row>
    <row r="68">
      <c r="A68" s="242" t="n"/>
      <c r="B68" s="242" t="n"/>
      <c r="C68" s="242" t="n"/>
      <c r="D68" s="242" t="n"/>
      <c r="E68" s="242" t="n"/>
      <c r="F68" s="242" t="n"/>
      <c r="G68" s="242" t="n"/>
      <c r="H68" s="242" t="n"/>
      <c r="I68" s="242" t="n"/>
      <c r="J68" s="242" t="n"/>
      <c r="K68" s="242" t="n"/>
      <c r="L68" s="242" t="n"/>
      <c r="M68" s="242" t="n"/>
      <c r="N68" s="242" t="n"/>
      <c r="O68" s="242" t="n"/>
      <c r="P68" s="242" t="n"/>
      <c r="Q68" s="242" t="n"/>
      <c r="R68" s="242" t="n"/>
      <c r="S68" s="242" t="n"/>
      <c r="T68" s="242" t="n"/>
      <c r="U68" s="242" t="n"/>
      <c r="V68" s="242" t="n"/>
      <c r="W68" s="242" t="n"/>
      <c r="X68" s="242" t="n"/>
      <c r="Y68" s="242" t="n"/>
      <c r="Z68" s="242" t="n"/>
      <c r="AA68" s="242" t="n"/>
      <c r="AB68" s="242" t="n"/>
      <c r="AC68" s="242" t="n"/>
      <c r="AD68" s="242" t="n"/>
      <c r="AE68" s="242" t="n"/>
      <c r="AF68" s="242" t="n"/>
      <c r="AG68" s="242" t="n"/>
      <c r="AH68" s="242" t="n"/>
      <c r="AI68" s="242" t="n"/>
      <c r="AJ68" s="242" t="n"/>
      <c r="AK68" s="242" t="n"/>
      <c r="AL68" s="242" t="n"/>
      <c r="AM68" s="242" t="n"/>
      <c r="AN68" s="242" t="n"/>
      <c r="AO68" s="242" t="n"/>
      <c r="AP68" s="242" t="n"/>
      <c r="AQ68" s="242" t="n"/>
      <c r="AR68" s="242" t="n"/>
      <c r="AS68" s="242" t="n"/>
      <c r="AT68" s="242" t="n"/>
      <c r="AU68" s="242" t="n"/>
      <c r="AV68" s="242" t="n"/>
      <c r="AW68" s="242" t="n"/>
      <c r="AX68" s="242" t="n"/>
      <c r="AY68" s="242" t="n"/>
      <c r="AZ68" s="242" t="n"/>
      <c r="BA68" s="242" t="n"/>
      <c r="BB68" s="242" t="n"/>
      <c r="BC68" s="242" t="n"/>
      <c r="BD68" s="242" t="n"/>
      <c r="BE68" s="242" t="n"/>
      <c r="BF68" s="242" t="n"/>
      <c r="BG68" s="242" t="n"/>
      <c r="BH68" s="242" t="n"/>
      <c r="BI68" s="242" t="n"/>
      <c r="BJ68" s="242" t="n"/>
      <c r="BK68" s="242" t="n"/>
      <c r="BL68" s="242" t="n"/>
      <c r="BM68" s="1" t="n"/>
      <c r="BN68" s="243" t="n"/>
      <c r="BO68" s="243" t="n"/>
      <c r="BP68" s="243" t="n"/>
      <c r="BQ68" s="243" t="n"/>
      <c r="BR68" s="243" t="n"/>
      <c r="BS68" s="243" t="n"/>
      <c r="BT68" s="25" t="n"/>
      <c r="BU68" s="25" t="n"/>
      <c r="BV68" s="25" t="n"/>
      <c r="BW68" s="25" t="n"/>
      <c r="BX68" s="25" t="n"/>
      <c r="BY68" s="25" t="n"/>
      <c r="BZ68" s="25" t="n"/>
      <c r="CA68" s="25" t="n"/>
      <c r="CB68" s="25" t="n"/>
      <c r="CC68" s="25" t="n"/>
      <c r="CD68" s="25" t="n"/>
      <c r="CE68" s="25" t="n"/>
      <c r="CF68" s="25" t="n"/>
      <c r="CG68" s="25" t="n"/>
      <c r="CH68" s="25" t="n"/>
      <c r="CI68" s="25" t="n"/>
      <c r="CJ68" s="25" t="n"/>
      <c r="CK68" s="25" t="n"/>
      <c r="CL68" s="25" t="n"/>
      <c r="CM68" s="25" t="n"/>
    </row>
    <row r="69">
      <c r="A69" s="1834" t="inlineStr">
        <is>
          <t>IV. Производственная практика</t>
        </is>
      </c>
      <c r="B69" s="108" t="n"/>
      <c r="C69" s="108" t="n"/>
      <c r="D69" s="108" t="n"/>
      <c r="E69" s="108" t="n"/>
      <c r="F69" s="108" t="n"/>
      <c r="G69" s="108" t="n"/>
      <c r="H69" s="108" t="n"/>
      <c r="I69" s="108" t="n"/>
      <c r="J69" s="108" t="n"/>
      <c r="K69" s="108" t="n"/>
      <c r="L69" s="108" t="n"/>
      <c r="M69" s="108" t="n"/>
      <c r="N69" s="108" t="n"/>
      <c r="O69" s="108" t="n"/>
      <c r="P69" s="108" t="n"/>
      <c r="Q69" s="108" t="n"/>
      <c r="R69" s="108" t="n"/>
      <c r="S69" s="108" t="n"/>
      <c r="T69" s="108" t="n"/>
      <c r="U69" s="108" t="n"/>
      <c r="V69" s="108" t="n"/>
      <c r="W69" s="108" t="n"/>
      <c r="X69" s="108" t="n"/>
      <c r="Y69" s="108" t="n"/>
      <c r="Z69" s="108" t="n"/>
      <c r="AA69" s="108" t="n"/>
      <c r="AB69" s="108" t="n"/>
      <c r="AC69" s="108" t="n"/>
      <c r="AD69" s="108" t="n"/>
      <c r="AE69" s="108" t="n"/>
      <c r="AF69" s="108" t="n"/>
      <c r="AG69" s="148" t="n"/>
      <c r="AH69" s="1834" t="inlineStr">
        <is>
          <t>V. Магистерская диссертация</t>
        </is>
      </c>
      <c r="AI69" s="108" t="n"/>
      <c r="AJ69" s="108" t="n"/>
      <c r="AK69" s="108" t="n"/>
      <c r="AL69" s="108" t="n"/>
      <c r="AM69" s="108" t="n"/>
      <c r="AN69" s="108" t="n"/>
      <c r="AO69" s="108" t="n"/>
      <c r="AP69" s="108" t="n"/>
      <c r="AQ69" s="108" t="n"/>
      <c r="AR69" s="108" t="n"/>
      <c r="AS69" s="108" t="n"/>
      <c r="AT69" s="108" t="n"/>
      <c r="AU69" s="108" t="n"/>
      <c r="AV69" s="148" t="n"/>
      <c r="AW69" s="1834" t="inlineStr">
        <is>
          <t xml:space="preserve">VI.Итоговая аттестация </t>
        </is>
      </c>
      <c r="AX69" s="108" t="n"/>
      <c r="AY69" s="108" t="n"/>
      <c r="AZ69" s="108" t="n"/>
      <c r="BA69" s="108" t="n"/>
      <c r="BB69" s="108" t="n"/>
      <c r="BC69" s="108" t="n"/>
      <c r="BD69" s="108" t="n"/>
      <c r="BE69" s="108" t="n"/>
      <c r="BF69" s="108" t="n"/>
      <c r="BG69" s="108" t="n"/>
      <c r="BH69" s="148" t="n"/>
      <c r="BI69" s="4350" t="n"/>
      <c r="BJ69" s="1" t="n"/>
      <c r="BK69" s="1" t="n"/>
      <c r="BL69" s="1" t="n"/>
      <c r="BM69" s="1" t="n"/>
      <c r="BN69" s="1" t="n"/>
      <c r="BO69" s="90" t="n"/>
      <c r="BP69" s="90" t="n"/>
      <c r="BQ69" s="90" t="n"/>
      <c r="BR69" s="90" t="n"/>
      <c r="BS69" s="90" t="n"/>
      <c r="BT69" s="90" t="n"/>
      <c r="BU69" s="90" t="n"/>
      <c r="BV69" s="90" t="n"/>
      <c r="BW69" s="90" t="n"/>
      <c r="BX69" s="90" t="n"/>
      <c r="BY69" s="90" t="n"/>
      <c r="BZ69" s="90" t="n"/>
      <c r="CA69" s="90" t="n"/>
      <c r="CB69" s="90" t="n"/>
      <c r="CC69" s="90" t="n"/>
      <c r="CD69" s="90" t="n"/>
      <c r="CE69" s="90" t="n"/>
      <c r="CF69" s="90" t="n"/>
      <c r="CG69" s="90" t="n"/>
      <c r="CH69" s="90" t="n"/>
      <c r="CI69" s="1" t="n"/>
      <c r="CJ69" s="1" t="n"/>
      <c r="CK69" s="1" t="n"/>
      <c r="CL69" s="1" t="n"/>
      <c r="CM69" s="1" t="n"/>
    </row>
    <row r="70">
      <c r="A70" s="1836" t="inlineStr">
        <is>
          <t>Название практики</t>
        </is>
      </c>
      <c r="B70" s="108" t="n"/>
      <c r="C70" s="108" t="n"/>
      <c r="D70" s="108" t="n"/>
      <c r="E70" s="108" t="n"/>
      <c r="F70" s="108" t="n"/>
      <c r="G70" s="108" t="n"/>
      <c r="H70" s="108" t="n"/>
      <c r="I70" s="108" t="n"/>
      <c r="J70" s="108" t="n"/>
      <c r="K70" s="108" t="n"/>
      <c r="L70" s="108" t="n"/>
      <c r="M70" s="108" t="n"/>
      <c r="N70" s="108" t="n"/>
      <c r="O70" s="109" t="n"/>
      <c r="P70" s="1837" t="inlineStr">
        <is>
          <t>Семестр</t>
        </is>
      </c>
      <c r="Q70" s="108" t="n"/>
      <c r="R70" s="108" t="n"/>
      <c r="S70" s="108" t="n"/>
      <c r="T70" s="109" t="n"/>
      <c r="U70" s="1838" t="inlineStr">
        <is>
          <t>Недель</t>
        </is>
      </c>
      <c r="V70" s="108" t="n"/>
      <c r="W70" s="108" t="n"/>
      <c r="X70" s="108" t="n"/>
      <c r="Y70" s="109" t="n"/>
      <c r="Z70" s="1839" t="inlineStr">
        <is>
          <t>Зачетных единиц</t>
        </is>
      </c>
      <c r="AA70" s="108" t="n"/>
      <c r="AB70" s="108" t="n"/>
      <c r="AC70" s="108" t="n"/>
      <c r="AD70" s="108" t="n"/>
      <c r="AE70" s="108" t="n"/>
      <c r="AF70" s="108" t="n"/>
      <c r="AG70" s="148" t="n"/>
      <c r="AH70" s="4351" t="inlineStr">
        <is>
          <t>Семестр</t>
        </is>
      </c>
      <c r="AI70" s="4352" t="n"/>
      <c r="AJ70" s="4352" t="n"/>
      <c r="AK70" s="4352" t="n"/>
      <c r="AL70" s="4353" t="n"/>
      <c r="AM70" s="1838" t="inlineStr">
        <is>
          <t>Недель</t>
        </is>
      </c>
      <c r="AN70" s="108" t="n"/>
      <c r="AO70" s="109" t="n"/>
      <c r="AP70" s="1839" t="inlineStr">
        <is>
          <t>Зачетных единиц</t>
        </is>
      </c>
      <c r="AQ70" s="108" t="n"/>
      <c r="AR70" s="108" t="n"/>
      <c r="AS70" s="108" t="n"/>
      <c r="AT70" s="108" t="n"/>
      <c r="AU70" s="108" t="n"/>
      <c r="AV70" s="148" t="n"/>
      <c r="AW70" s="2730" t="inlineStr">
        <is>
          <t>Защита магистерской диссертации</t>
        </is>
      </c>
      <c r="AX70" s="101" t="n"/>
      <c r="AY70" s="101" t="n"/>
      <c r="AZ70" s="101" t="n"/>
      <c r="BA70" s="101" t="n"/>
      <c r="BB70" s="101" t="n"/>
      <c r="BC70" s="101" t="n"/>
      <c r="BD70" s="101" t="n"/>
      <c r="BE70" s="101" t="n"/>
      <c r="BF70" s="101" t="n"/>
      <c r="BG70" s="101" t="n"/>
      <c r="BH70" s="104" t="n"/>
      <c r="BI70" s="4350" t="n"/>
      <c r="BJ70" s="1" t="n"/>
      <c r="BK70" s="1" t="n"/>
      <c r="BL70" s="1" t="n"/>
      <c r="BM70" s="1" t="n"/>
      <c r="BN70" s="1" t="n"/>
      <c r="BO70" s="90" t="n"/>
      <c r="BP70" s="90" t="n"/>
      <c r="BQ70" s="90" t="n"/>
      <c r="BR70" s="90" t="n"/>
      <c r="BS70" s="90" t="n"/>
      <c r="BT70" s="90" t="n"/>
      <c r="BU70" s="90" t="n"/>
      <c r="BV70" s="90" t="n"/>
      <c r="BW70" s="90" t="n"/>
      <c r="BX70" s="90" t="n"/>
      <c r="BY70" s="90" t="n"/>
      <c r="BZ70" s="90" t="n"/>
      <c r="CA70" s="90" t="n"/>
      <c r="CB70" s="90" t="n"/>
      <c r="CC70" s="90" t="n"/>
      <c r="CD70" s="90" t="n"/>
      <c r="CE70" s="90" t="n"/>
      <c r="CF70" s="90" t="n"/>
      <c r="CG70" s="90" t="n"/>
      <c r="CH70" s="90" t="n"/>
      <c r="CI70" s="1" t="n"/>
      <c r="CJ70" s="1" t="n"/>
      <c r="CK70" s="1" t="n"/>
      <c r="CL70" s="1" t="n"/>
      <c r="CM70" s="1" t="n"/>
    </row>
    <row r="71">
      <c r="A71" s="2532" t="inlineStr">
        <is>
          <t>Научно-исследовательская/                Технологическая</t>
        </is>
      </c>
      <c r="B71" s="101" t="n"/>
      <c r="C71" s="101" t="n"/>
      <c r="D71" s="101" t="n"/>
      <c r="E71" s="101" t="n"/>
      <c r="F71" s="101" t="n"/>
      <c r="G71" s="101" t="n"/>
      <c r="H71" s="101" t="n"/>
      <c r="I71" s="101" t="n"/>
      <c r="J71" s="101" t="n"/>
      <c r="K71" s="101" t="n"/>
      <c r="L71" s="101" t="n"/>
      <c r="M71" s="101" t="n"/>
      <c r="N71" s="101" t="n"/>
      <c r="O71" s="53" t="n"/>
      <c r="P71" s="2533" t="inlineStr">
        <is>
          <t>2</t>
        </is>
      </c>
      <c r="Q71" s="101" t="n"/>
      <c r="R71" s="101" t="n"/>
      <c r="S71" s="101" t="n"/>
      <c r="T71" s="53" t="n"/>
      <c r="U71" s="250" t="n">
        <v>2</v>
      </c>
      <c r="V71" s="101" t="n"/>
      <c r="W71" s="101" t="n"/>
      <c r="X71" s="101" t="n"/>
      <c r="Y71" s="53" t="n"/>
      <c r="Z71" s="3087" t="n">
        <v>3</v>
      </c>
      <c r="AA71" s="101" t="n"/>
      <c r="AB71" s="101" t="n"/>
      <c r="AC71" s="101" t="n"/>
      <c r="AD71" s="101" t="n"/>
      <c r="AE71" s="101" t="n"/>
      <c r="AF71" s="101" t="n"/>
      <c r="AG71" s="104" t="n"/>
      <c r="AH71" s="120" t="n">
        <v>2</v>
      </c>
      <c r="AI71" s="101" t="n"/>
      <c r="AJ71" s="101" t="n"/>
      <c r="AK71" s="101" t="n"/>
      <c r="AL71" s="53" t="n"/>
      <c r="AM71" s="250" t="n">
        <v>8</v>
      </c>
      <c r="AN71" s="101" t="n"/>
      <c r="AO71" s="53" t="n"/>
      <c r="AP71" s="3087" t="n">
        <v>12</v>
      </c>
      <c r="AQ71" s="101" t="n"/>
      <c r="AR71" s="101" t="n"/>
      <c r="AS71" s="101" t="n"/>
      <c r="AT71" s="101" t="n"/>
      <c r="AU71" s="101" t="n"/>
      <c r="AV71" s="104" t="n"/>
      <c r="AW71" s="112" t="n"/>
      <c r="AX71" s="1" t="n"/>
      <c r="AY71" s="1" t="n"/>
      <c r="AZ71" s="1" t="n"/>
      <c r="BA71" s="1" t="n"/>
      <c r="BB71" s="1" t="n"/>
      <c r="BC71" s="1" t="n"/>
      <c r="BD71" s="1" t="n"/>
      <c r="BE71" s="1" t="n"/>
      <c r="BF71" s="1" t="n"/>
      <c r="BG71" s="1" t="n"/>
      <c r="BH71" s="114" t="n"/>
      <c r="BI71" s="4350" t="n"/>
      <c r="BJ71" s="1" t="n"/>
      <c r="BK71" s="1" t="n"/>
      <c r="BL71" s="1" t="n"/>
      <c r="BM71" s="1" t="n"/>
      <c r="BN71" s="1" t="n"/>
      <c r="BO71" s="90" t="n"/>
      <c r="BP71" s="90" t="n"/>
      <c r="BQ71" s="90" t="n"/>
      <c r="BR71" s="90" t="n"/>
      <c r="BS71" s="90" t="n"/>
      <c r="BT71" s="90" t="n"/>
      <c r="BU71" s="90" t="n"/>
      <c r="BV71" s="90" t="n"/>
      <c r="BW71" s="90" t="n"/>
      <c r="BX71" s="90" t="n"/>
      <c r="BY71" s="90" t="n"/>
      <c r="BZ71" s="90" t="n"/>
      <c r="CA71" s="90" t="n"/>
      <c r="CB71" s="90" t="n"/>
      <c r="CC71" s="90" t="n"/>
      <c r="CD71" s="90" t="n"/>
      <c r="CE71" s="90" t="n"/>
      <c r="CF71" s="90" t="n"/>
      <c r="CG71" s="90" t="n"/>
      <c r="CH71" s="90" t="n"/>
      <c r="CI71" s="1" t="n"/>
      <c r="CJ71" s="1" t="n"/>
      <c r="CK71" s="1" t="n"/>
      <c r="CL71" s="1" t="n"/>
      <c r="CM71" s="1" t="n"/>
    </row>
    <row r="72">
      <c r="A72" s="136" t="n"/>
      <c r="B72" s="44" t="n"/>
      <c r="C72" s="44" t="n"/>
      <c r="D72" s="44" t="n"/>
      <c r="E72" s="44" t="n"/>
      <c r="F72" s="44" t="n"/>
      <c r="G72" s="44" t="n"/>
      <c r="H72" s="44" t="n"/>
      <c r="I72" s="44" t="n"/>
      <c r="J72" s="44" t="n"/>
      <c r="K72" s="44" t="n"/>
      <c r="L72" s="44" t="n"/>
      <c r="M72" s="44" t="n"/>
      <c r="N72" s="44" t="n"/>
      <c r="O72" s="249" t="n"/>
      <c r="P72" s="325" t="n"/>
      <c r="Q72" s="44" t="n"/>
      <c r="R72" s="44" t="n"/>
      <c r="S72" s="44" t="n"/>
      <c r="T72" s="249" t="n"/>
      <c r="U72" s="325" t="n"/>
      <c r="V72" s="44" t="n"/>
      <c r="W72" s="44" t="n"/>
      <c r="X72" s="44" t="n"/>
      <c r="Y72" s="249" t="n"/>
      <c r="Z72" s="325" t="n"/>
      <c r="AA72" s="44" t="n"/>
      <c r="AB72" s="44" t="n"/>
      <c r="AC72" s="44" t="n"/>
      <c r="AD72" s="44" t="n"/>
      <c r="AE72" s="44" t="n"/>
      <c r="AF72" s="44" t="n"/>
      <c r="AG72" s="137" t="n"/>
      <c r="AH72" s="136" t="n"/>
      <c r="AI72" s="44" t="n"/>
      <c r="AJ72" s="44" t="n"/>
      <c r="AK72" s="44" t="n"/>
      <c r="AL72" s="249" t="n"/>
      <c r="AM72" s="325" t="n"/>
      <c r="AN72" s="44" t="n"/>
      <c r="AO72" s="249" t="n"/>
      <c r="AP72" s="325" t="n"/>
      <c r="AQ72" s="44" t="n"/>
      <c r="AR72" s="44" t="n"/>
      <c r="AS72" s="44" t="n"/>
      <c r="AT72" s="44" t="n"/>
      <c r="AU72" s="44" t="n"/>
      <c r="AV72" s="137" t="n"/>
      <c r="AW72" s="136" t="n"/>
      <c r="AX72" s="44" t="n"/>
      <c r="AY72" s="44" t="n"/>
      <c r="AZ72" s="44" t="n"/>
      <c r="BA72" s="44" t="n"/>
      <c r="BB72" s="44" t="n"/>
      <c r="BC72" s="44" t="n"/>
      <c r="BD72" s="44" t="n"/>
      <c r="BE72" s="44" t="n"/>
      <c r="BF72" s="44" t="n"/>
      <c r="BG72" s="44" t="n"/>
      <c r="BH72" s="137" t="n"/>
      <c r="BI72" s="4350" t="n"/>
      <c r="BJ72" s="1" t="n"/>
      <c r="BK72" s="1" t="n"/>
      <c r="BL72" s="1" t="n"/>
      <c r="BM72" s="1" t="n"/>
      <c r="BN72" s="1" t="n"/>
      <c r="BO72" s="90" t="n"/>
      <c r="BP72" s="90" t="n"/>
      <c r="BQ72" s="90" t="n"/>
      <c r="BR72" s="90" t="n"/>
      <c r="BS72" s="90" t="n"/>
      <c r="BT72" s="90" t="n"/>
      <c r="BU72" s="90" t="n"/>
      <c r="BV72" s="90" t="n"/>
      <c r="BW72" s="90" t="n"/>
      <c r="BX72" s="90" t="n"/>
      <c r="BY72" s="90" t="n"/>
      <c r="BZ72" s="90" t="n"/>
      <c r="CA72" s="90" t="n"/>
      <c r="CB72" s="90" t="n"/>
      <c r="CC72" s="90" t="n"/>
      <c r="CD72" s="90" t="n"/>
      <c r="CE72" s="90" t="n"/>
      <c r="CF72" s="90" t="n"/>
      <c r="CG72" s="90" t="n"/>
      <c r="CH72" s="90" t="n"/>
      <c r="CI72" s="1" t="n"/>
      <c r="CJ72" s="1" t="n"/>
      <c r="CK72" s="1" t="n"/>
      <c r="CL72" s="1" t="n"/>
      <c r="CM72" s="1" t="n"/>
    </row>
    <row r="73">
      <c r="A73" s="2887" t="n"/>
      <c r="B73" s="2887" t="n"/>
      <c r="C73" s="2887" t="n"/>
      <c r="D73" s="2887" t="n"/>
      <c r="E73" s="2887" t="n"/>
      <c r="F73" s="2887" t="n"/>
      <c r="G73" s="2887" t="n"/>
      <c r="H73" s="2887" t="n"/>
      <c r="I73" s="2887" t="n"/>
      <c r="J73" s="2887" t="n"/>
      <c r="K73" s="2887" t="n"/>
      <c r="L73" s="2887" t="n"/>
      <c r="M73" s="2887" t="n"/>
      <c r="N73" s="2887" t="n"/>
      <c r="O73" s="1860" t="n"/>
      <c r="P73" s="1860" t="n"/>
      <c r="Q73" s="1860" t="n"/>
      <c r="R73" s="1860" t="n"/>
      <c r="S73" s="1860" t="n"/>
      <c r="T73" s="4354" t="n"/>
      <c r="U73" s="4354" t="n"/>
      <c r="V73" s="4354" t="n"/>
      <c r="W73" s="4354" t="n"/>
      <c r="X73" s="4354" t="n"/>
      <c r="Y73" s="4354" t="n"/>
      <c r="Z73" s="1860" t="n"/>
      <c r="AA73" s="1860" t="n"/>
      <c r="AB73" s="1860" t="n"/>
      <c r="AC73" s="1860" t="n"/>
      <c r="AD73" s="1860" t="n"/>
      <c r="AE73" s="1860" t="n"/>
      <c r="AF73" s="1860" t="n"/>
      <c r="AG73" s="1860" t="n"/>
      <c r="AH73" s="1860" t="n"/>
      <c r="AI73" s="1860" t="n"/>
      <c r="AJ73" s="1860" t="n"/>
      <c r="AK73" s="1860" t="n"/>
      <c r="AL73" s="1860" t="n"/>
      <c r="AM73" s="4354" t="n"/>
      <c r="AN73" s="4354" t="n"/>
      <c r="AO73" s="4354" t="n"/>
      <c r="AP73" s="4354" t="n"/>
      <c r="AQ73" s="4354" t="n"/>
      <c r="AR73" s="4354" t="n"/>
      <c r="AS73" s="4354" t="n"/>
      <c r="AT73" s="4354" t="n"/>
      <c r="AU73" s="4355" t="n"/>
      <c r="AV73" s="4355" t="n"/>
      <c r="AW73" s="4355" t="n"/>
      <c r="AX73" s="4355" t="n"/>
      <c r="AY73" s="4355" t="n"/>
      <c r="AZ73" s="4355" t="n"/>
      <c r="BA73" s="4355" t="n"/>
      <c r="BB73" s="4355" t="n"/>
      <c r="BC73" s="4355" t="n"/>
      <c r="BD73" s="4355" t="n"/>
      <c r="BE73" s="4355" t="n"/>
      <c r="BF73" s="4355" t="n"/>
      <c r="BG73" s="4355" t="n"/>
      <c r="BH73" s="4355" t="n"/>
      <c r="BI73" s="3423" t="n"/>
      <c r="BJ73" s="1" t="n"/>
      <c r="BK73" s="1" t="n"/>
      <c r="BL73" s="1" t="n"/>
      <c r="BM73" s="1" t="n"/>
      <c r="BN73" s="1" t="n"/>
      <c r="BO73" s="9" t="n"/>
      <c r="BP73" s="9" t="n"/>
      <c r="BQ73" s="9" t="n"/>
      <c r="BR73" s="9" t="n"/>
      <c r="BS73" s="9" t="n"/>
      <c r="BT73" s="9" t="n"/>
      <c r="BU73" s="9" t="n"/>
      <c r="BV73" s="9" t="n"/>
      <c r="BW73" s="9" t="n"/>
      <c r="BX73" s="9" t="n"/>
      <c r="BY73" s="9" t="n"/>
      <c r="BZ73" s="9" t="n"/>
      <c r="CA73" s="9" t="n"/>
      <c r="CB73" s="9" t="n"/>
      <c r="CC73" s="9" t="n"/>
      <c r="CD73" s="9" t="n"/>
      <c r="CE73" s="9" t="n"/>
      <c r="CF73" s="9" t="n"/>
      <c r="CG73" s="9" t="n"/>
      <c r="CH73" s="9" t="n"/>
      <c r="CI73" s="1" t="n"/>
      <c r="CJ73" s="1" t="n"/>
      <c r="CK73" s="1" t="n"/>
      <c r="CL73" s="1" t="n"/>
      <c r="CM73" s="1" t="n"/>
    </row>
    <row r="74">
      <c r="A74" s="2887" t="n"/>
      <c r="B74" s="4356" t="inlineStr">
        <is>
          <t xml:space="preserve">  1   При выборе модуля «Дизайн».
  2   При выборе модуля «Проектирование».
  3   При выборе модуля «Технологии».
 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860" t="n"/>
      <c r="T74" s="4354" t="n"/>
      <c r="U74" s="4354" t="n"/>
      <c r="V74" s="4354" t="n"/>
      <c r="W74" s="4354" t="n"/>
      <c r="X74" s="4354" t="n"/>
      <c r="Y74" s="4354" t="n"/>
      <c r="Z74" s="1860" t="n"/>
      <c r="AA74" s="1860" t="n"/>
      <c r="AB74" s="1860" t="n"/>
      <c r="AC74" s="1860" t="n"/>
      <c r="AD74" s="1860" t="n"/>
      <c r="AE74" s="1860" t="n"/>
      <c r="AF74" s="1860" t="n"/>
      <c r="AG74" s="1860" t="n"/>
      <c r="AH74" s="1860" t="n"/>
      <c r="AI74" s="1860" t="n"/>
      <c r="AJ74" s="1860" t="n"/>
      <c r="AK74" s="1860" t="n"/>
      <c r="AL74" s="1860" t="n"/>
      <c r="AM74" s="4354" t="n"/>
      <c r="AN74" s="4354" t="n"/>
      <c r="AO74" s="4354" t="n"/>
      <c r="AP74" s="4354" t="n"/>
      <c r="AQ74" s="4354" t="n"/>
      <c r="AR74" s="4354" t="n"/>
      <c r="AS74" s="4354" t="n"/>
      <c r="AT74" s="4354" t="n"/>
      <c r="AU74" s="4355" t="n"/>
      <c r="AV74" s="4355" t="n"/>
      <c r="AW74" s="4355" t="n"/>
      <c r="AX74" s="4355" t="n"/>
      <c r="AY74" s="4355" t="n"/>
      <c r="AZ74" s="4355" t="n"/>
      <c r="BA74" s="4355" t="n"/>
      <c r="BB74" s="4355" t="n"/>
      <c r="BC74" s="4355" t="n"/>
      <c r="BD74" s="4355" t="n"/>
      <c r="BE74" s="4355" t="n"/>
      <c r="BF74" s="4355" t="n"/>
      <c r="BG74" s="4355" t="n"/>
      <c r="BH74" s="4355" t="n"/>
      <c r="BI74" s="3423" t="n"/>
      <c r="BJ74" s="1" t="n"/>
      <c r="BK74" s="1" t="n"/>
      <c r="BL74" s="1" t="n"/>
      <c r="BM74" s="1" t="n"/>
      <c r="BN74" s="1" t="n"/>
      <c r="BO74" s="9" t="n"/>
      <c r="BP74" s="9" t="n"/>
      <c r="BQ74" s="9" t="n"/>
      <c r="BR74" s="9" t="n"/>
      <c r="BS74" s="9" t="n"/>
      <c r="BT74" s="9" t="n"/>
      <c r="BU74" s="9" t="n"/>
      <c r="BV74" s="9" t="n"/>
      <c r="BW74" s="9" t="n"/>
      <c r="BX74" s="9" t="n"/>
      <c r="BY74" s="9" t="n"/>
      <c r="BZ74" s="9" t="n"/>
      <c r="CA74" s="9" t="n"/>
      <c r="CB74" s="9" t="n"/>
      <c r="CC74" s="9" t="n"/>
      <c r="CD74" s="9" t="n"/>
      <c r="CE74" s="9" t="n"/>
      <c r="CF74" s="9" t="n"/>
      <c r="CG74" s="9" t="n"/>
      <c r="CH74" s="9" t="n"/>
      <c r="CI74" s="1" t="n"/>
      <c r="CJ74" s="1" t="n"/>
      <c r="CK74" s="1" t="n"/>
      <c r="CL74" s="1" t="n"/>
      <c r="CM74" s="1" t="n"/>
    </row>
    <row r="75">
      <c r="A75" s="2887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860" t="n"/>
      <c r="T75" s="4354" t="n"/>
      <c r="U75" s="4354" t="n"/>
      <c r="V75" s="4354" t="n"/>
      <c r="W75" s="4354" t="n"/>
      <c r="X75" s="4354" t="n"/>
      <c r="Y75" s="4354" t="n"/>
      <c r="Z75" s="1860" t="n"/>
      <c r="AA75" s="1860" t="n"/>
      <c r="AB75" s="1860" t="n"/>
      <c r="AC75" s="1860" t="n"/>
      <c r="AD75" s="1860" t="n"/>
      <c r="AE75" s="1860" t="n"/>
      <c r="AF75" s="1860" t="n"/>
      <c r="AG75" s="1860" t="n"/>
      <c r="AH75" s="1860" t="n"/>
      <c r="AI75" s="1860" t="n"/>
      <c r="AJ75" s="1860" t="n"/>
      <c r="AK75" s="1860" t="n"/>
      <c r="AL75" s="1860" t="n"/>
      <c r="AM75" s="4354" t="n"/>
      <c r="AN75" s="4354" t="n"/>
      <c r="AO75" s="4354" t="n"/>
      <c r="AP75" s="4354" t="n"/>
      <c r="AQ75" s="4354" t="n"/>
      <c r="AR75" s="4354" t="n"/>
      <c r="AS75" s="4354" t="n"/>
      <c r="AT75" s="4354" t="n"/>
      <c r="AU75" s="4355" t="n"/>
      <c r="AV75" s="4355" t="n"/>
      <c r="AW75" s="4355" t="n"/>
      <c r="AX75" s="4355" t="n"/>
      <c r="AY75" s="4355" t="n"/>
      <c r="AZ75" s="4355" t="n"/>
      <c r="BA75" s="4355" t="n"/>
      <c r="BB75" s="4355" t="n"/>
      <c r="BC75" s="4355" t="n"/>
      <c r="BD75" s="4355" t="n"/>
      <c r="BE75" s="4355" t="n"/>
      <c r="BF75" s="4355" t="n"/>
      <c r="BG75" s="4355" t="n"/>
      <c r="BH75" s="4355" t="n"/>
      <c r="BI75" s="3423" t="n"/>
      <c r="BJ75" s="1" t="n"/>
      <c r="BK75" s="1" t="n"/>
      <c r="BL75" s="1" t="n"/>
      <c r="BM75" s="1" t="n"/>
      <c r="BN75" s="1" t="n"/>
      <c r="BO75" s="9" t="n"/>
      <c r="BP75" s="9" t="n"/>
      <c r="BQ75" s="9" t="n"/>
      <c r="BR75" s="9" t="n"/>
      <c r="BS75" s="9" t="n"/>
      <c r="BT75" s="9" t="n"/>
      <c r="BU75" s="9" t="n"/>
      <c r="BV75" s="9" t="n"/>
      <c r="BW75" s="9" t="n"/>
      <c r="BX75" s="9" t="n"/>
      <c r="BY75" s="9" t="n"/>
      <c r="BZ75" s="9" t="n"/>
      <c r="CA75" s="9" t="n"/>
      <c r="CB75" s="9" t="n"/>
      <c r="CC75" s="9" t="n"/>
      <c r="CD75" s="9" t="n"/>
      <c r="CE75" s="9" t="n"/>
      <c r="CF75" s="9" t="n"/>
      <c r="CG75" s="9" t="n"/>
      <c r="CH75" s="9" t="n"/>
      <c r="CI75" s="1" t="n"/>
      <c r="CJ75" s="1" t="n"/>
      <c r="CK75" s="1" t="n"/>
      <c r="CL75" s="1" t="n"/>
      <c r="CM75" s="1" t="n"/>
    </row>
    <row r="76">
      <c r="A76" s="243" t="n"/>
      <c r="B76" s="243" t="n"/>
      <c r="C76" s="243" t="n"/>
      <c r="D76" s="243" t="n"/>
      <c r="E76" s="243" t="n"/>
      <c r="F76" s="243" t="n"/>
      <c r="G76" s="243" t="n"/>
      <c r="H76" s="243" t="n"/>
      <c r="I76" s="243" t="n"/>
      <c r="J76" s="243" t="n"/>
      <c r="K76" s="243" t="n"/>
      <c r="L76" s="243" t="n"/>
      <c r="M76" s="243" t="n"/>
      <c r="N76" s="243" t="n"/>
      <c r="O76" s="243" t="n"/>
      <c r="P76" s="243" t="n"/>
      <c r="Q76" s="243" t="n"/>
      <c r="R76" s="243" t="n"/>
      <c r="S76" s="243" t="n"/>
      <c r="T76" s="243" t="n"/>
      <c r="U76" s="243" t="n"/>
      <c r="V76" s="243" t="n"/>
      <c r="W76" s="243" t="n"/>
      <c r="X76" s="243" t="n"/>
      <c r="Y76" s="243" t="n"/>
      <c r="Z76" s="243" t="n"/>
      <c r="AA76" s="243" t="n"/>
      <c r="AB76" s="243" t="n"/>
      <c r="AC76" s="243" t="n"/>
      <c r="AD76" s="243" t="n"/>
      <c r="AE76" s="243" t="n"/>
      <c r="AF76" s="243" t="n"/>
      <c r="AG76" s="243" t="n"/>
      <c r="AH76" s="243" t="n"/>
      <c r="AI76" s="243" t="n"/>
      <c r="AJ76" s="243" t="n"/>
      <c r="AK76" s="243" t="n"/>
      <c r="AL76" s="243" t="n"/>
      <c r="AM76" s="243" t="n"/>
      <c r="AN76" s="243" t="n"/>
      <c r="AO76" s="243" t="n"/>
      <c r="AP76" s="243" t="n"/>
      <c r="AQ76" s="243" t="n"/>
      <c r="AR76" s="243" t="n"/>
      <c r="AS76" s="243" t="n"/>
      <c r="AT76" s="243" t="n"/>
      <c r="AU76" s="243" t="n"/>
      <c r="AV76" s="243" t="n"/>
      <c r="AW76" s="243" t="n"/>
      <c r="AX76" s="243" t="n"/>
      <c r="AY76" s="243" t="n"/>
      <c r="AZ76" s="243" t="n"/>
      <c r="BA76" s="243" t="n"/>
      <c r="BB76" s="243" t="n"/>
      <c r="BC76" s="243" t="n"/>
      <c r="BD76" s="243" t="n"/>
      <c r="BE76" s="243" t="n"/>
      <c r="BF76" s="243" t="n"/>
      <c r="BG76" s="243" t="n"/>
      <c r="BH76" s="243" t="n"/>
      <c r="BI76" s="243" t="n"/>
      <c r="BJ76" s="243" t="n"/>
      <c r="BK76" s="243" t="n"/>
      <c r="BL76" s="243" t="n"/>
      <c r="BM76" s="1" t="n"/>
      <c r="BN76" s="1" t="n"/>
      <c r="BO76" s="1" t="n"/>
      <c r="BP76" s="1" t="n"/>
      <c r="BQ76" s="1" t="n"/>
      <c r="BR76" s="1" t="n"/>
      <c r="BS76" s="1" t="n"/>
      <c r="BT76" s="25" t="n"/>
      <c r="BU76" s="25" t="n"/>
      <c r="BV76" s="25" t="n"/>
      <c r="BW76" s="25" t="n"/>
      <c r="BX76" s="25" t="n"/>
      <c r="BY76" s="25" t="n"/>
      <c r="BZ76" s="25" t="n"/>
      <c r="CA76" s="25" t="n"/>
      <c r="CB76" s="25" t="n"/>
      <c r="CC76" s="25" t="n"/>
      <c r="CD76" s="25" t="n"/>
      <c r="CE76" s="25" t="n"/>
      <c r="CF76" s="25" t="n"/>
      <c r="CG76" s="25" t="n"/>
      <c r="CH76" s="25" t="n"/>
      <c r="CI76" s="25" t="n"/>
      <c r="CJ76" s="25" t="n"/>
      <c r="CK76" s="25" t="n"/>
      <c r="CL76" s="25" t="n"/>
      <c r="CM76" s="25" t="n"/>
    </row>
    <row r="77">
      <c r="A77" s="243" t="n"/>
      <c r="B77" s="243" t="n"/>
      <c r="C77" s="243" t="n"/>
      <c r="D77" s="243" t="n"/>
      <c r="E77" s="243" t="n"/>
      <c r="F77" s="243" t="n"/>
      <c r="G77" s="243" t="n"/>
      <c r="H77" s="243" t="n"/>
      <c r="I77" s="243" t="n"/>
      <c r="J77" s="243" t="n"/>
      <c r="K77" s="243" t="n"/>
      <c r="L77" s="243" t="n"/>
      <c r="M77" s="243" t="n"/>
      <c r="N77" s="243" t="n"/>
      <c r="O77" s="243" t="n"/>
      <c r="P77" s="243" t="n"/>
      <c r="Q77" s="243" t="n"/>
      <c r="R77" s="243" t="n"/>
      <c r="S77" s="243" t="n"/>
      <c r="T77" s="243" t="n"/>
      <c r="U77" s="243" t="n"/>
      <c r="V77" s="243" t="n"/>
      <c r="W77" s="243" t="n"/>
      <c r="X77" s="243" t="n"/>
      <c r="Y77" s="243" t="n"/>
      <c r="Z77" s="243" t="n"/>
      <c r="AA77" s="243" t="n"/>
      <c r="AB77" s="243" t="n"/>
      <c r="AC77" s="243" t="n"/>
      <c r="AD77" s="243" t="n"/>
      <c r="AE77" s="243" t="n"/>
      <c r="AF77" s="243" t="n"/>
      <c r="AG77" s="243" t="n"/>
      <c r="AH77" s="243" t="n"/>
      <c r="AI77" s="243" t="n"/>
      <c r="AJ77" s="243" t="n"/>
      <c r="AK77" s="243" t="n"/>
      <c r="AL77" s="243" t="n"/>
      <c r="AM77" s="243" t="n"/>
      <c r="AN77" s="243" t="n"/>
      <c r="AO77" s="243" t="n"/>
      <c r="AP77" s="243" t="n"/>
      <c r="AQ77" s="243" t="n"/>
      <c r="AR77" s="243" t="n"/>
      <c r="AS77" s="243" t="n"/>
      <c r="AT77" s="243" t="n"/>
      <c r="AU77" s="243" t="n"/>
      <c r="AV77" s="243" t="n"/>
      <c r="AW77" s="243" t="n"/>
      <c r="AX77" s="243" t="n"/>
      <c r="AY77" s="243" t="n"/>
      <c r="AZ77" s="243" t="n"/>
      <c r="BA77" s="243" t="n"/>
      <c r="BB77" s="243" t="n"/>
      <c r="BC77" s="243" t="n"/>
      <c r="BD77" s="243" t="n"/>
      <c r="BE77" s="243" t="n"/>
      <c r="BF77" s="243" t="n"/>
      <c r="BG77" s="243" t="n"/>
      <c r="BH77" s="243" t="n"/>
      <c r="BI77" s="243" t="n"/>
      <c r="BJ77" s="243" t="n"/>
      <c r="BK77" s="243" t="n"/>
      <c r="BL77" s="243" t="n"/>
      <c r="BM77" s="1" t="n"/>
      <c r="BN77" s="1" t="n"/>
      <c r="BO77" s="1" t="n"/>
      <c r="BP77" s="1" t="n"/>
      <c r="BQ77" s="1" t="n"/>
      <c r="BR77" s="1" t="n"/>
      <c r="BS77" s="1" t="n"/>
      <c r="BT77" s="25" t="n"/>
      <c r="BU77" s="25" t="n"/>
      <c r="BV77" s="25" t="n"/>
      <c r="BW77" s="25" t="n"/>
      <c r="BX77" s="25" t="n"/>
      <c r="BY77" s="25" t="n"/>
      <c r="BZ77" s="25" t="n"/>
      <c r="CA77" s="25" t="n"/>
      <c r="CB77" s="25" t="n"/>
      <c r="CC77" s="25" t="n"/>
      <c r="CD77" s="25" t="n"/>
      <c r="CE77" s="25" t="n"/>
      <c r="CF77" s="25" t="n"/>
      <c r="CG77" s="25" t="n"/>
      <c r="CH77" s="25" t="n"/>
      <c r="CI77" s="25" t="n"/>
      <c r="CJ77" s="25" t="n"/>
      <c r="CK77" s="25" t="n"/>
      <c r="CL77" s="25" t="n"/>
      <c r="CM77" s="25" t="n"/>
    </row>
    <row r="78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  <c r="AL78" s="10" t="n"/>
      <c r="AM78" s="10" t="n"/>
      <c r="AN78" s="10" t="n"/>
      <c r="AO78" s="10" t="n"/>
      <c r="AP78" s="10" t="n"/>
      <c r="AQ78" s="10" t="n"/>
      <c r="AR78" s="10" t="n"/>
      <c r="AS78" s="10" t="n"/>
      <c r="AT78" s="10" t="n"/>
      <c r="AU78" s="10" t="n"/>
      <c r="AV78" s="10" t="n"/>
      <c r="AW78" s="10" t="n"/>
      <c r="AX78" s="10" t="n"/>
      <c r="AY78" s="10" t="n"/>
      <c r="AZ78" s="10" t="n"/>
      <c r="BA78" s="10" t="n"/>
      <c r="BB78" s="10" t="n"/>
      <c r="BC78" s="10" t="n"/>
      <c r="BD78" s="10" t="n"/>
      <c r="BE78" s="10" t="n"/>
      <c r="BF78" s="10" t="n"/>
      <c r="BG78" s="509" t="n"/>
      <c r="BH78" s="509" t="n"/>
      <c r="BI78" s="509" t="n"/>
      <c r="BJ78" s="10" t="n"/>
      <c r="BK78" s="10" t="n"/>
      <c r="BL78" s="10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43" t="inlineStr">
        <is>
          <t>VII. Матрица компетенций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  <c r="AL79" s="44" t="n"/>
      <c r="AM79" s="44" t="n"/>
      <c r="AN79" s="44" t="n"/>
      <c r="AO79" s="44" t="n"/>
      <c r="AP79" s="44" t="n"/>
      <c r="AQ79" s="44" t="n"/>
      <c r="AR79" s="44" t="n"/>
      <c r="AS79" s="44" t="n"/>
      <c r="AT79" s="44" t="n"/>
      <c r="AU79" s="44" t="n"/>
      <c r="AV79" s="44" t="n"/>
      <c r="AW79" s="44" t="n"/>
      <c r="AX79" s="44" t="n"/>
      <c r="AY79" s="44" t="n"/>
      <c r="AZ79" s="44" t="n"/>
      <c r="BA79" s="44" t="n"/>
      <c r="BB79" s="44" t="n"/>
      <c r="BC79" s="44" t="n"/>
      <c r="BD79" s="44" t="n"/>
      <c r="BE79" s="44" t="n"/>
      <c r="BF79" s="44" t="n"/>
      <c r="BG79" s="44" t="n"/>
      <c r="BH79" s="44" t="n"/>
      <c r="BI79" s="44" t="n"/>
      <c r="BJ79" s="41" t="n"/>
      <c r="BK79" s="41" t="n"/>
      <c r="BL79" s="4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512" t="inlineStr">
        <is>
          <t>Код компетенции</t>
        </is>
      </c>
      <c r="B80" s="108" t="n"/>
      <c r="C80" s="108" t="n"/>
      <c r="D80" s="108" t="n"/>
      <c r="E80" s="148" t="n"/>
      <c r="F80" s="511" t="inlineStr">
        <is>
          <t>Наименование компетенции</t>
        </is>
      </c>
      <c r="G80" s="108" t="n"/>
      <c r="H80" s="108" t="n"/>
      <c r="I80" s="108" t="n"/>
      <c r="J80" s="108" t="n"/>
      <c r="K80" s="108" t="n"/>
      <c r="L80" s="108" t="n"/>
      <c r="M80" s="108" t="n"/>
      <c r="N80" s="108" t="n"/>
      <c r="O80" s="108" t="n"/>
      <c r="P80" s="108" t="n"/>
      <c r="Q80" s="108" t="n"/>
      <c r="R80" s="108" t="n"/>
      <c r="S80" s="108" t="n"/>
      <c r="T80" s="108" t="n"/>
      <c r="U80" s="108" t="n"/>
      <c r="V80" s="108" t="n"/>
      <c r="W80" s="108" t="n"/>
      <c r="X80" s="108" t="n"/>
      <c r="Y80" s="108" t="n"/>
      <c r="Z80" s="108" t="n"/>
      <c r="AA80" s="108" t="n"/>
      <c r="AB80" s="108" t="n"/>
      <c r="AC80" s="108" t="n"/>
      <c r="AD80" s="108" t="n"/>
      <c r="AE80" s="108" t="n"/>
      <c r="AF80" s="108" t="n"/>
      <c r="AG80" s="108" t="n"/>
      <c r="AH80" s="108" t="n"/>
      <c r="AI80" s="108" t="n"/>
      <c r="AJ80" s="108" t="n"/>
      <c r="AK80" s="108" t="n"/>
      <c r="AL80" s="108" t="n"/>
      <c r="AM80" s="108" t="n"/>
      <c r="AN80" s="108" t="n"/>
      <c r="AO80" s="108" t="n"/>
      <c r="AP80" s="108" t="n"/>
      <c r="AQ80" s="108" t="n"/>
      <c r="AR80" s="108" t="n"/>
      <c r="AS80" s="108" t="n"/>
      <c r="AT80" s="108" t="n"/>
      <c r="AU80" s="108" t="n"/>
      <c r="AV80" s="108" t="n"/>
      <c r="AW80" s="108" t="n"/>
      <c r="AX80" s="108" t="n"/>
      <c r="AY80" s="108" t="n"/>
      <c r="AZ80" s="108" t="n"/>
      <c r="BA80" s="108" t="n"/>
      <c r="BB80" s="108" t="n"/>
      <c r="BC80" s="148" t="n"/>
      <c r="BD80" s="512" t="inlineStr">
        <is>
          <t>Код модуля, учебной дисциплины</t>
        </is>
      </c>
      <c r="BE80" s="108" t="n"/>
      <c r="BF80" s="108" t="n"/>
      <c r="BG80" s="108" t="n"/>
      <c r="BH80" s="148" t="n"/>
      <c r="BI80" s="1640" t="n"/>
      <c r="BJ80" s="1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2441" t="inlineStr">
        <is>
          <t>УК-1</t>
        </is>
      </c>
      <c r="B81" s="123" t="n"/>
      <c r="C81" s="123" t="n"/>
      <c r="D81" s="123" t="n"/>
      <c r="E81" s="161" t="n"/>
      <c r="F81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G81" s="123" t="n"/>
      <c r="H81" s="123" t="n"/>
      <c r="I81" s="123" t="n"/>
      <c r="J81" s="123" t="n"/>
      <c r="K81" s="123" t="n"/>
      <c r="L81" s="123" t="n"/>
      <c r="M81" s="123" t="n"/>
      <c r="N81" s="123" t="n"/>
      <c r="O81" s="123" t="n"/>
      <c r="P81" s="123" t="n"/>
      <c r="Q81" s="123" t="n"/>
      <c r="R81" s="123" t="n"/>
      <c r="S81" s="123" t="n"/>
      <c r="T81" s="123" t="n"/>
      <c r="U81" s="123" t="n"/>
      <c r="V81" s="123" t="n"/>
      <c r="W81" s="123" t="n"/>
      <c r="X81" s="123" t="n"/>
      <c r="Y81" s="123" t="n"/>
      <c r="Z81" s="123" t="n"/>
      <c r="AA81" s="123" t="n"/>
      <c r="AB81" s="123" t="n"/>
      <c r="AC81" s="123" t="n"/>
      <c r="AD81" s="123" t="n"/>
      <c r="AE81" s="123" t="n"/>
      <c r="AF81" s="123" t="n"/>
      <c r="AG81" s="123" t="n"/>
      <c r="AH81" s="123" t="n"/>
      <c r="AI81" s="123" t="n"/>
      <c r="AJ81" s="123" t="n"/>
      <c r="AK81" s="123" t="n"/>
      <c r="AL81" s="123" t="n"/>
      <c r="AM81" s="123" t="n"/>
      <c r="AN81" s="123" t="n"/>
      <c r="AO81" s="123" t="n"/>
      <c r="AP81" s="123" t="n"/>
      <c r="AQ81" s="123" t="n"/>
      <c r="AR81" s="123" t="n"/>
      <c r="AS81" s="123" t="n"/>
      <c r="AT81" s="123" t="n"/>
      <c r="AU81" s="123" t="n"/>
      <c r="AV81" s="123" t="n"/>
      <c r="AW81" s="123" t="n"/>
      <c r="AX81" s="123" t="n"/>
      <c r="AY81" s="123" t="n"/>
      <c r="AZ81" s="123" t="n"/>
      <c r="BA81" s="123" t="n"/>
      <c r="BB81" s="123" t="n"/>
      <c r="BC81" s="161" t="n"/>
      <c r="BD81" s="4357" t="inlineStr">
        <is>
          <t>1.2.1, 2.3.1</t>
        </is>
      </c>
      <c r="BE81" s="374" t="n"/>
      <c r="BF81" s="374" t="n"/>
      <c r="BG81" s="374" t="n"/>
      <c r="BH81" s="375" t="n"/>
      <c r="BI81" s="90" t="n"/>
      <c r="BJ81" s="1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918" t="inlineStr">
        <is>
          <t>УК-2</t>
        </is>
      </c>
      <c r="B82" s="126" t="n"/>
      <c r="C82" s="126" t="n"/>
      <c r="D82" s="126" t="n"/>
      <c r="E82" s="175" t="n"/>
      <c r="F82" s="309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82" s="131" t="n"/>
      <c r="H82" s="131" t="n"/>
      <c r="I82" s="131" t="n"/>
      <c r="J82" s="131" t="n"/>
      <c r="K82" s="131" t="n"/>
      <c r="L82" s="131" t="n"/>
      <c r="M82" s="131" t="n"/>
      <c r="N82" s="131" t="n"/>
      <c r="O82" s="131" t="n"/>
      <c r="P82" s="131" t="n"/>
      <c r="Q82" s="131" t="n"/>
      <c r="R82" s="131" t="n"/>
      <c r="S82" s="131" t="n"/>
      <c r="T82" s="131" t="n"/>
      <c r="U82" s="131" t="n"/>
      <c r="V82" s="131" t="n"/>
      <c r="W82" s="131" t="n"/>
      <c r="X82" s="131" t="n"/>
      <c r="Y82" s="131" t="n"/>
      <c r="Z82" s="131" t="n"/>
      <c r="AA82" s="131" t="n"/>
      <c r="AB82" s="131" t="n"/>
      <c r="AC82" s="131" t="n"/>
      <c r="AD82" s="131" t="n"/>
      <c r="AE82" s="131" t="n"/>
      <c r="AF82" s="131" t="n"/>
      <c r="AG82" s="131" t="n"/>
      <c r="AH82" s="131" t="n"/>
      <c r="AI82" s="131" t="n"/>
      <c r="AJ82" s="131" t="n"/>
      <c r="AK82" s="131" t="n"/>
      <c r="AL82" s="131" t="n"/>
      <c r="AM82" s="131" t="n"/>
      <c r="AN82" s="131" t="n"/>
      <c r="AO82" s="131" t="n"/>
      <c r="AP82" s="131" t="n"/>
      <c r="AQ82" s="131" t="n"/>
      <c r="AR82" s="131" t="n"/>
      <c r="AS82" s="131" t="n"/>
      <c r="AT82" s="131" t="n"/>
      <c r="AU82" s="131" t="n"/>
      <c r="AV82" s="131" t="n"/>
      <c r="AW82" s="131" t="n"/>
      <c r="AX82" s="131" t="n"/>
      <c r="AY82" s="131" t="n"/>
      <c r="AZ82" s="131" t="n"/>
      <c r="BA82" s="131" t="n"/>
      <c r="BB82" s="131" t="n"/>
      <c r="BC82" s="132" t="n"/>
      <c r="BD82" s="217" t="inlineStr">
        <is>
          <t>1.2.2, 2.3.3</t>
        </is>
      </c>
      <c r="BE82" s="126" t="n"/>
      <c r="BF82" s="126" t="n"/>
      <c r="BG82" s="126" t="n"/>
      <c r="BH82" s="175" t="n"/>
      <c r="BI82" s="90" t="n"/>
      <c r="BJ82" s="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918" t="inlineStr">
        <is>
          <t>УК-3</t>
        </is>
      </c>
      <c r="B83" s="126" t="n"/>
      <c r="C83" s="126" t="n"/>
      <c r="D83" s="126" t="n"/>
      <c r="E83" s="175" t="n"/>
      <c r="F83" s="309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G83" s="131" t="n"/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2" t="n"/>
      <c r="BD83" s="217" t="inlineStr">
        <is>
          <t>2.3.2</t>
        </is>
      </c>
      <c r="BE83" s="126" t="n"/>
      <c r="BF83" s="126" t="n"/>
      <c r="BG83" s="126" t="n"/>
      <c r="BH83" s="175" t="n"/>
      <c r="BI83" s="90" t="n"/>
      <c r="BJ83" s="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1918" t="inlineStr">
        <is>
          <t>УК-4</t>
        </is>
      </c>
      <c r="B84" s="126" t="n"/>
      <c r="C84" s="126" t="n"/>
      <c r="D84" s="126" t="n"/>
      <c r="E84" s="175" t="n"/>
      <c r="F84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84" s="131" t="n"/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2" t="n"/>
      <c r="BD84" s="226" t="inlineStr">
        <is>
          <t>1.2.1</t>
        </is>
      </c>
      <c r="BE84" s="191" t="n"/>
      <c r="BF84" s="191" t="n"/>
      <c r="BG84" s="191" t="n"/>
      <c r="BH84" s="192" t="n"/>
      <c r="BI84" s="90" t="n"/>
      <c r="BJ84" s="1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182" t="inlineStr">
        <is>
          <t>УК-5</t>
        </is>
      </c>
      <c r="B85" s="126" t="n"/>
      <c r="C85" s="126" t="n"/>
      <c r="D85" s="126" t="n"/>
      <c r="E85" s="175" t="n"/>
      <c r="F85" s="176" t="inlineStr">
        <is>
          <t>Развивать инновационную восприимчивость и способность к инновационной деятельности</t>
        </is>
      </c>
      <c r="G85" s="131" t="n"/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2" t="n"/>
      <c r="BD85" s="217" t="inlineStr">
        <is>
          <t>1.2.1</t>
        </is>
      </c>
      <c r="BE85" s="126" t="n"/>
      <c r="BF85" s="126" t="n"/>
      <c r="BG85" s="126" t="n"/>
      <c r="BH85" s="175" t="n"/>
      <c r="BI85" s="90" t="n"/>
      <c r="BJ85" s="1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182" t="inlineStr">
        <is>
          <t>УК-6</t>
        </is>
      </c>
      <c r="B86" s="126" t="n"/>
      <c r="C86" s="126" t="n"/>
      <c r="D86" s="126" t="n"/>
      <c r="E86" s="175" t="n"/>
      <c r="F86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G86" s="131" t="n"/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2" t="n"/>
      <c r="BD86" s="217" t="inlineStr">
        <is>
          <t>1.2.1</t>
        </is>
      </c>
      <c r="BE86" s="126" t="n"/>
      <c r="BF86" s="126" t="n"/>
      <c r="BG86" s="126" t="n"/>
      <c r="BH86" s="175" t="n"/>
      <c r="BI86" s="90" t="n"/>
      <c r="BJ86" s="1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182" t="inlineStr">
        <is>
          <t>УК-7</t>
        </is>
      </c>
      <c r="B87" s="126" t="n"/>
      <c r="C87" s="126" t="n"/>
      <c r="D87" s="126" t="n"/>
      <c r="E87" s="175" t="n"/>
      <c r="F87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87" s="131" t="n"/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2" t="n"/>
      <c r="BD87" s="217" t="inlineStr">
        <is>
          <t>1.2.2</t>
        </is>
      </c>
      <c r="BE87" s="126" t="n"/>
      <c r="BF87" s="126" t="n"/>
      <c r="BG87" s="126" t="n"/>
      <c r="BH87" s="175" t="n"/>
      <c r="BI87" s="90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4314" t="inlineStr">
        <is>
          <t>УПК-1</t>
        </is>
      </c>
      <c r="B88" s="374" t="n"/>
      <c r="C88" s="374" t="n"/>
      <c r="D88" s="374" t="n"/>
      <c r="E88" s="375" t="n"/>
      <c r="F88" s="176" t="inlineStr">
        <is>
          <t>Моделировать различные объекты методом конечных элементов и проводить их прочностной анализ с оптимизацией формы и сечений с использованием современных информационных технологий</t>
        </is>
      </c>
      <c r="G88" s="131" t="n"/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2" t="n"/>
      <c r="BD88" s="4357" t="inlineStr">
        <is>
          <t>1.1.1</t>
        </is>
      </c>
      <c r="BE88" s="374" t="n"/>
      <c r="BF88" s="374" t="n"/>
      <c r="BG88" s="374" t="n"/>
      <c r="BH88" s="375" t="n"/>
      <c r="BI88" s="514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182" t="inlineStr">
        <is>
          <t>УПК-2</t>
        </is>
      </c>
      <c r="B89" s="126" t="n"/>
      <c r="C89" s="126" t="n"/>
      <c r="D89" s="126" t="n"/>
      <c r="E89" s="175" t="n"/>
      <c r="F89" s="176" t="inlineStr">
        <is>
          <t>Решать научно-технические и инновационные задачи путем построения моделей различных технологических процессов и их оптимизации в деревообработке</t>
        </is>
      </c>
      <c r="G89" s="131" t="n"/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2" t="n"/>
      <c r="BD89" s="217" t="inlineStr">
        <is>
          <t>1.1.2</t>
        </is>
      </c>
      <c r="BE89" s="126" t="n"/>
      <c r="BF89" s="126" t="n"/>
      <c r="BG89" s="126" t="n"/>
      <c r="BH89" s="175" t="n"/>
      <c r="BI89" s="514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182" t="inlineStr">
        <is>
          <t>УПК-3</t>
        </is>
      </c>
      <c r="B90" s="126" t="n"/>
      <c r="C90" s="126" t="n"/>
      <c r="D90" s="126" t="n"/>
      <c r="E90" s="175" t="n"/>
      <c r="F90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деревообрабатывающей отрасли</t>
        </is>
      </c>
      <c r="G90" s="131" t="n"/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2" t="n"/>
      <c r="BD90" s="217" t="inlineStr">
        <is>
          <t>1.2.2</t>
        </is>
      </c>
      <c r="BE90" s="126" t="n"/>
      <c r="BF90" s="126" t="n"/>
      <c r="BG90" s="126" t="n"/>
      <c r="BH90" s="175" t="n"/>
      <c r="BI90" s="515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182" t="inlineStr">
        <is>
          <t>СК-1</t>
        </is>
      </c>
      <c r="B91" s="126" t="n"/>
      <c r="C91" s="126" t="n"/>
      <c r="D91" s="126" t="n"/>
      <c r="E91" s="175" t="n"/>
      <c r="F91" s="176" t="inlineStr">
        <is>
          <t>Решать научно-технические задачи при разработке и эксплуатации элементов силовой электроники</t>
        </is>
      </c>
      <c r="G91" s="131" t="n"/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2" t="n"/>
      <c r="BD91" s="217" t="inlineStr">
        <is>
          <t>2.1.1</t>
        </is>
      </c>
      <c r="BE91" s="126" t="n"/>
      <c r="BF91" s="126" t="n"/>
      <c r="BG91" s="126" t="n"/>
      <c r="BH91" s="175" t="n"/>
      <c r="BI91" s="514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182" t="inlineStr">
        <is>
          <t>СК-2</t>
        </is>
      </c>
      <c r="B92" s="126" t="n"/>
      <c r="C92" s="126" t="n"/>
      <c r="D92" s="126" t="n"/>
      <c r="E92" s="175" t="n"/>
      <c r="F92" s="176" t="inlineStr">
        <is>
          <t>Использовать робототехнические системы в деревообработке и автоматизации деревообрабатывающих производств</t>
        </is>
      </c>
      <c r="G92" s="131" t="n"/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2" t="n"/>
      <c r="BD92" s="217" t="inlineStr">
        <is>
          <t>2.1.2</t>
        </is>
      </c>
      <c r="BE92" s="126" t="n"/>
      <c r="BF92" s="126" t="n"/>
      <c r="BG92" s="126" t="n"/>
      <c r="BH92" s="175" t="n"/>
      <c r="BI92" s="514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182" t="inlineStr">
        <is>
          <t>СК-3</t>
        </is>
      </c>
      <c r="B93" s="126" t="n"/>
      <c r="C93" s="126" t="n"/>
      <c r="D93" s="126" t="n"/>
      <c r="E93" s="175" t="n"/>
      <c r="F93" s="176" t="inlineStr">
        <is>
          <t>Применять навыки трехмерного конструирования мебели с разработкой конструкторской документации и быть способным разрабатывать новые дизайн-проекты</t>
        </is>
      </c>
      <c r="G93" s="131" t="n"/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2" t="n"/>
      <c r="BD93" s="217" t="inlineStr">
        <is>
          <t>2.2.1.1</t>
        </is>
      </c>
      <c r="BE93" s="126" t="n"/>
      <c r="BF93" s="126" t="n"/>
      <c r="BG93" s="126" t="n"/>
      <c r="BH93" s="175" t="n"/>
      <c r="BI93" s="514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182" t="inlineStr">
        <is>
          <t>СК-4</t>
        </is>
      </c>
      <c r="B94" s="126" t="n"/>
      <c r="C94" s="126" t="n"/>
      <c r="D94" s="126" t="n"/>
      <c r="E94" s="175" t="n"/>
      <c r="F94" s="176" t="inlineStr">
        <is>
          <t xml:space="preserve">Применять навыки визуализации пространства, разрабатывать дизайн интерьеров </t>
        </is>
      </c>
      <c r="G94" s="131" t="n"/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2" t="n"/>
      <c r="BD94" s="217" t="inlineStr">
        <is>
          <t>2.2.1.2</t>
        </is>
      </c>
      <c r="BE94" s="126" t="n"/>
      <c r="BF94" s="126" t="n"/>
      <c r="BG94" s="126" t="n"/>
      <c r="BH94" s="175" t="n"/>
      <c r="BI94" s="514" t="n"/>
      <c r="BJ94" s="1" t="n"/>
      <c r="BK94" s="1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182" t="inlineStr">
        <is>
          <t>СК-5</t>
        </is>
      </c>
      <c r="B95" s="126" t="n"/>
      <c r="C95" s="126" t="n"/>
      <c r="D95" s="126" t="n"/>
      <c r="E95" s="175" t="n"/>
      <c r="F95" s="176" t="inlineStr">
        <is>
          <t>Применять цветовые решения для построения композиции в соответствии со свойствами и законами</t>
        </is>
      </c>
      <c r="G95" s="131" t="n"/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2" t="n"/>
      <c r="BD95" s="217" t="inlineStr">
        <is>
          <t>2.2.1.3</t>
        </is>
      </c>
      <c r="BE95" s="126" t="n"/>
      <c r="BF95" s="126" t="n"/>
      <c r="BG95" s="126" t="n"/>
      <c r="BH95" s="175" t="n"/>
      <c r="BI95" s="514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182" t="inlineStr">
        <is>
          <t>СК-6</t>
        </is>
      </c>
      <c r="B96" s="126" t="n"/>
      <c r="C96" s="126" t="n"/>
      <c r="D96" s="126" t="n"/>
      <c r="E96" s="175" t="n"/>
      <c r="F96" s="176" t="inlineStr">
        <is>
          <t>Применять инновационные технологии при проектировании технологических процессов деревообработки и проектирования мебели</t>
        </is>
      </c>
      <c r="G96" s="131" t="n"/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2" t="n"/>
      <c r="BD96" s="217" t="inlineStr">
        <is>
          <t>2.2.1.4</t>
        </is>
      </c>
      <c r="BE96" s="126" t="n"/>
      <c r="BF96" s="126" t="n"/>
      <c r="BG96" s="126" t="n"/>
      <c r="BH96" s="175" t="n"/>
      <c r="BI96" s="514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182" t="inlineStr">
        <is>
          <t>СК-7</t>
        </is>
      </c>
      <c r="B97" s="126" t="n"/>
      <c r="C97" s="126" t="n"/>
      <c r="D97" s="126" t="n"/>
      <c r="E97" s="175" t="n"/>
      <c r="F97" s="176" t="inlineStr">
        <is>
          <t>Моделировать и проектировать деревообрабатывающее оборудование и дереворежущий инструмент с использованием современных средств САПР</t>
        </is>
      </c>
      <c r="G97" s="131" t="n"/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2" t="n"/>
      <c r="BD97" s="217" t="inlineStr">
        <is>
          <t>2.2.2.1</t>
        </is>
      </c>
      <c r="BE97" s="126" t="n"/>
      <c r="BF97" s="126" t="n"/>
      <c r="BG97" s="126" t="n"/>
      <c r="BH97" s="175" t="n"/>
      <c r="BI97" s="515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182" t="inlineStr">
        <is>
          <t>СК-8</t>
        </is>
      </c>
      <c r="B98" s="126" t="n"/>
      <c r="C98" s="126" t="n"/>
      <c r="D98" s="126" t="n"/>
      <c r="E98" s="175" t="n"/>
      <c r="F98" s="176" t="inlineStr">
        <is>
          <t>Управлять процессами механической обработки древесины и древесных материалов</t>
        </is>
      </c>
      <c r="G98" s="131" t="n"/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2" t="n"/>
      <c r="BD98" s="217" t="inlineStr">
        <is>
          <t>2.2.2.2</t>
        </is>
      </c>
      <c r="BE98" s="126" t="n"/>
      <c r="BF98" s="126" t="n"/>
      <c r="BG98" s="126" t="n"/>
      <c r="BH98" s="175" t="n"/>
      <c r="BI98" s="514" t="n"/>
      <c r="BJ98" s="1" t="n"/>
      <c r="BK98" s="1" t="n"/>
      <c r="BL98" s="1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182" t="inlineStr">
        <is>
          <t>СК-9</t>
        </is>
      </c>
      <c r="B99" s="126" t="n"/>
      <c r="C99" s="126" t="n"/>
      <c r="D99" s="126" t="n"/>
      <c r="E99" s="175" t="n"/>
      <c r="F99" s="176" t="inlineStr">
        <is>
          <t>Проектировать технологические процессы энергоэффективного инновационного деревянного домостроения</t>
        </is>
      </c>
      <c r="G99" s="131" t="n"/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2" t="n"/>
      <c r="BD99" s="217" t="inlineStr">
        <is>
          <t>2.2.3.1</t>
        </is>
      </c>
      <c r="BE99" s="126" t="n"/>
      <c r="BF99" s="126" t="n"/>
      <c r="BG99" s="126" t="n"/>
      <c r="BH99" s="175" t="n"/>
      <c r="BI99" s="514" t="n"/>
      <c r="BJ99" s="1" t="n"/>
      <c r="BK99" s="1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82" t="inlineStr">
        <is>
          <t>СК-10</t>
        </is>
      </c>
      <c r="B100" s="126" t="n"/>
      <c r="C100" s="126" t="n"/>
      <c r="D100" s="126" t="n"/>
      <c r="E100" s="175" t="n"/>
      <c r="F100" s="2511" t="inlineStr">
        <is>
          <t>Использовать инновационный и научно-исследовательский подходы в создании строительных материалов при полном цикле переработки древесины и древесных материалов и использовать их в элементах конструкций</t>
        </is>
      </c>
      <c r="G100" s="131" t="n"/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2" t="n"/>
      <c r="BD100" s="217" t="inlineStr">
        <is>
          <t>2.2.3.2</t>
        </is>
      </c>
      <c r="BE100" s="126" t="n"/>
      <c r="BF100" s="126" t="n"/>
      <c r="BG100" s="126" t="n"/>
      <c r="BH100" s="175" t="n"/>
      <c r="BI100" s="2884" t="n"/>
      <c r="BJ100" s="1" t="n"/>
      <c r="BK100" s="1" t="n"/>
      <c r="BL100" s="1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82" t="inlineStr">
        <is>
          <t>СК-11</t>
        </is>
      </c>
      <c r="B101" s="126" t="n"/>
      <c r="C101" s="126" t="n"/>
      <c r="D101" s="126" t="n"/>
      <c r="E101" s="175" t="n"/>
      <c r="F101" s="2511" t="inlineStr">
        <is>
          <t>Управлять многооперационными процессами обработки древесины при производстве изделий из нее, используя высокие технологии</t>
        </is>
      </c>
      <c r="G101" s="131" t="n"/>
      <c r="H101" s="131" t="n"/>
      <c r="I101" s="131" t="n"/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2" t="n"/>
      <c r="BD101" s="217" t="inlineStr">
        <is>
          <t>2.2.3.3</t>
        </is>
      </c>
      <c r="BE101" s="126" t="n"/>
      <c r="BF101" s="126" t="n"/>
      <c r="BG101" s="126" t="n"/>
      <c r="BH101" s="175" t="n"/>
      <c r="BI101" s="2884" t="n"/>
      <c r="BJ101" s="1" t="n"/>
      <c r="BK101" s="1" t="n"/>
      <c r="BL101" s="1" t="n"/>
      <c r="BM101" s="1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2349" t="inlineStr">
        <is>
          <t>СК-12</t>
        </is>
      </c>
      <c r="B102" s="1832" t="n"/>
      <c r="C102" s="1832" t="n"/>
      <c r="D102" s="1832" t="n"/>
      <c r="E102" s="1924" t="n"/>
      <c r="F102" s="2519" t="inlineStr">
        <is>
          <t>Применять навыки трехмерного проектирования изделий из древесины при решении конкретных научно-исследовательских и практических задач с разработкой конструкторской документации</t>
        </is>
      </c>
      <c r="G102" s="202" t="n"/>
      <c r="H102" s="202" t="n"/>
      <c r="I102" s="202" t="n"/>
      <c r="J102" s="202" t="n"/>
      <c r="K102" s="202" t="n"/>
      <c r="L102" s="202" t="n"/>
      <c r="M102" s="202" t="n"/>
      <c r="N102" s="202" t="n"/>
      <c r="O102" s="202" t="n"/>
      <c r="P102" s="202" t="n"/>
      <c r="Q102" s="202" t="n"/>
      <c r="R102" s="202" t="n"/>
      <c r="S102" s="202" t="n"/>
      <c r="T102" s="202" t="n"/>
      <c r="U102" s="202" t="n"/>
      <c r="V102" s="202" t="n"/>
      <c r="W102" s="202" t="n"/>
      <c r="X102" s="202" t="n"/>
      <c r="Y102" s="202" t="n"/>
      <c r="Z102" s="202" t="n"/>
      <c r="AA102" s="202" t="n"/>
      <c r="AB102" s="202" t="n"/>
      <c r="AC102" s="202" t="n"/>
      <c r="AD102" s="202" t="n"/>
      <c r="AE102" s="202" t="n"/>
      <c r="AF102" s="202" t="n"/>
      <c r="AG102" s="202" t="n"/>
      <c r="AH102" s="202" t="n"/>
      <c r="AI102" s="202" t="n"/>
      <c r="AJ102" s="202" t="n"/>
      <c r="AK102" s="202" t="n"/>
      <c r="AL102" s="202" t="n"/>
      <c r="AM102" s="202" t="n"/>
      <c r="AN102" s="202" t="n"/>
      <c r="AO102" s="202" t="n"/>
      <c r="AP102" s="202" t="n"/>
      <c r="AQ102" s="202" t="n"/>
      <c r="AR102" s="202" t="n"/>
      <c r="AS102" s="202" t="n"/>
      <c r="AT102" s="202" t="n"/>
      <c r="AU102" s="202" t="n"/>
      <c r="AV102" s="202" t="n"/>
      <c r="AW102" s="202" t="n"/>
      <c r="AX102" s="202" t="n"/>
      <c r="AY102" s="202" t="n"/>
      <c r="AZ102" s="202" t="n"/>
      <c r="BA102" s="202" t="n"/>
      <c r="BB102" s="202" t="n"/>
      <c r="BC102" s="742" t="n"/>
      <c r="BD102" s="2537" t="inlineStr">
        <is>
          <t>2.2.3.4</t>
        </is>
      </c>
      <c r="BE102" s="1832" t="n"/>
      <c r="BF102" s="1832" t="n"/>
      <c r="BG102" s="1832" t="n"/>
      <c r="BH102" s="1924" t="n"/>
      <c r="BI102" s="2884" t="n"/>
      <c r="BJ102" s="1" t="n"/>
      <c r="BK102" s="1" t="n"/>
      <c r="BL102" s="1" t="n"/>
      <c r="BM102" s="1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516" t="n"/>
      <c r="B103" s="516" t="n"/>
      <c r="C103" s="516" t="n"/>
      <c r="D103" s="517" t="n"/>
      <c r="E103" s="517" t="n"/>
      <c r="F103" s="517" t="n"/>
      <c r="G103" s="517" t="n"/>
      <c r="H103" s="517" t="n"/>
      <c r="I103" s="517" t="n"/>
      <c r="J103" s="517" t="n"/>
      <c r="K103" s="517" t="n"/>
      <c r="L103" s="517" t="n"/>
      <c r="M103" s="517" t="n"/>
      <c r="N103" s="517" t="n"/>
      <c r="O103" s="517" t="n"/>
      <c r="P103" s="517" t="n"/>
      <c r="Q103" s="517" t="n"/>
      <c r="R103" s="517" t="n"/>
      <c r="S103" s="517" t="n"/>
      <c r="T103" s="517" t="n"/>
      <c r="U103" s="517" t="n"/>
      <c r="V103" s="517" t="n"/>
      <c r="W103" s="517" t="n"/>
      <c r="X103" s="517" t="n"/>
      <c r="Y103" s="517" t="n"/>
      <c r="Z103" s="517" t="n"/>
      <c r="AA103" s="517" t="n"/>
      <c r="AB103" s="517" t="n"/>
      <c r="AC103" s="517" t="n"/>
      <c r="AD103" s="517" t="n"/>
      <c r="AE103" s="517" t="n"/>
      <c r="AF103" s="517" t="n"/>
      <c r="AG103" s="517" t="n"/>
      <c r="AH103" s="517" t="n"/>
      <c r="AI103" s="517" t="n"/>
      <c r="AJ103" s="517" t="n"/>
      <c r="AK103" s="517" t="n"/>
      <c r="AL103" s="517" t="n"/>
      <c r="AM103" s="517" t="n"/>
      <c r="AN103" s="517" t="n"/>
      <c r="AO103" s="517" t="n"/>
      <c r="AP103" s="517" t="n"/>
      <c r="AQ103" s="517" t="n"/>
      <c r="AR103" s="517" t="n"/>
      <c r="AS103" s="517" t="n"/>
      <c r="AT103" s="517" t="n"/>
      <c r="AU103" s="517" t="n"/>
      <c r="AV103" s="517" t="n"/>
      <c r="AW103" s="517" t="n"/>
      <c r="AX103" s="517" t="n"/>
      <c r="AY103" s="517" t="n"/>
      <c r="AZ103" s="517" t="n"/>
      <c r="BA103" s="517" t="n"/>
      <c r="BB103" s="517" t="n"/>
      <c r="BC103" s="517" t="n"/>
      <c r="BD103" s="517" t="n"/>
      <c r="BE103" s="517" t="n"/>
      <c r="BF103" s="260" t="n"/>
      <c r="BG103" s="260" t="n"/>
      <c r="BH103" s="243" t="n"/>
      <c r="BI103" s="243" t="n"/>
      <c r="BJ103" s="243" t="n"/>
      <c r="BK103" s="243" t="n"/>
      <c r="BL103" s="243" t="n"/>
      <c r="BM103" s="1" t="n"/>
      <c r="BN103" s="1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516" t="n"/>
      <c r="B104" s="516" t="n"/>
      <c r="C104" s="24" t="inlineStr">
        <is>
          <t>Учебный план углубленного высшего образования по специальности 7-06-0722-01 "Древесиноведение, деревопереработка и проектирование мебели"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7-06-07-020/пр.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  <c r="AH104" s="1" t="n"/>
      <c r="AI104" s="1" t="n"/>
      <c r="AJ104" s="1" t="n"/>
      <c r="AK104" s="1" t="n"/>
      <c r="AL104" s="1" t="n"/>
      <c r="AM104" s="1" t="n"/>
      <c r="AN104" s="1" t="n"/>
      <c r="AO104" s="1" t="n"/>
      <c r="AP104" s="1" t="n"/>
      <c r="AQ104" s="1" t="n"/>
      <c r="AR104" s="1" t="n"/>
      <c r="AS104" s="1" t="n"/>
      <c r="AT104" s="1" t="n"/>
      <c r="AU104" s="1" t="n"/>
      <c r="AV104" s="1" t="n"/>
      <c r="AW104" s="1" t="n"/>
      <c r="AX104" s="1" t="n"/>
      <c r="AY104" s="1" t="n"/>
      <c r="AZ104" s="1" t="n"/>
      <c r="BA104" s="1" t="n"/>
      <c r="BB104" s="1" t="n"/>
      <c r="BC104" s="1" t="n"/>
      <c r="BD104" s="1" t="n"/>
      <c r="BE104" s="1" t="n"/>
      <c r="BF104" s="1" t="n"/>
      <c r="BG104" s="1" t="n"/>
      <c r="BH104" s="23" t="n"/>
      <c r="BI104" s="23" t="n"/>
      <c r="BJ104" s="23" t="n"/>
      <c r="BK104" s="243" t="n"/>
      <c r="BL104" s="243" t="n"/>
      <c r="BM104" s="1" t="n"/>
      <c r="BN104" s="1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516" t="n"/>
      <c r="B105" s="516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  <c r="AZ105" s="1" t="n"/>
      <c r="BA105" s="1" t="n"/>
      <c r="BB105" s="1" t="n"/>
      <c r="BC105" s="1" t="n"/>
      <c r="BD105" s="1" t="n"/>
      <c r="BE105" s="1" t="n"/>
      <c r="BF105" s="1" t="n"/>
      <c r="BG105" s="1" t="n"/>
      <c r="BH105" s="23" t="n"/>
      <c r="BI105" s="23" t="n"/>
      <c r="BJ105" s="23" t="n"/>
      <c r="BK105" s="243" t="n"/>
      <c r="BL105" s="243" t="n"/>
      <c r="BM105" s="1" t="n"/>
      <c r="BN105" s="1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296" t="n"/>
      <c r="B106" s="267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30" t="n"/>
      <c r="BI106" s="30" t="n"/>
      <c r="BJ106" s="30" t="n"/>
      <c r="BK106" s="296" t="n"/>
      <c r="BL106" s="296" t="n"/>
      <c r="BM106" s="1" t="n"/>
      <c r="BN106" s="1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247" t="n"/>
      <c r="B107" s="6" t="n"/>
      <c r="C107" s="23" t="n"/>
      <c r="D107" s="23" t="n"/>
      <c r="E107" s="23" t="n"/>
      <c r="F107" s="23" t="n"/>
      <c r="G107" s="23" t="n"/>
      <c r="H107" s="23" t="n"/>
      <c r="I107" s="23" t="n"/>
      <c r="J107" s="23" t="n"/>
      <c r="K107" s="23" t="n"/>
      <c r="L107" s="23" t="n"/>
      <c r="M107" s="23" t="n"/>
      <c r="N107" s="23" t="n"/>
      <c r="O107" s="23" t="n"/>
      <c r="P107" s="23" t="n"/>
      <c r="Q107" s="23" t="n"/>
      <c r="R107" s="23" t="n"/>
      <c r="S107" s="23" t="n"/>
      <c r="T107" s="23" t="n"/>
      <c r="U107" s="23" t="n"/>
      <c r="V107" s="23" t="n"/>
      <c r="W107" s="23" t="n"/>
      <c r="X107" s="23" t="n"/>
      <c r="Y107" s="23" t="n"/>
      <c r="Z107" s="23" t="n"/>
      <c r="AA107" s="23" t="n"/>
      <c r="AB107" s="23" t="n"/>
      <c r="AC107" s="23" t="n"/>
      <c r="AD107" s="23" t="n"/>
      <c r="AE107" s="23" t="n"/>
      <c r="AF107" s="23" t="n"/>
      <c r="AG107" s="23" t="n"/>
      <c r="AH107" s="23" t="n"/>
      <c r="AI107" s="23" t="n"/>
      <c r="AJ107" s="23" t="n"/>
      <c r="AK107" s="23" t="n"/>
      <c r="AL107" s="23" t="n"/>
      <c r="AM107" s="23" t="n"/>
      <c r="AN107" s="23" t="n"/>
      <c r="AO107" s="23" t="n"/>
      <c r="AP107" s="23" t="n"/>
      <c r="AQ107" s="23" t="n"/>
      <c r="AR107" s="23" t="n"/>
      <c r="AS107" s="23" t="n"/>
      <c r="AT107" s="23" t="n"/>
      <c r="AU107" s="23" t="n"/>
      <c r="AV107" s="23" t="n"/>
      <c r="AW107" s="23" t="n"/>
      <c r="AX107" s="23" t="n"/>
      <c r="AY107" s="23" t="n"/>
      <c r="AZ107" s="23" t="n"/>
      <c r="BA107" s="23" t="n"/>
      <c r="BB107" s="23" t="n"/>
      <c r="BC107" s="23" t="n"/>
      <c r="BD107" s="23" t="n"/>
      <c r="BE107" s="23" t="n"/>
      <c r="BF107" s="23" t="n"/>
      <c r="BG107" s="23" t="n"/>
      <c r="BH107" s="23" t="n"/>
      <c r="BI107" s="23" t="n"/>
      <c r="BJ107" s="30" t="n"/>
      <c r="BK107" s="247" t="n"/>
      <c r="BL107" s="247" t="n"/>
      <c r="BM107" s="1" t="n"/>
      <c r="BN107" s="1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247" t="n"/>
      <c r="B108" s="1" t="n"/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  <c r="AR108" s="23" t="n"/>
      <c r="AS108" s="23" t="n"/>
      <c r="AT108" s="23" t="n"/>
      <c r="AU108" s="23" t="n"/>
      <c r="AV108" s="23" t="n"/>
      <c r="AW108" s="23" t="n"/>
      <c r="AX108" s="23" t="n"/>
      <c r="AY108" s="23" t="n"/>
      <c r="AZ108" s="23" t="n"/>
      <c r="BA108" s="23" t="n"/>
      <c r="BB108" s="23" t="n"/>
      <c r="BC108" s="23" t="n"/>
      <c r="BD108" s="23" t="n"/>
      <c r="BE108" s="23" t="n"/>
      <c r="BF108" s="23" t="n"/>
      <c r="BG108" s="23" t="n"/>
      <c r="BH108" s="23" t="n"/>
      <c r="BI108" s="23" t="n"/>
      <c r="BJ108" s="30" t="n"/>
      <c r="BK108" s="247" t="n"/>
      <c r="BL108" s="247" t="n"/>
      <c r="BM108" s="1" t="n"/>
      <c r="BN108" s="1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247" t="n"/>
      <c r="B109" s="278" t="inlineStr">
        <is>
          <t>*</t>
        </is>
      </c>
      <c r="C109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23" t="n"/>
      <c r="BI109" s="23" t="n"/>
      <c r="BJ109" s="30" t="n"/>
      <c r="BK109" s="247" t="n"/>
      <c r="BL109" s="247" t="n"/>
      <c r="BM109" s="1" t="n"/>
      <c r="BN109" s="1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858" t="n"/>
      <c r="B110" s="2" t="inlineStr">
        <is>
          <t>д</t>
        </is>
      </c>
      <c r="C110" s="23" t="inlineStr">
        <is>
          <t>Дифференцированный зачет.</t>
        </is>
      </c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  <c r="AR110" s="23" t="n"/>
      <c r="AS110" s="23" t="n"/>
      <c r="AT110" s="23" t="n"/>
      <c r="AU110" s="23" t="n"/>
      <c r="AV110" s="23" t="n"/>
      <c r="AW110" s="23" t="n"/>
      <c r="AX110" s="23" t="n"/>
      <c r="AY110" s="23" t="n"/>
      <c r="AZ110" s="23" t="n"/>
      <c r="BA110" s="23" t="n"/>
      <c r="BB110" s="23" t="n"/>
      <c r="BC110" s="23" t="n"/>
      <c r="BD110" s="23" t="n"/>
      <c r="BE110" s="23" t="n"/>
      <c r="BF110" s="23" t="n"/>
      <c r="BG110" s="23" t="n"/>
      <c r="BH110" s="23" t="n"/>
      <c r="BI110" s="23" t="n"/>
      <c r="BJ110" s="23" t="n"/>
      <c r="BK110" s="253" t="n"/>
      <c r="BL110" s="253" t="n"/>
      <c r="BM110" s="1" t="n"/>
      <c r="BN110" s="1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243" t="n"/>
      <c r="B111" s="243" t="n"/>
      <c r="C111" s="243" t="n"/>
      <c r="D111" s="243" t="n"/>
      <c r="E111" s="243" t="n"/>
      <c r="F111" s="243" t="n"/>
      <c r="G111" s="243" t="n"/>
      <c r="H111" s="243" t="n"/>
      <c r="I111" s="243" t="n"/>
      <c r="J111" s="243" t="n"/>
      <c r="K111" s="243" t="n"/>
      <c r="L111" s="243" t="n"/>
      <c r="M111" s="243" t="n"/>
      <c r="N111" s="243" t="n"/>
      <c r="O111" s="243" t="n"/>
      <c r="P111" s="243" t="n"/>
      <c r="Q111" s="243" t="n"/>
      <c r="R111" s="243" t="n"/>
      <c r="S111" s="243" t="n"/>
      <c r="T111" s="243" t="n"/>
      <c r="U111" s="243" t="n"/>
      <c r="V111" s="243" t="n"/>
      <c r="W111" s="243" t="n"/>
      <c r="X111" s="243" t="n"/>
      <c r="Y111" s="243" t="n"/>
      <c r="Z111" s="243" t="n"/>
      <c r="AA111" s="243" t="n"/>
      <c r="AB111" s="243" t="n"/>
      <c r="AC111" s="243" t="n"/>
      <c r="AD111" s="243" t="n"/>
      <c r="AE111" s="243" t="n"/>
      <c r="AF111" s="243" t="n"/>
      <c r="AG111" s="243" t="n"/>
      <c r="AH111" s="243" t="n"/>
      <c r="AI111" s="243" t="n"/>
      <c r="AJ111" s="243" t="n"/>
      <c r="AK111" s="243" t="n"/>
      <c r="AL111" s="243" t="n"/>
      <c r="AM111" s="243" t="n"/>
      <c r="AN111" s="243" t="n"/>
      <c r="AO111" s="243" t="n"/>
      <c r="AP111" s="243" t="n"/>
      <c r="AQ111" s="243" t="n"/>
      <c r="AR111" s="243" t="n"/>
      <c r="AS111" s="243" t="n"/>
      <c r="AT111" s="243" t="n"/>
      <c r="AU111" s="243" t="n"/>
      <c r="AV111" s="243" t="n"/>
      <c r="AW111" s="243" t="n"/>
      <c r="AX111" s="243" t="n"/>
      <c r="AY111" s="243" t="n"/>
      <c r="AZ111" s="243" t="n"/>
      <c r="BA111" s="243" t="n"/>
      <c r="BB111" s="243" t="n"/>
      <c r="BC111" s="243" t="n"/>
      <c r="BD111" s="243" t="n"/>
      <c r="BE111" s="243" t="n"/>
      <c r="BF111" s="243" t="n"/>
      <c r="BG111" s="243" t="n"/>
      <c r="BH111" s="243" t="n"/>
      <c r="BI111" s="243" t="n"/>
      <c r="BJ111" s="243" t="n"/>
      <c r="BK111" s="243" t="n"/>
      <c r="BL111" s="243" t="n"/>
      <c r="BM111" s="1" t="n"/>
      <c r="BN111" s="1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90" t="n"/>
      <c r="B112" s="90" t="n"/>
      <c r="C112" s="3" t="inlineStr">
        <is>
          <t>Проректор по учебной работе</t>
        </is>
      </c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272" t="n"/>
      <c r="AC112" s="273" t="n"/>
      <c r="AD112" s="273" t="n"/>
      <c r="AE112" s="273" t="n"/>
      <c r="AF112" s="273" t="n"/>
      <c r="AG112" s="273" t="n"/>
      <c r="AH112" s="273" t="n"/>
      <c r="AI112" s="272" t="n"/>
      <c r="AJ112" s="41" t="n"/>
      <c r="AK112" s="41" t="n"/>
      <c r="AL112" s="41" t="n"/>
      <c r="AM112" s="41" t="n"/>
      <c r="AN112" s="41" t="n"/>
      <c r="AO112" s="3" t="n"/>
      <c r="AP112" s="41" t="inlineStr">
        <is>
          <t>А.А. Сакович</t>
        </is>
      </c>
      <c r="AQ112" s="3" t="n"/>
      <c r="AR112" s="274" t="n"/>
      <c r="AS112" s="274" t="n"/>
      <c r="AT112" s="274" t="n"/>
      <c r="AU112" s="274" t="n"/>
      <c r="AV112" s="3" t="n"/>
      <c r="AW112" s="3" t="n"/>
      <c r="AX112" s="268" t="n"/>
      <c r="AY112" s="268" t="n"/>
      <c r="AZ112" s="268" t="n"/>
      <c r="BA112" s="244" t="n"/>
      <c r="BB112" s="244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  <c r="BN112" s="1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296" t="n"/>
      <c r="B113" s="296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41" t="n"/>
      <c r="AO113" s="3" t="n"/>
      <c r="AP113" s="41" t="n"/>
      <c r="AQ113" s="3" t="n"/>
      <c r="AR113" s="274" t="n"/>
      <c r="AS113" s="274" t="n"/>
      <c r="AT113" s="274" t="n"/>
      <c r="AU113" s="274" t="n"/>
      <c r="AV113" s="3" t="n"/>
      <c r="AW113" s="3" t="n"/>
      <c r="AX113" s="267" t="n"/>
      <c r="AY113" s="267" t="n"/>
      <c r="AZ113" s="267" t="n"/>
      <c r="BA113" s="267" t="n"/>
      <c r="BB113" s="267" t="n"/>
      <c r="BC113" s="296" t="n"/>
      <c r="BD113" s="296" t="n"/>
      <c r="BE113" s="296" t="n"/>
      <c r="BF113" s="296" t="n"/>
      <c r="BG113" s="296" t="n"/>
      <c r="BH113" s="296" t="n"/>
      <c r="BI113" s="296" t="n"/>
      <c r="BJ113" s="296" t="n"/>
      <c r="BK113" s="296" t="n"/>
      <c r="BL113" s="296" t="n"/>
      <c r="BM113" s="296" t="n"/>
      <c r="BN113" s="1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296" t="n"/>
      <c r="B114" s="296" t="n"/>
      <c r="C114" s="273" t="n"/>
      <c r="D114" s="273" t="n"/>
      <c r="E114" s="273" t="n"/>
      <c r="F114" s="273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" t="n"/>
      <c r="AY114" s="4" t="n"/>
      <c r="AZ114" s="4" t="n"/>
      <c r="BA114" s="267" t="n"/>
      <c r="BB114" s="267" t="n"/>
      <c r="BC114" s="296" t="n"/>
      <c r="BD114" s="296" t="n"/>
      <c r="BE114" s="296" t="n"/>
      <c r="BF114" s="296" t="n"/>
      <c r="BG114" s="296" t="n"/>
      <c r="BH114" s="296" t="n"/>
      <c r="BI114" s="296" t="n"/>
      <c r="BJ114" s="296" t="n"/>
      <c r="BK114" s="296" t="n"/>
      <c r="BL114" s="296" t="n"/>
      <c r="BM114" s="296" t="n"/>
      <c r="BN114" s="1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296" t="n"/>
      <c r="B115" s="296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" t="n"/>
      <c r="AY115" s="4" t="n"/>
      <c r="AZ115" s="4" t="n"/>
      <c r="BA115" s="267" t="n"/>
      <c r="BB115" s="267" t="n"/>
      <c r="BC115" s="296" t="n"/>
      <c r="BD115" s="296" t="n"/>
      <c r="BE115" s="296" t="n"/>
      <c r="BF115" s="296" t="n"/>
      <c r="BG115" s="296" t="n"/>
      <c r="BH115" s="296" t="n"/>
      <c r="BI115" s="296" t="n"/>
      <c r="BJ115" s="296" t="n"/>
      <c r="BK115" s="296" t="n"/>
      <c r="BL115" s="296" t="n"/>
      <c r="BM115" s="296" t="n"/>
      <c r="BN115" s="1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296" t="n"/>
      <c r="B116" s="296" t="n"/>
      <c r="C116" s="274" t="inlineStr">
        <is>
          <t>Декан факультета лесной инженерии, материаловедения и дизайна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265" t="n"/>
      <c r="AY116" s="4" t="n"/>
      <c r="AZ116" s="4" t="n"/>
      <c r="BA116" s="267" t="n"/>
      <c r="BB116" s="267" t="n"/>
      <c r="BC116" s="296" t="n"/>
      <c r="BD116" s="296" t="n"/>
      <c r="BE116" s="296" t="n"/>
      <c r="BF116" s="296" t="n"/>
      <c r="BG116" s="296" t="n"/>
      <c r="BH116" s="296" t="n"/>
      <c r="BI116" s="296" t="n"/>
      <c r="BJ116" s="296" t="n"/>
      <c r="BK116" s="296" t="n"/>
      <c r="BL116" s="296" t="n"/>
      <c r="BM116" s="296" t="n"/>
      <c r="BN116" s="1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296" t="n"/>
      <c r="B117" s="296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3" t="n"/>
      <c r="Y117" s="3" t="n"/>
      <c r="Z117" s="3" t="n"/>
      <c r="AA117" s="3" t="n"/>
      <c r="AB117" s="273" t="n"/>
      <c r="AC117" s="273" t="n"/>
      <c r="AD117" s="273" t="n"/>
      <c r="AE117" s="273" t="n"/>
      <c r="AF117" s="273" t="n"/>
      <c r="AG117" s="273" t="n"/>
      <c r="AH117" s="272" t="n"/>
      <c r="AI117" s="272" t="n"/>
      <c r="AJ117" s="41" t="n"/>
      <c r="AK117" s="41" t="n"/>
      <c r="AL117" s="41" t="n"/>
      <c r="AM117" s="41" t="n"/>
      <c r="AN117" s="3" t="n"/>
      <c r="AO117" s="41" t="n"/>
      <c r="AP117" s="3" t="inlineStr">
        <is>
          <t>В.Н.Лой</t>
        </is>
      </c>
      <c r="AQ117" s="274" t="n"/>
      <c r="AR117" s="274" t="n"/>
      <c r="AS117" s="274" t="n"/>
      <c r="AT117" s="274" t="n"/>
      <c r="AU117" s="3" t="n"/>
      <c r="AV117" s="3" t="n"/>
      <c r="AW117" s="3" t="n"/>
      <c r="AX117" s="265" t="n"/>
      <c r="AY117" s="4" t="n"/>
      <c r="AZ117" s="4" t="n"/>
      <c r="BA117" s="267" t="n"/>
      <c r="BB117" s="267" t="n"/>
      <c r="BC117" s="296" t="n"/>
      <c r="BD117" s="296" t="n"/>
      <c r="BE117" s="296" t="n"/>
      <c r="BF117" s="296" t="n"/>
      <c r="BG117" s="296" t="n"/>
      <c r="BH117" s="296" t="n"/>
      <c r="BI117" s="296" t="n"/>
      <c r="BJ117" s="296" t="n"/>
      <c r="BK117" s="296" t="n"/>
      <c r="BL117" s="296" t="n"/>
      <c r="BM117" s="296" t="n"/>
      <c r="BN117" s="1" t="n"/>
      <c r="BO117" s="1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296" t="n"/>
      <c r="B118" s="296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4" t="n"/>
      <c r="AY118" s="4" t="n"/>
      <c r="AZ118" s="4" t="n"/>
      <c r="BA118" s="267" t="n"/>
      <c r="BB118" s="267" t="n"/>
      <c r="BC118" s="296" t="n"/>
      <c r="BD118" s="296" t="n"/>
      <c r="BE118" s="296" t="n"/>
      <c r="BF118" s="296" t="n"/>
      <c r="BG118" s="296" t="n"/>
      <c r="BH118" s="296" t="n"/>
      <c r="BI118" s="296" t="n"/>
      <c r="BJ118" s="296" t="n"/>
      <c r="BK118" s="296" t="n"/>
      <c r="BL118" s="296" t="n"/>
      <c r="BM118" s="296" t="n"/>
      <c r="BN118" s="1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296" t="n"/>
      <c r="B119" s="296" t="n"/>
      <c r="C119" s="273" t="n"/>
      <c r="D119" s="273" t="n"/>
      <c r="E119" s="273" t="n"/>
      <c r="F119" s="273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3" t="n"/>
      <c r="AB119" s="3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" t="n"/>
      <c r="AY119" s="4" t="n"/>
      <c r="AZ119" s="4" t="n"/>
      <c r="BA119" s="267" t="n"/>
      <c r="BB119" s="267" t="n"/>
      <c r="BC119" s="296" t="n"/>
      <c r="BD119" s="296" t="n"/>
      <c r="BE119" s="296" t="n"/>
      <c r="BF119" s="296" t="n"/>
      <c r="BG119" s="296" t="n"/>
      <c r="BH119" s="296" t="n"/>
      <c r="BI119" s="296" t="n"/>
      <c r="BJ119" s="296" t="n"/>
      <c r="BK119" s="296" t="n"/>
      <c r="BL119" s="296" t="n"/>
      <c r="BM119" s="296" t="n"/>
      <c r="BN119" s="1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296" t="n"/>
      <c r="B120" s="296" t="n"/>
      <c r="C120" s="274" t="inlineStr">
        <is>
          <t xml:space="preserve">Заведующий кафедрой технологии и дизайна изделий из древесины 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272" t="n"/>
      <c r="AC120" s="273" t="n"/>
      <c r="AD120" s="273" t="n"/>
      <c r="AE120" s="273" t="n"/>
      <c r="AF120" s="273" t="n"/>
      <c r="AG120" s="273" t="n"/>
      <c r="AH120" s="273" t="n"/>
      <c r="AI120" s="272" t="n"/>
      <c r="AJ120" s="41" t="n"/>
      <c r="AK120" s="41" t="n"/>
      <c r="AL120" s="41" t="n"/>
      <c r="AM120" s="41" t="n"/>
      <c r="AN120" s="41" t="n"/>
      <c r="AO120" s="3" t="n"/>
      <c r="AP120" s="41" t="inlineStr">
        <is>
          <t>А.С.Чуйков</t>
        </is>
      </c>
      <c r="AQ120" s="274" t="n"/>
      <c r="AR120" s="274" t="n"/>
      <c r="AS120" s="274" t="n"/>
      <c r="AT120" s="274" t="n"/>
      <c r="AU120" s="3" t="n"/>
      <c r="AV120" s="3" t="n"/>
      <c r="AW120" s="3" t="n"/>
      <c r="AX120" s="4" t="n"/>
      <c r="AY120" s="4" t="n"/>
      <c r="AZ120" s="4" t="n"/>
      <c r="BA120" s="267" t="n"/>
      <c r="BB120" s="267" t="n"/>
      <c r="BC120" s="296" t="n"/>
      <c r="BD120" s="296" t="n"/>
      <c r="BE120" s="296" t="n"/>
      <c r="BF120" s="296" t="n"/>
      <c r="BG120" s="296" t="n"/>
      <c r="BH120" s="296" t="n"/>
      <c r="BI120" s="296" t="n"/>
      <c r="BJ120" s="296" t="n"/>
      <c r="BK120" s="296" t="n"/>
      <c r="BL120" s="296" t="n"/>
      <c r="BM120" s="296" t="n"/>
      <c r="BN120" s="1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296" t="n"/>
      <c r="B121" s="296" t="n"/>
      <c r="C121" s="273" t="n"/>
      <c r="D121" s="273" t="n"/>
      <c r="E121" s="273" t="n"/>
      <c r="F121" s="273" t="n"/>
      <c r="G121" s="277" t="inlineStr">
        <is>
          <t>20___</t>
        </is>
      </c>
      <c r="H121" s="278" t="n"/>
      <c r="I121" s="41" t="n"/>
      <c r="J121" s="41" t="n"/>
      <c r="K121" s="279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274" t="n"/>
      <c r="Y121" s="274" t="n"/>
      <c r="Z121" s="274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265" t="n"/>
      <c r="AY121" s="4" t="n"/>
      <c r="AZ121" s="265" t="n"/>
      <c r="BA121" s="267" t="n"/>
      <c r="BB121" s="267" t="n"/>
      <c r="BC121" s="296" t="n"/>
      <c r="BD121" s="296" t="n"/>
      <c r="BE121" s="296" t="n"/>
      <c r="BF121" s="296" t="n"/>
      <c r="BG121" s="296" t="n"/>
      <c r="BH121" s="296" t="n"/>
      <c r="BI121" s="296" t="n"/>
      <c r="BJ121" s="296" t="n"/>
      <c r="BK121" s="296" t="n"/>
      <c r="BL121" s="296" t="n"/>
      <c r="BM121" s="296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296" t="n"/>
      <c r="B122" s="296" t="n"/>
      <c r="C122" s="3" t="n"/>
      <c r="D122" s="3" t="n"/>
      <c r="E122" s="3" t="n"/>
      <c r="F122" s="3" t="n"/>
      <c r="G122" s="277" t="n"/>
      <c r="H122" s="278" t="n"/>
      <c r="I122" s="41" t="n"/>
      <c r="J122" s="41" t="n"/>
      <c r="K122" s="279" t="n"/>
      <c r="L122" s="274" t="n"/>
      <c r="M122" s="274" t="n"/>
      <c r="N122" s="274" t="n"/>
      <c r="O122" s="274" t="n"/>
      <c r="P122" s="274" t="n"/>
      <c r="Q122" s="274" t="n"/>
      <c r="R122" s="274" t="n"/>
      <c r="S122" s="274" t="n"/>
      <c r="T122" s="274" t="n"/>
      <c r="U122" s="274" t="n"/>
      <c r="V122" s="274" t="n"/>
      <c r="W122" s="274" t="n"/>
      <c r="X122" s="274" t="n"/>
      <c r="Y122" s="274" t="n"/>
      <c r="Z122" s="274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265" t="n"/>
      <c r="AY122" s="4" t="n"/>
      <c r="AZ122" s="265" t="n"/>
      <c r="BA122" s="267" t="n"/>
      <c r="BB122" s="267" t="n"/>
      <c r="BC122" s="296" t="n"/>
      <c r="BD122" s="296" t="n"/>
      <c r="BE122" s="296" t="n"/>
      <c r="BF122" s="296" t="n"/>
      <c r="BG122" s="296" t="n"/>
      <c r="BH122" s="296" t="n"/>
      <c r="BI122" s="296" t="n"/>
      <c r="BJ122" s="296" t="n"/>
      <c r="BK122" s="296" t="n"/>
      <c r="BL122" s="296" t="n"/>
      <c r="BM122" s="296" t="n"/>
      <c r="BN122" s="1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296" t="n"/>
      <c r="B123" s="296" t="n"/>
      <c r="C123" s="274" t="inlineStr">
        <is>
          <t>Заведующий кафедрой                                    деревообрабатывающих станков и инструментов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272" t="n"/>
      <c r="AC123" s="273" t="n"/>
      <c r="AD123" s="273" t="n"/>
      <c r="AE123" s="273" t="n"/>
      <c r="AF123" s="273" t="n"/>
      <c r="AG123" s="273" t="n"/>
      <c r="AH123" s="273" t="n"/>
      <c r="AI123" s="272" t="n"/>
      <c r="AJ123" s="41" t="n"/>
      <c r="AK123" s="41" t="n"/>
      <c r="AL123" s="41" t="n"/>
      <c r="AM123" s="41" t="n"/>
      <c r="AN123" s="41" t="n"/>
      <c r="AO123" s="3" t="n"/>
      <c r="AP123" s="41" t="inlineStr">
        <is>
          <t>А.Ф.Аникеенко</t>
        </is>
      </c>
      <c r="AQ123" s="274" t="n"/>
      <c r="AR123" s="274" t="n"/>
      <c r="AS123" s="274" t="n"/>
      <c r="AT123" s="274" t="n"/>
      <c r="AU123" s="3" t="n"/>
      <c r="AV123" s="3" t="n"/>
      <c r="AW123" s="41" t="n"/>
      <c r="AX123" s="265" t="n"/>
      <c r="AY123" s="4" t="n"/>
      <c r="AZ123" s="265" t="n"/>
      <c r="BA123" s="267" t="n"/>
      <c r="BB123" s="267" t="n"/>
      <c r="BC123" s="296" t="n"/>
      <c r="BD123" s="296" t="n"/>
      <c r="BE123" s="296" t="n"/>
      <c r="BF123" s="296" t="n"/>
      <c r="BG123" s="296" t="n"/>
      <c r="BH123" s="296" t="n"/>
      <c r="BI123" s="296" t="n"/>
      <c r="BJ123" s="296" t="n"/>
      <c r="BK123" s="296" t="n"/>
      <c r="BL123" s="296" t="n"/>
      <c r="BM123" s="296" t="n"/>
      <c r="BN123" s="1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  <row r="124">
      <c r="A124" s="296" t="n"/>
      <c r="B124" s="296" t="n"/>
      <c r="C124" s="273" t="n"/>
      <c r="D124" s="273" t="n"/>
      <c r="E124" s="273" t="n"/>
      <c r="F124" s="273" t="n"/>
      <c r="G124" s="277" t="inlineStr">
        <is>
          <t>20___</t>
        </is>
      </c>
      <c r="H124" s="278" t="n"/>
      <c r="I124" s="41" t="n"/>
      <c r="J124" s="41" t="n"/>
      <c r="K124" s="279" t="n"/>
      <c r="L124" s="274" t="n"/>
      <c r="M124" s="274" t="n"/>
      <c r="N124" s="274" t="n"/>
      <c r="O124" s="274" t="n"/>
      <c r="P124" s="274" t="n"/>
      <c r="Q124" s="274" t="n"/>
      <c r="R124" s="274" t="n"/>
      <c r="S124" s="274" t="n"/>
      <c r="T124" s="274" t="n"/>
      <c r="U124" s="274" t="n"/>
      <c r="V124" s="274" t="n"/>
      <c r="W124" s="274" t="n"/>
      <c r="X124" s="274" t="n"/>
      <c r="Y124" s="274" t="n"/>
      <c r="Z124" s="274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265" t="n"/>
      <c r="AY124" s="4" t="n"/>
      <c r="AZ124" s="265" t="n"/>
      <c r="BA124" s="267" t="n"/>
      <c r="BB124" s="267" t="n"/>
      <c r="BC124" s="296" t="n"/>
      <c r="BD124" s="296" t="n"/>
      <c r="BE124" s="296" t="n"/>
      <c r="BF124" s="296" t="n"/>
      <c r="BG124" s="296" t="n"/>
      <c r="BH124" s="296" t="n"/>
      <c r="BI124" s="296" t="n"/>
      <c r="BJ124" s="296" t="n"/>
      <c r="BK124" s="296" t="n"/>
      <c r="BL124" s="296" t="n"/>
      <c r="BM124" s="296" t="n"/>
      <c r="BN124" s="1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</row>
    <row r="125">
      <c r="A125" s="296" t="n"/>
      <c r="B125" s="296" t="n"/>
      <c r="C125" s="3" t="n"/>
      <c r="D125" s="3" t="n"/>
      <c r="E125" s="3" t="n"/>
      <c r="F125" s="3" t="n"/>
      <c r="G125" s="277" t="n"/>
      <c r="H125" s="278" t="n"/>
      <c r="I125" s="41" t="n"/>
      <c r="J125" s="41" t="n"/>
      <c r="K125" s="279" t="n"/>
      <c r="L125" s="274" t="n"/>
      <c r="M125" s="274" t="n"/>
      <c r="N125" s="274" t="n"/>
      <c r="O125" s="274" t="n"/>
      <c r="P125" s="274" t="n"/>
      <c r="Q125" s="274" t="n"/>
      <c r="R125" s="274" t="n"/>
      <c r="S125" s="274" t="n"/>
      <c r="T125" s="274" t="n"/>
      <c r="U125" s="274" t="n"/>
      <c r="V125" s="274" t="n"/>
      <c r="W125" s="274" t="n"/>
      <c r="X125" s="274" t="n"/>
      <c r="Y125" s="274" t="n"/>
      <c r="Z125" s="274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265" t="n"/>
      <c r="AY125" s="4" t="n"/>
      <c r="AZ125" s="265" t="n"/>
      <c r="BA125" s="267" t="n"/>
      <c r="BB125" s="267" t="n"/>
      <c r="BC125" s="296" t="n"/>
      <c r="BD125" s="296" t="n"/>
      <c r="BE125" s="296" t="n"/>
      <c r="BF125" s="296" t="n"/>
      <c r="BG125" s="296" t="n"/>
      <c r="BH125" s="296" t="n"/>
      <c r="BI125" s="296" t="n"/>
      <c r="BJ125" s="296" t="n"/>
      <c r="BK125" s="296" t="n"/>
      <c r="BL125" s="296" t="n"/>
      <c r="BM125" s="296" t="n"/>
      <c r="BN125" s="1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</row>
    <row r="126">
      <c r="A126" s="296" t="n"/>
      <c r="B126" s="296" t="n"/>
      <c r="C126" s="274" t="inlineStr">
        <is>
          <t>Заведующий кафедрой технологии деревообрабатывающих производств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3" t="n"/>
      <c r="X126" s="3" t="n"/>
      <c r="Y126" s="3" t="n"/>
      <c r="Z126" s="3" t="n"/>
      <c r="AA126" s="3" t="n"/>
      <c r="AB126" s="272" t="n"/>
      <c r="AC126" s="273" t="n"/>
      <c r="AD126" s="273" t="n"/>
      <c r="AE126" s="273" t="n"/>
      <c r="AF126" s="273" t="n"/>
      <c r="AG126" s="273" t="n"/>
      <c r="AH126" s="273" t="n"/>
      <c r="AI126" s="272" t="n"/>
      <c r="AJ126" s="41" t="n"/>
      <c r="AK126" s="41" t="n"/>
      <c r="AL126" s="41" t="n"/>
      <c r="AM126" s="41" t="n"/>
      <c r="AN126" s="41" t="n"/>
      <c r="AO126" s="3" t="n"/>
      <c r="AP126" s="41" t="inlineStr">
        <is>
          <t>И.К.Божелко</t>
        </is>
      </c>
      <c r="AQ126" s="274" t="n"/>
      <c r="AR126" s="274" t="n"/>
      <c r="AS126" s="274" t="n"/>
      <c r="AT126" s="274" t="n"/>
      <c r="AU126" s="3" t="n"/>
      <c r="AV126" s="3" t="n"/>
      <c r="AW126" s="41" t="n"/>
      <c r="AX126" s="265" t="n"/>
      <c r="AY126" s="4" t="n"/>
      <c r="AZ126" s="265" t="n"/>
      <c r="BA126" s="267" t="n"/>
      <c r="BB126" s="267" t="n"/>
      <c r="BC126" s="296" t="n"/>
      <c r="BD126" s="296" t="n"/>
      <c r="BE126" s="296" t="n"/>
      <c r="BF126" s="296" t="n"/>
      <c r="BG126" s="296" t="n"/>
      <c r="BH126" s="296" t="n"/>
      <c r="BI126" s="296" t="n"/>
      <c r="BJ126" s="296" t="n"/>
      <c r="BK126" s="296" t="n"/>
      <c r="BL126" s="296" t="n"/>
      <c r="BM126" s="296" t="n"/>
      <c r="BN126" s="1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</row>
    <row r="127">
      <c r="A127" s="296" t="n"/>
      <c r="B127" s="296" t="n"/>
      <c r="C127" s="3" t="n"/>
      <c r="D127" s="2" t="n"/>
      <c r="E127" s="2" t="n"/>
      <c r="F127" s="2" t="n"/>
      <c r="G127" s="2" t="n"/>
      <c r="H127" s="2" t="n"/>
      <c r="I127" s="2" t="n"/>
      <c r="J127" s="2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41" t="n"/>
      <c r="AC127" s="3" t="n"/>
      <c r="AD127" s="3" t="n"/>
      <c r="AE127" s="3" t="n"/>
      <c r="AF127" s="3" t="n"/>
      <c r="AG127" s="3" t="n"/>
      <c r="AH127" s="3" t="n"/>
      <c r="AI127" s="41" t="n"/>
      <c r="AJ127" s="41" t="n"/>
      <c r="AK127" s="41" t="n"/>
      <c r="AL127" s="41" t="n"/>
      <c r="AM127" s="41" t="n"/>
      <c r="AN127" s="41" t="n"/>
      <c r="AO127" s="3" t="n"/>
      <c r="AP127" s="3" t="n"/>
      <c r="AQ127" s="274" t="n"/>
      <c r="AR127" s="274" t="n"/>
      <c r="AS127" s="274" t="n"/>
      <c r="AT127" s="274" t="n"/>
      <c r="AU127" s="3" t="n"/>
      <c r="AV127" s="3" t="n"/>
      <c r="AW127" s="41" t="n"/>
      <c r="AX127" s="265" t="n"/>
      <c r="AY127" s="4" t="n"/>
      <c r="AZ127" s="265" t="n"/>
      <c r="BA127" s="267" t="n"/>
      <c r="BB127" s="267" t="n"/>
      <c r="BC127" s="296" t="n"/>
      <c r="BD127" s="296" t="n"/>
      <c r="BE127" s="296" t="n"/>
      <c r="BF127" s="296" t="n"/>
      <c r="BG127" s="296" t="n"/>
      <c r="BH127" s="296" t="n"/>
      <c r="BI127" s="296" t="n"/>
      <c r="BJ127" s="296" t="n"/>
      <c r="BK127" s="296" t="n"/>
      <c r="BL127" s="296" t="n"/>
      <c r="BM127" s="296" t="n"/>
      <c r="BN127" s="1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</row>
    <row r="128">
      <c r="A128" s="296" t="n"/>
      <c r="B128" s="296" t="n"/>
      <c r="C128" s="273" t="n"/>
      <c r="D128" s="273" t="n"/>
      <c r="E128" s="273" t="n"/>
      <c r="F128" s="273" t="n"/>
      <c r="G128" s="277" t="inlineStr">
        <is>
          <t>20___</t>
        </is>
      </c>
      <c r="H128" s="278" t="n"/>
      <c r="I128" s="41" t="n"/>
      <c r="J128" s="41" t="n"/>
      <c r="K128" s="279" t="n"/>
      <c r="L128" s="274" t="n"/>
      <c r="M128" s="274" t="n"/>
      <c r="N128" s="274" t="n"/>
      <c r="O128" s="274" t="n"/>
      <c r="P128" s="274" t="n"/>
      <c r="Q128" s="274" t="n"/>
      <c r="R128" s="274" t="n"/>
      <c r="S128" s="274" t="n"/>
      <c r="T128" s="274" t="n"/>
      <c r="U128" s="274" t="n"/>
      <c r="V128" s="274" t="n"/>
      <c r="W128" s="274" t="n"/>
      <c r="X128" s="274" t="n"/>
      <c r="Y128" s="274" t="n"/>
      <c r="Z128" s="274" t="n"/>
      <c r="AA128" s="41" t="n"/>
      <c r="AB128" s="41" t="n"/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265" t="n"/>
      <c r="AY128" s="4" t="n"/>
      <c r="AZ128" s="265" t="n"/>
      <c r="BA128" s="267" t="n"/>
      <c r="BB128" s="267" t="n"/>
      <c r="BC128" s="296" t="n"/>
      <c r="BD128" s="296" t="n"/>
      <c r="BE128" s="296" t="n"/>
      <c r="BF128" s="296" t="n"/>
      <c r="BG128" s="296" t="n"/>
      <c r="BH128" s="296" t="n"/>
      <c r="BI128" s="296" t="n"/>
      <c r="BJ128" s="296" t="n"/>
      <c r="BK128" s="296" t="n"/>
      <c r="BL128" s="296" t="n"/>
      <c r="BM128" s="296" t="n"/>
      <c r="BN128" s="1" t="n"/>
      <c r="BO128" s="1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</row>
    <row r="129">
      <c r="A129" s="296" t="n"/>
      <c r="B129" s="296" t="n"/>
      <c r="C129" s="3" t="n"/>
      <c r="D129" s="3" t="n"/>
      <c r="E129" s="3" t="n"/>
      <c r="F129" s="3" t="n"/>
      <c r="G129" s="277" t="n"/>
      <c r="H129" s="278" t="n"/>
      <c r="I129" s="41" t="n"/>
      <c r="J129" s="41" t="n"/>
      <c r="K129" s="279" t="n"/>
      <c r="L129" s="274" t="n"/>
      <c r="M129" s="274" t="n"/>
      <c r="N129" s="274" t="n"/>
      <c r="O129" s="274" t="n"/>
      <c r="P129" s="274" t="n"/>
      <c r="Q129" s="274" t="n"/>
      <c r="R129" s="274" t="n"/>
      <c r="S129" s="274" t="n"/>
      <c r="T129" s="274" t="n"/>
      <c r="U129" s="274" t="n"/>
      <c r="V129" s="274" t="n"/>
      <c r="W129" s="274" t="n"/>
      <c r="X129" s="274" t="n"/>
      <c r="Y129" s="274" t="n"/>
      <c r="Z129" s="274" t="n"/>
      <c r="AA129" s="41" t="n"/>
      <c r="AB129" s="41" t="n"/>
      <c r="AC129" s="41" t="n"/>
      <c r="AD129" s="41" t="n"/>
      <c r="AE129" s="41" t="n"/>
      <c r="AF129" s="41" t="n"/>
      <c r="AG129" s="41" t="n"/>
      <c r="AH129" s="41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41" t="n"/>
      <c r="AX129" s="265" t="n"/>
      <c r="AY129" s="4" t="n"/>
      <c r="AZ129" s="265" t="n"/>
      <c r="BA129" s="267" t="n"/>
      <c r="BB129" s="267" t="n"/>
      <c r="BC129" s="296" t="n"/>
      <c r="BD129" s="296" t="n"/>
      <c r="BE129" s="296" t="n"/>
      <c r="BF129" s="296" t="n"/>
      <c r="BG129" s="296" t="n"/>
      <c r="BH129" s="296" t="n"/>
      <c r="BI129" s="296" t="n"/>
      <c r="BJ129" s="296" t="n"/>
      <c r="BK129" s="296" t="n"/>
      <c r="BL129" s="296" t="n"/>
      <c r="BM129" s="296" t="n"/>
      <c r="BN129" s="1" t="n"/>
      <c r="BO129" s="1" t="n"/>
      <c r="BP129" s="1" t="n"/>
      <c r="BQ129" s="1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  <c r="CH129" s="1" t="n"/>
      <c r="CI129" s="1" t="n"/>
      <c r="CJ129" s="1" t="n"/>
      <c r="CK129" s="1" t="n"/>
      <c r="CL129" s="1" t="n"/>
      <c r="CM129" s="1" t="n"/>
    </row>
    <row r="130">
      <c r="A130" s="296" t="n"/>
      <c r="B130" s="296" t="n"/>
      <c r="C130" s="41" t="n"/>
      <c r="D130" s="41" t="n"/>
      <c r="E130" s="41" t="n"/>
      <c r="F130" s="41" t="n"/>
      <c r="G130" s="41" t="n"/>
      <c r="H130" s="41" t="n"/>
      <c r="I130" s="41" t="n"/>
      <c r="J130" s="41" t="n"/>
      <c r="K130" s="41" t="n"/>
      <c r="L130" s="41" t="n"/>
      <c r="M130" s="41" t="n"/>
      <c r="N130" s="41" t="n"/>
      <c r="O130" s="41" t="n"/>
      <c r="P130" s="41" t="n"/>
      <c r="Q130" s="41" t="n"/>
      <c r="R130" s="41" t="n"/>
      <c r="S130" s="41" t="n"/>
      <c r="T130" s="41" t="n"/>
      <c r="U130" s="41" t="n"/>
      <c r="V130" s="41" t="n"/>
      <c r="W130" s="41" t="n"/>
      <c r="X130" s="41" t="n"/>
      <c r="Y130" s="41" t="n"/>
      <c r="Z130" s="41" t="n"/>
      <c r="AA130" s="41" t="n"/>
      <c r="AB130" s="41" t="n"/>
      <c r="AC130" s="41" t="n"/>
      <c r="AD130" s="41" t="n"/>
      <c r="AE130" s="41" t="n"/>
      <c r="AF130" s="41" t="n"/>
      <c r="AG130" s="41" t="n"/>
      <c r="AH130" s="41" t="n"/>
      <c r="AI130" s="41" t="n"/>
      <c r="AJ130" s="41" t="n"/>
      <c r="AK130" s="41" t="n"/>
      <c r="AL130" s="41" t="n"/>
      <c r="AM130" s="41" t="n"/>
      <c r="AN130" s="41" t="n"/>
      <c r="AO130" s="41" t="n"/>
      <c r="AP130" s="41" t="n"/>
      <c r="AQ130" s="41" t="n"/>
      <c r="AR130" s="41" t="n"/>
      <c r="AS130" s="41" t="n"/>
      <c r="AT130" s="41" t="n"/>
      <c r="AU130" s="41" t="n"/>
      <c r="AV130" s="41" t="n"/>
      <c r="AW130" s="41" t="n"/>
      <c r="AX130" s="265" t="n"/>
      <c r="AY130" s="4" t="n"/>
      <c r="AZ130" s="265" t="n"/>
      <c r="BA130" s="296" t="n"/>
      <c r="BB130" s="296" t="n"/>
      <c r="BC130" s="296" t="n"/>
      <c r="BD130" s="296" t="n"/>
      <c r="BE130" s="296" t="n"/>
      <c r="BF130" s="296" t="n"/>
      <c r="BG130" s="296" t="n"/>
      <c r="BH130" s="296" t="n"/>
      <c r="BI130" s="296" t="n"/>
      <c r="BJ130" s="296" t="n"/>
      <c r="BK130" s="296" t="n"/>
      <c r="BL130" s="296" t="n"/>
      <c r="BM130" s="296" t="n"/>
      <c r="BN130" s="1" t="n"/>
      <c r="BO130" s="1" t="n"/>
      <c r="BP130" s="1" t="n"/>
      <c r="BQ130" s="1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</row>
    <row r="131">
      <c r="A131" s="296" t="n"/>
      <c r="B131" s="296" t="n"/>
      <c r="C131" s="281" t="inlineStr">
        <is>
          <t>Рекомендован к утверждению научно-методическим советом БГТУ</t>
        </is>
      </c>
      <c r="D131" s="41" t="n"/>
      <c r="E131" s="41" t="n"/>
      <c r="F131" s="41" t="n"/>
      <c r="G131" s="41" t="n"/>
      <c r="H131" s="41" t="n"/>
      <c r="I131" s="41" t="n"/>
      <c r="J131" s="41" t="n"/>
      <c r="K131" s="41" t="n"/>
      <c r="L131" s="41" t="n"/>
      <c r="M131" s="41" t="n"/>
      <c r="N131" s="41" t="n"/>
      <c r="O131" s="41" t="n"/>
      <c r="P131" s="41" t="n"/>
      <c r="Q131" s="41" t="n"/>
      <c r="R131" s="41" t="n"/>
      <c r="S131" s="41" t="n"/>
      <c r="T131" s="41" t="n"/>
      <c r="U131" s="41" t="n"/>
      <c r="V131" s="41" t="n"/>
      <c r="W131" s="41" t="n"/>
      <c r="X131" s="41" t="n"/>
      <c r="Y131" s="41" t="n"/>
      <c r="Z131" s="41" t="n"/>
      <c r="AA131" s="41" t="n"/>
      <c r="AB131" s="41" t="n"/>
      <c r="AC131" s="41" t="n"/>
      <c r="AD131" s="41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265" t="n"/>
      <c r="AY131" s="4" t="n"/>
      <c r="AZ131" s="4" t="n"/>
      <c r="BA131" s="267" t="n"/>
      <c r="BB131" s="267" t="n"/>
      <c r="BC131" s="296" t="n"/>
      <c r="BD131" s="296" t="n"/>
      <c r="BE131" s="296" t="n"/>
      <c r="BF131" s="296" t="n"/>
      <c r="BG131" s="296" t="n"/>
      <c r="BH131" s="296" t="n"/>
      <c r="BI131" s="296" t="n"/>
      <c r="BJ131" s="296" t="n"/>
      <c r="BK131" s="296" t="n"/>
      <c r="BL131" s="296" t="n"/>
      <c r="BM131" s="296" t="n"/>
      <c r="BN131" s="1" t="n"/>
      <c r="BO131" s="1" t="n"/>
      <c r="BP131" s="1" t="n"/>
      <c r="BQ131" s="1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</row>
    <row r="132">
      <c r="A132" s="296" t="n"/>
      <c r="B132" s="296" t="n"/>
      <c r="C132" s="282" t="inlineStr">
        <is>
          <t>Протокол № 6 от 28.04.2023</t>
        </is>
      </c>
      <c r="D132" s="41" t="n"/>
      <c r="E132" s="41" t="n"/>
      <c r="F132" s="41" t="n"/>
      <c r="G132" s="41" t="n"/>
      <c r="H132" s="41" t="n"/>
      <c r="I132" s="41" t="n"/>
      <c r="J132" s="41" t="n"/>
      <c r="K132" s="41" t="n"/>
      <c r="L132" s="41" t="n"/>
      <c r="M132" s="41" t="n"/>
      <c r="N132" s="41" t="n"/>
      <c r="O132" s="41" t="n"/>
      <c r="P132" s="41" t="n"/>
      <c r="Q132" s="41" t="n"/>
      <c r="R132" s="41" t="n"/>
      <c r="S132" s="41" t="n"/>
      <c r="T132" s="41" t="n"/>
      <c r="U132" s="41" t="n"/>
      <c r="V132" s="41" t="n"/>
      <c r="W132" s="41" t="n"/>
      <c r="X132" s="41" t="n"/>
      <c r="Y132" s="41" t="n"/>
      <c r="Z132" s="41" t="n"/>
      <c r="AA132" s="41" t="n"/>
      <c r="AB132" s="41" t="n"/>
      <c r="AC132" s="41" t="n"/>
      <c r="AD132" s="41" t="n"/>
      <c r="AE132" s="41" t="n"/>
      <c r="AF132" s="41" t="n"/>
      <c r="AG132" s="41" t="n"/>
      <c r="AH132" s="41" t="n"/>
      <c r="AI132" s="41" t="n"/>
      <c r="AJ132" s="41" t="n"/>
      <c r="AK132" s="41" t="n"/>
      <c r="AL132" s="41" t="n"/>
      <c r="AM132" s="41" t="n"/>
      <c r="AN132" s="41" t="n"/>
      <c r="AO132" s="41" t="n"/>
      <c r="AP132" s="41" t="n"/>
      <c r="AQ132" s="41" t="n"/>
      <c r="AR132" s="41" t="n"/>
      <c r="AS132" s="41" t="n"/>
      <c r="AT132" s="41" t="n"/>
      <c r="AU132" s="41" t="n"/>
      <c r="AV132" s="41" t="n"/>
      <c r="AW132" s="41" t="n"/>
      <c r="AX132" s="265" t="n"/>
      <c r="AY132" s="4" t="n"/>
      <c r="AZ132" s="265" t="n"/>
      <c r="BA132" s="267" t="n"/>
      <c r="BB132" s="267" t="n"/>
      <c r="BC132" s="296" t="n"/>
      <c r="BD132" s="296" t="n"/>
      <c r="BE132" s="296" t="n"/>
      <c r="BF132" s="296" t="n"/>
      <c r="BG132" s="296" t="n"/>
      <c r="BH132" s="296" t="n"/>
      <c r="BI132" s="296" t="n"/>
      <c r="BJ132" s="296" t="n"/>
      <c r="BK132" s="296" t="n"/>
      <c r="BL132" s="296" t="n"/>
      <c r="BM132" s="296" t="n"/>
      <c r="BN132" s="1" t="n"/>
      <c r="BO132" s="1" t="n"/>
      <c r="BP132" s="1" t="n"/>
      <c r="BQ132" s="1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</row>
    <row r="133">
      <c r="A133" s="296" t="n"/>
      <c r="B133" s="296" t="n"/>
      <c r="C133" s="296" t="n"/>
      <c r="D133" s="296" t="n"/>
      <c r="E133" s="296" t="n"/>
      <c r="F133" s="296" t="n"/>
      <c r="G133" s="296" t="n"/>
      <c r="H133" s="296" t="n"/>
      <c r="I133" s="296" t="n"/>
      <c r="J133" s="296" t="n"/>
      <c r="K133" s="296" t="n"/>
      <c r="L133" s="296" t="n"/>
      <c r="M133" s="296" t="n"/>
      <c r="N133" s="296" t="n"/>
      <c r="O133" s="296" t="n"/>
      <c r="P133" s="296" t="n"/>
      <c r="Q133" s="296" t="n"/>
      <c r="R133" s="296" t="n"/>
      <c r="S133" s="296" t="n"/>
      <c r="T133" s="296" t="n"/>
      <c r="U133" s="296" t="n"/>
      <c r="V133" s="296" t="n"/>
      <c r="W133" s="296" t="n"/>
      <c r="X133" s="296" t="n"/>
      <c r="Y133" s="296" t="n"/>
      <c r="Z133" s="296" t="n"/>
      <c r="AA133" s="296" t="n"/>
      <c r="AB133" s="296" t="n"/>
      <c r="AC133" s="296" t="n"/>
      <c r="AD133" s="296" t="n"/>
      <c r="AE133" s="296" t="n"/>
      <c r="AF133" s="296" t="n"/>
      <c r="AG133" s="296" t="n"/>
      <c r="AH133" s="296" t="n"/>
      <c r="AI133" s="296" t="n"/>
      <c r="AJ133" s="267" t="n"/>
      <c r="AK133" s="267" t="n"/>
      <c r="AL133" s="267" t="n"/>
      <c r="AM133" s="267" t="n"/>
      <c r="AN133" s="294" t="n"/>
      <c r="AO133" s="293" t="n"/>
      <c r="AP133" s="296" t="n"/>
      <c r="AQ133" s="296" t="n"/>
      <c r="AR133" s="785" t="n"/>
      <c r="AS133" s="266" t="n"/>
      <c r="AT133" s="266" t="n"/>
      <c r="AU133" s="266" t="n"/>
      <c r="AV133" s="266" t="n"/>
      <c r="AW133" s="266" t="n"/>
      <c r="AX133" s="266" t="n"/>
      <c r="AY133" s="267" t="n"/>
      <c r="AZ133" s="266" t="n"/>
      <c r="BA133" s="267" t="n"/>
      <c r="BB133" s="267" t="n"/>
      <c r="BC133" s="296" t="n"/>
      <c r="BD133" s="296" t="n"/>
      <c r="BE133" s="296" t="n"/>
      <c r="BF133" s="296" t="n"/>
      <c r="BG133" s="296" t="n"/>
      <c r="BH133" s="296" t="n"/>
      <c r="BI133" s="296" t="n"/>
      <c r="BJ133" s="296" t="n"/>
      <c r="BK133" s="296" t="n"/>
      <c r="BL133" s="296" t="n"/>
      <c r="BM133" s="296" t="n"/>
      <c r="BN133" s="1" t="n"/>
      <c r="BO133" s="1" t="n"/>
      <c r="BP133" s="1" t="n"/>
      <c r="BQ133" s="1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</row>
    <row r="134">
      <c r="A134" s="296" t="n"/>
      <c r="B134" s="296" t="n"/>
      <c r="C134" s="266" t="n"/>
      <c r="D134" s="296" t="n"/>
      <c r="E134" s="296" t="n"/>
      <c r="F134" s="296" t="n"/>
      <c r="G134" s="296" t="n"/>
      <c r="H134" s="296" t="n"/>
      <c r="I134" s="296" t="n"/>
      <c r="J134" s="296" t="n"/>
      <c r="K134" s="296" t="n"/>
      <c r="L134" s="296" t="n"/>
      <c r="M134" s="296" t="n"/>
      <c r="N134" s="296" t="n"/>
      <c r="O134" s="296" t="n"/>
      <c r="P134" s="296" t="n"/>
      <c r="Q134" s="296" t="n"/>
      <c r="R134" s="296" t="n"/>
      <c r="S134" s="296" t="n"/>
      <c r="T134" s="296" t="n"/>
      <c r="U134" s="296" t="n"/>
      <c r="V134" s="296" t="n"/>
      <c r="W134" s="296" t="n"/>
      <c r="X134" s="296" t="n"/>
      <c r="Y134" s="296" t="n"/>
      <c r="Z134" s="296" t="n"/>
      <c r="AA134" s="296" t="n"/>
      <c r="AB134" s="296" t="n"/>
      <c r="AC134" s="296" t="n"/>
      <c r="AD134" s="296" t="n"/>
      <c r="AE134" s="296" t="n"/>
      <c r="AF134" s="296" t="n"/>
      <c r="AG134" s="296" t="n"/>
      <c r="AH134" s="296" t="n"/>
      <c r="AI134" s="296" t="n"/>
      <c r="AJ134" s="296" t="n"/>
      <c r="AK134" s="296" t="n"/>
      <c r="AL134" s="296" t="n"/>
      <c r="AM134" s="296" t="n"/>
      <c r="AN134" s="296" t="n"/>
      <c r="AO134" s="296" t="n"/>
      <c r="AP134" s="296" t="n"/>
      <c r="AQ134" s="296" t="n"/>
      <c r="AR134" s="296" t="n"/>
      <c r="AS134" s="296" t="n"/>
      <c r="AT134" s="296" t="n"/>
      <c r="AU134" s="296" t="n"/>
      <c r="AV134" s="296" t="n"/>
      <c r="AW134" s="296" t="n"/>
      <c r="AX134" s="296" t="n"/>
      <c r="AY134" s="296" t="n"/>
      <c r="AZ134" s="296" t="n"/>
      <c r="BA134" s="267" t="n"/>
      <c r="BB134" s="267" t="n"/>
      <c r="BC134" s="296" t="n"/>
      <c r="BD134" s="296" t="n"/>
      <c r="BE134" s="296" t="n"/>
      <c r="BF134" s="296" t="n"/>
      <c r="BG134" s="296" t="n"/>
      <c r="BH134" s="296" t="n"/>
      <c r="BI134" s="296" t="n"/>
      <c r="BJ134" s="296" t="n"/>
      <c r="BK134" s="296" t="n"/>
      <c r="BL134" s="296" t="n"/>
      <c r="BM134" s="296" t="n"/>
      <c r="BN134" s="1" t="n"/>
      <c r="BO134" s="1" t="n"/>
      <c r="BP134" s="1" t="n"/>
      <c r="BQ134" s="1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</row>
    <row r="135">
      <c r="A135" s="296" t="n"/>
      <c r="B135" s="266" t="n"/>
      <c r="C135" s="296" t="n"/>
      <c r="D135" s="296" t="n"/>
      <c r="E135" s="296" t="n"/>
      <c r="F135" s="296" t="n"/>
      <c r="G135" s="296" t="n"/>
      <c r="H135" s="296" t="n"/>
      <c r="I135" s="296" t="n"/>
      <c r="J135" s="296" t="n"/>
      <c r="K135" s="296" t="n"/>
      <c r="L135" s="296" t="n"/>
      <c r="M135" s="296" t="n"/>
      <c r="N135" s="296" t="n"/>
      <c r="O135" s="296" t="n"/>
      <c r="P135" s="296" t="n"/>
      <c r="Q135" s="296" t="n"/>
      <c r="R135" s="296" t="n"/>
      <c r="S135" s="296" t="n"/>
      <c r="T135" s="296" t="n"/>
      <c r="U135" s="296" t="n"/>
      <c r="V135" s="296" t="n"/>
      <c r="W135" s="296" t="n"/>
      <c r="X135" s="296" t="n"/>
      <c r="Y135" s="296" t="n"/>
      <c r="Z135" s="296" t="n"/>
      <c r="AA135" s="296" t="n"/>
      <c r="AB135" s="296" t="n"/>
      <c r="AC135" s="296" t="n"/>
      <c r="AD135" s="296" t="n"/>
      <c r="AE135" s="296" t="n"/>
      <c r="AF135" s="296" t="n"/>
      <c r="AG135" s="296" t="n"/>
      <c r="AH135" s="296" t="n"/>
      <c r="AI135" s="296" t="n"/>
      <c r="AJ135" s="296" t="n"/>
      <c r="AK135" s="296" t="n"/>
      <c r="AL135" s="296" t="n"/>
      <c r="AM135" s="296" t="n"/>
      <c r="AN135" s="296" t="n"/>
      <c r="AO135" s="296" t="n"/>
      <c r="AP135" s="296" t="n"/>
      <c r="AQ135" s="296" t="n"/>
      <c r="AR135" s="296" t="n"/>
      <c r="AS135" s="296" t="n"/>
      <c r="AT135" s="296" t="n"/>
      <c r="AU135" s="296" t="n"/>
      <c r="AV135" s="296" t="n"/>
      <c r="AW135" s="296" t="n"/>
      <c r="AX135" s="296" t="n"/>
      <c r="AY135" s="296" t="n"/>
      <c r="AZ135" s="267" t="n"/>
      <c r="BA135" s="267" t="n"/>
      <c r="BB135" s="296" t="n"/>
      <c r="BC135" s="296" t="n"/>
      <c r="BD135" s="296" t="n"/>
      <c r="BE135" s="296" t="n"/>
      <c r="BF135" s="296" t="n"/>
      <c r="BG135" s="296" t="n"/>
      <c r="BH135" s="296" t="n"/>
      <c r="BI135" s="296" t="n"/>
      <c r="BJ135" s="296" t="n"/>
      <c r="BK135" s="296" t="n"/>
      <c r="BL135" s="296" t="n"/>
      <c r="BM135" s="1" t="n"/>
      <c r="BN135" s="1" t="n"/>
      <c r="BO135" s="1" t="n"/>
      <c r="BP135" s="1" t="n"/>
      <c r="BQ135" s="1" t="n"/>
      <c r="BR135" s="1" t="n"/>
      <c r="BS135" s="1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</row>
    <row r="136">
      <c r="A136" s="296" t="n"/>
      <c r="B136" s="266" t="n"/>
      <c r="C136" s="296" t="n"/>
      <c r="D136" s="296" t="n"/>
      <c r="E136" s="296" t="n"/>
      <c r="F136" s="296" t="n"/>
      <c r="G136" s="296" t="n"/>
      <c r="H136" s="296" t="n"/>
      <c r="I136" s="296" t="n"/>
      <c r="J136" s="296" t="n"/>
      <c r="K136" s="296" t="n"/>
      <c r="L136" s="296" t="n"/>
      <c r="M136" s="296" t="n"/>
      <c r="N136" s="296" t="n"/>
      <c r="O136" s="296" t="n"/>
      <c r="P136" s="296" t="n"/>
      <c r="Q136" s="296" t="n"/>
      <c r="R136" s="296" t="n"/>
      <c r="S136" s="296" t="n"/>
      <c r="T136" s="296" t="n"/>
      <c r="U136" s="296" t="n"/>
      <c r="V136" s="296" t="n"/>
      <c r="W136" s="296" t="n"/>
      <c r="X136" s="296" t="n"/>
      <c r="Y136" s="296" t="n"/>
      <c r="Z136" s="296" t="n"/>
      <c r="AA136" s="296" t="n"/>
      <c r="AB136" s="296" t="n"/>
      <c r="AC136" s="296" t="n"/>
      <c r="AD136" s="296" t="n"/>
      <c r="AE136" s="296" t="n"/>
      <c r="AF136" s="296" t="n"/>
      <c r="AG136" s="296" t="n"/>
      <c r="AH136" s="296" t="n"/>
      <c r="AI136" s="296" t="n"/>
      <c r="AJ136" s="296" t="n"/>
      <c r="AK136" s="296" t="n"/>
      <c r="AL136" s="296" t="n"/>
      <c r="AM136" s="296" t="n"/>
      <c r="AN136" s="294" t="n"/>
      <c r="AO136" s="267" t="n"/>
      <c r="AP136" s="267" t="n"/>
      <c r="AQ136" s="267" t="n"/>
      <c r="AR136" s="267" t="n"/>
      <c r="AS136" s="267" t="n"/>
      <c r="AT136" s="267" t="n"/>
      <c r="AU136" s="267" t="n"/>
      <c r="AV136" s="267" t="n"/>
      <c r="AW136" s="267" t="n"/>
      <c r="AX136" s="267" t="n"/>
      <c r="AY136" s="267" t="n"/>
      <c r="AZ136" s="267" t="n"/>
      <c r="BA136" s="267" t="n"/>
      <c r="BB136" s="296" t="n"/>
      <c r="BC136" s="296" t="n"/>
      <c r="BD136" s="296" t="n"/>
      <c r="BE136" s="296" t="n"/>
      <c r="BF136" s="296" t="n"/>
      <c r="BG136" s="296" t="n"/>
      <c r="BH136" s="296" t="n"/>
      <c r="BI136" s="296" t="n"/>
      <c r="BJ136" s="296" t="n"/>
      <c r="BK136" s="296" t="n"/>
      <c r="BL136" s="296" t="n"/>
      <c r="BM136" s="1" t="n"/>
      <c r="BN136" s="1" t="n"/>
      <c r="BO136" s="1" t="n"/>
      <c r="BP136" s="1" t="n"/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  <c r="CJ136" s="1" t="n"/>
      <c r="CK136" s="1" t="n"/>
      <c r="CL136" s="1" t="n"/>
      <c r="CM136" s="1" t="n"/>
    </row>
    <row r="137">
      <c r="A137" s="283" t="n"/>
      <c r="B137" s="283" t="n"/>
      <c r="C137" s="283" t="n"/>
      <c r="D137" s="283" t="n"/>
      <c r="E137" s="283" t="n"/>
      <c r="F137" s="283" t="n"/>
      <c r="G137" s="283" t="n"/>
      <c r="H137" s="283" t="n"/>
      <c r="I137" s="283" t="n"/>
      <c r="J137" s="283" t="n"/>
      <c r="K137" s="283" t="n"/>
      <c r="L137" s="283" t="n"/>
      <c r="M137" s="283" t="n"/>
      <c r="N137" s="283" t="n"/>
      <c r="O137" s="283" t="n"/>
      <c r="P137" s="283" t="n"/>
      <c r="Q137" s="283" t="n"/>
      <c r="R137" s="283" t="n"/>
      <c r="S137" s="283" t="n"/>
      <c r="T137" s="283" t="n"/>
      <c r="U137" s="283" t="n"/>
      <c r="V137" s="283" t="n"/>
      <c r="W137" s="283" t="n"/>
      <c r="X137" s="283" t="n"/>
      <c r="Y137" s="283" t="n"/>
      <c r="Z137" s="283" t="n"/>
      <c r="AA137" s="283" t="n"/>
      <c r="AB137" s="283" t="n"/>
      <c r="AC137" s="283" t="n"/>
      <c r="AD137" s="283" t="n"/>
      <c r="AE137" s="283" t="n"/>
      <c r="AF137" s="283" t="n"/>
      <c r="AG137" s="283" t="n"/>
      <c r="AH137" s="283" t="n"/>
      <c r="AI137" s="283" t="n"/>
      <c r="AJ137" s="283" t="n"/>
      <c r="AK137" s="283" t="n"/>
      <c r="AL137" s="283" t="n"/>
      <c r="AM137" s="283" t="n"/>
      <c r="AN137" s="283" t="n"/>
      <c r="AO137" s="283" t="n"/>
      <c r="AP137" s="283" t="n"/>
      <c r="AQ137" s="283" t="n"/>
      <c r="AR137" s="283" t="n"/>
      <c r="AS137" s="283" t="n"/>
      <c r="AT137" s="283" t="n"/>
      <c r="AU137" s="283" t="n"/>
      <c r="AV137" s="283" t="n"/>
      <c r="AW137" s="283" t="n"/>
      <c r="AX137" s="283" t="n"/>
      <c r="AY137" s="283" t="n"/>
      <c r="AZ137" s="283" t="n"/>
      <c r="BA137" s="283" t="n"/>
      <c r="BB137" s="283" t="n"/>
      <c r="BC137" s="283" t="n"/>
      <c r="BD137" s="283" t="n"/>
      <c r="BE137" s="283" t="n"/>
      <c r="BF137" s="283" t="n"/>
      <c r="BG137" s="283" t="n"/>
      <c r="BH137" s="283" t="n"/>
      <c r="BI137" s="283" t="n"/>
      <c r="BJ137" s="283" t="n"/>
      <c r="BK137" s="283" t="n"/>
      <c r="BL137" s="283" t="n"/>
      <c r="BM137" s="1" t="n"/>
      <c r="BN137" s="1" t="n"/>
      <c r="BO137" s="1" t="n"/>
      <c r="BP137" s="1" t="n"/>
      <c r="BQ137" s="1" t="n"/>
      <c r="BR137" s="1" t="n"/>
      <c r="BS137" s="1" t="n"/>
      <c r="BT137" s="1" t="n"/>
      <c r="BU137" s="1" t="n"/>
      <c r="BV137" s="1" t="n"/>
      <c r="BW137" s="1" t="n"/>
      <c r="BX137" s="1" t="n"/>
      <c r="BY137" s="1" t="n"/>
      <c r="BZ137" s="1" t="n"/>
      <c r="CA137" s="1" t="n"/>
      <c r="CB137" s="1" t="n"/>
      <c r="CC137" s="1" t="n"/>
      <c r="CD137" s="1" t="n"/>
      <c r="CE137" s="1" t="n"/>
      <c r="CF137" s="1" t="n"/>
      <c r="CG137" s="1" t="n"/>
      <c r="CH137" s="1" t="n"/>
      <c r="CI137" s="1" t="n"/>
      <c r="CJ137" s="1" t="n"/>
      <c r="CK137" s="1" t="n"/>
      <c r="CL137" s="1" t="n"/>
      <c r="CM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  <c r="AA138" s="1" t="n"/>
      <c r="AB138" s="1" t="n"/>
      <c r="AC138" s="1" t="n"/>
      <c r="AD138" s="1" t="n"/>
      <c r="AE138" s="1" t="n"/>
      <c r="AF138" s="1" t="n"/>
      <c r="AG138" s="1" t="n"/>
      <c r="AH138" s="1" t="n"/>
      <c r="AI138" s="1" t="n"/>
      <c r="AJ138" s="1" t="n"/>
      <c r="AK138" s="1" t="n"/>
      <c r="AL138" s="1" t="n"/>
      <c r="AM138" s="1" t="n"/>
      <c r="AN138" s="1" t="n"/>
      <c r="AO138" s="1" t="n"/>
      <c r="AP138" s="1" t="n"/>
      <c r="AQ138" s="1" t="n"/>
      <c r="AR138" s="1" t="n"/>
      <c r="AS138" s="1" t="n"/>
      <c r="AT138" s="1" t="n"/>
      <c r="AU138" s="1" t="n"/>
      <c r="AV138" s="1" t="n"/>
      <c r="AW138" s="1" t="n"/>
      <c r="AX138" s="1" t="n"/>
      <c r="AY138" s="1" t="n"/>
      <c r="AZ138" s="1" t="n"/>
      <c r="BA138" s="1" t="n"/>
      <c r="BB138" s="1" t="n"/>
      <c r="BC138" s="1" t="n"/>
      <c r="BD138" s="1" t="n"/>
      <c r="BE138" s="1" t="n"/>
      <c r="BF138" s="1" t="n"/>
      <c r="BG138" s="1" t="n"/>
      <c r="BH138" s="1" t="n"/>
      <c r="BI138" s="1" t="n"/>
      <c r="BJ138" s="1" t="n"/>
      <c r="BK138" s="1" t="n"/>
      <c r="BL138" s="1" t="n"/>
      <c r="BM138" s="1" t="n"/>
      <c r="BN138" s="1" t="n"/>
      <c r="BO138" s="25" t="n"/>
      <c r="BP138" s="25" t="n"/>
      <c r="BQ138" s="25" t="n"/>
      <c r="BR138" s="25" t="n"/>
      <c r="BS138" s="25" t="n"/>
      <c r="BT138" s="25" t="n"/>
      <c r="BU138" s="25" t="n"/>
      <c r="BV138" s="25" t="n"/>
      <c r="BW138" s="25" t="n"/>
      <c r="BX138" s="25" t="n"/>
      <c r="BY138" s="25" t="n"/>
      <c r="BZ138" s="25" t="n"/>
      <c r="CA138" s="25" t="n"/>
      <c r="CB138" s="25" t="n"/>
      <c r="CC138" s="25" t="n"/>
      <c r="CD138" s="25" t="n"/>
      <c r="CE138" s="25" t="n"/>
      <c r="CF138" s="25" t="n"/>
      <c r="CG138" s="25" t="n"/>
      <c r="CH138" s="25" t="n"/>
      <c r="CI138" s="25" t="n"/>
      <c r="CJ138" s="25" t="n"/>
      <c r="CK138" s="25" t="n"/>
      <c r="CL138" s="25" t="n"/>
      <c r="CM138" s="25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  <c r="AA139" s="1" t="n"/>
      <c r="AB139" s="1" t="n"/>
      <c r="AC139" s="1" t="n"/>
      <c r="AD139" s="1" t="n"/>
      <c r="AE139" s="1" t="n"/>
      <c r="AF139" s="1" t="n"/>
      <c r="AG139" s="1" t="n"/>
      <c r="AH139" s="1" t="n"/>
      <c r="AI139" s="1" t="n"/>
      <c r="AJ139" s="1" t="n"/>
      <c r="AK139" s="1" t="n"/>
      <c r="AL139" s="1" t="n"/>
      <c r="AM139" s="1" t="n"/>
      <c r="AN139" s="1" t="n"/>
      <c r="AO139" s="1" t="n"/>
      <c r="AP139" s="1" t="n"/>
      <c r="AQ139" s="1" t="n"/>
      <c r="AR139" s="1" t="n"/>
      <c r="AS139" s="1" t="n"/>
      <c r="AT139" s="1" t="n"/>
      <c r="AU139" s="1" t="n"/>
      <c r="AV139" s="1" t="n"/>
      <c r="AW139" s="1" t="n"/>
      <c r="AX139" s="1" t="n"/>
      <c r="AY139" s="1" t="n"/>
      <c r="AZ139" s="1" t="n"/>
      <c r="BA139" s="1" t="n"/>
      <c r="BB139" s="1" t="n"/>
      <c r="BC139" s="1" t="n"/>
      <c r="BD139" s="1" t="n"/>
      <c r="BE139" s="1" t="n"/>
      <c r="BF139" s="1" t="n"/>
      <c r="BG139" s="1" t="n"/>
      <c r="BH139" s="1" t="n"/>
      <c r="BI139" s="1" t="n"/>
      <c r="BJ139" s="1" t="n"/>
      <c r="BK139" s="1" t="n"/>
      <c r="BL139" s="1" t="n"/>
      <c r="BM139" s="1" t="n"/>
      <c r="BN139" s="1" t="n"/>
      <c r="BO139" s="25" t="n"/>
      <c r="BP139" s="25" t="n"/>
      <c r="BQ139" s="25" t="n"/>
      <c r="BR139" s="25" t="n"/>
      <c r="BS139" s="25" t="n"/>
      <c r="BT139" s="1" t="n"/>
      <c r="BU139" s="1" t="n"/>
      <c r="BV139" s="1" t="n"/>
      <c r="BW139" s="1" t="n"/>
      <c r="BX139" s="1" t="n"/>
      <c r="BY139" s="1" t="n"/>
      <c r="BZ139" s="1" t="n"/>
      <c r="CA139" s="1" t="n"/>
      <c r="CB139" s="1" t="n"/>
      <c r="CC139" s="1" t="n"/>
      <c r="CD139" s="1" t="n"/>
      <c r="CE139" s="1" t="n"/>
      <c r="CF139" s="1" t="n"/>
      <c r="CG139" s="1" t="n"/>
      <c r="CH139" s="1" t="n"/>
      <c r="CI139" s="1" t="n"/>
      <c r="CJ139" s="1" t="n"/>
      <c r="CK139" s="1" t="n"/>
      <c r="CL139" s="1" t="n"/>
      <c r="CM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  <c r="AA140" s="1" t="n"/>
      <c r="AB140" s="1" t="n"/>
      <c r="AC140" s="1" t="n"/>
      <c r="AD140" s="1" t="n"/>
      <c r="AE140" s="1" t="n"/>
      <c r="AF140" s="1" t="n"/>
      <c r="AG140" s="1" t="n"/>
      <c r="AH140" s="1" t="n"/>
      <c r="AI140" s="1" t="n"/>
      <c r="AJ140" s="1" t="n"/>
      <c r="AK140" s="1" t="n"/>
      <c r="AL140" s="1" t="n"/>
      <c r="AM140" s="1" t="n"/>
      <c r="AN140" s="1" t="n"/>
      <c r="AO140" s="1" t="n"/>
      <c r="AP140" s="1" t="n"/>
      <c r="AQ140" s="1" t="n"/>
      <c r="AR140" s="1" t="n"/>
      <c r="AS140" s="1" t="n"/>
      <c r="AT140" s="1" t="n"/>
      <c r="AU140" s="1" t="n"/>
      <c r="AV140" s="1" t="n"/>
      <c r="AW140" s="1" t="n"/>
      <c r="AX140" s="1" t="n"/>
      <c r="AY140" s="1" t="n"/>
      <c r="AZ140" s="1" t="n"/>
      <c r="BA140" s="1" t="n"/>
      <c r="BB140" s="1" t="n"/>
      <c r="BC140" s="1" t="n"/>
      <c r="BD140" s="1" t="n"/>
      <c r="BE140" s="1" t="n"/>
      <c r="BF140" s="1" t="n"/>
      <c r="BG140" s="1" t="n"/>
      <c r="BH140" s="1" t="n"/>
      <c r="BI140" s="1" t="n"/>
      <c r="BJ140" s="1" t="n"/>
      <c r="BK140" s="1" t="n"/>
      <c r="BL140" s="1" t="n"/>
      <c r="BM140" s="1" t="n"/>
      <c r="BN140" s="1" t="n"/>
      <c r="BO140" s="25" t="n"/>
      <c r="BP140" s="25" t="n"/>
      <c r="BQ140" s="25" t="n"/>
      <c r="BR140" s="25" t="n"/>
      <c r="BS140" s="25" t="n"/>
      <c r="BT140" s="1" t="n"/>
      <c r="BU140" s="1" t="n"/>
      <c r="BV140" s="1" t="n"/>
      <c r="BW140" s="1" t="n"/>
      <c r="BX140" s="1" t="n"/>
      <c r="BY140" s="1" t="n"/>
      <c r="BZ140" s="1" t="n"/>
      <c r="CA140" s="1" t="n"/>
      <c r="CB140" s="1" t="n"/>
      <c r="CC140" s="1" t="n"/>
      <c r="CD140" s="1" t="n"/>
      <c r="CE140" s="1" t="n"/>
      <c r="CF140" s="1" t="n"/>
      <c r="CG140" s="1" t="n"/>
      <c r="CH140" s="1" t="n"/>
      <c r="CI140" s="1" t="n"/>
      <c r="CJ140" s="1" t="n"/>
      <c r="CK140" s="1" t="n"/>
      <c r="CL140" s="1" t="n"/>
      <c r="CM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  <c r="AA141" s="1" t="n"/>
      <c r="AB141" s="1" t="n"/>
      <c r="AC141" s="1" t="n"/>
      <c r="AD141" s="1" t="n"/>
      <c r="AE141" s="1" t="n"/>
      <c r="AF141" s="1" t="n"/>
      <c r="AG141" s="1" t="n"/>
      <c r="AH141" s="1" t="n"/>
      <c r="AI141" s="1" t="n"/>
      <c r="AJ141" s="1" t="n"/>
      <c r="AK141" s="1" t="n"/>
      <c r="AL141" s="1" t="n"/>
      <c r="AM141" s="1" t="n"/>
      <c r="AN141" s="1" t="n"/>
      <c r="AO141" s="1" t="n"/>
      <c r="AP141" s="1" t="n"/>
      <c r="AQ141" s="1" t="n"/>
      <c r="AR141" s="1" t="n"/>
      <c r="AS141" s="1" t="n"/>
      <c r="AT141" s="1" t="n"/>
      <c r="AU141" s="1" t="n"/>
      <c r="AV141" s="1" t="n"/>
      <c r="AW141" s="1" t="n"/>
      <c r="AX141" s="1" t="n"/>
      <c r="AY141" s="1" t="n"/>
      <c r="AZ141" s="1" t="n"/>
      <c r="BA141" s="1" t="n"/>
      <c r="BB141" s="1" t="n"/>
      <c r="BC141" s="1" t="n"/>
      <c r="BD141" s="1" t="n"/>
      <c r="BE141" s="1" t="n"/>
      <c r="BF141" s="1" t="n"/>
      <c r="BG141" s="1" t="n"/>
      <c r="BH141" s="1" t="n"/>
      <c r="BI141" s="1" t="n"/>
      <c r="BJ141" s="1" t="n"/>
      <c r="BK141" s="1" t="n"/>
      <c r="BL141" s="1" t="n"/>
      <c r="BM141" s="1" t="n"/>
      <c r="BN141" s="1" t="n"/>
      <c r="BO141" s="25" t="n"/>
      <c r="BP141" s="25" t="n"/>
      <c r="BQ141" s="25" t="n"/>
      <c r="BR141" s="25" t="n"/>
      <c r="BS141" s="25" t="n"/>
      <c r="BT141" s="1" t="n"/>
      <c r="BU141" s="1" t="n"/>
      <c r="BV141" s="1" t="n"/>
      <c r="BW141" s="1" t="n"/>
      <c r="BX141" s="1" t="n"/>
      <c r="BY141" s="1" t="n"/>
      <c r="BZ141" s="1" t="n"/>
      <c r="CA141" s="1" t="n"/>
      <c r="CB141" s="1" t="n"/>
      <c r="CC141" s="1" t="n"/>
      <c r="CD141" s="1" t="n"/>
      <c r="CE141" s="1" t="n"/>
      <c r="CF141" s="1" t="n"/>
      <c r="CG141" s="1" t="n"/>
      <c r="CH141" s="1" t="n"/>
      <c r="CI141" s="1" t="n"/>
      <c r="CJ141" s="1" t="n"/>
      <c r="CK141" s="1" t="n"/>
      <c r="CL141" s="1" t="n"/>
      <c r="CM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  <c r="AA142" s="1" t="n"/>
      <c r="AB142" s="1" t="n"/>
      <c r="AC142" s="1" t="n"/>
      <c r="AD142" s="1" t="n"/>
      <c r="AE142" s="1" t="n"/>
      <c r="AF142" s="1" t="n"/>
      <c r="AG142" s="1" t="n"/>
      <c r="AH142" s="1" t="n"/>
      <c r="AI142" s="1" t="n"/>
      <c r="AJ142" s="1" t="n"/>
      <c r="AK142" s="1" t="n"/>
      <c r="AL142" s="1" t="n"/>
      <c r="AM142" s="1" t="n"/>
      <c r="AN142" s="1" t="n"/>
      <c r="AO142" s="1" t="n"/>
      <c r="AP142" s="1" t="n"/>
      <c r="AQ142" s="1" t="n"/>
      <c r="AR142" s="1" t="n"/>
      <c r="AS142" s="1" t="n"/>
      <c r="AT142" s="1" t="n"/>
      <c r="AU142" s="1" t="n"/>
      <c r="AV142" s="1" t="n"/>
      <c r="AW142" s="1" t="n"/>
      <c r="AX142" s="1" t="n"/>
      <c r="AY142" s="1" t="n"/>
      <c r="AZ142" s="1" t="n"/>
      <c r="BA142" s="1" t="n"/>
      <c r="BB142" s="1" t="n"/>
      <c r="BC142" s="1" t="n"/>
      <c r="BD142" s="1" t="n"/>
      <c r="BE142" s="1" t="n"/>
      <c r="BF142" s="1" t="n"/>
      <c r="BG142" s="1" t="n"/>
      <c r="BH142" s="1" t="n"/>
      <c r="BI142" s="1" t="n"/>
      <c r="BJ142" s="1" t="n"/>
      <c r="BK142" s="1" t="n"/>
      <c r="BL142" s="1" t="n"/>
      <c r="BM142" s="1" t="n"/>
      <c r="BN142" s="1" t="n"/>
      <c r="BO142" s="25" t="n"/>
      <c r="BP142" s="25" t="n"/>
      <c r="BQ142" s="25" t="n"/>
      <c r="BR142" s="25" t="n"/>
      <c r="BS142" s="25" t="n"/>
      <c r="BT142" s="1" t="n"/>
      <c r="BU142" s="1" t="n"/>
      <c r="BV142" s="1" t="n"/>
      <c r="BW142" s="1" t="n"/>
      <c r="BX142" s="1" t="n"/>
      <c r="BY142" s="1" t="n"/>
      <c r="BZ142" s="1" t="n"/>
      <c r="CA142" s="1" t="n"/>
      <c r="CB142" s="1" t="n"/>
      <c r="CC142" s="1" t="n"/>
      <c r="CD142" s="1" t="n"/>
      <c r="CE142" s="1" t="n"/>
      <c r="CF142" s="1" t="n"/>
      <c r="CG142" s="1" t="n"/>
      <c r="CH142" s="1" t="n"/>
      <c r="CI142" s="1" t="n"/>
      <c r="CJ142" s="1" t="n"/>
      <c r="CK142" s="1" t="n"/>
      <c r="CL142" s="1" t="n"/>
      <c r="CM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  <c r="AA143" s="1" t="n"/>
      <c r="AB143" s="1" t="n"/>
      <c r="AC143" s="1" t="n"/>
      <c r="AD143" s="1" t="n"/>
      <c r="AE143" s="1" t="n"/>
      <c r="AF143" s="1" t="n"/>
      <c r="AG143" s="1" t="n"/>
      <c r="AH143" s="1" t="n"/>
      <c r="AI143" s="1" t="n"/>
      <c r="AJ143" s="1" t="n"/>
      <c r="AK143" s="1" t="n"/>
      <c r="AL143" s="1" t="n"/>
      <c r="AM143" s="1" t="n"/>
      <c r="AN143" s="1" t="n"/>
      <c r="AO143" s="1" t="n"/>
      <c r="AP143" s="1" t="n"/>
      <c r="AQ143" s="1" t="n"/>
      <c r="AR143" s="1" t="n"/>
      <c r="AS143" s="1" t="n"/>
      <c r="AT143" s="1" t="n"/>
      <c r="AU143" s="1" t="n"/>
      <c r="AV143" s="1" t="n"/>
      <c r="AW143" s="1" t="n"/>
      <c r="AX143" s="1" t="n"/>
      <c r="AY143" s="1" t="n"/>
      <c r="AZ143" s="1" t="n"/>
      <c r="BA143" s="1" t="n"/>
      <c r="BB143" s="1" t="n"/>
      <c r="BC143" s="1" t="n"/>
      <c r="BD143" s="1" t="n"/>
      <c r="BE143" s="1" t="n"/>
      <c r="BF143" s="1" t="n"/>
      <c r="BG143" s="1" t="n"/>
      <c r="BH143" s="1" t="n"/>
      <c r="BI143" s="1" t="n"/>
      <c r="BJ143" s="1" t="n"/>
      <c r="BK143" s="1" t="n"/>
      <c r="BL143" s="1" t="n"/>
      <c r="BM143" s="1" t="n"/>
      <c r="BN143" s="1" t="n"/>
      <c r="BO143" s="25" t="n"/>
      <c r="BP143" s="25" t="n"/>
      <c r="BQ143" s="25" t="n"/>
      <c r="BR143" s="25" t="n"/>
      <c r="BS143" s="25" t="n"/>
      <c r="BT143" s="1" t="n"/>
      <c r="BU143" s="1" t="n"/>
      <c r="BV143" s="1" t="n"/>
      <c r="BW143" s="1" t="n"/>
      <c r="BX143" s="1" t="n"/>
      <c r="BY143" s="1" t="n"/>
      <c r="BZ143" s="1" t="n"/>
      <c r="CA143" s="1" t="n"/>
      <c r="CB143" s="1" t="n"/>
      <c r="CC143" s="1" t="n"/>
      <c r="CD143" s="1" t="n"/>
      <c r="CE143" s="1" t="n"/>
      <c r="CF143" s="1" t="n"/>
      <c r="CG143" s="1" t="n"/>
      <c r="CH143" s="1" t="n"/>
      <c r="CI143" s="1" t="n"/>
      <c r="CJ143" s="1" t="n"/>
      <c r="CK143" s="1" t="n"/>
      <c r="CL143" s="1" t="n"/>
      <c r="CM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  <c r="AA144" s="1" t="n"/>
      <c r="AB144" s="1" t="n"/>
      <c r="AC144" s="1" t="n"/>
      <c r="AD144" s="1" t="n"/>
      <c r="AE144" s="1" t="n"/>
      <c r="AF144" s="1" t="n"/>
      <c r="AG144" s="1" t="n"/>
      <c r="AH144" s="1" t="n"/>
      <c r="AI144" s="1" t="n"/>
      <c r="AJ144" s="1" t="n"/>
      <c r="AK144" s="1" t="n"/>
      <c r="AL144" s="1" t="n"/>
      <c r="AM144" s="1" t="n"/>
      <c r="AN144" s="1" t="n"/>
      <c r="AO144" s="1" t="n"/>
      <c r="AP144" s="1" t="n"/>
      <c r="AQ144" s="1" t="n"/>
      <c r="AR144" s="1" t="n"/>
      <c r="AS144" s="1" t="n"/>
      <c r="AT144" s="1" t="n"/>
      <c r="AU144" s="1" t="n"/>
      <c r="AV144" s="1" t="n"/>
      <c r="AW144" s="1" t="n"/>
      <c r="AX144" s="1" t="n"/>
      <c r="AY144" s="1" t="n"/>
      <c r="AZ144" s="1" t="n"/>
      <c r="BA144" s="1" t="n"/>
      <c r="BB144" s="1" t="n"/>
      <c r="BC144" s="1" t="n"/>
      <c r="BD144" s="1" t="n"/>
      <c r="BE144" s="1" t="n"/>
      <c r="BF144" s="1" t="n"/>
      <c r="BG144" s="1" t="n"/>
      <c r="BH144" s="1" t="n"/>
      <c r="BI144" s="1" t="n"/>
      <c r="BJ144" s="1" t="n"/>
      <c r="BK144" s="1" t="n"/>
      <c r="BL144" s="1" t="n"/>
      <c r="BM144" s="1" t="n"/>
      <c r="BN144" s="1" t="n"/>
      <c r="BO144" s="25" t="n"/>
      <c r="BP144" s="25" t="n"/>
      <c r="BQ144" s="25" t="n"/>
      <c r="BR144" s="25" t="n"/>
      <c r="BS144" s="25" t="n"/>
      <c r="BT144" s="1" t="n"/>
      <c r="BU144" s="1" t="n"/>
      <c r="BV144" s="1" t="n"/>
      <c r="BW144" s="1" t="n"/>
      <c r="BX144" s="1" t="n"/>
      <c r="BY144" s="1" t="n"/>
      <c r="BZ144" s="1" t="n"/>
      <c r="CA144" s="1" t="n"/>
      <c r="CB144" s="1" t="n"/>
      <c r="CC144" s="1" t="n"/>
      <c r="CD144" s="1" t="n"/>
      <c r="CE144" s="1" t="n"/>
      <c r="CF144" s="1" t="n"/>
      <c r="CG144" s="1" t="n"/>
      <c r="CH144" s="1" t="n"/>
      <c r="CI144" s="1" t="n"/>
      <c r="CJ144" s="1" t="n"/>
      <c r="CK144" s="1" t="n"/>
      <c r="CL144" s="1" t="n"/>
      <c r="CM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  <c r="AA145" s="1" t="n"/>
      <c r="AB145" s="1" t="n"/>
      <c r="AC145" s="1" t="n"/>
      <c r="AD145" s="1" t="n"/>
      <c r="AE145" s="1" t="n"/>
      <c r="AF145" s="1" t="n"/>
      <c r="AG145" s="1" t="n"/>
      <c r="AH145" s="1" t="n"/>
      <c r="AI145" s="1" t="n"/>
      <c r="AJ145" s="1" t="n"/>
      <c r="AK145" s="1" t="n"/>
      <c r="AL145" s="1" t="n"/>
      <c r="AM145" s="1" t="n"/>
      <c r="AN145" s="1" t="n"/>
      <c r="AO145" s="1" t="n"/>
      <c r="AP145" s="1" t="n"/>
      <c r="AQ145" s="1" t="n"/>
      <c r="AR145" s="1" t="n"/>
      <c r="AS145" s="1" t="n"/>
      <c r="AT145" s="1" t="n"/>
      <c r="AU145" s="1" t="n"/>
      <c r="AV145" s="1" t="n"/>
      <c r="AW145" s="1" t="n"/>
      <c r="AX145" s="1" t="n"/>
      <c r="AY145" s="1" t="n"/>
      <c r="AZ145" s="1" t="n"/>
      <c r="BA145" s="1" t="n"/>
      <c r="BB145" s="1" t="n"/>
      <c r="BC145" s="1" t="n"/>
      <c r="BD145" s="1" t="n"/>
      <c r="BE145" s="1" t="n"/>
      <c r="BF145" s="1" t="n"/>
      <c r="BG145" s="1" t="n"/>
      <c r="BH145" s="1" t="n"/>
      <c r="BI145" s="1" t="n"/>
      <c r="BJ145" s="1" t="n"/>
      <c r="BK145" s="1" t="n"/>
      <c r="BL145" s="1" t="n"/>
      <c r="BM145" s="1" t="n"/>
      <c r="BN145" s="1" t="n"/>
      <c r="BO145" s="25" t="n"/>
      <c r="BP145" s="25" t="n"/>
      <c r="BQ145" s="25" t="n"/>
      <c r="BR145" s="25" t="n"/>
      <c r="BS145" s="25" t="n"/>
      <c r="BT145" s="1" t="n"/>
      <c r="BU145" s="1" t="n"/>
      <c r="BV145" s="1" t="n"/>
      <c r="BW145" s="1" t="n"/>
      <c r="BX145" s="1" t="n"/>
      <c r="BY145" s="1" t="n"/>
      <c r="BZ145" s="1" t="n"/>
      <c r="CA145" s="1" t="n"/>
      <c r="CB145" s="1" t="n"/>
      <c r="CC145" s="1" t="n"/>
      <c r="CD145" s="1" t="n"/>
      <c r="CE145" s="1" t="n"/>
      <c r="CF145" s="1" t="n"/>
      <c r="CG145" s="1" t="n"/>
      <c r="CH145" s="1" t="n"/>
      <c r="CI145" s="1" t="n"/>
      <c r="CJ145" s="1" t="n"/>
      <c r="CK145" s="1" t="n"/>
      <c r="CL145" s="1" t="n"/>
      <c r="CM145" s="1" t="n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O1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3" t="n"/>
      <c r="BM1" s="3" t="n"/>
      <c r="BN1" s="3" t="n"/>
      <c r="BO1" s="3" t="n"/>
      <c r="BP1" s="3" t="n"/>
      <c r="BQ1" s="3" t="n"/>
      <c r="BR1" s="4" t="n"/>
      <c r="BS1" s="4" t="n"/>
      <c r="BT1" s="4" t="n"/>
      <c r="BU1" s="4" t="n"/>
      <c r="BV1" s="4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3" t="n"/>
      <c r="BM2" s="3" t="n"/>
      <c r="BN2" s="3" t="n"/>
      <c r="BO2" s="3" t="n"/>
      <c r="BP2" s="3" t="n"/>
      <c r="BQ2" s="3" t="n"/>
      <c r="BR2" s="3" t="n"/>
      <c r="BS2" s="4" t="n"/>
      <c r="BT2" s="4" t="n"/>
      <c r="BU2" s="4" t="n"/>
      <c r="BV2" s="4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</row>
    <row r="3">
      <c r="A3" s="5" t="n"/>
      <c r="B3" s="5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1569" t="n"/>
      <c r="AY3" s="1569" t="n"/>
      <c r="AZ3" s="1569" t="n"/>
      <c r="BA3" s="1569" t="n"/>
      <c r="BB3" s="4358" t="n"/>
      <c r="BC3" s="4358" t="n"/>
      <c r="BD3" s="4358" t="n"/>
      <c r="BE3" s="285" t="n"/>
      <c r="BF3" s="285" t="n"/>
      <c r="BG3" s="285" t="n"/>
      <c r="BH3" s="286" t="n"/>
      <c r="BI3" s="286" t="n"/>
      <c r="BJ3" s="286" t="n"/>
      <c r="BK3" s="286" t="n"/>
      <c r="BL3" s="286" t="n"/>
      <c r="BM3" s="286" t="n"/>
      <c r="BN3" s="286" t="n"/>
      <c r="BO3" s="286" t="n"/>
      <c r="BP3" s="286" t="n"/>
      <c r="BQ3" s="286" t="n"/>
      <c r="BR3" s="286" t="n"/>
      <c r="BS3" s="286" t="n"/>
      <c r="BT3" s="286" t="n"/>
      <c r="BU3" s="286" t="n"/>
      <c r="BV3" s="286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</row>
    <row r="4">
      <c r="A4" s="5" t="n"/>
      <c r="B4" s="5" t="n"/>
      <c r="C4" s="1" t="n"/>
      <c r="D4" s="1" t="n"/>
      <c r="E4" s="1" t="n"/>
      <c r="F4" s="1" t="n"/>
      <c r="G4" s="284" t="inlineStr">
        <is>
          <t>УТВЕРЖДЕНО</t>
        </is>
      </c>
      <c r="H4" s="284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31" t="n"/>
      <c r="S4" s="31" t="n"/>
      <c r="T4" s="31" t="n"/>
      <c r="U4" s="4267" t="inlineStr">
        <is>
          <t>УЧЕБНЫЙ ПЛАН</t>
        </is>
      </c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569" t="n"/>
      <c r="AW4" s="1569" t="n"/>
      <c r="AX4" s="99" t="n"/>
      <c r="AY4" s="1" t="n"/>
      <c r="AZ4" s="18" t="n"/>
      <c r="BA4" s="18" t="n"/>
      <c r="BB4" s="2887" t="n"/>
      <c r="BC4" s="2887" t="n"/>
      <c r="BD4" s="2887" t="n"/>
      <c r="BE4" s="2887" t="n"/>
      <c r="BF4" s="1" t="n"/>
      <c r="BG4" s="1" t="n"/>
      <c r="BH4" s="529" t="n"/>
      <c r="BI4" s="18" t="n"/>
      <c r="BJ4" s="97" t="n"/>
      <c r="BK4" s="97" t="n"/>
      <c r="BL4" s="97" t="n"/>
      <c r="BM4" s="97" t="n"/>
      <c r="BN4" s="9" t="n"/>
      <c r="BO4" s="9" t="n"/>
      <c r="BP4" s="9" t="n"/>
      <c r="BQ4" s="5" t="n"/>
      <c r="BR4" s="5" t="n"/>
      <c r="BS4" s="5" t="n"/>
      <c r="BT4" s="5" t="n"/>
      <c r="BU4" s="5" t="n"/>
      <c r="BV4" s="5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</row>
    <row r="5">
      <c r="A5" s="5" t="n"/>
      <c r="B5" s="5" t="n"/>
      <c r="C5" s="1" t="n"/>
      <c r="D5" s="1" t="n"/>
      <c r="E5" s="1" t="n"/>
      <c r="F5" s="1" t="n"/>
      <c r="G5" s="284" t="inlineStr">
        <is>
          <t>Ректором БГТУ</t>
        </is>
      </c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1702" t="n"/>
      <c r="R5" s="1" t="n"/>
      <c r="S5" s="23" t="n"/>
      <c r="T5" s="23" t="n"/>
      <c r="U5" s="23" t="n"/>
      <c r="V5" s="23" t="n"/>
      <c r="W5" s="23" t="n"/>
      <c r="X5" s="23" t="n"/>
      <c r="Y5" s="23" t="n"/>
      <c r="Z5" s="1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18" t="inlineStr">
        <is>
          <t>Степень: Магистр</t>
        </is>
      </c>
      <c r="AZ5" s="21" t="n"/>
      <c r="BA5" s="21" t="n"/>
      <c r="BB5" s="1860" t="n"/>
      <c r="BC5" s="1860" t="n"/>
      <c r="BD5" s="1860" t="n"/>
      <c r="BE5" s="1860" t="n"/>
      <c r="BF5" s="1" t="n"/>
      <c r="BG5" s="1" t="n"/>
      <c r="BH5" s="529" t="n"/>
      <c r="BI5" s="21" t="n"/>
      <c r="BJ5" s="94" t="n"/>
      <c r="BK5" s="94" t="n"/>
      <c r="BL5" s="94" t="n"/>
      <c r="BM5" s="94" t="n"/>
      <c r="BN5" s="9" t="n"/>
      <c r="BO5" s="9" t="n"/>
      <c r="BP5" s="9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</row>
    <row r="6">
      <c r="A6" s="5" t="n"/>
      <c r="B6" s="5" t="n"/>
      <c r="C6" s="25" t="n"/>
      <c r="D6" s="25" t="n"/>
      <c r="E6" s="25" t="n"/>
      <c r="F6" s="25" t="n"/>
      <c r="G6" s="284" t="inlineStr">
        <is>
          <t>И.В. Войтовым</t>
        </is>
      </c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1702" t="n"/>
      <c r="R6" s="23" t="n"/>
      <c r="S6" s="23" t="n"/>
      <c r="T6" s="23" t="n"/>
      <c r="U6" s="23" t="n"/>
      <c r="V6" s="23" t="n"/>
      <c r="W6" s="25" t="n"/>
      <c r="X6" s="25" t="n"/>
      <c r="Y6" s="23" t="n"/>
      <c r="Z6" s="3" t="n"/>
      <c r="AA6" s="3" t="n"/>
      <c r="AB6" s="3" t="n"/>
      <c r="AC6" s="3" t="n"/>
      <c r="AD6" s="4359" t="inlineStr">
        <is>
          <t>7-06-0722-01 Древесиноведение, деревопереработка и проектирование мебели</t>
        </is>
      </c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3" t="n"/>
      <c r="AY6" s="23" t="inlineStr">
        <is>
          <t xml:space="preserve">Срок обучения: </t>
        </is>
      </c>
      <c r="AZ6" s="23" t="n"/>
      <c r="BA6" s="23" t="n"/>
      <c r="BB6" s="1860" t="n"/>
      <c r="BC6" s="1860" t="n"/>
      <c r="BD6" s="1860" t="n"/>
      <c r="BE6" s="30" t="n"/>
      <c r="BF6" s="21" t="inlineStr">
        <is>
          <t>1,5  года</t>
        </is>
      </c>
      <c r="BG6" s="21" t="n"/>
      <c r="BH6" s="30" t="n"/>
      <c r="BI6" s="24" t="n"/>
      <c r="BJ6" s="25" t="n"/>
      <c r="BK6" s="91" t="n"/>
      <c r="BL6" s="91" t="n"/>
      <c r="BM6" s="91" t="n"/>
      <c r="BN6" s="16" t="n"/>
      <c r="BO6" s="16" t="n"/>
      <c r="BP6" s="16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</row>
    <row r="7">
      <c r="A7" s="5" t="n"/>
      <c r="B7" s="5" t="n"/>
      <c r="C7" s="25" t="n"/>
      <c r="D7" s="25" t="n"/>
      <c r="E7" s="25" t="n"/>
      <c r="F7" s="25" t="n"/>
      <c r="G7" s="25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1702" t="n"/>
      <c r="R7" s="1702" t="n"/>
      <c r="S7" s="902" t="n"/>
      <c r="T7" s="902" t="n"/>
      <c r="U7" s="2836" t="inlineStr">
        <is>
          <t>Специальность:</t>
        </is>
      </c>
      <c r="V7" s="2836" t="n"/>
      <c r="W7" s="902" t="n"/>
      <c r="X7" s="902" t="n"/>
      <c r="Y7" s="902" t="n"/>
      <c r="Z7" s="902" t="n"/>
      <c r="AA7" s="2444" t="n"/>
      <c r="AB7" s="351" t="n"/>
      <c r="AC7" s="35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351" t="n"/>
      <c r="AY7" s="29" t="n"/>
      <c r="AZ7" s="29" t="n"/>
      <c r="BA7" s="29" t="n"/>
      <c r="BB7" s="1860" t="n"/>
      <c r="BC7" s="1860" t="n"/>
      <c r="BD7" s="1860" t="n"/>
      <c r="BE7" s="1860" t="n"/>
      <c r="BF7" s="1860" t="n"/>
      <c r="BG7" s="1860" t="n"/>
      <c r="BH7" s="30" t="n"/>
      <c r="BI7" s="29" t="n"/>
      <c r="BJ7" s="90" t="n"/>
      <c r="BK7" s="91" t="n"/>
      <c r="BL7" s="351" t="n"/>
      <c r="BM7" s="90" t="n"/>
      <c r="BN7" s="31" t="n"/>
      <c r="BO7" s="31" t="n"/>
      <c r="BP7" s="3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</row>
    <row r="8">
      <c r="A8" s="267" t="n"/>
      <c r="B8" s="267" t="n"/>
      <c r="C8" s="25" t="n"/>
      <c r="D8" s="25" t="n"/>
      <c r="E8" s="25" t="n"/>
      <c r="F8" s="25" t="n"/>
      <c r="G8" s="284" t="inlineStr">
        <is>
          <t>03.05.2023</t>
        </is>
      </c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1702" t="n"/>
      <c r="R8" s="1702" t="n"/>
      <c r="S8" s="31" t="n"/>
      <c r="T8" s="31" t="n"/>
      <c r="U8" s="31" t="n"/>
      <c r="V8" s="31" t="n"/>
      <c r="W8" s="31" t="n"/>
      <c r="X8" s="31" t="n"/>
      <c r="Y8" s="31" t="n"/>
      <c r="Z8" s="31" t="n"/>
      <c r="AA8" s="31" t="n"/>
      <c r="AB8" s="9" t="n"/>
      <c r="AC8" s="3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295" t="n"/>
      <c r="AY8" s="18" t="inlineStr">
        <is>
          <t xml:space="preserve">Форма получения образования: </t>
        </is>
      </c>
      <c r="AZ8" s="18" t="n"/>
      <c r="BA8" s="18" t="n"/>
      <c r="BB8" s="2887" t="n"/>
      <c r="BC8" s="2887" t="n"/>
      <c r="BD8" s="2887" t="n"/>
      <c r="BE8" s="2887" t="n"/>
      <c r="BF8" s="1860" t="n"/>
      <c r="BG8" s="1860" t="n"/>
      <c r="BH8" s="30" t="n"/>
      <c r="BI8" s="18" t="n"/>
      <c r="BJ8" s="97" t="n"/>
      <c r="BK8" s="97" t="n"/>
      <c r="BL8" s="97" t="n"/>
      <c r="BM8" s="97" t="n"/>
      <c r="BN8" s="9" t="n"/>
      <c r="BO8" s="9" t="n"/>
      <c r="BP8" s="9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</row>
    <row r="9">
      <c r="A9" s="224" t="n"/>
      <c r="B9" s="224" t="n"/>
      <c r="C9" s="32" t="n"/>
      <c r="D9" s="32" t="n"/>
      <c r="E9" s="32" t="n"/>
      <c r="F9" s="32" t="n"/>
      <c r="G9" s="3" t="inlineStr">
        <is>
          <t>Регистрационный № 06-07-046/уч.</t>
        </is>
      </c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1702" t="n"/>
      <c r="R9" s="1702" t="n"/>
      <c r="S9" s="299" t="n"/>
      <c r="T9" s="299" t="n"/>
      <c r="U9" s="299" t="n"/>
      <c r="V9" s="299" t="n"/>
      <c r="W9" s="299" t="n"/>
      <c r="X9" s="299" t="n"/>
      <c r="Y9" s="299" t="n"/>
      <c r="Z9" s="224" t="n"/>
      <c r="AA9" s="224" t="n"/>
      <c r="AB9" s="243" t="n"/>
      <c r="AC9" s="224" t="n"/>
      <c r="AD9" s="4268" t="n"/>
      <c r="AE9" s="4268" t="n"/>
      <c r="AF9" s="4268" t="n"/>
      <c r="AG9" s="4268" t="n"/>
      <c r="AH9" s="4268" t="n"/>
      <c r="AI9" s="4268" t="n"/>
      <c r="AJ9" s="4268" t="n"/>
      <c r="AK9" s="4268" t="n"/>
      <c r="AL9" s="4268" t="n"/>
      <c r="AM9" s="4268" t="n"/>
      <c r="AN9" s="4268" t="n"/>
      <c r="AO9" s="4268" t="n"/>
      <c r="AP9" s="4268" t="n"/>
      <c r="AQ9" s="4268" t="n"/>
      <c r="AR9" s="4268" t="n"/>
      <c r="AS9" s="4268" t="n"/>
      <c r="AT9" s="4268" t="n"/>
      <c r="AU9" s="4268" t="n"/>
      <c r="AV9" s="4268" t="n"/>
      <c r="AW9" s="4268" t="n"/>
      <c r="AX9" s="224" t="n"/>
      <c r="AY9" s="37" t="inlineStr">
        <is>
          <t xml:space="preserve">заочная </t>
        </is>
      </c>
      <c r="AZ9" s="37" t="n"/>
      <c r="BA9" s="37" t="n"/>
      <c r="BB9" s="2887" t="n"/>
      <c r="BC9" s="1860" t="n"/>
      <c r="BD9" s="1860" t="n"/>
      <c r="BE9" s="1860" t="n"/>
      <c r="BF9" s="285" t="n"/>
      <c r="BG9" s="285" t="n"/>
      <c r="BH9" s="289" t="n"/>
      <c r="BI9" s="30" t="n"/>
      <c r="BJ9" s="296" t="n"/>
      <c r="BK9" s="296" t="n"/>
      <c r="BL9" s="296" t="n"/>
      <c r="BM9" s="296" t="n"/>
      <c r="BN9" s="38" t="n"/>
      <c r="BO9" s="38" t="n"/>
      <c r="BP9" s="38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</row>
    <row r="10">
      <c r="A10" s="356" t="n"/>
      <c r="B10" s="356" t="n"/>
      <c r="C10" s="356" t="n"/>
      <c r="D10" s="356" t="n"/>
      <c r="E10" s="356" t="n"/>
      <c r="F10" s="356" t="n"/>
      <c r="G10" s="356" t="n"/>
      <c r="H10" s="356" t="n"/>
      <c r="I10" s="356" t="n"/>
      <c r="J10" s="356" t="n"/>
      <c r="K10" s="356" t="n"/>
      <c r="L10" s="356" t="n"/>
      <c r="M10" s="356" t="n"/>
      <c r="N10" s="356" t="n"/>
      <c r="O10" s="356" t="n"/>
      <c r="P10" s="356" t="n"/>
      <c r="Q10" s="356" t="n"/>
      <c r="R10" s="356" t="n"/>
      <c r="S10" s="356" t="n"/>
      <c r="T10" s="356" t="n"/>
      <c r="U10" s="356" t="n"/>
      <c r="V10" s="356" t="n"/>
      <c r="W10" s="356" t="n"/>
      <c r="X10" s="356" t="n"/>
      <c r="Y10" s="356" t="n"/>
      <c r="Z10" s="356" t="n"/>
      <c r="AA10" s="356" t="n"/>
      <c r="AB10" s="356" t="n"/>
      <c r="AC10" s="356" t="n"/>
      <c r="AD10" s="356" t="n"/>
      <c r="AE10" s="8" t="n"/>
      <c r="AF10" s="8" t="n"/>
      <c r="AG10" s="593" t="n"/>
      <c r="AH10" s="356" t="n"/>
      <c r="AI10" s="356" t="n"/>
      <c r="AJ10" s="356" t="n"/>
      <c r="AK10" s="356" t="n"/>
      <c r="AL10" s="356" t="n"/>
      <c r="AM10" s="356" t="n"/>
      <c r="AN10" s="356" t="n"/>
      <c r="AO10" s="356" t="n"/>
      <c r="AP10" s="356" t="n"/>
      <c r="AQ10" s="356" t="n"/>
      <c r="AR10" s="356" t="n"/>
      <c r="AS10" s="356" t="n"/>
      <c r="AT10" s="356" t="n"/>
      <c r="AU10" s="356" t="n"/>
      <c r="AV10" s="356" t="n"/>
      <c r="AW10" s="356" t="n"/>
      <c r="AX10" s="356" t="n"/>
      <c r="AY10" s="356" t="n"/>
      <c r="AZ10" s="356" t="n"/>
      <c r="BA10" s="356" t="n"/>
      <c r="BB10" s="1860" t="n"/>
      <c r="BC10" s="1860" t="n"/>
      <c r="BD10" s="1860" t="n"/>
      <c r="BE10" s="1860" t="n"/>
      <c r="BF10" s="1860" t="n"/>
      <c r="BG10" s="1860" t="n"/>
      <c r="BH10" s="356" t="n"/>
      <c r="BI10" s="356" t="n"/>
      <c r="BJ10" s="356" t="n"/>
      <c r="BK10" s="356" t="n"/>
      <c r="BL10" s="356" t="n"/>
      <c r="BM10" s="356" t="n"/>
      <c r="BN10" s="356" t="n"/>
      <c r="BO10" s="356" t="n"/>
      <c r="BP10" s="356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</row>
    <row r="11">
      <c r="A11" s="19" t="n"/>
      <c r="B11" s="19" t="n"/>
      <c r="C11" s="19" t="n"/>
      <c r="D11" s="19" t="n"/>
      <c r="E11" s="19" t="n"/>
      <c r="F11" s="19" t="n"/>
      <c r="G11" s="19" t="n"/>
      <c r="H11" s="19" t="inlineStr">
        <is>
          <t>I. График образовательного процесса</t>
        </is>
      </c>
      <c r="I11" s="19" t="n"/>
      <c r="J11" s="19" t="n"/>
      <c r="K11" s="19" t="n"/>
      <c r="L11" s="19" t="n"/>
      <c r="M11" s="19" t="n"/>
      <c r="N11" s="19" t="n"/>
      <c r="O11" s="19" t="n"/>
      <c r="P11" s="19" t="n"/>
      <c r="Q11" s="19" t="n"/>
      <c r="R11" s="19" t="n"/>
      <c r="S11" s="19" t="n"/>
      <c r="T11" s="19" t="n"/>
      <c r="U11" s="19" t="n"/>
      <c r="V11" s="19" t="n"/>
      <c r="W11" s="19" t="n"/>
      <c r="X11" s="19" t="n"/>
      <c r="Y11" s="19" t="n"/>
      <c r="Z11" s="19" t="n"/>
      <c r="AA11" s="19" t="n"/>
      <c r="AB11" s="19" t="n"/>
      <c r="AC11" s="19" t="n"/>
      <c r="AD11" s="19" t="n"/>
      <c r="AE11" s="20" t="n"/>
      <c r="AF11" s="20" t="n"/>
      <c r="AG11" s="19" t="n"/>
      <c r="AH11" s="19" t="n"/>
      <c r="AI11" s="19" t="n"/>
      <c r="AJ11" s="19" t="n"/>
      <c r="AK11" s="19" t="n"/>
      <c r="AL11" s="42" t="n"/>
      <c r="AM11" s="42" t="n"/>
      <c r="AN11" s="42" t="n"/>
      <c r="AO11" s="45" t="inlineStr">
        <is>
          <t>II. Сводные данные по бюджету времени (в неделях)</t>
        </is>
      </c>
      <c r="AP11" s="45" t="n"/>
      <c r="AQ11" s="45" t="n"/>
      <c r="AR11" s="45" t="n"/>
      <c r="AS11" s="45" t="n"/>
      <c r="AT11" s="45" t="n"/>
      <c r="AU11" s="45" t="n"/>
      <c r="AV11" s="45" t="n"/>
      <c r="AW11" s="45" t="n"/>
      <c r="AX11" s="45" t="n"/>
      <c r="AY11" s="45" t="n"/>
      <c r="AZ11" s="45" t="n"/>
      <c r="BA11" s="45" t="n"/>
      <c r="BB11" s="45" t="n"/>
      <c r="BC11" s="45" t="n"/>
      <c r="BD11" s="45" t="n"/>
      <c r="BE11" s="45" t="n"/>
      <c r="BF11" s="20" t="n"/>
      <c r="BG11" s="41" t="n"/>
      <c r="BH11" s="41" t="n"/>
      <c r="BI11" s="41" t="n"/>
      <c r="BJ11" s="41" t="n"/>
      <c r="BK11" s="41" t="n"/>
      <c r="BL11" s="41" t="n"/>
      <c r="BM11" s="41" t="n"/>
      <c r="BN11" s="41" t="n"/>
      <c r="BO11" s="41" t="n"/>
      <c r="BP11" s="4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</row>
    <row r="12">
      <c r="A12" s="1407" t="inlineStr">
        <is>
          <t>КУРСЫ</t>
        </is>
      </c>
      <c r="B12" s="1710" t="inlineStr">
        <is>
          <t>сентябрь</t>
        </is>
      </c>
      <c r="C12" s="50" t="n"/>
      <c r="D12" s="50" t="n"/>
      <c r="E12" s="51" t="n"/>
      <c r="F12" s="1711" t="n"/>
      <c r="G12" s="1712" t="inlineStr">
        <is>
          <t>октябрь</t>
        </is>
      </c>
      <c r="H12" s="50" t="n"/>
      <c r="I12" s="51" t="n"/>
      <c r="J12" s="1713" t="n"/>
      <c r="K12" s="1712" t="inlineStr">
        <is>
          <t>ноябрь</t>
        </is>
      </c>
      <c r="L12" s="50" t="n"/>
      <c r="M12" s="50" t="n"/>
      <c r="N12" s="51" t="n"/>
      <c r="O12" s="1712" t="inlineStr">
        <is>
          <t>декабрь</t>
        </is>
      </c>
      <c r="P12" s="50" t="n"/>
      <c r="Q12" s="50" t="n"/>
      <c r="R12" s="51" t="n"/>
      <c r="S12" s="1713" t="n"/>
      <c r="T12" s="1712" t="inlineStr">
        <is>
          <t>январь</t>
        </is>
      </c>
      <c r="U12" s="50" t="n"/>
      <c r="V12" s="50" t="n"/>
      <c r="W12" s="51" t="n"/>
      <c r="X12" s="1711" t="n"/>
      <c r="Y12" s="53" t="n"/>
      <c r="Z12" s="1712" t="inlineStr">
        <is>
          <t>февраль</t>
        </is>
      </c>
      <c r="AA12" s="50" t="n"/>
      <c r="AB12" s="51" t="n"/>
      <c r="AC12" s="1714" t="n"/>
      <c r="AD12" s="1712" t="inlineStr">
        <is>
          <t>март</t>
        </is>
      </c>
      <c r="AE12" s="50" t="n"/>
      <c r="AF12" s="50" t="n"/>
      <c r="AG12" s="51" t="n"/>
      <c r="AH12" s="1714" t="n"/>
      <c r="AI12" s="1712" t="inlineStr">
        <is>
          <t>апрель</t>
        </is>
      </c>
      <c r="AJ12" s="50" t="n"/>
      <c r="AK12" s="51" t="n"/>
      <c r="AL12" s="1714" t="n"/>
      <c r="AM12" s="1712" t="inlineStr">
        <is>
          <t>май</t>
        </is>
      </c>
      <c r="AN12" s="50" t="n"/>
      <c r="AO12" s="50" t="n"/>
      <c r="AP12" s="51" t="n"/>
      <c r="AQ12" s="1712" t="inlineStr">
        <is>
          <t>июнь</t>
        </is>
      </c>
      <c r="AR12" s="50" t="n"/>
      <c r="AS12" s="50" t="n"/>
      <c r="AT12" s="51" t="n"/>
      <c r="AU12" s="1711" t="n"/>
      <c r="AV12" s="53" t="n"/>
      <c r="AW12" s="1712" t="inlineStr">
        <is>
          <t>июль</t>
        </is>
      </c>
      <c r="AX12" s="50" t="n"/>
      <c r="AY12" s="51" t="n"/>
      <c r="AZ12" s="1713" t="n"/>
      <c r="BA12" s="1712" t="inlineStr">
        <is>
          <t>август</t>
        </is>
      </c>
      <c r="BB12" s="50" t="n"/>
      <c r="BC12" s="50" t="n"/>
      <c r="BD12" s="51" t="n"/>
      <c r="BE12" s="914" t="inlineStr">
        <is>
          <t>Самостоятельная работа по изучению дисциплин учебного плана</t>
        </is>
      </c>
      <c r="BF12" s="305" t="inlineStr">
        <is>
          <t>Установочная сессия</t>
        </is>
      </c>
      <c r="BG12" s="2739" t="inlineStr">
        <is>
          <t>Лабораторно-экзаменационная сессия</t>
        </is>
      </c>
      <c r="BH12" s="2739" t="inlineStr">
        <is>
          <t>Производственные практики</t>
        </is>
      </c>
      <c r="BI12" s="305" t="inlineStr">
        <is>
          <t>Магистерская диссертация</t>
        </is>
      </c>
      <c r="BJ12" s="305" t="inlineStr">
        <is>
          <t>Итоговая аттестация</t>
        </is>
      </c>
      <c r="BK12" s="306" t="inlineStr">
        <is>
          <t>Всего</t>
        </is>
      </c>
      <c r="BL12" s="25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</row>
    <row r="13">
      <c r="A13" s="307" t="n"/>
      <c r="B13" s="2741" t="n">
        <v>1</v>
      </c>
      <c r="C13" s="2742" t="n">
        <v>8</v>
      </c>
      <c r="D13" s="2742" t="n">
        <v>15</v>
      </c>
      <c r="E13" s="2742" t="n">
        <v>22</v>
      </c>
      <c r="F13" s="2743" t="n">
        <v>29</v>
      </c>
      <c r="G13" s="2742" t="n">
        <v>6</v>
      </c>
      <c r="H13" s="2742" t="n">
        <v>13</v>
      </c>
      <c r="I13" s="2742" t="n">
        <v>20</v>
      </c>
      <c r="J13" s="2743" t="n">
        <v>27</v>
      </c>
      <c r="K13" s="2742" t="n">
        <v>3</v>
      </c>
      <c r="L13" s="2742" t="n">
        <v>10</v>
      </c>
      <c r="M13" s="2742" t="n">
        <v>17</v>
      </c>
      <c r="N13" s="2742" t="n">
        <v>24</v>
      </c>
      <c r="O13" s="2742" t="n">
        <v>1</v>
      </c>
      <c r="P13" s="2742" t="n">
        <v>8</v>
      </c>
      <c r="Q13" s="2742" t="n">
        <v>15</v>
      </c>
      <c r="R13" s="2742" t="n">
        <v>22</v>
      </c>
      <c r="S13" s="2743" t="n">
        <v>29</v>
      </c>
      <c r="T13" s="2742" t="n">
        <v>5</v>
      </c>
      <c r="U13" s="2742" t="n">
        <v>12</v>
      </c>
      <c r="V13" s="2742" t="n"/>
      <c r="W13" s="2742" t="n">
        <v>19</v>
      </c>
      <c r="X13" s="2743" t="n">
        <v>26</v>
      </c>
      <c r="Y13" s="139" t="n"/>
      <c r="Z13" s="2742" t="n">
        <v>2</v>
      </c>
      <c r="AA13" s="2742" t="n">
        <v>9</v>
      </c>
      <c r="AB13" s="2742" t="n">
        <v>16</v>
      </c>
      <c r="AC13" s="2743" t="n">
        <v>23</v>
      </c>
      <c r="AD13" s="2742" t="n">
        <v>2</v>
      </c>
      <c r="AE13" s="2742" t="n">
        <v>9</v>
      </c>
      <c r="AF13" s="2742" t="n">
        <v>16</v>
      </c>
      <c r="AG13" s="2742" t="n">
        <v>23</v>
      </c>
      <c r="AH13" s="2743" t="n">
        <v>30</v>
      </c>
      <c r="AI13" s="2742" t="n">
        <v>6</v>
      </c>
      <c r="AJ13" s="2742" t="n">
        <v>13</v>
      </c>
      <c r="AK13" s="2742" t="n">
        <v>20</v>
      </c>
      <c r="AL13" s="2743" t="n">
        <v>27</v>
      </c>
      <c r="AM13" s="2742" t="n">
        <v>4</v>
      </c>
      <c r="AN13" s="2742" t="n">
        <v>11</v>
      </c>
      <c r="AO13" s="2742" t="n">
        <v>18</v>
      </c>
      <c r="AP13" s="2742" t="n">
        <v>25</v>
      </c>
      <c r="AQ13" s="2742" t="n">
        <v>1</v>
      </c>
      <c r="AR13" s="2742" t="n">
        <v>8</v>
      </c>
      <c r="AS13" s="2742" t="n">
        <v>15</v>
      </c>
      <c r="AT13" s="2742" t="n">
        <v>22</v>
      </c>
      <c r="AU13" s="2743" t="n">
        <v>29</v>
      </c>
      <c r="AV13" s="139" t="n"/>
      <c r="AW13" s="2742" t="n">
        <v>6</v>
      </c>
      <c r="AX13" s="2742" t="n">
        <v>13</v>
      </c>
      <c r="AY13" s="2742" t="n">
        <v>20</v>
      </c>
      <c r="AZ13" s="2743" t="n">
        <v>27</v>
      </c>
      <c r="BA13" s="2742" t="n">
        <v>3</v>
      </c>
      <c r="BB13" s="2742" t="n">
        <v>10</v>
      </c>
      <c r="BC13" s="2742" t="n">
        <v>17</v>
      </c>
      <c r="BD13" s="2744" t="n">
        <v>24</v>
      </c>
      <c r="BE13" s="59" t="n"/>
      <c r="BF13" s="64" t="n"/>
      <c r="BG13" s="116" t="n"/>
      <c r="BH13" s="116" t="n"/>
      <c r="BI13" s="64" t="n"/>
      <c r="BJ13" s="64" t="n"/>
      <c r="BK13" s="64" t="n"/>
      <c r="BL13" s="25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</row>
    <row r="14">
      <c r="A14" s="307" t="n"/>
      <c r="B14" s="2745" t="n">
        <v>7</v>
      </c>
      <c r="C14" s="2746" t="n">
        <v>14</v>
      </c>
      <c r="D14" s="2746" t="n">
        <v>21</v>
      </c>
      <c r="E14" s="2746" t="n">
        <v>28</v>
      </c>
      <c r="F14" s="2746" t="n">
        <v>5</v>
      </c>
      <c r="G14" s="2746" t="n">
        <v>12</v>
      </c>
      <c r="H14" s="2746" t="n">
        <v>19</v>
      </c>
      <c r="I14" s="2746" t="n">
        <v>26</v>
      </c>
      <c r="J14" s="2746" t="n">
        <v>2</v>
      </c>
      <c r="K14" s="2746" t="n">
        <v>9</v>
      </c>
      <c r="L14" s="2746" t="n">
        <v>16</v>
      </c>
      <c r="M14" s="2746" t="n">
        <v>23</v>
      </c>
      <c r="N14" s="2746" t="n">
        <v>30</v>
      </c>
      <c r="O14" s="2746" t="n">
        <v>7</v>
      </c>
      <c r="P14" s="2746" t="n">
        <v>14</v>
      </c>
      <c r="Q14" s="2746" t="n">
        <v>21</v>
      </c>
      <c r="R14" s="2746" t="n">
        <v>28</v>
      </c>
      <c r="S14" s="2746" t="n">
        <v>4</v>
      </c>
      <c r="T14" s="2746" t="n">
        <v>11</v>
      </c>
      <c r="U14" s="2746" t="n">
        <v>18</v>
      </c>
      <c r="V14" s="2746" t="n"/>
      <c r="W14" s="2746" t="n">
        <v>25</v>
      </c>
      <c r="X14" s="2746" t="n">
        <v>1</v>
      </c>
      <c r="Y14" s="62" t="n"/>
      <c r="Z14" s="2746" t="n">
        <v>8</v>
      </c>
      <c r="AA14" s="2746" t="n">
        <v>15</v>
      </c>
      <c r="AB14" s="2746" t="n">
        <v>22</v>
      </c>
      <c r="AC14" s="2746" t="n">
        <v>1</v>
      </c>
      <c r="AD14" s="2746" t="n">
        <v>8</v>
      </c>
      <c r="AE14" s="2746" t="n">
        <v>15</v>
      </c>
      <c r="AF14" s="2746" t="n">
        <v>22</v>
      </c>
      <c r="AG14" s="2746" t="n">
        <v>29</v>
      </c>
      <c r="AH14" s="2746" t="n">
        <v>5</v>
      </c>
      <c r="AI14" s="2746" t="n">
        <v>12</v>
      </c>
      <c r="AJ14" s="2746" t="n">
        <v>19</v>
      </c>
      <c r="AK14" s="2746" t="n">
        <v>26</v>
      </c>
      <c r="AL14" s="2746" t="n">
        <v>3</v>
      </c>
      <c r="AM14" s="2746" t="n">
        <v>10</v>
      </c>
      <c r="AN14" s="2746" t="n">
        <v>17</v>
      </c>
      <c r="AO14" s="2746" t="n">
        <v>24</v>
      </c>
      <c r="AP14" s="2746" t="n">
        <v>31</v>
      </c>
      <c r="AQ14" s="2746" t="n">
        <v>7</v>
      </c>
      <c r="AR14" s="2746" t="n">
        <v>14</v>
      </c>
      <c r="AS14" s="2746" t="n">
        <v>21</v>
      </c>
      <c r="AT14" s="2746" t="n">
        <v>28</v>
      </c>
      <c r="AU14" s="2746" t="n">
        <v>5</v>
      </c>
      <c r="AV14" s="62" t="n"/>
      <c r="AW14" s="2746" t="n">
        <v>12</v>
      </c>
      <c r="AX14" s="2746" t="n">
        <v>19</v>
      </c>
      <c r="AY14" s="2746" t="n">
        <v>26</v>
      </c>
      <c r="AZ14" s="2746" t="n">
        <v>2</v>
      </c>
      <c r="BA14" s="2748" t="n">
        <v>9</v>
      </c>
      <c r="BB14" s="2748" t="n">
        <v>16</v>
      </c>
      <c r="BC14" s="2748" t="n">
        <v>23</v>
      </c>
      <c r="BD14" s="2749" t="n">
        <v>31</v>
      </c>
      <c r="BE14" s="59" t="n"/>
      <c r="BF14" s="64" t="n"/>
      <c r="BG14" s="116" t="n"/>
      <c r="BH14" s="116" t="n"/>
      <c r="BI14" s="64" t="n"/>
      <c r="BJ14" s="64" t="n"/>
      <c r="BK14" s="64" t="n"/>
      <c r="BL14" s="296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</row>
    <row r="15">
      <c r="A15" s="320" t="n"/>
      <c r="B15" s="321" t="n">
        <v>1</v>
      </c>
      <c r="C15" s="322" t="n">
        <v>2</v>
      </c>
      <c r="D15" s="322" t="n">
        <v>3</v>
      </c>
      <c r="E15" s="322" t="n">
        <v>4</v>
      </c>
      <c r="F15" s="322" t="n">
        <v>5</v>
      </c>
      <c r="G15" s="322" t="n">
        <v>6</v>
      </c>
      <c r="H15" s="322" t="n">
        <v>7</v>
      </c>
      <c r="I15" s="322" t="n">
        <v>8</v>
      </c>
      <c r="J15" s="322" t="n">
        <v>9</v>
      </c>
      <c r="K15" s="322" t="n">
        <v>10</v>
      </c>
      <c r="L15" s="322" t="n">
        <v>11</v>
      </c>
      <c r="M15" s="322" t="n">
        <v>12</v>
      </c>
      <c r="N15" s="322" t="n">
        <v>13</v>
      </c>
      <c r="O15" s="322" t="n">
        <v>14</v>
      </c>
      <c r="P15" s="322" t="n">
        <v>15</v>
      </c>
      <c r="Q15" s="322" t="n">
        <v>16</v>
      </c>
      <c r="R15" s="322" t="n">
        <v>17</v>
      </c>
      <c r="S15" s="322" t="n">
        <v>18</v>
      </c>
      <c r="T15" s="322" t="n">
        <v>19</v>
      </c>
      <c r="U15" s="322" t="n">
        <v>20</v>
      </c>
      <c r="V15" s="322" t="n"/>
      <c r="W15" s="322" t="n">
        <v>21</v>
      </c>
      <c r="X15" s="322" t="n">
        <v>22</v>
      </c>
      <c r="Y15" s="70" t="n"/>
      <c r="Z15" s="322" t="n">
        <v>23</v>
      </c>
      <c r="AA15" s="322" t="n">
        <v>24</v>
      </c>
      <c r="AB15" s="322" t="n">
        <v>25</v>
      </c>
      <c r="AC15" s="322" t="n">
        <v>26</v>
      </c>
      <c r="AD15" s="322" t="n">
        <v>27</v>
      </c>
      <c r="AE15" s="322" t="n">
        <v>28</v>
      </c>
      <c r="AF15" s="322" t="n">
        <v>29</v>
      </c>
      <c r="AG15" s="322" t="n">
        <v>30</v>
      </c>
      <c r="AH15" s="322" t="n">
        <v>31</v>
      </c>
      <c r="AI15" s="322" t="n">
        <v>32</v>
      </c>
      <c r="AJ15" s="322" t="n">
        <v>33</v>
      </c>
      <c r="AK15" s="322" t="n">
        <v>34</v>
      </c>
      <c r="AL15" s="322" t="n">
        <v>35</v>
      </c>
      <c r="AM15" s="322" t="n">
        <v>36</v>
      </c>
      <c r="AN15" s="322" t="n">
        <v>37</v>
      </c>
      <c r="AO15" s="322" t="n">
        <v>38</v>
      </c>
      <c r="AP15" s="322" t="n">
        <v>39</v>
      </c>
      <c r="AQ15" s="322" t="n">
        <v>40</v>
      </c>
      <c r="AR15" s="322" t="n">
        <v>41</v>
      </c>
      <c r="AS15" s="322" t="n">
        <v>42</v>
      </c>
      <c r="AT15" s="322" t="n">
        <v>43</v>
      </c>
      <c r="AU15" s="322" t="n">
        <v>44</v>
      </c>
      <c r="AV15" s="70" t="n"/>
      <c r="AW15" s="322" t="n">
        <v>45</v>
      </c>
      <c r="AX15" s="322" t="n">
        <v>46</v>
      </c>
      <c r="AY15" s="322" t="n">
        <v>47</v>
      </c>
      <c r="AZ15" s="322" t="n">
        <v>48</v>
      </c>
      <c r="BA15" s="322" t="n">
        <v>49</v>
      </c>
      <c r="BB15" s="322" t="n">
        <v>50</v>
      </c>
      <c r="BC15" s="322" t="n">
        <v>51</v>
      </c>
      <c r="BD15" s="324" t="n">
        <v>52</v>
      </c>
      <c r="BE15" s="72" t="n"/>
      <c r="BF15" s="73" t="n"/>
      <c r="BG15" s="325" t="n"/>
      <c r="BH15" s="325" t="n"/>
      <c r="BI15" s="73" t="n"/>
      <c r="BJ15" s="73" t="n"/>
      <c r="BK15" s="73" t="n"/>
      <c r="BL15" s="6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</row>
    <row r="16">
      <c r="A16" s="326" t="inlineStr">
        <is>
          <t>I</t>
        </is>
      </c>
      <c r="B16" s="327" t="n"/>
      <c r="C16" s="328" t="inlineStr">
        <is>
          <t>+</t>
        </is>
      </c>
      <c r="D16" s="327" t="n"/>
      <c r="E16" s="327" t="n"/>
      <c r="F16" s="327" t="n"/>
      <c r="G16" s="327" t="n"/>
      <c r="H16" s="327" t="n"/>
      <c r="I16" s="327" t="n"/>
      <c r="J16" s="327" t="n"/>
      <c r="K16" s="327" t="n"/>
      <c r="L16" s="327" t="n"/>
      <c r="M16" s="327" t="n"/>
      <c r="N16" s="327" t="n"/>
      <c r="O16" s="327" t="n"/>
      <c r="P16" s="327" t="n"/>
      <c r="Q16" s="327" t="n"/>
      <c r="R16" s="327" t="n"/>
      <c r="S16" s="327" t="n"/>
      <c r="T16" s="329" t="n"/>
      <c r="U16" s="329" t="inlineStr">
        <is>
          <t>:</t>
        </is>
      </c>
      <c r="V16" s="4360" t="n"/>
      <c r="W16" s="329" t="inlineStr">
        <is>
          <t>:</t>
        </is>
      </c>
      <c r="X16" s="330" t="n"/>
      <c r="Y16" s="124" t="n"/>
      <c r="Z16" s="329" t="n"/>
      <c r="AA16" s="332" t="n"/>
      <c r="AB16" s="333" t="n"/>
      <c r="AC16" s="332" t="n"/>
      <c r="AD16" s="332" t="n"/>
      <c r="AE16" s="332" t="n"/>
      <c r="AF16" s="332" t="n"/>
      <c r="AG16" s="332" t="n"/>
      <c r="AH16" s="332" t="n"/>
      <c r="AI16" s="332" t="n"/>
      <c r="AJ16" s="332" t="n"/>
      <c r="AK16" s="332" t="n"/>
      <c r="AL16" s="332" t="n"/>
      <c r="AM16" s="332" t="n"/>
      <c r="AN16" s="332" t="n"/>
      <c r="AO16" s="332" t="n"/>
      <c r="AP16" s="329" t="n"/>
      <c r="AQ16" s="329" t="inlineStr">
        <is>
          <t>:</t>
        </is>
      </c>
      <c r="AR16" s="329" t="inlineStr">
        <is>
          <t>:</t>
        </is>
      </c>
      <c r="AS16" s="329" t="n"/>
      <c r="AT16" s="329" t="n"/>
      <c r="AU16" s="330" t="n"/>
      <c r="AV16" s="124" t="n"/>
      <c r="AW16" s="329" t="n"/>
      <c r="AX16" s="329" t="n"/>
      <c r="AY16" s="329" t="n"/>
      <c r="AZ16" s="329" t="n"/>
      <c r="BA16" s="329" t="n"/>
      <c r="BB16" s="329" t="n"/>
      <c r="BC16" s="329" t="n"/>
      <c r="BD16" s="329" t="n"/>
      <c r="BE16" s="335" t="n">
        <v>47</v>
      </c>
      <c r="BF16" s="329" t="n">
        <v>1</v>
      </c>
      <c r="BG16" s="334" t="n">
        <v>4</v>
      </c>
      <c r="BH16" s="330" t="n"/>
      <c r="BI16" s="330" t="n"/>
      <c r="BJ16" s="330" t="n"/>
      <c r="BK16" s="330">
        <f>BE16+BF16+BG16+BH16+BI16+BJ16</f>
        <v/>
      </c>
      <c r="BL16" s="347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</row>
    <row r="17">
      <c r="A17" s="1649" t="inlineStr">
        <is>
          <t>II</t>
        </is>
      </c>
      <c r="B17" s="2360" t="n"/>
      <c r="C17" s="2360" t="n"/>
      <c r="D17" s="2360" t="n"/>
      <c r="E17" s="2360" t="n"/>
      <c r="F17" s="2360" t="n"/>
      <c r="G17" s="2360" t="n"/>
      <c r="H17" s="2360" t="n"/>
      <c r="I17" s="2360" t="n"/>
      <c r="J17" s="589" t="inlineStr">
        <is>
          <t>Х</t>
        </is>
      </c>
      <c r="K17" s="589" t="inlineStr">
        <is>
          <t>Х</t>
        </is>
      </c>
      <c r="L17" s="589" t="inlineStr">
        <is>
          <t>:</t>
        </is>
      </c>
      <c r="M17" s="589" t="inlineStr">
        <is>
          <t>:</t>
        </is>
      </c>
      <c r="N17" s="1875" t="inlineStr">
        <is>
          <t>/</t>
        </is>
      </c>
      <c r="O17" s="1875" t="inlineStr">
        <is>
          <t>/</t>
        </is>
      </c>
      <c r="P17" s="1875" t="inlineStr">
        <is>
          <t>/</t>
        </is>
      </c>
      <c r="Q17" s="1875" t="inlineStr">
        <is>
          <t>/</t>
        </is>
      </c>
      <c r="R17" s="1875" t="inlineStr">
        <is>
          <t>/</t>
        </is>
      </c>
      <c r="S17" s="1875" t="inlineStr">
        <is>
          <t>/</t>
        </is>
      </c>
      <c r="T17" s="1875" t="inlineStr">
        <is>
          <t>/</t>
        </is>
      </c>
      <c r="U17" s="1875" t="inlineStr">
        <is>
          <t>/</t>
        </is>
      </c>
      <c r="V17" s="1875" t="n"/>
      <c r="W17" s="589" t="inlineStr">
        <is>
          <t>//</t>
        </is>
      </c>
      <c r="X17" s="341" t="inlineStr">
        <is>
          <t>//</t>
        </is>
      </c>
      <c r="Y17" s="1876" t="n"/>
      <c r="Z17" s="589" t="n"/>
      <c r="AA17" s="194" t="n"/>
      <c r="AB17" s="194" t="n"/>
      <c r="AC17" s="194" t="n"/>
      <c r="AD17" s="194" t="n"/>
      <c r="AE17" s="194" t="n"/>
      <c r="AF17" s="194" t="n"/>
      <c r="AG17" s="194" t="n"/>
      <c r="AH17" s="194" t="n"/>
      <c r="AI17" s="194" t="n"/>
      <c r="AJ17" s="194" t="n"/>
      <c r="AK17" s="194" t="n"/>
      <c r="AL17" s="194" t="n"/>
      <c r="AM17" s="194" t="n"/>
      <c r="AN17" s="194" t="n"/>
      <c r="AO17" s="194" t="n"/>
      <c r="AP17" s="194" t="n"/>
      <c r="AQ17" s="194" t="n"/>
      <c r="AR17" s="194" t="n"/>
      <c r="AS17" s="194" t="n"/>
      <c r="AT17" s="194" t="n"/>
      <c r="AU17" s="194" t="n"/>
      <c r="AV17" s="194" t="n"/>
      <c r="AW17" s="194" t="n"/>
      <c r="AX17" s="194" t="n"/>
      <c r="AY17" s="194" t="n"/>
      <c r="AZ17" s="194" t="n"/>
      <c r="BA17" s="194" t="n"/>
      <c r="BB17" s="194" t="n"/>
      <c r="BC17" s="194" t="n"/>
      <c r="BD17" s="1059" t="n"/>
      <c r="BE17" s="343" t="n">
        <v>8</v>
      </c>
      <c r="BF17" s="589" t="n"/>
      <c r="BG17" s="588" t="n">
        <v>2</v>
      </c>
      <c r="BH17" s="588" t="n">
        <v>2</v>
      </c>
      <c r="BI17" s="588" t="n">
        <v>8</v>
      </c>
      <c r="BJ17" s="588" t="n">
        <v>2</v>
      </c>
      <c r="BK17" s="589">
        <f>BE17+BF17+BG17+BH17+BI17+BJ17</f>
        <v/>
      </c>
      <c r="BL17" s="347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</row>
    <row r="18">
      <c r="A18" s="346" t="n"/>
      <c r="B18" s="347" t="n"/>
      <c r="C18" s="347" t="n"/>
      <c r="D18" s="347" t="n"/>
      <c r="E18" s="347" t="n"/>
      <c r="F18" s="347" t="n"/>
      <c r="G18" s="347" t="n"/>
      <c r="H18" s="347" t="n"/>
      <c r="I18" s="347" t="n"/>
      <c r="J18" s="347" t="n"/>
      <c r="K18" s="347" t="n"/>
      <c r="L18" s="347" t="n"/>
      <c r="M18" s="347" t="n"/>
      <c r="N18" s="347" t="n"/>
      <c r="O18" s="347" t="n"/>
      <c r="P18" s="347" t="n"/>
      <c r="Q18" s="347" t="n"/>
      <c r="R18" s="347" t="n"/>
      <c r="S18" s="347" t="n"/>
      <c r="T18" s="347" t="n"/>
      <c r="U18" s="347" t="n"/>
      <c r="V18" s="347" t="n"/>
      <c r="W18" s="347" t="n"/>
      <c r="X18" s="347" t="n"/>
      <c r="Y18" s="347" t="n"/>
      <c r="Z18" s="346" t="n"/>
      <c r="AA18" s="346" t="n"/>
      <c r="AB18" s="75" t="n"/>
      <c r="AC18" s="346" t="n"/>
      <c r="AD18" s="346" t="n"/>
      <c r="AE18" s="346" t="n"/>
      <c r="AF18" s="346" t="n"/>
      <c r="AG18" s="346" t="n"/>
      <c r="AH18" s="346" t="n"/>
      <c r="AI18" s="346" t="n"/>
      <c r="AJ18" s="346" t="n"/>
      <c r="AK18" s="346" t="n"/>
      <c r="AL18" s="346" t="n"/>
      <c r="AM18" s="346" t="n"/>
      <c r="AN18" s="346" t="n"/>
      <c r="AO18" s="346" t="n"/>
      <c r="AP18" s="346" t="n"/>
      <c r="AQ18" s="346" t="n"/>
      <c r="AR18" s="346" t="n"/>
      <c r="AS18" s="346" t="n"/>
      <c r="AT18" s="346" t="n"/>
      <c r="AU18" s="346" t="n"/>
      <c r="AV18" s="346" t="n"/>
      <c r="AW18" s="346" t="n"/>
      <c r="AX18" s="346" t="n"/>
      <c r="AY18" s="346" t="n"/>
      <c r="AZ18" s="346" t="n"/>
      <c r="BA18" s="346" t="n"/>
      <c r="BB18" s="346" t="n"/>
      <c r="BC18" s="346" t="n"/>
      <c r="BD18" s="346" t="n"/>
      <c r="BE18" s="940">
        <f>BE16+BE17</f>
        <v/>
      </c>
      <c r="BF18" s="940">
        <f>BF16+BF17</f>
        <v/>
      </c>
      <c r="BG18" s="1461">
        <f>BG16+BG17</f>
        <v/>
      </c>
      <c r="BH18" s="940">
        <f>BH16+BH17</f>
        <v/>
      </c>
      <c r="BI18" s="940">
        <f>BI16+BI17</f>
        <v/>
      </c>
      <c r="BJ18" s="940">
        <f>BJ16+BJ17</f>
        <v/>
      </c>
      <c r="BK18" s="940">
        <f>BK16+BK17</f>
        <v/>
      </c>
      <c r="BL18" s="88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</row>
    <row r="19">
      <c r="A19" s="94" t="n"/>
      <c r="B19" s="91" t="inlineStr">
        <is>
          <t>Обозначения:</t>
        </is>
      </c>
      <c r="C19" s="92" t="n"/>
      <c r="D19" s="91" t="n"/>
      <c r="E19" s="91" t="n"/>
      <c r="F19" s="91" t="n"/>
      <c r="G19" s="92" t="n"/>
      <c r="H19" s="350" t="n"/>
      <c r="I19" s="94" t="inlineStr">
        <is>
          <t>−</t>
        </is>
      </c>
      <c r="J19" s="351" t="inlineStr">
        <is>
          <t>самостоятельная работа по изучению дисциплин учебного плана</t>
        </is>
      </c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92" t="n"/>
      <c r="AA19" s="487" t="n"/>
      <c r="AB19" s="487" t="n"/>
      <c r="AC19" s="352" t="inlineStr">
        <is>
          <t>Х</t>
        </is>
      </c>
      <c r="AD19" s="94" t="inlineStr">
        <is>
          <t>−</t>
        </is>
      </c>
      <c r="AE19" s="91" t="inlineStr">
        <is>
          <t>производственная практика</t>
        </is>
      </c>
      <c r="AF19" s="90" t="n"/>
      <c r="AG19" s="90" t="n"/>
      <c r="AH19" s="90" t="n"/>
      <c r="AI19" s="90" t="n"/>
      <c r="AJ19" s="90" t="n"/>
      <c r="AK19" s="92" t="n"/>
      <c r="AL19" s="92" t="n"/>
      <c r="AM19" s="92" t="n"/>
      <c r="AN19" s="92" t="n"/>
      <c r="AO19" s="487" t="n"/>
      <c r="AP19" s="487" t="n"/>
      <c r="AQ19" s="353" t="inlineStr">
        <is>
          <t>//</t>
        </is>
      </c>
      <c r="AR19" s="94" t="inlineStr">
        <is>
          <t>−</t>
        </is>
      </c>
      <c r="AS19" s="91" t="inlineStr">
        <is>
          <t>итоговая аттестация</t>
        </is>
      </c>
      <c r="AT19" s="91" t="n"/>
      <c r="AU19" s="91" t="n"/>
      <c r="AV19" s="91" t="n"/>
      <c r="AW19" s="91" t="n"/>
      <c r="AX19" s="91" t="n"/>
      <c r="AY19" s="92" t="n"/>
      <c r="AZ19" s="92" t="n"/>
      <c r="BA19" s="92" t="n"/>
      <c r="BB19" s="91" t="n"/>
      <c r="BC19" s="91" t="n"/>
      <c r="BD19" s="97" t="n"/>
      <c r="BE19" s="14" t="n"/>
      <c r="BF19" s="14" t="n"/>
      <c r="BG19" s="14" t="n"/>
      <c r="BH19" s="14" t="n"/>
      <c r="BI19" s="14" t="n"/>
      <c r="BJ19" s="90" t="n"/>
      <c r="BK19" s="90" t="n"/>
      <c r="BL19" s="1" t="n"/>
      <c r="BM19" s="90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</row>
    <row r="20">
      <c r="A20" s="94" t="n"/>
      <c r="B20" s="91" t="n"/>
      <c r="C20" s="92" t="n"/>
      <c r="D20" s="91" t="n"/>
      <c r="E20" s="91" t="n"/>
      <c r="F20" s="91" t="n"/>
      <c r="G20" s="92" t="n"/>
      <c r="H20" s="94" t="n"/>
      <c r="I20" s="94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92" t="n"/>
      <c r="AA20" s="487" t="n"/>
      <c r="AB20" s="487" t="n"/>
      <c r="AC20" s="14" t="n"/>
      <c r="AD20" s="94" t="n"/>
      <c r="AE20" s="91" t="n"/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487" t="n"/>
      <c r="AP20" s="487" t="n"/>
      <c r="AQ20" s="354" t="n"/>
      <c r="AR20" s="94" t="n"/>
      <c r="AS20" s="91" t="n"/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1" t="n"/>
      <c r="BD20" s="97" t="n"/>
      <c r="BE20" s="14" t="n"/>
      <c r="BF20" s="14" t="n"/>
      <c r="BG20" s="14" t="n"/>
      <c r="BH20" s="14" t="n"/>
      <c r="BI20" s="14" t="n"/>
      <c r="BJ20" s="14" t="n"/>
      <c r="BK20" s="90" t="n"/>
      <c r="BL20" s="1" t="n"/>
      <c r="BM20" s="90" t="n"/>
      <c r="BN20" s="90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</row>
    <row r="21">
      <c r="A21" s="91" t="n"/>
      <c r="B21" s="91" t="n"/>
      <c r="C21" s="92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1" t="n"/>
      <c r="T21" s="92" t="n"/>
      <c r="U21" s="92" t="n"/>
      <c r="V21" s="92" t="n"/>
      <c r="W21" s="92" t="n"/>
      <c r="X21" s="92" t="n"/>
      <c r="Y21" s="92" t="n"/>
      <c r="Z21" s="92" t="n"/>
      <c r="AA21" s="487" t="n"/>
      <c r="AB21" s="487" t="n"/>
      <c r="AC21" s="91" t="n"/>
      <c r="AD21" s="91" t="n"/>
      <c r="AE21" s="91" t="n"/>
      <c r="AF21" s="90" t="n"/>
      <c r="AG21" s="90" t="n"/>
      <c r="AH21" s="90" t="n"/>
      <c r="AI21" s="90" t="n"/>
      <c r="AJ21" s="90" t="n"/>
      <c r="AK21" s="91" t="n"/>
      <c r="AL21" s="91" t="n"/>
      <c r="AM21" s="92" t="n"/>
      <c r="AN21" s="92" t="n"/>
      <c r="AO21" s="487" t="n"/>
      <c r="AP21" s="487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2" t="n"/>
      <c r="BB21" s="91" t="n"/>
      <c r="BC21" s="91" t="n"/>
      <c r="BD21" s="91" t="n"/>
      <c r="BE21" s="1450" t="n"/>
      <c r="BF21" s="94" t="n"/>
      <c r="BG21" s="94" t="n"/>
      <c r="BH21" s="92" t="n"/>
      <c r="BI21" s="92" t="n"/>
      <c r="BJ21" s="92" t="n"/>
      <c r="BK21" s="90" t="n"/>
      <c r="BL21" s="1" t="n"/>
      <c r="BM21" s="90" t="n"/>
      <c r="BN21" s="90" t="n"/>
      <c r="BO21" s="90" t="n"/>
      <c r="BP21" s="9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</row>
    <row r="22">
      <c r="A22" s="91" t="n"/>
      <c r="B22" s="91" t="n"/>
      <c r="C22" s="91" t="n"/>
      <c r="D22" s="91" t="n"/>
      <c r="E22" s="91" t="n"/>
      <c r="F22" s="91" t="n"/>
      <c r="G22" s="92" t="n"/>
      <c r="H22" s="352" t="inlineStr">
        <is>
          <t>:</t>
        </is>
      </c>
      <c r="I22" s="94" t="inlineStr">
        <is>
          <t>−</t>
        </is>
      </c>
      <c r="J22" s="351" t="inlineStr">
        <is>
          <t>лабораторно-экзаменационная сессия (ЛЭС)</t>
        </is>
      </c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92" t="n"/>
      <c r="Y22" s="92" t="n"/>
      <c r="Z22" s="92" t="n"/>
      <c r="AA22" s="487" t="n"/>
      <c r="AB22" s="487" t="n"/>
      <c r="AC22" s="353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0" t="n"/>
      <c r="AG22" s="90" t="n"/>
      <c r="AH22" s="90" t="n"/>
      <c r="AI22" s="90" t="n"/>
      <c r="AJ22" s="90" t="n"/>
      <c r="AK22" s="92" t="n"/>
      <c r="AL22" s="92" t="n"/>
      <c r="AM22" s="92" t="n"/>
      <c r="AN22" s="92" t="n"/>
      <c r="AO22" s="487" t="n"/>
      <c r="AP22" s="487" t="n"/>
      <c r="AQ22" s="352" t="inlineStr">
        <is>
          <t>+</t>
        </is>
      </c>
      <c r="AR22" s="94" t="inlineStr">
        <is>
          <t>−</t>
        </is>
      </c>
      <c r="AS22" s="91" t="inlineStr">
        <is>
          <t>установочная сессия (УС)</t>
        </is>
      </c>
      <c r="AT22" s="97" t="n"/>
      <c r="AU22" s="97" t="n"/>
      <c r="AV22" s="97" t="n"/>
      <c r="AW22" s="92" t="n"/>
      <c r="AX22" s="90" t="n"/>
      <c r="AY22" s="90" t="n"/>
      <c r="AZ22" s="92" t="n"/>
      <c r="BA22" s="92" t="n"/>
      <c r="BB22" s="91" t="n"/>
      <c r="BC22" s="91" t="n"/>
      <c r="BD22" s="90" t="n"/>
      <c r="BE22" s="94" t="n"/>
      <c r="BF22" s="94" t="n"/>
      <c r="BG22" s="94" t="n"/>
      <c r="BH22" s="92" t="n"/>
      <c r="BI22" s="92" t="n"/>
      <c r="BJ22" s="92" t="n"/>
      <c r="BK22" s="94" t="n"/>
      <c r="BL22" s="1" t="n"/>
      <c r="BM22" s="91" t="n"/>
      <c r="BN22" s="91" t="n"/>
      <c r="BO22" s="91" t="n"/>
      <c r="BP22" s="9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</row>
    <row r="23">
      <c r="A23" s="91" t="n"/>
      <c r="B23" s="91" t="n"/>
      <c r="C23" s="91" t="n"/>
      <c r="D23" s="91" t="n"/>
      <c r="E23" s="91" t="n"/>
      <c r="F23" s="91" t="n"/>
      <c r="G23" s="91" t="n"/>
      <c r="H23" s="91" t="n"/>
      <c r="I23" s="9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2" t="n"/>
      <c r="AI23" s="92" t="n"/>
      <c r="AJ23" s="92" t="n"/>
      <c r="AK23" s="92" t="n"/>
      <c r="AL23" s="92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4" t="n"/>
      <c r="BF23" s="1450" t="n"/>
      <c r="BG23" s="1450" t="n"/>
      <c r="BH23" s="97" t="n"/>
      <c r="BI23" s="97" t="n"/>
      <c r="BJ23" s="97" t="n"/>
      <c r="BK23" s="97" t="n"/>
      <c r="BL23" s="1" t="n"/>
      <c r="BM23" s="91" t="n"/>
      <c r="BN23" s="91" t="n"/>
      <c r="BO23" s="91" t="n"/>
      <c r="BP23" s="9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</row>
    <row r="24">
      <c r="A24" s="266" t="n"/>
      <c r="B24" s="266" t="n"/>
      <c r="C24" s="266" t="n"/>
      <c r="D24" s="266" t="n"/>
      <c r="E24" s="266" t="n"/>
      <c r="F24" s="1861" t="n"/>
      <c r="G24" s="6" t="n"/>
      <c r="H24" s="6" t="n"/>
      <c r="I24" s="6" t="n"/>
      <c r="J24" s="6" t="n"/>
      <c r="K24" s="6" t="n"/>
      <c r="L24" s="6" t="n"/>
      <c r="M24" s="6" t="n"/>
      <c r="N24" s="6" t="n"/>
      <c r="O24" s="6" t="n"/>
      <c r="P24" s="6" t="n"/>
      <c r="Q24" s="6" t="n"/>
      <c r="R24" s="6" t="n"/>
      <c r="S24" s="266" t="n"/>
      <c r="T24" s="266" t="n"/>
      <c r="U24" s="266" t="n"/>
      <c r="V24" s="266" t="n"/>
      <c r="W24" s="266" t="n"/>
      <c r="X24" s="266" t="n"/>
      <c r="Y24" s="266" t="n"/>
      <c r="Z24" s="266" t="n"/>
      <c r="AA24" s="266" t="n"/>
      <c r="AB24" s="1861" t="n"/>
      <c r="AC24" s="1861" t="n"/>
      <c r="AD24" s="6" t="n"/>
      <c r="AE24" s="8" t="n"/>
      <c r="AF24" s="8" t="n"/>
      <c r="AG24" s="593" t="n"/>
      <c r="AH24" s="266" t="n"/>
      <c r="AI24" s="266" t="n"/>
      <c r="AJ24" s="266" t="n"/>
      <c r="AK24" s="266" t="n"/>
      <c r="AL24" s="266" t="n"/>
      <c r="AM24" s="266" t="n"/>
      <c r="AN24" s="266" t="n"/>
      <c r="AO24" s="266" t="n"/>
      <c r="AP24" s="1861" t="n"/>
      <c r="AQ24" s="1861" t="n"/>
      <c r="AR24" s="2025" t="n"/>
      <c r="AS24" s="6" t="n"/>
      <c r="AT24" s="266" t="n"/>
      <c r="AU24" s="266" t="n"/>
      <c r="AV24" s="266" t="n"/>
      <c r="AW24" s="266" t="n"/>
      <c r="AX24" s="266" t="n"/>
      <c r="AY24" s="266" t="n"/>
      <c r="AZ24" s="294" t="n"/>
      <c r="BA24" s="294" t="n"/>
      <c r="BB24" s="2887" t="n"/>
      <c r="BC24" s="2887" t="n"/>
      <c r="BD24" s="2887" t="n"/>
      <c r="BE24" s="2887" t="n"/>
      <c r="BF24" s="2887" t="n"/>
      <c r="BG24" s="2887" t="n"/>
      <c r="BH24" s="294" t="n"/>
      <c r="BI24" s="294" t="n"/>
      <c r="BJ24" s="294" t="n"/>
      <c r="BK24" s="294" t="n"/>
      <c r="BL24" s="25" t="n"/>
      <c r="BM24" s="266" t="n"/>
      <c r="BN24" s="266" t="n"/>
      <c r="BO24" s="266" t="n"/>
      <c r="BP24" s="266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</row>
    <row r="25">
      <c r="A25" s="41" t="n"/>
      <c r="B25" s="20" t="n"/>
      <c r="C25" s="20" t="n"/>
      <c r="D25" s="20" t="n"/>
      <c r="E25" s="20" t="n"/>
      <c r="F25" s="20" t="n"/>
      <c r="G25" s="20" t="n"/>
      <c r="H25" s="20" t="n"/>
      <c r="I25" s="20" t="n"/>
      <c r="J25" s="20" t="n"/>
      <c r="K25" s="20" t="n"/>
      <c r="L25" s="20" t="n"/>
      <c r="M25" s="20" t="n"/>
      <c r="N25" s="20" t="n"/>
      <c r="O25" s="20" t="n"/>
      <c r="P25" s="43" t="inlineStr">
        <is>
          <t>III. План образовательного процесса</t>
        </is>
      </c>
      <c r="Q25" s="44" t="n"/>
      <c r="R25" s="44" t="n"/>
      <c r="S25" s="44" t="n"/>
      <c r="T25" s="44" t="n"/>
      <c r="U25" s="4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  <c r="AH25" s="44" t="n"/>
      <c r="AI25" s="44" t="n"/>
      <c r="AJ25" s="44" t="n"/>
      <c r="AK25" s="44" t="n"/>
      <c r="AL25" s="44" t="n"/>
      <c r="AM25" s="44" t="n"/>
      <c r="AN25" s="44" t="n"/>
      <c r="AO25" s="44" t="n"/>
      <c r="AP25" s="44" t="n"/>
      <c r="AQ25" s="44" t="n"/>
      <c r="AR25" s="44" t="n"/>
      <c r="AS25" s="44" t="n"/>
      <c r="AT25" s="44" t="n"/>
      <c r="AU25" s="20" t="n"/>
      <c r="AV25" s="20" t="n"/>
      <c r="AW25" s="20" t="n"/>
      <c r="AX25" s="20" t="n"/>
      <c r="AY25" s="20" t="n"/>
      <c r="AZ25" s="20" t="n"/>
      <c r="BA25" s="20" t="n"/>
      <c r="BB25" s="20" t="n"/>
      <c r="BC25" s="20" t="n"/>
      <c r="BD25" s="20" t="n"/>
      <c r="BE25" s="20" t="n"/>
      <c r="BF25" s="20" t="n"/>
      <c r="BG25" s="20" t="n"/>
      <c r="BH25" s="20" t="n"/>
      <c r="BI25" s="20" t="n"/>
      <c r="BJ25" s="20" t="n"/>
      <c r="BK25" s="20" t="n"/>
      <c r="BL25" s="41" t="n"/>
      <c r="BM25" s="20" t="n"/>
      <c r="BN25" s="20" t="n"/>
      <c r="BO25" s="20" t="n"/>
      <c r="BP25" s="20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</row>
    <row r="26">
      <c r="A26" s="1733" t="inlineStr">
        <is>
          <t>№
п/п</t>
        </is>
      </c>
      <c r="B26" s="1734" t="n"/>
      <c r="C26" s="103" t="inlineStr">
        <is>
          <t>Название модуля, учебной дисциплины, курсового проекта (курсовой работы)</t>
        </is>
      </c>
      <c r="D26" s="101" t="n"/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4" t="n"/>
      <c r="V26" s="103" t="inlineStr">
        <is>
          <t>№ рег. 
в БГТУ</t>
        </is>
      </c>
      <c r="W26" s="2979" t="inlineStr">
        <is>
          <t>Экзамены</t>
        </is>
      </c>
      <c r="X26" s="1734" t="n"/>
      <c r="Y26" s="2980" t="inlineStr">
        <is>
          <t>Зачеты</t>
        </is>
      </c>
      <c r="Z26" s="1734" t="n"/>
      <c r="AA26" s="2030" t="inlineStr">
        <is>
          <t>Количество академических часов</t>
        </is>
      </c>
      <c r="AB26" s="101" t="n"/>
      <c r="AC26" s="101" t="n"/>
      <c r="AD26" s="101" t="n"/>
      <c r="AE26" s="101" t="n"/>
      <c r="AF26" s="101" t="n"/>
      <c r="AG26" s="101" t="n"/>
      <c r="AH26" s="101" t="n"/>
      <c r="AI26" s="101" t="n"/>
      <c r="AJ26" s="101" t="n"/>
      <c r="AK26" s="101" t="n"/>
      <c r="AL26" s="101" t="n"/>
      <c r="AM26" s="101" t="n"/>
      <c r="AN26" s="104" t="n"/>
      <c r="AO26" s="2752" t="inlineStr">
        <is>
          <t>Распределение по курсам и УС, ЛЭС</t>
        </is>
      </c>
      <c r="AP26" s="108" t="n"/>
      <c r="AQ26" s="108" t="n"/>
      <c r="AR26" s="108" t="n"/>
      <c r="AS26" s="108" t="n"/>
      <c r="AT26" s="108" t="n"/>
      <c r="AU26" s="108" t="n"/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08" t="n"/>
      <c r="BG26" s="108" t="n"/>
      <c r="BH26" s="2066" t="inlineStr">
        <is>
          <t>Код компетенции</t>
        </is>
      </c>
      <c r="BI26" s="411" t="n"/>
      <c r="BJ26" s="411" t="n"/>
      <c r="BK26" s="2322" t="n"/>
      <c r="BL26" s="25" t="n"/>
      <c r="BM26" s="1" t="n"/>
      <c r="BN26" s="1" t="n"/>
      <c r="BO26" s="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  <c r="CN26" s="1" t="n"/>
      <c r="CO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14" t="n"/>
      <c r="V27" s="307" t="n"/>
      <c r="W27" s="112" t="n"/>
      <c r="X27" s="1738" t="n"/>
      <c r="Y27" s="1" t="n"/>
      <c r="Z27" s="1738" t="n"/>
      <c r="AA27" s="2979" t="inlineStr">
        <is>
          <t>Всего</t>
        </is>
      </c>
      <c r="AB27" s="1734" t="n"/>
      <c r="AC27" s="4361" t="inlineStr">
        <is>
          <t>Аудиторных: дневная форма получения образования</t>
        </is>
      </c>
      <c r="AD27" s="1734" t="n"/>
      <c r="AE27" s="3733" t="inlineStr">
        <is>
          <t>Аудиторных: заочная форма получения образования</t>
        </is>
      </c>
      <c r="AF27" s="2322" t="n"/>
      <c r="AG27" s="3319" t="inlineStr">
        <is>
          <t>Из них</t>
        </is>
      </c>
      <c r="AH27" s="108" t="n"/>
      <c r="AI27" s="108" t="n"/>
      <c r="AJ27" s="108" t="n"/>
      <c r="AK27" s="108" t="n"/>
      <c r="AL27" s="108" t="n"/>
      <c r="AM27" s="108" t="n"/>
      <c r="AN27" s="1737" t="n"/>
      <c r="AO27" s="1361" t="inlineStr">
        <is>
          <t>I курс</t>
        </is>
      </c>
      <c r="AP27" s="108" t="n"/>
      <c r="AQ27" s="108" t="n"/>
      <c r="AR27" s="108" t="n"/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48" t="n"/>
      <c r="BB27" s="4362" t="inlineStr">
        <is>
          <t>II курс</t>
        </is>
      </c>
      <c r="BC27" s="108" t="n"/>
      <c r="BD27" s="108" t="n"/>
      <c r="BE27" s="108" t="n"/>
      <c r="BF27" s="108" t="n"/>
      <c r="BG27" s="108" t="n"/>
      <c r="BH27" s="2138" t="n"/>
      <c r="BI27" s="1" t="n"/>
      <c r="BJ27" s="1" t="n"/>
      <c r="BK27" s="701" t="n"/>
      <c r="BL27" s="25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  <c r="CN27" s="1" t="n"/>
      <c r="CO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14" t="n"/>
      <c r="V28" s="307" t="n"/>
      <c r="W28" s="112" t="n"/>
      <c r="X28" s="1738" t="n"/>
      <c r="Y28" s="1" t="n"/>
      <c r="Z28" s="1738" t="n"/>
      <c r="AA28" s="112" t="n"/>
      <c r="AB28" s="1738" t="n"/>
      <c r="AC28" s="116" t="n"/>
      <c r="AD28" s="1738" t="n"/>
      <c r="AE28" s="561" t="n"/>
      <c r="AF28" s="701" t="n"/>
      <c r="AG28" s="3321" t="inlineStr">
        <is>
          <t>Лекции</t>
        </is>
      </c>
      <c r="AH28" s="53" t="n"/>
      <c r="AI28" s="3322" t="inlineStr">
        <is>
          <t>Лабораторные</t>
        </is>
      </c>
      <c r="AJ28" s="53" t="n"/>
      <c r="AK28" s="3322" t="inlineStr">
        <is>
          <t>Практические</t>
        </is>
      </c>
      <c r="AL28" s="53" t="n"/>
      <c r="AM28" s="3322" t="inlineStr">
        <is>
          <t>Семинарские</t>
        </is>
      </c>
      <c r="AN28" s="53" t="n"/>
      <c r="AO28" s="4363" t="inlineStr">
        <is>
          <t>УС 1нед.</t>
        </is>
      </c>
      <c r="AP28" s="4364" t="inlineStr">
        <is>
          <t>1 ЛЭС,</t>
        </is>
      </c>
      <c r="AQ28" s="374" t="n"/>
      <c r="AR28" s="374" t="n"/>
      <c r="AS28" s="374" t="n"/>
      <c r="AT28" s="374" t="n"/>
      <c r="AU28" s="2383" t="n"/>
      <c r="AV28" s="1247" t="inlineStr">
        <is>
          <t>2 ЛЭС,</t>
        </is>
      </c>
      <c r="AW28" s="123" t="n"/>
      <c r="AX28" s="123" t="n"/>
      <c r="AY28" s="123" t="n"/>
      <c r="AZ28" s="123" t="n"/>
      <c r="BA28" s="161" t="n"/>
      <c r="BB28" s="4365" t="inlineStr">
        <is>
          <t>3 ЛЭС,</t>
        </is>
      </c>
      <c r="BC28" s="123" t="n"/>
      <c r="BD28" s="123" t="n"/>
      <c r="BE28" s="123" t="n"/>
      <c r="BF28" s="123" t="n"/>
      <c r="BG28" s="123" t="n"/>
      <c r="BH28" s="2138" t="n"/>
      <c r="BI28" s="1" t="n"/>
      <c r="BJ28" s="1" t="n"/>
      <c r="BK28" s="701" t="n"/>
      <c r="BL28" s="27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14" t="n"/>
      <c r="V29" s="307" t="n"/>
      <c r="W29" s="112" t="n"/>
      <c r="X29" s="1738" t="n"/>
      <c r="Y29" s="1" t="n"/>
      <c r="Z29" s="1738" t="n"/>
      <c r="AA29" s="112" t="n"/>
      <c r="AB29" s="1738" t="n"/>
      <c r="AC29" s="116" t="n"/>
      <c r="AD29" s="1738" t="n"/>
      <c r="AE29" s="561" t="n"/>
      <c r="AF29" s="701" t="n"/>
      <c r="AG29" s="1" t="n"/>
      <c r="AH29" s="115" t="n"/>
      <c r="AI29" s="116" t="n"/>
      <c r="AJ29" s="115" t="n"/>
      <c r="AK29" s="116" t="n"/>
      <c r="AL29" s="115" t="n"/>
      <c r="AM29" s="116" t="n"/>
      <c r="AN29" s="115" t="n"/>
      <c r="AO29" s="307" t="n"/>
      <c r="AP29" s="2551" t="n">
        <v>2</v>
      </c>
      <c r="AQ29" s="131" t="n"/>
      <c r="AR29" s="2391" t="inlineStr">
        <is>
          <t>недели</t>
        </is>
      </c>
      <c r="AS29" s="126" t="n"/>
      <c r="AT29" s="126" t="n"/>
      <c r="AU29" s="1089" t="n"/>
      <c r="AV29" s="2612" t="n">
        <v>2</v>
      </c>
      <c r="AW29" s="131" t="n"/>
      <c r="AX29" s="1315" t="inlineStr">
        <is>
          <t>недели</t>
        </is>
      </c>
      <c r="AY29" s="126" t="n"/>
      <c r="AZ29" s="126" t="n"/>
      <c r="BA29" s="175" t="n"/>
      <c r="BB29" s="1314" t="n">
        <v>2</v>
      </c>
      <c r="BC29" s="126" t="n"/>
      <c r="BD29" s="1314" t="inlineStr">
        <is>
          <t>недели</t>
        </is>
      </c>
      <c r="BE29" s="126" t="n"/>
      <c r="BF29" s="126" t="n"/>
      <c r="BG29" s="126" t="n"/>
      <c r="BH29" s="2138" t="n"/>
      <c r="BI29" s="1" t="n"/>
      <c r="BJ29" s="1" t="n"/>
      <c r="BK29" s="701" t="n"/>
      <c r="BL29" s="27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</row>
    <row r="30">
      <c r="A30" s="1744" t="n"/>
      <c r="B30" s="1745" t="n"/>
      <c r="C30" s="136" t="n"/>
      <c r="D30" s="44" t="n"/>
      <c r="E30" s="44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137" t="n"/>
      <c r="V30" s="368" t="n"/>
      <c r="W30" s="1744" t="n"/>
      <c r="X30" s="1745" t="n"/>
      <c r="Y30" s="1746" t="n"/>
      <c r="Z30" s="1745" t="n"/>
      <c r="AA30" s="1744" t="n"/>
      <c r="AB30" s="1745" t="n"/>
      <c r="AC30" s="1747" t="n"/>
      <c r="AD30" s="1745" t="n"/>
      <c r="AE30" s="3532" t="n"/>
      <c r="AF30" s="2576" t="n"/>
      <c r="AG30" s="1746" t="n"/>
      <c r="AH30" s="1748" t="n"/>
      <c r="AI30" s="1747" t="n"/>
      <c r="AJ30" s="1748" t="n"/>
      <c r="AK30" s="1747" t="n"/>
      <c r="AL30" s="1748" t="n"/>
      <c r="AM30" s="1747" t="n"/>
      <c r="AN30" s="1748" t="n"/>
      <c r="AO30" s="1811" t="inlineStr">
        <is>
          <t>Ауд.часов</t>
        </is>
      </c>
      <c r="AP30" s="2987" t="inlineStr">
        <is>
          <t>Всего часов</t>
        </is>
      </c>
      <c r="AQ30" s="144" t="n"/>
      <c r="AR30" s="2988" t="inlineStr">
        <is>
          <t>Ауд.часов</t>
        </is>
      </c>
      <c r="AS30" s="144" t="n"/>
      <c r="AT30" s="2988" t="inlineStr">
        <is>
          <t>Зач.единиц</t>
        </is>
      </c>
      <c r="AU30" s="144" t="n"/>
      <c r="AV30" s="2988" t="inlineStr">
        <is>
          <t>Всего часов</t>
        </is>
      </c>
      <c r="AW30" s="144" t="n"/>
      <c r="AX30" s="2988" t="inlineStr">
        <is>
          <t>Ауд.часов</t>
        </is>
      </c>
      <c r="AY30" s="144" t="n"/>
      <c r="AZ30" s="4366" t="inlineStr">
        <is>
          <t>Зач.единиц</t>
        </is>
      </c>
      <c r="BA30" s="742" t="n"/>
      <c r="BB30" s="4367" t="inlineStr">
        <is>
          <t>Всего часов</t>
        </is>
      </c>
      <c r="BC30" s="240" t="n"/>
      <c r="BD30" s="2988" t="inlineStr">
        <is>
          <t>Ауд.часов</t>
        </is>
      </c>
      <c r="BE30" s="144" t="n"/>
      <c r="BF30" s="4368" t="inlineStr">
        <is>
          <t>Зач.единиц</t>
        </is>
      </c>
      <c r="BG30" s="202" t="n"/>
      <c r="BH30" s="3531" t="n"/>
      <c r="BI30" s="374" t="n"/>
      <c r="BJ30" s="374" t="n"/>
      <c r="BK30" s="2576" t="n"/>
      <c r="BL30" s="25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</row>
    <row r="31">
      <c r="A31" s="4369" t="n">
        <v>1</v>
      </c>
      <c r="B31" s="1737" t="n"/>
      <c r="C31" s="2371" t="inlineStr">
        <is>
          <t>Государственный компонент</t>
        </is>
      </c>
      <c r="D31" s="108" t="n"/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48" t="n"/>
      <c r="V31" s="2553" t="n"/>
      <c r="W31" s="2989" t="n"/>
      <c r="X31" s="2990" t="n"/>
      <c r="Y31" s="2991" t="n"/>
      <c r="Z31" s="2991" t="n"/>
      <c r="AA31" s="2374">
        <f>AA32+AA35</f>
        <v/>
      </c>
      <c r="AB31" s="109" t="n"/>
      <c r="AC31" s="3018" t="n">
        <v>192</v>
      </c>
      <c r="AD31" s="109" t="n"/>
      <c r="AE31" s="4370">
        <f>AE32+AE35</f>
        <v/>
      </c>
      <c r="AF31" s="101" t="n"/>
      <c r="AG31" s="1241">
        <f>AG32+AG35</f>
        <v/>
      </c>
      <c r="AH31" s="109" t="n"/>
      <c r="AI31" s="2993">
        <f>AI32+AI35</f>
        <v/>
      </c>
      <c r="AJ31" s="109" t="n"/>
      <c r="AK31" s="2993">
        <f>AK32+AK35</f>
        <v/>
      </c>
      <c r="AL31" s="109" t="n"/>
      <c r="AM31" s="978">
        <f>SUM(AM32:AN37)</f>
        <v/>
      </c>
      <c r="AN31" s="109" t="n"/>
      <c r="AO31" s="4371" t="n"/>
      <c r="AP31" s="4372">
        <f>AP32+AP35</f>
        <v/>
      </c>
      <c r="AQ31" s="249" t="n"/>
      <c r="AR31" s="4373">
        <f>AR32+AR35</f>
        <v/>
      </c>
      <c r="AS31" s="249" t="n"/>
      <c r="AT31" s="4373">
        <f>AT32+AT35</f>
        <v/>
      </c>
      <c r="AU31" s="249" t="n"/>
      <c r="AV31" s="4373">
        <f>AV32+AV35</f>
        <v/>
      </c>
      <c r="AW31" s="249" t="n"/>
      <c r="AX31" s="4373">
        <f>AX32+AX35</f>
        <v/>
      </c>
      <c r="AY31" s="249" t="n"/>
      <c r="AZ31" s="4373">
        <f>AZ32+AZ35</f>
        <v/>
      </c>
      <c r="BA31" s="249" t="n"/>
      <c r="BB31" s="4374">
        <f>BB32+BB35</f>
        <v/>
      </c>
      <c r="BC31" s="249" t="n"/>
      <c r="BD31" s="4373">
        <f>BD32+BD35</f>
        <v/>
      </c>
      <c r="BE31" s="249" t="n"/>
      <c r="BF31" s="4373">
        <f>BF32+BF35</f>
        <v/>
      </c>
      <c r="BG31" s="249" t="n"/>
      <c r="BH31" s="4375" t="n"/>
      <c r="BI31" s="108" t="n"/>
      <c r="BJ31" s="108" t="n"/>
      <c r="BK31" s="109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</row>
    <row r="32">
      <c r="A32" s="4376" t="inlineStr">
        <is>
          <t xml:space="preserve">1.1 </t>
        </is>
      </c>
      <c r="B32" s="1762" t="n"/>
      <c r="C32" s="632" t="inlineStr">
        <is>
          <t>Модуль "Моделирование и анализ"</t>
        </is>
      </c>
      <c r="D32" s="123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61" t="n"/>
      <c r="V32" s="386" t="n"/>
      <c r="W32" s="363" t="n"/>
      <c r="X32" s="161" t="n"/>
      <c r="Y32" s="363" t="n"/>
      <c r="Z32" s="161" t="n"/>
      <c r="AA32" s="4377">
        <f>SUM(AA33:AB34)</f>
        <v/>
      </c>
      <c r="AB32" s="1762" t="n"/>
      <c r="AC32" s="4378" t="n">
        <v>140</v>
      </c>
      <c r="AD32" s="123" t="n"/>
      <c r="AE32" s="3670">
        <f>AG32+AI32+AK32</f>
        <v/>
      </c>
      <c r="AF32" s="179" t="n"/>
      <c r="AG32" s="2765">
        <f>SUM(AG33:AH34)</f>
        <v/>
      </c>
      <c r="AH32" s="124" t="n"/>
      <c r="AI32" s="4379" t="n"/>
      <c r="AJ32" s="3147" t="n"/>
      <c r="AK32" s="4380">
        <f>SUM(AK33:AL34)</f>
        <v/>
      </c>
      <c r="AL32" s="3147" t="n"/>
      <c r="AM32" s="4379" t="n"/>
      <c r="AN32" s="3147" t="n"/>
      <c r="AO32" s="4381" t="n"/>
      <c r="AP32" s="2559">
        <f>SUM(AP33:AQ34)</f>
        <v/>
      </c>
      <c r="AQ32" s="124" t="n"/>
      <c r="AR32" s="4380">
        <f>SUM(AR33:AS34)</f>
        <v/>
      </c>
      <c r="AS32" s="3147" t="n"/>
      <c r="AT32" s="4380">
        <f>SUM(AT33:AU34)</f>
        <v/>
      </c>
      <c r="AU32" s="3147" t="n"/>
      <c r="AV32" s="2560">
        <f>AV33+AV34</f>
        <v/>
      </c>
      <c r="AW32" s="124" t="n"/>
      <c r="AX32" s="2560">
        <f>AX33+AX34</f>
        <v/>
      </c>
      <c r="AY32" s="124" t="n"/>
      <c r="AZ32" s="2560">
        <f>AZ33+AZ34</f>
        <v/>
      </c>
      <c r="BA32" s="124" t="n"/>
      <c r="BB32" s="4382" t="n"/>
      <c r="BC32" s="139" t="n"/>
      <c r="BD32" s="3195" t="n"/>
      <c r="BE32" s="2383" t="n"/>
      <c r="BF32" s="4383" t="n"/>
      <c r="BG32" s="374" t="n"/>
      <c r="BH32" s="4384" t="n"/>
      <c r="BI32" s="206" t="n"/>
      <c r="BJ32" s="206" t="n"/>
      <c r="BK32" s="139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1" t="n"/>
      <c r="BU32" s="1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</row>
    <row r="33">
      <c r="A33" s="4385" t="inlineStr">
        <is>
          <t>1.1.1</t>
        </is>
      </c>
      <c r="B33" s="1770" t="n"/>
      <c r="C33" s="3281" t="inlineStr">
        <is>
          <t>Твердотельное 3D моделирование, анализ и оптимизация объектов</t>
        </is>
      </c>
      <c r="D33" s="131" t="n"/>
      <c r="E33" s="131" t="n"/>
      <c r="F33" s="131" t="n"/>
      <c r="G33" s="131" t="n"/>
      <c r="H33" s="131" t="n"/>
      <c r="I33" s="131" t="n"/>
      <c r="J33" s="131" t="n"/>
      <c r="K33" s="131" t="n"/>
      <c r="L33" s="131" t="n"/>
      <c r="M33" s="131" t="n"/>
      <c r="N33" s="131" t="n"/>
      <c r="O33" s="131" t="n"/>
      <c r="P33" s="131" t="n"/>
      <c r="Q33" s="131" t="n"/>
      <c r="R33" s="131" t="n"/>
      <c r="S33" s="131" t="n"/>
      <c r="T33" s="131" t="n"/>
      <c r="U33" s="132" t="n"/>
      <c r="V33" s="393" t="inlineStr">
        <is>
          <t>2078/2024</t>
        </is>
      </c>
      <c r="W33" s="4386" t="n">
        <v>1</v>
      </c>
      <c r="X33" s="1770" t="n"/>
      <c r="Y33" s="2910" t="n"/>
      <c r="Z33" s="175" t="n"/>
      <c r="AA33" s="2797">
        <f>AP33+AV33</f>
        <v/>
      </c>
      <c r="AB33" s="1770" t="n"/>
      <c r="AC33" s="4387" t="n">
        <v>44</v>
      </c>
      <c r="AD33" s="131" t="n"/>
      <c r="AE33" s="4388">
        <f>AG33+AI33+AK33</f>
        <v/>
      </c>
      <c r="AF33" s="179" t="n"/>
      <c r="AG33" s="2800" t="n">
        <v>6</v>
      </c>
      <c r="AH33" s="1089" t="n"/>
      <c r="AI33" s="2909" t="n"/>
      <c r="AJ33" s="128" t="n"/>
      <c r="AK33" s="2909" t="n">
        <v>6</v>
      </c>
      <c r="AL33" s="128" t="n"/>
      <c r="AM33" s="2909" t="n"/>
      <c r="AN33" s="128" t="n"/>
      <c r="AO33" s="3223" t="n"/>
      <c r="AP33" s="3206">
        <f>AT33*36</f>
        <v/>
      </c>
      <c r="AQ33" s="128" t="n"/>
      <c r="AR33" s="4389">
        <f>AE33</f>
        <v/>
      </c>
      <c r="AS33" s="128" t="n"/>
      <c r="AT33" s="2909" t="n">
        <v>3</v>
      </c>
      <c r="AU33" s="128" t="n"/>
      <c r="AV33" s="2574" t="n"/>
      <c r="AW33" s="179" t="n"/>
      <c r="AX33" s="2574" t="n"/>
      <c r="AY33" s="179" t="n"/>
      <c r="AZ33" s="2574" t="n"/>
      <c r="BA33" s="179" t="n"/>
      <c r="BB33" s="2800" t="n"/>
      <c r="BC33" s="1089" t="n"/>
      <c r="BD33" s="2574" t="n"/>
      <c r="BE33" s="179" t="n"/>
      <c r="BF33" s="2778" t="n"/>
      <c r="BG33" s="131" t="n"/>
      <c r="BH33" s="4390" t="inlineStr">
        <is>
          <t>УПК-1</t>
        </is>
      </c>
      <c r="BI33" s="131" t="n"/>
      <c r="BJ33" s="131" t="n"/>
      <c r="BK33" s="179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1" t="n"/>
      <c r="BU33" s="1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</row>
    <row r="34">
      <c r="A34" s="4385" t="inlineStr">
        <is>
          <t>1.1.2</t>
        </is>
      </c>
      <c r="B34" s="1770" t="n"/>
      <c r="C34" s="3281" t="inlineStr">
        <is>
          <t>Моделирование и оптимизация технологических процессов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2" t="n"/>
      <c r="V34" s="393" t="inlineStr">
        <is>
          <t>2027/2023</t>
        </is>
      </c>
      <c r="W34" s="4386" t="n"/>
      <c r="X34" s="1770" t="n"/>
      <c r="Y34" s="2910" t="n">
        <v>2</v>
      </c>
      <c r="Z34" s="175" t="n"/>
      <c r="AA34" s="2797" t="n">
        <v>216</v>
      </c>
      <c r="AB34" s="1770" t="n"/>
      <c r="AC34" s="4387" t="n">
        <v>96</v>
      </c>
      <c r="AD34" s="131" t="n"/>
      <c r="AE34" s="4388">
        <f>AG34+AI34+AK34</f>
        <v/>
      </c>
      <c r="AF34" s="179" t="n"/>
      <c r="AG34" s="2800" t="n">
        <v>4</v>
      </c>
      <c r="AH34" s="1089" t="n"/>
      <c r="AI34" s="2909" t="n"/>
      <c r="AJ34" s="128" t="n"/>
      <c r="AK34" s="2909" t="n">
        <v>20</v>
      </c>
      <c r="AL34" s="128" t="n"/>
      <c r="AM34" s="2909" t="n"/>
      <c r="AN34" s="128" t="n"/>
      <c r="AO34" s="3223" t="n"/>
      <c r="AP34" s="3206">
        <f>AT34*36</f>
        <v/>
      </c>
      <c r="AQ34" s="128" t="n"/>
      <c r="AR34" s="4389" t="n"/>
      <c r="AS34" s="128" t="n"/>
      <c r="AT34" s="2909" t="n"/>
      <c r="AU34" s="128" t="n"/>
      <c r="AV34" s="4388">
        <f>AA34</f>
        <v/>
      </c>
      <c r="AW34" s="179" t="n"/>
      <c r="AX34" s="4388">
        <f>AE34</f>
        <v/>
      </c>
      <c r="AY34" s="179" t="n"/>
      <c r="AZ34" s="2574" t="n">
        <v>6</v>
      </c>
      <c r="BA34" s="179" t="n"/>
      <c r="BB34" s="2800" t="n"/>
      <c r="BC34" s="1089" t="n"/>
      <c r="BD34" s="2574" t="n"/>
      <c r="BE34" s="179" t="n"/>
      <c r="BF34" s="2778" t="n"/>
      <c r="BG34" s="131" t="n"/>
      <c r="BH34" s="4390" t="inlineStr">
        <is>
          <t>УПК-2</t>
        </is>
      </c>
      <c r="BI34" s="131" t="n"/>
      <c r="BJ34" s="131" t="n"/>
      <c r="BK34" s="179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1" t="n"/>
      <c r="BU34" s="1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</row>
    <row r="35">
      <c r="A35" s="1291" t="inlineStr">
        <is>
          <t>1.2</t>
        </is>
      </c>
      <c r="B35" s="175" t="n"/>
      <c r="C35" s="2582" t="inlineStr">
        <is>
          <t>Модуль "Научно-исследовательская работа"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2" t="n"/>
      <c r="V35" s="2067" t="n"/>
      <c r="W35" s="1385" t="n"/>
      <c r="X35" s="175" t="n"/>
      <c r="Y35" s="1385" t="n"/>
      <c r="Z35" s="175" t="n"/>
      <c r="AA35" s="2397">
        <f>SUM(AA36:AB37)</f>
        <v/>
      </c>
      <c r="AB35" s="1770" t="n"/>
      <c r="AC35" s="4391" t="n">
        <v>52</v>
      </c>
      <c r="AD35" s="131" t="n"/>
      <c r="AE35" s="3670">
        <f>AG35+AI35+AK35</f>
        <v/>
      </c>
      <c r="AF35" s="179" t="n"/>
      <c r="AG35" s="2412">
        <f>SUM(AG36:AH37)</f>
        <v/>
      </c>
      <c r="AH35" s="1089" t="n"/>
      <c r="AI35" s="984">
        <f>SUM(AI36:AJ37)</f>
        <v/>
      </c>
      <c r="AJ35" s="128" t="n"/>
      <c r="AK35" s="961" t="n"/>
      <c r="AL35" s="128" t="n"/>
      <c r="AM35" s="961" t="n"/>
      <c r="AN35" s="128" t="n"/>
      <c r="AO35" s="1314" t="n"/>
      <c r="AP35" s="2065">
        <f>SUM(AP36:AQ37)</f>
        <v/>
      </c>
      <c r="AQ35" s="128" t="n"/>
      <c r="AR35" s="984">
        <f>SUM(AR36:AS37)</f>
        <v/>
      </c>
      <c r="AS35" s="128" t="n"/>
      <c r="AT35" s="984">
        <f>SUM(AT36:AU37)</f>
        <v/>
      </c>
      <c r="AU35" s="128" t="n"/>
      <c r="AV35" s="1878">
        <f>SUM(AV36:AW37)</f>
        <v/>
      </c>
      <c r="AW35" s="179" t="n"/>
      <c r="AX35" s="1878" t="n"/>
      <c r="AY35" s="179" t="n"/>
      <c r="AZ35" s="1878">
        <f>SUM(AZ36:BA37)</f>
        <v/>
      </c>
      <c r="BA35" s="179" t="n"/>
      <c r="BB35" s="3623">
        <f>BB36+BB37</f>
        <v/>
      </c>
      <c r="BC35" s="131" t="n"/>
      <c r="BD35" s="3767">
        <f>BD36+BD37</f>
        <v/>
      </c>
      <c r="BE35" s="179" t="n"/>
      <c r="BF35" s="4392">
        <f>BF36+BF37</f>
        <v/>
      </c>
      <c r="BG35" s="1089" t="n"/>
      <c r="BH35" s="4393" t="n"/>
      <c r="BI35" s="131" t="n"/>
      <c r="BJ35" s="131" t="n"/>
      <c r="BK35" s="179" t="n"/>
      <c r="BL35" s="25" t="n"/>
      <c r="BM35" s="27" t="n"/>
      <c r="BN35" s="27" t="n"/>
      <c r="BO35" s="27" t="n"/>
      <c r="BP35" s="27" t="n"/>
      <c r="BQ35" s="27" t="n"/>
      <c r="BR35" s="27" t="n"/>
      <c r="BS35" s="27" t="n"/>
      <c r="BT35" s="1" t="n"/>
      <c r="BU35" s="1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</row>
    <row r="36">
      <c r="A36" s="4323" t="inlineStr">
        <is>
          <t>1.2.1</t>
        </is>
      </c>
      <c r="B36" s="1770" t="n"/>
      <c r="C36" s="2608" t="inlineStr">
        <is>
          <t>Научно-исследовательский семинар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2" t="n"/>
      <c r="V36" s="2060" t="n"/>
      <c r="W36" s="1230" t="n"/>
      <c r="X36" s="175" t="n"/>
      <c r="Y36" s="1385" t="inlineStr">
        <is>
          <t>1,2,3</t>
        </is>
      </c>
      <c r="Z36" s="175" t="n"/>
      <c r="AA36" s="2389">
        <f>AP36+AV36+BB36</f>
        <v/>
      </c>
      <c r="AB36" s="1770" t="n"/>
      <c r="AC36" s="4391" t="n"/>
      <c r="AD36" s="131" t="n"/>
      <c r="AE36" s="3670">
        <f>AG36+AI36+AK36</f>
        <v/>
      </c>
      <c r="AF36" s="179" t="n"/>
      <c r="AG36" s="2412" t="n"/>
      <c r="AH36" s="1089" t="n"/>
      <c r="AI36" s="984" t="n"/>
      <c r="AJ36" s="128" t="n"/>
      <c r="AK36" s="984" t="n"/>
      <c r="AL36" s="128" t="n"/>
      <c r="AM36" s="984" t="n"/>
      <c r="AN36" s="128" t="n"/>
      <c r="AO36" s="3039" t="n"/>
      <c r="AP36" s="1232" t="n">
        <v>66</v>
      </c>
      <c r="AQ36" s="128" t="n"/>
      <c r="AR36" s="984" t="n"/>
      <c r="AS36" s="128" t="n"/>
      <c r="AT36" s="961" t="n">
        <v>2</v>
      </c>
      <c r="AU36" s="128" t="n"/>
      <c r="AV36" s="1877" t="n">
        <v>66</v>
      </c>
      <c r="AW36" s="179" t="n"/>
      <c r="AX36" s="1878" t="n"/>
      <c r="AY36" s="179" t="n"/>
      <c r="AZ36" s="1877" t="n">
        <v>2</v>
      </c>
      <c r="BA36" s="179" t="n"/>
      <c r="BB36" s="4394" t="n">
        <v>66</v>
      </c>
      <c r="BC36" s="1089" t="n"/>
      <c r="BD36" s="1877" t="n"/>
      <c r="BE36" s="179" t="n"/>
      <c r="BF36" s="2612" t="n">
        <v>2</v>
      </c>
      <c r="BG36" s="131" t="n"/>
      <c r="BH36" s="3758" t="inlineStr">
        <is>
          <t>УК-1,4,5,6</t>
        </is>
      </c>
      <c r="BI36" s="131" t="n"/>
      <c r="BJ36" s="131" t="n"/>
      <c r="BK36" s="179" t="n"/>
      <c r="BL36" s="25" t="n"/>
      <c r="BM36" s="27" t="n"/>
      <c r="BN36" s="27" t="n"/>
      <c r="BO36" s="27" t="n"/>
      <c r="BP36" s="27" t="n"/>
      <c r="BQ36" s="27" t="n"/>
      <c r="BR36" s="27" t="n"/>
      <c r="BS36" s="27" t="n"/>
      <c r="BT36" s="1" t="n"/>
      <c r="BU36" s="1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</row>
    <row r="37">
      <c r="A37" s="4395" t="inlineStr">
        <is>
          <t>1.2.2</t>
        </is>
      </c>
      <c r="B37" s="1782" t="n"/>
      <c r="C37" s="4396" t="inlineStr">
        <is>
          <t>Информационные технологии в деревообработке</t>
        </is>
      </c>
      <c r="D37" s="202" t="n"/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742" t="n"/>
      <c r="V37" s="4397" t="inlineStr">
        <is>
          <t>2000/2023</t>
        </is>
      </c>
      <c r="W37" s="4398" t="n">
        <v>1</v>
      </c>
      <c r="X37" s="192" t="n"/>
      <c r="Y37" s="4398" t="n"/>
      <c r="Z37" s="192" t="n"/>
      <c r="AA37" s="4399">
        <f>AP37+AV37</f>
        <v/>
      </c>
      <c r="AB37" s="1782" t="n"/>
      <c r="AC37" s="4400" t="n">
        <v>52</v>
      </c>
      <c r="AD37" s="202" t="n"/>
      <c r="AE37" s="4401">
        <f>AG37+AI37+AK37</f>
        <v/>
      </c>
      <c r="AF37" s="197" t="n"/>
      <c r="AG37" s="4402" t="n">
        <v>6</v>
      </c>
      <c r="AH37" s="197" t="n"/>
      <c r="AI37" s="4403" t="n">
        <v>8</v>
      </c>
      <c r="AJ37" s="197" t="n"/>
      <c r="AK37" s="4404" t="n"/>
      <c r="AL37" s="197" t="n"/>
      <c r="AM37" s="4403" t="n"/>
      <c r="AN37" s="197" t="n"/>
      <c r="AO37" s="4405" t="n"/>
      <c r="AP37" s="4406">
        <f>AT37*36</f>
        <v/>
      </c>
      <c r="AQ37" s="197" t="n"/>
      <c r="AR37" s="4401">
        <f>AE37</f>
        <v/>
      </c>
      <c r="AS37" s="197" t="n"/>
      <c r="AT37" s="4403" t="n">
        <v>3</v>
      </c>
      <c r="AU37" s="197" t="n"/>
      <c r="AV37" s="4403" t="n"/>
      <c r="AW37" s="197" t="n"/>
      <c r="AX37" s="4403" t="n"/>
      <c r="AY37" s="197" t="n"/>
      <c r="AZ37" s="4403" t="n"/>
      <c r="BA37" s="197" t="n"/>
      <c r="BB37" s="4402" t="n"/>
      <c r="BC37" s="197" t="n"/>
      <c r="BD37" s="4403" t="n"/>
      <c r="BE37" s="197" t="n"/>
      <c r="BF37" s="4407" t="n"/>
      <c r="BG37" s="191" t="n"/>
      <c r="BH37" s="4408" t="inlineStr">
        <is>
          <t>УК-2,7;УПК-3</t>
        </is>
      </c>
      <c r="BI37" s="191" t="n"/>
      <c r="BJ37" s="191" t="n"/>
      <c r="BK37" s="197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1" t="n"/>
      <c r="BU37" s="1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</row>
    <row r="38">
      <c r="A38" s="1237" t="inlineStr">
        <is>
          <t>2</t>
        </is>
      </c>
      <c r="B38" s="104" t="n"/>
      <c r="C38" s="2408" t="inlineStr">
        <is>
          <t>Компонент учреждения образования</t>
        </is>
      </c>
      <c r="D38" s="101" t="n"/>
      <c r="E38" s="101" t="n"/>
      <c r="F38" s="101" t="n"/>
      <c r="G38" s="101" t="n"/>
      <c r="H38" s="101" t="n"/>
      <c r="I38" s="101" t="n"/>
      <c r="J38" s="101" t="n"/>
      <c r="K38" s="101" t="n"/>
      <c r="L38" s="101" t="n"/>
      <c r="M38" s="101" t="n"/>
      <c r="N38" s="101" t="n"/>
      <c r="O38" s="101" t="n"/>
      <c r="P38" s="101" t="n"/>
      <c r="Q38" s="101" t="n"/>
      <c r="R38" s="101" t="n"/>
      <c r="S38" s="101" t="n"/>
      <c r="T38" s="101" t="n"/>
      <c r="U38" s="104" t="n"/>
      <c r="V38" s="4409" t="n"/>
      <c r="W38" s="4410" t="n"/>
      <c r="X38" s="104" t="n"/>
      <c r="Y38" s="4411" t="n"/>
      <c r="Z38" s="101" t="n"/>
      <c r="AA38" s="2993">
        <f>AA41+AA45</f>
        <v/>
      </c>
      <c r="AB38" s="53" t="n"/>
      <c r="AC38" s="4412" t="n">
        <v>394</v>
      </c>
      <c r="AD38" s="101" t="n"/>
      <c r="AE38" s="978">
        <f>AE41+AE45</f>
        <v/>
      </c>
      <c r="AF38" s="53" t="n"/>
      <c r="AG38" s="4413">
        <f>AG41+AG45</f>
        <v/>
      </c>
      <c r="AH38" s="4414" t="n">
        <v>1</v>
      </c>
      <c r="AI38" s="4415">
        <f>AI41+AI45</f>
        <v/>
      </c>
      <c r="AJ38" s="4414" t="n">
        <v>1</v>
      </c>
      <c r="AK38" s="4415">
        <f>AK41+AK45</f>
        <v/>
      </c>
      <c r="AL38" s="4414" t="n">
        <v>1</v>
      </c>
      <c r="AM38" s="4415" t="n"/>
      <c r="AN38" s="4416" t="n"/>
      <c r="AO38" s="4417" t="n"/>
      <c r="AP38" s="4413">
        <f>AP41+AP45</f>
        <v/>
      </c>
      <c r="AQ38" s="4414" t="n">
        <v>1</v>
      </c>
      <c r="AR38" s="978">
        <f>AR41+AR45</f>
        <v/>
      </c>
      <c r="AS38" s="53" t="n"/>
      <c r="AT38" s="978">
        <f>AT41+AT45</f>
        <v/>
      </c>
      <c r="AU38" s="53" t="n"/>
      <c r="AV38" s="4413">
        <f>AV41+AV45</f>
        <v/>
      </c>
      <c r="AW38" s="4414" t="n">
        <v>1</v>
      </c>
      <c r="AX38" s="978">
        <f>AX41+AX45</f>
        <v/>
      </c>
      <c r="AY38" s="53" t="n"/>
      <c r="AZ38" s="2898">
        <f>AZ41+AZ45</f>
        <v/>
      </c>
      <c r="BA38" s="104" t="n"/>
      <c r="BB38" s="1241">
        <f>BB45</f>
        <v/>
      </c>
      <c r="BC38" s="53" t="n"/>
      <c r="BD38" s="2993">
        <f>BD45</f>
        <v/>
      </c>
      <c r="BE38" s="53" t="n"/>
      <c r="BF38" s="3016">
        <f>BF45</f>
        <v/>
      </c>
      <c r="BG38" s="104" t="n"/>
      <c r="BH38" s="4418" t="n"/>
      <c r="BI38" s="101" t="n"/>
      <c r="BJ38" s="101" t="n"/>
      <c r="BK38" s="104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</row>
    <row r="39">
      <c r="A39" s="112" t="n"/>
      <c r="B39" s="114" t="n"/>
      <c r="C39" s="112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14" t="n"/>
      <c r="V39" s="4419" t="n"/>
      <c r="W39" s="112" t="n"/>
      <c r="X39" s="114" t="n"/>
      <c r="Y39" s="112" t="n"/>
      <c r="Z39" s="1" t="n"/>
      <c r="AA39" s="116" t="n"/>
      <c r="AB39" s="115" t="n"/>
      <c r="AC39" s="116" t="n"/>
      <c r="AD39" s="1" t="n"/>
      <c r="AE39" s="116" t="n"/>
      <c r="AF39" s="115" t="n"/>
      <c r="AG39" s="4420">
        <f>AG41+AG50</f>
        <v/>
      </c>
      <c r="AH39" s="4421" t="n">
        <v>2</v>
      </c>
      <c r="AI39" s="4422">
        <f>AI41+AI50</f>
        <v/>
      </c>
      <c r="AJ39" s="4421" t="n">
        <v>2</v>
      </c>
      <c r="AK39" s="4422">
        <f>AK41+AK50</f>
        <v/>
      </c>
      <c r="AL39" s="4421" t="n">
        <v>2</v>
      </c>
      <c r="AM39" s="4422" t="n"/>
      <c r="AN39" s="4423" t="n"/>
      <c r="AO39" s="4424" t="n"/>
      <c r="AP39" s="4420">
        <f>AP41+AP50</f>
        <v/>
      </c>
      <c r="AQ39" s="4421" t="n">
        <v>2</v>
      </c>
      <c r="AR39" s="116" t="n"/>
      <c r="AS39" s="115" t="n"/>
      <c r="AT39" s="116" t="n"/>
      <c r="AU39" s="115" t="n"/>
      <c r="AV39" s="4420">
        <f>AV41+AV50</f>
        <v/>
      </c>
      <c r="AW39" s="4421" t="n">
        <v>2</v>
      </c>
      <c r="AX39" s="116" t="n"/>
      <c r="AY39" s="115" t="n"/>
      <c r="AZ39" s="116" t="n"/>
      <c r="BA39" s="114" t="n"/>
      <c r="BB39" s="1" t="n"/>
      <c r="BC39" s="115" t="n"/>
      <c r="BD39" s="116" t="n"/>
      <c r="BE39" s="115" t="n"/>
      <c r="BF39" s="116" t="n"/>
      <c r="BG39" s="114" t="n"/>
      <c r="BH39" s="112" t="n"/>
      <c r="BI39" s="1" t="n"/>
      <c r="BJ39" s="1" t="n"/>
      <c r="BK39" s="114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</row>
    <row r="40">
      <c r="A40" s="136" t="n"/>
      <c r="B40" s="137" t="n"/>
      <c r="C40" s="136" t="n"/>
      <c r="D40" s="44" t="n"/>
      <c r="E40" s="44" t="n"/>
      <c r="F40" s="44" t="n"/>
      <c r="G40" s="44" t="n"/>
      <c r="H40" s="44" t="n"/>
      <c r="I40" s="44" t="n"/>
      <c r="J40" s="44" t="n"/>
      <c r="K40" s="44" t="n"/>
      <c r="L40" s="44" t="n"/>
      <c r="M40" s="44" t="n"/>
      <c r="N40" s="44" t="n"/>
      <c r="O40" s="44" t="n"/>
      <c r="P40" s="44" t="n"/>
      <c r="Q40" s="44" t="n"/>
      <c r="R40" s="44" t="n"/>
      <c r="S40" s="44" t="n"/>
      <c r="T40" s="44" t="n"/>
      <c r="U40" s="137" t="n"/>
      <c r="V40" s="4425" t="n"/>
      <c r="W40" s="136" t="n"/>
      <c r="X40" s="137" t="n"/>
      <c r="Y40" s="136" t="n"/>
      <c r="Z40" s="44" t="n"/>
      <c r="AA40" s="325" t="n"/>
      <c r="AB40" s="249" t="n"/>
      <c r="AC40" s="325" t="n"/>
      <c r="AD40" s="44" t="n"/>
      <c r="AE40" s="325" t="n"/>
      <c r="AF40" s="249" t="n"/>
      <c r="AG40" s="4426">
        <f>AG41+AG53</f>
        <v/>
      </c>
      <c r="AH40" s="4427" t="n">
        <v>3</v>
      </c>
      <c r="AI40" s="4428">
        <f>AI41+AI53</f>
        <v/>
      </c>
      <c r="AJ40" s="4427" t="n">
        <v>3</v>
      </c>
      <c r="AK40" s="4428">
        <f>AK41+AK53</f>
        <v/>
      </c>
      <c r="AL40" s="4427" t="n">
        <v>3</v>
      </c>
      <c r="AM40" s="4428" t="n"/>
      <c r="AN40" s="4429" t="n"/>
      <c r="AO40" s="4430" t="n"/>
      <c r="AP40" s="4426">
        <f>AP41+AP53</f>
        <v/>
      </c>
      <c r="AQ40" s="4427" t="n">
        <v>3</v>
      </c>
      <c r="AR40" s="325" t="n"/>
      <c r="AS40" s="249" t="n"/>
      <c r="AT40" s="325" t="n"/>
      <c r="AU40" s="249" t="n"/>
      <c r="AV40" s="4426">
        <f>AV41+AV53</f>
        <v/>
      </c>
      <c r="AW40" s="4427" t="n">
        <v>3</v>
      </c>
      <c r="AX40" s="325" t="n"/>
      <c r="AY40" s="249" t="n"/>
      <c r="AZ40" s="325" t="n"/>
      <c r="BA40" s="137" t="n"/>
      <c r="BB40" s="44" t="n"/>
      <c r="BC40" s="249" t="n"/>
      <c r="BD40" s="325" t="n"/>
      <c r="BE40" s="249" t="n"/>
      <c r="BF40" s="325" t="n"/>
      <c r="BG40" s="137" t="n"/>
      <c r="BH40" s="136" t="n"/>
      <c r="BI40" s="44" t="n"/>
      <c r="BJ40" s="44" t="n"/>
      <c r="BK40" s="137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</row>
    <row r="41">
      <c r="A41" s="4431" t="inlineStr">
        <is>
          <t>2.1</t>
        </is>
      </c>
      <c r="B41" s="1940" t="n"/>
      <c r="C41" s="632" t="inlineStr">
        <is>
          <t>Модуль "Мехатроника в деревообработке"</t>
        </is>
      </c>
      <c r="D41" s="123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61" t="n"/>
      <c r="V41" s="4432" t="n"/>
      <c r="W41" s="4433" t="n"/>
      <c r="X41" s="375" t="n"/>
      <c r="Y41" s="4433" t="n"/>
      <c r="Z41" s="375" t="n"/>
      <c r="AA41" s="4434">
        <f>SUM(AA42:AB43)</f>
        <v/>
      </c>
      <c r="AB41" s="2383" t="n"/>
      <c r="AC41" s="4435" t="n">
        <v>114</v>
      </c>
      <c r="AD41" s="374" t="n"/>
      <c r="AE41" s="3200">
        <f>AG41+AI41+AK41</f>
        <v/>
      </c>
      <c r="AF41" s="2383" t="n"/>
      <c r="AG41" s="1289">
        <f>SUM(AG42:AH43)</f>
        <v/>
      </c>
      <c r="AH41" s="139" t="n"/>
      <c r="AI41" s="4436">
        <f>SUM(AI42:AJ43)</f>
        <v/>
      </c>
      <c r="AJ41" s="1940" t="n"/>
      <c r="AK41" s="4436">
        <f>SUM(AK42:AL43)</f>
        <v/>
      </c>
      <c r="AL41" s="1940" t="n"/>
      <c r="AM41" s="4437" t="n"/>
      <c r="AN41" s="1940" t="n"/>
      <c r="AO41" s="4438" t="n"/>
      <c r="AP41" s="4439">
        <f>SUM(AP42:AQ43)</f>
        <v/>
      </c>
      <c r="AQ41" s="2383" t="n"/>
      <c r="AR41" s="3200">
        <f>SUM(AR42:AS43)</f>
        <v/>
      </c>
      <c r="AS41" s="2383" t="n"/>
      <c r="AT41" s="1289">
        <f>SUM(AT42:AU43)</f>
        <v/>
      </c>
      <c r="AU41" s="139" t="n"/>
      <c r="AV41" s="3200">
        <f>SUM(AV42:AW43)</f>
        <v/>
      </c>
      <c r="AW41" s="2383" t="n"/>
      <c r="AX41" s="3200">
        <f>SUM(AX42:AY43)</f>
        <v/>
      </c>
      <c r="AY41" s="2383" t="n"/>
      <c r="AZ41" s="2378">
        <f>SUM(AZ42:BA43)</f>
        <v/>
      </c>
      <c r="BA41" s="207" t="n"/>
      <c r="BB41" s="4382" t="n"/>
      <c r="BC41" s="139" t="n"/>
      <c r="BD41" s="3195" t="n"/>
      <c r="BE41" s="2383" t="n"/>
      <c r="BF41" s="4383" t="n"/>
      <c r="BG41" s="374" t="n"/>
      <c r="BH41" s="4384" t="n"/>
      <c r="BI41" s="206" t="n"/>
      <c r="BJ41" s="206" t="n"/>
      <c r="BK41" s="139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</row>
    <row r="42">
      <c r="A42" s="4323" t="inlineStr">
        <is>
          <t>2.1.1</t>
        </is>
      </c>
      <c r="B42" s="1770" t="n"/>
      <c r="C42" s="2608" t="inlineStr">
        <is>
          <t>Силовые элементы электроники</t>
        </is>
      </c>
      <c r="D42" s="131" t="n"/>
      <c r="E42" s="131" t="n"/>
      <c r="F42" s="131" t="n"/>
      <c r="G42" s="131" t="n"/>
      <c r="H42" s="131" t="n"/>
      <c r="I42" s="131" t="n"/>
      <c r="J42" s="131" t="n"/>
      <c r="K42" s="131" t="n"/>
      <c r="L42" s="131" t="n"/>
      <c r="M42" s="131" t="n"/>
      <c r="N42" s="131" t="n"/>
      <c r="O42" s="131" t="n"/>
      <c r="P42" s="131" t="n"/>
      <c r="Q42" s="131" t="n"/>
      <c r="R42" s="131" t="n"/>
      <c r="S42" s="131" t="n"/>
      <c r="T42" s="131" t="n"/>
      <c r="U42" s="132" t="n"/>
      <c r="V42" s="2060" t="n"/>
      <c r="W42" s="824" t="n"/>
      <c r="X42" s="175" t="n"/>
      <c r="Y42" s="824" t="n">
        <v>1</v>
      </c>
      <c r="Z42" s="175" t="n"/>
      <c r="AA42" s="2389">
        <f>AP42+AV42</f>
        <v/>
      </c>
      <c r="AB42" s="1770" t="n"/>
      <c r="AC42" s="4440" t="n">
        <v>64</v>
      </c>
      <c r="AD42" s="1770" t="n"/>
      <c r="AE42" s="1877">
        <f>AG42+AI42+AK42</f>
        <v/>
      </c>
      <c r="AF42" s="179" t="n"/>
      <c r="AG42" s="2391" t="n">
        <v>6</v>
      </c>
      <c r="AH42" s="1089" t="n"/>
      <c r="AI42" s="4441" t="n">
        <v>6</v>
      </c>
      <c r="AJ42" s="1770" t="n"/>
      <c r="AK42" s="4441" t="n">
        <v>4</v>
      </c>
      <c r="AL42" s="1770" t="n"/>
      <c r="AM42" s="4442" t="n"/>
      <c r="AN42" s="1770" t="n"/>
      <c r="AO42" s="1314" t="n"/>
      <c r="AP42" s="2392" t="n">
        <v>170</v>
      </c>
      <c r="AQ42" s="1089" t="n"/>
      <c r="AR42" s="4443">
        <f>AE42</f>
        <v/>
      </c>
      <c r="AS42" s="1089" t="n"/>
      <c r="AT42" s="2391" t="n">
        <v>5</v>
      </c>
      <c r="AU42" s="1089" t="n"/>
      <c r="AV42" s="1877" t="n"/>
      <c r="AW42" s="179" t="n"/>
      <c r="AX42" s="1877" t="n"/>
      <c r="AY42" s="179" t="n"/>
      <c r="AZ42" s="1315" t="n"/>
      <c r="BA42" s="175" t="n"/>
      <c r="BB42" s="4394" t="n"/>
      <c r="BC42" s="1089" t="n"/>
      <c r="BD42" s="1877" t="n"/>
      <c r="BE42" s="179" t="n"/>
      <c r="BF42" s="2612" t="n"/>
      <c r="BG42" s="131" t="n"/>
      <c r="BH42" s="2059" t="inlineStr">
        <is>
          <t>СК-1</t>
        </is>
      </c>
      <c r="BI42" s="131" t="n"/>
      <c r="BJ42" s="131" t="n"/>
      <c r="BK42" s="179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</row>
    <row r="43">
      <c r="A43" s="4323" t="inlineStr">
        <is>
          <t>2.1.2</t>
        </is>
      </c>
      <c r="B43" s="1770" t="n"/>
      <c r="C43" s="2608" t="inlineStr">
        <is>
          <t>Робототехника в деревообработке</t>
        </is>
      </c>
      <c r="D43" s="131" t="n"/>
      <c r="E43" s="131" t="n"/>
      <c r="F43" s="131" t="n"/>
      <c r="G43" s="131" t="n"/>
      <c r="H43" s="131" t="n"/>
      <c r="I43" s="131" t="n"/>
      <c r="J43" s="131" t="n"/>
      <c r="K43" s="131" t="n"/>
      <c r="L43" s="131" t="n"/>
      <c r="M43" s="131" t="n"/>
      <c r="N43" s="131" t="n"/>
      <c r="O43" s="131" t="n"/>
      <c r="P43" s="131" t="n"/>
      <c r="Q43" s="131" t="n"/>
      <c r="R43" s="131" t="n"/>
      <c r="S43" s="131" t="n"/>
      <c r="T43" s="131" t="n"/>
      <c r="U43" s="132" t="n"/>
      <c r="V43" s="2060" t="n"/>
      <c r="W43" s="824" t="n">
        <v>2</v>
      </c>
      <c r="X43" s="175" t="n"/>
      <c r="Y43" s="824" t="n"/>
      <c r="Z43" s="175" t="n"/>
      <c r="AA43" s="2389">
        <f>AP43+AV43</f>
        <v/>
      </c>
      <c r="AB43" s="1770" t="n"/>
      <c r="AC43" s="4440" t="n">
        <v>50</v>
      </c>
      <c r="AD43" s="1770" t="n"/>
      <c r="AE43" s="1877">
        <f>AG43+AI43+AK43</f>
        <v/>
      </c>
      <c r="AF43" s="179" t="n"/>
      <c r="AG43" s="4442" t="n">
        <v>6</v>
      </c>
      <c r="AH43" s="1770" t="n"/>
      <c r="AI43" s="4441" t="n">
        <v>4</v>
      </c>
      <c r="AJ43" s="1770" t="n"/>
      <c r="AK43" s="4441" t="n">
        <v>4</v>
      </c>
      <c r="AL43" s="1770" t="n"/>
      <c r="AM43" s="4442" t="n"/>
      <c r="AN43" s="1770" t="n"/>
      <c r="AO43" s="1314" t="n"/>
      <c r="AP43" s="2392" t="n"/>
      <c r="AQ43" s="1089" t="n"/>
      <c r="AR43" s="4443" t="n"/>
      <c r="AS43" s="1089" t="n"/>
      <c r="AT43" s="2391" t="n"/>
      <c r="AU43" s="1089" t="n"/>
      <c r="AV43" s="1877" t="n">
        <v>126</v>
      </c>
      <c r="AW43" s="179" t="n"/>
      <c r="AX43" s="1877">
        <f>AE43</f>
        <v/>
      </c>
      <c r="AY43" s="179" t="n"/>
      <c r="AZ43" s="1315" t="n">
        <v>3</v>
      </c>
      <c r="BA43" s="175" t="n"/>
      <c r="BB43" s="4394" t="n"/>
      <c r="BC43" s="1089" t="n"/>
      <c r="BD43" s="1877" t="n"/>
      <c r="BE43" s="179" t="n"/>
      <c r="BF43" s="2612" t="n"/>
      <c r="BG43" s="131" t="n"/>
      <c r="BH43" s="2059" t="inlineStr">
        <is>
          <t>СК-2</t>
        </is>
      </c>
      <c r="BI43" s="131" t="n"/>
      <c r="BJ43" s="131" t="n"/>
      <c r="BK43" s="179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1" t="n"/>
      <c r="CE43" s="1" t="n"/>
      <c r="CF43" s="1" t="n"/>
      <c r="CG43" s="1" t="n"/>
      <c r="CH43" s="1" t="n"/>
      <c r="CI43" s="1" t="n"/>
      <c r="CJ43" s="1" t="n"/>
      <c r="CK43" s="1" t="n"/>
      <c r="CL43" s="1" t="n"/>
      <c r="CM43" s="1" t="n"/>
      <c r="CN43" s="1" t="n"/>
      <c r="CO43" s="1" t="n"/>
    </row>
    <row r="44">
      <c r="A44" s="4322" t="inlineStr">
        <is>
          <t xml:space="preserve">2.2 </t>
        </is>
      </c>
      <c r="B44" s="1770" t="n"/>
      <c r="C44" s="2582" t="inlineStr">
        <is>
          <t>Модули по выбору магистранта</t>
        </is>
      </c>
      <c r="D44" s="131" t="n"/>
      <c r="E44" s="131" t="n"/>
      <c r="F44" s="131" t="n"/>
      <c r="G44" s="131" t="n"/>
      <c r="H44" s="131" t="n"/>
      <c r="I44" s="131" t="n"/>
      <c r="J44" s="131" t="n"/>
      <c r="K44" s="131" t="n"/>
      <c r="L44" s="131" t="n"/>
      <c r="M44" s="131" t="n"/>
      <c r="N44" s="131" t="n"/>
      <c r="O44" s="131" t="n"/>
      <c r="P44" s="131" t="n"/>
      <c r="Q44" s="131" t="n"/>
      <c r="R44" s="131" t="n"/>
      <c r="S44" s="131" t="n"/>
      <c r="T44" s="131" t="n"/>
      <c r="U44" s="132" t="n"/>
      <c r="V44" s="2067" t="n"/>
      <c r="W44" s="1312" t="n"/>
      <c r="X44" s="175" t="n"/>
      <c r="Y44" s="1312" t="n"/>
      <c r="Z44" s="175" t="n"/>
      <c r="AA44" s="2397" t="n"/>
      <c r="AB44" s="1770" t="n"/>
      <c r="AC44" s="4444" t="n"/>
      <c r="AD44" s="1770" t="n"/>
      <c r="AE44" s="1877">
        <f>AG44+AI44+AK44</f>
        <v/>
      </c>
      <c r="AF44" s="179" t="n"/>
      <c r="AG44" s="4445" t="n"/>
      <c r="AH44" s="1770" t="n"/>
      <c r="AI44" s="4446" t="n"/>
      <c r="AJ44" s="1770" t="n"/>
      <c r="AK44" s="4446" t="n"/>
      <c r="AL44" s="1770" t="n"/>
      <c r="AM44" s="4445" t="n"/>
      <c r="AN44" s="1770" t="n"/>
      <c r="AO44" s="3039" t="n"/>
      <c r="AP44" s="2398" t="n"/>
      <c r="AQ44" s="1089" t="n"/>
      <c r="AR44" s="4447" t="n"/>
      <c r="AS44" s="1089" t="n"/>
      <c r="AT44" s="2412" t="n"/>
      <c r="AU44" s="1089" t="n"/>
      <c r="AV44" s="1878" t="n"/>
      <c r="AW44" s="179" t="n"/>
      <c r="AX44" s="1878" t="n"/>
      <c r="AY44" s="179" t="n"/>
      <c r="AZ44" s="2396" t="n"/>
      <c r="BA44" s="175" t="n"/>
      <c r="BB44" s="4394" t="n"/>
      <c r="BC44" s="1089" t="n"/>
      <c r="BD44" s="1878" t="n"/>
      <c r="BE44" s="179" t="n"/>
      <c r="BF44" s="2612" t="n"/>
      <c r="BG44" s="131" t="n"/>
      <c r="BH44" s="4448" t="n"/>
      <c r="BI44" s="131" t="n"/>
      <c r="BJ44" s="131" t="n"/>
      <c r="BK44" s="179" t="n"/>
      <c r="BL44" s="8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1" t="n"/>
      <c r="CE44" s="1" t="n"/>
      <c r="CF44" s="1" t="n"/>
      <c r="CG44" s="1" t="n"/>
      <c r="CH44" s="1" t="n"/>
      <c r="CI44" s="1" t="n"/>
      <c r="CJ44" s="1" t="n"/>
      <c r="CK44" s="1" t="n"/>
      <c r="CL44" s="1" t="n"/>
      <c r="CM44" s="1" t="n"/>
      <c r="CN44" s="1" t="n"/>
      <c r="CO44" s="1" t="n"/>
    </row>
    <row r="45">
      <c r="A45" s="4322" t="inlineStr">
        <is>
          <t xml:space="preserve">2.2.1 </t>
        </is>
      </c>
      <c r="B45" s="1770" t="n"/>
      <c r="C45" s="2582" t="inlineStr">
        <is>
          <t>Модуль "Дизайн" 1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2" t="n"/>
      <c r="V45" s="2067" t="n"/>
      <c r="W45" s="824" t="n"/>
      <c r="X45" s="175" t="n"/>
      <c r="Y45" s="824" t="n"/>
      <c r="Z45" s="175" t="n"/>
      <c r="AA45" s="2397" t="n">
        <v>658</v>
      </c>
      <c r="AB45" s="1770" t="n"/>
      <c r="AC45" s="4444" t="n">
        <v>280</v>
      </c>
      <c r="AD45" s="1770" t="n"/>
      <c r="AE45" s="1878">
        <f>AE46+AE47+AE48+AE49</f>
        <v/>
      </c>
      <c r="AF45" s="179" t="n"/>
      <c r="AG45" s="4445">
        <f>SUM(AG46:AH49)</f>
        <v/>
      </c>
      <c r="AH45" s="1770" t="n"/>
      <c r="AI45" s="4446">
        <f>SUM(AI46:AJ49)</f>
        <v/>
      </c>
      <c r="AJ45" s="1770" t="n"/>
      <c r="AK45" s="4446">
        <f>SUM(AK46:AL49)</f>
        <v/>
      </c>
      <c r="AL45" s="1770" t="n"/>
      <c r="AM45" s="4445" t="n"/>
      <c r="AN45" s="1770" t="n"/>
      <c r="AO45" s="3039" t="n"/>
      <c r="AP45" s="2398">
        <f>SUM(AP46:AQ49)</f>
        <v/>
      </c>
      <c r="AQ45" s="1089" t="n"/>
      <c r="AR45" s="4447">
        <f>SUM(AR46:AS49)</f>
        <v/>
      </c>
      <c r="AS45" s="1089" t="n"/>
      <c r="AT45" s="2412">
        <f>SUM(AT46:AU49)</f>
        <v/>
      </c>
      <c r="AU45" s="1089" t="n"/>
      <c r="AV45" s="1878">
        <f>SUM(AV46:AW49)</f>
        <v/>
      </c>
      <c r="AW45" s="179" t="n"/>
      <c r="AX45" s="1878">
        <f>SUM(AX46:AY49)</f>
        <v/>
      </c>
      <c r="AY45" s="179" t="n"/>
      <c r="AZ45" s="2396">
        <f>SUM(AZ46:BA49)</f>
        <v/>
      </c>
      <c r="BA45" s="175" t="n"/>
      <c r="BB45" s="4449">
        <f>BB46+BB47+BB48+BB49</f>
        <v/>
      </c>
      <c r="BC45" s="1089" t="n"/>
      <c r="BD45" s="4449">
        <f>BD46+BD47+BD48+BD49</f>
        <v/>
      </c>
      <c r="BE45" s="1089" t="n"/>
      <c r="BF45" s="4449">
        <f>BF46+BF47+BF48+BF49</f>
        <v/>
      </c>
      <c r="BG45" s="1089" t="n"/>
      <c r="BH45" s="4448" t="n"/>
      <c r="BI45" s="131" t="n"/>
      <c r="BJ45" s="131" t="n"/>
      <c r="BK45" s="179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1" t="n"/>
      <c r="CE45" s="1" t="n"/>
      <c r="CF45" s="1" t="n"/>
      <c r="CG45" s="1" t="n"/>
      <c r="CH45" s="1" t="n"/>
      <c r="CI45" s="1" t="n"/>
      <c r="CJ45" s="1" t="n"/>
      <c r="CK45" s="1" t="n"/>
      <c r="CL45" s="1" t="n"/>
      <c r="CM45" s="1" t="n"/>
      <c r="CN45" s="1" t="n"/>
      <c r="CO45" s="1" t="n"/>
    </row>
    <row r="46">
      <c r="A46" s="4385" t="inlineStr">
        <is>
          <t>2.2.1.1</t>
        </is>
      </c>
      <c r="B46" s="1770" t="n"/>
      <c r="C46" s="3281" t="inlineStr">
        <is>
          <t>Дизайн мебели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2" t="n"/>
      <c r="V46" s="393" t="inlineStr">
        <is>
          <t>2001/2023</t>
        </is>
      </c>
      <c r="W46" s="2572" t="n"/>
      <c r="X46" s="175" t="n"/>
      <c r="Y46" s="2572" t="n">
        <v>1.2</v>
      </c>
      <c r="Z46" s="175" t="n"/>
      <c r="AA46" s="2797" t="n">
        <v>242</v>
      </c>
      <c r="AB46" s="1770" t="n"/>
      <c r="AC46" s="4450" t="n">
        <v>112</v>
      </c>
      <c r="AD46" s="1770" t="n"/>
      <c r="AE46" s="2574">
        <f>AG46+AI46+AK46</f>
        <v/>
      </c>
      <c r="AF46" s="179" t="n"/>
      <c r="AG46" s="4451" t="n"/>
      <c r="AH46" s="1770" t="n"/>
      <c r="AI46" s="4452" t="n"/>
      <c r="AJ46" s="1770" t="n"/>
      <c r="AK46" s="4452" t="n">
        <v>30</v>
      </c>
      <c r="AL46" s="1770" t="n"/>
      <c r="AM46" s="4451" t="n"/>
      <c r="AN46" s="1770" t="n"/>
      <c r="AO46" s="3223" t="n"/>
      <c r="AP46" s="4453" t="n">
        <v>140</v>
      </c>
      <c r="AQ46" s="1089" t="n"/>
      <c r="AR46" s="4454" t="n">
        <v>16</v>
      </c>
      <c r="AS46" s="1089" t="n"/>
      <c r="AT46" s="2800" t="n">
        <v>4</v>
      </c>
      <c r="AU46" s="1089" t="n"/>
      <c r="AV46" s="2574" t="n">
        <v>102</v>
      </c>
      <c r="AW46" s="179" t="n"/>
      <c r="AX46" s="2574" t="n">
        <v>14</v>
      </c>
      <c r="AY46" s="179" t="n"/>
      <c r="AZ46" s="2770" t="n">
        <v>3</v>
      </c>
      <c r="BA46" s="175" t="n"/>
      <c r="BB46" s="2800" t="n"/>
      <c r="BC46" s="1089" t="n"/>
      <c r="BD46" s="2574" t="n"/>
      <c r="BE46" s="179" t="n"/>
      <c r="BF46" s="2778" t="n"/>
      <c r="BG46" s="131" t="n"/>
      <c r="BH46" s="2578" t="inlineStr">
        <is>
          <t>СК-3</t>
        </is>
      </c>
      <c r="BI46" s="131" t="n"/>
      <c r="BJ46" s="131" t="n"/>
      <c r="BK46" s="179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1" t="n"/>
      <c r="CE46" s="1" t="n"/>
      <c r="CF46" s="1" t="n"/>
      <c r="CG46" s="1" t="n"/>
      <c r="CH46" s="1" t="n"/>
      <c r="CI46" s="1" t="n"/>
      <c r="CJ46" s="1" t="n"/>
      <c r="CK46" s="1" t="n"/>
      <c r="CL46" s="1" t="n"/>
      <c r="CM46" s="1" t="n"/>
      <c r="CN46" s="1" t="n"/>
      <c r="CO46" s="1" t="n"/>
    </row>
    <row r="47">
      <c r="A47" s="4323" t="inlineStr">
        <is>
          <t>2.2.1.2</t>
        </is>
      </c>
      <c r="B47" s="1770" t="n"/>
      <c r="C47" s="2608" t="inlineStr">
        <is>
          <t>Дизайн интерьеров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2" t="n"/>
      <c r="V47" s="2060" t="n"/>
      <c r="W47" s="824" t="n"/>
      <c r="X47" s="175" t="n"/>
      <c r="Y47" s="824" t="n">
        <v>3</v>
      </c>
      <c r="Z47" s="175" t="n"/>
      <c r="AA47" s="2389" t="n">
        <v>200</v>
      </c>
      <c r="AB47" s="1770" t="n"/>
      <c r="AC47" s="4440" t="n">
        <v>70</v>
      </c>
      <c r="AD47" s="1770" t="n"/>
      <c r="AE47" s="1877">
        <f>AG47+AI47+AK47</f>
        <v/>
      </c>
      <c r="AF47" s="179" t="n"/>
      <c r="AG47" s="4442" t="n">
        <v>2</v>
      </c>
      <c r="AH47" s="1770" t="n"/>
      <c r="AI47" s="4441" t="n"/>
      <c r="AJ47" s="1770" t="n"/>
      <c r="AK47" s="4441" t="n">
        <v>16</v>
      </c>
      <c r="AL47" s="1770" t="n"/>
      <c r="AM47" s="4442" t="n"/>
      <c r="AN47" s="1770" t="n"/>
      <c r="AO47" s="1314" t="n"/>
      <c r="AP47" s="2392" t="n"/>
      <c r="AQ47" s="1089" t="n"/>
      <c r="AR47" s="4443" t="n"/>
      <c r="AS47" s="1089" t="n"/>
      <c r="AT47" s="2391" t="n"/>
      <c r="AU47" s="1089" t="n"/>
      <c r="AV47" s="1877" t="n"/>
      <c r="AW47" s="179" t="n"/>
      <c r="AX47" s="1877" t="n"/>
      <c r="AY47" s="179" t="n"/>
      <c r="AZ47" s="1315" t="n"/>
      <c r="BA47" s="175" t="n"/>
      <c r="BB47" s="4455">
        <f>AA47</f>
        <v/>
      </c>
      <c r="BC47" s="1089" t="n"/>
      <c r="BD47" s="1877">
        <f>AE47</f>
        <v/>
      </c>
      <c r="BE47" s="179" t="n"/>
      <c r="BF47" s="2612" t="n">
        <v>6</v>
      </c>
      <c r="BG47" s="131" t="n"/>
      <c r="BH47" s="2059" t="inlineStr">
        <is>
          <t>СК-4</t>
        </is>
      </c>
      <c r="BI47" s="131" t="n"/>
      <c r="BJ47" s="131" t="n"/>
      <c r="BK47" s="179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1" t="n"/>
      <c r="CE47" s="1" t="n"/>
      <c r="CF47" s="1" t="n"/>
      <c r="CG47" s="1" t="n"/>
      <c r="CH47" s="1" t="n"/>
      <c r="CI47" s="1" t="n"/>
      <c r="CJ47" s="1" t="n"/>
      <c r="CK47" s="1" t="n"/>
      <c r="CL47" s="1" t="n"/>
      <c r="CM47" s="1" t="n"/>
      <c r="CN47" s="1" t="n"/>
      <c r="CO47" s="1" t="n"/>
    </row>
    <row r="48">
      <c r="A48" s="4323" t="inlineStr">
        <is>
          <t>2.2.1.3</t>
        </is>
      </c>
      <c r="B48" s="1770" t="n"/>
      <c r="C48" s="2608" t="inlineStr">
        <is>
          <t>Цветоведение и колористика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2" t="n"/>
      <c r="V48" s="2060" t="n"/>
      <c r="W48" s="824" t="n">
        <v>2</v>
      </c>
      <c r="X48" s="175" t="n"/>
      <c r="Y48" s="824" t="n"/>
      <c r="Z48" s="175" t="n"/>
      <c r="AA48" s="2389" t="n">
        <v>108</v>
      </c>
      <c r="AB48" s="1770" t="n"/>
      <c r="AC48" s="4440" t="n">
        <v>48</v>
      </c>
      <c r="AD48" s="1770" t="n"/>
      <c r="AE48" s="1877">
        <f>AG48+AI48+AK48</f>
        <v/>
      </c>
      <c r="AF48" s="179" t="n"/>
      <c r="AG48" s="4442" t="n">
        <v>4</v>
      </c>
      <c r="AH48" s="1770" t="n"/>
      <c r="AI48" s="4441" t="n">
        <v>8</v>
      </c>
      <c r="AJ48" s="1770" t="n"/>
      <c r="AK48" s="4441" t="n"/>
      <c r="AL48" s="1770" t="n"/>
      <c r="AM48" s="4442" t="n"/>
      <c r="AN48" s="1770" t="n"/>
      <c r="AO48" s="1314" t="n"/>
      <c r="AP48" s="2392">
        <f>AT48*36</f>
        <v/>
      </c>
      <c r="AQ48" s="1089" t="n"/>
      <c r="AR48" s="4443" t="n"/>
      <c r="AS48" s="1089" t="n"/>
      <c r="AT48" s="2391" t="n"/>
      <c r="AU48" s="1089" t="n"/>
      <c r="AV48" s="4456">
        <f>AA48</f>
        <v/>
      </c>
      <c r="AW48" s="179" t="n"/>
      <c r="AX48" s="1877">
        <f>AE48</f>
        <v/>
      </c>
      <c r="AY48" s="179" t="n"/>
      <c r="AZ48" s="1315" t="n">
        <v>3</v>
      </c>
      <c r="BA48" s="175" t="n"/>
      <c r="BB48" s="2391" t="n"/>
      <c r="BC48" s="1089" t="n"/>
      <c r="BD48" s="1877" t="n"/>
      <c r="BE48" s="179" t="n"/>
      <c r="BF48" s="2612" t="n"/>
      <c r="BG48" s="131" t="n"/>
      <c r="BH48" s="2059" t="inlineStr">
        <is>
          <t>СК-5</t>
        </is>
      </c>
      <c r="BI48" s="131" t="n"/>
      <c r="BJ48" s="131" t="n"/>
      <c r="BK48" s="179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  <c r="CK48" s="1" t="n"/>
      <c r="CL48" s="1" t="n"/>
      <c r="CM48" s="1" t="n"/>
      <c r="CN48" s="1" t="n"/>
      <c r="CO48" s="1" t="n"/>
    </row>
    <row r="49">
      <c r="A49" s="4385" t="inlineStr">
        <is>
          <t>2.2.1.4</t>
        </is>
      </c>
      <c r="B49" s="1770" t="n"/>
      <c r="C49" s="3281" t="inlineStr">
        <is>
          <t>Инновационные технологии в деревообработке и производстве мебели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2" t="n"/>
      <c r="V49" s="393" t="inlineStr">
        <is>
          <t>2025/2023</t>
        </is>
      </c>
      <c r="W49" s="2572" t="n">
        <v>3</v>
      </c>
      <c r="X49" s="175" t="n"/>
      <c r="Y49" s="2572" t="n"/>
      <c r="Z49" s="175" t="n"/>
      <c r="AA49" s="2797" t="n">
        <v>108</v>
      </c>
      <c r="AB49" s="1770" t="n"/>
      <c r="AC49" s="4450" t="n">
        <v>50</v>
      </c>
      <c r="AD49" s="1770" t="n"/>
      <c r="AE49" s="2574">
        <f>AG49+AI49+AK49</f>
        <v/>
      </c>
      <c r="AF49" s="179" t="n"/>
      <c r="AG49" s="2800" t="n">
        <v>8</v>
      </c>
      <c r="AH49" s="1089" t="n"/>
      <c r="AI49" s="4454" t="n"/>
      <c r="AJ49" s="1089" t="n"/>
      <c r="AK49" s="4454" t="n">
        <v>6</v>
      </c>
      <c r="AL49" s="1089" t="n"/>
      <c r="AM49" s="2770" t="n"/>
      <c r="AN49" s="175" t="n"/>
      <c r="AO49" s="3223" t="n"/>
      <c r="AP49" s="4453" t="n"/>
      <c r="AQ49" s="1089" t="n"/>
      <c r="AR49" s="4454" t="n"/>
      <c r="AS49" s="1089" t="n"/>
      <c r="AT49" s="2800" t="n"/>
      <c r="AU49" s="1089" t="n"/>
      <c r="AV49" s="2574" t="n"/>
      <c r="AW49" s="179" t="n"/>
      <c r="AX49" s="2574" t="n"/>
      <c r="AY49" s="179" t="n"/>
      <c r="AZ49" s="2770" t="n"/>
      <c r="BA49" s="175" t="n"/>
      <c r="BB49" s="3219">
        <f>AA49</f>
        <v/>
      </c>
      <c r="BC49" s="1089" t="n"/>
      <c r="BD49" s="2574">
        <f>AE49</f>
        <v/>
      </c>
      <c r="BE49" s="179" t="n"/>
      <c r="BF49" s="2778" t="n">
        <v>3</v>
      </c>
      <c r="BG49" s="131" t="n"/>
      <c r="BH49" s="2578" t="inlineStr">
        <is>
          <t>СК-6</t>
        </is>
      </c>
      <c r="BI49" s="131" t="n"/>
      <c r="BJ49" s="131" t="n"/>
      <c r="BK49" s="179" t="n"/>
      <c r="BL49" s="1" t="n"/>
      <c r="BM49" s="1" t="n"/>
      <c r="BN49" s="1" t="n"/>
      <c r="BO49" s="1" t="n"/>
      <c r="BP49" s="1" t="n"/>
      <c r="BQ49" s="1" t="n"/>
      <c r="BR49" s="1" t="n"/>
      <c r="BS49" s="1" t="n"/>
      <c r="BT49" s="1" t="n"/>
      <c r="BU49" s="1" t="n"/>
      <c r="BV49" s="1" t="n"/>
      <c r="BW49" s="1" t="n"/>
      <c r="BX49" s="1" t="n"/>
      <c r="BY49" s="1" t="n"/>
      <c r="BZ49" s="1" t="n"/>
      <c r="CA49" s="1" t="n"/>
      <c r="CB49" s="1" t="n"/>
      <c r="CC49" s="1" t="n"/>
      <c r="CD49" s="1" t="n"/>
      <c r="CE49" s="1" t="n"/>
      <c r="CF49" s="1" t="n"/>
      <c r="CG49" s="1" t="n"/>
      <c r="CH49" s="1" t="n"/>
      <c r="CI49" s="1" t="n"/>
      <c r="CJ49" s="1" t="n"/>
      <c r="CK49" s="1" t="n"/>
      <c r="CL49" s="1" t="n"/>
      <c r="CM49" s="1" t="n"/>
      <c r="CN49" s="1" t="n"/>
      <c r="CO49" s="1" t="n"/>
    </row>
    <row r="50">
      <c r="A50" s="4322" t="inlineStr">
        <is>
          <t>2.2.2</t>
        </is>
      </c>
      <c r="B50" s="1770" t="n"/>
      <c r="C50" s="2582" t="inlineStr">
        <is>
          <t>Модуль "Проектирование" 2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2" t="n"/>
      <c r="V50" s="2067" t="n"/>
      <c r="W50" s="1489" t="n"/>
      <c r="X50" s="175" t="n"/>
      <c r="Y50" s="2784" t="n"/>
      <c r="Z50" s="126" t="n"/>
      <c r="AA50" s="4457" t="n">
        <v>658</v>
      </c>
      <c r="AB50" s="126" t="n"/>
      <c r="AC50" s="4458" t="n">
        <v>280</v>
      </c>
      <c r="AD50" s="126" t="n"/>
      <c r="AE50" s="1878">
        <f>AE51+AE52</f>
        <v/>
      </c>
      <c r="AF50" s="179" t="n"/>
      <c r="AG50" s="2412">
        <f>SUM(AG51:AH52)</f>
        <v/>
      </c>
      <c r="AH50" s="1089" t="n"/>
      <c r="AI50" s="4447">
        <f>SUM(AI51:AJ52)</f>
        <v/>
      </c>
      <c r="AJ50" s="1089" t="n"/>
      <c r="AK50" s="4447">
        <f>SUM(AK51:AL52)</f>
        <v/>
      </c>
      <c r="AL50" s="1089" t="n"/>
      <c r="AM50" s="2396" t="n"/>
      <c r="AN50" s="175" t="n"/>
      <c r="AO50" s="3039" t="n"/>
      <c r="AP50" s="2398">
        <f>SUM(AP51:AQ52)</f>
        <v/>
      </c>
      <c r="AQ50" s="1089" t="n"/>
      <c r="AR50" s="4447">
        <f>SUM(AR51:AS52)</f>
        <v/>
      </c>
      <c r="AS50" s="1089" t="n"/>
      <c r="AT50" s="2412">
        <f>SUM(AT51:AU52)</f>
        <v/>
      </c>
      <c r="AU50" s="1089" t="n"/>
      <c r="AV50" s="1878">
        <f>SUM(AV51:AW52)</f>
        <v/>
      </c>
      <c r="AW50" s="179" t="n"/>
      <c r="AX50" s="1878">
        <f>SUM(AX51:AY52)</f>
        <v/>
      </c>
      <c r="AY50" s="179" t="n"/>
      <c r="AZ50" s="2396">
        <f>SUM(AZ51:BA52)</f>
        <v/>
      </c>
      <c r="BA50" s="175" t="n"/>
      <c r="BB50" s="2412">
        <f>BB51+BB52</f>
        <v/>
      </c>
      <c r="BC50" s="1089" t="n"/>
      <c r="BD50" s="1878">
        <f>BD51+BD52</f>
        <v/>
      </c>
      <c r="BE50" s="179" t="n"/>
      <c r="BF50" s="1878">
        <f>BF51+BF52</f>
        <v/>
      </c>
      <c r="BG50" s="179" t="n"/>
      <c r="BH50" s="4448" t="n"/>
      <c r="BI50" s="131" t="n"/>
      <c r="BJ50" s="131" t="n"/>
      <c r="BK50" s="179" t="n"/>
      <c r="BL50" s="1" t="n"/>
      <c r="BM50" s="1" t="n"/>
      <c r="BN50" s="1" t="n"/>
      <c r="BO50" s="1" t="n"/>
      <c r="BP50" s="1" t="n"/>
      <c r="BQ50" s="1" t="n"/>
      <c r="BR50" s="1" t="n"/>
      <c r="BS50" s="1" t="n"/>
      <c r="BT50" s="1" t="n"/>
      <c r="BU50" s="1" t="n"/>
      <c r="BV50" s="1" t="n"/>
      <c r="BW50" s="1" t="n"/>
      <c r="BX50" s="1" t="n"/>
      <c r="BY50" s="1" t="n"/>
      <c r="BZ50" s="1" t="n"/>
      <c r="CA50" s="1" t="n"/>
      <c r="CB50" s="1" t="n"/>
      <c r="CC50" s="1" t="n"/>
      <c r="CD50" s="1" t="n"/>
      <c r="CE50" s="1" t="n"/>
      <c r="CF50" s="1" t="n"/>
      <c r="CG50" s="1" t="n"/>
      <c r="CH50" s="1" t="n"/>
      <c r="CI50" s="1" t="n"/>
      <c r="CJ50" s="1" t="n"/>
      <c r="CK50" s="1" t="n"/>
      <c r="CL50" s="1" t="n"/>
      <c r="CM50" s="1" t="n"/>
      <c r="CN50" s="1" t="n"/>
      <c r="CO50" s="1" t="n"/>
    </row>
    <row r="51">
      <c r="A51" s="4323" t="inlineStr">
        <is>
          <t>2.2.2.1</t>
        </is>
      </c>
      <c r="B51" s="1770" t="n"/>
      <c r="C51" s="4459" t="inlineStr">
        <is>
          <t>Проектирование объектов деревообработки с основами САПР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2" t="n"/>
      <c r="V51" s="3546" t="n"/>
      <c r="W51" s="2414" t="n">
        <v>3</v>
      </c>
      <c r="X51" s="1770" t="n"/>
      <c r="Y51" s="4442" t="n">
        <v>2</v>
      </c>
      <c r="Z51" s="1770" t="n"/>
      <c r="AA51" s="2389" t="n">
        <v>308</v>
      </c>
      <c r="AB51" s="1770" t="n"/>
      <c r="AC51" s="4440" t="n">
        <v>146</v>
      </c>
      <c r="AD51" s="1770" t="n"/>
      <c r="AE51" s="1877">
        <f>AG51+AI51+AK51</f>
        <v/>
      </c>
      <c r="AF51" s="179" t="n"/>
      <c r="AG51" s="4442" t="n">
        <v>10</v>
      </c>
      <c r="AH51" s="1770" t="n"/>
      <c r="AI51" s="4441" t="n">
        <v>30</v>
      </c>
      <c r="AJ51" s="1770" t="n"/>
      <c r="AK51" s="4441" t="n"/>
      <c r="AL51" s="1770" t="n"/>
      <c r="AM51" s="4442" t="n"/>
      <c r="AN51" s="1770" t="n"/>
      <c r="AO51" s="1314" t="n"/>
      <c r="AP51" s="2392" t="n"/>
      <c r="AQ51" s="1089" t="n"/>
      <c r="AR51" s="4443" t="n"/>
      <c r="AS51" s="1089" t="n"/>
      <c r="AT51" s="2391" t="n"/>
      <c r="AU51" s="1089" t="n"/>
      <c r="AV51" s="1877" t="n">
        <v>102</v>
      </c>
      <c r="AW51" s="179" t="n"/>
      <c r="AX51" s="1877" t="n">
        <v>16</v>
      </c>
      <c r="AY51" s="179" t="n"/>
      <c r="AZ51" s="1315" t="n">
        <v>3</v>
      </c>
      <c r="BA51" s="175" t="n"/>
      <c r="BB51" s="4394" t="n">
        <v>206</v>
      </c>
      <c r="BC51" s="1089" t="n"/>
      <c r="BD51" s="3773" t="n">
        <v>24</v>
      </c>
      <c r="BE51" s="179" t="n"/>
      <c r="BF51" s="2612" t="n">
        <v>6</v>
      </c>
      <c r="BG51" s="131" t="n"/>
      <c r="BH51" s="4460" t="inlineStr">
        <is>
          <t>СК-7</t>
        </is>
      </c>
      <c r="BI51" s="131" t="n"/>
      <c r="BJ51" s="131" t="n"/>
      <c r="BK51" s="179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1" t="n"/>
      <c r="CE51" s="1" t="n"/>
      <c r="CF51" s="1" t="n"/>
      <c r="CG51" s="1" t="n"/>
      <c r="CH51" s="1" t="n"/>
      <c r="CI51" s="1" t="n"/>
      <c r="CJ51" s="1" t="n"/>
      <c r="CK51" s="1" t="n"/>
      <c r="CL51" s="1" t="n"/>
      <c r="CM51" s="1" t="n"/>
      <c r="CN51" s="1" t="n"/>
      <c r="CO51" s="1" t="n"/>
    </row>
    <row r="52">
      <c r="A52" s="4323" t="inlineStr">
        <is>
          <t>2.2.2.2</t>
        </is>
      </c>
      <c r="B52" s="1770" t="n"/>
      <c r="C52" s="2608" t="inlineStr">
        <is>
          <t>Управление процессами механической обработки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2" t="n"/>
      <c r="V52" s="2060" t="n"/>
      <c r="W52" s="2414" t="n">
        <v>3</v>
      </c>
      <c r="X52" s="1770" t="n"/>
      <c r="Y52" s="4442" t="n">
        <v>1.2</v>
      </c>
      <c r="Z52" s="1770" t="n"/>
      <c r="AA52" s="2389" t="n">
        <v>350</v>
      </c>
      <c r="AB52" s="1770" t="n"/>
      <c r="AC52" s="4440" t="n">
        <v>134</v>
      </c>
      <c r="AD52" s="1770" t="n"/>
      <c r="AE52" s="1877">
        <f>AG52+AI52+AK52</f>
        <v/>
      </c>
      <c r="AF52" s="179" t="n"/>
      <c r="AG52" s="4442" t="n">
        <v>6</v>
      </c>
      <c r="AH52" s="1770" t="n"/>
      <c r="AI52" s="4441" t="n">
        <v>12</v>
      </c>
      <c r="AJ52" s="1770" t="n"/>
      <c r="AK52" s="4441" t="n">
        <v>16</v>
      </c>
      <c r="AL52" s="1770" t="n"/>
      <c r="AM52" s="4442" t="n"/>
      <c r="AN52" s="1770" t="n"/>
      <c r="AO52" s="1314" t="n"/>
      <c r="AP52" s="2392" t="n">
        <v>140</v>
      </c>
      <c r="AQ52" s="1089" t="n"/>
      <c r="AR52" s="4443" t="n">
        <v>16</v>
      </c>
      <c r="AS52" s="1089" t="n"/>
      <c r="AT52" s="2391" t="n">
        <v>4</v>
      </c>
      <c r="AU52" s="1089" t="n"/>
      <c r="AV52" s="1877" t="n">
        <v>108</v>
      </c>
      <c r="AW52" s="179" t="n"/>
      <c r="AX52" s="1877" t="n">
        <v>10</v>
      </c>
      <c r="AY52" s="179" t="n"/>
      <c r="AZ52" s="1315" t="n">
        <v>3</v>
      </c>
      <c r="BA52" s="175" t="n"/>
      <c r="BB52" s="4394" t="n">
        <v>102</v>
      </c>
      <c r="BC52" s="1089" t="n"/>
      <c r="BD52" s="1877" t="n">
        <v>8</v>
      </c>
      <c r="BE52" s="179" t="n"/>
      <c r="BF52" s="2612" t="n">
        <v>3</v>
      </c>
      <c r="BG52" s="131" t="n"/>
      <c r="BH52" s="2059" t="inlineStr">
        <is>
          <t>СК-8</t>
        </is>
      </c>
      <c r="BI52" s="131" t="n"/>
      <c r="BJ52" s="131" t="n"/>
      <c r="BK52" s="179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1" t="n"/>
      <c r="CE52" s="1" t="n"/>
      <c r="CF52" s="1" t="n"/>
      <c r="CG52" s="1" t="n"/>
      <c r="CH52" s="1" t="n"/>
      <c r="CI52" s="1" t="n"/>
      <c r="CJ52" s="1" t="n"/>
      <c r="CK52" s="1" t="n"/>
      <c r="CL52" s="1" t="n"/>
      <c r="CM52" s="1" t="n"/>
      <c r="CN52" s="1" t="n"/>
      <c r="CO52" s="1" t="n"/>
    </row>
    <row r="53">
      <c r="A53" s="4322" t="inlineStr">
        <is>
          <t xml:space="preserve">2.2.3 </t>
        </is>
      </c>
      <c r="B53" s="1770" t="n"/>
      <c r="C53" s="2582" t="inlineStr">
        <is>
          <t>Модуль "Технологии" 3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2" t="n"/>
      <c r="V53" s="2067" t="n"/>
      <c r="W53" s="2414" t="n"/>
      <c r="X53" s="1770" t="n"/>
      <c r="Y53" s="4442" t="n"/>
      <c r="Z53" s="1770" t="n"/>
      <c r="AA53" s="2397" t="n">
        <v>658</v>
      </c>
      <c r="AB53" s="1770" t="n"/>
      <c r="AC53" s="4444" t="n">
        <v>280</v>
      </c>
      <c r="AD53" s="1770" t="n"/>
      <c r="AE53" s="1878">
        <f>AE54+AE55+AE56+AE57</f>
        <v/>
      </c>
      <c r="AF53" s="179" t="n"/>
      <c r="AG53" s="4445">
        <f>SUM(AG54:AH57)</f>
        <v/>
      </c>
      <c r="AH53" s="1770" t="n"/>
      <c r="AI53" s="4446">
        <f>SUM(AI54:AJ57)</f>
        <v/>
      </c>
      <c r="AJ53" s="1770" t="n"/>
      <c r="AK53" s="4446">
        <f>SUM(AK54:AL57)</f>
        <v/>
      </c>
      <c r="AL53" s="1770" t="n"/>
      <c r="AM53" s="4445" t="n"/>
      <c r="AN53" s="1770" t="n"/>
      <c r="AO53" s="3039" t="n"/>
      <c r="AP53" s="2398">
        <f>SUM(AP54:AQ57)</f>
        <v/>
      </c>
      <c r="AQ53" s="1089" t="n"/>
      <c r="AR53" s="4447">
        <f>SUM(AR54:AS57)</f>
        <v/>
      </c>
      <c r="AS53" s="1089" t="n"/>
      <c r="AT53" s="2412">
        <f>SUM(AT54:AU57)</f>
        <v/>
      </c>
      <c r="AU53" s="1089" t="n"/>
      <c r="AV53" s="1878">
        <f>SUM(AV54:AW57)</f>
        <v/>
      </c>
      <c r="AW53" s="179" t="n"/>
      <c r="AX53" s="1878">
        <f>SUM(AX54:AY57)</f>
        <v/>
      </c>
      <c r="AY53" s="179" t="n"/>
      <c r="AZ53" s="2396">
        <f>SUM(AZ54:BA57)</f>
        <v/>
      </c>
      <c r="BA53" s="175" t="n"/>
      <c r="BB53" s="2412">
        <f>BB54+BB55+BB56+BB57</f>
        <v/>
      </c>
      <c r="BC53" s="1089" t="n"/>
      <c r="BD53" s="4392">
        <f>BD54+BD55+BD56+BD57</f>
        <v/>
      </c>
      <c r="BE53" s="1089" t="n"/>
      <c r="BF53" s="4392">
        <f>BF54+BF55+BF56+BF57</f>
        <v/>
      </c>
      <c r="BG53" s="1089" t="n"/>
      <c r="BH53" s="4448" t="n"/>
      <c r="BI53" s="131" t="n"/>
      <c r="BJ53" s="131" t="n"/>
      <c r="BK53" s="179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1" t="n"/>
      <c r="CE53" s="1" t="n"/>
      <c r="CF53" s="1" t="n"/>
      <c r="CG53" s="1" t="n"/>
      <c r="CH53" s="1" t="n"/>
      <c r="CI53" s="1" t="n"/>
      <c r="CJ53" s="1" t="n"/>
      <c r="CK53" s="1" t="n"/>
      <c r="CL53" s="1" t="n"/>
      <c r="CM53" s="1" t="n"/>
      <c r="CN53" s="1" t="n"/>
      <c r="CO53" s="1" t="n"/>
    </row>
    <row r="54">
      <c r="A54" s="4323" t="inlineStr">
        <is>
          <t>2.2.3.1</t>
        </is>
      </c>
      <c r="B54" s="1770" t="n"/>
      <c r="C54" s="2608" t="inlineStr">
        <is>
          <t>Энергоэффективное деревянное домостроение</t>
        </is>
      </c>
      <c r="D54" s="131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2" t="n"/>
      <c r="V54" s="2060" t="n"/>
      <c r="W54" s="2414" t="n"/>
      <c r="X54" s="1770" t="n"/>
      <c r="Y54" s="4442" t="n">
        <v>3</v>
      </c>
      <c r="Z54" s="1770" t="n"/>
      <c r="AA54" s="2389" t="n">
        <v>212</v>
      </c>
      <c r="AB54" s="1770" t="n"/>
      <c r="AC54" s="4440" t="n">
        <v>70</v>
      </c>
      <c r="AD54" s="1770" t="n"/>
      <c r="AE54" s="1877">
        <f>AG54+AI54+AK54</f>
        <v/>
      </c>
      <c r="AF54" s="179" t="n"/>
      <c r="AG54" s="4442" t="n">
        <v>6</v>
      </c>
      <c r="AH54" s="1770" t="n"/>
      <c r="AI54" s="4441" t="n">
        <v>4</v>
      </c>
      <c r="AJ54" s="1770" t="n"/>
      <c r="AK54" s="4441" t="n">
        <v>10</v>
      </c>
      <c r="AL54" s="1770" t="n"/>
      <c r="AM54" s="4442" t="n"/>
      <c r="AN54" s="1770" t="n"/>
      <c r="AO54" s="1314" t="n"/>
      <c r="AP54" s="2392" t="n"/>
      <c r="AQ54" s="1089" t="n"/>
      <c r="AR54" s="4443" t="n"/>
      <c r="AS54" s="1089" t="n"/>
      <c r="AT54" s="2391" t="n"/>
      <c r="AU54" s="1089" t="n"/>
      <c r="AV54" s="1877" t="n"/>
      <c r="AW54" s="179" t="n"/>
      <c r="AX54" s="1877" t="n"/>
      <c r="AY54" s="179" t="n"/>
      <c r="AZ54" s="1315" t="n"/>
      <c r="BA54" s="175" t="n"/>
      <c r="BB54" s="2393">
        <f>AA54</f>
        <v/>
      </c>
      <c r="BC54" s="1089" t="n"/>
      <c r="BD54" s="1877">
        <f>AE54</f>
        <v/>
      </c>
      <c r="BE54" s="179" t="n"/>
      <c r="BF54" s="2612" t="n">
        <v>6</v>
      </c>
      <c r="BG54" s="131" t="n"/>
      <c r="BH54" s="2059" t="inlineStr">
        <is>
          <t>СК-9</t>
        </is>
      </c>
      <c r="BI54" s="131" t="n"/>
      <c r="BJ54" s="131" t="n"/>
      <c r="BK54" s="179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1" t="n"/>
      <c r="CE54" s="1" t="n"/>
      <c r="CF54" s="1" t="n"/>
      <c r="CG54" s="1" t="n"/>
      <c r="CH54" s="1" t="n"/>
      <c r="CI54" s="1" t="n"/>
      <c r="CJ54" s="1" t="n"/>
      <c r="CK54" s="1" t="n"/>
      <c r="CL54" s="1" t="n"/>
      <c r="CM54" s="1" t="n"/>
      <c r="CN54" s="1" t="n"/>
      <c r="CO54" s="1" t="n"/>
    </row>
    <row r="55">
      <c r="A55" s="4385" t="inlineStr">
        <is>
          <t>2.2.3.2</t>
        </is>
      </c>
      <c r="B55" s="1770" t="n"/>
      <c r="C55" s="3281" t="inlineStr">
        <is>
          <t>Инновационные строительные материалы и элементы конструкций из древесного сырья</t>
        </is>
      </c>
      <c r="D55" s="131" t="n"/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2" t="n"/>
      <c r="V55" s="393" t="inlineStr">
        <is>
          <t>2024/2023</t>
        </is>
      </c>
      <c r="W55" s="2572" t="n">
        <v>3</v>
      </c>
      <c r="X55" s="175" t="n"/>
      <c r="Y55" s="2572" t="n">
        <v>2</v>
      </c>
      <c r="Z55" s="175" t="n"/>
      <c r="AA55" s="2797" t="n">
        <v>212</v>
      </c>
      <c r="AB55" s="1770" t="n"/>
      <c r="AC55" s="4450" t="n">
        <v>96</v>
      </c>
      <c r="AD55" s="1770" t="n"/>
      <c r="AE55" s="2574">
        <f>AG55+AI55+AK55</f>
        <v/>
      </c>
      <c r="AF55" s="179" t="n"/>
      <c r="AG55" s="2800" t="n">
        <v>20</v>
      </c>
      <c r="AH55" s="1089" t="n"/>
      <c r="AI55" s="4454" t="n">
        <v>4</v>
      </c>
      <c r="AJ55" s="1089" t="n"/>
      <c r="AK55" s="4454" t="n"/>
      <c r="AL55" s="1089" t="n"/>
      <c r="AM55" s="2770" t="n"/>
      <c r="AN55" s="175" t="n"/>
      <c r="AO55" s="3223" t="n"/>
      <c r="AP55" s="4453" t="n"/>
      <c r="AQ55" s="1089" t="n"/>
      <c r="AR55" s="4454" t="n"/>
      <c r="AS55" s="1089" t="n"/>
      <c r="AT55" s="2800" t="n"/>
      <c r="AU55" s="1089" t="n"/>
      <c r="AV55" s="2574" t="n">
        <v>116</v>
      </c>
      <c r="AW55" s="179" t="n"/>
      <c r="AX55" s="2574" t="n">
        <v>12</v>
      </c>
      <c r="AY55" s="179" t="n"/>
      <c r="AZ55" s="2770" t="n">
        <v>3</v>
      </c>
      <c r="BA55" s="175" t="n"/>
      <c r="BB55" s="2800" t="n">
        <v>96</v>
      </c>
      <c r="BC55" s="1089" t="n"/>
      <c r="BD55" s="2574" t="n">
        <v>12</v>
      </c>
      <c r="BE55" s="179" t="n"/>
      <c r="BF55" s="2778" t="n">
        <v>3</v>
      </c>
      <c r="BG55" s="131" t="n"/>
      <c r="BH55" s="2578" t="inlineStr">
        <is>
          <t>СК-10</t>
        </is>
      </c>
      <c r="BI55" s="131" t="n"/>
      <c r="BJ55" s="131" t="n"/>
      <c r="BK55" s="179" t="n"/>
      <c r="BL55" s="2333" t="n"/>
      <c r="BM55" s="25" t="n"/>
      <c r="BN55" s="25" t="n"/>
      <c r="BO55" s="25" t="n"/>
      <c r="BP55" s="25" t="n"/>
      <c r="BQ55" s="25" t="n"/>
      <c r="BR55" s="25" t="n"/>
      <c r="BS55" s="25" t="n"/>
      <c r="BT55" s="25" t="n"/>
      <c r="BU55" s="25" t="n"/>
      <c r="BV55" s="25" t="n"/>
      <c r="BW55" s="25" t="n"/>
      <c r="BX55" s="25" t="n"/>
      <c r="BY55" s="25" t="n"/>
      <c r="BZ55" s="25" t="n"/>
      <c r="CA55" s="25" t="n"/>
      <c r="CB55" s="25" t="n"/>
      <c r="CC55" s="25" t="n"/>
      <c r="CD55" s="1" t="n"/>
      <c r="CE55" s="1" t="n"/>
      <c r="CF55" s="1" t="n"/>
      <c r="CG55" s="1" t="n"/>
      <c r="CH55" s="1" t="n"/>
      <c r="CI55" s="1" t="n"/>
      <c r="CJ55" s="1" t="n"/>
      <c r="CK55" s="1" t="n"/>
      <c r="CL55" s="1" t="n"/>
      <c r="CM55" s="1" t="n"/>
      <c r="CN55" s="1" t="n"/>
      <c r="CO55" s="1" t="n"/>
    </row>
    <row r="56">
      <c r="A56" s="4385" t="inlineStr">
        <is>
          <t>2.2.3.3</t>
        </is>
      </c>
      <c r="B56" s="1770" t="n"/>
      <c r="C56" s="3281" t="inlineStr">
        <is>
          <t>Высокотехнологичные способы обработки древесины</t>
        </is>
      </c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2" t="n"/>
      <c r="V56" s="393" t="inlineStr">
        <is>
          <t>2028/2023</t>
        </is>
      </c>
      <c r="W56" s="2572" t="n">
        <v>1</v>
      </c>
      <c r="X56" s="175" t="n"/>
      <c r="Y56" s="2572" t="n"/>
      <c r="Z56" s="175" t="n"/>
      <c r="AA56" s="2797" t="n">
        <v>126</v>
      </c>
      <c r="AB56" s="1770" t="n"/>
      <c r="AC56" s="4450" t="n">
        <v>64</v>
      </c>
      <c r="AD56" s="1770" t="n"/>
      <c r="AE56" s="2574">
        <f>AG56+AI56+AK56</f>
        <v/>
      </c>
      <c r="AF56" s="179" t="n"/>
      <c r="AG56" s="2800" t="n">
        <v>12</v>
      </c>
      <c r="AH56" s="1089" t="n"/>
      <c r="AI56" s="4454" t="n"/>
      <c r="AJ56" s="1089" t="n"/>
      <c r="AK56" s="4454" t="n">
        <v>4</v>
      </c>
      <c r="AL56" s="1089" t="n"/>
      <c r="AM56" s="2770" t="n"/>
      <c r="AN56" s="175" t="n"/>
      <c r="AO56" s="3223" t="n"/>
      <c r="AP56" s="4453" t="n">
        <v>126</v>
      </c>
      <c r="AQ56" s="1089" t="n"/>
      <c r="AR56" s="4454">
        <f>AE56</f>
        <v/>
      </c>
      <c r="AS56" s="1089" t="n"/>
      <c r="AT56" s="2800" t="n">
        <v>4</v>
      </c>
      <c r="AU56" s="1089" t="n"/>
      <c r="AV56" s="2574" t="n"/>
      <c r="AW56" s="179" t="n"/>
      <c r="AX56" s="2574" t="n"/>
      <c r="AY56" s="179" t="n"/>
      <c r="AZ56" s="2770" t="n"/>
      <c r="BA56" s="175" t="n"/>
      <c r="BB56" s="2800" t="n"/>
      <c r="BC56" s="1089" t="n"/>
      <c r="BD56" s="2574" t="n"/>
      <c r="BE56" s="179" t="n"/>
      <c r="BF56" s="2778" t="n"/>
      <c r="BG56" s="131" t="n"/>
      <c r="BH56" s="2578" t="inlineStr">
        <is>
          <t>СК-11</t>
        </is>
      </c>
      <c r="BI56" s="131" t="n"/>
      <c r="BJ56" s="131" t="n"/>
      <c r="BK56" s="179" t="n"/>
      <c r="BL56" s="2333" t="n"/>
      <c r="BM56" s="25" t="n"/>
      <c r="BN56" s="25" t="n"/>
      <c r="BO56" s="25" t="n"/>
      <c r="BP56" s="25" t="n"/>
      <c r="BQ56" s="25" t="n"/>
      <c r="BR56" s="25" t="n"/>
      <c r="BS56" s="25" t="n"/>
      <c r="BT56" s="25" t="n"/>
      <c r="BU56" s="25" t="n"/>
      <c r="BV56" s="25" t="n"/>
      <c r="BW56" s="25" t="n"/>
      <c r="BX56" s="25" t="n"/>
      <c r="BY56" s="25" t="n"/>
      <c r="BZ56" s="25" t="n"/>
      <c r="CA56" s="25" t="n"/>
      <c r="CB56" s="25" t="n"/>
      <c r="CC56" s="25" t="n"/>
      <c r="CD56" s="1" t="n"/>
      <c r="CE56" s="1" t="n"/>
      <c r="CF56" s="1" t="n"/>
      <c r="CG56" s="1" t="n"/>
      <c r="CH56" s="1" t="n"/>
      <c r="CI56" s="1" t="n"/>
      <c r="CJ56" s="1" t="n"/>
      <c r="CK56" s="1" t="n"/>
      <c r="CL56" s="1" t="n"/>
      <c r="CM56" s="1" t="n"/>
      <c r="CN56" s="1" t="n"/>
      <c r="CO56" s="1" t="n"/>
    </row>
    <row r="57">
      <c r="A57" s="4323" t="inlineStr">
        <is>
          <t>2.2.3.4</t>
        </is>
      </c>
      <c r="B57" s="1770" t="n"/>
      <c r="C57" s="2608" t="inlineStr">
        <is>
          <t>Объемно-пространственное проектирование элементов мебели и столярно-строительных изделий</t>
        </is>
      </c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2" t="n"/>
      <c r="V57" s="2060" t="n"/>
      <c r="W57" s="824" t="n"/>
      <c r="X57" s="175" t="n"/>
      <c r="Y57" s="824" t="n">
        <v>2</v>
      </c>
      <c r="Z57" s="175" t="n"/>
      <c r="AA57" s="2389" t="n">
        <v>108</v>
      </c>
      <c r="AB57" s="1770" t="n"/>
      <c r="AC57" s="4440" t="n">
        <v>50</v>
      </c>
      <c r="AD57" s="1770" t="n"/>
      <c r="AE57" s="1877">
        <f>AG57+AI57+AK57</f>
        <v/>
      </c>
      <c r="AF57" s="179" t="n"/>
      <c r="AG57" s="2391" t="n">
        <v>4</v>
      </c>
      <c r="AH57" s="1089" t="n"/>
      <c r="AI57" s="4443" t="n"/>
      <c r="AJ57" s="1089" t="n"/>
      <c r="AK57" s="4443" t="n">
        <v>10</v>
      </c>
      <c r="AL57" s="1089" t="n"/>
      <c r="AM57" s="1315" t="n"/>
      <c r="AN57" s="175" t="n"/>
      <c r="AO57" s="1314" t="n"/>
      <c r="AP57" s="2392" t="n"/>
      <c r="AQ57" s="1089" t="n"/>
      <c r="AR57" s="4443" t="n"/>
      <c r="AS57" s="1089" t="n"/>
      <c r="AT57" s="2391" t="n"/>
      <c r="AU57" s="1089" t="n"/>
      <c r="AV57" s="1877" t="n">
        <v>108</v>
      </c>
      <c r="AW57" s="179" t="n"/>
      <c r="AX57" s="1877">
        <f>AE57</f>
        <v/>
      </c>
      <c r="AY57" s="179" t="n"/>
      <c r="AZ57" s="1315" t="n">
        <v>3</v>
      </c>
      <c r="BA57" s="175" t="n"/>
      <c r="BB57" s="2391" t="n"/>
      <c r="BC57" s="1089" t="n"/>
      <c r="BD57" s="1877" t="n"/>
      <c r="BE57" s="179" t="n"/>
      <c r="BF57" s="2612" t="n"/>
      <c r="BG57" s="131" t="n"/>
      <c r="BH57" s="2059" t="inlineStr">
        <is>
          <t>СК-12</t>
        </is>
      </c>
      <c r="BI57" s="131" t="n"/>
      <c r="BJ57" s="131" t="n"/>
      <c r="BK57" s="179" t="n"/>
      <c r="BL57" s="2333" t="n"/>
      <c r="BM57" s="25" t="n"/>
      <c r="BN57" s="25" t="n"/>
      <c r="BO57" s="25" t="n"/>
      <c r="BP57" s="25" t="n"/>
      <c r="BQ57" s="25" t="n"/>
      <c r="BR57" s="25" t="n"/>
      <c r="BS57" s="25" t="n"/>
      <c r="BT57" s="25" t="n"/>
      <c r="BU57" s="25" t="n"/>
      <c r="BV57" s="25" t="n"/>
      <c r="BW57" s="25" t="n"/>
      <c r="BX57" s="25" t="n"/>
      <c r="BY57" s="25" t="n"/>
      <c r="BZ57" s="25" t="n"/>
      <c r="CA57" s="25" t="n"/>
      <c r="CB57" s="25" t="n"/>
      <c r="CC57" s="25" t="n"/>
      <c r="CD57" s="1" t="n"/>
      <c r="CE57" s="1" t="n"/>
      <c r="CF57" s="1" t="n"/>
      <c r="CG57" s="1" t="n"/>
      <c r="CH57" s="1" t="n"/>
      <c r="CI57" s="1" t="n"/>
      <c r="CJ57" s="1" t="n"/>
      <c r="CK57" s="1" t="n"/>
      <c r="CL57" s="1" t="n"/>
      <c r="CM57" s="1" t="n"/>
      <c r="CN57" s="1" t="n"/>
      <c r="CO57" s="1" t="n"/>
    </row>
    <row r="58">
      <c r="A58" s="4322" t="inlineStr">
        <is>
          <t>2.3</t>
        </is>
      </c>
      <c r="B58" s="1770" t="n"/>
      <c r="C58" s="2582" t="inlineStr">
        <is>
          <t>Дополнительные виды обучения</t>
        </is>
      </c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2" t="n"/>
      <c r="V58" s="2067" t="n"/>
      <c r="W58" s="1385" t="n"/>
      <c r="X58" s="175" t="n"/>
      <c r="Y58" s="861" t="n"/>
      <c r="Z58" s="126" t="n"/>
      <c r="AA58" s="4461" t="inlineStr">
        <is>
          <t>/ 338</t>
        </is>
      </c>
      <c r="AB58" s="1089" t="n"/>
      <c r="AC58" s="4462" t="inlineStr">
        <is>
          <t>/ 218</t>
        </is>
      </c>
      <c r="AD58" s="126" t="n"/>
      <c r="AE58" s="4463" t="inlineStr">
        <is>
          <t>/ 60</t>
        </is>
      </c>
      <c r="AF58" s="179" t="n"/>
      <c r="AG58" s="2418" t="inlineStr">
        <is>
          <t>/ 18</t>
        </is>
      </c>
      <c r="AH58" s="1089" t="n"/>
      <c r="AI58" s="1302" t="inlineStr">
        <is>
          <t>/ 6</t>
        </is>
      </c>
      <c r="AJ58" s="128" t="n"/>
      <c r="AK58" s="1302" t="inlineStr">
        <is>
          <t>/ 26</t>
        </is>
      </c>
      <c r="AL58" s="128" t="n"/>
      <c r="AM58" s="4048" t="inlineStr">
        <is>
          <t>/ 10</t>
        </is>
      </c>
      <c r="AN58" s="179" t="n"/>
      <c r="AO58" s="1230" t="n"/>
      <c r="AP58" s="848" t="inlineStr">
        <is>
          <t>/</t>
        </is>
      </c>
      <c r="AQ58" s="4236">
        <f>AQ59+AQ60</f>
        <v/>
      </c>
      <c r="AR58" s="2419" t="inlineStr">
        <is>
          <t>/</t>
        </is>
      </c>
      <c r="AS58" s="2420">
        <f>AS59+AS60</f>
        <v/>
      </c>
      <c r="AT58" s="2419" t="n"/>
      <c r="AU58" s="2619" t="n"/>
      <c r="AV58" s="848" t="inlineStr">
        <is>
          <t>/</t>
        </is>
      </c>
      <c r="AW58" s="4236">
        <f>AW59+AW60</f>
        <v/>
      </c>
      <c r="AX58" s="2419" t="inlineStr">
        <is>
          <t>/</t>
        </is>
      </c>
      <c r="AY58" s="2418">
        <f>AY59+AY60</f>
        <v/>
      </c>
      <c r="AZ58" s="2419" t="inlineStr">
        <is>
          <t>/</t>
        </is>
      </c>
      <c r="BA58" s="2620" t="n">
        <v>7</v>
      </c>
      <c r="BB58" s="861" t="inlineStr">
        <is>
          <t>/</t>
        </is>
      </c>
      <c r="BC58" s="2418" t="n">
        <v>72</v>
      </c>
      <c r="BD58" s="2419" t="inlineStr">
        <is>
          <t>/</t>
        </is>
      </c>
      <c r="BE58" s="2418" t="n">
        <v>14</v>
      </c>
      <c r="BF58" s="2419" t="inlineStr">
        <is>
          <t>/</t>
        </is>
      </c>
      <c r="BG58" s="861" t="n">
        <v>2</v>
      </c>
      <c r="BH58" s="4448" t="n"/>
      <c r="BI58" s="131" t="n"/>
      <c r="BJ58" s="131" t="n"/>
      <c r="BK58" s="179" t="n"/>
      <c r="BL58" s="2333" t="n"/>
      <c r="BM58" s="25" t="n"/>
      <c r="BN58" s="25" t="n"/>
      <c r="BO58" s="25" t="n"/>
      <c r="BP58" s="25" t="n"/>
      <c r="BQ58" s="25" t="n"/>
      <c r="BR58" s="25" t="n"/>
      <c r="BS58" s="25" t="n"/>
      <c r="BT58" s="25" t="n"/>
      <c r="BU58" s="25" t="n"/>
      <c r="BV58" s="25" t="n"/>
      <c r="BW58" s="25" t="n"/>
      <c r="BX58" s="25" t="n"/>
      <c r="BY58" s="25" t="n"/>
      <c r="BZ58" s="25" t="n"/>
      <c r="CA58" s="25" t="n"/>
      <c r="CB58" s="25" t="n"/>
      <c r="CC58" s="25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</row>
    <row r="59">
      <c r="A59" s="4385" t="inlineStr">
        <is>
          <t>2.3.1</t>
        </is>
      </c>
      <c r="B59" s="1770" t="n"/>
      <c r="C59" s="3281" t="inlineStr">
        <is>
          <t>Философия и методология науки *</t>
        </is>
      </c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2" t="n"/>
      <c r="V59" s="401" t="inlineStr">
        <is>
          <t>2094.1/2024</t>
        </is>
      </c>
      <c r="W59" s="4464" t="inlineStr">
        <is>
          <t>/</t>
        </is>
      </c>
      <c r="X59" s="4465" t="n">
        <v>2</v>
      </c>
      <c r="Y59" s="4466" t="n"/>
      <c r="Z59" s="1770" t="n"/>
      <c r="AA59" s="4467" t="inlineStr">
        <is>
          <t>/ 124</t>
        </is>
      </c>
      <c r="AB59" s="1089" t="n"/>
      <c r="AC59" s="4468" t="inlineStr">
        <is>
          <t>/ 72</t>
        </is>
      </c>
      <c r="AD59" s="126" t="n"/>
      <c r="AE59" s="4234" t="inlineStr">
        <is>
          <t>/ 20</t>
        </is>
      </c>
      <c r="AF59" s="179" t="n"/>
      <c r="AG59" s="2809" t="inlineStr">
        <is>
          <t>/ 10</t>
        </is>
      </c>
      <c r="AH59" s="1089" t="n"/>
      <c r="AI59" s="4469" t="n"/>
      <c r="AJ59" s="128" t="n"/>
      <c r="AK59" s="4469" t="n"/>
      <c r="AL59" s="128" t="n"/>
      <c r="AM59" s="4234" t="inlineStr">
        <is>
          <t>/ 10</t>
        </is>
      </c>
      <c r="AN59" s="179" t="n"/>
      <c r="AO59" s="2910" t="n"/>
      <c r="AP59" s="4242" t="inlineStr">
        <is>
          <t>/</t>
        </is>
      </c>
      <c r="AQ59" s="2809" t="n">
        <v>62</v>
      </c>
      <c r="AR59" s="2628" t="inlineStr">
        <is>
          <t>/</t>
        </is>
      </c>
      <c r="AS59" s="4470" t="n">
        <v>10</v>
      </c>
      <c r="AT59" s="2628" t="n"/>
      <c r="AU59" s="2632" t="n"/>
      <c r="AV59" s="2807" t="inlineStr">
        <is>
          <t>/</t>
        </is>
      </c>
      <c r="AW59" s="2809" t="n">
        <v>62</v>
      </c>
      <c r="AX59" s="2628" t="inlineStr">
        <is>
          <t>/</t>
        </is>
      </c>
      <c r="AY59" s="2809" t="n">
        <v>10</v>
      </c>
      <c r="AZ59" s="2628" t="inlineStr">
        <is>
          <t>/</t>
        </is>
      </c>
      <c r="BA59" s="2624" t="n">
        <v>3</v>
      </c>
      <c r="BB59" s="2807" t="n"/>
      <c r="BC59" s="2809" t="n"/>
      <c r="BD59" s="2628" t="n"/>
      <c r="BE59" s="2809" t="n"/>
      <c r="BF59" s="2628" t="n"/>
      <c r="BG59" s="2807" t="n"/>
      <c r="BH59" s="2578" t="inlineStr">
        <is>
          <t>УК-1</t>
        </is>
      </c>
      <c r="BI59" s="131" t="n"/>
      <c r="BJ59" s="131" t="n"/>
      <c r="BK59" s="179" t="n"/>
      <c r="BL59" s="2333" t="n"/>
      <c r="BM59" s="25" t="n"/>
      <c r="BN59" s="25" t="n"/>
      <c r="BO59" s="25" t="n"/>
      <c r="BP59" s="25" t="n"/>
      <c r="BQ59" s="25" t="n"/>
      <c r="BR59" s="25" t="n"/>
      <c r="BS59" s="25" t="n"/>
      <c r="BT59" s="25" t="n"/>
      <c r="BU59" s="25" t="n"/>
      <c r="BV59" s="25" t="n"/>
      <c r="BW59" s="25" t="n"/>
      <c r="BX59" s="25" t="n"/>
      <c r="BY59" s="25" t="n"/>
      <c r="BZ59" s="25" t="n"/>
      <c r="CA59" s="25" t="n"/>
      <c r="CB59" s="25" t="n"/>
      <c r="CC59" s="25" t="n"/>
      <c r="CD59" s="1" t="n"/>
      <c r="CE59" s="1" t="n"/>
      <c r="CF59" s="1" t="n"/>
      <c r="CG59" s="1" t="n"/>
      <c r="CH59" s="1" t="n"/>
      <c r="CI59" s="1" t="n"/>
      <c r="CJ59" s="1" t="n"/>
      <c r="CK59" s="1" t="n"/>
      <c r="CL59" s="1" t="n"/>
      <c r="CM59" s="1" t="n"/>
      <c r="CN59" s="1" t="n"/>
      <c r="CO59" s="1" t="n"/>
    </row>
    <row r="60">
      <c r="A60" s="4385" t="inlineStr">
        <is>
          <t>2.3.2</t>
        </is>
      </c>
      <c r="B60" s="1770" t="n"/>
      <c r="C60" s="3281" t="inlineStr">
        <is>
          <t>Иностранный язык *</t>
        </is>
      </c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2" t="n"/>
      <c r="V60" s="401" t="inlineStr">
        <is>
          <t>2095/2024</t>
        </is>
      </c>
      <c r="W60" s="4464" t="inlineStr">
        <is>
          <t>/</t>
        </is>
      </c>
      <c r="X60" s="4465" t="n">
        <v>2</v>
      </c>
      <c r="Y60" s="4466" t="n"/>
      <c r="Z60" s="1770" t="n"/>
      <c r="AA60" s="4467" t="inlineStr">
        <is>
          <t>/ 142</t>
        </is>
      </c>
      <c r="AB60" s="1089" t="n"/>
      <c r="AC60" s="4471" t="inlineStr">
        <is>
          <t>/ 96</t>
        </is>
      </c>
      <c r="AD60" s="126" t="n"/>
      <c r="AE60" s="4234" t="inlineStr">
        <is>
          <t>/ 26</t>
        </is>
      </c>
      <c r="AF60" s="179" t="n"/>
      <c r="AG60" s="2809" t="n"/>
      <c r="AH60" s="1089" t="n"/>
      <c r="AI60" s="4469" t="n"/>
      <c r="AJ60" s="128" t="n"/>
      <c r="AK60" s="4469" t="inlineStr">
        <is>
          <t>/ 26</t>
        </is>
      </c>
      <c r="AL60" s="128" t="n"/>
      <c r="AM60" s="4234" t="n"/>
      <c r="AN60" s="179" t="n"/>
      <c r="AO60" s="2910" t="n"/>
      <c r="AP60" s="4242" t="inlineStr">
        <is>
          <t>/</t>
        </is>
      </c>
      <c r="AQ60" s="2809" t="n">
        <v>70</v>
      </c>
      <c r="AR60" s="2628" t="inlineStr">
        <is>
          <t>/</t>
        </is>
      </c>
      <c r="AS60" s="4470" t="n">
        <v>10</v>
      </c>
      <c r="AT60" s="2628" t="n"/>
      <c r="AU60" s="2632" t="n"/>
      <c r="AV60" s="2807" t="inlineStr">
        <is>
          <t>/</t>
        </is>
      </c>
      <c r="AW60" s="2809" t="n">
        <v>72</v>
      </c>
      <c r="AX60" s="2628" t="inlineStr">
        <is>
          <t>/</t>
        </is>
      </c>
      <c r="AY60" s="2809" t="n">
        <v>16</v>
      </c>
      <c r="AZ60" s="2628" t="inlineStr">
        <is>
          <t>/</t>
        </is>
      </c>
      <c r="BA60" s="2624" t="n">
        <v>4</v>
      </c>
      <c r="BB60" s="2807" t="n"/>
      <c r="BC60" s="2809" t="n"/>
      <c r="BD60" s="2628" t="n"/>
      <c r="BE60" s="2809" t="n"/>
      <c r="BF60" s="2628" t="n"/>
      <c r="BG60" s="2807" t="n"/>
      <c r="BH60" s="2578" t="inlineStr">
        <is>
          <t>УК-3</t>
        </is>
      </c>
      <c r="BI60" s="131" t="n"/>
      <c r="BJ60" s="131" t="n"/>
      <c r="BK60" s="179" t="n"/>
      <c r="BL60" s="2333" t="n"/>
      <c r="BM60" s="25" t="n"/>
      <c r="BN60" s="25" t="n"/>
      <c r="BO60" s="25" t="n"/>
      <c r="BP60" s="25" t="n"/>
      <c r="BQ60" s="25" t="n"/>
      <c r="BR60" s="25" t="n"/>
      <c r="BS60" s="25" t="n"/>
      <c r="BT60" s="25" t="n"/>
      <c r="BU60" s="25" t="n"/>
      <c r="BV60" s="25" t="n"/>
      <c r="BW60" s="25" t="n"/>
      <c r="BX60" s="25" t="n"/>
      <c r="BY60" s="25" t="n"/>
      <c r="BZ60" s="25" t="n"/>
      <c r="CA60" s="25" t="n"/>
      <c r="CB60" s="25" t="n"/>
      <c r="CC60" s="25" t="n"/>
      <c r="CD60" s="1" t="n"/>
      <c r="CE60" s="1" t="n"/>
      <c r="CF60" s="1" t="n"/>
      <c r="CG60" s="1" t="n"/>
      <c r="CH60" s="1" t="n"/>
      <c r="CI60" s="1" t="n"/>
      <c r="CJ60" s="1" t="n"/>
      <c r="CK60" s="1" t="n"/>
      <c r="CL60" s="1" t="n"/>
      <c r="CM60" s="1" t="n"/>
      <c r="CN60" s="1" t="n"/>
      <c r="CO60" s="1" t="n"/>
    </row>
    <row r="61">
      <c r="A61" s="4472" t="inlineStr">
        <is>
          <t>2.3.3</t>
        </is>
      </c>
      <c r="B61" s="1809" t="n"/>
      <c r="C61" s="4396" t="inlineStr">
        <is>
          <t>Основы информационных технологий *</t>
        </is>
      </c>
      <c r="D61" s="202" t="n"/>
      <c r="E61" s="202" t="n"/>
      <c r="F61" s="202" t="n"/>
      <c r="G61" s="202" t="n"/>
      <c r="H61" s="202" t="n"/>
      <c r="I61" s="202" t="n"/>
      <c r="J61" s="202" t="n"/>
      <c r="K61" s="202" t="n"/>
      <c r="L61" s="202" t="n"/>
      <c r="M61" s="202" t="n"/>
      <c r="N61" s="202" t="n"/>
      <c r="O61" s="202" t="n"/>
      <c r="P61" s="202" t="n"/>
      <c r="Q61" s="202" t="n"/>
      <c r="R61" s="202" t="n"/>
      <c r="S61" s="202" t="n"/>
      <c r="T61" s="202" t="n"/>
      <c r="U61" s="742" t="n"/>
      <c r="V61" s="469" t="inlineStr">
        <is>
          <t>2093/2024</t>
        </is>
      </c>
      <c r="W61" s="2817" t="n"/>
      <c r="X61" s="2818" t="n"/>
      <c r="Y61" s="4473" t="inlineStr">
        <is>
          <t>/</t>
        </is>
      </c>
      <c r="Z61" s="2953" t="inlineStr">
        <is>
          <t>3д</t>
        </is>
      </c>
      <c r="AA61" s="4474" t="inlineStr">
        <is>
          <t>/ 72</t>
        </is>
      </c>
      <c r="AB61" s="2475" t="n"/>
      <c r="AC61" s="4475" t="inlineStr">
        <is>
          <t>/ 50</t>
        </is>
      </c>
      <c r="AD61" s="202" t="n"/>
      <c r="AE61" s="4476" t="inlineStr">
        <is>
          <t>/ 14</t>
        </is>
      </c>
      <c r="AF61" s="1059" t="n"/>
      <c r="AG61" s="2640" t="inlineStr">
        <is>
          <t>/ 8</t>
        </is>
      </c>
      <c r="AH61" s="144" t="n"/>
      <c r="AI61" s="4477" t="inlineStr">
        <is>
          <t>/ 6</t>
        </is>
      </c>
      <c r="AJ61" s="144" t="n"/>
      <c r="AK61" s="4477" t="n"/>
      <c r="AL61" s="144" t="n"/>
      <c r="AM61" s="4477" t="n"/>
      <c r="AN61" s="144" t="n"/>
      <c r="AO61" s="2824" t="n"/>
      <c r="AP61" s="2637" t="n"/>
      <c r="AQ61" s="2643" t="n"/>
      <c r="AR61" s="2639" t="n"/>
      <c r="AS61" s="2643" t="n"/>
      <c r="AT61" s="2820" t="n"/>
      <c r="AU61" s="2954" t="n"/>
      <c r="AV61" s="2644" t="n"/>
      <c r="AW61" s="2643" t="n"/>
      <c r="AX61" s="2645" t="n"/>
      <c r="AY61" s="2643" t="n"/>
      <c r="AZ61" s="2645" t="n"/>
      <c r="BA61" s="2642" t="n"/>
      <c r="BB61" s="2637" t="inlineStr">
        <is>
          <t>/</t>
        </is>
      </c>
      <c r="BC61" s="2640" t="n">
        <v>72</v>
      </c>
      <c r="BD61" s="2639" t="inlineStr">
        <is>
          <t>/</t>
        </is>
      </c>
      <c r="BE61" s="2640" t="n">
        <v>14</v>
      </c>
      <c r="BF61" s="2639" t="inlineStr">
        <is>
          <t>/</t>
        </is>
      </c>
      <c r="BG61" s="2637" t="n">
        <v>2</v>
      </c>
      <c r="BH61" s="2578" t="inlineStr">
        <is>
          <t>УК-2</t>
        </is>
      </c>
      <c r="BI61" s="131" t="n"/>
      <c r="BJ61" s="131" t="n"/>
      <c r="BK61" s="179" t="n"/>
      <c r="BL61" s="243" t="n"/>
      <c r="BM61" s="25" t="n"/>
      <c r="BN61" s="25" t="n"/>
      <c r="BO61" s="25" t="n"/>
      <c r="BP61" s="25" t="n"/>
      <c r="BQ61" s="25" t="n"/>
      <c r="BR61" s="25" t="n"/>
      <c r="BS61" s="25" t="n"/>
      <c r="BT61" s="25" t="n"/>
      <c r="BU61" s="25" t="n"/>
      <c r="BV61" s="25" t="n"/>
      <c r="BW61" s="25" t="n"/>
      <c r="BX61" s="25" t="n"/>
      <c r="BY61" s="25" t="n"/>
      <c r="BZ61" s="25" t="n"/>
      <c r="CA61" s="25" t="n"/>
      <c r="CB61" s="25" t="n"/>
      <c r="CC61" s="25" t="n"/>
      <c r="CD61" s="1" t="n"/>
      <c r="CE61" s="1" t="n"/>
      <c r="CF61" s="1" t="n"/>
      <c r="CG61" s="1" t="n"/>
      <c r="CH61" s="1" t="n"/>
      <c r="CI61" s="1" t="n"/>
      <c r="CJ61" s="1" t="n"/>
      <c r="CK61" s="1" t="n"/>
      <c r="CL61" s="1" t="n"/>
      <c r="CM61" s="1" t="n"/>
      <c r="CN61" s="1" t="n"/>
      <c r="CO61" s="1" t="n"/>
    </row>
    <row r="62">
      <c r="A62" s="2875" t="inlineStr">
        <is>
          <t>Количество часов учебных занятий</t>
        </is>
      </c>
      <c r="B62" s="101" t="n"/>
      <c r="C62" s="101" t="n"/>
      <c r="D62" s="101" t="n"/>
      <c r="E62" s="101" t="n"/>
      <c r="F62" s="101" t="n"/>
      <c r="G62" s="101" t="n"/>
      <c r="H62" s="101" t="n"/>
      <c r="I62" s="101" t="n"/>
      <c r="J62" s="101" t="n"/>
      <c r="K62" s="101" t="n"/>
      <c r="L62" s="101" t="n"/>
      <c r="M62" s="101" t="n"/>
      <c r="N62" s="101" t="n"/>
      <c r="O62" s="101" t="n"/>
      <c r="P62" s="101" t="n"/>
      <c r="Q62" s="101" t="n"/>
      <c r="R62" s="101" t="n"/>
      <c r="S62" s="101" t="n"/>
      <c r="T62" s="101" t="n"/>
      <c r="U62" s="101" t="n"/>
      <c r="V62" s="101" t="n"/>
      <c r="W62" s="101" t="n"/>
      <c r="X62" s="101" t="n"/>
      <c r="Y62" s="101" t="n"/>
      <c r="Z62" s="104" t="n"/>
      <c r="AA62" s="2766">
        <f>AA31+AA38</f>
        <v/>
      </c>
      <c r="AB62" s="101" t="n"/>
      <c r="AC62" s="4378">
        <f>AC31+AC38</f>
        <v/>
      </c>
      <c r="AD62" s="101" t="n"/>
      <c r="AE62" s="4478">
        <f>AE31+AE38</f>
        <v/>
      </c>
      <c r="AF62" s="115" t="n"/>
      <c r="AG62" s="4479">
        <f>SUM(AG31,AG38)</f>
        <v/>
      </c>
      <c r="AH62" s="4480" t="n">
        <v>1</v>
      </c>
      <c r="AI62" s="4481">
        <f>SUM(AI31,AI38)</f>
        <v/>
      </c>
      <c r="AJ62" s="4480" t="n">
        <v>1</v>
      </c>
      <c r="AK62" s="4481">
        <f>SUM(AK31,AK38)</f>
        <v/>
      </c>
      <c r="AL62" s="4480" t="n">
        <v>1</v>
      </c>
      <c r="AM62" s="4482">
        <f>SUM(AM31,AM38)</f>
        <v/>
      </c>
      <c r="AN62" s="4483" t="n"/>
      <c r="AO62" s="4484" t="n"/>
      <c r="AP62" s="4479">
        <f>SUM(AP31,AP38)</f>
        <v/>
      </c>
      <c r="AQ62" s="4480" t="n">
        <v>1</v>
      </c>
      <c r="AR62" s="4485">
        <f>AR31+AR38</f>
        <v/>
      </c>
      <c r="AS62" s="53" t="n"/>
      <c r="AT62" s="4485">
        <f>AT31+AT38</f>
        <v/>
      </c>
      <c r="AU62" s="53" t="n"/>
      <c r="AV62" s="4479">
        <f>SUM(AV31,AV38)</f>
        <v/>
      </c>
      <c r="AW62" s="4480" t="n">
        <v>1</v>
      </c>
      <c r="AX62" s="4485">
        <f>AX31+AX38</f>
        <v/>
      </c>
      <c r="AY62" s="53" t="n"/>
      <c r="AZ62" s="4485">
        <f>AZ31+AZ38</f>
        <v/>
      </c>
      <c r="BA62" s="53" t="n"/>
      <c r="BB62" s="4485">
        <f>BB31+BB38</f>
        <v/>
      </c>
      <c r="BC62" s="53" t="n"/>
      <c r="BD62" s="4485">
        <f>BD31+BD38</f>
        <v/>
      </c>
      <c r="BE62" s="53" t="n"/>
      <c r="BF62" s="4485">
        <f>BF31+BF38</f>
        <v/>
      </c>
      <c r="BG62" s="53" t="n"/>
      <c r="BH62" s="4486" t="n"/>
      <c r="BI62" s="411" t="n"/>
      <c r="BJ62" s="411" t="n"/>
      <c r="BK62" s="2322" t="n"/>
      <c r="BL62" s="25" t="n"/>
      <c r="BM62" s="2333" t="n"/>
      <c r="BN62" s="2333" t="n"/>
      <c r="BO62" s="2333" t="n"/>
      <c r="BP62" s="2333" t="n"/>
      <c r="BQ62" s="2333" t="n"/>
      <c r="BR62" s="2333" t="n"/>
      <c r="BS62" s="2333" t="n"/>
      <c r="BT62" s="2333" t="n"/>
      <c r="BU62" s="2333" t="n"/>
      <c r="BV62" s="2333" t="n"/>
      <c r="BW62" s="2333" t="n"/>
      <c r="BX62" s="2333" t="n"/>
      <c r="BY62" s="2333" t="n"/>
      <c r="BZ62" s="2333" t="n"/>
      <c r="CA62" s="2333" t="n"/>
      <c r="CB62" s="2333" t="n"/>
      <c r="CC62" s="2333" t="n"/>
      <c r="CD62" s="2333" t="n"/>
      <c r="CE62" s="1" t="n"/>
      <c r="CF62" s="1" t="n"/>
      <c r="CG62" s="1" t="n"/>
      <c r="CH62" s="1" t="n"/>
      <c r="CI62" s="1" t="n"/>
      <c r="CJ62" s="1" t="n"/>
      <c r="CK62" s="1" t="n"/>
      <c r="CL62" s="1" t="n"/>
      <c r="CM62" s="1" t="n"/>
      <c r="CN62" s="1" t="n"/>
      <c r="CO62" s="1" t="n"/>
    </row>
    <row r="63">
      <c r="A63" s="112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14" t="n"/>
      <c r="AA63" s="112" t="n"/>
      <c r="AB63" s="1" t="n"/>
      <c r="AC63" s="116" t="n"/>
      <c r="AD63" s="1" t="n"/>
      <c r="AE63" s="561" t="n"/>
      <c r="AF63" s="115" t="n"/>
      <c r="AG63" s="4483">
        <f>AG31+AG39</f>
        <v/>
      </c>
      <c r="AH63" s="4487" t="n">
        <v>2</v>
      </c>
      <c r="AI63" s="4482">
        <f>AI31+AI39</f>
        <v/>
      </c>
      <c r="AJ63" s="4487" t="n">
        <v>2</v>
      </c>
      <c r="AK63" s="4482">
        <f>AK31+AK39</f>
        <v/>
      </c>
      <c r="AL63" s="4487" t="n">
        <v>2</v>
      </c>
      <c r="AM63" s="4482" t="n"/>
      <c r="AN63" s="4483" t="n"/>
      <c r="AO63" s="4488" t="n"/>
      <c r="AP63" s="4483">
        <f>AP31+AP39</f>
        <v/>
      </c>
      <c r="AQ63" s="4487" t="n">
        <v>2</v>
      </c>
      <c r="AR63" s="1" t="n"/>
      <c r="AS63" s="115" t="n"/>
      <c r="AT63" s="1" t="n"/>
      <c r="AU63" s="115" t="n"/>
      <c r="AV63" s="4483">
        <f>AV31+AV39</f>
        <v/>
      </c>
      <c r="AW63" s="4487" t="n">
        <v>2</v>
      </c>
      <c r="AX63" s="1" t="n"/>
      <c r="AY63" s="115" t="n"/>
      <c r="AZ63" s="1" t="n"/>
      <c r="BA63" s="115" t="n"/>
      <c r="BB63" s="1" t="n"/>
      <c r="BC63" s="115" t="n"/>
      <c r="BD63" s="1" t="n"/>
      <c r="BE63" s="115" t="n"/>
      <c r="BF63" s="1" t="n"/>
      <c r="BG63" s="115" t="n"/>
      <c r="BH63" s="2138" t="n"/>
      <c r="BI63" s="1" t="n"/>
      <c r="BJ63" s="1" t="n"/>
      <c r="BK63" s="701" t="n"/>
      <c r="BL63" s="242" t="n"/>
      <c r="BM63" s="2333" t="n"/>
      <c r="BN63" s="2333" t="n"/>
      <c r="BO63" s="2333" t="n"/>
      <c r="BP63" s="2333" t="n"/>
      <c r="BQ63" s="2333" t="n"/>
      <c r="BR63" s="2333" t="n"/>
      <c r="BS63" s="2333" t="n"/>
      <c r="BT63" s="2333" t="n"/>
      <c r="BU63" s="2333" t="n"/>
      <c r="BV63" s="2333" t="n"/>
      <c r="BW63" s="2333" t="n"/>
      <c r="BX63" s="2333" t="n"/>
      <c r="BY63" s="2333" t="n"/>
      <c r="BZ63" s="2333" t="n"/>
      <c r="CA63" s="2333" t="n"/>
      <c r="CB63" s="2333" t="n"/>
      <c r="CC63" s="2333" t="n"/>
      <c r="CD63" s="2333" t="n"/>
      <c r="CE63" s="1" t="n"/>
      <c r="CF63" s="1" t="n"/>
      <c r="CG63" s="1" t="n"/>
      <c r="CH63" s="1" t="n"/>
      <c r="CI63" s="1" t="n"/>
      <c r="CJ63" s="1" t="n"/>
      <c r="CK63" s="1" t="n"/>
      <c r="CL63" s="1" t="n"/>
      <c r="CM63" s="1" t="n"/>
      <c r="CN63" s="1" t="n"/>
      <c r="CO63" s="1" t="n"/>
    </row>
    <row r="64">
      <c r="A64" s="138" t="n"/>
      <c r="B64" s="206" t="n"/>
      <c r="C64" s="206" t="n"/>
      <c r="D64" s="206" t="n"/>
      <c r="E64" s="206" t="n"/>
      <c r="F64" s="206" t="n"/>
      <c r="G64" s="206" t="n"/>
      <c r="H64" s="206" t="n"/>
      <c r="I64" s="206" t="n"/>
      <c r="J64" s="206" t="n"/>
      <c r="K64" s="206" t="n"/>
      <c r="L64" s="206" t="n"/>
      <c r="M64" s="206" t="n"/>
      <c r="N64" s="206" t="n"/>
      <c r="O64" s="206" t="n"/>
      <c r="P64" s="206" t="n"/>
      <c r="Q64" s="206" t="n"/>
      <c r="R64" s="206" t="n"/>
      <c r="S64" s="206" t="n"/>
      <c r="T64" s="206" t="n"/>
      <c r="U64" s="206" t="n"/>
      <c r="V64" s="206" t="n"/>
      <c r="W64" s="206" t="n"/>
      <c r="X64" s="206" t="n"/>
      <c r="Y64" s="206" t="n"/>
      <c r="Z64" s="207" t="n"/>
      <c r="AA64" s="138" t="n"/>
      <c r="AB64" s="206" t="n"/>
      <c r="AC64" s="140" t="n"/>
      <c r="AD64" s="206" t="n"/>
      <c r="AE64" s="573" t="n"/>
      <c r="AF64" s="139" t="n"/>
      <c r="AG64" s="4489">
        <f>AG31+AG40</f>
        <v/>
      </c>
      <c r="AH64" s="4490" t="n">
        <v>3</v>
      </c>
      <c r="AI64" s="4491">
        <f>AI31+AI40</f>
        <v/>
      </c>
      <c r="AJ64" s="4490" t="n">
        <v>3</v>
      </c>
      <c r="AK64" s="4491">
        <f>AK31+AK40</f>
        <v/>
      </c>
      <c r="AL64" s="4490" t="n">
        <v>3</v>
      </c>
      <c r="AM64" s="4491" t="n"/>
      <c r="AN64" s="4489" t="n"/>
      <c r="AO64" s="4492" t="n"/>
      <c r="AP64" s="4489">
        <f>AP31+AP40</f>
        <v/>
      </c>
      <c r="AQ64" s="4490" t="n">
        <v>3</v>
      </c>
      <c r="AR64" s="206" t="n"/>
      <c r="AS64" s="139" t="n"/>
      <c r="AT64" s="206" t="n"/>
      <c r="AU64" s="139" t="n"/>
      <c r="AV64" s="4489">
        <f>AV31+AV40</f>
        <v/>
      </c>
      <c r="AW64" s="4490" t="n">
        <v>3</v>
      </c>
      <c r="AX64" s="206" t="n"/>
      <c r="AY64" s="139" t="n"/>
      <c r="AZ64" s="206" t="n"/>
      <c r="BA64" s="139" t="n"/>
      <c r="BB64" s="206" t="n"/>
      <c r="BC64" s="139" t="n"/>
      <c r="BD64" s="206" t="n"/>
      <c r="BE64" s="139" t="n"/>
      <c r="BF64" s="206" t="n"/>
      <c r="BG64" s="139" t="n"/>
      <c r="BH64" s="2138" t="n"/>
      <c r="BI64" s="1" t="n"/>
      <c r="BJ64" s="1" t="n"/>
      <c r="BK64" s="701" t="n"/>
      <c r="BL64" s="2878" t="n"/>
      <c r="BM64" s="2333" t="n"/>
      <c r="BN64" s="2333" t="n"/>
      <c r="BO64" s="2333" t="n"/>
      <c r="BP64" s="2333" t="n"/>
      <c r="BQ64" s="2333" t="n"/>
      <c r="BR64" s="2333" t="n"/>
      <c r="BS64" s="2333" t="n"/>
      <c r="BT64" s="2333" t="n"/>
      <c r="BU64" s="2333" t="n"/>
      <c r="BV64" s="2333" t="n"/>
      <c r="BW64" s="2333" t="n"/>
      <c r="BX64" s="2333" t="n"/>
      <c r="BY64" s="2333" t="n"/>
      <c r="BZ64" s="2333" t="n"/>
      <c r="CA64" s="2333" t="n"/>
      <c r="CB64" s="2333" t="n"/>
      <c r="CC64" s="2333" t="n"/>
      <c r="CD64" s="2333" t="n"/>
      <c r="CE64" s="1" t="n"/>
      <c r="CF64" s="1" t="n"/>
      <c r="CG64" s="1" t="n"/>
      <c r="CH64" s="1" t="n"/>
      <c r="CI64" s="1" t="n"/>
      <c r="CJ64" s="1" t="n"/>
      <c r="CK64" s="1" t="n"/>
      <c r="CL64" s="1" t="n"/>
      <c r="CM64" s="1" t="n"/>
      <c r="CN64" s="1" t="n"/>
      <c r="CO64" s="1" t="n"/>
    </row>
    <row r="65">
      <c r="A65" s="184" t="inlineStr">
        <is>
          <t>Количество часов учебных занятий в неделю</t>
        </is>
      </c>
      <c r="B65" s="131" t="n"/>
      <c r="C65" s="131" t="n"/>
      <c r="D65" s="131" t="n"/>
      <c r="E65" s="131" t="n"/>
      <c r="F65" s="131" t="n"/>
      <c r="G65" s="131" t="n"/>
      <c r="H65" s="131" t="n"/>
      <c r="I65" s="131" t="n"/>
      <c r="J65" s="131" t="n"/>
      <c r="K65" s="131" t="n"/>
      <c r="L65" s="131" t="n"/>
      <c r="M65" s="131" t="n"/>
      <c r="N65" s="131" t="n"/>
      <c r="O65" s="131" t="n"/>
      <c r="P65" s="131" t="n"/>
      <c r="Q65" s="131" t="n"/>
      <c r="R65" s="131" t="n"/>
      <c r="S65" s="131" t="n"/>
      <c r="T65" s="131" t="n"/>
      <c r="U65" s="131" t="n"/>
      <c r="V65" s="131" t="n"/>
      <c r="W65" s="131" t="n"/>
      <c r="X65" s="131" t="n"/>
      <c r="Y65" s="131" t="n"/>
      <c r="Z65" s="132" t="n"/>
      <c r="AA65" s="4344" t="n"/>
      <c r="AB65" s="179" t="n"/>
      <c r="AC65" s="4493" t="n"/>
      <c r="AD65" s="131" t="n"/>
      <c r="AE65" s="2719" t="n"/>
      <c r="AF65" s="179" t="n"/>
      <c r="AG65" s="4346" t="n"/>
      <c r="AH65" s="1089" t="n"/>
      <c r="AI65" s="2719" t="n"/>
      <c r="AJ65" s="179" t="n"/>
      <c r="AK65" s="2719" t="n"/>
      <c r="AL65" s="179" t="n"/>
      <c r="AM65" s="4494" t="n"/>
      <c r="AN65" s="131" t="n"/>
      <c r="AO65" s="3082" t="n"/>
      <c r="AP65" s="4495">
        <f>AR62/AP29</f>
        <v/>
      </c>
      <c r="AQ65" s="131" t="n"/>
      <c r="AR65" s="131" t="n"/>
      <c r="AS65" s="131" t="n"/>
      <c r="AT65" s="131" t="n"/>
      <c r="AU65" s="179" t="n"/>
      <c r="AV65" s="4496">
        <f>AX62/AV29</f>
        <v/>
      </c>
      <c r="AW65" s="131" t="n"/>
      <c r="AX65" s="131" t="n"/>
      <c r="AY65" s="131" t="n"/>
      <c r="AZ65" s="131" t="n"/>
      <c r="BA65" s="179" t="n"/>
      <c r="BB65" s="4497">
        <f>BD62/BB29</f>
        <v/>
      </c>
      <c r="BC65" s="131" t="n"/>
      <c r="BD65" s="131" t="n"/>
      <c r="BE65" s="131" t="n"/>
      <c r="BF65" s="131" t="n"/>
      <c r="BG65" s="132" t="n"/>
      <c r="BH65" s="2138" t="n"/>
      <c r="BI65" s="1" t="n"/>
      <c r="BJ65" s="1" t="n"/>
      <c r="BK65" s="701" t="n"/>
      <c r="BL65" s="3423" t="n"/>
      <c r="BM65" s="2333" t="n"/>
      <c r="BN65" s="2333" t="n"/>
      <c r="BO65" s="2333" t="n"/>
      <c r="BP65" s="2333" t="n"/>
      <c r="BQ65" s="2333" t="n"/>
      <c r="BR65" s="2333" t="n"/>
      <c r="BS65" s="2333" t="n"/>
      <c r="BT65" s="2333" t="n"/>
      <c r="BU65" s="2333" t="n"/>
      <c r="BV65" s="2333" t="n"/>
      <c r="BW65" s="2333" t="n"/>
      <c r="BX65" s="2333" t="n"/>
      <c r="BY65" s="2333" t="n"/>
      <c r="BZ65" s="2333" t="n"/>
      <c r="CA65" s="2333" t="n"/>
      <c r="CB65" s="2333" t="n"/>
      <c r="CC65" s="2333" t="n"/>
      <c r="CD65" s="2333" t="n"/>
      <c r="CE65" s="1" t="n"/>
      <c r="CF65" s="1" t="n"/>
      <c r="CG65" s="1" t="n"/>
      <c r="CH65" s="1" t="n"/>
      <c r="CI65" s="1" t="n"/>
      <c r="CJ65" s="1" t="n"/>
      <c r="CK65" s="1" t="n"/>
      <c r="CL65" s="1" t="n"/>
      <c r="CM65" s="1" t="n"/>
      <c r="CN65" s="1" t="n"/>
      <c r="CO65" s="1" t="n"/>
    </row>
    <row r="66">
      <c r="A66" s="2526" t="inlineStr">
        <is>
          <t>Количество курсовых проектов</t>
        </is>
      </c>
      <c r="B66" s="131" t="n"/>
      <c r="C66" s="131" t="n"/>
      <c r="D66" s="131" t="n"/>
      <c r="E66" s="131" t="n"/>
      <c r="F66" s="131" t="n"/>
      <c r="G66" s="131" t="n"/>
      <c r="H66" s="131" t="n"/>
      <c r="I66" s="131" t="n"/>
      <c r="J66" s="131" t="n"/>
      <c r="K66" s="131" t="n"/>
      <c r="L66" s="131" t="n"/>
      <c r="M66" s="131" t="n"/>
      <c r="N66" s="131" t="n"/>
      <c r="O66" s="131" t="n"/>
      <c r="P66" s="131" t="n"/>
      <c r="Q66" s="131" t="n"/>
      <c r="R66" s="131" t="n"/>
      <c r="S66" s="131" t="n"/>
      <c r="T66" s="131" t="n"/>
      <c r="U66" s="131" t="n"/>
      <c r="V66" s="131" t="n"/>
      <c r="W66" s="131" t="n"/>
      <c r="X66" s="131" t="n"/>
      <c r="Y66" s="131" t="n"/>
      <c r="Z66" s="132" t="n"/>
      <c r="AA66" s="1191" t="n"/>
      <c r="AB66" s="179" t="n"/>
      <c r="AC66" s="4498" t="n"/>
      <c r="AD66" s="131" t="n"/>
      <c r="AE66" s="236" t="n"/>
      <c r="AF66" s="179" t="n"/>
      <c r="AG66" s="4348" t="n"/>
      <c r="AH66" s="1089" t="n"/>
      <c r="AI66" s="236" t="n"/>
      <c r="AJ66" s="179" t="n"/>
      <c r="AK66" s="236" t="n"/>
      <c r="AL66" s="179" t="n"/>
      <c r="AM66" s="4499" t="n"/>
      <c r="AN66" s="131" t="n"/>
      <c r="AO66" s="3085" t="n"/>
      <c r="AP66" s="4500" t="n"/>
      <c r="AQ66" s="4348" t="n"/>
      <c r="AR66" s="126" t="n"/>
      <c r="AS66" s="126" t="n"/>
      <c r="AT66" s="126" t="n"/>
      <c r="AU66" s="1089" t="n"/>
      <c r="AV66" s="4501" t="n"/>
      <c r="AW66" s="131" t="n"/>
      <c r="AX66" s="131" t="n"/>
      <c r="AY66" s="131" t="n"/>
      <c r="AZ66" s="131" t="n"/>
      <c r="BA66" s="179" t="n"/>
      <c r="BB66" s="3268" t="n"/>
      <c r="BC66" s="179" t="n"/>
      <c r="BD66" s="236" t="n"/>
      <c r="BE66" s="179" t="n"/>
      <c r="BF66" s="725" t="n"/>
      <c r="BG66" s="131" t="n"/>
      <c r="BH66" s="2138" t="n"/>
      <c r="BI66" s="1" t="n"/>
      <c r="BJ66" s="1" t="n"/>
      <c r="BK66" s="701" t="n"/>
      <c r="BL66" s="3423" t="n"/>
      <c r="BM66" s="2333" t="n"/>
      <c r="BN66" s="2333" t="n"/>
      <c r="BO66" s="2333" t="n"/>
      <c r="BP66" s="2333" t="n"/>
      <c r="BQ66" s="2333" t="n"/>
      <c r="BR66" s="2333" t="n"/>
      <c r="BS66" s="2333" t="n"/>
      <c r="BT66" s="2333" t="n"/>
      <c r="BU66" s="2333" t="n"/>
      <c r="BV66" s="2333" t="n"/>
      <c r="BW66" s="2333" t="n"/>
      <c r="BX66" s="2333" t="n"/>
      <c r="BY66" s="2333" t="n"/>
      <c r="BZ66" s="2333" t="n"/>
      <c r="CA66" s="2333" t="n"/>
      <c r="CB66" s="2333" t="n"/>
      <c r="CC66" s="2333" t="n"/>
      <c r="CD66" s="2333" t="n"/>
      <c r="CE66" s="1" t="n"/>
      <c r="CF66" s="1" t="n"/>
      <c r="CG66" s="1" t="n"/>
      <c r="CH66" s="1" t="n"/>
      <c r="CI66" s="1" t="n"/>
      <c r="CJ66" s="1" t="n"/>
      <c r="CK66" s="1" t="n"/>
      <c r="CL66" s="1" t="n"/>
      <c r="CM66" s="1" t="n"/>
      <c r="CN66" s="1" t="n"/>
      <c r="CO66" s="1" t="n"/>
    </row>
    <row r="67">
      <c r="A67" s="2526" t="inlineStr">
        <is>
          <t>Количество курсовых работ</t>
        </is>
      </c>
      <c r="B67" s="131" t="n"/>
      <c r="C67" s="131" t="n"/>
      <c r="D67" s="131" t="n"/>
      <c r="E67" s="131" t="n"/>
      <c r="F67" s="131" t="n"/>
      <c r="G67" s="131" t="n"/>
      <c r="H67" s="131" t="n"/>
      <c r="I67" s="131" t="n"/>
      <c r="J67" s="131" t="n"/>
      <c r="K67" s="131" t="n"/>
      <c r="L67" s="131" t="n"/>
      <c r="M67" s="131" t="n"/>
      <c r="N67" s="131" t="n"/>
      <c r="O67" s="131" t="n"/>
      <c r="P67" s="131" t="n"/>
      <c r="Q67" s="131" t="n"/>
      <c r="R67" s="131" t="n"/>
      <c r="S67" s="131" t="n"/>
      <c r="T67" s="131" t="n"/>
      <c r="U67" s="131" t="n"/>
      <c r="V67" s="131" t="n"/>
      <c r="W67" s="131" t="n"/>
      <c r="X67" s="131" t="n"/>
      <c r="Y67" s="131" t="n"/>
      <c r="Z67" s="132" t="n"/>
      <c r="AA67" s="1191" t="n"/>
      <c r="AB67" s="179" t="n"/>
      <c r="AC67" s="4498" t="n"/>
      <c r="AD67" s="131" t="n"/>
      <c r="AE67" s="236" t="n"/>
      <c r="AF67" s="179" t="n"/>
      <c r="AG67" s="4348" t="n"/>
      <c r="AH67" s="1089" t="n"/>
      <c r="AI67" s="236" t="n"/>
      <c r="AJ67" s="179" t="n"/>
      <c r="AK67" s="236" t="n"/>
      <c r="AL67" s="179" t="n"/>
      <c r="AM67" s="4499" t="n"/>
      <c r="AN67" s="131" t="n"/>
      <c r="AO67" s="3085" t="n"/>
      <c r="AP67" s="4500" t="n"/>
      <c r="AQ67" s="4348" t="n"/>
      <c r="AR67" s="126" t="n"/>
      <c r="AS67" s="126" t="n"/>
      <c r="AT67" s="126" t="n"/>
      <c r="AU67" s="1089" t="n"/>
      <c r="AV67" s="4501" t="n"/>
      <c r="AW67" s="131" t="n"/>
      <c r="AX67" s="131" t="n"/>
      <c r="AY67" s="131" t="n"/>
      <c r="AZ67" s="131" t="n"/>
      <c r="BA67" s="179" t="n"/>
      <c r="BB67" s="3268" t="n"/>
      <c r="BC67" s="179" t="n"/>
      <c r="BD67" s="236" t="n"/>
      <c r="BE67" s="179" t="n"/>
      <c r="BF67" s="725" t="n"/>
      <c r="BG67" s="131" t="n"/>
      <c r="BH67" s="2138" t="n"/>
      <c r="BI67" s="1" t="n"/>
      <c r="BJ67" s="1" t="n"/>
      <c r="BK67" s="701" t="n"/>
      <c r="BL67" s="3423" t="n"/>
      <c r="BM67" s="2333" t="n"/>
      <c r="BN67" s="2333" t="n"/>
      <c r="BO67" s="2333" t="n"/>
      <c r="BP67" s="2333" t="n"/>
      <c r="BQ67" s="2333" t="n"/>
      <c r="BR67" s="2333" t="n"/>
      <c r="BS67" s="2333" t="n"/>
      <c r="BT67" s="2333" t="n"/>
      <c r="BU67" s="2333" t="n"/>
      <c r="BV67" s="2333" t="n"/>
      <c r="BW67" s="2333" t="n"/>
      <c r="BX67" s="2333" t="n"/>
      <c r="BY67" s="2333" t="n"/>
      <c r="BZ67" s="2333" t="n"/>
      <c r="CA67" s="2333" t="n"/>
      <c r="CB67" s="2333" t="n"/>
      <c r="CC67" s="2333" t="n"/>
      <c r="CD67" s="2333" t="n"/>
      <c r="CE67" s="1" t="n"/>
      <c r="CF67" s="1" t="n"/>
      <c r="CG67" s="1" t="n"/>
      <c r="CH67" s="1" t="n"/>
      <c r="CI67" s="1" t="n"/>
      <c r="CJ67" s="1" t="n"/>
      <c r="CK67" s="1" t="n"/>
      <c r="CL67" s="1" t="n"/>
      <c r="CM67" s="1" t="n"/>
      <c r="CN67" s="1" t="n"/>
      <c r="CO67" s="1" t="n"/>
    </row>
    <row r="68">
      <c r="A68" s="2526" t="inlineStr">
        <is>
          <t>Количество экзаменов</t>
        </is>
      </c>
      <c r="B68" s="131" t="n"/>
      <c r="C68" s="131" t="n"/>
      <c r="D68" s="131" t="n"/>
      <c r="E68" s="131" t="n"/>
      <c r="F68" s="131" t="n"/>
      <c r="G68" s="131" t="n"/>
      <c r="H68" s="131" t="n"/>
      <c r="I68" s="131" t="n"/>
      <c r="J68" s="131" t="n"/>
      <c r="K68" s="131" t="n"/>
      <c r="L68" s="131" t="n"/>
      <c r="M68" s="131" t="n"/>
      <c r="N68" s="131" t="n"/>
      <c r="O68" s="131" t="n"/>
      <c r="P68" s="131" t="n"/>
      <c r="Q68" s="131" t="n"/>
      <c r="R68" s="131" t="n"/>
      <c r="S68" s="131" t="n"/>
      <c r="T68" s="131" t="n"/>
      <c r="U68" s="131" t="n"/>
      <c r="V68" s="131" t="n"/>
      <c r="W68" s="131" t="n"/>
      <c r="X68" s="131" t="n"/>
      <c r="Y68" s="131" t="n"/>
      <c r="Z68" s="132" t="n"/>
      <c r="AA68" s="1191">
        <f>AP68+AV68+BB68</f>
        <v/>
      </c>
      <c r="AB68" s="179" t="n"/>
      <c r="AC68" s="4498" t="n"/>
      <c r="AD68" s="131" t="n"/>
      <c r="AE68" s="236" t="n"/>
      <c r="AF68" s="179" t="n"/>
      <c r="AG68" s="4348" t="n"/>
      <c r="AH68" s="1089" t="n"/>
      <c r="AI68" s="236" t="n"/>
      <c r="AJ68" s="179" t="n"/>
      <c r="AK68" s="236" t="n"/>
      <c r="AL68" s="179" t="n"/>
      <c r="AM68" s="4499" t="n"/>
      <c r="AN68" s="131" t="n"/>
      <c r="AO68" s="3085" t="n"/>
      <c r="AP68" s="3268" t="n">
        <v>2</v>
      </c>
      <c r="AQ68" s="131" t="n"/>
      <c r="AR68" s="131" t="n"/>
      <c r="AS68" s="131" t="n"/>
      <c r="AT68" s="131" t="n"/>
      <c r="AU68" s="179" t="n"/>
      <c r="AV68" s="4501" t="n">
        <v>2</v>
      </c>
      <c r="AW68" s="131" t="n"/>
      <c r="AX68" s="131" t="n"/>
      <c r="AY68" s="131" t="n"/>
      <c r="AZ68" s="131" t="n"/>
      <c r="BA68" s="179" t="n"/>
      <c r="BB68" s="4502" t="n">
        <v>1</v>
      </c>
      <c r="BC68" s="131" t="n"/>
      <c r="BD68" s="131" t="n"/>
      <c r="BE68" s="131" t="n"/>
      <c r="BF68" s="131" t="n"/>
      <c r="BG68" s="132" t="n"/>
      <c r="BH68" s="2138" t="n"/>
      <c r="BI68" s="1" t="n"/>
      <c r="BJ68" s="1" t="n"/>
      <c r="BK68" s="701" t="n"/>
      <c r="BL68" s="3423" t="n"/>
      <c r="BM68" s="243" t="n"/>
      <c r="BN68" s="243" t="n"/>
      <c r="BO68" s="243" t="n"/>
      <c r="BP68" s="243" t="n"/>
      <c r="BQ68" s="243" t="n"/>
      <c r="BR68" s="243" t="n"/>
      <c r="BS68" s="243" t="n"/>
      <c r="BT68" s="243" t="n"/>
      <c r="BU68" s="243" t="n"/>
      <c r="BV68" s="243" t="n"/>
      <c r="BW68" s="243" t="n"/>
      <c r="BX68" s="243" t="n"/>
      <c r="BY68" s="243" t="n"/>
      <c r="BZ68" s="243" t="n"/>
      <c r="CA68" s="243" t="n"/>
      <c r="CB68" s="243" t="n"/>
      <c r="CC68" s="243" t="n"/>
      <c r="CD68" s="243" t="n"/>
      <c r="CE68" s="1" t="n"/>
      <c r="CF68" s="1" t="n"/>
      <c r="CG68" s="1" t="n"/>
      <c r="CH68" s="1" t="n"/>
      <c r="CI68" s="1" t="n"/>
      <c r="CJ68" s="1" t="n"/>
      <c r="CK68" s="1" t="n"/>
      <c r="CL68" s="1" t="n"/>
      <c r="CM68" s="1" t="n"/>
      <c r="CN68" s="1" t="n"/>
      <c r="CO68" s="1" t="n"/>
    </row>
    <row r="69">
      <c r="A69" s="2527" t="inlineStr">
        <is>
          <t>Количество зачетов</t>
        </is>
      </c>
      <c r="B69" s="202" t="n"/>
      <c r="C69" s="202" t="n"/>
      <c r="D69" s="202" t="n"/>
      <c r="E69" s="202" t="n"/>
      <c r="F69" s="202" t="n"/>
      <c r="G69" s="202" t="n"/>
      <c r="H69" s="202" t="n"/>
      <c r="I69" s="202" t="n"/>
      <c r="J69" s="202" t="n"/>
      <c r="K69" s="202" t="n"/>
      <c r="L69" s="202" t="n"/>
      <c r="M69" s="202" t="n"/>
      <c r="N69" s="202" t="n"/>
      <c r="O69" s="202" t="n"/>
      <c r="P69" s="202" t="n"/>
      <c r="Q69" s="202" t="n"/>
      <c r="R69" s="202" t="n"/>
      <c r="S69" s="202" t="n"/>
      <c r="T69" s="202" t="n"/>
      <c r="U69" s="202" t="n"/>
      <c r="V69" s="202" t="n"/>
      <c r="W69" s="202" t="n"/>
      <c r="X69" s="202" t="n"/>
      <c r="Y69" s="202" t="n"/>
      <c r="Z69" s="742" t="n"/>
      <c r="AA69" s="1829">
        <f>AP69+AV69+BB69</f>
        <v/>
      </c>
      <c r="AB69" s="144" t="n"/>
      <c r="AC69" s="4503" t="n"/>
      <c r="AD69" s="202" t="n"/>
      <c r="AE69" s="241" t="n"/>
      <c r="AF69" s="144" t="n"/>
      <c r="AG69" s="3269" t="n"/>
      <c r="AH69" s="240" t="n"/>
      <c r="AI69" s="241" t="n"/>
      <c r="AJ69" s="144" t="n"/>
      <c r="AK69" s="241" t="n"/>
      <c r="AL69" s="144" t="n"/>
      <c r="AM69" s="4504" t="n"/>
      <c r="AN69" s="202" t="n"/>
      <c r="AO69" s="3938" t="n"/>
      <c r="AP69" s="3269" t="n">
        <v>3</v>
      </c>
      <c r="AQ69" s="194" t="n"/>
      <c r="AR69" s="194" t="n"/>
      <c r="AS69" s="194" t="n"/>
      <c r="AT69" s="194" t="n"/>
      <c r="AU69" s="240" t="n"/>
      <c r="AV69" s="3938" t="n">
        <v>3</v>
      </c>
      <c r="AW69" s="194" t="n"/>
      <c r="AX69" s="194" t="n"/>
      <c r="AY69" s="194" t="n"/>
      <c r="AZ69" s="194" t="n"/>
      <c r="BA69" s="1059" t="n"/>
      <c r="BB69" s="4505" t="n">
        <v>2</v>
      </c>
      <c r="BC69" s="194" t="n"/>
      <c r="BD69" s="194" t="n"/>
      <c r="BE69" s="194" t="n"/>
      <c r="BF69" s="194" t="n"/>
      <c r="BG69" s="195" t="n"/>
      <c r="BH69" s="3531" t="n"/>
      <c r="BI69" s="374" t="n"/>
      <c r="BJ69" s="374" t="n"/>
      <c r="BK69" s="2576" t="n"/>
      <c r="BL69" s="3423" t="n"/>
      <c r="BM69" s="25" t="n"/>
      <c r="BN69" s="25" t="n"/>
      <c r="BO69" s="25" t="n"/>
      <c r="BP69" s="25" t="n"/>
      <c r="BQ69" s="25" t="n"/>
      <c r="BR69" s="25" t="n"/>
      <c r="BS69" s="25" t="n"/>
      <c r="BT69" s="25" t="n"/>
      <c r="BU69" s="25" t="n"/>
      <c r="BV69" s="25" t="n"/>
      <c r="BW69" s="25" t="n"/>
      <c r="BX69" s="25" t="n"/>
      <c r="BY69" s="25" t="n"/>
      <c r="BZ69" s="25" t="n"/>
      <c r="CA69" s="25" t="n"/>
      <c r="CB69" s="25" t="n"/>
      <c r="CC69" s="25" t="n"/>
      <c r="CD69" s="25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  <c r="CN69" s="1" t="n"/>
      <c r="CO69" s="1" t="n"/>
    </row>
    <row r="70">
      <c r="A70" s="242" t="n"/>
      <c r="B70" s="242" t="n"/>
      <c r="C70" s="242" t="n"/>
      <c r="D70" s="242" t="n"/>
      <c r="E70" s="242" t="n"/>
      <c r="F70" s="242" t="n"/>
      <c r="G70" s="242" t="n"/>
      <c r="H70" s="242" t="n"/>
      <c r="I70" s="242" t="n"/>
      <c r="J70" s="242" t="n"/>
      <c r="K70" s="242" t="n"/>
      <c r="L70" s="242" t="n"/>
      <c r="M70" s="242" t="n"/>
      <c r="N70" s="242" t="n"/>
      <c r="O70" s="242" t="n"/>
      <c r="P70" s="242" t="n"/>
      <c r="Q70" s="242" t="n"/>
      <c r="R70" s="242" t="n"/>
      <c r="S70" s="242" t="n"/>
      <c r="T70" s="242" t="n"/>
      <c r="U70" s="242" t="n"/>
      <c r="V70" s="242" t="n"/>
      <c r="W70" s="242" t="n"/>
      <c r="X70" s="242" t="n"/>
      <c r="Y70" s="242" t="n"/>
      <c r="Z70" s="242" t="n"/>
      <c r="AA70" s="242" t="n"/>
      <c r="AB70" s="242" t="n"/>
      <c r="AC70" s="242" t="n"/>
      <c r="AD70" s="242" t="n"/>
      <c r="AE70" s="3659" t="n"/>
      <c r="AF70" s="3659" t="n"/>
      <c r="AG70" s="15" t="n"/>
      <c r="AH70" s="242" t="n"/>
      <c r="AI70" s="242" t="n"/>
      <c r="AJ70" s="242" t="n"/>
      <c r="AK70" s="242" t="n"/>
      <c r="AL70" s="242" t="n"/>
      <c r="AM70" s="242" t="n"/>
      <c r="AN70" s="242" t="n"/>
      <c r="AO70" s="242" t="n"/>
      <c r="AP70" s="242" t="n"/>
      <c r="AQ70" s="242" t="n"/>
      <c r="AR70" s="242" t="n"/>
      <c r="AS70" s="242" t="n"/>
      <c r="AT70" s="242" t="n"/>
      <c r="AU70" s="242" t="n"/>
      <c r="AV70" s="242" t="n"/>
      <c r="AW70" s="242" t="n"/>
      <c r="AX70" s="242" t="n"/>
      <c r="AY70" s="242" t="n"/>
      <c r="AZ70" s="242" t="n"/>
      <c r="BA70" s="242" t="n"/>
      <c r="BB70" s="4506" t="n"/>
      <c r="BC70" s="4506" t="n"/>
      <c r="BD70" s="4506" t="n"/>
      <c r="BE70" s="4506" t="n"/>
      <c r="BF70" s="4506" t="n"/>
      <c r="BG70" s="4506" t="n"/>
      <c r="BH70" s="242" t="n"/>
      <c r="BI70" s="242" t="n"/>
      <c r="BJ70" s="242" t="n"/>
      <c r="BK70" s="242" t="n"/>
      <c r="BL70" s="3423" t="n"/>
      <c r="BM70" s="242" t="n"/>
      <c r="BN70" s="242" t="n"/>
      <c r="BO70" s="1" t="n"/>
      <c r="BP70" s="243" t="n"/>
      <c r="BQ70" s="243" t="n"/>
      <c r="BR70" s="243" t="n"/>
      <c r="BS70" s="243" t="n"/>
      <c r="BT70" s="243" t="n"/>
      <c r="BU70" s="243" t="n"/>
      <c r="BV70" s="25" t="n"/>
      <c r="BW70" s="25" t="n"/>
      <c r="BX70" s="25" t="n"/>
      <c r="BY70" s="25" t="n"/>
      <c r="BZ70" s="25" t="n"/>
      <c r="CA70" s="25" t="n"/>
      <c r="CB70" s="25" t="n"/>
      <c r="CC70" s="25" t="n"/>
      <c r="CD70" s="25" t="n"/>
      <c r="CE70" s="25" t="n"/>
      <c r="CF70" s="25" t="n"/>
      <c r="CG70" s="25" t="n"/>
      <c r="CH70" s="25" t="n"/>
      <c r="CI70" s="25" t="n"/>
      <c r="CJ70" s="25" t="n"/>
      <c r="CK70" s="25" t="n"/>
      <c r="CL70" s="25" t="n"/>
      <c r="CM70" s="25" t="n"/>
      <c r="CN70" s="25" t="n"/>
      <c r="CO70" s="25" t="n"/>
    </row>
    <row r="71">
      <c r="A71" s="1834" t="inlineStr">
        <is>
          <t>IV. Производственная практика</t>
        </is>
      </c>
      <c r="B71" s="108" t="n"/>
      <c r="C71" s="108" t="n"/>
      <c r="D71" s="108" t="n"/>
      <c r="E71" s="108" t="n"/>
      <c r="F71" s="108" t="n"/>
      <c r="G71" s="108" t="n"/>
      <c r="H71" s="108" t="n"/>
      <c r="I71" s="108" t="n"/>
      <c r="J71" s="108" t="n"/>
      <c r="K71" s="108" t="n"/>
      <c r="L71" s="108" t="n"/>
      <c r="M71" s="108" t="n"/>
      <c r="N71" s="108" t="n"/>
      <c r="O71" s="108" t="n"/>
      <c r="P71" s="108" t="n"/>
      <c r="Q71" s="108" t="n"/>
      <c r="R71" s="108" t="n"/>
      <c r="S71" s="108" t="n"/>
      <c r="T71" s="108" t="n"/>
      <c r="U71" s="108" t="n"/>
      <c r="V71" s="108" t="n"/>
      <c r="W71" s="108" t="n"/>
      <c r="X71" s="108" t="n"/>
      <c r="Y71" s="108" t="n"/>
      <c r="Z71" s="108" t="n"/>
      <c r="AA71" s="108" t="n"/>
      <c r="AB71" s="108" t="n"/>
      <c r="AC71" s="108" t="n"/>
      <c r="AD71" s="108" t="n"/>
      <c r="AE71" s="148" t="n"/>
      <c r="AF71" s="1834" t="inlineStr">
        <is>
          <t>V. Магистерская диссертация</t>
        </is>
      </c>
      <c r="AG71" s="108" t="n"/>
      <c r="AH71" s="108" t="n"/>
      <c r="AI71" s="108" t="n"/>
      <c r="AJ71" s="108" t="n"/>
      <c r="AK71" s="108" t="n"/>
      <c r="AL71" s="108" t="n"/>
      <c r="AM71" s="108" t="n"/>
      <c r="AN71" s="108" t="n"/>
      <c r="AO71" s="108" t="n"/>
      <c r="AP71" s="108" t="n"/>
      <c r="AQ71" s="108" t="n"/>
      <c r="AR71" s="108" t="n"/>
      <c r="AS71" s="108" t="n"/>
      <c r="AT71" s="108" t="n"/>
      <c r="AU71" s="108" t="n"/>
      <c r="AV71" s="108" t="n"/>
      <c r="AW71" s="108" t="n"/>
      <c r="AX71" s="108" t="n"/>
      <c r="AY71" s="148" t="n"/>
      <c r="AZ71" s="1834" t="inlineStr">
        <is>
          <t xml:space="preserve">VI.Итоговая аттестация </t>
        </is>
      </c>
      <c r="BA71" s="108" t="n"/>
      <c r="BB71" s="108" t="n"/>
      <c r="BC71" s="108" t="n"/>
      <c r="BD71" s="108" t="n"/>
      <c r="BE71" s="108" t="n"/>
      <c r="BF71" s="108" t="n"/>
      <c r="BG71" s="108" t="n"/>
      <c r="BH71" s="108" t="n"/>
      <c r="BI71" s="108" t="n"/>
      <c r="BJ71" s="108" t="n"/>
      <c r="BK71" s="148" t="n"/>
      <c r="BL71" s="90" t="n"/>
      <c r="BM71" s="1" t="n"/>
      <c r="BN71" s="1" t="n"/>
      <c r="BO71" s="1" t="n"/>
      <c r="BP71" s="90" t="n"/>
      <c r="BQ71" s="90" t="n"/>
      <c r="BR71" s="90" t="n"/>
      <c r="BS71" s="90" t="n"/>
      <c r="BT71" s="90" t="n"/>
      <c r="BU71" s="90" t="n"/>
      <c r="BV71" s="90" t="n"/>
      <c r="BW71" s="90" t="n"/>
      <c r="BX71" s="90" t="n"/>
      <c r="BY71" s="90" t="n"/>
      <c r="BZ71" s="90" t="n"/>
      <c r="CA71" s="90" t="n"/>
      <c r="CB71" s="90" t="n"/>
      <c r="CC71" s="90" t="n"/>
      <c r="CD71" s="90" t="n"/>
      <c r="CE71" s="90" t="n"/>
      <c r="CF71" s="90" t="n"/>
      <c r="CG71" s="90" t="n"/>
      <c r="CH71" s="90" t="n"/>
      <c r="CI71" s="90" t="n"/>
      <c r="CJ71" s="1" t="n"/>
      <c r="CK71" s="1" t="n"/>
      <c r="CL71" s="1" t="n"/>
      <c r="CM71" s="1" t="n"/>
      <c r="CN71" s="1" t="n"/>
      <c r="CO71" s="1" t="n"/>
    </row>
    <row r="72">
      <c r="A72" s="1836" t="inlineStr">
        <is>
          <t>Название практики</t>
        </is>
      </c>
      <c r="B72" s="108" t="n"/>
      <c r="C72" s="108" t="n"/>
      <c r="D72" s="108" t="n"/>
      <c r="E72" s="108" t="n"/>
      <c r="F72" s="108" t="n"/>
      <c r="G72" s="108" t="n"/>
      <c r="H72" s="108" t="n"/>
      <c r="I72" s="108" t="n"/>
      <c r="J72" s="108" t="n"/>
      <c r="K72" s="108" t="n"/>
      <c r="L72" s="109" t="n"/>
      <c r="M72" s="1837" t="inlineStr">
        <is>
          <t>Семестр</t>
        </is>
      </c>
      <c r="N72" s="108" t="n"/>
      <c r="O72" s="108" t="n"/>
      <c r="P72" s="108" t="n"/>
      <c r="Q72" s="109" t="n"/>
      <c r="R72" s="1838" t="inlineStr">
        <is>
          <t>Недель</t>
        </is>
      </c>
      <c r="S72" s="108" t="n"/>
      <c r="T72" s="108" t="n"/>
      <c r="U72" s="108" t="n"/>
      <c r="V72" s="108" t="n"/>
      <c r="W72" s="109" t="n"/>
      <c r="X72" s="1839" t="inlineStr">
        <is>
          <t>Зачетных единиц</t>
        </is>
      </c>
      <c r="Y72" s="108" t="n"/>
      <c r="Z72" s="108" t="n"/>
      <c r="AA72" s="108" t="n"/>
      <c r="AB72" s="108" t="n"/>
      <c r="AC72" s="108" t="n"/>
      <c r="AD72" s="108" t="n"/>
      <c r="AE72" s="148" t="n"/>
      <c r="AF72" s="1840" t="inlineStr">
        <is>
          <t>Семестр</t>
        </is>
      </c>
      <c r="AG72" s="108" t="n"/>
      <c r="AH72" s="108" t="n"/>
      <c r="AI72" s="108" t="n"/>
      <c r="AJ72" s="108" t="n"/>
      <c r="AK72" s="108" t="n"/>
      <c r="AL72" s="108" t="n"/>
      <c r="AM72" s="109" t="n"/>
      <c r="AN72" s="1838" t="inlineStr">
        <is>
          <t>Недель</t>
        </is>
      </c>
      <c r="AO72" s="108" t="n"/>
      <c r="AP72" s="108" t="n"/>
      <c r="AQ72" s="108" t="n"/>
      <c r="AR72" s="109" t="n"/>
      <c r="AS72" s="1839" t="inlineStr">
        <is>
          <t>Зачетных единиц</t>
        </is>
      </c>
      <c r="AT72" s="108" t="n"/>
      <c r="AU72" s="108" t="n"/>
      <c r="AV72" s="108" t="n"/>
      <c r="AW72" s="108" t="n"/>
      <c r="AX72" s="108" t="n"/>
      <c r="AY72" s="148" t="n"/>
      <c r="AZ72" s="2730" t="inlineStr">
        <is>
          <t>Защита магистерской диссертации</t>
        </is>
      </c>
      <c r="BA72" s="101" t="n"/>
      <c r="BB72" s="101" t="n"/>
      <c r="BC72" s="101" t="n"/>
      <c r="BD72" s="101" t="n"/>
      <c r="BE72" s="101" t="n"/>
      <c r="BF72" s="101" t="n"/>
      <c r="BG72" s="101" t="n"/>
      <c r="BH72" s="101" t="n"/>
      <c r="BI72" s="101" t="n"/>
      <c r="BJ72" s="101" t="n"/>
      <c r="BK72" s="104" t="n"/>
      <c r="BL72" s="90" t="n"/>
      <c r="BM72" s="1" t="n"/>
      <c r="BN72" s="1" t="n"/>
      <c r="BO72" s="1" t="n"/>
      <c r="BP72" s="90" t="n"/>
      <c r="BQ72" s="90" t="n"/>
      <c r="BR72" s="90" t="n"/>
      <c r="BS72" s="90" t="n"/>
      <c r="BT72" s="90" t="n"/>
      <c r="BU72" s="90" t="n"/>
      <c r="BV72" s="90" t="n"/>
      <c r="BW72" s="90" t="n"/>
      <c r="BX72" s="90" t="n"/>
      <c r="BY72" s="90" t="n"/>
      <c r="BZ72" s="90" t="n"/>
      <c r="CA72" s="90" t="n"/>
      <c r="CB72" s="90" t="n"/>
      <c r="CC72" s="90" t="n"/>
      <c r="CD72" s="90" t="n"/>
      <c r="CE72" s="90" t="n"/>
      <c r="CF72" s="90" t="n"/>
      <c r="CG72" s="90" t="n"/>
      <c r="CH72" s="90" t="n"/>
      <c r="CI72" s="90" t="n"/>
      <c r="CJ72" s="1" t="n"/>
      <c r="CK72" s="1" t="n"/>
      <c r="CL72" s="1" t="n"/>
      <c r="CM72" s="1" t="n"/>
      <c r="CN72" s="1" t="n"/>
      <c r="CO72" s="1" t="n"/>
    </row>
    <row r="73">
      <c r="A73" s="2532" t="inlineStr">
        <is>
          <t>Научно-исследовательская/                Технологическая</t>
        </is>
      </c>
      <c r="B73" s="101" t="n"/>
      <c r="C73" s="101" t="n"/>
      <c r="D73" s="101" t="n"/>
      <c r="E73" s="101" t="n"/>
      <c r="F73" s="101" t="n"/>
      <c r="G73" s="101" t="n"/>
      <c r="H73" s="101" t="n"/>
      <c r="I73" s="101" t="n"/>
      <c r="J73" s="101" t="n"/>
      <c r="K73" s="101" t="n"/>
      <c r="L73" s="53" t="n"/>
      <c r="M73" s="2533" t="inlineStr">
        <is>
          <t>3</t>
        </is>
      </c>
      <c r="N73" s="101" t="n"/>
      <c r="O73" s="101" t="n"/>
      <c r="P73" s="101" t="n"/>
      <c r="Q73" s="53" t="n"/>
      <c r="R73" s="250" t="n">
        <v>2</v>
      </c>
      <c r="S73" s="101" t="n"/>
      <c r="T73" s="101" t="n"/>
      <c r="U73" s="101" t="n"/>
      <c r="V73" s="101" t="n"/>
      <c r="W73" s="53" t="n"/>
      <c r="X73" s="3087" t="n">
        <v>3</v>
      </c>
      <c r="Y73" s="101" t="n"/>
      <c r="Z73" s="101" t="n"/>
      <c r="AA73" s="101" t="n"/>
      <c r="AB73" s="101" t="n"/>
      <c r="AC73" s="101" t="n"/>
      <c r="AD73" s="101" t="n"/>
      <c r="AE73" s="104" t="n"/>
      <c r="AF73" s="120" t="n">
        <v>3</v>
      </c>
      <c r="AG73" s="101" t="n"/>
      <c r="AH73" s="101" t="n"/>
      <c r="AI73" s="101" t="n"/>
      <c r="AJ73" s="101" t="n"/>
      <c r="AK73" s="101" t="n"/>
      <c r="AL73" s="101" t="n"/>
      <c r="AM73" s="53" t="n"/>
      <c r="AN73" s="250" t="n">
        <v>8</v>
      </c>
      <c r="AO73" s="101" t="n"/>
      <c r="AP73" s="101" t="n"/>
      <c r="AQ73" s="101" t="n"/>
      <c r="AR73" s="53" t="n"/>
      <c r="AS73" s="3087" t="n">
        <v>12</v>
      </c>
      <c r="AT73" s="101" t="n"/>
      <c r="AU73" s="101" t="n"/>
      <c r="AV73" s="101" t="n"/>
      <c r="AW73" s="101" t="n"/>
      <c r="AX73" s="101" t="n"/>
      <c r="AY73" s="104" t="n"/>
      <c r="AZ73" s="112" t="n"/>
      <c r="BA73" s="1" t="n"/>
      <c r="BB73" s="1" t="n"/>
      <c r="BC73" s="1" t="n"/>
      <c r="BD73" s="1" t="n"/>
      <c r="BE73" s="1" t="n"/>
      <c r="BF73" s="1" t="n"/>
      <c r="BG73" s="1" t="n"/>
      <c r="BH73" s="1" t="n"/>
      <c r="BI73" s="1" t="n"/>
      <c r="BJ73" s="1" t="n"/>
      <c r="BK73" s="114" t="n"/>
      <c r="BL73" s="1213" t="n"/>
      <c r="BM73" s="1" t="n"/>
      <c r="BN73" s="1" t="n"/>
      <c r="BO73" s="1" t="n"/>
      <c r="BP73" s="90" t="n"/>
      <c r="BQ73" s="90" t="n"/>
      <c r="BR73" s="90" t="n"/>
      <c r="BS73" s="90" t="n"/>
      <c r="BT73" s="90" t="n"/>
      <c r="BU73" s="90" t="n"/>
      <c r="BV73" s="90" t="n"/>
      <c r="BW73" s="90" t="n"/>
      <c r="BX73" s="90" t="n"/>
      <c r="BY73" s="90" t="n"/>
      <c r="BZ73" s="90" t="n"/>
      <c r="CA73" s="90" t="n"/>
      <c r="CB73" s="90" t="n"/>
      <c r="CC73" s="90" t="n"/>
      <c r="CD73" s="90" t="n"/>
      <c r="CE73" s="90" t="n"/>
      <c r="CF73" s="90" t="n"/>
      <c r="CG73" s="90" t="n"/>
      <c r="CH73" s="90" t="n"/>
      <c r="CI73" s="90" t="n"/>
      <c r="CJ73" s="1" t="n"/>
      <c r="CK73" s="1" t="n"/>
      <c r="CL73" s="1" t="n"/>
      <c r="CM73" s="1" t="n"/>
      <c r="CN73" s="1" t="n"/>
      <c r="CO73" s="1" t="n"/>
    </row>
    <row r="74">
      <c r="A74" s="136" t="n"/>
      <c r="B74" s="44" t="n"/>
      <c r="C74" s="44" t="n"/>
      <c r="D74" s="44" t="n"/>
      <c r="E74" s="44" t="n"/>
      <c r="F74" s="44" t="n"/>
      <c r="G74" s="44" t="n"/>
      <c r="H74" s="44" t="n"/>
      <c r="I74" s="44" t="n"/>
      <c r="J74" s="44" t="n"/>
      <c r="K74" s="44" t="n"/>
      <c r="L74" s="249" t="n"/>
      <c r="M74" s="325" t="n"/>
      <c r="N74" s="44" t="n"/>
      <c r="O74" s="44" t="n"/>
      <c r="P74" s="44" t="n"/>
      <c r="Q74" s="249" t="n"/>
      <c r="R74" s="325" t="n"/>
      <c r="S74" s="44" t="n"/>
      <c r="T74" s="44" t="n"/>
      <c r="U74" s="44" t="n"/>
      <c r="V74" s="44" t="n"/>
      <c r="W74" s="249" t="n"/>
      <c r="X74" s="325" t="n"/>
      <c r="Y74" s="44" t="n"/>
      <c r="Z74" s="44" t="n"/>
      <c r="AA74" s="44" t="n"/>
      <c r="AB74" s="44" t="n"/>
      <c r="AC74" s="44" t="n"/>
      <c r="AD74" s="44" t="n"/>
      <c r="AE74" s="137" t="n"/>
      <c r="AF74" s="136" t="n"/>
      <c r="AG74" s="44" t="n"/>
      <c r="AH74" s="44" t="n"/>
      <c r="AI74" s="44" t="n"/>
      <c r="AJ74" s="44" t="n"/>
      <c r="AK74" s="44" t="n"/>
      <c r="AL74" s="44" t="n"/>
      <c r="AM74" s="249" t="n"/>
      <c r="AN74" s="325" t="n"/>
      <c r="AO74" s="44" t="n"/>
      <c r="AP74" s="44" t="n"/>
      <c r="AQ74" s="44" t="n"/>
      <c r="AR74" s="249" t="n"/>
      <c r="AS74" s="325" t="n"/>
      <c r="AT74" s="44" t="n"/>
      <c r="AU74" s="44" t="n"/>
      <c r="AV74" s="44" t="n"/>
      <c r="AW74" s="44" t="n"/>
      <c r="AX74" s="44" t="n"/>
      <c r="AY74" s="137" t="n"/>
      <c r="AZ74" s="136" t="n"/>
      <c r="BA74" s="44" t="n"/>
      <c r="BB74" s="44" t="n"/>
      <c r="BC74" s="44" t="n"/>
      <c r="BD74" s="44" t="n"/>
      <c r="BE74" s="44" t="n"/>
      <c r="BF74" s="44" t="n"/>
      <c r="BG74" s="44" t="n"/>
      <c r="BH74" s="44" t="n"/>
      <c r="BI74" s="44" t="n"/>
      <c r="BJ74" s="44" t="n"/>
      <c r="BK74" s="137" t="n"/>
      <c r="BL74" s="90" t="n"/>
      <c r="BM74" s="1" t="n"/>
      <c r="BN74" s="1" t="n"/>
      <c r="BO74" s="1" t="n"/>
      <c r="BP74" s="90" t="n"/>
      <c r="BQ74" s="90" t="n"/>
      <c r="BR74" s="90" t="n"/>
      <c r="BS74" s="90" t="n"/>
      <c r="BT74" s="90" t="n"/>
      <c r="BU74" s="90" t="n"/>
      <c r="BV74" s="90" t="n"/>
      <c r="BW74" s="90" t="n"/>
      <c r="BX74" s="90" t="n"/>
      <c r="BY74" s="90" t="n"/>
      <c r="BZ74" s="90" t="n"/>
      <c r="CA74" s="90" t="n"/>
      <c r="CB74" s="90" t="n"/>
      <c r="CC74" s="90" t="n"/>
      <c r="CD74" s="90" t="n"/>
      <c r="CE74" s="90" t="n"/>
      <c r="CF74" s="90" t="n"/>
      <c r="CG74" s="90" t="n"/>
      <c r="CH74" s="90" t="n"/>
      <c r="CI74" s="90" t="n"/>
      <c r="CJ74" s="1" t="n"/>
      <c r="CK74" s="1" t="n"/>
      <c r="CL74" s="1" t="n"/>
      <c r="CM74" s="1" t="n"/>
      <c r="CN74" s="1" t="n"/>
      <c r="CO74" s="1" t="n"/>
    </row>
    <row r="75">
      <c r="A75" s="2887" t="n"/>
      <c r="B75" s="2887" t="n"/>
      <c r="C75" s="2887" t="n"/>
      <c r="D75" s="2887" t="n"/>
      <c r="E75" s="2887" t="n"/>
      <c r="F75" s="2887" t="n"/>
      <c r="G75" s="2887" t="n"/>
      <c r="H75" s="2887" t="n"/>
      <c r="I75" s="2887" t="n"/>
      <c r="J75" s="2887" t="n"/>
      <c r="K75" s="2887" t="n"/>
      <c r="L75" s="2887" t="n"/>
      <c r="M75" s="2887" t="n"/>
      <c r="N75" s="2887" t="n"/>
      <c r="O75" s="1860" t="n"/>
      <c r="P75" s="1860" t="n"/>
      <c r="Q75" s="1860" t="n"/>
      <c r="R75" s="1860" t="n"/>
      <c r="S75" s="1860" t="n"/>
      <c r="T75" s="4354" t="n"/>
      <c r="U75" s="4354" t="n"/>
      <c r="V75" s="4354" t="n"/>
      <c r="W75" s="4354" t="n"/>
      <c r="X75" s="4354" t="n"/>
      <c r="Y75" s="4354" t="n"/>
      <c r="Z75" s="4354" t="n"/>
      <c r="AA75" s="1860" t="n"/>
      <c r="AB75" s="1860" t="n"/>
      <c r="AC75" s="1860" t="n"/>
      <c r="AD75" s="1860" t="n"/>
      <c r="AE75" s="8" t="n"/>
      <c r="AF75" s="8" t="n"/>
      <c r="AG75" s="8" t="n"/>
      <c r="AH75" s="1860" t="n"/>
      <c r="AI75" s="1860" t="n"/>
      <c r="AJ75" s="1860" t="n"/>
      <c r="AK75" s="1860" t="n"/>
      <c r="AL75" s="1860" t="n"/>
      <c r="AM75" s="1860" t="n"/>
      <c r="AN75" s="4354" t="n"/>
      <c r="AO75" s="4354" t="n"/>
      <c r="AP75" s="4354" t="n"/>
      <c r="AQ75" s="4354" t="n"/>
      <c r="AR75" s="4354" t="n"/>
      <c r="AS75" s="4354" t="n"/>
      <c r="AT75" s="4354" t="n"/>
      <c r="AU75" s="4354" t="n"/>
      <c r="AV75" s="4354" t="n"/>
      <c r="AW75" s="4355" t="n"/>
      <c r="AX75" s="4355" t="n"/>
      <c r="AY75" s="4355" t="n"/>
      <c r="AZ75" s="4355" t="n"/>
      <c r="BA75" s="4355" t="n"/>
      <c r="BB75" s="4355" t="n"/>
      <c r="BC75" s="4355" t="n"/>
      <c r="BD75" s="4355" t="n"/>
      <c r="BE75" s="4355" t="n"/>
      <c r="BF75" s="4355" t="n"/>
      <c r="BG75" s="4355" t="n"/>
      <c r="BH75" s="4355" t="n"/>
      <c r="BI75" s="4355" t="n"/>
      <c r="BJ75" s="4355" t="n"/>
      <c r="BK75" s="3423" t="n"/>
      <c r="BL75" s="247" t="n"/>
      <c r="BM75" s="1" t="n"/>
      <c r="BN75" s="1" t="n"/>
      <c r="BO75" s="1" t="n"/>
      <c r="BP75" s="1" t="n"/>
      <c r="BQ75" s="9" t="n"/>
      <c r="BR75" s="9" t="n"/>
      <c r="BS75" s="9" t="n"/>
      <c r="BT75" s="9" t="n"/>
      <c r="BU75" s="9" t="n"/>
      <c r="BV75" s="9" t="n"/>
      <c r="BW75" s="9" t="n"/>
      <c r="BX75" s="9" t="n"/>
      <c r="BY75" s="9" t="n"/>
      <c r="BZ75" s="9" t="n"/>
      <c r="CA75" s="9" t="n"/>
      <c r="CB75" s="9" t="n"/>
      <c r="CC75" s="9" t="n"/>
      <c r="CD75" s="9" t="n"/>
      <c r="CE75" s="9" t="n"/>
      <c r="CF75" s="9" t="n"/>
      <c r="CG75" s="9" t="n"/>
      <c r="CH75" s="9" t="n"/>
      <c r="CI75" s="9" t="n"/>
      <c r="CJ75" s="9" t="n"/>
      <c r="CK75" s="1" t="n"/>
      <c r="CL75" s="1" t="n"/>
      <c r="CM75" s="1" t="n"/>
      <c r="CN75" s="1" t="n"/>
      <c r="CO75" s="1" t="n"/>
    </row>
    <row r="76">
      <c r="A76" s="2887" t="n"/>
      <c r="B76" s="4356" t="inlineStr">
        <is>
          <t xml:space="preserve">  1   При выборе модуля «Дизайн».
  2   При выборе модуля «Проектирование».
  3   При выборе модуля «Технологии».
 </t>
        </is>
      </c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860" t="n"/>
      <c r="T76" s="4354" t="n"/>
      <c r="U76" s="4354" t="n"/>
      <c r="V76" s="4354" t="n"/>
      <c r="W76" s="4354" t="n"/>
      <c r="X76" s="4354" t="n"/>
      <c r="Y76" s="4354" t="n"/>
      <c r="Z76" s="4354" t="n"/>
      <c r="AA76" s="1860" t="n"/>
      <c r="AB76" s="1860" t="n"/>
      <c r="AC76" s="1860" t="n"/>
      <c r="AD76" s="1860" t="n"/>
      <c r="AE76" s="8" t="n"/>
      <c r="AF76" s="8" t="n"/>
      <c r="AG76" s="8" t="n"/>
      <c r="AH76" s="1860" t="n"/>
      <c r="AI76" s="1860" t="n"/>
      <c r="AJ76" s="1860" t="n"/>
      <c r="AK76" s="1860" t="n"/>
      <c r="AL76" s="1860" t="n"/>
      <c r="AM76" s="1860" t="n"/>
      <c r="AN76" s="4354" t="n"/>
      <c r="AO76" s="4354" t="n"/>
      <c r="AP76" s="4354" t="n"/>
      <c r="AQ76" s="4354" t="n"/>
      <c r="AR76" s="4354" t="n"/>
      <c r="AS76" s="4354" t="n"/>
      <c r="AT76" s="4354" t="n"/>
      <c r="AU76" s="4354" t="n"/>
      <c r="AV76" s="4354" t="n"/>
      <c r="AW76" s="4355" t="n"/>
      <c r="AX76" s="4355" t="n"/>
      <c r="AY76" s="4355" t="n"/>
      <c r="AZ76" s="4355" t="n"/>
      <c r="BA76" s="4355" t="n"/>
      <c r="BB76" s="4355" t="n"/>
      <c r="BC76" s="4355" t="n"/>
      <c r="BD76" s="4355" t="n"/>
      <c r="BE76" s="4355" t="n"/>
      <c r="BF76" s="4355" t="n"/>
      <c r="BG76" s="4355" t="n"/>
      <c r="BH76" s="4355" t="n"/>
      <c r="BI76" s="4355" t="n"/>
      <c r="BJ76" s="4355" t="n"/>
      <c r="BK76" s="3423" t="n"/>
      <c r="BL76" s="247" t="n"/>
      <c r="BM76" s="1" t="n"/>
      <c r="BN76" s="1" t="n"/>
      <c r="BO76" s="1" t="n"/>
      <c r="BP76" s="1" t="n"/>
      <c r="BQ76" s="9" t="n"/>
      <c r="BR76" s="9" t="n"/>
      <c r="BS76" s="9" t="n"/>
      <c r="BT76" s="9" t="n"/>
      <c r="BU76" s="9" t="n"/>
      <c r="BV76" s="9" t="n"/>
      <c r="BW76" s="9" t="n"/>
      <c r="BX76" s="9" t="n"/>
      <c r="BY76" s="9" t="n"/>
      <c r="BZ76" s="9" t="n"/>
      <c r="CA76" s="9" t="n"/>
      <c r="CB76" s="9" t="n"/>
      <c r="CC76" s="9" t="n"/>
      <c r="CD76" s="9" t="n"/>
      <c r="CE76" s="9" t="n"/>
      <c r="CF76" s="9" t="n"/>
      <c r="CG76" s="9" t="n"/>
      <c r="CH76" s="9" t="n"/>
      <c r="CI76" s="9" t="n"/>
      <c r="CJ76" s="9" t="n"/>
      <c r="CK76" s="1" t="n"/>
      <c r="CL76" s="1" t="n"/>
      <c r="CM76" s="1" t="n"/>
      <c r="CN76" s="1" t="n"/>
      <c r="CO76" s="1" t="n"/>
    </row>
    <row r="77">
      <c r="A77" s="2887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860" t="n"/>
      <c r="T77" s="4354" t="n"/>
      <c r="U77" s="4354" t="n"/>
      <c r="V77" s="4354" t="n"/>
      <c r="W77" s="4354" t="n"/>
      <c r="X77" s="4354" t="n"/>
      <c r="Y77" s="4354" t="n"/>
      <c r="Z77" s="4354" t="n"/>
      <c r="AA77" s="1860" t="n"/>
      <c r="AB77" s="1860" t="n"/>
      <c r="AC77" s="1860" t="n"/>
      <c r="AD77" s="1860" t="n"/>
      <c r="AE77" s="8" t="n"/>
      <c r="AF77" s="8" t="n"/>
      <c r="AG77" s="8" t="n"/>
      <c r="AH77" s="1860" t="n"/>
      <c r="AI77" s="1860" t="n"/>
      <c r="AJ77" s="1860" t="n"/>
      <c r="AK77" s="1860" t="n"/>
      <c r="AL77" s="1860" t="n"/>
      <c r="AM77" s="1860" t="n"/>
      <c r="AN77" s="4354" t="n"/>
      <c r="AO77" s="4354" t="n"/>
      <c r="AP77" s="4354" t="n"/>
      <c r="AQ77" s="4354" t="n"/>
      <c r="AR77" s="4354" t="n"/>
      <c r="AS77" s="4354" t="n"/>
      <c r="AT77" s="4354" t="n"/>
      <c r="AU77" s="4354" t="n"/>
      <c r="AV77" s="4354" t="n"/>
      <c r="AW77" s="4355" t="n"/>
      <c r="AX77" s="4355" t="n"/>
      <c r="AY77" s="4355" t="n"/>
      <c r="AZ77" s="4355" t="n"/>
      <c r="BA77" s="4355" t="n"/>
      <c r="BB77" s="4355" t="n"/>
      <c r="BC77" s="4355" t="n"/>
      <c r="BD77" s="4355" t="n"/>
      <c r="BE77" s="4355" t="n"/>
      <c r="BF77" s="4355" t="n"/>
      <c r="BG77" s="4355" t="n"/>
      <c r="BH77" s="4355" t="n"/>
      <c r="BI77" s="4355" t="n"/>
      <c r="BJ77" s="4355" t="n"/>
      <c r="BK77" s="3423" t="n"/>
      <c r="BL77" s="247" t="n"/>
      <c r="BM77" s="1" t="n"/>
      <c r="BN77" s="1" t="n"/>
      <c r="BO77" s="1" t="n"/>
      <c r="BP77" s="1" t="n"/>
      <c r="BQ77" s="9" t="n"/>
      <c r="BR77" s="9" t="n"/>
      <c r="BS77" s="9" t="n"/>
      <c r="BT77" s="9" t="n"/>
      <c r="BU77" s="9" t="n"/>
      <c r="BV77" s="9" t="n"/>
      <c r="BW77" s="9" t="n"/>
      <c r="BX77" s="9" t="n"/>
      <c r="BY77" s="9" t="n"/>
      <c r="BZ77" s="9" t="n"/>
      <c r="CA77" s="9" t="n"/>
      <c r="CB77" s="9" t="n"/>
      <c r="CC77" s="9" t="n"/>
      <c r="CD77" s="9" t="n"/>
      <c r="CE77" s="9" t="n"/>
      <c r="CF77" s="9" t="n"/>
      <c r="CG77" s="9" t="n"/>
      <c r="CH77" s="9" t="n"/>
      <c r="CI77" s="9" t="n"/>
      <c r="CJ77" s="9" t="n"/>
      <c r="CK77" s="1" t="n"/>
      <c r="CL77" s="1" t="n"/>
      <c r="CM77" s="1" t="n"/>
      <c r="CN77" s="1" t="n"/>
      <c r="CO77" s="1" t="n"/>
    </row>
    <row r="78">
      <c r="A78" s="243" t="n"/>
      <c r="B78" s="243" t="n"/>
      <c r="C78" s="243" t="n"/>
      <c r="D78" s="243" t="n"/>
      <c r="E78" s="243" t="n"/>
      <c r="F78" s="243" t="n"/>
      <c r="G78" s="243" t="n"/>
      <c r="H78" s="243" t="n"/>
      <c r="I78" s="243" t="n"/>
      <c r="J78" s="243" t="n"/>
      <c r="K78" s="243" t="n"/>
      <c r="L78" s="243" t="n"/>
      <c r="M78" s="243" t="n"/>
      <c r="N78" s="243" t="n"/>
      <c r="O78" s="243" t="n"/>
      <c r="P78" s="243" t="n"/>
      <c r="Q78" s="243" t="n"/>
      <c r="R78" s="243" t="n"/>
      <c r="S78" s="243" t="n"/>
      <c r="T78" s="243" t="n"/>
      <c r="U78" s="243" t="n"/>
      <c r="V78" s="243" t="n"/>
      <c r="W78" s="243" t="n"/>
      <c r="X78" s="243" t="n"/>
      <c r="Y78" s="243" t="n"/>
      <c r="Z78" s="243" t="n"/>
      <c r="AA78" s="243" t="n"/>
      <c r="AB78" s="243" t="n"/>
      <c r="AC78" s="243" t="n"/>
      <c r="AD78" s="243" t="n"/>
      <c r="AE78" s="8" t="n"/>
      <c r="AF78" s="8" t="n"/>
      <c r="AG78" s="9" t="n"/>
      <c r="AH78" s="243" t="n"/>
      <c r="AI78" s="243" t="n"/>
      <c r="AJ78" s="243" t="n"/>
      <c r="AK78" s="243" t="n"/>
      <c r="AL78" s="243" t="n"/>
      <c r="AM78" s="243" t="n"/>
      <c r="AN78" s="243" t="n"/>
      <c r="AO78" s="243" t="n"/>
      <c r="AP78" s="243" t="n"/>
      <c r="AQ78" s="243" t="n"/>
      <c r="AR78" s="243" t="n"/>
      <c r="AS78" s="243" t="n"/>
      <c r="AT78" s="243" t="n"/>
      <c r="AU78" s="243" t="n"/>
      <c r="AV78" s="243" t="n"/>
      <c r="AW78" s="243" t="n"/>
      <c r="AX78" s="243" t="n"/>
      <c r="AY78" s="243" t="n"/>
      <c r="AZ78" s="243" t="n"/>
      <c r="BA78" s="243" t="n"/>
      <c r="BB78" s="1860" t="n"/>
      <c r="BC78" s="1860" t="n"/>
      <c r="BD78" s="1860" t="n"/>
      <c r="BE78" s="1860" t="n"/>
      <c r="BF78" s="1860" t="n"/>
      <c r="BG78" s="1860" t="n"/>
      <c r="BH78" s="243" t="n"/>
      <c r="BI78" s="243" t="n"/>
      <c r="BJ78" s="243" t="n"/>
      <c r="BK78" s="243" t="n"/>
      <c r="BL78" s="247" t="n"/>
      <c r="BM78" s="243" t="n"/>
      <c r="BN78" s="243" t="n"/>
      <c r="BO78" s="1" t="n"/>
      <c r="BP78" s="1" t="n"/>
      <c r="BQ78" s="1" t="n"/>
      <c r="BR78" s="1" t="n"/>
      <c r="BS78" s="1" t="n"/>
      <c r="BT78" s="1" t="n"/>
      <c r="BU78" s="1" t="n"/>
      <c r="BV78" s="25" t="n"/>
      <c r="BW78" s="25" t="n"/>
      <c r="BX78" s="25" t="n"/>
      <c r="BY78" s="25" t="n"/>
      <c r="BZ78" s="25" t="n"/>
      <c r="CA78" s="25" t="n"/>
      <c r="CB78" s="25" t="n"/>
      <c r="CC78" s="25" t="n"/>
      <c r="CD78" s="25" t="n"/>
      <c r="CE78" s="25" t="n"/>
      <c r="CF78" s="25" t="n"/>
      <c r="CG78" s="25" t="n"/>
      <c r="CH78" s="25" t="n"/>
      <c r="CI78" s="25" t="n"/>
      <c r="CJ78" s="25" t="n"/>
      <c r="CK78" s="25" t="n"/>
      <c r="CL78" s="25" t="n"/>
      <c r="CM78" s="25" t="n"/>
      <c r="CN78" s="25" t="n"/>
      <c r="CO78" s="25" t="n"/>
    </row>
    <row r="79">
      <c r="A79" s="243" t="n"/>
      <c r="B79" s="243" t="n"/>
      <c r="C79" s="243" t="n"/>
      <c r="D79" s="243" t="n"/>
      <c r="E79" s="243" t="n"/>
      <c r="F79" s="243" t="n"/>
      <c r="G79" s="243" t="n"/>
      <c r="H79" s="243" t="n"/>
      <c r="I79" s="243" t="n"/>
      <c r="J79" s="243" t="n"/>
      <c r="K79" s="243" t="n"/>
      <c r="L79" s="243" t="n"/>
      <c r="M79" s="243" t="n"/>
      <c r="N79" s="243" t="n"/>
      <c r="O79" s="243" t="n"/>
      <c r="P79" s="243" t="n"/>
      <c r="Q79" s="243" t="n"/>
      <c r="R79" s="243" t="n"/>
      <c r="S79" s="243" t="n"/>
      <c r="T79" s="243" t="n"/>
      <c r="U79" s="243" t="n"/>
      <c r="V79" s="243" t="n"/>
      <c r="W79" s="243" t="n"/>
      <c r="X79" s="243" t="n"/>
      <c r="Y79" s="243" t="n"/>
      <c r="Z79" s="243" t="n"/>
      <c r="AA79" s="243" t="n"/>
      <c r="AB79" s="243" t="n"/>
      <c r="AC79" s="243" t="n"/>
      <c r="AD79" s="243" t="n"/>
      <c r="AE79" s="8" t="n"/>
      <c r="AF79" s="8" t="n"/>
      <c r="AG79" s="9" t="n"/>
      <c r="AH79" s="243" t="n"/>
      <c r="AI79" s="243" t="n"/>
      <c r="AJ79" s="243" t="n"/>
      <c r="AK79" s="243" t="n"/>
      <c r="AL79" s="243" t="n"/>
      <c r="AM79" s="243" t="n"/>
      <c r="AN79" s="243" t="n"/>
      <c r="AO79" s="243" t="n"/>
      <c r="AP79" s="243" t="n"/>
      <c r="AQ79" s="243" t="n"/>
      <c r="AR79" s="243" t="n"/>
      <c r="AS79" s="243" t="n"/>
      <c r="AT79" s="243" t="n"/>
      <c r="AU79" s="243" t="n"/>
      <c r="AV79" s="243" t="n"/>
      <c r="AW79" s="243" t="n"/>
      <c r="AX79" s="243" t="n"/>
      <c r="AY79" s="243" t="n"/>
      <c r="AZ79" s="243" t="n"/>
      <c r="BA79" s="243" t="n"/>
      <c r="BB79" s="1860" t="n"/>
      <c r="BC79" s="1860" t="n"/>
      <c r="BD79" s="1860" t="n"/>
      <c r="BE79" s="1860" t="n"/>
      <c r="BF79" s="1860" t="n"/>
      <c r="BG79" s="1860" t="n"/>
      <c r="BH79" s="243" t="n"/>
      <c r="BI79" s="243" t="n"/>
      <c r="BJ79" s="243" t="n"/>
      <c r="BK79" s="243" t="n"/>
      <c r="BL79" s="247" t="n"/>
      <c r="BM79" s="243" t="n"/>
      <c r="BN79" s="243" t="n"/>
      <c r="BO79" s="1" t="n"/>
      <c r="BP79" s="1" t="n"/>
      <c r="BQ79" s="1" t="n"/>
      <c r="BR79" s="1" t="n"/>
      <c r="BS79" s="1" t="n"/>
      <c r="BT79" s="1" t="n"/>
      <c r="BU79" s="1" t="n"/>
      <c r="BV79" s="25" t="n"/>
      <c r="BW79" s="25" t="n"/>
      <c r="BX79" s="25" t="n"/>
      <c r="BY79" s="25" t="n"/>
      <c r="BZ79" s="25" t="n"/>
      <c r="CA79" s="25" t="n"/>
      <c r="CB79" s="25" t="n"/>
      <c r="CC79" s="25" t="n"/>
      <c r="CD79" s="25" t="n"/>
      <c r="CE79" s="25" t="n"/>
      <c r="CF79" s="25" t="n"/>
      <c r="CG79" s="25" t="n"/>
      <c r="CH79" s="25" t="n"/>
      <c r="CI79" s="25" t="n"/>
      <c r="CJ79" s="25" t="n"/>
      <c r="CK79" s="25" t="n"/>
      <c r="CL79" s="25" t="n"/>
      <c r="CM79" s="25" t="n"/>
      <c r="CN79" s="25" t="n"/>
      <c r="CO79" s="25" t="n"/>
    </row>
    <row r="8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3659" t="n"/>
      <c r="AF80" s="3659" t="n"/>
      <c r="AG80" s="15" t="n"/>
      <c r="AH80" s="10" t="n"/>
      <c r="AI80" s="10" t="n"/>
      <c r="AJ80" s="10" t="n"/>
      <c r="AK80" s="10" t="n"/>
      <c r="AL80" s="10" t="n"/>
      <c r="AM80" s="10" t="n"/>
      <c r="AN80" s="10" t="n"/>
      <c r="AO80" s="10" t="n"/>
      <c r="AP80" s="10" t="n"/>
      <c r="AQ80" s="10" t="n"/>
      <c r="AR80" s="10" t="n"/>
      <c r="AS80" s="10" t="n"/>
      <c r="AT80" s="10" t="n"/>
      <c r="AU80" s="10" t="n"/>
      <c r="AV80" s="10" t="n"/>
      <c r="AW80" s="10" t="n"/>
      <c r="AX80" s="10" t="n"/>
      <c r="AY80" s="10" t="n"/>
      <c r="AZ80" s="10" t="n"/>
      <c r="BA80" s="10" t="n"/>
      <c r="BB80" s="4506" t="n"/>
      <c r="BC80" s="4506" t="n"/>
      <c r="BD80" s="4506" t="n"/>
      <c r="BE80" s="4506" t="n"/>
      <c r="BF80" s="4506" t="n"/>
      <c r="BG80" s="4506" t="n"/>
      <c r="BH80" s="10" t="n"/>
      <c r="BI80" s="509" t="n"/>
      <c r="BJ80" s="509" t="n"/>
      <c r="BK80" s="509" t="n"/>
      <c r="BL80" s="247" t="n"/>
      <c r="BM80" s="10" t="n"/>
      <c r="BN80" s="10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  <c r="CN80" s="1" t="n"/>
      <c r="CO80" s="1" t="n"/>
    </row>
    <row r="81">
      <c r="A81" s="43" t="inlineStr">
        <is>
          <t>VII. Матрица компетенций</t>
        </is>
      </c>
      <c r="B81" s="44" t="n"/>
      <c r="C81" s="44" t="n"/>
      <c r="D81" s="44" t="n"/>
      <c r="E81" s="44" t="n"/>
      <c r="F81" s="44" t="n"/>
      <c r="G81" s="44" t="n"/>
      <c r="H81" s="44" t="n"/>
      <c r="I81" s="44" t="n"/>
      <c r="J81" s="44" t="n"/>
      <c r="K81" s="44" t="n"/>
      <c r="L81" s="44" t="n"/>
      <c r="M81" s="44" t="n"/>
      <c r="N81" s="44" t="n"/>
      <c r="O81" s="44" t="n"/>
      <c r="P81" s="44" t="n"/>
      <c r="Q81" s="44" t="n"/>
      <c r="R81" s="44" t="n"/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  <c r="AH81" s="44" t="n"/>
      <c r="AI81" s="44" t="n"/>
      <c r="AJ81" s="44" t="n"/>
      <c r="AK81" s="44" t="n"/>
      <c r="AL81" s="44" t="n"/>
      <c r="AM81" s="44" t="n"/>
      <c r="AN81" s="44" t="n"/>
      <c r="AO81" s="44" t="n"/>
      <c r="AP81" s="44" t="n"/>
      <c r="AQ81" s="44" t="n"/>
      <c r="AR81" s="44" t="n"/>
      <c r="AS81" s="44" t="n"/>
      <c r="AT81" s="44" t="n"/>
      <c r="AU81" s="44" t="n"/>
      <c r="AV81" s="44" t="n"/>
      <c r="AW81" s="44" t="n"/>
      <c r="AX81" s="44" t="n"/>
      <c r="AY81" s="44" t="n"/>
      <c r="AZ81" s="44" t="n"/>
      <c r="BA81" s="44" t="n"/>
      <c r="BB81" s="44" t="n"/>
      <c r="BC81" s="44" t="n"/>
      <c r="BD81" s="44" t="n"/>
      <c r="BE81" s="44" t="n"/>
      <c r="BF81" s="44" t="n"/>
      <c r="BG81" s="44" t="n"/>
      <c r="BH81" s="44" t="n"/>
      <c r="BI81" s="44" t="n"/>
      <c r="BJ81" s="44" t="n"/>
      <c r="BK81" s="44" t="n"/>
      <c r="BL81" s="1" t="n"/>
      <c r="BM81" s="41" t="n"/>
      <c r="BN81" s="4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  <c r="CN81" s="1" t="n"/>
      <c r="CO81" s="1" t="n"/>
    </row>
    <row r="82">
      <c r="A82" s="512" t="inlineStr">
        <is>
          <t>Код компетенции</t>
        </is>
      </c>
      <c r="B82" s="108" t="n"/>
      <c r="C82" s="108" t="n"/>
      <c r="D82" s="108" t="n"/>
      <c r="E82" s="148" t="n"/>
      <c r="F82" s="511" t="inlineStr">
        <is>
          <t>Наименование компетенции</t>
        </is>
      </c>
      <c r="G82" s="108" t="n"/>
      <c r="H82" s="108" t="n"/>
      <c r="I82" s="108" t="n"/>
      <c r="J82" s="108" t="n"/>
      <c r="K82" s="108" t="n"/>
      <c r="L82" s="108" t="n"/>
      <c r="M82" s="108" t="n"/>
      <c r="N82" s="108" t="n"/>
      <c r="O82" s="108" t="n"/>
      <c r="P82" s="108" t="n"/>
      <c r="Q82" s="108" t="n"/>
      <c r="R82" s="108" t="n"/>
      <c r="S82" s="108" t="n"/>
      <c r="T82" s="108" t="n"/>
      <c r="U82" s="108" t="n"/>
      <c r="V82" s="108" t="n"/>
      <c r="W82" s="108" t="n"/>
      <c r="X82" s="108" t="n"/>
      <c r="Y82" s="108" t="n"/>
      <c r="Z82" s="108" t="n"/>
      <c r="AA82" s="108" t="n"/>
      <c r="AB82" s="108" t="n"/>
      <c r="AC82" s="108" t="n"/>
      <c r="AD82" s="108" t="n"/>
      <c r="AE82" s="108" t="n"/>
      <c r="AF82" s="108" t="n"/>
      <c r="AG82" s="108" t="n"/>
      <c r="AH82" s="108" t="n"/>
      <c r="AI82" s="108" t="n"/>
      <c r="AJ82" s="108" t="n"/>
      <c r="AK82" s="108" t="n"/>
      <c r="AL82" s="108" t="n"/>
      <c r="AM82" s="108" t="n"/>
      <c r="AN82" s="108" t="n"/>
      <c r="AO82" s="108" t="n"/>
      <c r="AP82" s="108" t="n"/>
      <c r="AQ82" s="108" t="n"/>
      <c r="AR82" s="108" t="n"/>
      <c r="AS82" s="108" t="n"/>
      <c r="AT82" s="108" t="n"/>
      <c r="AU82" s="108" t="n"/>
      <c r="AV82" s="108" t="n"/>
      <c r="AW82" s="108" t="n"/>
      <c r="AX82" s="108" t="n"/>
      <c r="AY82" s="108" t="n"/>
      <c r="AZ82" s="108" t="n"/>
      <c r="BA82" s="108" t="n"/>
      <c r="BB82" s="108" t="n"/>
      <c r="BC82" s="108" t="n"/>
      <c r="BD82" s="108" t="n"/>
      <c r="BE82" s="148" t="n"/>
      <c r="BF82" s="512" t="inlineStr">
        <is>
          <t>Код модуля, учебной дисциплины</t>
        </is>
      </c>
      <c r="BG82" s="108" t="n"/>
      <c r="BH82" s="108" t="n"/>
      <c r="BI82" s="108" t="n"/>
      <c r="BJ82" s="148" t="n"/>
      <c r="BK82" s="1640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  <c r="CN82" s="1" t="n"/>
      <c r="CO82" s="1" t="n"/>
    </row>
    <row r="83">
      <c r="A83" s="2441" t="inlineStr">
        <is>
          <t>УК-1</t>
        </is>
      </c>
      <c r="B83" s="123" t="n"/>
      <c r="C83" s="123" t="n"/>
      <c r="D83" s="123" t="n"/>
      <c r="E83" s="161" t="n"/>
      <c r="F83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G83" s="123" t="n"/>
      <c r="H83" s="123" t="n"/>
      <c r="I83" s="123" t="n"/>
      <c r="J83" s="123" t="n"/>
      <c r="K83" s="123" t="n"/>
      <c r="L83" s="123" t="n"/>
      <c r="M83" s="123" t="n"/>
      <c r="N83" s="123" t="n"/>
      <c r="O83" s="123" t="n"/>
      <c r="P83" s="123" t="n"/>
      <c r="Q83" s="123" t="n"/>
      <c r="R83" s="123" t="n"/>
      <c r="S83" s="123" t="n"/>
      <c r="T83" s="123" t="n"/>
      <c r="U83" s="123" t="n"/>
      <c r="V83" s="123" t="n"/>
      <c r="W83" s="123" t="n"/>
      <c r="X83" s="123" t="n"/>
      <c r="Y83" s="123" t="n"/>
      <c r="Z83" s="123" t="n"/>
      <c r="AA83" s="123" t="n"/>
      <c r="AB83" s="123" t="n"/>
      <c r="AC83" s="123" t="n"/>
      <c r="AD83" s="123" t="n"/>
      <c r="AE83" s="123" t="n"/>
      <c r="AF83" s="123" t="n"/>
      <c r="AG83" s="123" t="n"/>
      <c r="AH83" s="123" t="n"/>
      <c r="AI83" s="123" t="n"/>
      <c r="AJ83" s="123" t="n"/>
      <c r="AK83" s="123" t="n"/>
      <c r="AL83" s="123" t="n"/>
      <c r="AM83" s="123" t="n"/>
      <c r="AN83" s="123" t="n"/>
      <c r="AO83" s="123" t="n"/>
      <c r="AP83" s="123" t="n"/>
      <c r="AQ83" s="123" t="n"/>
      <c r="AR83" s="123" t="n"/>
      <c r="AS83" s="123" t="n"/>
      <c r="AT83" s="123" t="n"/>
      <c r="AU83" s="123" t="n"/>
      <c r="AV83" s="123" t="n"/>
      <c r="AW83" s="123" t="n"/>
      <c r="AX83" s="123" t="n"/>
      <c r="AY83" s="123" t="n"/>
      <c r="AZ83" s="123" t="n"/>
      <c r="BA83" s="123" t="n"/>
      <c r="BB83" s="123" t="n"/>
      <c r="BC83" s="123" t="n"/>
      <c r="BD83" s="123" t="n"/>
      <c r="BE83" s="161" t="n"/>
      <c r="BF83" s="4357" t="inlineStr">
        <is>
          <t>1.2.1, 2.3.1</t>
        </is>
      </c>
      <c r="BG83" s="374" t="n"/>
      <c r="BH83" s="374" t="n"/>
      <c r="BI83" s="374" t="n"/>
      <c r="BJ83" s="375" t="n"/>
      <c r="BK83" s="90" t="n"/>
      <c r="BL83" s="514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  <c r="CN83" s="1" t="n"/>
      <c r="CO83" s="1" t="n"/>
    </row>
    <row r="84">
      <c r="A84" s="1918" t="inlineStr">
        <is>
          <t>УК-2</t>
        </is>
      </c>
      <c r="B84" s="126" t="n"/>
      <c r="C84" s="126" t="n"/>
      <c r="D84" s="126" t="n"/>
      <c r="E84" s="175" t="n"/>
      <c r="F84" s="309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84" s="131" t="n"/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2" t="n"/>
      <c r="BF84" s="217" t="inlineStr">
        <is>
          <t>1.2.2, 2.3.3</t>
        </is>
      </c>
      <c r="BG84" s="126" t="n"/>
      <c r="BH84" s="126" t="n"/>
      <c r="BI84" s="126" t="n"/>
      <c r="BJ84" s="175" t="n"/>
      <c r="BK84" s="90" t="n"/>
      <c r="BL84" s="514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  <c r="CN84" s="1" t="n"/>
      <c r="CO84" s="1" t="n"/>
    </row>
    <row r="85">
      <c r="A85" s="1918" t="inlineStr">
        <is>
          <t>УК-3</t>
        </is>
      </c>
      <c r="B85" s="126" t="n"/>
      <c r="C85" s="126" t="n"/>
      <c r="D85" s="126" t="n"/>
      <c r="E85" s="175" t="n"/>
      <c r="F85" s="3090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G85" s="131" t="n"/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2" t="n"/>
      <c r="BF85" s="217" t="inlineStr">
        <is>
          <t>2.3.2</t>
        </is>
      </c>
      <c r="BG85" s="126" t="n"/>
      <c r="BH85" s="126" t="n"/>
      <c r="BI85" s="126" t="n"/>
      <c r="BJ85" s="175" t="n"/>
      <c r="BK85" s="90" t="n"/>
      <c r="BL85" s="515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  <c r="CN85" s="1" t="n"/>
      <c r="CO85" s="1" t="n"/>
    </row>
    <row r="86">
      <c r="A86" s="1918" t="inlineStr">
        <is>
          <t>УК-4</t>
        </is>
      </c>
      <c r="B86" s="126" t="n"/>
      <c r="C86" s="126" t="n"/>
      <c r="D86" s="126" t="n"/>
      <c r="E86" s="175" t="n"/>
      <c r="F86" s="309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86" s="131" t="n"/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2" t="n"/>
      <c r="BF86" s="226" t="inlineStr">
        <is>
          <t>1.2.1</t>
        </is>
      </c>
      <c r="BG86" s="191" t="n"/>
      <c r="BH86" s="191" t="n"/>
      <c r="BI86" s="191" t="n"/>
      <c r="BJ86" s="192" t="n"/>
      <c r="BK86" s="90" t="n"/>
      <c r="BL86" s="514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  <c r="CN86" s="1" t="n"/>
      <c r="CO86" s="1" t="n"/>
    </row>
    <row r="87">
      <c r="A87" s="182" t="inlineStr">
        <is>
          <t>УК-5</t>
        </is>
      </c>
      <c r="B87" s="126" t="n"/>
      <c r="C87" s="126" t="n"/>
      <c r="D87" s="126" t="n"/>
      <c r="E87" s="175" t="n"/>
      <c r="F87" s="176" t="inlineStr">
        <is>
          <t>Развивать инновационную восприимчивость и способность к инновационной деятельности</t>
        </is>
      </c>
      <c r="G87" s="131" t="n"/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2" t="n"/>
      <c r="BF87" s="217" t="inlineStr">
        <is>
          <t>1.2.1</t>
        </is>
      </c>
      <c r="BG87" s="126" t="n"/>
      <c r="BH87" s="126" t="n"/>
      <c r="BI87" s="126" t="n"/>
      <c r="BJ87" s="175" t="n"/>
      <c r="BK87" s="90" t="n"/>
      <c r="BL87" s="514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  <c r="CN87" s="1" t="n"/>
      <c r="CO87" s="1" t="n"/>
    </row>
    <row r="88">
      <c r="A88" s="182" t="inlineStr">
        <is>
          <t>УК-6</t>
        </is>
      </c>
      <c r="B88" s="126" t="n"/>
      <c r="C88" s="126" t="n"/>
      <c r="D88" s="126" t="n"/>
      <c r="E88" s="175" t="n"/>
      <c r="F88" s="1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G88" s="131" t="n"/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2" t="n"/>
      <c r="BF88" s="217" t="inlineStr">
        <is>
          <t>1.2.1</t>
        </is>
      </c>
      <c r="BG88" s="126" t="n"/>
      <c r="BH88" s="126" t="n"/>
      <c r="BI88" s="126" t="n"/>
      <c r="BJ88" s="175" t="n"/>
      <c r="BK88" s="90" t="n"/>
      <c r="BL88" s="514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  <c r="CN88" s="1" t="n"/>
      <c r="CO88" s="1" t="n"/>
    </row>
    <row r="89">
      <c r="A89" s="182" t="inlineStr">
        <is>
          <t>УК-7</t>
        </is>
      </c>
      <c r="B89" s="126" t="n"/>
      <c r="C89" s="126" t="n"/>
      <c r="D89" s="126" t="n"/>
      <c r="E89" s="175" t="n"/>
      <c r="F89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89" s="131" t="n"/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2" t="n"/>
      <c r="BF89" s="217" t="inlineStr">
        <is>
          <t>1.2.2</t>
        </is>
      </c>
      <c r="BG89" s="126" t="n"/>
      <c r="BH89" s="126" t="n"/>
      <c r="BI89" s="126" t="n"/>
      <c r="BJ89" s="175" t="n"/>
      <c r="BK89" s="90" t="n"/>
      <c r="BL89" s="514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  <c r="CN89" s="1" t="n"/>
      <c r="CO89" s="1" t="n"/>
    </row>
    <row r="90">
      <c r="A90" s="4314" t="inlineStr">
        <is>
          <t>УПК-1</t>
        </is>
      </c>
      <c r="B90" s="374" t="n"/>
      <c r="C90" s="374" t="n"/>
      <c r="D90" s="374" t="n"/>
      <c r="E90" s="375" t="n"/>
      <c r="F90" s="176" t="inlineStr">
        <is>
          <t>Моделировать различные объекты методом конечных элементов и проводить их прочностной анализ с оптимизацией формы и сечений с использованием современных информационных технологий</t>
        </is>
      </c>
      <c r="G90" s="131" t="n"/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2" t="n"/>
      <c r="BF90" s="4357" t="inlineStr">
        <is>
          <t>1.1.1</t>
        </is>
      </c>
      <c r="BG90" s="374" t="n"/>
      <c r="BH90" s="374" t="n"/>
      <c r="BI90" s="374" t="n"/>
      <c r="BJ90" s="375" t="n"/>
      <c r="BK90" s="514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  <c r="CN90" s="1" t="n"/>
      <c r="CO90" s="1" t="n"/>
    </row>
    <row r="91">
      <c r="A91" s="182" t="inlineStr">
        <is>
          <t>УПК-2</t>
        </is>
      </c>
      <c r="B91" s="126" t="n"/>
      <c r="C91" s="126" t="n"/>
      <c r="D91" s="126" t="n"/>
      <c r="E91" s="175" t="n"/>
      <c r="F91" s="176" t="inlineStr">
        <is>
          <t>Решать научно-технические и инновационные задачи путем построения моделей различных технологических процессов и их оптимизации в деревообработке</t>
        </is>
      </c>
      <c r="G91" s="131" t="n"/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2" t="n"/>
      <c r="BF91" s="217" t="inlineStr">
        <is>
          <t>1.1.2</t>
        </is>
      </c>
      <c r="BG91" s="126" t="n"/>
      <c r="BH91" s="126" t="n"/>
      <c r="BI91" s="126" t="n"/>
      <c r="BJ91" s="175" t="n"/>
      <c r="BK91" s="514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  <c r="CN91" s="1" t="n"/>
      <c r="CO91" s="1" t="n"/>
    </row>
    <row r="92">
      <c r="A92" s="182" t="inlineStr">
        <is>
          <t>УПК-3</t>
        </is>
      </c>
      <c r="B92" s="126" t="n"/>
      <c r="C92" s="126" t="n"/>
      <c r="D92" s="126" t="n"/>
      <c r="E92" s="175" t="n"/>
      <c r="F92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деревообрабатывающей отрасли</t>
        </is>
      </c>
      <c r="G92" s="131" t="n"/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2" t="n"/>
      <c r="BF92" s="217" t="inlineStr">
        <is>
          <t>1.2.2</t>
        </is>
      </c>
      <c r="BG92" s="126" t="n"/>
      <c r="BH92" s="126" t="n"/>
      <c r="BI92" s="126" t="n"/>
      <c r="BJ92" s="175" t="n"/>
      <c r="BK92" s="515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  <c r="CN92" s="1" t="n"/>
      <c r="CO92" s="1" t="n"/>
    </row>
    <row r="93">
      <c r="A93" s="182" t="inlineStr">
        <is>
          <t>СК-1</t>
        </is>
      </c>
      <c r="B93" s="126" t="n"/>
      <c r="C93" s="126" t="n"/>
      <c r="D93" s="126" t="n"/>
      <c r="E93" s="175" t="n"/>
      <c r="F93" s="176" t="inlineStr">
        <is>
          <t>Решать научно-технические задачи при разработке и эксплуатации элементов силовой электроники</t>
        </is>
      </c>
      <c r="G93" s="131" t="n"/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2" t="n"/>
      <c r="BF93" s="217" t="inlineStr">
        <is>
          <t>2.1.1</t>
        </is>
      </c>
      <c r="BG93" s="126" t="n"/>
      <c r="BH93" s="126" t="n"/>
      <c r="BI93" s="126" t="n"/>
      <c r="BJ93" s="175" t="n"/>
      <c r="BK93" s="514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  <c r="CN93" s="1" t="n"/>
      <c r="CO93" s="1" t="n"/>
    </row>
    <row r="94">
      <c r="A94" s="182" t="inlineStr">
        <is>
          <t>СК-2</t>
        </is>
      </c>
      <c r="B94" s="126" t="n"/>
      <c r="C94" s="126" t="n"/>
      <c r="D94" s="126" t="n"/>
      <c r="E94" s="175" t="n"/>
      <c r="F94" s="176" t="inlineStr">
        <is>
          <t>Использовать робототехнические системы в деревообработке и автоматизации деревообрабатывающих производств</t>
        </is>
      </c>
      <c r="G94" s="131" t="n"/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2" t="n"/>
      <c r="BF94" s="217" t="inlineStr">
        <is>
          <t>2.1.2</t>
        </is>
      </c>
      <c r="BG94" s="126" t="n"/>
      <c r="BH94" s="126" t="n"/>
      <c r="BI94" s="126" t="n"/>
      <c r="BJ94" s="175" t="n"/>
      <c r="BK94" s="514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  <c r="CN94" s="1" t="n"/>
      <c r="CO94" s="1" t="n"/>
    </row>
    <row r="95">
      <c r="A95" s="182" t="inlineStr">
        <is>
          <t>СК-3</t>
        </is>
      </c>
      <c r="B95" s="126" t="n"/>
      <c r="C95" s="126" t="n"/>
      <c r="D95" s="126" t="n"/>
      <c r="E95" s="175" t="n"/>
      <c r="F95" s="176" t="inlineStr">
        <is>
          <t>Применять навыки трехмерного конструирования мебели с разработкой конструкторской документации и быть способным разрабатывать новые дизайн-проекты</t>
        </is>
      </c>
      <c r="G95" s="131" t="n"/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2" t="n"/>
      <c r="BF95" s="217" t="inlineStr">
        <is>
          <t>2.2.1.1</t>
        </is>
      </c>
      <c r="BG95" s="126" t="n"/>
      <c r="BH95" s="126" t="n"/>
      <c r="BI95" s="126" t="n"/>
      <c r="BJ95" s="175" t="n"/>
      <c r="BK95" s="514" t="n"/>
      <c r="BL95" s="2884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  <c r="CN95" s="1" t="n"/>
      <c r="CO95" s="1" t="n"/>
    </row>
    <row r="96">
      <c r="A96" s="182" t="inlineStr">
        <is>
          <t>СК-4</t>
        </is>
      </c>
      <c r="B96" s="126" t="n"/>
      <c r="C96" s="126" t="n"/>
      <c r="D96" s="126" t="n"/>
      <c r="E96" s="175" t="n"/>
      <c r="F96" s="176" t="inlineStr">
        <is>
          <t xml:space="preserve">Применять навыки визуализации пространства, разрабатывать дизайн интерьеров </t>
        </is>
      </c>
      <c r="G96" s="131" t="n"/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2" t="n"/>
      <c r="BF96" s="217" t="inlineStr">
        <is>
          <t>2.2.1.2</t>
        </is>
      </c>
      <c r="BG96" s="126" t="n"/>
      <c r="BH96" s="126" t="n"/>
      <c r="BI96" s="126" t="n"/>
      <c r="BJ96" s="175" t="n"/>
      <c r="BK96" s="514" t="n"/>
      <c r="BL96" s="2884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  <c r="CN96" s="1" t="n"/>
      <c r="CO96" s="1" t="n"/>
    </row>
    <row r="97">
      <c r="A97" s="182" t="inlineStr">
        <is>
          <t>СК-5</t>
        </is>
      </c>
      <c r="B97" s="126" t="n"/>
      <c r="C97" s="126" t="n"/>
      <c r="D97" s="126" t="n"/>
      <c r="E97" s="175" t="n"/>
      <c r="F97" s="176" t="inlineStr">
        <is>
          <t>Применять цветовые решения для построения композиции в соответствии со свойствами и законами</t>
        </is>
      </c>
      <c r="G97" s="131" t="n"/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2" t="n"/>
      <c r="BF97" s="217" t="inlineStr">
        <is>
          <t>2.2.1.3</t>
        </is>
      </c>
      <c r="BG97" s="126" t="n"/>
      <c r="BH97" s="126" t="n"/>
      <c r="BI97" s="126" t="n"/>
      <c r="BJ97" s="175" t="n"/>
      <c r="BK97" s="514" t="n"/>
      <c r="BL97" s="2884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</row>
    <row r="98">
      <c r="A98" s="182" t="inlineStr">
        <is>
          <t>СК-6</t>
        </is>
      </c>
      <c r="B98" s="126" t="n"/>
      <c r="C98" s="126" t="n"/>
      <c r="D98" s="126" t="n"/>
      <c r="E98" s="175" t="n"/>
      <c r="F98" s="176" t="inlineStr">
        <is>
          <t>Применять инновационные технологии при проектировании технологических процессов деревообработки и проектирования мебели</t>
        </is>
      </c>
      <c r="G98" s="131" t="n"/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2" t="n"/>
      <c r="BF98" s="217" t="inlineStr">
        <is>
          <t>2.2.1.4</t>
        </is>
      </c>
      <c r="BG98" s="126" t="n"/>
      <c r="BH98" s="126" t="n"/>
      <c r="BI98" s="126" t="n"/>
      <c r="BJ98" s="175" t="n"/>
      <c r="BK98" s="514" t="n"/>
      <c r="BL98" s="90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</row>
    <row r="99">
      <c r="A99" s="182" t="inlineStr">
        <is>
          <t>СК-7</t>
        </is>
      </c>
      <c r="B99" s="126" t="n"/>
      <c r="C99" s="126" t="n"/>
      <c r="D99" s="126" t="n"/>
      <c r="E99" s="175" t="n"/>
      <c r="F99" s="176" t="inlineStr">
        <is>
          <t>Моделировать и проектировать деревообрабатывающее оборудование и дереворежущий инструмент с использованием современных средств САПР</t>
        </is>
      </c>
      <c r="G99" s="131" t="n"/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2" t="n"/>
      <c r="BF99" s="217" t="inlineStr">
        <is>
          <t>2.2.2.1</t>
        </is>
      </c>
      <c r="BG99" s="126" t="n"/>
      <c r="BH99" s="126" t="n"/>
      <c r="BI99" s="126" t="n"/>
      <c r="BJ99" s="175" t="n"/>
      <c r="BK99" s="515" t="n"/>
      <c r="BL99" s="244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</row>
    <row r="100">
      <c r="A100" s="182" t="inlineStr">
        <is>
          <t>СК-8</t>
        </is>
      </c>
      <c r="B100" s="126" t="n"/>
      <c r="C100" s="126" t="n"/>
      <c r="D100" s="126" t="n"/>
      <c r="E100" s="175" t="n"/>
      <c r="F100" s="176" t="inlineStr">
        <is>
          <t>Управлять процессами механической обработки древесины и древесных материалов</t>
        </is>
      </c>
      <c r="G100" s="131" t="n"/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2" t="n"/>
      <c r="BF100" s="217" t="inlineStr">
        <is>
          <t>2.2.2.2</t>
        </is>
      </c>
      <c r="BG100" s="126" t="n"/>
      <c r="BH100" s="126" t="n"/>
      <c r="BI100" s="126" t="n"/>
      <c r="BJ100" s="175" t="n"/>
      <c r="BK100" s="514" t="n"/>
      <c r="BL100" s="244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</row>
    <row r="101">
      <c r="A101" s="182" t="inlineStr">
        <is>
          <t>СК-9</t>
        </is>
      </c>
      <c r="B101" s="126" t="n"/>
      <c r="C101" s="126" t="n"/>
      <c r="D101" s="126" t="n"/>
      <c r="E101" s="175" t="n"/>
      <c r="F101" s="176" t="inlineStr">
        <is>
          <t>Проектировать технологические процессы энергоэффективного инновационного деревянного домостроения</t>
        </is>
      </c>
      <c r="G101" s="131" t="n"/>
      <c r="H101" s="131" t="n"/>
      <c r="I101" s="131" t="n"/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132" t="n"/>
      <c r="BF101" s="217" t="inlineStr">
        <is>
          <t>2.2.3.1</t>
        </is>
      </c>
      <c r="BG101" s="126" t="n"/>
      <c r="BH101" s="126" t="n"/>
      <c r="BI101" s="126" t="n"/>
      <c r="BJ101" s="175" t="n"/>
      <c r="BK101" s="514" t="n"/>
      <c r="BL101" s="90" t="n"/>
      <c r="BM101" s="1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</row>
    <row r="102">
      <c r="A102" s="182" t="inlineStr">
        <is>
          <t>СК-10</t>
        </is>
      </c>
      <c r="B102" s="126" t="n"/>
      <c r="C102" s="126" t="n"/>
      <c r="D102" s="126" t="n"/>
      <c r="E102" s="175" t="n"/>
      <c r="F102" s="2511" t="inlineStr">
        <is>
          <t>Использовать инновационный и научно-исследовательский подходы в создании строительных материалов при полном цикле переработки древесины и древесных материалов и использовать их в элементах конструкций</t>
        </is>
      </c>
      <c r="G102" s="131" t="n"/>
      <c r="H102" s="131" t="n"/>
      <c r="I102" s="131" t="n"/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132" t="n"/>
      <c r="BF102" s="217" t="inlineStr">
        <is>
          <t>2.2.3.2</t>
        </is>
      </c>
      <c r="BG102" s="126" t="n"/>
      <c r="BH102" s="126" t="n"/>
      <c r="BI102" s="126" t="n"/>
      <c r="BJ102" s="175" t="n"/>
      <c r="BK102" s="2884" t="n"/>
      <c r="BL102" s="90" t="n"/>
      <c r="BM102" s="1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</row>
    <row r="103">
      <c r="A103" s="182" t="inlineStr">
        <is>
          <t>СК-11</t>
        </is>
      </c>
      <c r="B103" s="126" t="n"/>
      <c r="C103" s="126" t="n"/>
      <c r="D103" s="126" t="n"/>
      <c r="E103" s="175" t="n"/>
      <c r="F103" s="2511" t="inlineStr">
        <is>
          <t>Управлять многооперационными процессами обработки древесины при производстве изделий из нее, используя высокие технологии</t>
        </is>
      </c>
      <c r="G103" s="131" t="n"/>
      <c r="H103" s="131" t="n"/>
      <c r="I103" s="131" t="n"/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1" t="n"/>
      <c r="BE103" s="132" t="n"/>
      <c r="BF103" s="217" t="inlineStr">
        <is>
          <t>2.2.3.3</t>
        </is>
      </c>
      <c r="BG103" s="126" t="n"/>
      <c r="BH103" s="126" t="n"/>
      <c r="BI103" s="126" t="n"/>
      <c r="BJ103" s="175" t="n"/>
      <c r="BK103" s="2884" t="n"/>
      <c r="BL103" s="90" t="n"/>
      <c r="BM103" s="1" t="n"/>
      <c r="BN103" s="1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</row>
    <row r="104">
      <c r="A104" s="2349" t="inlineStr">
        <is>
          <t>СК-12</t>
        </is>
      </c>
      <c r="B104" s="1832" t="n"/>
      <c r="C104" s="1832" t="n"/>
      <c r="D104" s="1832" t="n"/>
      <c r="E104" s="1924" t="n"/>
      <c r="F104" s="2519" t="inlineStr">
        <is>
          <t>Применять навыки трехмерного проектирования изделий из древесины при решении конкретных научно-исследовательских и практических задач с разработкой конструкторской документации</t>
        </is>
      </c>
      <c r="G104" s="202" t="n"/>
      <c r="H104" s="202" t="n"/>
      <c r="I104" s="202" t="n"/>
      <c r="J104" s="202" t="n"/>
      <c r="K104" s="202" t="n"/>
      <c r="L104" s="202" t="n"/>
      <c r="M104" s="202" t="n"/>
      <c r="N104" s="202" t="n"/>
      <c r="O104" s="202" t="n"/>
      <c r="P104" s="202" t="n"/>
      <c r="Q104" s="202" t="n"/>
      <c r="R104" s="202" t="n"/>
      <c r="S104" s="202" t="n"/>
      <c r="T104" s="202" t="n"/>
      <c r="U104" s="202" t="n"/>
      <c r="V104" s="202" t="n"/>
      <c r="W104" s="202" t="n"/>
      <c r="X104" s="202" t="n"/>
      <c r="Y104" s="202" t="n"/>
      <c r="Z104" s="202" t="n"/>
      <c r="AA104" s="202" t="n"/>
      <c r="AB104" s="202" t="n"/>
      <c r="AC104" s="202" t="n"/>
      <c r="AD104" s="202" t="n"/>
      <c r="AE104" s="202" t="n"/>
      <c r="AF104" s="202" t="n"/>
      <c r="AG104" s="202" t="n"/>
      <c r="AH104" s="202" t="n"/>
      <c r="AI104" s="202" t="n"/>
      <c r="AJ104" s="202" t="n"/>
      <c r="AK104" s="202" t="n"/>
      <c r="AL104" s="202" t="n"/>
      <c r="AM104" s="202" t="n"/>
      <c r="AN104" s="202" t="n"/>
      <c r="AO104" s="202" t="n"/>
      <c r="AP104" s="202" t="n"/>
      <c r="AQ104" s="202" t="n"/>
      <c r="AR104" s="202" t="n"/>
      <c r="AS104" s="202" t="n"/>
      <c r="AT104" s="202" t="n"/>
      <c r="AU104" s="202" t="n"/>
      <c r="AV104" s="202" t="n"/>
      <c r="AW104" s="202" t="n"/>
      <c r="AX104" s="202" t="n"/>
      <c r="AY104" s="202" t="n"/>
      <c r="AZ104" s="202" t="n"/>
      <c r="BA104" s="202" t="n"/>
      <c r="BB104" s="202" t="n"/>
      <c r="BC104" s="202" t="n"/>
      <c r="BD104" s="202" t="n"/>
      <c r="BE104" s="742" t="n"/>
      <c r="BF104" s="2537" t="inlineStr">
        <is>
          <t>2.2.3.4</t>
        </is>
      </c>
      <c r="BG104" s="1832" t="n"/>
      <c r="BH104" s="1832" t="n"/>
      <c r="BI104" s="1832" t="n"/>
      <c r="BJ104" s="1924" t="n"/>
      <c r="BK104" s="2884" t="n"/>
      <c r="BL104" s="90" t="n"/>
      <c r="BM104" s="1" t="n"/>
      <c r="BN104" s="1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</row>
    <row r="105">
      <c r="A105" s="516" t="n"/>
      <c r="B105" s="516" t="n"/>
      <c r="C105" s="516" t="n"/>
      <c r="D105" s="517" t="n"/>
      <c r="E105" s="517" t="n"/>
      <c r="F105" s="517" t="n"/>
      <c r="G105" s="517" t="n"/>
      <c r="H105" s="517" t="n"/>
      <c r="I105" s="517" t="n"/>
      <c r="J105" s="517" t="n"/>
      <c r="K105" s="517" t="n"/>
      <c r="L105" s="517" t="n"/>
      <c r="M105" s="517" t="n"/>
      <c r="N105" s="517" t="n"/>
      <c r="O105" s="517" t="n"/>
      <c r="P105" s="517" t="n"/>
      <c r="Q105" s="517" t="n"/>
      <c r="R105" s="517" t="n"/>
      <c r="S105" s="517" t="n"/>
      <c r="T105" s="517" t="n"/>
      <c r="U105" s="517" t="n"/>
      <c r="V105" s="517" t="n"/>
      <c r="W105" s="517" t="n"/>
      <c r="X105" s="517" t="n"/>
      <c r="Y105" s="517" t="n"/>
      <c r="Z105" s="517" t="n"/>
      <c r="AA105" s="517" t="n"/>
      <c r="AB105" s="517" t="n"/>
      <c r="AC105" s="517" t="n"/>
      <c r="AD105" s="517" t="n"/>
      <c r="AE105" s="8" t="n"/>
      <c r="AF105" s="8" t="n"/>
      <c r="AG105" s="4507" t="n"/>
      <c r="AH105" s="517" t="n"/>
      <c r="AI105" s="517" t="n"/>
      <c r="AJ105" s="517" t="n"/>
      <c r="AK105" s="517" t="n"/>
      <c r="AL105" s="517" t="n"/>
      <c r="AM105" s="517" t="n"/>
      <c r="AN105" s="517" t="n"/>
      <c r="AO105" s="517" t="n"/>
      <c r="AP105" s="517" t="n"/>
      <c r="AQ105" s="517" t="n"/>
      <c r="AR105" s="517" t="n"/>
      <c r="AS105" s="517" t="n"/>
      <c r="AT105" s="517" t="n"/>
      <c r="AU105" s="517" t="n"/>
      <c r="AV105" s="517" t="n"/>
      <c r="AW105" s="517" t="n"/>
      <c r="AX105" s="517" t="n"/>
      <c r="AY105" s="517" t="n"/>
      <c r="AZ105" s="517" t="n"/>
      <c r="BA105" s="517" t="n"/>
      <c r="BB105" s="1860" t="n"/>
      <c r="BC105" s="1860" t="n"/>
      <c r="BD105" s="1860" t="n"/>
      <c r="BE105" s="1860" t="n"/>
      <c r="BF105" s="1860" t="n"/>
      <c r="BG105" s="1860" t="n"/>
      <c r="BH105" s="260" t="n"/>
      <c r="BI105" s="260" t="n"/>
      <c r="BJ105" s="243" t="n"/>
      <c r="BK105" s="243" t="n"/>
      <c r="BL105" s="23" t="n"/>
      <c r="BM105" s="243" t="n"/>
      <c r="BN105" s="243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</row>
    <row r="106">
      <c r="A106" s="516" t="n"/>
      <c r="B106" s="516" t="n"/>
      <c r="C106" s="24" t="inlineStr">
        <is>
          <t>Учебный план углубленного высшего образования по специальности 7-06-0722-01 "Древесиноведение, деревопереработка и проектирование мебели"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7-06-07-020/пр.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23" t="n"/>
      <c r="BI106" s="23" t="n"/>
      <c r="BJ106" s="23" t="n"/>
      <c r="BK106" s="23" t="n"/>
      <c r="BL106" s="243" t="n"/>
      <c r="BM106" s="243" t="n"/>
      <c r="BN106" s="243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</row>
    <row r="107">
      <c r="A107" s="516" t="n"/>
      <c r="B107" s="516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23" t="n"/>
      <c r="BI107" s="23" t="n"/>
      <c r="BJ107" s="23" t="n"/>
      <c r="BK107" s="23" t="n"/>
      <c r="BL107" s="90" t="n"/>
      <c r="BM107" s="243" t="n"/>
      <c r="BN107" s="243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</row>
    <row r="108">
      <c r="A108" s="296" t="n"/>
      <c r="B108" s="267" t="n"/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  <c r="AR108" s="23" t="n"/>
      <c r="AS108" s="23" t="n"/>
      <c r="AT108" s="23" t="n"/>
      <c r="AU108" s="23" t="n"/>
      <c r="AV108" s="23" t="n"/>
      <c r="AW108" s="23" t="n"/>
      <c r="AX108" s="23" t="n"/>
      <c r="AY108" s="23" t="n"/>
      <c r="AZ108" s="23" t="n"/>
      <c r="BA108" s="23" t="n"/>
      <c r="BB108" s="23" t="n"/>
      <c r="BC108" s="23" t="n"/>
      <c r="BD108" s="23" t="n"/>
      <c r="BE108" s="23" t="n"/>
      <c r="BF108" s="23" t="n"/>
      <c r="BG108" s="23" t="n"/>
      <c r="BH108" s="23" t="n"/>
      <c r="BI108" s="23" t="n"/>
      <c r="BJ108" s="30" t="n"/>
      <c r="BK108" s="30" t="n"/>
      <c r="BL108" s="296" t="n"/>
      <c r="BM108" s="296" t="n"/>
      <c r="BN108" s="296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</row>
    <row r="109">
      <c r="A109" s="247" t="n"/>
      <c r="B109" s="6" t="n"/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8" t="n"/>
      <c r="AF109" s="8" t="n"/>
      <c r="AG109" s="16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  <c r="AR109" s="23" t="n"/>
      <c r="AS109" s="23" t="n"/>
      <c r="AT109" s="23" t="n"/>
      <c r="AU109" s="23" t="n"/>
      <c r="AV109" s="23" t="n"/>
      <c r="AW109" s="23" t="n"/>
      <c r="AX109" s="23" t="n"/>
      <c r="AY109" s="23" t="n"/>
      <c r="AZ109" s="23" t="n"/>
      <c r="BA109" s="23" t="n"/>
      <c r="BB109" s="1860" t="n"/>
      <c r="BC109" s="1860" t="n"/>
      <c r="BD109" s="1860" t="n"/>
      <c r="BE109" s="1860" t="n"/>
      <c r="BF109" s="1860" t="n"/>
      <c r="BG109" s="1860" t="n"/>
      <c r="BH109" s="23" t="n"/>
      <c r="BI109" s="23" t="n"/>
      <c r="BJ109" s="23" t="n"/>
      <c r="BK109" s="23" t="n"/>
      <c r="BL109" s="296" t="n"/>
      <c r="BM109" s="247" t="n"/>
      <c r="BN109" s="247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</row>
    <row r="110">
      <c r="A110" s="247" t="n"/>
      <c r="B110" s="4508" t="inlineStr">
        <is>
          <t>*</t>
        </is>
      </c>
      <c r="C110" s="1172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1" t="n"/>
      <c r="AX110" s="1" t="n"/>
      <c r="AY110" s="1" t="n"/>
      <c r="AZ110" s="1" t="n"/>
      <c r="BA110" s="1" t="n"/>
      <c r="BB110" s="1" t="n"/>
      <c r="BC110" s="1" t="n"/>
      <c r="BD110" s="1" t="n"/>
      <c r="BE110" s="1" t="n"/>
      <c r="BF110" s="1" t="n"/>
      <c r="BG110" s="1" t="n"/>
      <c r="BH110" s="1" t="n"/>
      <c r="BI110" s="1" t="n"/>
      <c r="BJ110" s="23" t="n"/>
      <c r="BK110" s="23" t="n"/>
      <c r="BL110" s="296" t="n"/>
      <c r="BM110" s="247" t="n"/>
      <c r="BN110" s="247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</row>
    <row r="111">
      <c r="A111" s="1858" t="n"/>
      <c r="B111" s="3431" t="inlineStr">
        <is>
          <t>д</t>
        </is>
      </c>
      <c r="C111" s="30" t="inlineStr">
        <is>
          <t>Дифференцированный зачет.</t>
        </is>
      </c>
      <c r="D111" s="23" t="n"/>
      <c r="E111" s="23" t="n"/>
      <c r="F111" s="23" t="n"/>
      <c r="G111" s="23" t="n"/>
      <c r="H111" s="23" t="n"/>
      <c r="I111" s="23" t="n"/>
      <c r="J111" s="23" t="n"/>
      <c r="K111" s="23" t="n"/>
      <c r="L111" s="23" t="n"/>
      <c r="M111" s="23" t="n"/>
      <c r="N111" s="23" t="n"/>
      <c r="O111" s="23" t="n"/>
      <c r="P111" s="23" t="n"/>
      <c r="Q111" s="23" t="n"/>
      <c r="R111" s="23" t="n"/>
      <c r="S111" s="23" t="n"/>
      <c r="T111" s="23" t="n"/>
      <c r="U111" s="23" t="n"/>
      <c r="V111" s="23" t="n"/>
      <c r="W111" s="23" t="n"/>
      <c r="X111" s="23" t="n"/>
      <c r="Y111" s="23" t="n"/>
      <c r="Z111" s="23" t="n"/>
      <c r="AA111" s="23" t="n"/>
      <c r="AB111" s="23" t="n"/>
      <c r="AC111" s="23" t="n"/>
      <c r="AD111" s="23" t="n"/>
      <c r="AE111" s="8" t="n"/>
      <c r="AF111" s="8" t="n"/>
      <c r="AG111" s="16" t="n"/>
      <c r="AH111" s="23" t="n"/>
      <c r="AI111" s="23" t="n"/>
      <c r="AJ111" s="23" t="n"/>
      <c r="AK111" s="23" t="n"/>
      <c r="AL111" s="23" t="n"/>
      <c r="AM111" s="23" t="n"/>
      <c r="AN111" s="23" t="n"/>
      <c r="AO111" s="23" t="n"/>
      <c r="AP111" s="23" t="n"/>
      <c r="AQ111" s="23" t="n"/>
      <c r="AR111" s="23" t="n"/>
      <c r="AS111" s="23" t="n"/>
      <c r="AT111" s="23" t="n"/>
      <c r="AU111" s="23" t="n"/>
      <c r="AV111" s="23" t="n"/>
      <c r="AW111" s="23" t="n"/>
      <c r="AX111" s="23" t="n"/>
      <c r="AY111" s="23" t="n"/>
      <c r="AZ111" s="23" t="n"/>
      <c r="BA111" s="23" t="n"/>
      <c r="BB111" s="1860" t="n"/>
      <c r="BC111" s="1860" t="n"/>
      <c r="BD111" s="1860" t="n"/>
      <c r="BE111" s="1860" t="n"/>
      <c r="BF111" s="1860" t="n"/>
      <c r="BG111" s="1860" t="n"/>
      <c r="BH111" s="23" t="n"/>
      <c r="BI111" s="23" t="n"/>
      <c r="BJ111" s="23" t="n"/>
      <c r="BK111" s="23" t="n"/>
      <c r="BL111" s="296" t="n"/>
      <c r="BM111" s="253" t="n"/>
      <c r="BN111" s="25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</row>
    <row r="112">
      <c r="A112" s="243" t="n"/>
      <c r="B112" s="243" t="n"/>
      <c r="C112" s="243" t="n"/>
      <c r="D112" s="243" t="n"/>
      <c r="E112" s="243" t="n"/>
      <c r="F112" s="243" t="n"/>
      <c r="G112" s="243" t="n"/>
      <c r="H112" s="243" t="n"/>
      <c r="I112" s="243" t="n"/>
      <c r="J112" s="243" t="n"/>
      <c r="K112" s="243" t="n"/>
      <c r="L112" s="243" t="n"/>
      <c r="M112" s="243" t="n"/>
      <c r="N112" s="243" t="n"/>
      <c r="O112" s="243" t="n"/>
      <c r="P112" s="243" t="n"/>
      <c r="Q112" s="243" t="n"/>
      <c r="R112" s="243" t="n"/>
      <c r="S112" s="243" t="n"/>
      <c r="T112" s="243" t="n"/>
      <c r="U112" s="243" t="n"/>
      <c r="V112" s="243" t="n"/>
      <c r="W112" s="243" t="n"/>
      <c r="X112" s="243" t="n"/>
      <c r="Y112" s="243" t="n"/>
      <c r="Z112" s="243" t="n"/>
      <c r="AA112" s="243" t="n"/>
      <c r="AB112" s="243" t="n"/>
      <c r="AC112" s="243" t="n"/>
      <c r="AD112" s="243" t="n"/>
      <c r="AE112" s="8" t="n"/>
      <c r="AF112" s="8" t="n"/>
      <c r="AG112" s="9" t="n"/>
      <c r="AH112" s="243" t="n"/>
      <c r="AI112" s="243" t="n"/>
      <c r="AJ112" s="243" t="n"/>
      <c r="AK112" s="243" t="n"/>
      <c r="AL112" s="243" t="n"/>
      <c r="AM112" s="243" t="n"/>
      <c r="AN112" s="243" t="n"/>
      <c r="AO112" s="243" t="n"/>
      <c r="AP112" s="243" t="n"/>
      <c r="AQ112" s="243" t="n"/>
      <c r="AR112" s="243" t="n"/>
      <c r="AS112" s="243" t="n"/>
      <c r="AT112" s="243" t="n"/>
      <c r="AU112" s="243" t="n"/>
      <c r="AV112" s="243" t="n"/>
      <c r="AW112" s="243" t="n"/>
      <c r="AX112" s="243" t="n"/>
      <c r="AY112" s="243" t="n"/>
      <c r="AZ112" s="243" t="n"/>
      <c r="BA112" s="243" t="n"/>
      <c r="BB112" s="1860" t="n"/>
      <c r="BC112" s="1860" t="n"/>
      <c r="BD112" s="1860" t="n"/>
      <c r="BE112" s="1860" t="n"/>
      <c r="BF112" s="1860" t="n"/>
      <c r="BG112" s="1860" t="n"/>
      <c r="BH112" s="243" t="n"/>
      <c r="BI112" s="243" t="n"/>
      <c r="BJ112" s="243" t="n"/>
      <c r="BK112" s="243" t="n"/>
      <c r="BL112" s="296" t="n"/>
      <c r="BM112" s="243" t="n"/>
      <c r="BN112" s="243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</row>
    <row r="113">
      <c r="A113" s="90" t="n"/>
      <c r="B113" s="90" t="n"/>
      <c r="C113" s="3" t="inlineStr">
        <is>
          <t>Проректор по учебной работе</t>
        </is>
      </c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272" t="n"/>
      <c r="AD113" s="273" t="n"/>
      <c r="AE113" s="273" t="n"/>
      <c r="AF113" s="4509" t="n"/>
      <c r="AG113" s="4509" t="n"/>
      <c r="AH113" s="4510" t="n"/>
      <c r="AI113" s="273" t="n"/>
      <c r="AJ113" s="272" t="n"/>
      <c r="AK113" s="41" t="n"/>
      <c r="AL113" s="41" t="n"/>
      <c r="AM113" s="41" t="n"/>
      <c r="AN113" s="41" t="n"/>
      <c r="AO113" s="41" t="n"/>
      <c r="AP113" s="41" t="n"/>
      <c r="AQ113" s="3" t="n"/>
      <c r="AR113" s="41" t="inlineStr">
        <is>
          <t>А.А. Сакович</t>
        </is>
      </c>
      <c r="AS113" s="3" t="n"/>
      <c r="AT113" s="274" t="n"/>
      <c r="AU113" s="274" t="n"/>
      <c r="AV113" s="274" t="n"/>
      <c r="AW113" s="274" t="n"/>
      <c r="AX113" s="3" t="n"/>
      <c r="AY113" s="3" t="n"/>
      <c r="AZ113" s="268" t="n"/>
      <c r="BA113" s="268" t="n"/>
      <c r="BB113" s="268" t="n"/>
      <c r="BC113" s="1860" t="n"/>
      <c r="BD113" s="1860" t="n"/>
      <c r="BE113" s="1860" t="n"/>
      <c r="BF113" s="1860" t="n"/>
      <c r="BG113" s="1860" t="n"/>
      <c r="BH113" s="1860" t="n"/>
      <c r="BI113" s="90" t="n"/>
      <c r="BJ113" s="90" t="n"/>
      <c r="BK113" s="90" t="n"/>
      <c r="BL113" s="90" t="n"/>
      <c r="BM113" s="296" t="n"/>
      <c r="BN113" s="90" t="n"/>
      <c r="BO113" s="90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  <c r="CN113" s="1" t="n"/>
      <c r="CO113" s="1" t="n"/>
    </row>
    <row r="114">
      <c r="A114" s="296" t="n"/>
      <c r="B114" s="296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41" t="n"/>
      <c r="AD114" s="3" t="n"/>
      <c r="AE114" s="3" t="n"/>
      <c r="AF114" s="8" t="n"/>
      <c r="AG114" s="8" t="n"/>
      <c r="AH114" s="16" t="n"/>
      <c r="AI114" s="3" t="n"/>
      <c r="AJ114" s="41" t="n"/>
      <c r="AK114" s="41" t="n"/>
      <c r="AL114" s="41" t="n"/>
      <c r="AM114" s="41" t="n"/>
      <c r="AN114" s="41" t="n"/>
      <c r="AO114" s="41" t="n"/>
      <c r="AP114" s="41" t="n"/>
      <c r="AQ114" s="3" t="n"/>
      <c r="AR114" s="41" t="n"/>
      <c r="AS114" s="3" t="n"/>
      <c r="AT114" s="274" t="n"/>
      <c r="AU114" s="274" t="n"/>
      <c r="AV114" s="274" t="n"/>
      <c r="AW114" s="274" t="n"/>
      <c r="AX114" s="3" t="n"/>
      <c r="AY114" s="3" t="n"/>
      <c r="AZ114" s="267" t="n"/>
      <c r="BA114" s="267" t="n"/>
      <c r="BB114" s="267" t="n"/>
      <c r="BC114" s="1860" t="n"/>
      <c r="BD114" s="1860" t="n"/>
      <c r="BE114" s="1860" t="n"/>
      <c r="BF114" s="1860" t="n"/>
      <c r="BG114" s="1860" t="n"/>
      <c r="BH114" s="1860" t="n"/>
      <c r="BI114" s="296" t="n"/>
      <c r="BJ114" s="296" t="n"/>
      <c r="BK114" s="296" t="n"/>
      <c r="BL114" s="296" t="n"/>
      <c r="BM114" s="296" t="n"/>
      <c r="BN114" s="296" t="n"/>
      <c r="BO114" s="296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</row>
    <row r="115">
      <c r="A115" s="296" t="n"/>
      <c r="B115" s="296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274" t="n"/>
      <c r="AB115" s="41" t="n"/>
      <c r="AC115" s="41" t="n"/>
      <c r="AD115" s="41" t="n"/>
      <c r="AE115" s="41" t="n"/>
      <c r="AF115" s="8" t="n"/>
      <c r="AG115" s="8" t="n"/>
      <c r="AH115" s="9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4" t="n"/>
      <c r="BA115" s="4" t="n"/>
      <c r="BB115" s="4" t="n"/>
      <c r="BC115" s="1860" t="n"/>
      <c r="BD115" s="1860" t="n"/>
      <c r="BE115" s="1860" t="n"/>
      <c r="BF115" s="1860" t="n"/>
      <c r="BG115" s="1860" t="n"/>
      <c r="BH115" s="1860" t="n"/>
      <c r="BI115" s="296" t="n"/>
      <c r="BJ115" s="296" t="n"/>
      <c r="BK115" s="296" t="n"/>
      <c r="BL115" s="296" t="n"/>
      <c r="BM115" s="296" t="n"/>
      <c r="BN115" s="296" t="n"/>
      <c r="BO115" s="296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  <c r="CN115" s="1" t="n"/>
      <c r="CO115" s="1" t="n"/>
    </row>
    <row r="116">
      <c r="A116" s="296" t="n"/>
      <c r="B116" s="296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8" t="n"/>
      <c r="AG116" s="8" t="n"/>
      <c r="AH116" s="9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" t="n"/>
      <c r="BA116" s="4" t="n"/>
      <c r="BB116" s="4" t="n"/>
      <c r="BC116" s="1860" t="n"/>
      <c r="BD116" s="1860" t="n"/>
      <c r="BE116" s="1860" t="n"/>
      <c r="BF116" s="1860" t="n"/>
      <c r="BG116" s="1860" t="n"/>
      <c r="BH116" s="1860" t="n"/>
      <c r="BI116" s="296" t="n"/>
      <c r="BJ116" s="296" t="n"/>
      <c r="BK116" s="296" t="n"/>
      <c r="BL116" s="296" t="n"/>
      <c r="BM116" s="296" t="n"/>
      <c r="BN116" s="296" t="n"/>
      <c r="BO116" s="296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  <c r="CN116" s="1" t="n"/>
      <c r="CO116" s="1" t="n"/>
    </row>
    <row r="117">
      <c r="A117" s="296" t="n"/>
      <c r="B117" s="296" t="n"/>
      <c r="C117" s="274" t="inlineStr">
        <is>
          <t>Декан факультета лесной инженерии, материаловедения и дизайна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41" t="n"/>
      <c r="Z117" s="41" t="n"/>
      <c r="AA117" s="41" t="n"/>
      <c r="AB117" s="41" t="n"/>
      <c r="AC117" s="41" t="n"/>
      <c r="AD117" s="41" t="n"/>
      <c r="AE117" s="41" t="n"/>
      <c r="AF117" s="8" t="n"/>
      <c r="AG117" s="8" t="n"/>
      <c r="AH117" s="9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265" t="n"/>
      <c r="BA117" s="4" t="n"/>
      <c r="BB117" s="4" t="n"/>
      <c r="BC117" s="1860" t="n"/>
      <c r="BD117" s="1860" t="n"/>
      <c r="BE117" s="1860" t="n"/>
      <c r="BF117" s="1860" t="n"/>
      <c r="BG117" s="1860" t="n"/>
      <c r="BH117" s="1860" t="n"/>
      <c r="BI117" s="296" t="n"/>
      <c r="BJ117" s="296" t="n"/>
      <c r="BK117" s="296" t="n"/>
      <c r="BL117" s="296" t="n"/>
      <c r="BM117" s="296" t="n"/>
      <c r="BN117" s="296" t="n"/>
      <c r="BO117" s="296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  <c r="CN117" s="1" t="n"/>
      <c r="CO117" s="1" t="n"/>
    </row>
    <row r="118">
      <c r="A118" s="296" t="n"/>
      <c r="B118" s="296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3" t="n"/>
      <c r="Z118" s="3" t="n"/>
      <c r="AA118" s="3" t="n"/>
      <c r="AB118" s="3" t="n"/>
      <c r="AC118" s="273" t="n"/>
      <c r="AD118" s="273" t="n"/>
      <c r="AE118" s="273" t="n"/>
      <c r="AF118" s="4509" t="n"/>
      <c r="AG118" s="4509" t="n"/>
      <c r="AH118" s="4510" t="n"/>
      <c r="AI118" s="272" t="n"/>
      <c r="AJ118" s="272" t="n"/>
      <c r="AK118" s="41" t="n"/>
      <c r="AL118" s="41" t="n"/>
      <c r="AM118" s="41" t="n"/>
      <c r="AN118" s="41" t="n"/>
      <c r="AO118" s="3" t="n"/>
      <c r="AP118" s="3" t="n"/>
      <c r="AQ118" s="41" t="n"/>
      <c r="AR118" s="3" t="inlineStr">
        <is>
          <t>В.Н.Лой</t>
        </is>
      </c>
      <c r="AS118" s="274" t="n"/>
      <c r="AT118" s="274" t="n"/>
      <c r="AU118" s="274" t="n"/>
      <c r="AV118" s="274" t="n"/>
      <c r="AW118" s="3" t="n"/>
      <c r="AX118" s="3" t="n"/>
      <c r="AY118" s="3" t="n"/>
      <c r="AZ118" s="265" t="n"/>
      <c r="BA118" s="4" t="n"/>
      <c r="BB118" s="4" t="n"/>
      <c r="BC118" s="1860" t="n"/>
      <c r="BD118" s="1860" t="n"/>
      <c r="BE118" s="1860" t="n"/>
      <c r="BF118" s="1860" t="n"/>
      <c r="BG118" s="1860" t="n"/>
      <c r="BH118" s="1860" t="n"/>
      <c r="BI118" s="296" t="n"/>
      <c r="BJ118" s="296" t="n"/>
      <c r="BK118" s="296" t="n"/>
      <c r="BL118" s="296" t="n"/>
      <c r="BM118" s="296" t="n"/>
      <c r="BN118" s="296" t="n"/>
      <c r="BO118" s="296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  <c r="CN118" s="1" t="n"/>
      <c r="CO118" s="1" t="n"/>
    </row>
    <row r="119">
      <c r="A119" s="296" t="n"/>
      <c r="B119" s="296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8" t="n"/>
      <c r="AG119" s="8" t="n"/>
      <c r="AH119" s="16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4" t="n"/>
      <c r="BA119" s="4" t="n"/>
      <c r="BB119" s="4" t="n"/>
      <c r="BC119" s="1860" t="n"/>
      <c r="BD119" s="1860" t="n"/>
      <c r="BE119" s="1860" t="n"/>
      <c r="BF119" s="1860" t="n"/>
      <c r="BG119" s="1860" t="n"/>
      <c r="BH119" s="1860" t="n"/>
      <c r="BI119" s="296" t="n"/>
      <c r="BJ119" s="296" t="n"/>
      <c r="BK119" s="296" t="n"/>
      <c r="BL119" s="296" t="n"/>
      <c r="BM119" s="296" t="n"/>
      <c r="BN119" s="296" t="n"/>
      <c r="BO119" s="296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  <c r="CN119" s="1" t="n"/>
      <c r="CO119" s="1" t="n"/>
    </row>
    <row r="120">
      <c r="A120" s="296" t="n"/>
      <c r="B120" s="296" t="n"/>
      <c r="C120" s="273" t="n"/>
      <c r="D120" s="273" t="n"/>
      <c r="E120" s="273" t="n"/>
      <c r="F120" s="273" t="n"/>
      <c r="G120" s="277" t="inlineStr">
        <is>
          <t>20___</t>
        </is>
      </c>
      <c r="H120" s="278" t="n"/>
      <c r="I120" s="41" t="n"/>
      <c r="J120" s="41" t="n"/>
      <c r="K120" s="279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274" t="n"/>
      <c r="AB120" s="3" t="n"/>
      <c r="AC120" s="3" t="n"/>
      <c r="AD120" s="41" t="n"/>
      <c r="AE120" s="41" t="n"/>
      <c r="AF120" s="8" t="n"/>
      <c r="AG120" s="8" t="n"/>
      <c r="AH120" s="9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4" t="n"/>
      <c r="BA120" s="4" t="n"/>
      <c r="BB120" s="4" t="n"/>
      <c r="BC120" s="1860" t="n"/>
      <c r="BD120" s="1860" t="n"/>
      <c r="BE120" s="1860" t="n"/>
      <c r="BF120" s="1860" t="n"/>
      <c r="BG120" s="1860" t="n"/>
      <c r="BH120" s="1860" t="n"/>
      <c r="BI120" s="296" t="n"/>
      <c r="BJ120" s="296" t="n"/>
      <c r="BK120" s="296" t="n"/>
      <c r="BL120" s="296" t="n"/>
      <c r="BM120" s="296" t="n"/>
      <c r="BN120" s="296" t="n"/>
      <c r="BO120" s="296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  <c r="CN120" s="1" t="n"/>
      <c r="CO120" s="1" t="n"/>
    </row>
    <row r="121">
      <c r="A121" s="296" t="n"/>
      <c r="B121" s="296" t="n"/>
      <c r="C121" s="41" t="n"/>
      <c r="D121" s="3" t="n"/>
      <c r="E121" s="3" t="n"/>
      <c r="F121" s="3" t="n"/>
      <c r="G121" s="277" t="n"/>
      <c r="H121" s="278" t="n"/>
      <c r="I121" s="1" t="n"/>
      <c r="J121" s="41" t="n"/>
      <c r="K121" s="279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274" t="n"/>
      <c r="Y121" s="274" t="n"/>
      <c r="Z121" s="274" t="n"/>
      <c r="AA121" s="274" t="n"/>
      <c r="AB121" s="3" t="n"/>
      <c r="AC121" s="3" t="n"/>
      <c r="AD121" s="41" t="n"/>
      <c r="AE121" s="41" t="n"/>
      <c r="AF121" s="8" t="n"/>
      <c r="AG121" s="8" t="n"/>
      <c r="AH121" s="9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41" t="n"/>
      <c r="AY121" s="41" t="n"/>
      <c r="AZ121" s="4" t="n"/>
      <c r="BA121" s="4" t="n"/>
      <c r="BB121" s="4" t="n"/>
      <c r="BC121" s="1860" t="n"/>
      <c r="BD121" s="1860" t="n"/>
      <c r="BE121" s="1860" t="n"/>
      <c r="BF121" s="1860" t="n"/>
      <c r="BG121" s="1860" t="n"/>
      <c r="BH121" s="1860" t="n"/>
      <c r="BI121" s="296" t="n"/>
      <c r="BJ121" s="296" t="n"/>
      <c r="BK121" s="296" t="n"/>
      <c r="BL121" s="296" t="n"/>
      <c r="BM121" s="296" t="n"/>
      <c r="BN121" s="296" t="n"/>
      <c r="BO121" s="296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  <c r="CN121" s="1" t="n"/>
      <c r="CO121" s="1" t="n"/>
    </row>
    <row r="122">
      <c r="A122" s="296" t="n"/>
      <c r="B122" s="296" t="n"/>
      <c r="C122" s="3" t="inlineStr">
        <is>
          <t>Декан факультета заочного образования</t>
        </is>
      </c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273" t="n"/>
      <c r="AD122" s="273" t="n"/>
      <c r="AE122" s="273" t="n"/>
      <c r="AF122" s="273" t="n"/>
      <c r="AG122" s="273" t="n"/>
      <c r="AH122" s="273" t="n"/>
      <c r="AI122" s="272" t="n"/>
      <c r="AJ122" s="272" t="n"/>
      <c r="AK122" s="41" t="n"/>
      <c r="AL122" s="41" t="n"/>
      <c r="AM122" s="41" t="n"/>
      <c r="AN122" s="41" t="n"/>
      <c r="AO122" s="3" t="n"/>
      <c r="AP122" s="3" t="n"/>
      <c r="AQ122" s="41" t="n"/>
      <c r="AR122" s="3" t="inlineStr">
        <is>
          <t>С.А.Прохорчик</t>
        </is>
      </c>
      <c r="AS122" s="274" t="n"/>
      <c r="AT122" s="274" t="n"/>
      <c r="AU122" s="274" t="n"/>
      <c r="AV122" s="274" t="n"/>
      <c r="AW122" s="3" t="n"/>
      <c r="AX122" s="3" t="n"/>
      <c r="AY122" s="3" t="n"/>
      <c r="AZ122" s="4" t="n"/>
      <c r="BA122" s="4" t="n"/>
      <c r="BB122" s="4" t="n"/>
      <c r="BC122" s="1860" t="n"/>
      <c r="BD122" s="1860" t="n"/>
      <c r="BE122" s="1860" t="n"/>
      <c r="BF122" s="1860" t="n"/>
      <c r="BG122" s="1860" t="n"/>
      <c r="BH122" s="1860" t="n"/>
      <c r="BI122" s="296" t="n"/>
      <c r="BJ122" s="296" t="n"/>
      <c r="BK122" s="296" t="n"/>
      <c r="BL122" s="296" t="n"/>
      <c r="BM122" s="296" t="n"/>
      <c r="BN122" s="296" t="n"/>
      <c r="BO122" s="296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  <c r="CN122" s="1" t="n"/>
      <c r="CO122" s="1" t="n"/>
    </row>
    <row r="123">
      <c r="A123" s="296" t="n"/>
      <c r="B123" s="296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41" t="n"/>
      <c r="AZ123" s="4" t="n"/>
      <c r="BA123" s="4" t="n"/>
      <c r="BB123" s="4" t="n"/>
      <c r="BC123" s="1860" t="n"/>
      <c r="BD123" s="1860" t="n"/>
      <c r="BE123" s="1860" t="n"/>
      <c r="BF123" s="1860" t="n"/>
      <c r="BG123" s="1860" t="n"/>
      <c r="BH123" s="1860" t="n"/>
      <c r="BI123" s="296" t="n"/>
      <c r="BJ123" s="296" t="n"/>
      <c r="BK123" s="296" t="n"/>
      <c r="BL123" s="296" t="n"/>
      <c r="BM123" s="296" t="n"/>
      <c r="BN123" s="296" t="n"/>
      <c r="BO123" s="296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  <c r="CN123" s="1" t="n"/>
      <c r="CO123" s="1" t="n"/>
    </row>
    <row r="124">
      <c r="A124" s="296" t="n"/>
      <c r="B124" s="296" t="n"/>
      <c r="C124" s="273" t="n"/>
      <c r="D124" s="273" t="n"/>
      <c r="E124" s="273" t="n"/>
      <c r="F124" s="273" t="n"/>
      <c r="G124" s="277" t="inlineStr">
        <is>
          <t>20___</t>
        </is>
      </c>
      <c r="H124" s="278" t="n"/>
      <c r="I124" s="41" t="n"/>
      <c r="J124" s="41" t="n"/>
      <c r="K124" s="279" t="n"/>
      <c r="L124" s="274" t="n"/>
      <c r="M124" s="274" t="n"/>
      <c r="N124" s="274" t="n"/>
      <c r="O124" s="274" t="n"/>
      <c r="P124" s="274" t="n"/>
      <c r="Q124" s="274" t="n"/>
      <c r="R124" s="274" t="n"/>
      <c r="S124" s="274" t="n"/>
      <c r="T124" s="274" t="n"/>
      <c r="U124" s="274" t="n"/>
      <c r="V124" s="274" t="n"/>
      <c r="W124" s="274" t="n"/>
      <c r="X124" s="274" t="n"/>
      <c r="Y124" s="274" t="n"/>
      <c r="Z124" s="274" t="n"/>
      <c r="AA124" s="274" t="n"/>
      <c r="AB124" s="3" t="n"/>
      <c r="AC124" s="3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41" t="n"/>
      <c r="AY124" s="41" t="n"/>
      <c r="AZ124" s="4" t="n"/>
      <c r="BA124" s="4" t="n"/>
      <c r="BB124" s="4" t="n"/>
      <c r="BC124" s="1860" t="n"/>
      <c r="BD124" s="1860" t="n"/>
      <c r="BE124" s="1860" t="n"/>
      <c r="BF124" s="1860" t="n"/>
      <c r="BG124" s="1860" t="n"/>
      <c r="BH124" s="1860" t="n"/>
      <c r="BI124" s="296" t="n"/>
      <c r="BJ124" s="296" t="n"/>
      <c r="BK124" s="296" t="n"/>
      <c r="BL124" s="296" t="n"/>
      <c r="BM124" s="296" t="n"/>
      <c r="BN124" s="296" t="n"/>
      <c r="BO124" s="296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  <c r="CN124" s="1" t="n"/>
      <c r="CO124" s="1" t="n"/>
    </row>
    <row r="125">
      <c r="A125" s="296" t="n"/>
      <c r="B125" s="296" t="n"/>
      <c r="C125" s="3" t="n"/>
      <c r="D125" s="3" t="n"/>
      <c r="E125" s="3" t="n"/>
      <c r="F125" s="3" t="n"/>
      <c r="G125" s="277" t="n"/>
      <c r="H125" s="278" t="n"/>
      <c r="I125" s="41" t="n"/>
      <c r="J125" s="41" t="n"/>
      <c r="K125" s="279" t="n"/>
      <c r="L125" s="274" t="n"/>
      <c r="M125" s="274" t="n"/>
      <c r="N125" s="274" t="n"/>
      <c r="O125" s="274" t="n"/>
      <c r="P125" s="274" t="n"/>
      <c r="Q125" s="274" t="n"/>
      <c r="R125" s="274" t="n"/>
      <c r="S125" s="274" t="n"/>
      <c r="T125" s="274" t="n"/>
      <c r="U125" s="274" t="n"/>
      <c r="V125" s="274" t="n"/>
      <c r="W125" s="274" t="n"/>
      <c r="X125" s="274" t="n"/>
      <c r="Y125" s="274" t="n"/>
      <c r="Z125" s="274" t="n"/>
      <c r="AA125" s="274" t="n"/>
      <c r="AB125" s="3" t="n"/>
      <c r="AC125" s="3" t="n"/>
      <c r="AD125" s="41" t="n"/>
      <c r="AE125" s="41" t="n"/>
      <c r="AF125" s="8" t="n"/>
      <c r="AG125" s="8" t="n"/>
      <c r="AH125" s="9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41" t="n"/>
      <c r="AZ125" s="4" t="n"/>
      <c r="BA125" s="4" t="n"/>
      <c r="BB125" s="4" t="n"/>
      <c r="BC125" s="1860" t="n"/>
      <c r="BD125" s="1860" t="n"/>
      <c r="BE125" s="1860" t="n"/>
      <c r="BF125" s="1860" t="n"/>
      <c r="BG125" s="1860" t="n"/>
      <c r="BH125" s="1860" t="n"/>
      <c r="BI125" s="296" t="n"/>
      <c r="BJ125" s="296" t="n"/>
      <c r="BK125" s="296" t="n"/>
      <c r="BL125" s="296" t="n"/>
      <c r="BM125" s="296" t="n"/>
      <c r="BN125" s="296" t="n"/>
      <c r="BO125" s="296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  <c r="CN125" s="1" t="n"/>
      <c r="CO125" s="1" t="n"/>
    </row>
    <row r="126">
      <c r="A126" s="296" t="n"/>
      <c r="B126" s="296" t="n"/>
      <c r="C126" s="274" t="inlineStr">
        <is>
          <t xml:space="preserve">Заведующий кафедрой технологии и дизайна изделий из древесины 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272" t="n"/>
      <c r="AD126" s="273" t="n"/>
      <c r="AE126" s="273" t="n"/>
      <c r="AF126" s="4509" t="n"/>
      <c r="AG126" s="4509" t="n"/>
      <c r="AH126" s="4510" t="n"/>
      <c r="AI126" s="273" t="n"/>
      <c r="AJ126" s="272" t="n"/>
      <c r="AK126" s="41" t="n"/>
      <c r="AL126" s="41" t="n"/>
      <c r="AM126" s="41" t="n"/>
      <c r="AN126" s="41" t="n"/>
      <c r="AO126" s="41" t="n"/>
      <c r="AP126" s="41" t="n"/>
      <c r="AQ126" s="3" t="n"/>
      <c r="AR126" s="41" t="inlineStr">
        <is>
          <t>А.С.Чуйков</t>
        </is>
      </c>
      <c r="AS126" s="274" t="n"/>
      <c r="AT126" s="274" t="n"/>
      <c r="AU126" s="274" t="n"/>
      <c r="AV126" s="274" t="n"/>
      <c r="AW126" s="3" t="n"/>
      <c r="AX126" s="3" t="n"/>
      <c r="AY126" s="3" t="n"/>
      <c r="AZ126" s="4" t="n"/>
      <c r="BA126" s="4" t="n"/>
      <c r="BB126" s="4" t="n"/>
      <c r="BC126" s="1860" t="n"/>
      <c r="BD126" s="1860" t="n"/>
      <c r="BE126" s="1860" t="n"/>
      <c r="BF126" s="1860" t="n"/>
      <c r="BG126" s="1860" t="n"/>
      <c r="BH126" s="1860" t="n"/>
      <c r="BI126" s="296" t="n"/>
      <c r="BJ126" s="296" t="n"/>
      <c r="BK126" s="296" t="n"/>
      <c r="BL126" s="296" t="n"/>
      <c r="BM126" s="296" t="n"/>
      <c r="BN126" s="296" t="n"/>
      <c r="BO126" s="296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  <c r="CN126" s="1" t="n"/>
      <c r="CO126" s="1" t="n"/>
    </row>
    <row r="127">
      <c r="A127" s="296" t="n"/>
      <c r="B127" s="296" t="n"/>
      <c r="C127" s="3" t="n"/>
      <c r="D127" s="2" t="n"/>
      <c r="E127" s="2" t="n"/>
      <c r="F127" s="2" t="n"/>
      <c r="G127" s="2" t="n"/>
      <c r="H127" s="2" t="n"/>
      <c r="I127" s="2" t="n"/>
      <c r="J127" s="2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41" t="n"/>
      <c r="AD127" s="3" t="n"/>
      <c r="AE127" s="3" t="n"/>
      <c r="AF127" s="8" t="n"/>
      <c r="AG127" s="8" t="n"/>
      <c r="AH127" s="16" t="n"/>
      <c r="AI127" s="3" t="n"/>
      <c r="AJ127" s="41" t="n"/>
      <c r="AK127" s="41" t="n"/>
      <c r="AL127" s="41" t="n"/>
      <c r="AM127" s="41" t="n"/>
      <c r="AN127" s="41" t="n"/>
      <c r="AO127" s="41" t="n"/>
      <c r="AP127" s="41" t="n"/>
      <c r="AQ127" s="3" t="n"/>
      <c r="AR127" s="3" t="n"/>
      <c r="AS127" s="274" t="n"/>
      <c r="AT127" s="274" t="n"/>
      <c r="AU127" s="274" t="n"/>
      <c r="AV127" s="274" t="n"/>
      <c r="AW127" s="3" t="n"/>
      <c r="AX127" s="3" t="n"/>
      <c r="AY127" s="3" t="n"/>
      <c r="AZ127" s="265" t="n"/>
      <c r="BA127" s="4" t="n"/>
      <c r="BB127" s="4" t="n"/>
      <c r="BC127" s="1860" t="n"/>
      <c r="BD127" s="1860" t="n"/>
      <c r="BE127" s="1860" t="n"/>
      <c r="BF127" s="1860" t="n"/>
      <c r="BG127" s="1860" t="n"/>
      <c r="BH127" s="1860" t="n"/>
      <c r="BI127" s="296" t="n"/>
      <c r="BJ127" s="296" t="n"/>
      <c r="BK127" s="296" t="n"/>
      <c r="BL127" s="296" t="n"/>
      <c r="BM127" s="296" t="n"/>
      <c r="BN127" s="296" t="n"/>
      <c r="BO127" s="296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  <c r="CN127" s="1" t="n"/>
      <c r="CO127" s="1" t="n"/>
    </row>
    <row r="128">
      <c r="A128" s="296" t="n"/>
      <c r="B128" s="296" t="n"/>
      <c r="C128" s="273" t="n"/>
      <c r="D128" s="273" t="n"/>
      <c r="E128" s="273" t="n"/>
      <c r="F128" s="273" t="n"/>
      <c r="G128" s="277" t="inlineStr">
        <is>
          <t>20___</t>
        </is>
      </c>
      <c r="H128" s="278" t="n"/>
      <c r="I128" s="41" t="n"/>
      <c r="J128" s="41" t="n"/>
      <c r="K128" s="279" t="n"/>
      <c r="L128" s="274" t="n"/>
      <c r="M128" s="274" t="n"/>
      <c r="N128" s="274" t="n"/>
      <c r="O128" s="274" t="n"/>
      <c r="P128" s="274" t="n"/>
      <c r="Q128" s="274" t="n"/>
      <c r="R128" s="274" t="n"/>
      <c r="S128" s="274" t="n"/>
      <c r="T128" s="274" t="n"/>
      <c r="U128" s="274" t="n"/>
      <c r="V128" s="274" t="n"/>
      <c r="W128" s="274" t="n"/>
      <c r="X128" s="274" t="n"/>
      <c r="Y128" s="274" t="n"/>
      <c r="Z128" s="274" t="n"/>
      <c r="AA128" s="274" t="n"/>
      <c r="AB128" s="41" t="n"/>
      <c r="AC128" s="41" t="n"/>
      <c r="AD128" s="41" t="n"/>
      <c r="AE128" s="41" t="n"/>
      <c r="AF128" s="8" t="n"/>
      <c r="AG128" s="8" t="n"/>
      <c r="AH128" s="9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41" t="n"/>
      <c r="AY128" s="41" t="n"/>
      <c r="AZ128" s="265" t="n"/>
      <c r="BA128" s="4" t="n"/>
      <c r="BB128" s="265" t="n"/>
      <c r="BC128" s="1860" t="n"/>
      <c r="BD128" s="1860" t="n"/>
      <c r="BE128" s="1860" t="n"/>
      <c r="BF128" s="1860" t="n"/>
      <c r="BG128" s="1860" t="n"/>
      <c r="BH128" s="1860" t="n"/>
      <c r="BI128" s="296" t="n"/>
      <c r="BJ128" s="296" t="n"/>
      <c r="BK128" s="296" t="n"/>
      <c r="BL128" s="296" t="n"/>
      <c r="BM128" s="296" t="n"/>
      <c r="BN128" s="296" t="n"/>
      <c r="BO128" s="296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  <c r="CN128" s="1" t="n"/>
      <c r="CO128" s="1" t="n"/>
    </row>
    <row r="129">
      <c r="A129" s="296" t="n"/>
      <c r="B129" s="296" t="n"/>
      <c r="C129" s="3" t="n"/>
      <c r="D129" s="3" t="n"/>
      <c r="E129" s="3" t="n"/>
      <c r="F129" s="3" t="n"/>
      <c r="G129" s="277" t="n"/>
      <c r="H129" s="278" t="n"/>
      <c r="I129" s="41" t="n"/>
      <c r="J129" s="41" t="n"/>
      <c r="K129" s="279" t="n"/>
      <c r="L129" s="274" t="n"/>
      <c r="M129" s="274" t="n"/>
      <c r="N129" s="274" t="n"/>
      <c r="O129" s="274" t="n"/>
      <c r="P129" s="274" t="n"/>
      <c r="Q129" s="274" t="n"/>
      <c r="R129" s="274" t="n"/>
      <c r="S129" s="274" t="n"/>
      <c r="T129" s="274" t="n"/>
      <c r="U129" s="274" t="n"/>
      <c r="V129" s="274" t="n"/>
      <c r="W129" s="274" t="n"/>
      <c r="X129" s="274" t="n"/>
      <c r="Y129" s="274" t="n"/>
      <c r="Z129" s="274" t="n"/>
      <c r="AA129" s="274" t="n"/>
      <c r="AB129" s="41" t="n"/>
      <c r="AC129" s="41" t="n"/>
      <c r="AD129" s="41" t="n"/>
      <c r="AE129" s="41" t="n"/>
      <c r="AF129" s="8" t="n"/>
      <c r="AG129" s="8" t="n"/>
      <c r="AH129" s="9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41" t="n"/>
      <c r="AX129" s="41" t="n"/>
      <c r="AY129" s="41" t="n"/>
      <c r="AZ129" s="265" t="n"/>
      <c r="BA129" s="4" t="n"/>
      <c r="BB129" s="265" t="n"/>
      <c r="BC129" s="1860" t="n"/>
      <c r="BD129" s="1860" t="n"/>
      <c r="BE129" s="1860" t="n"/>
      <c r="BF129" s="1860" t="n"/>
      <c r="BG129" s="1860" t="n"/>
      <c r="BH129" s="1860" t="n"/>
      <c r="BI129" s="296" t="n"/>
      <c r="BJ129" s="296" t="n"/>
      <c r="BK129" s="296" t="n"/>
      <c r="BL129" s="296" t="n"/>
      <c r="BM129" s="296" t="n"/>
      <c r="BN129" s="296" t="n"/>
      <c r="BO129" s="296" t="n"/>
      <c r="BP129" s="1" t="n"/>
      <c r="BQ129" s="1" t="n"/>
      <c r="BR129" s="1" t="n"/>
      <c r="BS129" s="1" t="n"/>
      <c r="BT129" s="1" t="n"/>
      <c r="BU129" s="1" t="n"/>
      <c r="BV129" s="1" t="n"/>
      <c r="BW129" s="1" t="n"/>
      <c r="BX129" s="1" t="n"/>
      <c r="BY129" s="1" t="n"/>
      <c r="BZ129" s="1" t="n"/>
      <c r="CA129" s="1" t="n"/>
      <c r="CB129" s="1" t="n"/>
      <c r="CC129" s="1" t="n"/>
      <c r="CD129" s="1" t="n"/>
      <c r="CE129" s="1" t="n"/>
      <c r="CF129" s="1" t="n"/>
      <c r="CG129" s="1" t="n"/>
      <c r="CH129" s="1" t="n"/>
      <c r="CI129" s="1" t="n"/>
      <c r="CJ129" s="1" t="n"/>
      <c r="CK129" s="1" t="n"/>
      <c r="CL129" s="1" t="n"/>
      <c r="CM129" s="1" t="n"/>
      <c r="CN129" s="1" t="n"/>
      <c r="CO129" s="1" t="n"/>
    </row>
    <row r="130">
      <c r="A130" s="296" t="n"/>
      <c r="B130" s="296" t="n"/>
      <c r="C130" s="274" t="inlineStr">
        <is>
          <t>Заведующий кафедрой деревообрабатывающих станков и инструментов</t>
        </is>
      </c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3" t="n"/>
      <c r="Z130" s="3" t="n"/>
      <c r="AA130" s="3" t="n"/>
      <c r="AB130" s="3" t="n"/>
      <c r="AC130" s="272" t="n"/>
      <c r="AD130" s="273" t="n"/>
      <c r="AE130" s="273" t="n"/>
      <c r="AF130" s="4509" t="n"/>
      <c r="AG130" s="4509" t="n"/>
      <c r="AH130" s="4510" t="n"/>
      <c r="AI130" s="273" t="n"/>
      <c r="AJ130" s="272" t="n"/>
      <c r="AK130" s="41" t="n"/>
      <c r="AL130" s="41" t="n"/>
      <c r="AM130" s="41" t="n"/>
      <c r="AN130" s="41" t="n"/>
      <c r="AO130" s="41" t="n"/>
      <c r="AP130" s="41" t="n"/>
      <c r="AQ130" s="3" t="n"/>
      <c r="AR130" s="41" t="inlineStr">
        <is>
          <t>А.Ф.Аникеенко</t>
        </is>
      </c>
      <c r="AS130" s="274" t="n"/>
      <c r="AT130" s="274" t="n"/>
      <c r="AU130" s="274" t="n"/>
      <c r="AV130" s="274" t="n"/>
      <c r="AW130" s="3" t="n"/>
      <c r="AX130" s="3" t="n"/>
      <c r="AY130" s="41" t="n"/>
      <c r="AZ130" s="265" t="n"/>
      <c r="BA130" s="4" t="n"/>
      <c r="BB130" s="265" t="n"/>
      <c r="BC130" s="1860" t="n"/>
      <c r="BD130" s="1860" t="n"/>
      <c r="BE130" s="1860" t="n"/>
      <c r="BF130" s="1860" t="n"/>
      <c r="BG130" s="1860" t="n"/>
      <c r="BH130" s="1860" t="n"/>
      <c r="BI130" s="296" t="n"/>
      <c r="BJ130" s="296" t="n"/>
      <c r="BK130" s="296" t="n"/>
      <c r="BL130" s="296" t="n"/>
      <c r="BM130" s="296" t="n"/>
      <c r="BN130" s="296" t="n"/>
      <c r="BO130" s="296" t="n"/>
      <c r="BP130" s="1" t="n"/>
      <c r="BQ130" s="1" t="n"/>
      <c r="BR130" s="1" t="n"/>
      <c r="BS130" s="1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  <c r="CN130" s="1" t="n"/>
      <c r="CO130" s="1" t="n"/>
    </row>
    <row r="131">
      <c r="A131" s="296" t="n"/>
      <c r="B131" s="296" t="n"/>
      <c r="C131" s="3" t="n"/>
      <c r="D131" s="2" t="n"/>
      <c r="E131" s="2" t="n"/>
      <c r="F131" s="2" t="n"/>
      <c r="G131" s="2" t="n"/>
      <c r="H131" s="2" t="n"/>
      <c r="I131" s="2" t="n"/>
      <c r="J131" s="2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41" t="n"/>
      <c r="AD131" s="3" t="n"/>
      <c r="AE131" s="3" t="n"/>
      <c r="AF131" s="8" t="n"/>
      <c r="AG131" s="8" t="n"/>
      <c r="AH131" s="16" t="n"/>
      <c r="AI131" s="3" t="n"/>
      <c r="AJ131" s="41" t="n"/>
      <c r="AK131" s="41" t="n"/>
      <c r="AL131" s="41" t="n"/>
      <c r="AM131" s="41" t="n"/>
      <c r="AN131" s="41" t="n"/>
      <c r="AO131" s="41" t="n"/>
      <c r="AP131" s="41" t="n"/>
      <c r="AQ131" s="3" t="n"/>
      <c r="AR131" s="3" t="n"/>
      <c r="AS131" s="274" t="n"/>
      <c r="AT131" s="274" t="n"/>
      <c r="AU131" s="274" t="n"/>
      <c r="AV131" s="274" t="n"/>
      <c r="AW131" s="3" t="n"/>
      <c r="AX131" s="3" t="n"/>
      <c r="AY131" s="41" t="n"/>
      <c r="AZ131" s="265" t="n"/>
      <c r="BA131" s="4" t="n"/>
      <c r="BB131" s="265" t="n"/>
      <c r="BC131" s="1860" t="n"/>
      <c r="BD131" s="1860" t="n"/>
      <c r="BE131" s="1860" t="n"/>
      <c r="BF131" s="1860" t="n"/>
      <c r="BG131" s="1860" t="n"/>
      <c r="BH131" s="1860" t="n"/>
      <c r="BI131" s="296" t="n"/>
      <c r="BJ131" s="296" t="n"/>
      <c r="BK131" s="296" t="n"/>
      <c r="BL131" s="296" t="n"/>
      <c r="BM131" s="296" t="n"/>
      <c r="BN131" s="296" t="n"/>
      <c r="BO131" s="296" t="n"/>
      <c r="BP131" s="1" t="n"/>
      <c r="BQ131" s="1" t="n"/>
      <c r="BR131" s="1" t="n"/>
      <c r="BS131" s="1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  <c r="CN131" s="1" t="n"/>
      <c r="CO131" s="1" t="n"/>
    </row>
    <row r="132">
      <c r="A132" s="296" t="n"/>
      <c r="B132" s="296" t="n"/>
      <c r="C132" s="273" t="n"/>
      <c r="D132" s="273" t="n"/>
      <c r="E132" s="273" t="n"/>
      <c r="F132" s="273" t="n"/>
      <c r="G132" s="277" t="inlineStr">
        <is>
          <t>20___</t>
        </is>
      </c>
      <c r="H132" s="278" t="n"/>
      <c r="I132" s="41" t="n"/>
      <c r="J132" s="41" t="n"/>
      <c r="K132" s="279" t="n"/>
      <c r="L132" s="274" t="n"/>
      <c r="M132" s="274" t="n"/>
      <c r="N132" s="274" t="n"/>
      <c r="O132" s="274" t="n"/>
      <c r="P132" s="274" t="n"/>
      <c r="Q132" s="274" t="n"/>
      <c r="R132" s="274" t="n"/>
      <c r="S132" s="274" t="n"/>
      <c r="T132" s="274" t="n"/>
      <c r="U132" s="274" t="n"/>
      <c r="V132" s="274" t="n"/>
      <c r="W132" s="274" t="n"/>
      <c r="X132" s="274" t="n"/>
      <c r="Y132" s="274" t="n"/>
      <c r="Z132" s="274" t="n"/>
      <c r="AA132" s="274" t="n"/>
      <c r="AB132" s="41" t="n"/>
      <c r="AC132" s="41" t="n"/>
      <c r="AD132" s="41" t="n"/>
      <c r="AE132" s="41" t="n"/>
      <c r="AF132" s="8" t="n"/>
      <c r="AG132" s="8" t="n"/>
      <c r="AH132" s="9" t="n"/>
      <c r="AI132" s="41" t="n"/>
      <c r="AJ132" s="41" t="n"/>
      <c r="AK132" s="41" t="n"/>
      <c r="AL132" s="41" t="n"/>
      <c r="AM132" s="41" t="n"/>
      <c r="AN132" s="41" t="n"/>
      <c r="AO132" s="41" t="n"/>
      <c r="AP132" s="41" t="n"/>
      <c r="AQ132" s="41" t="n"/>
      <c r="AR132" s="41" t="n"/>
      <c r="AS132" s="41" t="n"/>
      <c r="AT132" s="41" t="n"/>
      <c r="AU132" s="41" t="n"/>
      <c r="AV132" s="41" t="n"/>
      <c r="AW132" s="41" t="n"/>
      <c r="AX132" s="41" t="n"/>
      <c r="AY132" s="41" t="n"/>
      <c r="AZ132" s="265" t="n"/>
      <c r="BA132" s="4" t="n"/>
      <c r="BB132" s="265" t="n"/>
      <c r="BC132" s="1860" t="n"/>
      <c r="BD132" s="1860" t="n"/>
      <c r="BE132" s="1860" t="n"/>
      <c r="BF132" s="1860" t="n"/>
      <c r="BG132" s="1860" t="n"/>
      <c r="BH132" s="1860" t="n"/>
      <c r="BI132" s="296" t="n"/>
      <c r="BJ132" s="296" t="n"/>
      <c r="BK132" s="296" t="n"/>
      <c r="BL132" s="296" t="n"/>
      <c r="BM132" s="296" t="n"/>
      <c r="BN132" s="296" t="n"/>
      <c r="BO132" s="296" t="n"/>
      <c r="BP132" s="1" t="n"/>
      <c r="BQ132" s="1" t="n"/>
      <c r="BR132" s="1" t="n"/>
      <c r="BS132" s="1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  <c r="CN132" s="1" t="n"/>
      <c r="CO132" s="1" t="n"/>
    </row>
    <row r="133">
      <c r="A133" s="296" t="n"/>
      <c r="B133" s="296" t="n"/>
      <c r="C133" s="3" t="n"/>
      <c r="D133" s="3" t="n"/>
      <c r="E133" s="3" t="n"/>
      <c r="F133" s="3" t="n"/>
      <c r="G133" s="277" t="n"/>
      <c r="H133" s="278" t="n"/>
      <c r="I133" s="41" t="n"/>
      <c r="J133" s="41" t="n"/>
      <c r="K133" s="279" t="n"/>
      <c r="L133" s="274" t="n"/>
      <c r="M133" s="274" t="n"/>
      <c r="N133" s="274" t="n"/>
      <c r="O133" s="274" t="n"/>
      <c r="P133" s="274" t="n"/>
      <c r="Q133" s="274" t="n"/>
      <c r="R133" s="274" t="n"/>
      <c r="S133" s="274" t="n"/>
      <c r="T133" s="274" t="n"/>
      <c r="U133" s="274" t="n"/>
      <c r="V133" s="274" t="n"/>
      <c r="W133" s="274" t="n"/>
      <c r="X133" s="274" t="n"/>
      <c r="Y133" s="274" t="n"/>
      <c r="Z133" s="274" t="n"/>
      <c r="AA133" s="274" t="n"/>
      <c r="AB133" s="41" t="n"/>
      <c r="AC133" s="41" t="n"/>
      <c r="AD133" s="41" t="n"/>
      <c r="AE133" s="41" t="n"/>
      <c r="AF133" s="8" t="n"/>
      <c r="AG133" s="8" t="n"/>
      <c r="AH133" s="9" t="n"/>
      <c r="AI133" s="41" t="n"/>
      <c r="AJ133" s="41" t="n"/>
      <c r="AK133" s="41" t="n"/>
      <c r="AL133" s="41" t="n"/>
      <c r="AM133" s="41" t="n"/>
      <c r="AN133" s="41" t="n"/>
      <c r="AO133" s="41" t="n"/>
      <c r="AP133" s="41" t="n"/>
      <c r="AQ133" s="41" t="n"/>
      <c r="AR133" s="41" t="n"/>
      <c r="AS133" s="41" t="n"/>
      <c r="AT133" s="41" t="n"/>
      <c r="AU133" s="41" t="n"/>
      <c r="AV133" s="41" t="n"/>
      <c r="AW133" s="41" t="n"/>
      <c r="AX133" s="41" t="n"/>
      <c r="AY133" s="41" t="n"/>
      <c r="AZ133" s="265" t="n"/>
      <c r="BA133" s="4" t="n"/>
      <c r="BB133" s="265" t="n"/>
      <c r="BC133" s="1860" t="n"/>
      <c r="BD133" s="1860" t="n"/>
      <c r="BE133" s="1860" t="n"/>
      <c r="BF133" s="1860" t="n"/>
      <c r="BG133" s="1860" t="n"/>
      <c r="BH133" s="1860" t="n"/>
      <c r="BI133" s="296" t="n"/>
      <c r="BJ133" s="296" t="n"/>
      <c r="BK133" s="296" t="n"/>
      <c r="BL133" s="296" t="n"/>
      <c r="BM133" s="296" t="n"/>
      <c r="BN133" s="296" t="n"/>
      <c r="BO133" s="296" t="n"/>
      <c r="BP133" s="1" t="n"/>
      <c r="BQ133" s="1" t="n"/>
      <c r="BR133" s="1" t="n"/>
      <c r="BS133" s="1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  <c r="CN133" s="1" t="n"/>
      <c r="CO133" s="1" t="n"/>
    </row>
    <row r="134">
      <c r="A134" s="296" t="n"/>
      <c r="B134" s="296" t="n"/>
      <c r="C134" s="274" t="inlineStr">
        <is>
          <t>Заведующий кафедрой технологии деревообрабатывающих производств</t>
        </is>
      </c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3" t="n"/>
      <c r="Y134" s="3" t="n"/>
      <c r="Z134" s="3" t="n"/>
      <c r="AA134" s="3" t="n"/>
      <c r="AB134" s="3" t="n"/>
      <c r="AC134" s="272" t="n"/>
      <c r="AD134" s="273" t="n"/>
      <c r="AE134" s="273" t="n"/>
      <c r="AF134" s="4509" t="n"/>
      <c r="AG134" s="4509" t="n"/>
      <c r="AH134" s="4510" t="n"/>
      <c r="AI134" s="273" t="n"/>
      <c r="AJ134" s="272" t="n"/>
      <c r="AK134" s="41" t="n"/>
      <c r="AL134" s="41" t="n"/>
      <c r="AM134" s="41" t="n"/>
      <c r="AN134" s="41" t="n"/>
      <c r="AO134" s="41" t="n"/>
      <c r="AP134" s="41" t="n"/>
      <c r="AQ134" s="3" t="n"/>
      <c r="AR134" s="41" t="inlineStr">
        <is>
          <t>И.К.Божелко</t>
        </is>
      </c>
      <c r="AS134" s="274" t="n"/>
      <c r="AT134" s="274" t="n"/>
      <c r="AU134" s="274" t="n"/>
      <c r="AV134" s="274" t="n"/>
      <c r="AW134" s="3" t="n"/>
      <c r="AX134" s="3" t="n"/>
      <c r="AY134" s="41" t="n"/>
      <c r="AZ134" s="265" t="n"/>
      <c r="BA134" s="4" t="n"/>
      <c r="BB134" s="265" t="n"/>
      <c r="BC134" s="1860" t="n"/>
      <c r="BD134" s="1860" t="n"/>
      <c r="BE134" s="1860" t="n"/>
      <c r="BF134" s="1860" t="n"/>
      <c r="BG134" s="1860" t="n"/>
      <c r="BH134" s="1860" t="n"/>
      <c r="BI134" s="296" t="n"/>
      <c r="BJ134" s="296" t="n"/>
      <c r="BK134" s="296" t="n"/>
      <c r="BL134" s="296" t="n"/>
      <c r="BM134" s="296" t="n"/>
      <c r="BN134" s="296" t="n"/>
      <c r="BO134" s="296" t="n"/>
      <c r="BP134" s="1" t="n"/>
      <c r="BQ134" s="1" t="n"/>
      <c r="BR134" s="1" t="n"/>
      <c r="BS134" s="1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  <c r="CN134" s="1" t="n"/>
      <c r="CO134" s="1" t="n"/>
    </row>
    <row r="135">
      <c r="A135" s="296" t="n"/>
      <c r="B135" s="296" t="n"/>
      <c r="C135" s="3" t="n"/>
      <c r="D135" s="2" t="n"/>
      <c r="E135" s="2" t="n"/>
      <c r="F135" s="2" t="n"/>
      <c r="G135" s="2" t="n"/>
      <c r="H135" s="2" t="n"/>
      <c r="I135" s="2" t="n"/>
      <c r="J135" s="2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41" t="n"/>
      <c r="AD135" s="3" t="n"/>
      <c r="AE135" s="3" t="n"/>
      <c r="AF135" s="8" t="n"/>
      <c r="AG135" s="8" t="n"/>
      <c r="AH135" s="16" t="n"/>
      <c r="AI135" s="3" t="n"/>
      <c r="AJ135" s="41" t="n"/>
      <c r="AK135" s="41" t="n"/>
      <c r="AL135" s="41" t="n"/>
      <c r="AM135" s="41" t="n"/>
      <c r="AN135" s="41" t="n"/>
      <c r="AO135" s="41" t="n"/>
      <c r="AP135" s="41" t="n"/>
      <c r="AQ135" s="3" t="n"/>
      <c r="AR135" s="3" t="n"/>
      <c r="AS135" s="274" t="n"/>
      <c r="AT135" s="274" t="n"/>
      <c r="AU135" s="274" t="n"/>
      <c r="AV135" s="274" t="n"/>
      <c r="AW135" s="3" t="n"/>
      <c r="AX135" s="3" t="n"/>
      <c r="AY135" s="41" t="n"/>
      <c r="AZ135" s="265" t="n"/>
      <c r="BA135" s="4" t="n"/>
      <c r="BB135" s="265" t="n"/>
      <c r="BC135" s="1860" t="n"/>
      <c r="BD135" s="1860" t="n"/>
      <c r="BE135" s="1860" t="n"/>
      <c r="BF135" s="1860" t="n"/>
      <c r="BG135" s="1860" t="n"/>
      <c r="BH135" s="1860" t="n"/>
      <c r="BI135" s="296" t="n"/>
      <c r="BJ135" s="296" t="n"/>
      <c r="BK135" s="296" t="n"/>
      <c r="BL135" s="296" t="n"/>
      <c r="BM135" s="296" t="n"/>
      <c r="BN135" s="296" t="n"/>
      <c r="BO135" s="296" t="n"/>
      <c r="BP135" s="1" t="n"/>
      <c r="BQ135" s="1" t="n"/>
      <c r="BR135" s="1" t="n"/>
      <c r="BS135" s="1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  <c r="CN135" s="1" t="n"/>
      <c r="CO135" s="1" t="n"/>
    </row>
    <row r="136">
      <c r="A136" s="296" t="n"/>
      <c r="B136" s="296" t="n"/>
      <c r="C136" s="273" t="n"/>
      <c r="D136" s="273" t="n"/>
      <c r="E136" s="273" t="n"/>
      <c r="F136" s="273" t="n"/>
      <c r="G136" s="277" t="inlineStr">
        <is>
          <t>20___</t>
        </is>
      </c>
      <c r="H136" s="278" t="n"/>
      <c r="I136" s="41" t="n"/>
      <c r="J136" s="41" t="n"/>
      <c r="K136" s="279" t="n"/>
      <c r="L136" s="274" t="n"/>
      <c r="M136" s="274" t="n"/>
      <c r="N136" s="274" t="n"/>
      <c r="O136" s="274" t="n"/>
      <c r="P136" s="274" t="n"/>
      <c r="Q136" s="274" t="n"/>
      <c r="R136" s="274" t="n"/>
      <c r="S136" s="274" t="n"/>
      <c r="T136" s="274" t="n"/>
      <c r="U136" s="274" t="n"/>
      <c r="V136" s="274" t="n"/>
      <c r="W136" s="274" t="n"/>
      <c r="X136" s="274" t="n"/>
      <c r="Y136" s="274" t="n"/>
      <c r="Z136" s="274" t="n"/>
      <c r="AA136" s="274" t="n"/>
      <c r="AB136" s="41" t="n"/>
      <c r="AC136" s="41" t="n"/>
      <c r="AD136" s="41" t="n"/>
      <c r="AE136" s="41" t="n"/>
      <c r="AF136" s="8" t="n"/>
      <c r="AG136" s="8" t="n"/>
      <c r="AH136" s="9" t="n"/>
      <c r="AI136" s="41" t="n"/>
      <c r="AJ136" s="41" t="n"/>
      <c r="AK136" s="41" t="n"/>
      <c r="AL136" s="41" t="n"/>
      <c r="AM136" s="41" t="n"/>
      <c r="AN136" s="41" t="n"/>
      <c r="AO136" s="41" t="n"/>
      <c r="AP136" s="41" t="n"/>
      <c r="AQ136" s="41" t="n"/>
      <c r="AR136" s="41" t="n"/>
      <c r="AS136" s="41" t="n"/>
      <c r="AT136" s="41" t="n"/>
      <c r="AU136" s="41" t="n"/>
      <c r="AV136" s="41" t="n"/>
      <c r="AW136" s="41" t="n"/>
      <c r="AX136" s="41" t="n"/>
      <c r="AY136" s="41" t="n"/>
      <c r="AZ136" s="265" t="n"/>
      <c r="BA136" s="4" t="n"/>
      <c r="BB136" s="265" t="n"/>
      <c r="BC136" s="1860" t="n"/>
      <c r="BD136" s="1860" t="n"/>
      <c r="BE136" s="1860" t="n"/>
      <c r="BF136" s="1860" t="n"/>
      <c r="BG136" s="1860" t="n"/>
      <c r="BH136" s="1860" t="n"/>
      <c r="BI136" s="296" t="n"/>
      <c r="BJ136" s="296" t="n"/>
      <c r="BK136" s="296" t="n"/>
      <c r="BL136" s="296" t="n"/>
      <c r="BM136" s="296" t="n"/>
      <c r="BN136" s="296" t="n"/>
      <c r="BO136" s="296" t="n"/>
      <c r="BP136" s="1" t="n"/>
      <c r="BQ136" s="1" t="n"/>
      <c r="BR136" s="1" t="n"/>
      <c r="BS136" s="1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  <c r="CJ136" s="1" t="n"/>
      <c r="CK136" s="1" t="n"/>
      <c r="CL136" s="1" t="n"/>
      <c r="CM136" s="1" t="n"/>
      <c r="CN136" s="1" t="n"/>
      <c r="CO136" s="1" t="n"/>
    </row>
    <row r="137">
      <c r="A137" s="296" t="n"/>
      <c r="B137" s="296" t="n"/>
      <c r="C137" s="3" t="n"/>
      <c r="D137" s="3" t="n"/>
      <c r="E137" s="3" t="n"/>
      <c r="F137" s="3" t="n"/>
      <c r="G137" s="277" t="n"/>
      <c r="H137" s="278" t="n"/>
      <c r="I137" s="41" t="n"/>
      <c r="J137" s="41" t="n"/>
      <c r="K137" s="279" t="n"/>
      <c r="L137" s="274" t="n"/>
      <c r="M137" s="274" t="n"/>
      <c r="N137" s="274" t="n"/>
      <c r="O137" s="274" t="n"/>
      <c r="P137" s="274" t="n"/>
      <c r="Q137" s="274" t="n"/>
      <c r="R137" s="274" t="n"/>
      <c r="S137" s="274" t="n"/>
      <c r="T137" s="274" t="n"/>
      <c r="U137" s="274" t="n"/>
      <c r="V137" s="274" t="n"/>
      <c r="W137" s="274" t="n"/>
      <c r="X137" s="274" t="n"/>
      <c r="Y137" s="274" t="n"/>
      <c r="Z137" s="274" t="n"/>
      <c r="AA137" s="274" t="n"/>
      <c r="AB137" s="41" t="n"/>
      <c r="AC137" s="41" t="n"/>
      <c r="AD137" s="41" t="n"/>
      <c r="AE137" s="41" t="n"/>
      <c r="AF137" s="8" t="n"/>
      <c r="AG137" s="8" t="n"/>
      <c r="AH137" s="9" t="n"/>
      <c r="AI137" s="41" t="n"/>
      <c r="AJ137" s="41" t="n"/>
      <c r="AK137" s="41" t="n"/>
      <c r="AL137" s="41" t="n"/>
      <c r="AM137" s="41" t="n"/>
      <c r="AN137" s="41" t="n"/>
      <c r="AO137" s="41" t="n"/>
      <c r="AP137" s="41" t="n"/>
      <c r="AQ137" s="41" t="n"/>
      <c r="AR137" s="41" t="n"/>
      <c r="AS137" s="41" t="n"/>
      <c r="AT137" s="41" t="n"/>
      <c r="AU137" s="41" t="n"/>
      <c r="AV137" s="41" t="n"/>
      <c r="AW137" s="41" t="n"/>
      <c r="AX137" s="41" t="n"/>
      <c r="AY137" s="41" t="n"/>
      <c r="AZ137" s="265" t="n"/>
      <c r="BA137" s="4" t="n"/>
      <c r="BB137" s="265" t="n"/>
      <c r="BC137" s="1860" t="n"/>
      <c r="BD137" s="1860" t="n"/>
      <c r="BE137" s="1860" t="n"/>
      <c r="BF137" s="1860" t="n"/>
      <c r="BG137" s="1860" t="n"/>
      <c r="BH137" s="1860" t="n"/>
      <c r="BI137" s="296" t="n"/>
      <c r="BJ137" s="296" t="n"/>
      <c r="BK137" s="296" t="n"/>
      <c r="BL137" s="296" t="n"/>
      <c r="BM137" s="296" t="n"/>
      <c r="BN137" s="296" t="n"/>
      <c r="BO137" s="296" t="n"/>
      <c r="BP137" s="1" t="n"/>
      <c r="BQ137" s="1" t="n"/>
      <c r="BR137" s="1" t="n"/>
      <c r="BS137" s="1" t="n"/>
      <c r="BT137" s="1" t="n"/>
      <c r="BU137" s="1" t="n"/>
      <c r="BV137" s="1" t="n"/>
      <c r="BW137" s="1" t="n"/>
      <c r="BX137" s="1" t="n"/>
      <c r="BY137" s="1" t="n"/>
      <c r="BZ137" s="1" t="n"/>
      <c r="CA137" s="1" t="n"/>
      <c r="CB137" s="1" t="n"/>
      <c r="CC137" s="1" t="n"/>
      <c r="CD137" s="1" t="n"/>
      <c r="CE137" s="1" t="n"/>
      <c r="CF137" s="1" t="n"/>
      <c r="CG137" s="1" t="n"/>
      <c r="CH137" s="1" t="n"/>
      <c r="CI137" s="1" t="n"/>
      <c r="CJ137" s="1" t="n"/>
      <c r="CK137" s="1" t="n"/>
      <c r="CL137" s="1" t="n"/>
      <c r="CM137" s="1" t="n"/>
      <c r="CN137" s="1" t="n"/>
      <c r="CO137" s="1" t="n"/>
    </row>
    <row r="138">
      <c r="A138" s="296" t="n"/>
      <c r="B138" s="296" t="n"/>
      <c r="C138" s="41" t="n"/>
      <c r="D138" s="41" t="n"/>
      <c r="E138" s="41" t="n"/>
      <c r="F138" s="41" t="n"/>
      <c r="G138" s="41" t="n"/>
      <c r="H138" s="41" t="n"/>
      <c r="I138" s="41" t="n"/>
      <c r="J138" s="41" t="n"/>
      <c r="K138" s="41" t="n"/>
      <c r="L138" s="41" t="n"/>
      <c r="M138" s="41" t="n"/>
      <c r="N138" s="41" t="n"/>
      <c r="O138" s="41" t="n"/>
      <c r="P138" s="41" t="n"/>
      <c r="Q138" s="41" t="n"/>
      <c r="R138" s="41" t="n"/>
      <c r="S138" s="41" t="n"/>
      <c r="T138" s="41" t="n"/>
      <c r="U138" s="41" t="n"/>
      <c r="V138" s="41" t="n"/>
      <c r="W138" s="41" t="n"/>
      <c r="X138" s="41" t="n"/>
      <c r="Y138" s="41" t="n"/>
      <c r="Z138" s="41" t="n"/>
      <c r="AA138" s="41" t="n"/>
      <c r="AB138" s="41" t="n"/>
      <c r="AC138" s="41" t="n"/>
      <c r="AD138" s="41" t="n"/>
      <c r="AE138" s="41" t="n"/>
      <c r="AF138" s="8" t="n"/>
      <c r="AG138" s="8" t="n"/>
      <c r="AH138" s="9" t="n"/>
      <c r="AI138" s="41" t="n"/>
      <c r="AJ138" s="41" t="n"/>
      <c r="AK138" s="41" t="n"/>
      <c r="AL138" s="41" t="n"/>
      <c r="AM138" s="41" t="n"/>
      <c r="AN138" s="41" t="n"/>
      <c r="AO138" s="41" t="n"/>
      <c r="AP138" s="41" t="n"/>
      <c r="AQ138" s="41" t="n"/>
      <c r="AR138" s="41" t="n"/>
      <c r="AS138" s="41" t="n"/>
      <c r="AT138" s="41" t="n"/>
      <c r="AU138" s="41" t="n"/>
      <c r="AV138" s="41" t="n"/>
      <c r="AW138" s="41" t="n"/>
      <c r="AX138" s="41" t="n"/>
      <c r="AY138" s="41" t="n"/>
      <c r="AZ138" s="265" t="n"/>
      <c r="BA138" s="4" t="n"/>
      <c r="BB138" s="265" t="n"/>
      <c r="BC138" s="1860" t="n"/>
      <c r="BD138" s="1860" t="n"/>
      <c r="BE138" s="1860" t="n"/>
      <c r="BF138" s="1860" t="n"/>
      <c r="BG138" s="1860" t="n"/>
      <c r="BH138" s="1860" t="n"/>
      <c r="BI138" s="296" t="n"/>
      <c r="BJ138" s="296" t="n"/>
      <c r="BK138" s="296" t="n"/>
      <c r="BL138" s="296" t="n"/>
      <c r="BM138" s="283" t="n"/>
      <c r="BN138" s="296" t="n"/>
      <c r="BO138" s="296" t="n"/>
      <c r="BP138" s="1" t="n"/>
      <c r="BQ138" s="1" t="n"/>
      <c r="BR138" s="1" t="n"/>
      <c r="BS138" s="1" t="n"/>
      <c r="BT138" s="1" t="n"/>
      <c r="BU138" s="1" t="n"/>
      <c r="BV138" s="1" t="n"/>
      <c r="BW138" s="1" t="n"/>
      <c r="BX138" s="1" t="n"/>
      <c r="BY138" s="1" t="n"/>
      <c r="BZ138" s="1" t="n"/>
      <c r="CA138" s="1" t="n"/>
      <c r="CB138" s="1" t="n"/>
      <c r="CC138" s="1" t="n"/>
      <c r="CD138" s="1" t="n"/>
      <c r="CE138" s="1" t="n"/>
      <c r="CF138" s="1" t="n"/>
      <c r="CG138" s="1" t="n"/>
      <c r="CH138" s="1" t="n"/>
      <c r="CI138" s="1" t="n"/>
      <c r="CJ138" s="1" t="n"/>
      <c r="CK138" s="1" t="n"/>
      <c r="CL138" s="1" t="n"/>
      <c r="CM138" s="1" t="n"/>
      <c r="CN138" s="1" t="n"/>
      <c r="CO138" s="1" t="n"/>
    </row>
    <row r="139">
      <c r="A139" s="296" t="n"/>
      <c r="B139" s="296" t="n"/>
      <c r="C139" s="281" t="inlineStr">
        <is>
          <t>Рекомендован к утверждению научно-методическим советом БГТУ</t>
        </is>
      </c>
      <c r="D139" s="41" t="n"/>
      <c r="E139" s="41" t="n"/>
      <c r="F139" s="41" t="n"/>
      <c r="G139" s="41" t="n"/>
      <c r="H139" s="41" t="n"/>
      <c r="I139" s="41" t="n"/>
      <c r="J139" s="41" t="n"/>
      <c r="K139" s="41" t="n"/>
      <c r="L139" s="41" t="n"/>
      <c r="M139" s="41" t="n"/>
      <c r="N139" s="41" t="n"/>
      <c r="O139" s="41" t="n"/>
      <c r="P139" s="41" t="n"/>
      <c r="Q139" s="41" t="n"/>
      <c r="R139" s="41" t="n"/>
      <c r="S139" s="41" t="n"/>
      <c r="T139" s="41" t="n"/>
      <c r="U139" s="41" t="n"/>
      <c r="V139" s="41" t="n"/>
      <c r="W139" s="41" t="n"/>
      <c r="X139" s="41" t="n"/>
      <c r="Y139" s="41" t="n"/>
      <c r="Z139" s="41" t="n"/>
      <c r="AA139" s="41" t="n"/>
      <c r="AB139" s="41" t="n"/>
      <c r="AC139" s="41" t="n"/>
      <c r="AD139" s="41" t="n"/>
      <c r="AE139" s="41" t="n"/>
      <c r="AF139" s="8" t="n"/>
      <c r="AG139" s="8" t="n"/>
      <c r="AH139" s="9" t="n"/>
      <c r="AI139" s="41" t="n"/>
      <c r="AJ139" s="41" t="n"/>
      <c r="AK139" s="41" t="n"/>
      <c r="AL139" s="41" t="n"/>
      <c r="AM139" s="41" t="n"/>
      <c r="AN139" s="41" t="n"/>
      <c r="AO139" s="41" t="n"/>
      <c r="AP139" s="41" t="n"/>
      <c r="AQ139" s="41" t="n"/>
      <c r="AR139" s="41" t="n"/>
      <c r="AS139" s="41" t="n"/>
      <c r="AT139" s="41" t="n"/>
      <c r="AU139" s="41" t="n"/>
      <c r="AV139" s="41" t="n"/>
      <c r="AW139" s="41" t="n"/>
      <c r="AX139" s="41" t="n"/>
      <c r="AY139" s="41" t="n"/>
      <c r="AZ139" s="265" t="n"/>
      <c r="BA139" s="4" t="n"/>
      <c r="BB139" s="4" t="n"/>
      <c r="BC139" s="1860" t="n"/>
      <c r="BD139" s="1860" t="n"/>
      <c r="BE139" s="1860" t="n"/>
      <c r="BF139" s="1860" t="n"/>
      <c r="BG139" s="1860" t="n"/>
      <c r="BH139" s="1860" t="n"/>
      <c r="BI139" s="296" t="n"/>
      <c r="BJ139" s="296" t="n"/>
      <c r="BK139" s="296" t="n"/>
      <c r="BL139" s="296" t="n"/>
      <c r="BM139" s="10" t="n"/>
      <c r="BN139" s="296" t="n"/>
      <c r="BO139" s="296" t="n"/>
      <c r="BP139" s="1" t="n"/>
      <c r="BQ139" s="1" t="n"/>
      <c r="BR139" s="1" t="n"/>
      <c r="BS139" s="1" t="n"/>
      <c r="BT139" s="1" t="n"/>
      <c r="BU139" s="1" t="n"/>
      <c r="BV139" s="1" t="n"/>
      <c r="BW139" s="1" t="n"/>
      <c r="BX139" s="1" t="n"/>
      <c r="BY139" s="1" t="n"/>
      <c r="BZ139" s="1" t="n"/>
      <c r="CA139" s="1" t="n"/>
      <c r="CB139" s="1" t="n"/>
      <c r="CC139" s="1" t="n"/>
      <c r="CD139" s="1" t="n"/>
      <c r="CE139" s="1" t="n"/>
      <c r="CF139" s="1" t="n"/>
      <c r="CG139" s="1" t="n"/>
      <c r="CH139" s="1" t="n"/>
      <c r="CI139" s="1" t="n"/>
      <c r="CJ139" s="1" t="n"/>
      <c r="CK139" s="1" t="n"/>
      <c r="CL139" s="1" t="n"/>
      <c r="CM139" s="1" t="n"/>
      <c r="CN139" s="1" t="n"/>
      <c r="CO139" s="1" t="n"/>
    </row>
    <row r="140">
      <c r="A140" s="296" t="n"/>
      <c r="B140" s="296" t="n"/>
      <c r="C140" s="282" t="inlineStr">
        <is>
          <t>Протокол № 6 от 28.04.2023</t>
        </is>
      </c>
      <c r="D140" s="41" t="n"/>
      <c r="E140" s="41" t="n"/>
      <c r="F140" s="41" t="n"/>
      <c r="G140" s="41" t="n"/>
      <c r="H140" s="41" t="n"/>
      <c r="I140" s="41" t="n"/>
      <c r="J140" s="41" t="n"/>
      <c r="K140" s="41" t="n"/>
      <c r="L140" s="41" t="n"/>
      <c r="M140" s="41" t="n"/>
      <c r="N140" s="41" t="n"/>
      <c r="O140" s="41" t="n"/>
      <c r="P140" s="41" t="n"/>
      <c r="Q140" s="41" t="n"/>
      <c r="R140" s="41" t="n"/>
      <c r="S140" s="41" t="n"/>
      <c r="T140" s="41" t="n"/>
      <c r="U140" s="41" t="n"/>
      <c r="V140" s="41" t="n"/>
      <c r="W140" s="41" t="n"/>
      <c r="X140" s="41" t="n"/>
      <c r="Y140" s="41" t="n"/>
      <c r="Z140" s="41" t="n"/>
      <c r="AA140" s="41" t="n"/>
      <c r="AB140" s="41" t="n"/>
      <c r="AC140" s="41" t="n"/>
      <c r="AD140" s="41" t="n"/>
      <c r="AE140" s="41" t="n"/>
      <c r="AF140" s="8" t="n"/>
      <c r="AG140" s="8" t="n"/>
      <c r="AH140" s="9" t="n"/>
      <c r="AI140" s="41" t="n"/>
      <c r="AJ140" s="41" t="n"/>
      <c r="AK140" s="41" t="n"/>
      <c r="AL140" s="41" t="n"/>
      <c r="AM140" s="41" t="n"/>
      <c r="AN140" s="41" t="n"/>
      <c r="AO140" s="41" t="n"/>
      <c r="AP140" s="41" t="n"/>
      <c r="AQ140" s="41" t="n"/>
      <c r="AR140" s="41" t="n"/>
      <c r="AS140" s="41" t="n"/>
      <c r="AT140" s="41" t="n"/>
      <c r="AU140" s="41" t="n"/>
      <c r="AV140" s="41" t="n"/>
      <c r="AW140" s="41" t="n"/>
      <c r="AX140" s="41" t="n"/>
      <c r="AY140" s="41" t="n"/>
      <c r="AZ140" s="265" t="n"/>
      <c r="BA140" s="4" t="n"/>
      <c r="BB140" s="265" t="n"/>
      <c r="BC140" s="1860" t="n"/>
      <c r="BD140" s="1860" t="n"/>
      <c r="BE140" s="1860" t="n"/>
      <c r="BF140" s="1860" t="n"/>
      <c r="BG140" s="1860" t="n"/>
      <c r="BH140" s="1860" t="n"/>
      <c r="BI140" s="296" t="n"/>
      <c r="BJ140" s="296" t="n"/>
      <c r="BK140" s="296" t="n"/>
      <c r="BL140" s="296" t="n"/>
      <c r="BM140" s="10" t="n"/>
      <c r="BN140" s="296" t="n"/>
      <c r="BO140" s="296" t="n"/>
      <c r="BP140" s="1" t="n"/>
      <c r="BQ140" s="1" t="n"/>
      <c r="BR140" s="1" t="n"/>
      <c r="BS140" s="1" t="n"/>
      <c r="BT140" s="1" t="n"/>
      <c r="BU140" s="1" t="n"/>
      <c r="BV140" s="1" t="n"/>
      <c r="BW140" s="1" t="n"/>
      <c r="BX140" s="1" t="n"/>
      <c r="BY140" s="1" t="n"/>
      <c r="BZ140" s="1" t="n"/>
      <c r="CA140" s="1" t="n"/>
      <c r="CB140" s="1" t="n"/>
      <c r="CC140" s="1" t="n"/>
      <c r="CD140" s="1" t="n"/>
      <c r="CE140" s="1" t="n"/>
      <c r="CF140" s="1" t="n"/>
      <c r="CG140" s="1" t="n"/>
      <c r="CH140" s="1" t="n"/>
      <c r="CI140" s="1" t="n"/>
      <c r="CJ140" s="1" t="n"/>
      <c r="CK140" s="1" t="n"/>
      <c r="CL140" s="1" t="n"/>
      <c r="CM140" s="1" t="n"/>
      <c r="CN140" s="1" t="n"/>
      <c r="CO140" s="1" t="n"/>
    </row>
    <row r="141">
      <c r="A141" s="296" t="n"/>
      <c r="B141" s="296" t="n"/>
      <c r="C141" s="296" t="n"/>
      <c r="D141" s="296" t="n"/>
      <c r="E141" s="296" t="n"/>
      <c r="F141" s="296" t="n"/>
      <c r="G141" s="296" t="n"/>
      <c r="H141" s="296" t="n"/>
      <c r="I141" s="296" t="n"/>
      <c r="J141" s="296" t="n"/>
      <c r="K141" s="296" t="n"/>
      <c r="L141" s="296" t="n"/>
      <c r="M141" s="296" t="n"/>
      <c r="N141" s="296" t="n"/>
      <c r="O141" s="296" t="n"/>
      <c r="P141" s="296" t="n"/>
      <c r="Q141" s="296" t="n"/>
      <c r="R141" s="296" t="n"/>
      <c r="S141" s="296" t="n"/>
      <c r="T141" s="296" t="n"/>
      <c r="U141" s="296" t="n"/>
      <c r="V141" s="296" t="n"/>
      <c r="W141" s="296" t="n"/>
      <c r="X141" s="296" t="n"/>
      <c r="Y141" s="296" t="n"/>
      <c r="Z141" s="296" t="n"/>
      <c r="AA141" s="296" t="n"/>
      <c r="AB141" s="296" t="n"/>
      <c r="AC141" s="296" t="n"/>
      <c r="AD141" s="296" t="n"/>
      <c r="AE141" s="296" t="n"/>
      <c r="AF141" s="8" t="n"/>
      <c r="AG141" s="8" t="n"/>
      <c r="AH141" s="9" t="n"/>
      <c r="AI141" s="296" t="n"/>
      <c r="AJ141" s="296" t="n"/>
      <c r="AK141" s="267" t="n"/>
      <c r="AL141" s="267" t="n"/>
      <c r="AM141" s="267" t="n"/>
      <c r="AN141" s="267" t="n"/>
      <c r="AO141" s="294" t="n"/>
      <c r="AP141" s="294" t="n"/>
      <c r="AQ141" s="293" t="n"/>
      <c r="AR141" s="296" t="n"/>
      <c r="AS141" s="296" t="n"/>
      <c r="AT141" s="785" t="n"/>
      <c r="AU141" s="266" t="n"/>
      <c r="AV141" s="266" t="n"/>
      <c r="AW141" s="266" t="n"/>
      <c r="AX141" s="266" t="n"/>
      <c r="AY141" s="266" t="n"/>
      <c r="AZ141" s="266" t="n"/>
      <c r="BA141" s="267" t="n"/>
      <c r="BB141" s="266" t="n"/>
      <c r="BC141" s="1860" t="n"/>
      <c r="BD141" s="1860" t="n"/>
      <c r="BE141" s="1860" t="n"/>
      <c r="BF141" s="1860" t="n"/>
      <c r="BG141" s="1860" t="n"/>
      <c r="BH141" s="1860" t="n"/>
      <c r="BI141" s="296" t="n"/>
      <c r="BJ141" s="296" t="n"/>
      <c r="BK141" s="296" t="n"/>
      <c r="BL141" s="296" t="n"/>
      <c r="BM141" s="10" t="n"/>
      <c r="BN141" s="296" t="n"/>
      <c r="BO141" s="296" t="n"/>
      <c r="BP141" s="1" t="n"/>
      <c r="BQ141" s="1" t="n"/>
      <c r="BR141" s="1" t="n"/>
      <c r="BS141" s="1" t="n"/>
      <c r="BT141" s="1" t="n"/>
      <c r="BU141" s="1" t="n"/>
      <c r="BV141" s="1" t="n"/>
      <c r="BW141" s="1" t="n"/>
      <c r="BX141" s="1" t="n"/>
      <c r="BY141" s="1" t="n"/>
      <c r="BZ141" s="1" t="n"/>
      <c r="CA141" s="1" t="n"/>
      <c r="CB141" s="1" t="n"/>
      <c r="CC141" s="1" t="n"/>
      <c r="CD141" s="1" t="n"/>
      <c r="CE141" s="1" t="n"/>
      <c r="CF141" s="1" t="n"/>
      <c r="CG141" s="1" t="n"/>
      <c r="CH141" s="1" t="n"/>
      <c r="CI141" s="1" t="n"/>
      <c r="CJ141" s="1" t="n"/>
      <c r="CK141" s="1" t="n"/>
      <c r="CL141" s="1" t="n"/>
      <c r="CM141" s="1" t="n"/>
      <c r="CN141" s="1" t="n"/>
      <c r="CO141" s="1" t="n"/>
    </row>
    <row r="142">
      <c r="A142" s="296" t="n"/>
      <c r="B142" s="296" t="n"/>
      <c r="C142" s="266" t="n"/>
      <c r="D142" s="296" t="n"/>
      <c r="E142" s="296" t="n"/>
      <c r="F142" s="296" t="n"/>
      <c r="G142" s="296" t="n"/>
      <c r="H142" s="296" t="n"/>
      <c r="I142" s="296" t="n"/>
      <c r="J142" s="296" t="n"/>
      <c r="K142" s="296" t="n"/>
      <c r="L142" s="296" t="n"/>
      <c r="M142" s="296" t="n"/>
      <c r="N142" s="296" t="n"/>
      <c r="O142" s="296" t="n"/>
      <c r="P142" s="296" t="n"/>
      <c r="Q142" s="296" t="n"/>
      <c r="R142" s="296" t="n"/>
      <c r="S142" s="296" t="n"/>
      <c r="T142" s="296" t="n"/>
      <c r="U142" s="296" t="n"/>
      <c r="V142" s="296" t="n"/>
      <c r="W142" s="296" t="n"/>
      <c r="X142" s="296" t="n"/>
      <c r="Y142" s="296" t="n"/>
      <c r="Z142" s="296" t="n"/>
      <c r="AA142" s="296" t="n"/>
      <c r="AB142" s="296" t="n"/>
      <c r="AC142" s="296" t="n"/>
      <c r="AD142" s="296" t="n"/>
      <c r="AE142" s="296" t="n"/>
      <c r="AF142" s="8" t="n"/>
      <c r="AG142" s="8" t="n"/>
      <c r="AH142" s="9" t="n"/>
      <c r="AI142" s="296" t="n"/>
      <c r="AJ142" s="296" t="n"/>
      <c r="AK142" s="296" t="n"/>
      <c r="AL142" s="296" t="n"/>
      <c r="AM142" s="296" t="n"/>
      <c r="AN142" s="296" t="n"/>
      <c r="AO142" s="296" t="n"/>
      <c r="AP142" s="296" t="n"/>
      <c r="AQ142" s="296" t="n"/>
      <c r="AR142" s="296" t="n"/>
      <c r="AS142" s="296" t="n"/>
      <c r="AT142" s="296" t="n"/>
      <c r="AU142" s="296" t="n"/>
      <c r="AV142" s="296" t="n"/>
      <c r="AW142" s="296" t="n"/>
      <c r="AX142" s="296" t="n"/>
      <c r="AY142" s="296" t="n"/>
      <c r="AZ142" s="296" t="n"/>
      <c r="BA142" s="296" t="n"/>
      <c r="BB142" s="296" t="n"/>
      <c r="BC142" s="1860" t="n"/>
      <c r="BD142" s="1860" t="n"/>
      <c r="BE142" s="1860" t="n"/>
      <c r="BF142" s="1860" t="n"/>
      <c r="BG142" s="1860" t="n"/>
      <c r="BH142" s="1860" t="n"/>
      <c r="BI142" s="296" t="n"/>
      <c r="BJ142" s="296" t="n"/>
      <c r="BK142" s="296" t="n"/>
      <c r="BL142" s="296" t="n"/>
      <c r="BM142" s="10" t="n"/>
      <c r="BN142" s="296" t="n"/>
      <c r="BO142" s="296" t="n"/>
      <c r="BP142" s="1" t="n"/>
      <c r="BQ142" s="1" t="n"/>
      <c r="BR142" s="1" t="n"/>
      <c r="BS142" s="1" t="n"/>
      <c r="BT142" s="1" t="n"/>
      <c r="BU142" s="1" t="n"/>
      <c r="BV142" s="1" t="n"/>
      <c r="BW142" s="1" t="n"/>
      <c r="BX142" s="1" t="n"/>
      <c r="BY142" s="1" t="n"/>
      <c r="BZ142" s="1" t="n"/>
      <c r="CA142" s="1" t="n"/>
      <c r="CB142" s="1" t="n"/>
      <c r="CC142" s="1" t="n"/>
      <c r="CD142" s="1" t="n"/>
      <c r="CE142" s="1" t="n"/>
      <c r="CF142" s="1" t="n"/>
      <c r="CG142" s="1" t="n"/>
      <c r="CH142" s="1" t="n"/>
      <c r="CI142" s="1" t="n"/>
      <c r="CJ142" s="1" t="n"/>
      <c r="CK142" s="1" t="n"/>
      <c r="CL142" s="1" t="n"/>
      <c r="CM142" s="1" t="n"/>
      <c r="CN142" s="1" t="n"/>
      <c r="CO142" s="1" t="n"/>
    </row>
    <row r="143">
      <c r="A143" s="296" t="n"/>
      <c r="B143" s="266" t="n"/>
      <c r="C143" s="296" t="n"/>
      <c r="D143" s="296" t="n"/>
      <c r="E143" s="296" t="n"/>
      <c r="F143" s="296" t="n"/>
      <c r="G143" s="296" t="n"/>
      <c r="H143" s="296" t="n"/>
      <c r="I143" s="296" t="n"/>
      <c r="J143" s="296" t="n"/>
      <c r="K143" s="296" t="n"/>
      <c r="L143" s="296" t="n"/>
      <c r="M143" s="296" t="n"/>
      <c r="N143" s="296" t="n"/>
      <c r="O143" s="296" t="n"/>
      <c r="P143" s="296" t="n"/>
      <c r="Q143" s="296" t="n"/>
      <c r="R143" s="296" t="n"/>
      <c r="S143" s="296" t="n"/>
      <c r="T143" s="296" t="n"/>
      <c r="U143" s="296" t="n"/>
      <c r="V143" s="296" t="n"/>
      <c r="W143" s="296" t="n"/>
      <c r="X143" s="296" t="n"/>
      <c r="Y143" s="296" t="n"/>
      <c r="Z143" s="296" t="n"/>
      <c r="AA143" s="296" t="n"/>
      <c r="AB143" s="296" t="n"/>
      <c r="AC143" s="296" t="n"/>
      <c r="AD143" s="296" t="n"/>
      <c r="AE143" s="8" t="n"/>
      <c r="AF143" s="8" t="n"/>
      <c r="AG143" s="9" t="n"/>
      <c r="AH143" s="296" t="n"/>
      <c r="AI143" s="296" t="n"/>
      <c r="AJ143" s="296" t="n"/>
      <c r="AK143" s="296" t="n"/>
      <c r="AL143" s="296" t="n"/>
      <c r="AM143" s="296" t="n"/>
      <c r="AN143" s="296" t="n"/>
      <c r="AO143" s="296" t="n"/>
      <c r="AP143" s="296" t="n"/>
      <c r="AQ143" s="296" t="n"/>
      <c r="AR143" s="296" t="n"/>
      <c r="AS143" s="296" t="n"/>
      <c r="AT143" s="296" t="n"/>
      <c r="AU143" s="296" t="n"/>
      <c r="AV143" s="296" t="n"/>
      <c r="AW143" s="296" t="n"/>
      <c r="AX143" s="296" t="n"/>
      <c r="AY143" s="296" t="n"/>
      <c r="AZ143" s="296" t="n"/>
      <c r="BA143" s="296" t="n"/>
      <c r="BB143" s="1860" t="n"/>
      <c r="BC143" s="1860" t="n"/>
      <c r="BD143" s="1860" t="n"/>
      <c r="BE143" s="1860" t="n"/>
      <c r="BF143" s="1860" t="n"/>
      <c r="BG143" s="1860" t="n"/>
      <c r="BH143" s="296" t="n"/>
      <c r="BI143" s="296" t="n"/>
      <c r="BJ143" s="296" t="n"/>
      <c r="BK143" s="296" t="n"/>
      <c r="BL143" s="10" t="n"/>
      <c r="BM143" s="296" t="n"/>
      <c r="BN143" s="296" t="n"/>
      <c r="BO143" s="1" t="n"/>
      <c r="BP143" s="1" t="n"/>
      <c r="BQ143" s="1" t="n"/>
      <c r="BR143" s="1" t="n"/>
      <c r="BS143" s="1" t="n"/>
      <c r="BT143" s="1" t="n"/>
      <c r="BU143" s="1" t="n"/>
      <c r="BV143" s="1" t="n"/>
      <c r="BW143" s="1" t="n"/>
      <c r="BX143" s="1" t="n"/>
      <c r="BY143" s="1" t="n"/>
      <c r="BZ143" s="1" t="n"/>
      <c r="CA143" s="1" t="n"/>
      <c r="CB143" s="1" t="n"/>
      <c r="CC143" s="1" t="n"/>
      <c r="CD143" s="1" t="n"/>
      <c r="CE143" s="1" t="n"/>
      <c r="CF143" s="1" t="n"/>
      <c r="CG143" s="1" t="n"/>
      <c r="CH143" s="1" t="n"/>
      <c r="CI143" s="1" t="n"/>
      <c r="CJ143" s="1" t="n"/>
      <c r="CK143" s="1" t="n"/>
      <c r="CL143" s="1" t="n"/>
      <c r="CM143" s="1" t="n"/>
      <c r="CN143" s="1" t="n"/>
      <c r="CO143" s="1" t="n"/>
    </row>
    <row r="144">
      <c r="A144" s="296" t="n"/>
      <c r="B144" s="266" t="n"/>
      <c r="C144" s="296" t="n"/>
      <c r="D144" s="296" t="n"/>
      <c r="E144" s="296" t="n"/>
      <c r="F144" s="296" t="n"/>
      <c r="G144" s="296" t="n"/>
      <c r="H144" s="296" t="n"/>
      <c r="I144" s="296" t="n"/>
      <c r="J144" s="296" t="n"/>
      <c r="K144" s="296" t="n"/>
      <c r="L144" s="296" t="n"/>
      <c r="M144" s="296" t="n"/>
      <c r="N144" s="296" t="n"/>
      <c r="O144" s="296" t="n"/>
      <c r="P144" s="296" t="n"/>
      <c r="Q144" s="296" t="n"/>
      <c r="R144" s="296" t="n"/>
      <c r="S144" s="296" t="n"/>
      <c r="T144" s="296" t="n"/>
      <c r="U144" s="296" t="n"/>
      <c r="V144" s="296" t="n"/>
      <c r="W144" s="296" t="n"/>
      <c r="X144" s="296" t="n"/>
      <c r="Y144" s="296" t="n"/>
      <c r="Z144" s="296" t="n"/>
      <c r="AA144" s="296" t="n"/>
      <c r="AB144" s="296" t="n"/>
      <c r="AC144" s="296" t="n"/>
      <c r="AD144" s="296" t="n"/>
      <c r="AE144" s="8" t="n"/>
      <c r="AF144" s="8" t="n"/>
      <c r="AG144" s="9" t="n"/>
      <c r="AH144" s="296" t="n"/>
      <c r="AI144" s="296" t="n"/>
      <c r="AJ144" s="296" t="n"/>
      <c r="AK144" s="296" t="n"/>
      <c r="AL144" s="296" t="n"/>
      <c r="AM144" s="296" t="n"/>
      <c r="AN144" s="296" t="n"/>
      <c r="AO144" s="296" t="n"/>
      <c r="AP144" s="294" t="n"/>
      <c r="AQ144" s="267" t="n"/>
      <c r="AR144" s="267" t="n"/>
      <c r="AS144" s="267" t="n"/>
      <c r="AT144" s="267" t="n"/>
      <c r="AU144" s="267" t="n"/>
      <c r="AV144" s="267" t="n"/>
      <c r="AW144" s="267" t="n"/>
      <c r="AX144" s="267" t="n"/>
      <c r="AY144" s="267" t="n"/>
      <c r="AZ144" s="267" t="n"/>
      <c r="BA144" s="267" t="n"/>
      <c r="BB144" s="1860" t="n"/>
      <c r="BC144" s="1860" t="n"/>
      <c r="BD144" s="1860" t="n"/>
      <c r="BE144" s="1860" t="n"/>
      <c r="BF144" s="1860" t="n"/>
      <c r="BG144" s="1860" t="n"/>
      <c r="BH144" s="296" t="n"/>
      <c r="BI144" s="296" t="n"/>
      <c r="BJ144" s="296" t="n"/>
      <c r="BK144" s="296" t="n"/>
      <c r="BL144" s="10" t="n"/>
      <c r="BM144" s="296" t="n"/>
      <c r="BN144" s="296" t="n"/>
      <c r="BO144" s="1" t="n"/>
      <c r="BP144" s="1" t="n"/>
      <c r="BQ144" s="1" t="n"/>
      <c r="BR144" s="1" t="n"/>
      <c r="BS144" s="1" t="n"/>
      <c r="BT144" s="1" t="n"/>
      <c r="BU144" s="1" t="n"/>
      <c r="BV144" s="1" t="n"/>
      <c r="BW144" s="1" t="n"/>
      <c r="BX144" s="1" t="n"/>
      <c r="BY144" s="1" t="n"/>
      <c r="BZ144" s="1" t="n"/>
      <c r="CA144" s="1" t="n"/>
      <c r="CB144" s="1" t="n"/>
      <c r="CC144" s="1" t="n"/>
      <c r="CD144" s="1" t="n"/>
      <c r="CE144" s="1" t="n"/>
      <c r="CF144" s="1" t="n"/>
      <c r="CG144" s="1" t="n"/>
      <c r="CH144" s="1" t="n"/>
      <c r="CI144" s="1" t="n"/>
      <c r="CJ144" s="1" t="n"/>
      <c r="CK144" s="1" t="n"/>
      <c r="CL144" s="1" t="n"/>
      <c r="CM144" s="1" t="n"/>
      <c r="CN144" s="1" t="n"/>
      <c r="CO144" s="1" t="n"/>
    </row>
    <row r="145">
      <c r="A145" s="283" t="n"/>
      <c r="B145" s="283" t="n"/>
      <c r="C145" s="283" t="n"/>
      <c r="D145" s="283" t="n"/>
      <c r="E145" s="283" t="n"/>
      <c r="F145" s="283" t="n"/>
      <c r="G145" s="283" t="n"/>
      <c r="H145" s="283" t="n"/>
      <c r="I145" s="283" t="n"/>
      <c r="J145" s="283" t="n"/>
      <c r="K145" s="283" t="n"/>
      <c r="L145" s="283" t="n"/>
      <c r="M145" s="283" t="n"/>
      <c r="N145" s="283" t="n"/>
      <c r="O145" s="283" t="n"/>
      <c r="P145" s="283" t="n"/>
      <c r="Q145" s="283" t="n"/>
      <c r="R145" s="283" t="n"/>
      <c r="S145" s="283" t="n"/>
      <c r="T145" s="283" t="n"/>
      <c r="U145" s="283" t="n"/>
      <c r="V145" s="283" t="n"/>
      <c r="W145" s="283" t="n"/>
      <c r="X145" s="283" t="n"/>
      <c r="Y145" s="283" t="n"/>
      <c r="Z145" s="283" t="n"/>
      <c r="AA145" s="283" t="n"/>
      <c r="AB145" s="283" t="n"/>
      <c r="AC145" s="283" t="n"/>
      <c r="AD145" s="283" t="n"/>
      <c r="AE145" s="8" t="n"/>
      <c r="AF145" s="8" t="n"/>
      <c r="AG145" s="9" t="n"/>
      <c r="AH145" s="283" t="n"/>
      <c r="AI145" s="283" t="n"/>
      <c r="AJ145" s="283" t="n"/>
      <c r="AK145" s="283" t="n"/>
      <c r="AL145" s="283" t="n"/>
      <c r="AM145" s="283" t="n"/>
      <c r="AN145" s="283" t="n"/>
      <c r="AO145" s="283" t="n"/>
      <c r="AP145" s="283" t="n"/>
      <c r="AQ145" s="283" t="n"/>
      <c r="AR145" s="283" t="n"/>
      <c r="AS145" s="283" t="n"/>
      <c r="AT145" s="283" t="n"/>
      <c r="AU145" s="283" t="n"/>
      <c r="AV145" s="283" t="n"/>
      <c r="AW145" s="283" t="n"/>
      <c r="AX145" s="283" t="n"/>
      <c r="AY145" s="283" t="n"/>
      <c r="AZ145" s="283" t="n"/>
      <c r="BA145" s="283" t="n"/>
      <c r="BB145" s="1860" t="n"/>
      <c r="BC145" s="1860" t="n"/>
      <c r="BD145" s="1860" t="n"/>
      <c r="BE145" s="1860" t="n"/>
      <c r="BF145" s="1860" t="n"/>
      <c r="BG145" s="1860" t="n"/>
      <c r="BH145" s="283" t="n"/>
      <c r="BI145" s="283" t="n"/>
      <c r="BJ145" s="283" t="n"/>
      <c r="BK145" s="283" t="n"/>
      <c r="BL145" s="10" t="n"/>
      <c r="BM145" s="283" t="n"/>
      <c r="BN145" s="283" t="n"/>
      <c r="BO145" s="1" t="n"/>
      <c r="BP145" s="1" t="n"/>
      <c r="BQ145" s="1" t="n"/>
      <c r="BR145" s="1" t="n"/>
      <c r="BS145" s="1" t="n"/>
      <c r="BT145" s="1" t="n"/>
      <c r="BU145" s="1" t="n"/>
      <c r="BV145" s="1" t="n"/>
      <c r="BW145" s="1" t="n"/>
      <c r="BX145" s="1" t="n"/>
      <c r="BY145" s="1" t="n"/>
      <c r="BZ145" s="1" t="n"/>
      <c r="CA145" s="1" t="n"/>
      <c r="CB145" s="1" t="n"/>
      <c r="CC145" s="1" t="n"/>
      <c r="CD145" s="1" t="n"/>
      <c r="CE145" s="1" t="n"/>
      <c r="CF145" s="1" t="n"/>
      <c r="CG145" s="1" t="n"/>
      <c r="CH145" s="1" t="n"/>
      <c r="CI145" s="1" t="n"/>
      <c r="CJ145" s="1" t="n"/>
      <c r="CK145" s="1" t="n"/>
      <c r="CL145" s="1" t="n"/>
      <c r="CM145" s="1" t="n"/>
      <c r="CN145" s="1" t="n"/>
      <c r="C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  <c r="AA146" s="1" t="n"/>
      <c r="AB146" s="1" t="n"/>
      <c r="AC146" s="1" t="n"/>
      <c r="AD146" s="1" t="n"/>
      <c r="AE146" s="1" t="n"/>
      <c r="AF146" s="1" t="n"/>
      <c r="AG146" s="1" t="n"/>
      <c r="AH146" s="1" t="n"/>
      <c r="AI146" s="1" t="n"/>
      <c r="AJ146" s="1" t="n"/>
      <c r="AK146" s="1" t="n"/>
      <c r="AL146" s="1" t="n"/>
      <c r="AM146" s="1" t="n"/>
      <c r="AN146" s="1" t="n"/>
      <c r="AO146" s="1" t="n"/>
      <c r="AP146" s="1" t="n"/>
      <c r="AQ146" s="1" t="n"/>
      <c r="AR146" s="1" t="n"/>
      <c r="AS146" s="1" t="n"/>
      <c r="AT146" s="1" t="n"/>
      <c r="AU146" s="1" t="n"/>
      <c r="AV146" s="1" t="n"/>
      <c r="AW146" s="1" t="n"/>
      <c r="AX146" s="1" t="n"/>
      <c r="AY146" s="1" t="n"/>
      <c r="AZ146" s="1" t="n"/>
      <c r="BA146" s="1" t="n"/>
      <c r="BB146" s="1" t="n"/>
      <c r="BC146" s="1" t="n"/>
      <c r="BD146" s="1" t="n"/>
      <c r="BE146" s="1" t="n"/>
      <c r="BF146" s="1" t="n"/>
      <c r="BG146" s="1" t="n"/>
      <c r="BH146" s="1" t="n"/>
      <c r="BI146" s="1" t="n"/>
      <c r="BJ146" s="1" t="n"/>
      <c r="BK146" s="1" t="n"/>
      <c r="BL146" s="1" t="n"/>
      <c r="BM146" s="1" t="n"/>
      <c r="BN146" s="1" t="n"/>
      <c r="BO146" s="1" t="n"/>
      <c r="BP146" s="1" t="n"/>
      <c r="BQ146" s="25" t="n"/>
      <c r="BR146" s="25" t="n"/>
      <c r="BS146" s="25" t="n"/>
      <c r="BT146" s="25" t="n"/>
      <c r="BU146" s="25" t="n"/>
      <c r="BV146" s="25" t="n"/>
      <c r="BW146" s="25" t="n"/>
      <c r="BX146" s="25" t="n"/>
      <c r="BY146" s="25" t="n"/>
      <c r="BZ146" s="25" t="n"/>
      <c r="CA146" s="25" t="n"/>
      <c r="CB146" s="25" t="n"/>
      <c r="CC146" s="25" t="n"/>
      <c r="CD146" s="25" t="n"/>
      <c r="CE146" s="25" t="n"/>
      <c r="CF146" s="25" t="n"/>
      <c r="CG146" s="25" t="n"/>
      <c r="CH146" s="25" t="n"/>
      <c r="CI146" s="25" t="n"/>
      <c r="CJ146" s="25" t="n"/>
      <c r="CK146" s="25" t="n"/>
      <c r="CL146" s="25" t="n"/>
      <c r="CM146" s="25" t="n"/>
      <c r="CN146" s="25" t="n"/>
      <c r="CO146" s="25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  <c r="AA147" s="1" t="n"/>
      <c r="AB147" s="1" t="n"/>
      <c r="AC147" s="1" t="n"/>
      <c r="AD147" s="1" t="n"/>
      <c r="AE147" s="1" t="n"/>
      <c r="AF147" s="1" t="n"/>
      <c r="AG147" s="1" t="n"/>
      <c r="AH147" s="1" t="n"/>
      <c r="AI147" s="1" t="n"/>
      <c r="AJ147" s="1" t="n"/>
      <c r="AK147" s="1" t="n"/>
      <c r="AL147" s="1" t="n"/>
      <c r="AM147" s="1" t="n"/>
      <c r="AN147" s="1" t="n"/>
      <c r="AO147" s="1" t="n"/>
      <c r="AP147" s="1" t="n"/>
      <c r="AQ147" s="1" t="n"/>
      <c r="AR147" s="1" t="n"/>
      <c r="AS147" s="1" t="n"/>
      <c r="AT147" s="1" t="n"/>
      <c r="AU147" s="1" t="n"/>
      <c r="AV147" s="1" t="n"/>
      <c r="AW147" s="1" t="n"/>
      <c r="AX147" s="1" t="n"/>
      <c r="AY147" s="1" t="n"/>
      <c r="AZ147" s="1" t="n"/>
      <c r="BA147" s="1" t="n"/>
      <c r="BB147" s="1" t="n"/>
      <c r="BC147" s="1" t="n"/>
      <c r="BD147" s="1" t="n"/>
      <c r="BE147" s="1" t="n"/>
      <c r="BF147" s="1" t="n"/>
      <c r="BG147" s="1" t="n"/>
      <c r="BH147" s="1" t="n"/>
      <c r="BI147" s="1" t="n"/>
      <c r="BJ147" s="1" t="n"/>
      <c r="BK147" s="1" t="n"/>
      <c r="BL147" s="1" t="n"/>
      <c r="BM147" s="1" t="n"/>
      <c r="BN147" s="1" t="n"/>
      <c r="BO147" s="1" t="n"/>
      <c r="BP147" s="1" t="n"/>
      <c r="BQ147" s="25" t="n"/>
      <c r="BR147" s="25" t="n"/>
      <c r="BS147" s="25" t="n"/>
      <c r="BT147" s="25" t="n"/>
      <c r="BU147" s="25" t="n"/>
      <c r="BV147" s="1" t="n"/>
      <c r="BW147" s="1" t="n"/>
      <c r="BX147" s="1" t="n"/>
      <c r="BY147" s="1" t="n"/>
      <c r="BZ147" s="1" t="n"/>
      <c r="CA147" s="1" t="n"/>
      <c r="CB147" s="1" t="n"/>
      <c r="CC147" s="1" t="n"/>
      <c r="CD147" s="1" t="n"/>
      <c r="CE147" s="1" t="n"/>
      <c r="CF147" s="1" t="n"/>
      <c r="CG147" s="1" t="n"/>
      <c r="CH147" s="1" t="n"/>
      <c r="CI147" s="1" t="n"/>
      <c r="CJ147" s="1" t="n"/>
      <c r="CK147" s="1" t="n"/>
      <c r="CL147" s="1" t="n"/>
      <c r="CM147" s="1" t="n"/>
      <c r="CN147" s="1" t="n"/>
      <c r="C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  <c r="AA148" s="1" t="n"/>
      <c r="AB148" s="1" t="n"/>
      <c r="AC148" s="1" t="n"/>
      <c r="AD148" s="1" t="n"/>
      <c r="AE148" s="1" t="n"/>
      <c r="AF148" s="1" t="n"/>
      <c r="AG148" s="1" t="n"/>
      <c r="AH148" s="1" t="n"/>
      <c r="AI148" s="1" t="n"/>
      <c r="AJ148" s="1" t="n"/>
      <c r="AK148" s="1" t="n"/>
      <c r="AL148" s="1" t="n"/>
      <c r="AM148" s="1" t="n"/>
      <c r="AN148" s="1" t="n"/>
      <c r="AO148" s="1" t="n"/>
      <c r="AP148" s="1" t="n"/>
      <c r="AQ148" s="1" t="n"/>
      <c r="AR148" s="1" t="n"/>
      <c r="AS148" s="1" t="n"/>
      <c r="AT148" s="1" t="n"/>
      <c r="AU148" s="1" t="n"/>
      <c r="AV148" s="1" t="n"/>
      <c r="AW148" s="1" t="n"/>
      <c r="AX148" s="1" t="n"/>
      <c r="AY148" s="1" t="n"/>
      <c r="AZ148" s="1" t="n"/>
      <c r="BA148" s="1" t="n"/>
      <c r="BB148" s="1" t="n"/>
      <c r="BC148" s="1" t="n"/>
      <c r="BD148" s="1" t="n"/>
      <c r="BE148" s="1" t="n"/>
      <c r="BF148" s="1" t="n"/>
      <c r="BG148" s="1" t="n"/>
      <c r="BH148" s="1" t="n"/>
      <c r="BI148" s="1" t="n"/>
      <c r="BJ148" s="1" t="n"/>
      <c r="BK148" s="1" t="n"/>
      <c r="BL148" s="1" t="n"/>
      <c r="BM148" s="1" t="n"/>
      <c r="BN148" s="1" t="n"/>
      <c r="BO148" s="1" t="n"/>
      <c r="BP148" s="1" t="n"/>
      <c r="BQ148" s="25" t="n"/>
      <c r="BR148" s="25" t="n"/>
      <c r="BS148" s="25" t="n"/>
      <c r="BT148" s="25" t="n"/>
      <c r="BU148" s="25" t="n"/>
      <c r="BV148" s="1" t="n"/>
      <c r="BW148" s="1" t="n"/>
      <c r="BX148" s="1" t="n"/>
      <c r="BY148" s="1" t="n"/>
      <c r="BZ148" s="1" t="n"/>
      <c r="CA148" s="1" t="n"/>
      <c r="CB148" s="1" t="n"/>
      <c r="CC148" s="1" t="n"/>
      <c r="CD148" s="1" t="n"/>
      <c r="CE148" s="1" t="n"/>
      <c r="CF148" s="1" t="n"/>
      <c r="CG148" s="1" t="n"/>
      <c r="CH148" s="1" t="n"/>
      <c r="CI148" s="1" t="n"/>
      <c r="CJ148" s="1" t="n"/>
      <c r="CK148" s="1" t="n"/>
      <c r="CL148" s="1" t="n"/>
      <c r="CM148" s="1" t="n"/>
      <c r="CN148" s="1" t="n"/>
      <c r="C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  <c r="AA149" s="1" t="n"/>
      <c r="AB149" s="1" t="n"/>
      <c r="AC149" s="1" t="n"/>
      <c r="AD149" s="1" t="n"/>
      <c r="AE149" s="1" t="n"/>
      <c r="AF149" s="1" t="n"/>
      <c r="AG149" s="1" t="n"/>
      <c r="AH149" s="1" t="n"/>
      <c r="AI149" s="1" t="n"/>
      <c r="AJ149" s="1" t="n"/>
      <c r="AK149" s="1" t="n"/>
      <c r="AL149" s="1" t="n"/>
      <c r="AM149" s="1" t="n"/>
      <c r="AN149" s="1" t="n"/>
      <c r="AO149" s="1" t="n"/>
      <c r="AP149" s="1" t="n"/>
      <c r="AQ149" s="1" t="n"/>
      <c r="AR149" s="1" t="n"/>
      <c r="AS149" s="1" t="n"/>
      <c r="AT149" s="1" t="n"/>
      <c r="AU149" s="1" t="n"/>
      <c r="AV149" s="1" t="n"/>
      <c r="AW149" s="1" t="n"/>
      <c r="AX149" s="1" t="n"/>
      <c r="AY149" s="1" t="n"/>
      <c r="AZ149" s="1" t="n"/>
      <c r="BA149" s="1" t="n"/>
      <c r="BB149" s="1" t="n"/>
      <c r="BC149" s="1" t="n"/>
      <c r="BD149" s="1" t="n"/>
      <c r="BE149" s="1" t="n"/>
      <c r="BF149" s="1" t="n"/>
      <c r="BG149" s="1" t="n"/>
      <c r="BH149" s="1" t="n"/>
      <c r="BI149" s="1" t="n"/>
      <c r="BJ149" s="1" t="n"/>
      <c r="BK149" s="1" t="n"/>
      <c r="BL149" s="1" t="n"/>
      <c r="BM149" s="1" t="n"/>
      <c r="BN149" s="1" t="n"/>
      <c r="BO149" s="1" t="n"/>
      <c r="BP149" s="1" t="n"/>
      <c r="BQ149" s="25" t="n"/>
      <c r="BR149" s="25" t="n"/>
      <c r="BS149" s="25" t="n"/>
      <c r="BT149" s="25" t="n"/>
      <c r="BU149" s="25" t="n"/>
      <c r="BV149" s="1" t="n"/>
      <c r="BW149" s="1" t="n"/>
      <c r="BX149" s="1" t="n"/>
      <c r="BY149" s="1" t="n"/>
      <c r="BZ149" s="1" t="n"/>
      <c r="CA149" s="1" t="n"/>
      <c r="CB149" s="1" t="n"/>
      <c r="CC149" s="1" t="n"/>
      <c r="CD149" s="1" t="n"/>
      <c r="CE149" s="1" t="n"/>
      <c r="CF149" s="1" t="n"/>
      <c r="CG149" s="1" t="n"/>
      <c r="CH149" s="1" t="n"/>
      <c r="CI149" s="1" t="n"/>
      <c r="CJ149" s="1" t="n"/>
      <c r="CK149" s="1" t="n"/>
      <c r="CL149" s="1" t="n"/>
      <c r="CM149" s="1" t="n"/>
      <c r="CN149" s="1" t="n"/>
      <c r="C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  <c r="AA150" s="1" t="n"/>
      <c r="AB150" s="1" t="n"/>
      <c r="AC150" s="1" t="n"/>
      <c r="AD150" s="1" t="n"/>
      <c r="AE150" s="1" t="n"/>
      <c r="AF150" s="1" t="n"/>
      <c r="AG150" s="1" t="n"/>
      <c r="AH150" s="1" t="n"/>
      <c r="AI150" s="1" t="n"/>
      <c r="AJ150" s="1" t="n"/>
      <c r="AK150" s="1" t="n"/>
      <c r="AL150" s="1" t="n"/>
      <c r="AM150" s="1" t="n"/>
      <c r="AN150" s="1" t="n"/>
      <c r="AO150" s="1" t="n"/>
      <c r="AP150" s="1" t="n"/>
      <c r="AQ150" s="1" t="n"/>
      <c r="AR150" s="1" t="n"/>
      <c r="AS150" s="1" t="n"/>
      <c r="AT150" s="1" t="n"/>
      <c r="AU150" s="1" t="n"/>
      <c r="AV150" s="1" t="n"/>
      <c r="AW150" s="1" t="n"/>
      <c r="AX150" s="1" t="n"/>
      <c r="AY150" s="1" t="n"/>
      <c r="AZ150" s="1" t="n"/>
      <c r="BA150" s="1" t="n"/>
      <c r="BB150" s="1" t="n"/>
      <c r="BC150" s="1" t="n"/>
      <c r="BD150" s="1" t="n"/>
      <c r="BE150" s="1" t="n"/>
      <c r="BF150" s="1" t="n"/>
      <c r="BG150" s="1" t="n"/>
      <c r="BH150" s="1" t="n"/>
      <c r="BI150" s="1" t="n"/>
      <c r="BJ150" s="1" t="n"/>
      <c r="BK150" s="1" t="n"/>
      <c r="BL150" s="1" t="n"/>
      <c r="BM150" s="1" t="n"/>
      <c r="BN150" s="1" t="n"/>
      <c r="BO150" s="1" t="n"/>
      <c r="BP150" s="1" t="n"/>
      <c r="BQ150" s="25" t="n"/>
      <c r="BR150" s="25" t="n"/>
      <c r="BS150" s="25" t="n"/>
      <c r="BT150" s="25" t="n"/>
      <c r="BU150" s="25" t="n"/>
      <c r="BV150" s="1" t="n"/>
      <c r="BW150" s="1" t="n"/>
      <c r="BX150" s="1" t="n"/>
      <c r="BY150" s="1" t="n"/>
      <c r="BZ150" s="1" t="n"/>
      <c r="CA150" s="1" t="n"/>
      <c r="CB150" s="1" t="n"/>
      <c r="CC150" s="1" t="n"/>
      <c r="CD150" s="1" t="n"/>
      <c r="CE150" s="1" t="n"/>
      <c r="CF150" s="1" t="n"/>
      <c r="CG150" s="1" t="n"/>
      <c r="CH150" s="1" t="n"/>
      <c r="CI150" s="1" t="n"/>
      <c r="CJ150" s="1" t="n"/>
      <c r="CK150" s="1" t="n"/>
      <c r="CL150" s="1" t="n"/>
      <c r="CM150" s="1" t="n"/>
      <c r="CN150" s="1" t="n"/>
      <c r="C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  <c r="AA151" s="1" t="n"/>
      <c r="AB151" s="1" t="n"/>
      <c r="AC151" s="1" t="n"/>
      <c r="AD151" s="1" t="n"/>
      <c r="AE151" s="1" t="n"/>
      <c r="AF151" s="1" t="n"/>
      <c r="AG151" s="1" t="n"/>
      <c r="AH151" s="1" t="n"/>
      <c r="AI151" s="1" t="n"/>
      <c r="AJ151" s="1" t="n"/>
      <c r="AK151" s="1" t="n"/>
      <c r="AL151" s="1" t="n"/>
      <c r="AM151" s="1" t="n"/>
      <c r="AN151" s="1" t="n"/>
      <c r="AO151" s="1" t="n"/>
      <c r="AP151" s="1" t="n"/>
      <c r="AQ151" s="1" t="n"/>
      <c r="AR151" s="1" t="n"/>
      <c r="AS151" s="1" t="n"/>
      <c r="AT151" s="1" t="n"/>
      <c r="AU151" s="1" t="n"/>
      <c r="AV151" s="1" t="n"/>
      <c r="AW151" s="1" t="n"/>
      <c r="AX151" s="1" t="n"/>
      <c r="AY151" s="1" t="n"/>
      <c r="AZ151" s="1" t="n"/>
      <c r="BA151" s="1" t="n"/>
      <c r="BB151" s="1" t="n"/>
      <c r="BC151" s="1" t="n"/>
      <c r="BD151" s="1" t="n"/>
      <c r="BE151" s="1" t="n"/>
      <c r="BF151" s="1" t="n"/>
      <c r="BG151" s="1" t="n"/>
      <c r="BH151" s="1" t="n"/>
      <c r="BI151" s="1" t="n"/>
      <c r="BJ151" s="1" t="n"/>
      <c r="BK151" s="1" t="n"/>
      <c r="BL151" s="1" t="n"/>
      <c r="BM151" s="1" t="n"/>
      <c r="BN151" s="1" t="n"/>
      <c r="BO151" s="1" t="n"/>
      <c r="BP151" s="1" t="n"/>
      <c r="BQ151" s="25" t="n"/>
      <c r="BR151" s="25" t="n"/>
      <c r="BS151" s="25" t="n"/>
      <c r="BT151" s="25" t="n"/>
      <c r="BU151" s="25" t="n"/>
      <c r="BV151" s="1" t="n"/>
      <c r="BW151" s="1" t="n"/>
      <c r="BX151" s="1" t="n"/>
      <c r="BY151" s="1" t="n"/>
      <c r="BZ151" s="1" t="n"/>
      <c r="CA151" s="1" t="n"/>
      <c r="CB151" s="1" t="n"/>
      <c r="CC151" s="1" t="n"/>
      <c r="CD151" s="1" t="n"/>
      <c r="CE151" s="1" t="n"/>
      <c r="CF151" s="1" t="n"/>
      <c r="CG151" s="1" t="n"/>
      <c r="CH151" s="1" t="n"/>
      <c r="CI151" s="1" t="n"/>
      <c r="CJ151" s="1" t="n"/>
      <c r="CK151" s="1" t="n"/>
      <c r="CL151" s="1" t="n"/>
      <c r="CM151" s="1" t="n"/>
      <c r="CN151" s="1" t="n"/>
      <c r="C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  <c r="AA152" s="1" t="n"/>
      <c r="AB152" s="1" t="n"/>
      <c r="AC152" s="1" t="n"/>
      <c r="AD152" s="1" t="n"/>
      <c r="AE152" s="1" t="n"/>
      <c r="AF152" s="1" t="n"/>
      <c r="AG152" s="1" t="n"/>
      <c r="AH152" s="1" t="n"/>
      <c r="AI152" s="1" t="n"/>
      <c r="AJ152" s="1" t="n"/>
      <c r="AK152" s="1" t="n"/>
      <c r="AL152" s="1" t="n"/>
      <c r="AM152" s="1" t="n"/>
      <c r="AN152" s="1" t="n"/>
      <c r="AO152" s="1" t="n"/>
      <c r="AP152" s="1" t="n"/>
      <c r="AQ152" s="1" t="n"/>
      <c r="AR152" s="1" t="n"/>
      <c r="AS152" s="1" t="n"/>
      <c r="AT152" s="1" t="n"/>
      <c r="AU152" s="1" t="n"/>
      <c r="AV152" s="1" t="n"/>
      <c r="AW152" s="1" t="n"/>
      <c r="AX152" s="1" t="n"/>
      <c r="AY152" s="1" t="n"/>
      <c r="AZ152" s="1" t="n"/>
      <c r="BA152" s="1" t="n"/>
      <c r="BB152" s="1" t="n"/>
      <c r="BC152" s="1" t="n"/>
      <c r="BD152" s="1" t="n"/>
      <c r="BE152" s="1" t="n"/>
      <c r="BF152" s="1" t="n"/>
      <c r="BG152" s="1" t="n"/>
      <c r="BH152" s="1" t="n"/>
      <c r="BI152" s="1" t="n"/>
      <c r="BJ152" s="1" t="n"/>
      <c r="BK152" s="1" t="n"/>
      <c r="BL152" s="1" t="n"/>
      <c r="BM152" s="1" t="n"/>
      <c r="BN152" s="1" t="n"/>
      <c r="BO152" s="1" t="n"/>
      <c r="BP152" s="1" t="n"/>
      <c r="BQ152" s="25" t="n"/>
      <c r="BR152" s="25" t="n"/>
      <c r="BS152" s="25" t="n"/>
      <c r="BT152" s="25" t="n"/>
      <c r="BU152" s="25" t="n"/>
      <c r="BV152" s="1" t="n"/>
      <c r="BW152" s="1" t="n"/>
      <c r="BX152" s="1" t="n"/>
      <c r="BY152" s="1" t="n"/>
      <c r="BZ152" s="1" t="n"/>
      <c r="CA152" s="1" t="n"/>
      <c r="CB152" s="1" t="n"/>
      <c r="CC152" s="1" t="n"/>
      <c r="CD152" s="1" t="n"/>
      <c r="CE152" s="1" t="n"/>
      <c r="CF152" s="1" t="n"/>
      <c r="CG152" s="1" t="n"/>
      <c r="CH152" s="1" t="n"/>
      <c r="CI152" s="1" t="n"/>
      <c r="CJ152" s="1" t="n"/>
      <c r="CK152" s="1" t="n"/>
      <c r="CL152" s="1" t="n"/>
      <c r="CM152" s="1" t="n"/>
      <c r="CN152" s="1" t="n"/>
      <c r="C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  <c r="AA153" s="1" t="n"/>
      <c r="AB153" s="1" t="n"/>
      <c r="AC153" s="1" t="n"/>
      <c r="AD153" s="1" t="n"/>
      <c r="AE153" s="1" t="n"/>
      <c r="AF153" s="1" t="n"/>
      <c r="AG153" s="1" t="n"/>
      <c r="AH153" s="1" t="n"/>
      <c r="AI153" s="1" t="n"/>
      <c r="AJ153" s="1" t="n"/>
      <c r="AK153" s="1" t="n"/>
      <c r="AL153" s="1" t="n"/>
      <c r="AM153" s="1" t="n"/>
      <c r="AN153" s="1" t="n"/>
      <c r="AO153" s="1" t="n"/>
      <c r="AP153" s="1" t="n"/>
      <c r="AQ153" s="1" t="n"/>
      <c r="AR153" s="1" t="n"/>
      <c r="AS153" s="1" t="n"/>
      <c r="AT153" s="1" t="n"/>
      <c r="AU153" s="1" t="n"/>
      <c r="AV153" s="1" t="n"/>
      <c r="AW153" s="1" t="n"/>
      <c r="AX153" s="1" t="n"/>
      <c r="AY153" s="1" t="n"/>
      <c r="AZ153" s="1" t="n"/>
      <c r="BA153" s="1" t="n"/>
      <c r="BB153" s="1" t="n"/>
      <c r="BC153" s="1" t="n"/>
      <c r="BD153" s="1" t="n"/>
      <c r="BE153" s="1" t="n"/>
      <c r="BF153" s="1" t="n"/>
      <c r="BG153" s="1" t="n"/>
      <c r="BH153" s="1" t="n"/>
      <c r="BI153" s="1" t="n"/>
      <c r="BJ153" s="1" t="n"/>
      <c r="BK153" s="1" t="n"/>
      <c r="BL153" s="1" t="n"/>
      <c r="BM153" s="1" t="n"/>
      <c r="BN153" s="1" t="n"/>
      <c r="BO153" s="1" t="n"/>
      <c r="BP153" s="1" t="n"/>
      <c r="BQ153" s="25" t="n"/>
      <c r="BR153" s="25" t="n"/>
      <c r="BS153" s="25" t="n"/>
      <c r="BT153" s="25" t="n"/>
      <c r="BU153" s="25" t="n"/>
      <c r="BV153" s="1" t="n"/>
      <c r="BW153" s="1" t="n"/>
      <c r="BX153" s="1" t="n"/>
      <c r="BY153" s="1" t="n"/>
      <c r="BZ153" s="1" t="n"/>
      <c r="CA153" s="1" t="n"/>
      <c r="CB153" s="1" t="n"/>
      <c r="CC153" s="1" t="n"/>
      <c r="CD153" s="1" t="n"/>
      <c r="CE153" s="1" t="n"/>
      <c r="CF153" s="1" t="n"/>
      <c r="CG153" s="1" t="n"/>
      <c r="CH153" s="1" t="n"/>
      <c r="CI153" s="1" t="n"/>
      <c r="CJ153" s="1" t="n"/>
      <c r="CK153" s="1" t="n"/>
      <c r="CL153" s="1" t="n"/>
      <c r="CM153" s="1" t="n"/>
      <c r="CN153" s="1" t="n"/>
      <c r="CO153" s="1" t="n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13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3" t="n"/>
      <c r="BK2" s="3" t="n"/>
      <c r="BL2" s="3" t="n"/>
      <c r="BM2" s="3" t="n"/>
      <c r="BN2" s="3" t="n"/>
      <c r="BO2" s="3" t="n"/>
      <c r="BP2" s="3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3" t="n"/>
      <c r="BK3" s="3" t="n"/>
      <c r="BL3" s="3" t="n"/>
      <c r="BM3" s="3" t="n"/>
      <c r="BN3" s="3" t="n"/>
      <c r="BO3" s="3" t="n"/>
      <c r="BP3" s="3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</row>
    <row r="4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509" t="n"/>
      <c r="BO4" s="509" t="n"/>
      <c r="BP4" s="509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</row>
    <row r="5">
      <c r="A5" s="1" t="n"/>
      <c r="B5" s="1" t="n"/>
      <c r="C5" s="1" t="n"/>
      <c r="D5" s="1" t="n"/>
      <c r="E5" s="284" t="inlineStr">
        <is>
          <t>УТВЕРЖДЕНО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351" t="n"/>
      <c r="R5" s="2351" t="n"/>
      <c r="S5" s="2351" t="n"/>
      <c r="T5" s="2351" t="n"/>
      <c r="U5" s="2351" t="n"/>
      <c r="V5" s="2351" t="n"/>
      <c r="W5" s="2351" t="n"/>
      <c r="X5" s="527" t="inlineStr">
        <is>
          <t>УЧЕБНЫЙ ПЛАН</t>
        </is>
      </c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2351" t="n"/>
      <c r="AS5" s="2351" t="n"/>
      <c r="AT5" s="2351" t="n"/>
      <c r="AU5" s="2351" t="n"/>
      <c r="AV5" s="4" t="n"/>
      <c r="AW5" s="4" t="n"/>
      <c r="AX5" s="8" t="n"/>
      <c r="AY5" s="8" t="n"/>
      <c r="AZ5" s="9" t="n"/>
      <c r="BA5" s="9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8" t="n"/>
      <c r="BL5" s="8" t="n"/>
      <c r="BM5" s="10" t="n"/>
      <c r="BN5" s="10" t="n"/>
      <c r="BO5" s="10" t="n"/>
      <c r="BP5" s="1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</row>
    <row r="6">
      <c r="A6" s="1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31" t="n"/>
      <c r="S6" s="31" t="n"/>
      <c r="T6" s="31" t="n"/>
      <c r="U6" s="31" t="n"/>
      <c r="V6" s="15" t="n"/>
      <c r="W6" s="8" t="n"/>
      <c r="X6" s="4511" t="n"/>
      <c r="Y6" s="4511" t="n"/>
      <c r="Z6" s="4511" t="n"/>
      <c r="AA6" s="4511" t="n"/>
      <c r="AB6" s="4511" t="n"/>
      <c r="AC6" s="4511" t="n"/>
      <c r="AD6" s="4511" t="n"/>
      <c r="AE6" s="4511" t="n"/>
      <c r="AF6" s="4511" t="n"/>
      <c r="AG6" s="4511" t="n"/>
      <c r="AH6" s="4511" t="n"/>
      <c r="AI6" s="4511" t="n"/>
      <c r="AJ6" s="4511" t="n"/>
      <c r="AK6" s="4511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1" t="n"/>
      <c r="AW6" s="18" t="inlineStr">
        <is>
          <t>Степень: Магистр</t>
        </is>
      </c>
      <c r="AX6" s="18" t="n"/>
      <c r="AY6" s="18" t="n"/>
      <c r="AZ6" s="18" t="n"/>
      <c r="BA6" s="18" t="n"/>
      <c r="BB6" s="18" t="n"/>
      <c r="BC6" s="18" t="n"/>
      <c r="BD6" s="18" t="n"/>
      <c r="BE6" s="18" t="n"/>
      <c r="BF6" s="18" t="n"/>
      <c r="BG6" s="1" t="n"/>
      <c r="BH6" s="1" t="n"/>
      <c r="BI6" s="1" t="n"/>
      <c r="BJ6" s="1" t="n"/>
      <c r="BK6" s="97" t="n"/>
      <c r="BL6" s="9" t="n"/>
      <c r="BM6" s="10" t="n"/>
      <c r="BN6" s="10" t="n"/>
      <c r="BO6" s="10" t="n"/>
      <c r="BP6" s="1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</row>
    <row r="7">
      <c r="A7" s="1" t="n"/>
      <c r="B7" s="1" t="n"/>
      <c r="C7" s="1" t="n"/>
      <c r="D7" s="1" t="n"/>
      <c r="E7" s="284" t="inlineStr">
        <is>
          <t>И.В. Войтовым</t>
        </is>
      </c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1" t="n"/>
      <c r="S7" s="1" t="n"/>
      <c r="T7" s="20" t="inlineStr">
        <is>
          <t>Специальность:</t>
        </is>
      </c>
      <c r="U7" s="1" t="n"/>
      <c r="V7" s="1" t="n"/>
      <c r="W7" s="1" t="n"/>
      <c r="X7" s="1" t="n"/>
      <c r="Y7" s="1" t="n"/>
      <c r="Z7" s="1" t="n"/>
      <c r="AA7" s="1" t="n"/>
      <c r="AB7" s="1" t="n"/>
      <c r="AC7" s="1454" t="inlineStr">
        <is>
          <t>7-06-0722-02 Производство и переработка полимеров и композитов</t>
        </is>
      </c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21" t="n"/>
      <c r="AX7" s="21" t="n"/>
      <c r="AY7" s="21" t="n"/>
      <c r="AZ7" s="21" t="n"/>
      <c r="BA7" s="21" t="n"/>
      <c r="BB7" s="21" t="n"/>
      <c r="BC7" s="21" t="n"/>
      <c r="BD7" s="21" t="n"/>
      <c r="BE7" s="21" t="n"/>
      <c r="BF7" s="21" t="n"/>
      <c r="BG7" s="1" t="n"/>
      <c r="BH7" s="1" t="n"/>
      <c r="BI7" s="1" t="n"/>
      <c r="BJ7" s="1" t="n"/>
      <c r="BK7" s="94" t="n"/>
      <c r="BL7" s="9" t="n"/>
      <c r="BM7" s="10" t="n"/>
      <c r="BN7" s="10" t="n"/>
      <c r="BO7" s="10" t="n"/>
      <c r="BP7" s="1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</row>
    <row r="8">
      <c r="A8" s="1" t="n"/>
      <c r="B8" s="1" t="n"/>
      <c r="C8" s="1" t="n"/>
      <c r="D8" s="1" t="n"/>
      <c r="E8" s="284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786" t="n"/>
      <c r="S8" s="2358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3" t="inlineStr">
        <is>
          <t xml:space="preserve">Срок обучения: </t>
        </is>
      </c>
      <c r="AX8" s="23" t="n"/>
      <c r="AY8" s="23" t="n"/>
      <c r="AZ8" s="23" t="n"/>
      <c r="BA8" s="23" t="n"/>
      <c r="BB8" s="23" t="n"/>
      <c r="BC8" s="24" t="inlineStr">
        <is>
          <t>1  год</t>
        </is>
      </c>
      <c r="BD8" s="24" t="n"/>
      <c r="BE8" s="529" t="n"/>
      <c r="BF8" s="24" t="n"/>
      <c r="BG8" s="1" t="n"/>
      <c r="BH8" s="1" t="n"/>
      <c r="BI8" s="1" t="n"/>
      <c r="BJ8" s="1" t="n"/>
      <c r="BK8" s="91" t="n"/>
      <c r="BL8" s="10" t="n"/>
      <c r="BM8" s="10" t="n"/>
      <c r="BN8" s="10" t="n"/>
      <c r="BO8" s="10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</row>
    <row r="9">
      <c r="A9" s="1" t="n"/>
      <c r="B9" s="1" t="n"/>
      <c r="C9" s="1" t="n"/>
      <c r="D9" s="1" t="n"/>
      <c r="E9" s="284" t="inlineStr">
        <is>
          <t>03.05.2023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293" t="n"/>
      <c r="S9" s="293" t="n"/>
      <c r="T9" s="293" t="n"/>
      <c r="U9" s="275" t="n"/>
      <c r="V9" s="275" t="n"/>
      <c r="W9" s="275" t="n"/>
      <c r="X9" s="275" t="n"/>
      <c r="Y9" s="275" t="n"/>
      <c r="Z9" s="275" t="n"/>
      <c r="AA9" s="275" t="n"/>
      <c r="AB9" s="275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29" t="n"/>
      <c r="AX9" s="29" t="n"/>
      <c r="AY9" s="29" t="n"/>
      <c r="AZ9" s="29" t="n"/>
      <c r="BA9" s="29" t="n"/>
      <c r="BB9" s="29" t="n"/>
      <c r="BC9" s="29" t="n"/>
      <c r="BD9" s="29" t="n"/>
      <c r="BE9" s="30" t="n"/>
      <c r="BF9" s="24" t="n"/>
      <c r="BG9" s="25" t="n"/>
      <c r="BH9" s="25" t="n"/>
      <c r="BI9" s="25" t="n"/>
      <c r="BJ9" s="25" t="n"/>
      <c r="BK9" s="90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</row>
    <row r="10">
      <c r="A10" s="1" t="n"/>
      <c r="B10" s="1" t="n"/>
      <c r="C10" s="1" t="n"/>
      <c r="D10" s="1" t="n"/>
      <c r="E10" s="3" t="n"/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31" t="n"/>
      <c r="R10" s="31" t="n"/>
      <c r="S10" s="31" t="n"/>
      <c r="T10" s="31" t="n"/>
      <c r="U10" s="31" t="n"/>
      <c r="V10" s="9" t="n"/>
      <c r="W10" s="31" t="n"/>
      <c r="X10" s="31" t="n"/>
      <c r="Y10" s="31" t="n"/>
      <c r="Z10" s="31" t="n"/>
      <c r="AA10" s="31" t="n"/>
      <c r="AB10" s="16" t="n"/>
      <c r="AC10" s="31" t="n"/>
      <c r="AD10" s="295" t="n"/>
      <c r="AE10" s="295" t="n"/>
      <c r="AF10" s="295" t="n"/>
      <c r="AG10" s="295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1" t="n"/>
      <c r="AW10" s="18" t="inlineStr">
        <is>
          <t xml:space="preserve">Форма получения образования: </t>
        </is>
      </c>
      <c r="AX10" s="18" t="n"/>
      <c r="AY10" s="18" t="n"/>
      <c r="AZ10" s="18" t="n"/>
      <c r="BA10" s="18" t="n"/>
      <c r="BB10" s="18" t="n"/>
      <c r="BC10" s="18" t="n"/>
      <c r="BD10" s="18" t="n"/>
      <c r="BE10" s="18" t="n"/>
      <c r="BF10" s="18" t="n"/>
      <c r="BG10" s="25" t="n"/>
      <c r="BH10" s="25" t="n"/>
      <c r="BI10" s="25" t="n"/>
      <c r="BJ10" s="25" t="n"/>
      <c r="BK10" s="97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</row>
    <row r="11">
      <c r="A11" s="224" t="n"/>
      <c r="B11" s="299" t="n"/>
      <c r="C11" s="299" t="n"/>
      <c r="D11" s="299" t="n"/>
      <c r="E11" s="3" t="inlineStr">
        <is>
          <t>Регистрационный № 06-07-047/уч.</t>
        </is>
      </c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24" t="n"/>
      <c r="U11" s="224" t="n"/>
      <c r="V11" s="243" t="n"/>
      <c r="W11" s="224" t="n"/>
      <c r="X11" s="224" t="n"/>
      <c r="Y11" s="224" t="n"/>
      <c r="Z11" s="224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1" t="n"/>
      <c r="AW11" s="37" t="inlineStr">
        <is>
          <t>очная (дневная)</t>
        </is>
      </c>
      <c r="AX11" s="37" t="n"/>
      <c r="AY11" s="37" t="n"/>
      <c r="AZ11" s="37" t="n"/>
      <c r="BA11" s="30" t="n"/>
      <c r="BB11" s="30" t="n"/>
      <c r="BC11" s="30" t="n"/>
      <c r="BD11" s="30" t="n"/>
      <c r="BE11" s="30" t="n"/>
      <c r="BF11" s="30" t="n"/>
      <c r="BG11" s="25" t="n"/>
      <c r="BH11" s="25" t="n"/>
      <c r="BI11" s="25" t="n"/>
      <c r="BJ11" s="25" t="n"/>
      <c r="BK11" s="296" t="n"/>
      <c r="BL11" s="1" t="n"/>
      <c r="BM11" s="1" t="n"/>
      <c r="BN11" s="1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</row>
    <row r="12">
      <c r="A12" s="1" t="n"/>
      <c r="B12" s="284" t="n"/>
      <c r="C12" s="284" t="n"/>
      <c r="D12" s="284" t="n"/>
      <c r="E12" s="284" t="n"/>
      <c r="F12" s="284" t="n"/>
      <c r="G12" s="284" t="n"/>
      <c r="H12" s="284" t="n"/>
      <c r="I12" s="284" t="n"/>
      <c r="J12" s="284" t="n"/>
      <c r="K12" s="284" t="n"/>
      <c r="L12" s="284" t="n"/>
      <c r="M12" s="1702" t="n"/>
      <c r="N12" s="299" t="n"/>
      <c r="O12" s="299" t="n"/>
      <c r="P12" s="299" t="n"/>
      <c r="Q12" s="299" t="n"/>
      <c r="R12" s="299" t="n"/>
      <c r="S12" s="299" t="n"/>
      <c r="T12" s="224" t="n"/>
      <c r="U12" s="224" t="n"/>
      <c r="V12" s="243" t="n"/>
      <c r="W12" s="224" t="n"/>
      <c r="X12" s="224" t="n"/>
      <c r="Y12" s="224" t="n"/>
      <c r="Z12" s="224" t="n"/>
      <c r="AA12" s="224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224" t="n"/>
      <c r="AO12" s="224" t="n"/>
      <c r="AP12" s="224" t="n"/>
      <c r="AQ12" s="224" t="n"/>
      <c r="AR12" s="224" t="n"/>
      <c r="AS12" s="224" t="n"/>
      <c r="AT12" s="224" t="n"/>
      <c r="AU12" s="224" t="n"/>
      <c r="AV12" s="224" t="n"/>
      <c r="AW12" s="224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32" t="n"/>
      <c r="BL12" s="1" t="n"/>
      <c r="BM12" s="1" t="n"/>
      <c r="BN12" s="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</row>
    <row r="13">
      <c r="A13" s="19" t="n"/>
      <c r="B13" s="19" t="n"/>
      <c r="C13" s="19" t="n"/>
      <c r="D13" s="19" t="n"/>
      <c r="E13" s="19" t="n"/>
      <c r="F13" s="19" t="n"/>
      <c r="G13" s="19" t="n"/>
      <c r="H13" s="19" t="inlineStr">
        <is>
          <t>I. График образовательного процесса</t>
        </is>
      </c>
      <c r="I13" s="19" t="n"/>
      <c r="J13" s="19" t="n"/>
      <c r="K13" s="19" t="n"/>
      <c r="L13" s="19" t="n"/>
      <c r="M13" s="19" t="n"/>
      <c r="N13" s="19" t="n"/>
      <c r="O13" s="19" t="n"/>
      <c r="P13" s="19" t="n"/>
      <c r="Q13" s="19" t="n"/>
      <c r="R13" s="19" t="n"/>
      <c r="S13" s="19" t="n"/>
      <c r="T13" s="19" t="n"/>
      <c r="U13" s="19" t="n"/>
      <c r="V13" s="19" t="n"/>
      <c r="W13" s="19" t="n"/>
      <c r="X13" s="19" t="n"/>
      <c r="Y13" s="19" t="n"/>
      <c r="Z13" s="19" t="n"/>
      <c r="AA13" s="19" t="n"/>
      <c r="AB13" s="19" t="n"/>
      <c r="AC13" s="19" t="n"/>
      <c r="AD13" s="19" t="n"/>
      <c r="AE13" s="19" t="n"/>
      <c r="AF13" s="19" t="n"/>
      <c r="AG13" s="19" t="n"/>
      <c r="AH13" s="19" t="n"/>
      <c r="AI13" s="19" t="n"/>
      <c r="AJ13" s="19" t="n"/>
      <c r="AK13" s="42" t="n"/>
      <c r="AL13" s="42" t="n"/>
      <c r="AM13" s="42" t="n"/>
      <c r="AN13" s="42" t="n"/>
      <c r="AO13" s="42" t="n"/>
      <c r="AP13" s="42" t="n"/>
      <c r="AQ13" s="42" t="n"/>
      <c r="AR13" s="42" t="n"/>
      <c r="AS13" s="42" t="n"/>
      <c r="AT13" s="41" t="n"/>
      <c r="AU13" s="41" t="n"/>
      <c r="AV13" s="46" t="n"/>
      <c r="AW13" s="46" t="n"/>
      <c r="AX13" s="46" t="n"/>
      <c r="AY13" s="46" t="n"/>
      <c r="AZ13" s="46" t="n"/>
      <c r="BA13" s="46" t="n"/>
      <c r="BB13" s="46" t="n"/>
      <c r="BC13" s="46" t="n"/>
      <c r="BD13" s="46" t="n"/>
      <c r="BE13" s="46" t="inlineStr">
        <is>
          <t>II. Сводные данные по бюджету времени (в неделях)</t>
        </is>
      </c>
      <c r="BF13" s="41" t="n"/>
      <c r="BG13" s="41" t="n"/>
      <c r="BH13" s="41" t="n"/>
      <c r="BI13" s="41" t="n"/>
      <c r="BJ13" s="41" t="n"/>
      <c r="BK13" s="41" t="n"/>
      <c r="BL13" s="41" t="n"/>
      <c r="BM13" s="41" t="n"/>
      <c r="BN13" s="41" t="n"/>
      <c r="BO13" s="4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</row>
    <row r="14">
      <c r="A14" s="1407" t="inlineStr">
        <is>
          <t>КУРСЫ</t>
        </is>
      </c>
      <c r="B14" s="1710" t="inlineStr">
        <is>
          <t>сентябрь</t>
        </is>
      </c>
      <c r="C14" s="50" t="n"/>
      <c r="D14" s="50" t="n"/>
      <c r="E14" s="51" t="n"/>
      <c r="F14" s="1711" t="n"/>
      <c r="G14" s="1712" t="inlineStr">
        <is>
          <t>октябрь</t>
        </is>
      </c>
      <c r="H14" s="50" t="n"/>
      <c r="I14" s="51" t="n"/>
      <c r="J14" s="1713" t="n"/>
      <c r="K14" s="1712" t="inlineStr">
        <is>
          <t>ноябрь</t>
        </is>
      </c>
      <c r="L14" s="50" t="n"/>
      <c r="M14" s="50" t="n"/>
      <c r="N14" s="51" t="n"/>
      <c r="O14" s="1712" t="inlineStr">
        <is>
          <t>декабрь</t>
        </is>
      </c>
      <c r="P14" s="50" t="n"/>
      <c r="Q14" s="50" t="n"/>
      <c r="R14" s="51" t="n"/>
      <c r="S14" s="1713" t="n"/>
      <c r="T14" s="1712" t="inlineStr">
        <is>
          <t>январь</t>
        </is>
      </c>
      <c r="U14" s="50" t="n"/>
      <c r="V14" s="51" t="n"/>
      <c r="W14" s="1714" t="n"/>
      <c r="X14" s="1712" t="inlineStr">
        <is>
          <t>февраль</t>
        </is>
      </c>
      <c r="Y14" s="50" t="n"/>
      <c r="Z14" s="51" t="n"/>
      <c r="AA14" s="1714" t="n"/>
      <c r="AB14" s="1712" t="inlineStr">
        <is>
          <t>март</t>
        </is>
      </c>
      <c r="AC14" s="50" t="n"/>
      <c r="AD14" s="50" t="n"/>
      <c r="AE14" s="51" t="n"/>
      <c r="AF14" s="1714" t="n"/>
      <c r="AG14" s="1712" t="inlineStr">
        <is>
          <t>апрель</t>
        </is>
      </c>
      <c r="AH14" s="50" t="n"/>
      <c r="AI14" s="51" t="n"/>
      <c r="AJ14" s="1714" t="n"/>
      <c r="AK14" s="1712" t="inlineStr">
        <is>
          <t>май</t>
        </is>
      </c>
      <c r="AL14" s="50" t="n"/>
      <c r="AM14" s="50" t="n"/>
      <c r="AN14" s="51" t="n"/>
      <c r="AO14" s="1712" t="inlineStr">
        <is>
          <t>июнь</t>
        </is>
      </c>
      <c r="AP14" s="50" t="n"/>
      <c r="AQ14" s="50" t="n"/>
      <c r="AR14" s="51" t="n"/>
      <c r="AS14" s="1711" t="n"/>
      <c r="AT14" s="53" t="n"/>
      <c r="AU14" s="1712" t="inlineStr">
        <is>
          <t>июль</t>
        </is>
      </c>
      <c r="AV14" s="50" t="n"/>
      <c r="AW14" s="51" t="n"/>
      <c r="AX14" s="1711" t="n"/>
      <c r="AY14" s="2447" t="inlineStr">
        <is>
          <t>август</t>
        </is>
      </c>
      <c r="AZ14" s="123" t="n"/>
      <c r="BA14" s="123" t="n"/>
      <c r="BB14" s="124" t="n"/>
      <c r="BC14" s="56" t="inlineStr">
        <is>
          <t>Теоретическое обучение</t>
        </is>
      </c>
      <c r="BD14" s="57" t="inlineStr">
        <is>
          <t>Экзаменационные сессии</t>
        </is>
      </c>
      <c r="BE14" s="57" t="inlineStr">
        <is>
          <t>Производственные практики</t>
        </is>
      </c>
      <c r="BF14" s="57" t="inlineStr">
        <is>
          <t>Магистерская диссертация</t>
        </is>
      </c>
      <c r="BG14" s="57" t="inlineStr">
        <is>
          <t>Итоговая аттестация</t>
        </is>
      </c>
      <c r="BH14" s="57" t="inlineStr">
        <is>
          <t>Каникулы</t>
        </is>
      </c>
      <c r="BI14" s="58" t="inlineStr">
        <is>
          <t>Всего</t>
        </is>
      </c>
      <c r="BJ14" s="247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</row>
    <row r="15">
      <c r="A15" s="307" t="n"/>
      <c r="B15" s="916" t="n">
        <v>1</v>
      </c>
      <c r="C15" s="309" t="n">
        <v>8</v>
      </c>
      <c r="D15" s="309" t="n">
        <v>15</v>
      </c>
      <c r="E15" s="309" t="n">
        <v>22</v>
      </c>
      <c r="F15" s="310" t="n">
        <v>29</v>
      </c>
      <c r="G15" s="309" t="n">
        <v>6</v>
      </c>
      <c r="H15" s="309" t="n">
        <v>13</v>
      </c>
      <c r="I15" s="309" t="n">
        <v>20</v>
      </c>
      <c r="J15" s="311" t="n">
        <v>27</v>
      </c>
      <c r="K15" s="309" t="n">
        <v>3</v>
      </c>
      <c r="L15" s="309" t="n">
        <v>10</v>
      </c>
      <c r="M15" s="309" t="n">
        <v>17</v>
      </c>
      <c r="N15" s="309" t="n">
        <v>24</v>
      </c>
      <c r="O15" s="309" t="n">
        <v>1</v>
      </c>
      <c r="P15" s="309" t="n">
        <v>8</v>
      </c>
      <c r="Q15" s="309" t="n">
        <v>15</v>
      </c>
      <c r="R15" s="309" t="n">
        <v>22</v>
      </c>
      <c r="S15" s="311" t="n">
        <v>29</v>
      </c>
      <c r="T15" s="309" t="n">
        <v>5</v>
      </c>
      <c r="U15" s="309" t="n">
        <v>12</v>
      </c>
      <c r="V15" s="309" t="n">
        <v>19</v>
      </c>
      <c r="W15" s="310" t="n">
        <v>26</v>
      </c>
      <c r="X15" s="309" t="n">
        <v>2</v>
      </c>
      <c r="Y15" s="309" t="n">
        <v>9</v>
      </c>
      <c r="Z15" s="309" t="n">
        <v>16</v>
      </c>
      <c r="AA15" s="310" t="n">
        <v>23</v>
      </c>
      <c r="AB15" s="309" t="n">
        <v>2</v>
      </c>
      <c r="AC15" s="309" t="n">
        <v>9</v>
      </c>
      <c r="AD15" s="309" t="n">
        <v>16</v>
      </c>
      <c r="AE15" s="309" t="n">
        <v>23</v>
      </c>
      <c r="AF15" s="310" t="n">
        <v>30</v>
      </c>
      <c r="AG15" s="309" t="n">
        <v>6</v>
      </c>
      <c r="AH15" s="309" t="n">
        <v>13</v>
      </c>
      <c r="AI15" s="309" t="n">
        <v>20</v>
      </c>
      <c r="AJ15" s="310" t="n">
        <v>27</v>
      </c>
      <c r="AK15" s="309" t="n">
        <v>4</v>
      </c>
      <c r="AL15" s="309" t="n">
        <v>11</v>
      </c>
      <c r="AM15" s="309" t="n">
        <v>18</v>
      </c>
      <c r="AN15" s="309" t="n">
        <v>25</v>
      </c>
      <c r="AO15" s="309" t="n">
        <v>1</v>
      </c>
      <c r="AP15" s="309" t="n">
        <v>8</v>
      </c>
      <c r="AQ15" s="309" t="n">
        <v>15</v>
      </c>
      <c r="AR15" s="309" t="n">
        <v>22</v>
      </c>
      <c r="AS15" s="311" t="n">
        <v>29</v>
      </c>
      <c r="AT15" s="141" t="n"/>
      <c r="AU15" s="3303" t="n">
        <v>6</v>
      </c>
      <c r="AV15" s="3303" t="n">
        <v>13</v>
      </c>
      <c r="AW15" s="3303" t="n">
        <v>20</v>
      </c>
      <c r="AX15" s="311" t="n">
        <v>27</v>
      </c>
      <c r="AY15" s="311" t="n">
        <v>3</v>
      </c>
      <c r="AZ15" s="311" t="n">
        <v>10</v>
      </c>
      <c r="BA15" s="311" t="n">
        <v>17</v>
      </c>
      <c r="BB15" s="4512" t="n">
        <v>24</v>
      </c>
      <c r="BC15" s="59" t="n"/>
      <c r="BD15" s="64" t="n"/>
      <c r="BE15" s="64" t="n"/>
      <c r="BF15" s="64" t="n"/>
      <c r="BG15" s="64" t="n"/>
      <c r="BH15" s="64" t="n"/>
      <c r="BI15" s="65" t="n"/>
      <c r="BJ15" s="25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</row>
    <row r="16">
      <c r="A16" s="307" t="n"/>
      <c r="B16" s="918" t="n">
        <v>7</v>
      </c>
      <c r="C16" s="316" t="n">
        <v>14</v>
      </c>
      <c r="D16" s="316" t="n">
        <v>21</v>
      </c>
      <c r="E16" s="316" t="n">
        <v>28</v>
      </c>
      <c r="F16" s="316" t="n">
        <v>5</v>
      </c>
      <c r="G16" s="316" t="n">
        <v>12</v>
      </c>
      <c r="H16" s="316" t="n">
        <v>19</v>
      </c>
      <c r="I16" s="316" t="n">
        <v>26</v>
      </c>
      <c r="J16" s="316" t="n">
        <v>2</v>
      </c>
      <c r="K16" s="316" t="n">
        <v>9</v>
      </c>
      <c r="L16" s="316" t="n">
        <v>16</v>
      </c>
      <c r="M16" s="316" t="n">
        <v>23</v>
      </c>
      <c r="N16" s="316" t="n">
        <v>30</v>
      </c>
      <c r="O16" s="316" t="n">
        <v>7</v>
      </c>
      <c r="P16" s="316" t="n">
        <v>14</v>
      </c>
      <c r="Q16" s="316" t="n">
        <v>21</v>
      </c>
      <c r="R16" s="316" t="n">
        <v>28</v>
      </c>
      <c r="S16" s="316" t="n">
        <v>4</v>
      </c>
      <c r="T16" s="316" t="n">
        <v>11</v>
      </c>
      <c r="U16" s="316" t="n">
        <v>18</v>
      </c>
      <c r="V16" s="316" t="n">
        <v>25</v>
      </c>
      <c r="W16" s="316" t="n">
        <v>1</v>
      </c>
      <c r="X16" s="316" t="n">
        <v>8</v>
      </c>
      <c r="Y16" s="316" t="n">
        <v>15</v>
      </c>
      <c r="Z16" s="316" t="n">
        <v>22</v>
      </c>
      <c r="AA16" s="316" t="n">
        <v>1</v>
      </c>
      <c r="AB16" s="316" t="n">
        <v>8</v>
      </c>
      <c r="AC16" s="316" t="n">
        <v>15</v>
      </c>
      <c r="AD16" s="316" t="n">
        <v>22</v>
      </c>
      <c r="AE16" s="316" t="n">
        <v>29</v>
      </c>
      <c r="AF16" s="316" t="n">
        <v>5</v>
      </c>
      <c r="AG16" s="316" t="n">
        <v>12</v>
      </c>
      <c r="AH16" s="316" t="n">
        <v>19</v>
      </c>
      <c r="AI16" s="316" t="n">
        <v>26</v>
      </c>
      <c r="AJ16" s="316" t="n">
        <v>3</v>
      </c>
      <c r="AK16" s="316" t="n">
        <v>10</v>
      </c>
      <c r="AL16" s="316" t="n">
        <v>17</v>
      </c>
      <c r="AM16" s="316" t="n">
        <v>24</v>
      </c>
      <c r="AN16" s="316" t="n">
        <v>31</v>
      </c>
      <c r="AO16" s="316" t="n">
        <v>7</v>
      </c>
      <c r="AP16" s="316" t="n">
        <v>14</v>
      </c>
      <c r="AQ16" s="316" t="n">
        <v>21</v>
      </c>
      <c r="AR16" s="316" t="n">
        <v>28</v>
      </c>
      <c r="AS16" s="316" t="n">
        <v>5</v>
      </c>
      <c r="AT16" s="317" t="n"/>
      <c r="AU16" s="316" t="n">
        <v>12</v>
      </c>
      <c r="AV16" s="316" t="n">
        <v>19</v>
      </c>
      <c r="AW16" s="316" t="n">
        <v>26</v>
      </c>
      <c r="AX16" s="316" t="n">
        <v>2</v>
      </c>
      <c r="AY16" s="316" t="n">
        <v>9</v>
      </c>
      <c r="AZ16" s="316" t="n">
        <v>16</v>
      </c>
      <c r="BA16" s="316" t="n">
        <v>23</v>
      </c>
      <c r="BB16" s="2455" t="n">
        <v>31</v>
      </c>
      <c r="BC16" s="59" t="n"/>
      <c r="BD16" s="64" t="n"/>
      <c r="BE16" s="64" t="n"/>
      <c r="BF16" s="64" t="n"/>
      <c r="BG16" s="64" t="n"/>
      <c r="BH16" s="64" t="n"/>
      <c r="BI16" s="65" t="n"/>
      <c r="BJ16" s="25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</row>
    <row r="17">
      <c r="A17" s="320" t="n"/>
      <c r="B17" s="3629" t="n">
        <v>1</v>
      </c>
      <c r="C17" s="2974">
        <f>B17+1</f>
        <v/>
      </c>
      <c r="D17" s="2974">
        <f>C17+1</f>
        <v/>
      </c>
      <c r="E17" s="2974">
        <f>D17+1</f>
        <v/>
      </c>
      <c r="F17" s="2974">
        <f>E17+1</f>
        <v/>
      </c>
      <c r="G17" s="2974">
        <f>F17+1</f>
        <v/>
      </c>
      <c r="H17" s="2974">
        <f>G17+1</f>
        <v/>
      </c>
      <c r="I17" s="2974">
        <f>H17+1</f>
        <v/>
      </c>
      <c r="J17" s="2974">
        <f>I17+1</f>
        <v/>
      </c>
      <c r="K17" s="2974">
        <f>J17+1</f>
        <v/>
      </c>
      <c r="L17" s="2974">
        <f>K17+1</f>
        <v/>
      </c>
      <c r="M17" s="2974">
        <f>L17+1</f>
        <v/>
      </c>
      <c r="N17" s="2974">
        <f>M17+1</f>
        <v/>
      </c>
      <c r="O17" s="2974">
        <f>N17+1</f>
        <v/>
      </c>
      <c r="P17" s="2974">
        <f>O17+1</f>
        <v/>
      </c>
      <c r="Q17" s="2974">
        <f>P17+1</f>
        <v/>
      </c>
      <c r="R17" s="2974">
        <f>Q17+1</f>
        <v/>
      </c>
      <c r="S17" s="2974">
        <f>R17+1</f>
        <v/>
      </c>
      <c r="T17" s="2974">
        <f>S17+1</f>
        <v/>
      </c>
      <c r="U17" s="2974">
        <f>T17+1</f>
        <v/>
      </c>
      <c r="V17" s="2974">
        <f>U17+1</f>
        <v/>
      </c>
      <c r="W17" s="2974">
        <f>V17+1</f>
        <v/>
      </c>
      <c r="X17" s="2974">
        <f>W17+1</f>
        <v/>
      </c>
      <c r="Y17" s="2974">
        <f>X17+1</f>
        <v/>
      </c>
      <c r="Z17" s="2974">
        <f>Y17+1</f>
        <v/>
      </c>
      <c r="AA17" s="2974">
        <f>Z17+1</f>
        <v/>
      </c>
      <c r="AB17" s="2974">
        <f>AA17+1</f>
        <v/>
      </c>
      <c r="AC17" s="2974">
        <f>AB17+1</f>
        <v/>
      </c>
      <c r="AD17" s="2974">
        <f>AC17+1</f>
        <v/>
      </c>
      <c r="AE17" s="2974">
        <f>AD17+1</f>
        <v/>
      </c>
      <c r="AF17" s="2974">
        <f>AE17+1</f>
        <v/>
      </c>
      <c r="AG17" s="2974">
        <f>AF17+1</f>
        <v/>
      </c>
      <c r="AH17" s="2974">
        <f>AG17+1</f>
        <v/>
      </c>
      <c r="AI17" s="2974">
        <f>AH17+1</f>
        <v/>
      </c>
      <c r="AJ17" s="2974">
        <f>AI17+1</f>
        <v/>
      </c>
      <c r="AK17" s="2974">
        <f>AJ17+1</f>
        <v/>
      </c>
      <c r="AL17" s="2974">
        <f>AK17+1</f>
        <v/>
      </c>
      <c r="AM17" s="2974">
        <f>AL17+1</f>
        <v/>
      </c>
      <c r="AN17" s="2974">
        <f>AM17+1</f>
        <v/>
      </c>
      <c r="AO17" s="2974">
        <f>AN17+1</f>
        <v/>
      </c>
      <c r="AP17" s="2974">
        <f>AO17+1</f>
        <v/>
      </c>
      <c r="AQ17" s="2974">
        <f>AP17+1</f>
        <v/>
      </c>
      <c r="AR17" s="2974">
        <f>AQ17+1</f>
        <v/>
      </c>
      <c r="AS17" s="2974">
        <f>AR17+1</f>
        <v/>
      </c>
      <c r="AT17" s="70" t="n"/>
      <c r="AU17" s="2974">
        <f>AS17+1</f>
        <v/>
      </c>
      <c r="AV17" s="2974">
        <f>AU17+1</f>
        <v/>
      </c>
      <c r="AW17" s="2974" t="n">
        <v>47</v>
      </c>
      <c r="AX17" s="2974" t="n">
        <v>48</v>
      </c>
      <c r="AY17" s="2974" t="n">
        <v>49</v>
      </c>
      <c r="AZ17" s="2974" t="n">
        <v>50</v>
      </c>
      <c r="BA17" s="2974" t="n">
        <v>51</v>
      </c>
      <c r="BB17" s="3245" t="n">
        <v>52</v>
      </c>
      <c r="BC17" s="72" t="n"/>
      <c r="BD17" s="73" t="n"/>
      <c r="BE17" s="73" t="n"/>
      <c r="BF17" s="73" t="n"/>
      <c r="BG17" s="73" t="n"/>
      <c r="BH17" s="73" t="n"/>
      <c r="BI17" s="74" t="n"/>
      <c r="BJ17" s="25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</row>
    <row r="18">
      <c r="A18" s="4513" t="inlineStr">
        <is>
          <t>I</t>
        </is>
      </c>
      <c r="B18" s="77" t="n"/>
      <c r="C18" s="78" t="n"/>
      <c r="D18" s="78" t="n"/>
      <c r="E18" s="78" t="n"/>
      <c r="F18" s="78" t="n"/>
      <c r="G18" s="78" t="n"/>
      <c r="H18" s="79" t="inlineStr">
        <is>
          <t>15</t>
        </is>
      </c>
      <c r="I18" s="78" t="n"/>
      <c r="J18" s="78" t="n"/>
      <c r="K18" s="78" t="n"/>
      <c r="L18" s="78" t="n"/>
      <c r="M18" s="78" t="n"/>
      <c r="N18" s="78" t="n"/>
      <c r="O18" s="78" t="n"/>
      <c r="P18" s="78" t="n"/>
      <c r="Q18" s="79" t="inlineStr">
        <is>
          <t>:</t>
        </is>
      </c>
      <c r="R18" s="79" t="inlineStr">
        <is>
          <t>:</t>
        </is>
      </c>
      <c r="S18" s="80" t="inlineStr">
        <is>
          <t>:</t>
        </is>
      </c>
      <c r="T18" s="80" t="inlineStr">
        <is>
          <t>=</t>
        </is>
      </c>
      <c r="U18" s="80" t="inlineStr">
        <is>
          <t>=</t>
        </is>
      </c>
      <c r="V18" s="80" t="n"/>
      <c r="W18" s="80" t="n"/>
      <c r="X18" s="80" t="n"/>
      <c r="Y18" s="81" t="n"/>
      <c r="Z18" s="79" t="inlineStr">
        <is>
          <t>9</t>
        </is>
      </c>
      <c r="AA18" s="81" t="n"/>
      <c r="AB18" s="81" t="n"/>
      <c r="AC18" s="81" t="n"/>
      <c r="AD18" s="81" t="n"/>
      <c r="AE18" s="79" t="inlineStr">
        <is>
          <t>:</t>
        </is>
      </c>
      <c r="AF18" s="79" t="inlineStr">
        <is>
          <t>:</t>
        </is>
      </c>
      <c r="AG18" s="79" t="inlineStr">
        <is>
          <t>:</t>
        </is>
      </c>
      <c r="AH18" s="80" t="inlineStr">
        <is>
          <t>Х</t>
        </is>
      </c>
      <c r="AI18" s="80" t="inlineStr">
        <is>
          <t>Х</t>
        </is>
      </c>
      <c r="AJ18" s="80" t="inlineStr">
        <is>
          <t>/</t>
        </is>
      </c>
      <c r="AK18" s="80" t="inlineStr">
        <is>
          <t>/</t>
        </is>
      </c>
      <c r="AL18" s="80" t="inlineStr">
        <is>
          <t>/</t>
        </is>
      </c>
      <c r="AM18" s="80" t="inlineStr">
        <is>
          <t>/</t>
        </is>
      </c>
      <c r="AN18" s="80" t="inlineStr">
        <is>
          <t>/</t>
        </is>
      </c>
      <c r="AO18" s="80" t="inlineStr">
        <is>
          <t>/</t>
        </is>
      </c>
      <c r="AP18" s="80" t="inlineStr">
        <is>
          <t>/</t>
        </is>
      </c>
      <c r="AQ18" s="80" t="inlineStr">
        <is>
          <t>/</t>
        </is>
      </c>
      <c r="AR18" s="79" t="inlineStr">
        <is>
          <t>//</t>
        </is>
      </c>
      <c r="AS18" s="82" t="inlineStr">
        <is>
          <t>//</t>
        </is>
      </c>
      <c r="AT18" s="83" t="n"/>
      <c r="AU18" s="4514" t="n"/>
      <c r="AV18" s="108" t="n"/>
      <c r="AW18" s="108" t="n"/>
      <c r="AX18" s="108" t="n"/>
      <c r="AY18" s="108" t="n"/>
      <c r="AZ18" s="108" t="n"/>
      <c r="BA18" s="108" t="n"/>
      <c r="BB18" s="2687" t="n"/>
      <c r="BC18" s="4515" t="n">
        <v>24</v>
      </c>
      <c r="BD18" s="2681" t="n">
        <v>6</v>
      </c>
      <c r="BE18" s="2681" t="n">
        <v>2</v>
      </c>
      <c r="BF18" s="2681" t="n">
        <v>8</v>
      </c>
      <c r="BG18" s="2681" t="n">
        <v>2</v>
      </c>
      <c r="BH18" s="2681" t="n">
        <v>2</v>
      </c>
      <c r="BI18" s="2682" t="n">
        <v>44</v>
      </c>
      <c r="BJ18" s="75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</row>
    <row r="19">
      <c r="A19" s="4513" t="inlineStr">
        <is>
          <t>II</t>
        </is>
      </c>
      <c r="B19" s="4516" t="n"/>
      <c r="C19" s="4276" t="n"/>
      <c r="D19" s="4276" t="n"/>
      <c r="E19" s="4276" t="n"/>
      <c r="F19" s="4276" t="n"/>
      <c r="G19" s="4276" t="n"/>
      <c r="H19" s="4276" t="n"/>
      <c r="I19" s="4276" t="n"/>
      <c r="J19" s="4276" t="n"/>
      <c r="K19" s="4276" t="n"/>
      <c r="L19" s="4276" t="n"/>
      <c r="M19" s="4276" t="n"/>
      <c r="N19" s="4276" t="n"/>
      <c r="O19" s="4276" t="n"/>
      <c r="P19" s="4276" t="n"/>
      <c r="Q19" s="4276" t="n"/>
      <c r="R19" s="4276" t="n"/>
      <c r="S19" s="4276" t="n"/>
      <c r="T19" s="4276" t="n"/>
      <c r="U19" s="4276" t="n"/>
      <c r="V19" s="4276" t="n"/>
      <c r="W19" s="4276" t="n"/>
      <c r="X19" s="4276" t="n"/>
      <c r="Y19" s="4276" t="n"/>
      <c r="Z19" s="4276" t="n"/>
      <c r="AA19" s="4276" t="n"/>
      <c r="AB19" s="4276" t="n"/>
      <c r="AC19" s="4276" t="n"/>
      <c r="AD19" s="4517" t="n"/>
      <c r="AE19" s="4517" t="n"/>
      <c r="AF19" s="4517" t="n"/>
      <c r="AG19" s="4517" t="n"/>
      <c r="AH19" s="4517" t="n"/>
      <c r="AI19" s="4276" t="n"/>
      <c r="AJ19" s="4276" t="n"/>
      <c r="AK19" s="4276" t="n"/>
      <c r="AL19" s="4276" t="n"/>
      <c r="AM19" s="4276" t="n"/>
      <c r="AN19" s="4276" t="n"/>
      <c r="AO19" s="4276" t="n"/>
      <c r="AP19" s="4276" t="n"/>
      <c r="AQ19" s="4518" t="n"/>
      <c r="AR19" s="4518" t="n"/>
      <c r="AS19" s="4518" t="n"/>
      <c r="AT19" s="4519" t="n"/>
      <c r="AU19" s="4520" t="n"/>
      <c r="AV19" s="4520" t="n"/>
      <c r="AW19" s="4521" t="n"/>
      <c r="AX19" s="4520" t="n"/>
      <c r="AY19" s="4521" t="n"/>
      <c r="AZ19" s="4520" t="n"/>
      <c r="BA19" s="4521" t="n"/>
      <c r="BB19" s="4520" t="n"/>
      <c r="BC19" s="4522" t="n">
        <v>26</v>
      </c>
      <c r="BD19" s="4523" t="n">
        <v>4</v>
      </c>
      <c r="BE19" s="4523" t="n">
        <v>2</v>
      </c>
      <c r="BF19" s="4523" t="n">
        <v>8</v>
      </c>
      <c r="BG19" s="4523" t="n">
        <v>2</v>
      </c>
      <c r="BH19" s="4523" t="n">
        <v>2</v>
      </c>
      <c r="BI19" s="4524" t="n">
        <v>44</v>
      </c>
      <c r="BJ19" s="2860" t="n"/>
      <c r="BK19" s="1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</row>
    <row r="20">
      <c r="A20" s="88" t="n"/>
      <c r="B20" s="88" t="n"/>
      <c r="C20" s="88" t="n"/>
      <c r="D20" s="88" t="n"/>
      <c r="E20" s="88" t="n"/>
      <c r="F20" s="88" t="n"/>
      <c r="G20" s="88" t="n"/>
      <c r="H20" s="88" t="n"/>
      <c r="I20" s="88" t="n"/>
      <c r="J20" s="88" t="n"/>
      <c r="K20" s="88" t="n"/>
      <c r="L20" s="88" t="n"/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8" t="n"/>
      <c r="AJ20" s="88" t="n"/>
      <c r="AK20" s="88" t="n"/>
      <c r="AL20" s="88" t="n"/>
      <c r="AM20" s="88" t="n"/>
      <c r="AN20" s="88" t="n"/>
      <c r="AO20" s="88" t="n"/>
      <c r="AP20" s="89" t="n"/>
      <c r="AQ20" s="89" t="n"/>
      <c r="AR20" s="89" t="n"/>
      <c r="AS20" s="89" t="n"/>
      <c r="AT20" s="89" t="n"/>
      <c r="AU20" s="89" t="n"/>
      <c r="AV20" s="89" t="n"/>
      <c r="AW20" s="89" t="n"/>
      <c r="AX20" s="89" t="n"/>
      <c r="AY20" s="89" t="n"/>
      <c r="AZ20" s="89" t="n"/>
      <c r="BA20" s="89" t="n"/>
      <c r="BB20" s="89" t="n"/>
      <c r="BC20" s="4522" t="n">
        <v>24</v>
      </c>
      <c r="BD20" s="4523" t="n">
        <v>6</v>
      </c>
      <c r="BE20" s="4523" t="n">
        <v>2</v>
      </c>
      <c r="BF20" s="4523" t="n">
        <v>8</v>
      </c>
      <c r="BG20" s="4523" t="n">
        <v>2</v>
      </c>
      <c r="BH20" s="4523" t="n">
        <v>2</v>
      </c>
      <c r="BI20" s="4524" t="n">
        <v>44</v>
      </c>
      <c r="BJ20" s="75" t="n"/>
      <c r="BK20" s="1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</row>
    <row r="21">
      <c r="A21" s="2311" t="n"/>
      <c r="B21" s="2311" t="n"/>
      <c r="C21" s="2311" t="n"/>
      <c r="D21" s="2311" t="n"/>
      <c r="E21" s="2311" t="n"/>
      <c r="F21" s="2311" t="n"/>
      <c r="G21" s="2311" t="n"/>
      <c r="H21" s="2311" t="n"/>
      <c r="I21" s="2311" t="n"/>
      <c r="J21" s="2311" t="n"/>
      <c r="K21" s="2311" t="n"/>
      <c r="L21" s="2311" t="n"/>
      <c r="M21" s="2311" t="n"/>
      <c r="N21" s="2311" t="n"/>
      <c r="O21" s="2311" t="n"/>
      <c r="P21" s="2311" t="n"/>
      <c r="Q21" s="2311" t="n"/>
      <c r="R21" s="2311" t="n"/>
      <c r="S21" s="2311" t="n"/>
      <c r="T21" s="2311" t="n"/>
      <c r="U21" s="2311" t="n"/>
      <c r="V21" s="2311" t="n"/>
      <c r="W21" s="2311" t="n"/>
      <c r="X21" s="2311" t="n"/>
      <c r="Y21" s="2311" t="n"/>
      <c r="Z21" s="2311" t="n"/>
      <c r="AA21" s="2311" t="n"/>
      <c r="AB21" s="2311" t="n"/>
      <c r="AC21" s="2311" t="n"/>
      <c r="AD21" s="2311" t="n"/>
      <c r="AE21" s="2311" t="n"/>
      <c r="AF21" s="2311" t="n"/>
      <c r="AG21" s="2311" t="n"/>
      <c r="AH21" s="2311" t="n"/>
      <c r="AI21" s="2311" t="n"/>
      <c r="AJ21" s="2311" t="n"/>
      <c r="AK21" s="2311" t="n"/>
      <c r="AL21" s="2311" t="n"/>
      <c r="AM21" s="2311" t="n"/>
      <c r="AN21" s="2311" t="n"/>
      <c r="AO21" s="2311" t="n"/>
      <c r="AP21" s="2312" t="n"/>
      <c r="AQ21" s="2312" t="n"/>
      <c r="AR21" s="2312" t="n"/>
      <c r="AS21" s="2312" t="n"/>
      <c r="AT21" s="2312" t="n"/>
      <c r="AU21" s="2312" t="n"/>
      <c r="AV21" s="2312" t="n"/>
      <c r="AW21" s="2312" t="n"/>
      <c r="AX21" s="2312" t="n"/>
      <c r="AY21" s="2312" t="n"/>
      <c r="AZ21" s="2312" t="n"/>
      <c r="BA21" s="2312" t="n"/>
      <c r="BB21" s="2312" t="n"/>
      <c r="BC21" s="2312" t="n"/>
      <c r="BD21" s="2312" t="n"/>
      <c r="BE21" s="2312" t="n"/>
      <c r="BF21" s="2312" t="n"/>
      <c r="BG21" s="2311" t="n"/>
      <c r="BH21" s="4525" t="n"/>
      <c r="BI21" s="4525" t="n"/>
      <c r="BJ21" s="4525" t="n"/>
      <c r="BK21" s="4525" t="n"/>
      <c r="BL21" s="4525" t="n"/>
      <c r="BM21" s="4525" t="n"/>
      <c r="BN21" s="4526" t="n"/>
      <c r="BO21" s="25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</row>
    <row r="22">
      <c r="A22" s="91" t="inlineStr">
        <is>
          <t>Обозначения:</t>
        </is>
      </c>
      <c r="B22" s="92" t="n"/>
      <c r="C22" s="91" t="n"/>
      <c r="D22" s="91" t="n"/>
      <c r="E22" s="91" t="n"/>
      <c r="F22" s="92" t="n"/>
      <c r="G22" s="93" t="n"/>
      <c r="H22" s="94" t="inlineStr">
        <is>
          <t>−</t>
        </is>
      </c>
      <c r="I22" s="91" t="inlineStr">
        <is>
          <t>теоретическое обучение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5" t="inlineStr">
        <is>
          <t>Х</t>
        </is>
      </c>
      <c r="AD22" s="94" t="inlineStr">
        <is>
          <t>−</t>
        </is>
      </c>
      <c r="AE22" s="91" t="inlineStr">
        <is>
          <t>производственная практика</t>
        </is>
      </c>
      <c r="AF22" s="91" t="n"/>
      <c r="AG22" s="91" t="n"/>
      <c r="AH22" s="91" t="n"/>
      <c r="AI22" s="91" t="n"/>
      <c r="AJ22" s="91" t="n"/>
      <c r="AK22" s="91" t="n"/>
      <c r="AL22" s="91" t="n"/>
      <c r="AM22" s="91" t="n"/>
      <c r="AN22" s="92" t="n"/>
      <c r="AO22" s="92" t="n"/>
      <c r="AP22" s="96" t="inlineStr">
        <is>
          <t>//</t>
        </is>
      </c>
      <c r="AQ22" s="94" t="inlineStr">
        <is>
          <t>−</t>
        </is>
      </c>
      <c r="AR22" s="91" t="inlineStr">
        <is>
          <t>итоговая аттестация</t>
        </is>
      </c>
      <c r="AS22" s="91" t="n"/>
      <c r="AT22" s="91" t="n"/>
      <c r="AU22" s="91" t="n"/>
      <c r="AV22" s="91" t="n"/>
      <c r="AW22" s="91" t="n"/>
      <c r="AX22" s="97" t="n"/>
      <c r="AY22" s="97" t="n"/>
      <c r="AZ22" s="97" t="n"/>
      <c r="BA22" s="97" t="n"/>
      <c r="BB22" s="97" t="n"/>
      <c r="BC22" s="97" t="n"/>
      <c r="BD22" s="90" t="n"/>
      <c r="BE22" s="90" t="n"/>
      <c r="BF22" s="92" t="n"/>
      <c r="BG22" s="92" t="n"/>
      <c r="BH22" s="92" t="n"/>
      <c r="BI22" s="90" t="n"/>
      <c r="BJ22" s="90" t="n"/>
      <c r="BK22" s="90" t="n"/>
      <c r="BL22" s="90" t="n"/>
      <c r="BM22" s="90" t="n"/>
      <c r="BN22" s="91" t="n"/>
      <c r="BO22" s="90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</row>
    <row r="23">
      <c r="A23" s="91" t="n"/>
      <c r="B23" s="92" t="n"/>
      <c r="C23" s="91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0" t="n"/>
      <c r="T23" s="90" t="n"/>
      <c r="U23" s="90" t="n"/>
      <c r="V23" s="90" t="n"/>
      <c r="W23" s="90" t="n"/>
      <c r="X23" s="90" t="n"/>
      <c r="Y23" s="90" t="n"/>
      <c r="Z23" s="90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1" t="n"/>
      <c r="AK23" s="91" t="n"/>
      <c r="AL23" s="91" t="n"/>
      <c r="AM23" s="91" t="n"/>
      <c r="AN23" s="91" t="n"/>
      <c r="AO23" s="91" t="n"/>
      <c r="AP23" s="91" t="n"/>
      <c r="AQ23" s="91" t="n"/>
      <c r="AR23" s="91" t="n"/>
      <c r="AS23" s="91" t="n"/>
      <c r="AT23" s="91" t="n"/>
      <c r="AU23" s="91" t="n"/>
      <c r="AV23" s="91" t="n"/>
      <c r="AW23" s="91" t="n"/>
      <c r="AX23" s="91" t="n"/>
      <c r="AY23" s="91" t="n"/>
      <c r="AZ23" s="91" t="n"/>
      <c r="BA23" s="91" t="n"/>
      <c r="BB23" s="91" t="n"/>
      <c r="BC23" s="91" t="n"/>
      <c r="BD23" s="91" t="n"/>
      <c r="BE23" s="92" t="n"/>
      <c r="BF23" s="92" t="n"/>
      <c r="BG23" s="92" t="n"/>
      <c r="BH23" s="92" t="n"/>
      <c r="BI23" s="94" t="n"/>
      <c r="BJ23" s="94" t="n"/>
      <c r="BK23" s="91" t="n"/>
      <c r="BL23" s="91" t="n"/>
      <c r="BM23" s="91" t="n"/>
      <c r="BN23" s="91" t="n"/>
      <c r="BO23" s="90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</row>
    <row r="24">
      <c r="A24" s="91" t="n"/>
      <c r="B24" s="91" t="n"/>
      <c r="C24" s="91" t="n"/>
      <c r="D24" s="91" t="n"/>
      <c r="E24" s="91" t="n"/>
      <c r="F24" s="92" t="n"/>
      <c r="G24" s="95" t="inlineStr">
        <is>
          <t>:</t>
        </is>
      </c>
      <c r="H24" s="94" t="inlineStr">
        <is>
          <t>−</t>
        </is>
      </c>
      <c r="I24" s="91" t="inlineStr">
        <is>
          <t>экзаменационная сессия</t>
        </is>
      </c>
      <c r="J24" s="91" t="n"/>
      <c r="K24" s="91" t="n"/>
      <c r="L24" s="91" t="n"/>
      <c r="M24" s="91" t="n"/>
      <c r="N24" s="91" t="n"/>
      <c r="O24" s="91" t="n"/>
      <c r="P24" s="91" t="n"/>
      <c r="Q24" s="94" t="n"/>
      <c r="R24" s="94" t="n"/>
      <c r="S24" s="90" t="n"/>
      <c r="T24" s="90" t="n"/>
      <c r="U24" s="90" t="n"/>
      <c r="V24" s="90" t="n"/>
      <c r="W24" s="90" t="n"/>
      <c r="X24" s="90" t="n"/>
      <c r="Y24" s="90" t="n"/>
      <c r="Z24" s="90" t="n"/>
      <c r="AA24" s="92" t="n"/>
      <c r="AB24" s="92" t="n"/>
      <c r="AC24" s="96" t="inlineStr">
        <is>
          <t>/</t>
        </is>
      </c>
      <c r="AD24" s="94" t="inlineStr">
        <is>
          <t>−</t>
        </is>
      </c>
      <c r="AE24" s="91" t="inlineStr">
        <is>
          <t>магистерская диссертация</t>
        </is>
      </c>
      <c r="AF24" s="91" t="n"/>
      <c r="AG24" s="91" t="n"/>
      <c r="AH24" s="97" t="n"/>
      <c r="AI24" s="97" t="n"/>
      <c r="AJ24" s="97" t="n"/>
      <c r="AK24" s="97" t="n"/>
      <c r="AL24" s="92" t="n"/>
      <c r="AM24" s="90" t="n"/>
      <c r="AN24" s="90" t="n"/>
      <c r="AO24" s="92" t="n"/>
      <c r="AP24" s="95" t="inlineStr">
        <is>
          <t>=</t>
        </is>
      </c>
      <c r="AQ24" s="94" t="inlineStr">
        <is>
          <t>−</t>
        </is>
      </c>
      <c r="AR24" s="91" t="inlineStr">
        <is>
          <t>каникулы</t>
        </is>
      </c>
      <c r="AS24" s="91" t="n"/>
      <c r="AT24" s="91" t="n"/>
      <c r="AU24" s="91" t="n"/>
      <c r="AV24" s="91" t="n"/>
      <c r="AW24" s="91" t="n"/>
      <c r="AX24" s="90" t="n"/>
      <c r="AY24" s="90" t="n"/>
      <c r="AZ24" s="90" t="n"/>
      <c r="BA24" s="90" t="n"/>
      <c r="BB24" s="90" t="n"/>
      <c r="BC24" s="90" t="n"/>
      <c r="BD24" s="97" t="n"/>
      <c r="BE24" s="97" t="n"/>
      <c r="BF24" s="97" t="n"/>
      <c r="BG24" s="97" t="n"/>
      <c r="BH24" s="97" t="n"/>
      <c r="BI24" s="97" t="n"/>
      <c r="BJ24" s="91" t="n"/>
      <c r="BK24" s="91" t="n"/>
      <c r="BL24" s="91" t="n"/>
      <c r="BM24" s="91" t="n"/>
      <c r="BN24" s="91" t="n"/>
      <c r="BO24" s="90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</row>
    <row r="25">
      <c r="A25" s="91" t="n"/>
      <c r="B25" s="91" t="n"/>
      <c r="C25" s="91" t="n"/>
      <c r="D25" s="91" t="n"/>
      <c r="E25" s="91" t="n"/>
      <c r="F25" s="92" t="n"/>
      <c r="G25" s="94" t="n"/>
      <c r="H25" s="94" t="n"/>
      <c r="I25" s="94" t="n"/>
      <c r="J25" s="94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1" t="n"/>
      <c r="T25" s="91" t="n"/>
      <c r="U25" s="91" t="n"/>
      <c r="V25" s="91" t="n"/>
      <c r="W25" s="91" t="n"/>
      <c r="X25" s="91" t="n"/>
      <c r="Y25" s="91" t="n"/>
      <c r="Z25" s="91" t="n"/>
      <c r="AA25" s="92" t="n"/>
      <c r="AB25" s="92" t="n"/>
      <c r="AC25" s="94" t="n"/>
      <c r="AD25" s="94" t="n"/>
      <c r="AE25" s="91" t="n"/>
      <c r="AF25" s="91" t="n"/>
      <c r="AG25" s="91" t="n"/>
      <c r="AH25" s="91" t="n"/>
      <c r="AI25" s="91" t="n"/>
      <c r="AJ25" s="91" t="n"/>
      <c r="AK25" s="91" t="n"/>
      <c r="AL25" s="91" t="n"/>
      <c r="AM25" s="91" t="n"/>
      <c r="AN25" s="92" t="n"/>
      <c r="AO25" s="92" t="n"/>
      <c r="AP25" s="1450" t="n"/>
      <c r="AQ25" s="94" t="n"/>
      <c r="AR25" s="91" t="n"/>
      <c r="AS25" s="91" t="n"/>
      <c r="AT25" s="91" t="n"/>
      <c r="AU25" s="91" t="n"/>
      <c r="AV25" s="91" t="n"/>
      <c r="AW25" s="91" t="n"/>
      <c r="AX25" s="97" t="n"/>
      <c r="AY25" s="97" t="n"/>
      <c r="AZ25" s="97" t="n"/>
      <c r="BA25" s="97" t="n"/>
      <c r="BB25" s="97" t="n"/>
      <c r="BC25" s="97" t="n"/>
      <c r="BD25" s="97" t="n"/>
      <c r="BE25" s="97" t="n"/>
      <c r="BF25" s="97" t="n"/>
      <c r="BG25" s="97" t="n"/>
      <c r="BH25" s="97" t="n"/>
      <c r="BI25" s="97" t="n"/>
      <c r="BJ25" s="91" t="n"/>
      <c r="BK25" s="91" t="n"/>
      <c r="BL25" s="91" t="n"/>
      <c r="BM25" s="91" t="n"/>
      <c r="BN25" s="91" t="n"/>
      <c r="BO25" s="90" t="n"/>
      <c r="BP25" s="1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</row>
    <row r="26">
      <c r="A26" s="43" t="inlineStr">
        <is>
          <t>III. План образовательного процесса</t>
        </is>
      </c>
      <c r="B26" s="44" t="n"/>
      <c r="C26" s="44" t="n"/>
      <c r="D26" s="44" t="n"/>
      <c r="E26" s="44" t="n"/>
      <c r="F26" s="44" t="n"/>
      <c r="G26" s="44" t="n"/>
      <c r="H26" s="44" t="n"/>
      <c r="I26" s="44" t="n"/>
      <c r="J26" s="44" t="n"/>
      <c r="K26" s="44" t="n"/>
      <c r="L26" s="44" t="n"/>
      <c r="M26" s="44" t="n"/>
      <c r="N26" s="44" t="n"/>
      <c r="O26" s="44" t="n"/>
      <c r="P26" s="44" t="n"/>
      <c r="Q26" s="44" t="n"/>
      <c r="R26" s="44" t="n"/>
      <c r="S26" s="44" t="n"/>
      <c r="T26" s="44" t="n"/>
      <c r="U26" s="4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  <c r="AH26" s="44" t="n"/>
      <c r="AI26" s="44" t="n"/>
      <c r="AJ26" s="44" t="n"/>
      <c r="AK26" s="44" t="n"/>
      <c r="AL26" s="44" t="n"/>
      <c r="AM26" s="44" t="n"/>
      <c r="AN26" s="44" t="n"/>
      <c r="AO26" s="44" t="n"/>
      <c r="AP26" s="44" t="n"/>
      <c r="AQ26" s="44" t="n"/>
      <c r="AR26" s="44" t="n"/>
      <c r="AS26" s="44" t="n"/>
      <c r="AT26" s="44" t="n"/>
      <c r="AU26" s="44" t="n"/>
      <c r="AV26" s="44" t="n"/>
      <c r="AW26" s="44" t="n"/>
      <c r="AX26" s="44" t="n"/>
      <c r="AY26" s="44" t="n"/>
      <c r="AZ26" s="44" t="n"/>
      <c r="BA26" s="44" t="n"/>
      <c r="BB26" s="44" t="n"/>
      <c r="BC26" s="44" t="n"/>
      <c r="BD26" s="44" t="n"/>
      <c r="BE26" s="44" t="n"/>
      <c r="BF26" s="44" t="n"/>
      <c r="BG26" s="44" t="n"/>
      <c r="BH26" s="44" t="n"/>
      <c r="BI26" s="19" t="n"/>
      <c r="BJ26" s="19" t="n"/>
      <c r="BK26" s="19" t="n"/>
      <c r="BL26" s="19" t="n"/>
      <c r="BM26" s="19" t="n"/>
      <c r="BN26" s="19" t="n"/>
      <c r="BO26" s="41" t="n"/>
      <c r="BP26" s="1" t="n"/>
      <c r="BQ26" s="1" t="n"/>
      <c r="BR26" s="1" t="n"/>
      <c r="BS26" s="1" t="n"/>
      <c r="BT26" s="1" t="n"/>
      <c r="BU26" s="1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  <c r="CK26" s="1" t="n"/>
      <c r="CL26" s="1" t="n"/>
      <c r="CM26" s="1" t="n"/>
    </row>
    <row r="27">
      <c r="A27" s="1733" t="inlineStr">
        <is>
          <t>№
п/п</t>
        </is>
      </c>
      <c r="B27" s="1734" t="n"/>
      <c r="C27" s="103" t="inlineStr">
        <is>
          <t>Название модуля, учебной дисциплины, курсового проекта (курсовой работы)</t>
        </is>
      </c>
      <c r="D27" s="101" t="n"/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1" t="n"/>
      <c r="Z27" s="101" t="n"/>
      <c r="AA27" s="101" t="n"/>
      <c r="AB27" s="101" t="n"/>
      <c r="AC27" s="104" t="n"/>
      <c r="AD27" s="1739" t="inlineStr">
        <is>
          <t>Экзамены</t>
        </is>
      </c>
      <c r="AE27" s="1734" t="n"/>
      <c r="AF27" s="1735" t="inlineStr">
        <is>
          <t>Зачеты</t>
        </is>
      </c>
      <c r="AG27" s="1734" t="n"/>
      <c r="AH27" s="2313" t="inlineStr">
        <is>
          <t>Количество академических часов</t>
        </is>
      </c>
      <c r="AI27" s="108" t="n"/>
      <c r="AJ27" s="108" t="n"/>
      <c r="AK27" s="108" t="n"/>
      <c r="AL27" s="108" t="n"/>
      <c r="AM27" s="108" t="n"/>
      <c r="AN27" s="108" t="n"/>
      <c r="AO27" s="108" t="n"/>
      <c r="AP27" s="108" t="n"/>
      <c r="AQ27" s="108" t="n"/>
      <c r="AR27" s="108" t="n"/>
      <c r="AS27" s="1737" t="n"/>
      <c r="AT27" s="2686" t="inlineStr">
        <is>
          <t>Распределение по курсам и семестрам</t>
        </is>
      </c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2687" t="n"/>
      <c r="BF27" s="4527" t="inlineStr">
        <is>
          <t>Код компетенции</t>
        </is>
      </c>
      <c r="BG27" s="101" t="n"/>
      <c r="BH27" s="101" t="n"/>
      <c r="BI27" s="104" t="n"/>
      <c r="BJ27" s="599" t="inlineStr">
        <is>
          <t>Учебная дисциплина закреплена за кафедрой</t>
        </is>
      </c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  <c r="CK27" s="1" t="n"/>
      <c r="CL27" s="1" t="n"/>
      <c r="CM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14" t="n"/>
      <c r="AD28" s="112" t="n"/>
      <c r="AE28" s="1738" t="n"/>
      <c r="AF28" s="1" t="n"/>
      <c r="AG28" s="1738" t="n"/>
      <c r="AH28" s="2862" t="inlineStr">
        <is>
          <t>Всего</t>
        </is>
      </c>
      <c r="AI28" s="1738" t="n"/>
      <c r="AJ28" s="2863" t="inlineStr">
        <is>
          <t>Аудиторных</t>
        </is>
      </c>
      <c r="AK28" s="1738" t="n"/>
      <c r="AL28" s="2864" t="inlineStr">
        <is>
          <t>Из них</t>
        </is>
      </c>
      <c r="AM28" s="108" t="n"/>
      <c r="AN28" s="108" t="n"/>
      <c r="AO28" s="108" t="n"/>
      <c r="AP28" s="108" t="n"/>
      <c r="AQ28" s="108" t="n"/>
      <c r="AR28" s="108" t="n"/>
      <c r="AS28" s="1737" t="n"/>
      <c r="AT28" s="2710" t="inlineStr">
        <is>
          <t>I курс</t>
        </is>
      </c>
      <c r="AU28" s="108" t="n"/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2687" t="n"/>
      <c r="BF28" s="112" t="n"/>
      <c r="BG28" s="1" t="n"/>
      <c r="BH28" s="1" t="n"/>
      <c r="BI28" s="114" t="n"/>
      <c r="BJ28" s="112" t="n"/>
      <c r="BK28" s="1" t="n"/>
      <c r="BL28" s="1" t="n"/>
      <c r="BM28" s="1" t="n"/>
      <c r="BN28" s="1" t="n"/>
      <c r="BO28" s="1" t="n"/>
      <c r="BP28" s="1" t="n"/>
      <c r="BQ28" s="1" t="n"/>
      <c r="BR28" s="1" t="n"/>
      <c r="BS28" s="1" t="n"/>
      <c r="BT28" s="1" t="n"/>
      <c r="BU28" s="1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14" t="n"/>
      <c r="AD29" s="112" t="n"/>
      <c r="AE29" s="1738" t="n"/>
      <c r="AF29" s="1" t="n"/>
      <c r="AG29" s="1738" t="n"/>
      <c r="AH29" s="112" t="n"/>
      <c r="AI29" s="1738" t="n"/>
      <c r="AJ29" s="116" t="n"/>
      <c r="AK29" s="1738" t="n"/>
      <c r="AL29" s="2689" t="inlineStr">
        <is>
          <t>Лекции</t>
        </is>
      </c>
      <c r="AM29" s="53" t="n"/>
      <c r="AN29" s="1743" t="inlineStr">
        <is>
          <t>Лабораторные</t>
        </is>
      </c>
      <c r="AO29" s="53" t="n"/>
      <c r="AP29" s="1743" t="inlineStr">
        <is>
          <t>Практические</t>
        </is>
      </c>
      <c r="AQ29" s="53" t="n"/>
      <c r="AR29" s="1743" t="inlineStr">
        <is>
          <t>Семинарские</t>
        </is>
      </c>
      <c r="AS29" s="53" t="n"/>
      <c r="AT29" s="105" t="inlineStr">
        <is>
          <t>1 семестр,</t>
        </is>
      </c>
      <c r="AU29" s="123" t="n"/>
      <c r="AV29" s="123" t="n"/>
      <c r="AW29" s="123" t="n"/>
      <c r="AX29" s="123" t="n"/>
      <c r="AY29" s="124" t="n"/>
      <c r="AZ29" s="1480" t="inlineStr">
        <is>
          <t>2 семестр,</t>
        </is>
      </c>
      <c r="BA29" s="123" t="n"/>
      <c r="BB29" s="123" t="n"/>
      <c r="BC29" s="123" t="n"/>
      <c r="BD29" s="123" t="n"/>
      <c r="BE29" s="161" t="n"/>
      <c r="BF29" s="112" t="n"/>
      <c r="BG29" s="1" t="n"/>
      <c r="BH29" s="1" t="n"/>
      <c r="BI29" s="114" t="n"/>
      <c r="BJ29" s="112" t="n"/>
      <c r="BK29" s="1" t="n"/>
      <c r="BL29" s="1" t="n"/>
      <c r="BM29" s="1" t="n"/>
      <c r="BN29" s="1" t="n"/>
      <c r="BO29" s="1" t="n"/>
      <c r="BP29" s="1" t="n"/>
      <c r="BQ29" s="1" t="n"/>
      <c r="BR29" s="1" t="n"/>
      <c r="BS29" s="1" t="n"/>
      <c r="BT29" s="1" t="n"/>
      <c r="BU29" s="1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</row>
    <row r="30">
      <c r="A30" s="112" t="n"/>
      <c r="B30" s="1738" t="n"/>
      <c r="C30" s="112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14" t="n"/>
      <c r="AD30" s="112" t="n"/>
      <c r="AE30" s="1738" t="n"/>
      <c r="AF30" s="1" t="n"/>
      <c r="AG30" s="1738" t="n"/>
      <c r="AH30" s="112" t="n"/>
      <c r="AI30" s="1738" t="n"/>
      <c r="AJ30" s="116" t="n"/>
      <c r="AK30" s="1738" t="n"/>
      <c r="AL30" s="112" t="n"/>
      <c r="AM30" s="115" t="n"/>
      <c r="AN30" s="116" t="n"/>
      <c r="AO30" s="115" t="n"/>
      <c r="AP30" s="116" t="n"/>
      <c r="AQ30" s="115" t="n"/>
      <c r="AR30" s="116" t="n"/>
      <c r="AS30" s="115" t="n"/>
      <c r="AT30" s="125" t="n">
        <v>15</v>
      </c>
      <c r="AU30" s="126" t="n"/>
      <c r="AV30" s="181" t="inlineStr">
        <is>
          <t>недель</t>
        </is>
      </c>
      <c r="AW30" s="126" t="n"/>
      <c r="AX30" s="126" t="n"/>
      <c r="AY30" s="128" t="n"/>
      <c r="AZ30" s="129" t="n">
        <v>9</v>
      </c>
      <c r="BA30" s="126" t="n"/>
      <c r="BB30" s="189" t="inlineStr">
        <is>
          <t>недель</t>
        </is>
      </c>
      <c r="BC30" s="126" t="n"/>
      <c r="BD30" s="126" t="n"/>
      <c r="BE30" s="175" t="n"/>
      <c r="BF30" s="112" t="n"/>
      <c r="BG30" s="1" t="n"/>
      <c r="BH30" s="1" t="n"/>
      <c r="BI30" s="114" t="n"/>
      <c r="BJ30" s="112" t="n"/>
      <c r="BK30" s="1" t="n"/>
      <c r="BL30" s="1" t="n"/>
      <c r="BM30" s="1" t="n"/>
      <c r="BN30" s="1" t="n"/>
      <c r="BO30" s="1" t="n"/>
      <c r="BP30" s="1" t="n"/>
      <c r="BQ30" s="1" t="n"/>
      <c r="BR30" s="1" t="n"/>
      <c r="BS30" s="1" t="n"/>
      <c r="BT30" s="1" t="n"/>
      <c r="BU30" s="1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</row>
    <row r="31">
      <c r="A31" s="1744" t="n"/>
      <c r="B31" s="1745" t="n"/>
      <c r="C31" s="136" t="n"/>
      <c r="D31" s="44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44" t="n"/>
      <c r="X31" s="44" t="n"/>
      <c r="Y31" s="44" t="n"/>
      <c r="Z31" s="44" t="n"/>
      <c r="AA31" s="44" t="n"/>
      <c r="AB31" s="44" t="n"/>
      <c r="AC31" s="137" t="n"/>
      <c r="AD31" s="1744" t="n"/>
      <c r="AE31" s="1745" t="n"/>
      <c r="AF31" s="1746" t="n"/>
      <c r="AG31" s="1745" t="n"/>
      <c r="AH31" s="1744" t="n"/>
      <c r="AI31" s="1745" t="n"/>
      <c r="AJ31" s="1747" t="n"/>
      <c r="AK31" s="1745" t="n"/>
      <c r="AL31" s="1744" t="n"/>
      <c r="AM31" s="1748" t="n"/>
      <c r="AN31" s="1747" t="n"/>
      <c r="AO31" s="1748" t="n"/>
      <c r="AP31" s="1747" t="n"/>
      <c r="AQ31" s="1748" t="n"/>
      <c r="AR31" s="1747" t="n"/>
      <c r="AS31" s="1748" t="n"/>
      <c r="AT31" s="4528" t="inlineStr">
        <is>
          <t>Всего часов</t>
        </is>
      </c>
      <c r="AU31" s="2475" t="n"/>
      <c r="AV31" s="4529" t="inlineStr">
        <is>
          <t>Ауд.часов</t>
        </is>
      </c>
      <c r="AW31" s="2475" t="n"/>
      <c r="AX31" s="4529" t="inlineStr">
        <is>
          <t>Зач.единиц</t>
        </is>
      </c>
      <c r="AY31" s="2475" t="n"/>
      <c r="AZ31" s="4529" t="inlineStr">
        <is>
          <t>Всего часов</t>
        </is>
      </c>
      <c r="BA31" s="2475" t="n"/>
      <c r="BB31" s="4529" t="inlineStr">
        <is>
          <t>Ауд.часов</t>
        </is>
      </c>
      <c r="BC31" s="2475" t="n"/>
      <c r="BD31" s="4529" t="inlineStr">
        <is>
          <t>Зач.единиц</t>
        </is>
      </c>
      <c r="BE31" s="2475" t="n"/>
      <c r="BF31" s="112" t="n"/>
      <c r="BG31" s="1" t="n"/>
      <c r="BH31" s="1" t="n"/>
      <c r="BI31" s="114" t="n"/>
      <c r="BJ31" s="112" t="n"/>
      <c r="BK31" s="1" t="n"/>
      <c r="BL31" s="1" t="n"/>
      <c r="BM31" s="1" t="n"/>
      <c r="BN31" s="1" t="n"/>
      <c r="BO31" s="1" t="n"/>
      <c r="BP31" s="1" t="n"/>
      <c r="BQ31" s="1" t="n"/>
      <c r="BR31" s="1" t="n"/>
      <c r="BS31" s="1" t="n"/>
      <c r="BT31" s="1" t="n"/>
      <c r="BU31" s="1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</row>
    <row r="32">
      <c r="A32" s="4530" t="n">
        <v>1</v>
      </c>
      <c r="B32" s="2687" t="n"/>
      <c r="C32" s="4531" t="inlineStr">
        <is>
          <t>Государственный компонент</t>
        </is>
      </c>
      <c r="D32" s="108" t="n"/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08" t="n"/>
      <c r="X32" s="108" t="n"/>
      <c r="Y32" s="108" t="n"/>
      <c r="Z32" s="108" t="n"/>
      <c r="AA32" s="108" t="n"/>
      <c r="AB32" s="108" t="n"/>
      <c r="AC32" s="2687" t="n"/>
      <c r="AD32" s="4532" t="n"/>
      <c r="AE32" s="2687" t="n"/>
      <c r="AF32" s="4532" t="n"/>
      <c r="AG32" s="2687" t="n"/>
      <c r="AH32" s="1755">
        <f>AH33+AH37</f>
        <v/>
      </c>
      <c r="AI32" s="1737" t="n"/>
      <c r="AJ32" s="2476">
        <f>AJ33+AJ37</f>
        <v/>
      </c>
      <c r="AK32" s="1737" t="n"/>
      <c r="AL32" s="1759">
        <f>AL33+AL37</f>
        <v/>
      </c>
      <c r="AM32" s="109" t="n"/>
      <c r="AN32" s="1758">
        <f>AN33+AN37</f>
        <v/>
      </c>
      <c r="AO32" s="109" t="n"/>
      <c r="AP32" s="1758">
        <f>AP33+AP37</f>
        <v/>
      </c>
      <c r="AQ32" s="109" t="n"/>
      <c r="AR32" s="1758">
        <f>AR33+AR37</f>
        <v/>
      </c>
      <c r="AS32" s="109" t="n"/>
      <c r="AT32" s="1759">
        <f>AT33+AT37</f>
        <v/>
      </c>
      <c r="AU32" s="109" t="n"/>
      <c r="AV32" s="1758">
        <f>AV33+AV37</f>
        <v/>
      </c>
      <c r="AW32" s="109" t="n"/>
      <c r="AX32" s="1758">
        <f>AX33+AX37</f>
        <v/>
      </c>
      <c r="AY32" s="109" t="n"/>
      <c r="AZ32" s="1758">
        <f>AZ33+AZ37</f>
        <v/>
      </c>
      <c r="BA32" s="109" t="n"/>
      <c r="BB32" s="1758">
        <f>BB33+BB37</f>
        <v/>
      </c>
      <c r="BC32" s="109" t="n"/>
      <c r="BD32" s="1758">
        <f>BD33+BD37</f>
        <v/>
      </c>
      <c r="BE32" s="109" t="n"/>
      <c r="BF32" s="4533" t="n"/>
      <c r="BG32" s="108" t="n"/>
      <c r="BH32" s="108" t="n"/>
      <c r="BI32" s="2687" t="n"/>
      <c r="BJ32" s="1070" t="n"/>
      <c r="BK32" s="9" t="n"/>
      <c r="BL32" s="9" t="n"/>
      <c r="BM32" s="9" t="n"/>
      <c r="BN32" s="9" t="n"/>
      <c r="BO32" s="9" t="n"/>
      <c r="BP32" s="9" t="n"/>
      <c r="BQ32" s="9" t="n"/>
      <c r="BR32" s="9" t="n"/>
      <c r="BS32" s="9" t="n"/>
      <c r="BT32" s="9" t="n"/>
      <c r="BU32" s="9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</row>
    <row r="33">
      <c r="A33" s="720" t="inlineStr">
        <is>
          <t xml:space="preserve">1.1 </t>
        </is>
      </c>
      <c r="B33" s="161" t="n"/>
      <c r="C33" s="620" t="inlineStr">
        <is>
          <t>Модуль "Полимерные композиционные материалы"</t>
        </is>
      </c>
      <c r="D33" s="123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61" t="n"/>
      <c r="AD33" s="781" t="n"/>
      <c r="AE33" s="161" t="n"/>
      <c r="AF33" s="171" t="n"/>
      <c r="AG33" s="161" t="n"/>
      <c r="AH33" s="2499">
        <f>SUM(AH34:AI36)</f>
        <v/>
      </c>
      <c r="AI33" s="1762" t="n"/>
      <c r="AJ33" s="2481">
        <f>SUM(AJ34:AK36)</f>
        <v/>
      </c>
      <c r="AK33" s="1762" t="n"/>
      <c r="AL33" s="167">
        <f>SUM(AL34:AM36)</f>
        <v/>
      </c>
      <c r="AM33" s="124" t="n"/>
      <c r="AN33" s="232">
        <f>SUM(AN34:AO36)</f>
        <v/>
      </c>
      <c r="AO33" s="124" t="n"/>
      <c r="AP33" s="232">
        <f>SUM(AP34:AQ36)</f>
        <v/>
      </c>
      <c r="AQ33" s="124" t="n"/>
      <c r="AR33" s="232">
        <f>SUM(AR34:AS36)</f>
        <v/>
      </c>
      <c r="AS33" s="124" t="n"/>
      <c r="AT33" s="167">
        <f>SUM(AT34:AU36)</f>
        <v/>
      </c>
      <c r="AU33" s="124" t="n"/>
      <c r="AV33" s="232">
        <f>SUM(AV34:AW36)</f>
        <v/>
      </c>
      <c r="AW33" s="124" t="n"/>
      <c r="AX33" s="232">
        <f>SUM(AX34:AY36)</f>
        <v/>
      </c>
      <c r="AY33" s="124" t="n"/>
      <c r="AZ33" s="232">
        <f>SUM(AZ34:BA36)</f>
        <v/>
      </c>
      <c r="BA33" s="124" t="n"/>
      <c r="BB33" s="232">
        <f>SUM(BB34:BC36)</f>
        <v/>
      </c>
      <c r="BC33" s="124" t="n"/>
      <c r="BD33" s="232">
        <f>SUM(BD34:BE36)</f>
        <v/>
      </c>
      <c r="BE33" s="124" t="n"/>
      <c r="BF33" s="3867" t="n"/>
      <c r="BG33" s="206" t="n"/>
      <c r="BH33" s="206" t="n"/>
      <c r="BI33" s="207" t="n"/>
      <c r="BJ33" s="1070" t="n"/>
      <c r="BK33" s="9" t="n"/>
      <c r="BL33" s="9" t="n"/>
      <c r="BM33" s="9" t="n"/>
      <c r="BN33" s="9" t="n"/>
      <c r="BO33" s="9" t="n"/>
      <c r="BP33" s="9" t="n"/>
      <c r="BQ33" s="9" t="n"/>
      <c r="BR33" s="9" t="n"/>
      <c r="BS33" s="9" t="n"/>
      <c r="BT33" s="9" t="n"/>
      <c r="BU33" s="9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</row>
    <row r="34">
      <c r="A34" s="217" t="inlineStr">
        <is>
          <t>1.1.1</t>
        </is>
      </c>
      <c r="B34" s="175" t="n"/>
      <c r="C34" s="1351" t="inlineStr">
        <is>
          <t>Полимерные композиционные материалы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75" t="n"/>
      <c r="AD34" s="182" t="n">
        <v>1</v>
      </c>
      <c r="AE34" s="175" t="n"/>
      <c r="AF34" s="182" t="n"/>
      <c r="AG34" s="175" t="n"/>
      <c r="AH34" s="1772" t="n">
        <v>108</v>
      </c>
      <c r="AI34" s="1770" t="n"/>
      <c r="AJ34" s="1773" t="n">
        <v>46</v>
      </c>
      <c r="AK34" s="1770" t="n"/>
      <c r="AL34" s="177" t="n">
        <v>26</v>
      </c>
      <c r="AM34" s="128" t="n"/>
      <c r="AN34" s="93" t="n"/>
      <c r="AO34" s="128" t="n"/>
      <c r="AP34" s="93" t="n">
        <v>20</v>
      </c>
      <c r="AQ34" s="128" t="n"/>
      <c r="AR34" s="93" t="n"/>
      <c r="AS34" s="128" t="n"/>
      <c r="AT34" s="177" t="n">
        <v>108</v>
      </c>
      <c r="AU34" s="128" t="n"/>
      <c r="AV34" s="93" t="n">
        <v>46</v>
      </c>
      <c r="AW34" s="128" t="n"/>
      <c r="AX34" s="93" t="n">
        <v>3</v>
      </c>
      <c r="AY34" s="128" t="n"/>
      <c r="AZ34" s="93" t="n"/>
      <c r="BA34" s="128" t="n"/>
      <c r="BB34" s="93" t="n"/>
      <c r="BC34" s="128" t="n"/>
      <c r="BD34" s="93" t="n"/>
      <c r="BE34" s="128" t="n"/>
      <c r="BF34" s="1385" t="inlineStr">
        <is>
          <t>УПК-1</t>
        </is>
      </c>
      <c r="BG34" s="126" t="n"/>
      <c r="BH34" s="126" t="n"/>
      <c r="BI34" s="175" t="n"/>
      <c r="BJ34" s="1070" t="inlineStr">
        <is>
          <t>ПКМ</t>
        </is>
      </c>
      <c r="BK34" s="9" t="n"/>
      <c r="BL34" s="9" t="n"/>
      <c r="BM34" s="9" t="n"/>
      <c r="BN34" s="9" t="n"/>
      <c r="BO34" s="9" t="n"/>
      <c r="BP34" s="9" t="n"/>
      <c r="BQ34" s="9" t="n"/>
      <c r="BR34" s="9" t="n"/>
      <c r="BS34" s="9" t="n"/>
      <c r="BT34" s="9" t="n"/>
      <c r="BU34" s="9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</row>
    <row r="35">
      <c r="A35" s="217" t="inlineStr">
        <is>
          <t>1.1.2</t>
        </is>
      </c>
      <c r="B35" s="175" t="n"/>
      <c r="C35" s="1351" t="inlineStr">
        <is>
          <t>Инжиниринг полимеров и композиционных материалов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75" t="n"/>
      <c r="AD35" s="182" t="n"/>
      <c r="AE35" s="175" t="n"/>
      <c r="AF35" s="182" t="n">
        <v>2</v>
      </c>
      <c r="AG35" s="175" t="n"/>
      <c r="AH35" s="1772" t="n">
        <v>108</v>
      </c>
      <c r="AI35" s="1770" t="n"/>
      <c r="AJ35" s="1773" t="n">
        <v>42</v>
      </c>
      <c r="AK35" s="1770" t="n"/>
      <c r="AL35" s="177" t="n">
        <v>28</v>
      </c>
      <c r="AM35" s="128" t="n"/>
      <c r="AN35" s="93" t="n"/>
      <c r="AO35" s="128" t="n"/>
      <c r="AP35" s="93" t="n">
        <v>14</v>
      </c>
      <c r="AQ35" s="128" t="n"/>
      <c r="AR35" s="93" t="n"/>
      <c r="AS35" s="128" t="n"/>
      <c r="AT35" s="177" t="n"/>
      <c r="AU35" s="128" t="n"/>
      <c r="AV35" s="93" t="n"/>
      <c r="AW35" s="128" t="n"/>
      <c r="AX35" s="1774" t="n"/>
      <c r="AY35" s="128" t="n"/>
      <c r="AZ35" s="93" t="n">
        <v>108</v>
      </c>
      <c r="BA35" s="128" t="n"/>
      <c r="BB35" s="93" t="n">
        <v>42</v>
      </c>
      <c r="BC35" s="128" t="n"/>
      <c r="BD35" s="93" t="n">
        <v>3</v>
      </c>
      <c r="BE35" s="128" t="n"/>
      <c r="BF35" s="1385" t="inlineStr">
        <is>
          <t>УПК-2</t>
        </is>
      </c>
      <c r="BG35" s="126" t="n"/>
      <c r="BH35" s="126" t="n"/>
      <c r="BI35" s="175" t="n"/>
      <c r="BJ35" s="1070" t="inlineStr">
        <is>
          <t>ПКМ</t>
        </is>
      </c>
      <c r="BK35" s="9" t="n"/>
      <c r="BL35" s="9" t="n"/>
      <c r="BM35" s="9" t="n"/>
      <c r="BN35" s="9" t="n"/>
      <c r="BO35" s="9" t="n"/>
      <c r="BP35" s="9" t="n"/>
      <c r="BQ35" s="9" t="n"/>
      <c r="BR35" s="9" t="n"/>
      <c r="BS35" s="9" t="n"/>
      <c r="BT35" s="9" t="n"/>
      <c r="BU35" s="9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</row>
    <row r="36">
      <c r="A36" s="217" t="inlineStr">
        <is>
          <t>1.1.3</t>
        </is>
      </c>
      <c r="B36" s="175" t="n"/>
      <c r="C36" s="1351" t="inlineStr">
        <is>
          <t>Физика органических, неорганических и металлических армирующих материалов и наполнителей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75" t="n"/>
      <c r="AD36" s="182" t="n">
        <v>2</v>
      </c>
      <c r="AE36" s="175" t="n"/>
      <c r="AF36" s="182" t="n"/>
      <c r="AG36" s="175" t="n"/>
      <c r="AH36" s="1772" t="n">
        <v>108</v>
      </c>
      <c r="AI36" s="1770" t="n"/>
      <c r="AJ36" s="1773" t="n">
        <v>46</v>
      </c>
      <c r="AK36" s="1770" t="n"/>
      <c r="AL36" s="177" t="n">
        <v>26</v>
      </c>
      <c r="AM36" s="128" t="n"/>
      <c r="AN36" s="93" t="n">
        <v>20</v>
      </c>
      <c r="AO36" s="128" t="n"/>
      <c r="AP36" s="93" t="n"/>
      <c r="AQ36" s="128" t="n"/>
      <c r="AR36" s="93" t="n"/>
      <c r="AS36" s="128" t="n"/>
      <c r="AT36" s="177" t="n"/>
      <c r="AU36" s="128" t="n"/>
      <c r="AV36" s="93" t="n"/>
      <c r="AW36" s="128" t="n"/>
      <c r="AX36" s="93" t="n"/>
      <c r="AY36" s="128" t="n"/>
      <c r="AZ36" s="93" t="n">
        <v>108</v>
      </c>
      <c r="BA36" s="128" t="n"/>
      <c r="BB36" s="93" t="n">
        <v>46</v>
      </c>
      <c r="BC36" s="128" t="n"/>
      <c r="BD36" s="93" t="n">
        <v>3</v>
      </c>
      <c r="BE36" s="128" t="n"/>
      <c r="BF36" s="1385" t="inlineStr">
        <is>
          <t>УПК-3</t>
        </is>
      </c>
      <c r="BG36" s="126" t="n"/>
      <c r="BH36" s="126" t="n"/>
      <c r="BI36" s="175" t="n"/>
      <c r="BJ36" s="1070" t="inlineStr">
        <is>
          <t>ПКМ</t>
        </is>
      </c>
      <c r="BK36" s="9" t="n"/>
      <c r="BL36" s="9" t="n"/>
      <c r="BM36" s="9" t="n"/>
      <c r="BN36" s="9" t="n"/>
      <c r="BO36" s="9" t="n"/>
      <c r="BP36" s="9" t="n"/>
      <c r="BQ36" s="9" t="n"/>
      <c r="BR36" s="9" t="n"/>
      <c r="BS36" s="9" t="n"/>
      <c r="BT36" s="9" t="n"/>
      <c r="BU36" s="9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</row>
    <row r="37">
      <c r="A37" s="216" t="inlineStr">
        <is>
          <t>1.2</t>
        </is>
      </c>
      <c r="B37" s="175" t="n"/>
      <c r="C37" s="1422" t="inlineStr">
        <is>
          <t>Модуль "Научно-исследовательская работа"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75" t="n"/>
      <c r="AD37" s="182" t="n"/>
      <c r="AE37" s="175" t="n"/>
      <c r="AF37" s="182" t="n"/>
      <c r="AG37" s="175" t="n"/>
      <c r="AH37" s="1775">
        <f>AH38+AH39</f>
        <v/>
      </c>
      <c r="AI37" s="1770" t="n"/>
      <c r="AJ37" s="1794">
        <f>AJ38+AJ39</f>
        <v/>
      </c>
      <c r="AK37" s="1770" t="n"/>
      <c r="AL37" s="1824">
        <f>AL38+AL39</f>
        <v/>
      </c>
      <c r="AM37" s="128" t="n"/>
      <c r="AN37" s="235">
        <f>AN38+AN39</f>
        <v/>
      </c>
      <c r="AO37" s="128" t="n"/>
      <c r="AP37" s="235">
        <f>AP38+AP39</f>
        <v/>
      </c>
      <c r="AQ37" s="128" t="n"/>
      <c r="AR37" s="235">
        <f>AR38+AR39</f>
        <v/>
      </c>
      <c r="AS37" s="128" t="n"/>
      <c r="AT37" s="1824">
        <f>AT38+AT39</f>
        <v/>
      </c>
      <c r="AU37" s="128" t="n"/>
      <c r="AV37" s="235">
        <f>AV38+AV39</f>
        <v/>
      </c>
      <c r="AW37" s="128" t="n"/>
      <c r="AX37" s="235">
        <f>AX38+AX39</f>
        <v/>
      </c>
      <c r="AY37" s="128" t="n"/>
      <c r="AZ37" s="235">
        <f>AZ38+AZ39</f>
        <v/>
      </c>
      <c r="BA37" s="128" t="n"/>
      <c r="BB37" s="235">
        <f>BB38+BB39</f>
        <v/>
      </c>
      <c r="BC37" s="128" t="n"/>
      <c r="BD37" s="235">
        <f>BD38+BD39</f>
        <v/>
      </c>
      <c r="BE37" s="128" t="n"/>
      <c r="BF37" s="1385" t="n"/>
      <c r="BG37" s="126" t="n"/>
      <c r="BH37" s="126" t="n"/>
      <c r="BI37" s="175" t="n"/>
      <c r="BJ37" s="1777" t="n"/>
      <c r="BK37" s="1865" t="n"/>
      <c r="BL37" s="1865" t="n"/>
      <c r="BM37" s="1865" t="n"/>
      <c r="BN37" s="1865" t="n"/>
      <c r="BO37" s="1865" t="n"/>
      <c r="BP37" s="1865" t="n"/>
      <c r="BQ37" s="1865" t="n"/>
      <c r="BR37" s="1865" t="n"/>
      <c r="BS37" s="1865" t="n"/>
      <c r="BT37" s="1865" t="n"/>
      <c r="BU37" s="1865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</row>
    <row r="38">
      <c r="A38" s="217" t="inlineStr">
        <is>
          <t>1.2.1</t>
        </is>
      </c>
      <c r="B38" s="175" t="n"/>
      <c r="C38" s="1351" t="inlineStr">
        <is>
          <t>Научно-исследовательский семинар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75" t="n"/>
      <c r="AD38" s="182" t="n"/>
      <c r="AE38" s="175" t="n"/>
      <c r="AF38" s="182" t="n">
        <v>1.2</v>
      </c>
      <c r="AG38" s="175" t="n"/>
      <c r="AH38" s="1772" t="n">
        <v>216</v>
      </c>
      <c r="AI38" s="1770" t="n"/>
      <c r="AJ38" s="1773" t="n"/>
      <c r="AK38" s="1770" t="n"/>
      <c r="AL38" s="177" t="n"/>
      <c r="AM38" s="128" t="n"/>
      <c r="AN38" s="93" t="n"/>
      <c r="AO38" s="128" t="n"/>
      <c r="AP38" s="93" t="n"/>
      <c r="AQ38" s="128" t="n"/>
      <c r="AR38" s="93" t="n"/>
      <c r="AS38" s="128" t="n"/>
      <c r="AT38" s="177" t="n">
        <v>108</v>
      </c>
      <c r="AU38" s="128" t="n"/>
      <c r="AV38" s="93" t="n"/>
      <c r="AW38" s="128" t="n"/>
      <c r="AX38" s="93" t="n">
        <v>3</v>
      </c>
      <c r="AY38" s="128" t="n"/>
      <c r="AZ38" s="93" t="n">
        <v>108</v>
      </c>
      <c r="BA38" s="128" t="n"/>
      <c r="BB38" s="93" t="n"/>
      <c r="BC38" s="128" t="n"/>
      <c r="BD38" s="93" t="n">
        <v>3</v>
      </c>
      <c r="BE38" s="128" t="n"/>
      <c r="BF38" s="1385" t="inlineStr">
        <is>
          <t>УК-1,4,5,6</t>
        </is>
      </c>
      <c r="BG38" s="126" t="n"/>
      <c r="BH38" s="126" t="n"/>
      <c r="BI38" s="175" t="n"/>
      <c r="BJ38" s="1070" t="inlineStr">
        <is>
          <t>ПКМ</t>
        </is>
      </c>
      <c r="BK38" s="1865" t="n"/>
      <c r="BL38" s="1865" t="n"/>
      <c r="BM38" s="1865" t="n"/>
      <c r="BN38" s="1865" t="n"/>
      <c r="BO38" s="1865" t="n"/>
      <c r="BP38" s="1865" t="n"/>
      <c r="BQ38" s="1865" t="n"/>
      <c r="BR38" s="1865" t="n"/>
      <c r="BS38" s="1865" t="n"/>
      <c r="BT38" s="1865" t="n"/>
      <c r="BU38" s="1865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</row>
    <row r="39">
      <c r="A39" s="2537" t="inlineStr">
        <is>
          <t>1.2.2</t>
        </is>
      </c>
      <c r="B39" s="1924" t="n"/>
      <c r="C39" s="3172" t="inlineStr">
        <is>
          <t>Информационные технологии в науке и производстве</t>
        </is>
      </c>
      <c r="D39" s="1832" t="n"/>
      <c r="E39" s="1832" t="n"/>
      <c r="F39" s="1832" t="n"/>
      <c r="G39" s="1832" t="n"/>
      <c r="H39" s="1832" t="n"/>
      <c r="I39" s="1832" t="n"/>
      <c r="J39" s="1832" t="n"/>
      <c r="K39" s="1832" t="n"/>
      <c r="L39" s="1832" t="n"/>
      <c r="M39" s="1832" t="n"/>
      <c r="N39" s="1832" t="n"/>
      <c r="O39" s="1832" t="n"/>
      <c r="P39" s="1832" t="n"/>
      <c r="Q39" s="1832" t="n"/>
      <c r="R39" s="1832" t="n"/>
      <c r="S39" s="1832" t="n"/>
      <c r="T39" s="1832" t="n"/>
      <c r="U39" s="1832" t="n"/>
      <c r="V39" s="1832" t="n"/>
      <c r="W39" s="1832" t="n"/>
      <c r="X39" s="1832" t="n"/>
      <c r="Y39" s="1832" t="n"/>
      <c r="Z39" s="1832" t="n"/>
      <c r="AA39" s="1832" t="n"/>
      <c r="AB39" s="1832" t="n"/>
      <c r="AC39" s="1924" t="n"/>
      <c r="AD39" s="2349" t="n">
        <v>1</v>
      </c>
      <c r="AE39" s="1924" t="n"/>
      <c r="AF39" s="2349" t="n"/>
      <c r="AG39" s="1924" t="n"/>
      <c r="AH39" s="2489" t="n">
        <v>108</v>
      </c>
      <c r="AI39" s="1833" t="n"/>
      <c r="AJ39" s="2490" t="n">
        <v>52</v>
      </c>
      <c r="AK39" s="1809" t="n"/>
      <c r="AL39" s="2703" t="n">
        <v>24</v>
      </c>
      <c r="AM39" s="2475" t="n"/>
      <c r="AN39" s="2704" t="n">
        <v>28</v>
      </c>
      <c r="AO39" s="2475" t="n"/>
      <c r="AP39" s="2704" t="n"/>
      <c r="AQ39" s="2475" t="n"/>
      <c r="AR39" s="2704" t="n"/>
      <c r="AS39" s="2475" t="n"/>
      <c r="AT39" s="2703" t="n">
        <v>108</v>
      </c>
      <c r="AU39" s="2475" t="n"/>
      <c r="AV39" s="2704" t="n">
        <v>52</v>
      </c>
      <c r="AW39" s="2475" t="n"/>
      <c r="AX39" s="2704" t="n">
        <v>3</v>
      </c>
      <c r="AY39" s="2475" t="n"/>
      <c r="AZ39" s="2704" t="n"/>
      <c r="BA39" s="2475" t="n"/>
      <c r="BB39" s="2704" t="n"/>
      <c r="BC39" s="2475" t="n"/>
      <c r="BD39" s="2704" t="n"/>
      <c r="BE39" s="2475" t="n"/>
      <c r="BF39" s="4534" t="inlineStr">
        <is>
          <t>УК-2,5-7;           УПК-4</t>
        </is>
      </c>
      <c r="BG39" s="191" t="n"/>
      <c r="BH39" s="191" t="n"/>
      <c r="BI39" s="192" t="n"/>
      <c r="BJ39" s="1070" t="inlineStr">
        <is>
          <t>АППиЭ</t>
        </is>
      </c>
      <c r="BK39" s="9" t="n"/>
      <c r="BL39" s="9" t="n"/>
      <c r="BM39" s="9" t="n"/>
      <c r="BN39" s="9" t="n"/>
      <c r="BO39" s="9" t="n"/>
      <c r="BP39" s="9" t="n"/>
      <c r="BQ39" s="9" t="n"/>
      <c r="BR39" s="9" t="n"/>
      <c r="BS39" s="9" t="n"/>
      <c r="BT39" s="9" t="n"/>
      <c r="BU39" s="9" t="n"/>
      <c r="BV39" s="1" t="n"/>
      <c r="BW39" s="1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</row>
    <row r="40">
      <c r="A40" s="4535" t="inlineStr">
        <is>
          <t>2</t>
        </is>
      </c>
      <c r="B40" s="1737" t="n"/>
      <c r="C40" s="4536" t="inlineStr">
        <is>
          <t>Компонент учреждения образования</t>
        </is>
      </c>
      <c r="D40" s="108" t="n"/>
      <c r="E40" s="108" t="n"/>
      <c r="F40" s="108" t="n"/>
      <c r="G40" s="108" t="n"/>
      <c r="H40" s="108" t="n"/>
      <c r="I40" s="108" t="n"/>
      <c r="J40" s="108" t="n"/>
      <c r="K40" s="108" t="n"/>
      <c r="L40" s="108" t="n"/>
      <c r="M40" s="108" t="n"/>
      <c r="N40" s="108" t="n"/>
      <c r="O40" s="108" t="n"/>
      <c r="P40" s="108" t="n"/>
      <c r="Q40" s="108" t="n"/>
      <c r="R40" s="108" t="n"/>
      <c r="S40" s="108" t="n"/>
      <c r="T40" s="108" t="n"/>
      <c r="U40" s="108" t="n"/>
      <c r="V40" s="108" t="n"/>
      <c r="W40" s="108" t="n"/>
      <c r="X40" s="108" t="n"/>
      <c r="Y40" s="108" t="n"/>
      <c r="Z40" s="108" t="n"/>
      <c r="AA40" s="108" t="n"/>
      <c r="AB40" s="108" t="n"/>
      <c r="AC40" s="2687" t="n"/>
      <c r="AD40" s="2706" t="n"/>
      <c r="AE40" s="2687" t="n"/>
      <c r="AF40" s="2688" t="n"/>
      <c r="AG40" s="2687" t="n"/>
      <c r="AH40" s="2707">
        <f>AH41+AH42+AH49+AH46</f>
        <v/>
      </c>
      <c r="AI40" s="1737" t="n"/>
      <c r="AJ40" s="2708">
        <f>AJ41+AJ42+AJ49+AJ46</f>
        <v/>
      </c>
      <c r="AK40" s="1737" t="n"/>
      <c r="AL40" s="2695">
        <f>AL41+AL42+AL49+AL46</f>
        <v/>
      </c>
      <c r="AM40" s="109" t="n"/>
      <c r="AN40" s="2709">
        <f>AN41+AN42+AN49+AN46</f>
        <v/>
      </c>
      <c r="AO40" s="109" t="n"/>
      <c r="AP40" s="2709">
        <f>AP41+AP42+AP49+AP46</f>
        <v/>
      </c>
      <c r="AQ40" s="109" t="n"/>
      <c r="AR40" s="2709">
        <f>AR41+AR42+AR49</f>
        <v/>
      </c>
      <c r="AS40" s="109" t="n"/>
      <c r="AT40" s="2695">
        <f>AT41+AT42+AT49+AT46</f>
        <v/>
      </c>
      <c r="AU40" s="109" t="n"/>
      <c r="AV40" s="2709">
        <f>AV41+AV42+AV49+AV46</f>
        <v/>
      </c>
      <c r="AW40" s="109" t="n"/>
      <c r="AX40" s="2709">
        <f>AX41+AX42+AX49+AX46</f>
        <v/>
      </c>
      <c r="AY40" s="109" t="n"/>
      <c r="AZ40" s="2709">
        <f>AZ41+AZ42+AZ49</f>
        <v/>
      </c>
      <c r="BA40" s="109" t="n"/>
      <c r="BB40" s="2709">
        <f>BB41+BB42+BB49</f>
        <v/>
      </c>
      <c r="BC40" s="109" t="n"/>
      <c r="BD40" s="2709">
        <f>BD41+BD42+BD49</f>
        <v/>
      </c>
      <c r="BE40" s="109" t="n"/>
      <c r="BF40" s="4537" t="n"/>
      <c r="BG40" s="108" t="n"/>
      <c r="BH40" s="108" t="n"/>
      <c r="BI40" s="2687" t="n"/>
      <c r="BJ40" s="1070" t="n"/>
      <c r="BK40" s="9" t="n"/>
      <c r="BL40" s="9" t="n"/>
      <c r="BM40" s="9" t="n"/>
      <c r="BN40" s="9" t="n"/>
      <c r="BO40" s="9" t="n"/>
      <c r="BP40" s="9" t="n"/>
      <c r="BQ40" s="9" t="n"/>
      <c r="BR40" s="9" t="n"/>
      <c r="BS40" s="9" t="n"/>
      <c r="BT40" s="9" t="n"/>
      <c r="BU40" s="9" t="n"/>
      <c r="BV40" s="9" t="n"/>
      <c r="BW40" s="9" t="n"/>
      <c r="BX40" s="9" t="n"/>
      <c r="BY40" s="9" t="n"/>
      <c r="BZ40" s="9" t="n"/>
      <c r="CA40" s="9" t="n"/>
      <c r="CB40" s="9" t="n"/>
      <c r="CC40" s="9" t="n"/>
      <c r="CD40" s="9" t="n"/>
      <c r="CE40" s="9" t="n"/>
      <c r="CF40" s="1" t="n"/>
      <c r="CG40" s="1" t="n"/>
      <c r="CH40" s="1" t="n"/>
      <c r="CI40" s="1" t="n"/>
      <c r="CJ40" s="1" t="n"/>
      <c r="CK40" s="1" t="n"/>
      <c r="CL40" s="1" t="n"/>
      <c r="CM40" s="1" t="n"/>
    </row>
    <row r="41">
      <c r="A41" s="720" t="inlineStr">
        <is>
          <t>2.1</t>
        </is>
      </c>
      <c r="B41" s="161" t="n"/>
      <c r="C41" s="620" t="inlineStr">
        <is>
          <t>Иностранный язык для делового и профессионального общения</t>
        </is>
      </c>
      <c r="D41" s="123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23" t="n"/>
      <c r="Z41" s="123" t="n"/>
      <c r="AA41" s="123" t="n"/>
      <c r="AB41" s="123" t="n"/>
      <c r="AC41" s="161" t="n"/>
      <c r="AD41" s="781" t="n"/>
      <c r="AE41" s="161" t="n"/>
      <c r="AF41" s="4538" t="n">
        <v>1</v>
      </c>
      <c r="AG41" s="161" t="n"/>
      <c r="AH41" s="2499" t="n">
        <v>108</v>
      </c>
      <c r="AI41" s="1762" t="n"/>
      <c r="AJ41" s="2481">
        <f>AL41+AN41+AP41+AR41</f>
        <v/>
      </c>
      <c r="AK41" s="1762" t="n"/>
      <c r="AL41" s="167" t="n"/>
      <c r="AM41" s="124" t="n"/>
      <c r="AN41" s="232" t="n"/>
      <c r="AO41" s="124" t="n"/>
      <c r="AP41" s="232" t="n">
        <v>52</v>
      </c>
      <c r="AQ41" s="124" t="n"/>
      <c r="AR41" s="232" t="n"/>
      <c r="AS41" s="124" t="n"/>
      <c r="AT41" s="169" t="n">
        <v>108</v>
      </c>
      <c r="AU41" s="124" t="n"/>
      <c r="AV41" s="170" t="n">
        <v>52</v>
      </c>
      <c r="AW41" s="124" t="n"/>
      <c r="AX41" s="170" t="n">
        <v>3</v>
      </c>
      <c r="AY41" s="124" t="n"/>
      <c r="AZ41" s="170" t="n"/>
      <c r="BA41" s="124" t="n"/>
      <c r="BB41" s="170" t="n"/>
      <c r="BC41" s="124" t="n"/>
      <c r="BD41" s="170" t="n"/>
      <c r="BE41" s="124" t="n"/>
      <c r="BF41" s="3112" t="inlineStr">
        <is>
          <t>УК-3</t>
        </is>
      </c>
      <c r="BG41" s="206" t="n"/>
      <c r="BH41" s="206" t="n"/>
      <c r="BI41" s="207" t="n"/>
      <c r="BJ41" s="1070" t="inlineStr">
        <is>
          <t>МКиТП</t>
        </is>
      </c>
      <c r="BK41" s="9" t="n"/>
      <c r="BL41" s="9" t="n"/>
      <c r="BM41" s="9" t="n"/>
      <c r="BN41" s="9" t="n"/>
      <c r="BO41" s="9" t="n"/>
      <c r="BP41" s="9" t="n"/>
      <c r="BQ41" s="9" t="n"/>
      <c r="BR41" s="9" t="n"/>
      <c r="BS41" s="9" t="n"/>
      <c r="BT41" s="9" t="n"/>
      <c r="BU41" s="9" t="n"/>
      <c r="BV41" s="9" t="n"/>
      <c r="BW41" s="9" t="n"/>
      <c r="BX41" s="9" t="n"/>
      <c r="BY41" s="9" t="n"/>
      <c r="BZ41" s="9" t="n"/>
      <c r="CA41" s="9" t="n"/>
      <c r="CB41" s="9" t="n"/>
      <c r="CC41" s="9" t="n"/>
      <c r="CD41" s="9" t="n"/>
      <c r="CE41" s="9" t="n"/>
      <c r="CF41" s="1" t="n"/>
      <c r="CG41" s="1" t="n"/>
      <c r="CH41" s="1" t="n"/>
      <c r="CI41" s="1" t="n"/>
      <c r="CJ41" s="1" t="n"/>
      <c r="CK41" s="1" t="n"/>
      <c r="CL41" s="1" t="n"/>
      <c r="CM41" s="1" t="n"/>
    </row>
    <row r="42">
      <c r="A42" s="1780" t="inlineStr">
        <is>
          <t>2.2</t>
        </is>
      </c>
      <c r="B42" s="1770" t="n"/>
      <c r="C42" s="1422" t="inlineStr">
        <is>
          <t>Модуль "Производство полимерных композиционных материалов"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75" t="n"/>
      <c r="AD42" s="182" t="n"/>
      <c r="AE42" s="175" t="n"/>
      <c r="AF42" s="182" t="n"/>
      <c r="AG42" s="175" t="n"/>
      <c r="AH42" s="1775">
        <f>AH43+AH44+AH45</f>
        <v/>
      </c>
      <c r="AI42" s="1770" t="n"/>
      <c r="AJ42" s="1438">
        <f>AJ43+AJ44+AJ45</f>
        <v/>
      </c>
      <c r="AK42" s="175" t="n"/>
      <c r="AL42" s="188">
        <f>AL43+AL44+AL45</f>
        <v/>
      </c>
      <c r="AM42" s="128" t="n"/>
      <c r="AN42" s="95">
        <f>AN43+AN44+AN45</f>
        <v/>
      </c>
      <c r="AO42" s="128" t="n"/>
      <c r="AP42" s="95" t="n"/>
      <c r="AQ42" s="128" t="n"/>
      <c r="AR42" s="95" t="n"/>
      <c r="AS42" s="128" t="n"/>
      <c r="AT42" s="188">
        <f>AT43+AT44+AT45</f>
        <v/>
      </c>
      <c r="AU42" s="128" t="n"/>
      <c r="AV42" s="95">
        <f>AV43+AV44+AV45</f>
        <v/>
      </c>
      <c r="AW42" s="128" t="n"/>
      <c r="AX42" s="95">
        <f>AX43+AX44+AX45</f>
        <v/>
      </c>
      <c r="AY42" s="128" t="n"/>
      <c r="AZ42" s="95" t="n"/>
      <c r="BA42" s="128" t="n"/>
      <c r="BB42" s="95" t="n"/>
      <c r="BC42" s="128" t="n"/>
      <c r="BD42" s="95" t="n"/>
      <c r="BE42" s="128" t="n"/>
      <c r="BF42" s="1385" t="n"/>
      <c r="BG42" s="126" t="n"/>
      <c r="BH42" s="126" t="n"/>
      <c r="BI42" s="175" t="n"/>
      <c r="BJ42" s="1070" t="n"/>
      <c r="BK42" s="9" t="n"/>
      <c r="BL42" s="9" t="n"/>
      <c r="BM42" s="9" t="n"/>
      <c r="BN42" s="9" t="n"/>
      <c r="BO42" s="9" t="n"/>
      <c r="BP42" s="9" t="n"/>
      <c r="BQ42" s="9" t="n"/>
      <c r="BR42" s="9" t="n"/>
      <c r="BS42" s="9" t="n"/>
      <c r="BT42" s="9" t="n"/>
      <c r="BU42" s="9" t="n"/>
      <c r="BV42" s="9" t="n"/>
      <c r="BW42" s="9" t="n"/>
      <c r="BX42" s="9" t="n"/>
      <c r="BY42" s="9" t="n"/>
      <c r="BZ42" s="9" t="n"/>
      <c r="CA42" s="9" t="n"/>
      <c r="CB42" s="9" t="n"/>
      <c r="CC42" s="9" t="n"/>
      <c r="CD42" s="9" t="n"/>
      <c r="CE42" s="9" t="n"/>
      <c r="CF42" s="1" t="n"/>
      <c r="CG42" s="1" t="n"/>
      <c r="CH42" s="1" t="n"/>
      <c r="CI42" s="1" t="n"/>
      <c r="CJ42" s="1" t="n"/>
      <c r="CK42" s="1" t="n"/>
      <c r="CL42" s="1" t="n"/>
      <c r="CM42" s="1" t="n"/>
    </row>
    <row r="43">
      <c r="A43" s="1769" t="inlineStr">
        <is>
          <t>2.2.1</t>
        </is>
      </c>
      <c r="B43" s="1770" t="n"/>
      <c r="C43" s="1351" t="inlineStr">
        <is>
          <t>Получение полимерных композиционных материалов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75" t="n"/>
      <c r="AD43" s="182" t="n"/>
      <c r="AE43" s="175" t="n"/>
      <c r="AF43" s="182" t="n">
        <v>1</v>
      </c>
      <c r="AG43" s="175" t="n"/>
      <c r="AH43" s="1772" t="n">
        <v>98</v>
      </c>
      <c r="AI43" s="1770" t="n"/>
      <c r="AJ43" s="1773">
        <f>AL43+AN43</f>
        <v/>
      </c>
      <c r="AK43" s="1770" t="n"/>
      <c r="AL43" s="177" t="n">
        <v>18</v>
      </c>
      <c r="AM43" s="128" t="n"/>
      <c r="AN43" s="93" t="n">
        <v>24</v>
      </c>
      <c r="AO43" s="128" t="n"/>
      <c r="AP43" s="93" t="n"/>
      <c r="AQ43" s="128" t="n"/>
      <c r="AR43" s="93" t="n"/>
      <c r="AS43" s="128" t="n"/>
      <c r="AT43" s="177" t="n">
        <v>98</v>
      </c>
      <c r="AU43" s="128" t="n"/>
      <c r="AV43" s="93" t="n">
        <v>42</v>
      </c>
      <c r="AW43" s="128" t="n"/>
      <c r="AX43" s="93" t="n">
        <v>3</v>
      </c>
      <c r="AY43" s="128" t="n"/>
      <c r="AZ43" s="93" t="n"/>
      <c r="BA43" s="128" t="n"/>
      <c r="BB43" s="93" t="n"/>
      <c r="BC43" s="128" t="n"/>
      <c r="BD43" s="93" t="n"/>
      <c r="BE43" s="128" t="n"/>
      <c r="BF43" s="1385" t="inlineStr">
        <is>
          <t>СК-1</t>
        </is>
      </c>
      <c r="BG43" s="126" t="n"/>
      <c r="BH43" s="126" t="n"/>
      <c r="BI43" s="175" t="n"/>
      <c r="BJ43" s="1070" t="inlineStr">
        <is>
          <t>ПКМ</t>
        </is>
      </c>
      <c r="BK43" s="9" t="n"/>
      <c r="BL43" s="9" t="n"/>
      <c r="BM43" s="9" t="n"/>
      <c r="BN43" s="9" t="n"/>
      <c r="BO43" s="9" t="n"/>
      <c r="BP43" s="9" t="n"/>
      <c r="BQ43" s="9" t="n"/>
      <c r="BR43" s="9" t="n"/>
      <c r="BS43" s="9" t="n"/>
      <c r="BT43" s="9" t="n"/>
      <c r="BU43" s="9" t="n"/>
      <c r="BV43" s="9" t="n"/>
      <c r="BW43" s="9" t="n"/>
      <c r="BX43" s="9" t="n"/>
      <c r="BY43" s="9" t="n"/>
      <c r="BZ43" s="9" t="n"/>
      <c r="CA43" s="9" t="n"/>
      <c r="CB43" s="9" t="n"/>
      <c r="CC43" s="9" t="n"/>
      <c r="CD43" s="9" t="n"/>
      <c r="CE43" s="9" t="n"/>
      <c r="CF43" s="1" t="n"/>
      <c r="CG43" s="1" t="n"/>
      <c r="CH43" s="1" t="n"/>
      <c r="CI43" s="1" t="n"/>
      <c r="CJ43" s="1" t="n"/>
      <c r="CK43" s="1" t="n"/>
      <c r="CL43" s="1" t="n"/>
      <c r="CM43" s="1" t="n"/>
    </row>
    <row r="44">
      <c r="A44" s="1769" t="inlineStr">
        <is>
          <t>2.2.2</t>
        </is>
      </c>
      <c r="B44" s="1770" t="n"/>
      <c r="C44" s="1351" t="inlineStr">
        <is>
          <t>Технология получения изделий из композиционных материалов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75" t="n"/>
      <c r="AD44" s="182" t="n">
        <v>1</v>
      </c>
      <c r="AE44" s="175" t="n"/>
      <c r="AF44" s="182" t="n"/>
      <c r="AG44" s="175" t="n"/>
      <c r="AH44" s="1772" t="n">
        <v>108</v>
      </c>
      <c r="AI44" s="1770" t="n"/>
      <c r="AJ44" s="1773">
        <f>AL44+AN44</f>
        <v/>
      </c>
      <c r="AK44" s="1770" t="n"/>
      <c r="AL44" s="177" t="n">
        <v>18</v>
      </c>
      <c r="AM44" s="128" t="n"/>
      <c r="AN44" s="93" t="n">
        <v>24</v>
      </c>
      <c r="AO44" s="128" t="n"/>
      <c r="AP44" s="93" t="n"/>
      <c r="AQ44" s="128" t="n"/>
      <c r="AR44" s="93" t="n"/>
      <c r="AS44" s="128" t="n"/>
      <c r="AT44" s="177" t="n">
        <v>108</v>
      </c>
      <c r="AU44" s="128" t="n"/>
      <c r="AV44" s="93" t="n">
        <v>42</v>
      </c>
      <c r="AW44" s="128" t="n"/>
      <c r="AX44" s="93" t="n">
        <v>3</v>
      </c>
      <c r="AY44" s="128" t="n"/>
      <c r="AZ44" s="93" t="n"/>
      <c r="BA44" s="128" t="n"/>
      <c r="BB44" s="93" t="n"/>
      <c r="BC44" s="128" t="n"/>
      <c r="BD44" s="93" t="n"/>
      <c r="BE44" s="128" t="n"/>
      <c r="BF44" s="1385" t="inlineStr">
        <is>
          <t>СК-2</t>
        </is>
      </c>
      <c r="BG44" s="126" t="n"/>
      <c r="BH44" s="126" t="n"/>
      <c r="BI44" s="175" t="n"/>
      <c r="BJ44" s="1070" t="inlineStr">
        <is>
          <t>ПКМ</t>
        </is>
      </c>
      <c r="BK44" s="9" t="n"/>
      <c r="BL44" s="9" t="n"/>
      <c r="BM44" s="9" t="n"/>
      <c r="BN44" s="9" t="n"/>
      <c r="BO44" s="9" t="n"/>
      <c r="BP44" s="9" t="n"/>
      <c r="BQ44" s="9" t="n"/>
      <c r="BR44" s="9" t="n"/>
      <c r="BS44" s="9" t="n"/>
      <c r="BT44" s="9" t="n"/>
      <c r="BU44" s="9" t="n"/>
      <c r="BV44" s="9" t="n"/>
      <c r="BW44" s="9" t="n"/>
      <c r="BX44" s="9" t="n"/>
      <c r="BY44" s="9" t="n"/>
      <c r="BZ44" s="9" t="n"/>
      <c r="CA44" s="9" t="n"/>
      <c r="CB44" s="9" t="n"/>
      <c r="CC44" s="9" t="n"/>
      <c r="CD44" s="9" t="n"/>
      <c r="CE44" s="9" t="n"/>
      <c r="CF44" s="1" t="n"/>
      <c r="CG44" s="1" t="n"/>
      <c r="CH44" s="1" t="n"/>
      <c r="CI44" s="1" t="n"/>
      <c r="CJ44" s="1" t="n"/>
      <c r="CK44" s="1" t="n"/>
      <c r="CL44" s="1" t="n"/>
      <c r="CM44" s="1" t="n"/>
    </row>
    <row r="45">
      <c r="A45" s="1769" t="inlineStr">
        <is>
          <t>2.2.3</t>
        </is>
      </c>
      <c r="B45" s="1770" t="n"/>
      <c r="C45" s="1351" t="inlineStr">
        <is>
          <t>Функциональные наноматериалы и полимерные нанокомпозиты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75" t="n"/>
      <c r="AD45" s="182" t="n"/>
      <c r="AE45" s="175" t="n"/>
      <c r="AF45" s="182" t="n">
        <v>1</v>
      </c>
      <c r="AG45" s="175" t="n"/>
      <c r="AH45" s="1772" t="n">
        <v>98</v>
      </c>
      <c r="AI45" s="1770" t="n"/>
      <c r="AJ45" s="1773" t="n">
        <v>44</v>
      </c>
      <c r="AK45" s="1770" t="n"/>
      <c r="AL45" s="177" t="n">
        <v>18</v>
      </c>
      <c r="AM45" s="128" t="n"/>
      <c r="AN45" s="93" t="n">
        <v>26</v>
      </c>
      <c r="AO45" s="128" t="n"/>
      <c r="AP45" s="93" t="n"/>
      <c r="AQ45" s="128" t="n"/>
      <c r="AR45" s="93" t="n"/>
      <c r="AS45" s="128" t="n"/>
      <c r="AT45" s="177" t="n">
        <v>98</v>
      </c>
      <c r="AU45" s="128" t="n"/>
      <c r="AV45" s="93" t="n">
        <v>44</v>
      </c>
      <c r="AW45" s="128" t="n"/>
      <c r="AX45" s="93" t="n">
        <v>3</v>
      </c>
      <c r="AY45" s="128" t="n"/>
      <c r="AZ45" s="93" t="n"/>
      <c r="BA45" s="128" t="n"/>
      <c r="BB45" s="93" t="n"/>
      <c r="BC45" s="128" t="n"/>
      <c r="BD45" s="93" t="n"/>
      <c r="BE45" s="128" t="n"/>
      <c r="BF45" s="1385" t="inlineStr">
        <is>
          <t>СК-3</t>
        </is>
      </c>
      <c r="BG45" s="126" t="n"/>
      <c r="BH45" s="126" t="n"/>
      <c r="BI45" s="175" t="n"/>
      <c r="BJ45" s="1070" t="inlineStr">
        <is>
          <t>ПКМ</t>
        </is>
      </c>
      <c r="BK45" s="9" t="n"/>
      <c r="BL45" s="9" t="n"/>
      <c r="BM45" s="9" t="n"/>
      <c r="BN45" s="9" t="n"/>
      <c r="BO45" s="9" t="n"/>
      <c r="BP45" s="9" t="n"/>
      <c r="BQ45" s="9" t="n"/>
      <c r="BR45" s="9" t="n"/>
      <c r="BS45" s="9" t="n"/>
      <c r="BT45" s="9" t="n"/>
      <c r="BU45" s="9" t="n"/>
      <c r="BV45" s="9" t="n"/>
      <c r="BW45" s="9" t="n"/>
      <c r="BX45" s="9" t="n"/>
      <c r="BY45" s="9" t="n"/>
      <c r="BZ45" s="9" t="n"/>
      <c r="CA45" s="9" t="n"/>
      <c r="CB45" s="9" t="n"/>
      <c r="CC45" s="9" t="n"/>
      <c r="CD45" s="9" t="n"/>
      <c r="CE45" s="9" t="n"/>
      <c r="CF45" s="1" t="n"/>
      <c r="CG45" s="1" t="n"/>
      <c r="CH45" s="1" t="n"/>
      <c r="CI45" s="1" t="n"/>
      <c r="CJ45" s="1" t="n"/>
      <c r="CK45" s="1" t="n"/>
      <c r="CL45" s="1" t="n"/>
      <c r="CM45" s="1" t="n"/>
    </row>
    <row r="46">
      <c r="A46" s="216" t="inlineStr">
        <is>
          <t>2.3</t>
        </is>
      </c>
      <c r="B46" s="175" t="n"/>
      <c r="C46" s="1422" t="inlineStr">
        <is>
          <t>Модуль "Теория химико-технологических процессов"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75" t="n"/>
      <c r="AD46" s="218" t="n"/>
      <c r="AE46" s="175" t="n"/>
      <c r="AF46" s="218" t="n"/>
      <c r="AG46" s="175" t="n"/>
      <c r="AH46" s="1824">
        <f>AH47+AH48</f>
        <v/>
      </c>
      <c r="AI46" s="128" t="n"/>
      <c r="AJ46" s="847">
        <f>AJ47+AJ48</f>
        <v/>
      </c>
      <c r="AK46" s="175" t="n"/>
      <c r="AL46" s="188">
        <f>AL47+AL48</f>
        <v/>
      </c>
      <c r="AM46" s="128" t="n"/>
      <c r="AN46" s="95">
        <f>AN47+AN48</f>
        <v/>
      </c>
      <c r="AO46" s="128" t="n"/>
      <c r="AP46" s="95">
        <f>AP47+AP48</f>
        <v/>
      </c>
      <c r="AQ46" s="128" t="n"/>
      <c r="AR46" s="95" t="n"/>
      <c r="AS46" s="128" t="n"/>
      <c r="AT46" s="188">
        <f>AT47+AT48</f>
        <v/>
      </c>
      <c r="AU46" s="128" t="n"/>
      <c r="AV46" s="95">
        <f>AV47+AV48</f>
        <v/>
      </c>
      <c r="AW46" s="128" t="n"/>
      <c r="AX46" s="95">
        <f>AX47+AX48</f>
        <v/>
      </c>
      <c r="AY46" s="128" t="n"/>
      <c r="AZ46" s="635" t="n"/>
      <c r="BA46" s="187" t="n"/>
      <c r="BB46" s="95" t="n"/>
      <c r="BC46" s="128" t="n"/>
      <c r="BD46" s="95" t="n"/>
      <c r="BE46" s="128" t="n"/>
      <c r="BF46" s="1385" t="n"/>
      <c r="BG46" s="126" t="n"/>
      <c r="BH46" s="126" t="n"/>
      <c r="BI46" s="175" t="n"/>
      <c r="BJ46" s="1070" t="n"/>
      <c r="BK46" s="9" t="n"/>
      <c r="BL46" s="9" t="n"/>
      <c r="BM46" s="9" t="n"/>
      <c r="BN46" s="9" t="n"/>
      <c r="BO46" s="9" t="n"/>
      <c r="BP46" s="9" t="n"/>
      <c r="BQ46" s="9" t="n"/>
      <c r="BR46" s="9" t="n"/>
      <c r="BS46" s="9" t="n"/>
      <c r="BT46" s="9" t="n"/>
      <c r="BU46" s="9" t="n"/>
      <c r="BV46" s="9" t="n"/>
      <c r="BW46" s="9" t="n"/>
      <c r="BX46" s="9" t="n"/>
      <c r="BY46" s="9" t="n"/>
      <c r="BZ46" s="9" t="n"/>
      <c r="CA46" s="9" t="n"/>
      <c r="CB46" s="9" t="n"/>
      <c r="CC46" s="9" t="n"/>
      <c r="CD46" s="9" t="n"/>
      <c r="CE46" s="9" t="n"/>
      <c r="CF46" s="1" t="n"/>
      <c r="CG46" s="1" t="n"/>
      <c r="CH46" s="1" t="n"/>
      <c r="CI46" s="1" t="n"/>
      <c r="CJ46" s="1" t="n"/>
      <c r="CK46" s="1" t="n"/>
      <c r="CL46" s="1" t="n"/>
      <c r="CM46" s="1" t="n"/>
    </row>
    <row r="47">
      <c r="A47" s="217" t="inlineStr">
        <is>
          <t>2.3.1</t>
        </is>
      </c>
      <c r="B47" s="175" t="n"/>
      <c r="C47" s="1351" t="inlineStr">
        <is>
          <t>Физико-химические методы исследования полимерных композиционных материалов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75" t="n"/>
      <c r="AD47" s="182" t="n"/>
      <c r="AE47" s="175" t="n"/>
      <c r="AF47" s="182" t="n">
        <v>1</v>
      </c>
      <c r="AG47" s="175" t="n"/>
      <c r="AH47" s="1796">
        <f>AT47</f>
        <v/>
      </c>
      <c r="AI47" s="128" t="n"/>
      <c r="AJ47" s="827">
        <f>AL47+AN47+AP47+AR47</f>
        <v/>
      </c>
      <c r="AK47" s="175" t="n"/>
      <c r="AL47" s="177" t="n">
        <v>24</v>
      </c>
      <c r="AM47" s="128" t="n"/>
      <c r="AN47" s="93" t="n"/>
      <c r="AO47" s="128" t="n"/>
      <c r="AP47" s="93" t="n">
        <v>20</v>
      </c>
      <c r="AQ47" s="128" t="n"/>
      <c r="AR47" s="93" t="n"/>
      <c r="AS47" s="128" t="n"/>
      <c r="AT47" s="177">
        <f>AX47*36</f>
        <v/>
      </c>
      <c r="AU47" s="128" t="n"/>
      <c r="AV47" s="93">
        <f>AJ47</f>
        <v/>
      </c>
      <c r="AW47" s="128" t="n"/>
      <c r="AX47" s="93" t="n">
        <v>3</v>
      </c>
      <c r="AY47" s="128" t="n"/>
      <c r="AZ47" s="129" t="n"/>
      <c r="BA47" s="181" t="n"/>
      <c r="BB47" s="93" t="n"/>
      <c r="BC47" s="128" t="n"/>
      <c r="BD47" s="93" t="n"/>
      <c r="BE47" s="128" t="n"/>
      <c r="BF47" s="1385" t="inlineStr">
        <is>
          <t>СК-4</t>
        </is>
      </c>
      <c r="BG47" s="126" t="n"/>
      <c r="BH47" s="126" t="n"/>
      <c r="BI47" s="175" t="n"/>
      <c r="BJ47" s="1070" t="inlineStr">
        <is>
          <t>ПКМ</t>
        </is>
      </c>
      <c r="BK47" s="9" t="n"/>
      <c r="BL47" s="9" t="n"/>
      <c r="BM47" s="9" t="n"/>
      <c r="BN47" s="9" t="n"/>
      <c r="BO47" s="9" t="n"/>
      <c r="BP47" s="9" t="n"/>
      <c r="BQ47" s="9" t="n"/>
      <c r="BR47" s="9" t="n"/>
      <c r="BS47" s="9" t="n"/>
      <c r="BT47" s="9" t="n"/>
      <c r="BU47" s="9" t="n"/>
      <c r="BV47" s="9" t="n"/>
      <c r="BW47" s="9" t="n"/>
      <c r="BX47" s="9" t="n"/>
      <c r="BY47" s="9" t="n"/>
      <c r="BZ47" s="9" t="n"/>
      <c r="CA47" s="9" t="n"/>
      <c r="CB47" s="9" t="n"/>
      <c r="CC47" s="9" t="n"/>
      <c r="CD47" s="9" t="n"/>
      <c r="CE47" s="9" t="n"/>
      <c r="CF47" s="1" t="n"/>
      <c r="CG47" s="1" t="n"/>
      <c r="CH47" s="1" t="n"/>
      <c r="CI47" s="1" t="n"/>
      <c r="CJ47" s="1" t="n"/>
      <c r="CK47" s="1" t="n"/>
      <c r="CL47" s="1" t="n"/>
      <c r="CM47" s="1" t="n"/>
    </row>
    <row r="48">
      <c r="A48" s="217" t="inlineStr">
        <is>
          <t>2.3.2</t>
        </is>
      </c>
      <c r="B48" s="175" t="n"/>
      <c r="C48" s="1351" t="inlineStr">
        <is>
          <t>Межфазные явления в полимерных композиционных материалах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75" t="n"/>
      <c r="AD48" s="182" t="n">
        <v>1</v>
      </c>
      <c r="AE48" s="175" t="n"/>
      <c r="AF48" s="182" t="n"/>
      <c r="AG48" s="175" t="n"/>
      <c r="AH48" s="1796">
        <f>AT48</f>
        <v/>
      </c>
      <c r="AI48" s="128" t="n"/>
      <c r="AJ48" s="827">
        <f>AL48+AN48+AP48+AR48</f>
        <v/>
      </c>
      <c r="AK48" s="175" t="n"/>
      <c r="AL48" s="177" t="n">
        <v>16</v>
      </c>
      <c r="AM48" s="128" t="n"/>
      <c r="AN48" s="93" t="n">
        <v>28</v>
      </c>
      <c r="AO48" s="128" t="n"/>
      <c r="AP48" s="93" t="n"/>
      <c r="AQ48" s="128" t="n"/>
      <c r="AR48" s="93" t="n"/>
      <c r="AS48" s="128" t="n"/>
      <c r="AT48" s="177">
        <f>AX48*36</f>
        <v/>
      </c>
      <c r="AU48" s="128" t="n"/>
      <c r="AV48" s="93">
        <f>AJ48</f>
        <v/>
      </c>
      <c r="AW48" s="128" t="n"/>
      <c r="AX48" s="93" t="n">
        <v>3</v>
      </c>
      <c r="AY48" s="128" t="n"/>
      <c r="AZ48" s="129" t="n"/>
      <c r="BA48" s="181" t="n"/>
      <c r="BB48" s="93" t="n"/>
      <c r="BC48" s="128" t="n"/>
      <c r="BD48" s="93" t="n"/>
      <c r="BE48" s="128" t="n"/>
      <c r="BF48" s="1385" t="inlineStr">
        <is>
          <t>СК-5</t>
        </is>
      </c>
      <c r="BG48" s="126" t="n"/>
      <c r="BH48" s="126" t="n"/>
      <c r="BI48" s="175" t="n"/>
      <c r="BJ48" s="1070" t="inlineStr">
        <is>
          <t>ПКМ</t>
        </is>
      </c>
      <c r="BK48" s="9" t="n"/>
      <c r="BL48" s="9" t="n"/>
      <c r="BM48" s="9" t="n"/>
      <c r="BN48" s="9" t="n"/>
      <c r="BO48" s="9" t="n"/>
      <c r="BP48" s="9" t="n"/>
      <c r="BQ48" s="9" t="n"/>
      <c r="BR48" s="9" t="n"/>
      <c r="BS48" s="9" t="n"/>
      <c r="BT48" s="9" t="n"/>
      <c r="BU48" s="9" t="n"/>
      <c r="BV48" s="9" t="n"/>
      <c r="BW48" s="9" t="n"/>
      <c r="BX48" s="9" t="n"/>
      <c r="BY48" s="9" t="n"/>
      <c r="BZ48" s="9" t="n"/>
      <c r="CA48" s="9" t="n"/>
      <c r="CB48" s="9" t="n"/>
      <c r="CC48" s="9" t="n"/>
      <c r="CD48" s="9" t="n"/>
      <c r="CE48" s="9" t="n"/>
      <c r="CF48" s="1" t="n"/>
      <c r="CG48" s="1" t="n"/>
      <c r="CH48" s="1" t="n"/>
      <c r="CI48" s="1" t="n"/>
      <c r="CJ48" s="1" t="n"/>
      <c r="CK48" s="1" t="n"/>
      <c r="CL48" s="1" t="n"/>
      <c r="CM48" s="1" t="n"/>
    </row>
    <row r="49">
      <c r="A49" s="1780" t="inlineStr">
        <is>
          <t>2.4</t>
        </is>
      </c>
      <c r="B49" s="1770" t="n"/>
      <c r="C49" s="1422" t="inlineStr">
        <is>
          <t>Модуль "Проектирование современных химических производств"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75" t="n"/>
      <c r="AD49" s="218" t="n"/>
      <c r="AE49" s="175" t="n"/>
      <c r="AF49" s="218" t="n"/>
      <c r="AG49" s="175" t="n"/>
      <c r="AH49" s="1775">
        <f>AH50+AH51+AH52</f>
        <v/>
      </c>
      <c r="AI49" s="1770" t="n"/>
      <c r="AJ49" s="1776">
        <f>AJ50+AJ51+AJ52</f>
        <v/>
      </c>
      <c r="AK49" s="1770" t="n"/>
      <c r="AL49" s="188">
        <f>AL50+AL51+AL52</f>
        <v/>
      </c>
      <c r="AM49" s="128" t="n"/>
      <c r="AN49" s="95">
        <f>AN50+AN51+AN52</f>
        <v/>
      </c>
      <c r="AO49" s="128" t="n"/>
      <c r="AP49" s="95">
        <f>AP50+AP51+AP52</f>
        <v/>
      </c>
      <c r="AQ49" s="128" t="n"/>
      <c r="AR49" s="95" t="n"/>
      <c r="AS49" s="128" t="n"/>
      <c r="AT49" s="188" t="n"/>
      <c r="AU49" s="128" t="n"/>
      <c r="AV49" s="95" t="n"/>
      <c r="AW49" s="128" t="n"/>
      <c r="AX49" s="95" t="n"/>
      <c r="AY49" s="128" t="n"/>
      <c r="AZ49" s="95">
        <f>AZ50+AZ51+AZ52</f>
        <v/>
      </c>
      <c r="BA49" s="128" t="n"/>
      <c r="BB49" s="95">
        <f>BB50+BB51+BB52</f>
        <v/>
      </c>
      <c r="BC49" s="128" t="n"/>
      <c r="BD49" s="95">
        <f>BD50+BD51+BD52</f>
        <v/>
      </c>
      <c r="BE49" s="128" t="n"/>
      <c r="BF49" s="1230" t="n"/>
      <c r="BG49" s="126" t="n"/>
      <c r="BH49" s="126" t="n"/>
      <c r="BI49" s="175" t="n"/>
      <c r="BJ49" s="1070" t="n"/>
      <c r="BK49" s="9" t="n"/>
      <c r="BL49" s="9" t="n"/>
      <c r="BM49" s="9" t="n"/>
      <c r="BN49" s="9" t="n"/>
      <c r="BO49" s="9" t="n"/>
      <c r="BP49" s="9" t="n"/>
      <c r="BQ49" s="9" t="n"/>
      <c r="BR49" s="9" t="n"/>
      <c r="BS49" s="9" t="n"/>
      <c r="BT49" s="9" t="n"/>
      <c r="BU49" s="9" t="n"/>
      <c r="BV49" s="9" t="n"/>
      <c r="BW49" s="9" t="n"/>
      <c r="BX49" s="9" t="n"/>
      <c r="BY49" s="9" t="n"/>
      <c r="BZ49" s="9" t="n"/>
      <c r="CA49" s="9" t="n"/>
      <c r="CB49" s="9" t="n"/>
      <c r="CC49" s="9" t="n"/>
      <c r="CD49" s="9" t="n"/>
      <c r="CE49" s="9" t="n"/>
      <c r="CF49" s="1" t="n"/>
      <c r="CG49" s="1" t="n"/>
      <c r="CH49" s="1" t="n"/>
      <c r="CI49" s="1" t="n"/>
      <c r="CJ49" s="1" t="n"/>
      <c r="CK49" s="1" t="n"/>
      <c r="CL49" s="1" t="n"/>
      <c r="CM49" s="1" t="n"/>
    </row>
    <row r="50">
      <c r="A50" s="1769" t="inlineStr">
        <is>
          <t>2.4.1</t>
        </is>
      </c>
      <c r="B50" s="1770" t="n"/>
      <c r="C50" s="1351" t="inlineStr">
        <is>
          <t>Проектирование химических производств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75" t="n"/>
      <c r="AD50" s="182" t="n"/>
      <c r="AE50" s="175" t="n"/>
      <c r="AF50" s="182" t="n">
        <v>2</v>
      </c>
      <c r="AG50" s="175" t="n"/>
      <c r="AH50" s="1772" t="n">
        <v>94</v>
      </c>
      <c r="AI50" s="1770" t="n"/>
      <c r="AJ50" s="1773" t="n">
        <v>42</v>
      </c>
      <c r="AK50" s="1770" t="n"/>
      <c r="AL50" s="177" t="n">
        <v>20</v>
      </c>
      <c r="AM50" s="128" t="n"/>
      <c r="AN50" s="93" t="n">
        <v>22</v>
      </c>
      <c r="AO50" s="128" t="n"/>
      <c r="AP50" s="93" t="n"/>
      <c r="AQ50" s="128" t="n"/>
      <c r="AR50" s="93" t="n"/>
      <c r="AS50" s="128" t="n"/>
      <c r="AT50" s="177" t="n"/>
      <c r="AU50" s="128" t="n"/>
      <c r="AV50" s="95" t="n"/>
      <c r="AW50" s="128" t="n"/>
      <c r="AX50" s="93" t="n"/>
      <c r="AY50" s="128" t="n"/>
      <c r="AZ50" s="93" t="n">
        <v>94</v>
      </c>
      <c r="BA50" s="128" t="n"/>
      <c r="BB50" s="93" t="n">
        <v>42</v>
      </c>
      <c r="BC50" s="128" t="n"/>
      <c r="BD50" s="93" t="n">
        <v>3</v>
      </c>
      <c r="BE50" s="128" t="n"/>
      <c r="BF50" s="1385" t="inlineStr">
        <is>
          <t>СК-6,7</t>
        </is>
      </c>
      <c r="BG50" s="126" t="n"/>
      <c r="BH50" s="126" t="n"/>
      <c r="BI50" s="175" t="n"/>
      <c r="BJ50" s="1070" t="inlineStr">
        <is>
          <t>ТНВиОХТ</t>
        </is>
      </c>
      <c r="BK50" s="9" t="n"/>
      <c r="BL50" s="9" t="n"/>
      <c r="BM50" s="9" t="n"/>
      <c r="BN50" s="9" t="n"/>
      <c r="BO50" s="9" t="n"/>
      <c r="BP50" s="9" t="n"/>
      <c r="BQ50" s="9" t="n"/>
      <c r="BR50" s="9" t="n"/>
      <c r="BS50" s="9" t="n"/>
      <c r="BT50" s="9" t="n"/>
      <c r="BU50" s="9" t="n"/>
      <c r="BV50" s="9" t="n"/>
      <c r="BW50" s="9" t="n"/>
      <c r="BX50" s="9" t="n"/>
      <c r="BY50" s="9" t="n"/>
      <c r="BZ50" s="9" t="n"/>
      <c r="CA50" s="9" t="n"/>
      <c r="CB50" s="9" t="n"/>
      <c r="CC50" s="9" t="n"/>
      <c r="CD50" s="9" t="n"/>
      <c r="CE50" s="9" t="n"/>
      <c r="CF50" s="1" t="n"/>
      <c r="CG50" s="1" t="n"/>
      <c r="CH50" s="1" t="n"/>
      <c r="CI50" s="1" t="n"/>
      <c r="CJ50" s="1" t="n"/>
      <c r="CK50" s="1" t="n"/>
      <c r="CL50" s="1" t="n"/>
      <c r="CM50" s="1" t="n"/>
    </row>
    <row r="51">
      <c r="A51" s="1769" t="inlineStr">
        <is>
          <t>2.4.2</t>
        </is>
      </c>
      <c r="B51" s="1770" t="n"/>
      <c r="C51" s="1351" t="inlineStr">
        <is>
          <t>CAD/CAE-системы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75" t="n"/>
      <c r="AD51" s="182" t="n">
        <v>2</v>
      </c>
      <c r="AE51" s="175" t="n"/>
      <c r="AF51" s="182" t="n"/>
      <c r="AG51" s="175" t="n"/>
      <c r="AH51" s="1796" t="n">
        <v>98</v>
      </c>
      <c r="AI51" s="128" t="n"/>
      <c r="AJ51" s="827" t="n">
        <v>44</v>
      </c>
      <c r="AK51" s="175" t="n"/>
      <c r="AL51" s="177" t="n">
        <v>20</v>
      </c>
      <c r="AM51" s="128" t="n"/>
      <c r="AN51" s="93" t="n">
        <v>24</v>
      </c>
      <c r="AO51" s="128" t="n"/>
      <c r="AP51" s="93" t="n"/>
      <c r="AQ51" s="128" t="n"/>
      <c r="AR51" s="93" t="n"/>
      <c r="AS51" s="128" t="n"/>
      <c r="AT51" s="177" t="n"/>
      <c r="AU51" s="128" t="n"/>
      <c r="AV51" s="95" t="n"/>
      <c r="AW51" s="128" t="n"/>
      <c r="AX51" s="93" t="n"/>
      <c r="AY51" s="128" t="n"/>
      <c r="AZ51" s="93" t="n">
        <v>98</v>
      </c>
      <c r="BA51" s="128" t="n"/>
      <c r="BB51" s="93" t="n">
        <v>44</v>
      </c>
      <c r="BC51" s="128" t="n"/>
      <c r="BD51" s="93" t="n">
        <v>3</v>
      </c>
      <c r="BE51" s="128" t="n"/>
      <c r="BF51" s="1385" t="inlineStr">
        <is>
          <t>СК-8,9</t>
        </is>
      </c>
      <c r="BG51" s="126" t="n"/>
      <c r="BH51" s="126" t="n"/>
      <c r="BI51" s="175" t="n"/>
      <c r="BJ51" s="1070" t="inlineStr">
        <is>
          <t>МиАХиСП</t>
        </is>
      </c>
      <c r="BK51" s="9" t="n"/>
      <c r="BL51" s="9" t="n"/>
      <c r="BM51" s="9" t="n"/>
      <c r="BN51" s="9" t="n"/>
      <c r="BO51" s="9" t="n"/>
      <c r="BP51" s="9" t="n"/>
      <c r="BQ51" s="9" t="n"/>
      <c r="BR51" s="9" t="n"/>
      <c r="BS51" s="9" t="n"/>
      <c r="BT51" s="9" t="n"/>
      <c r="BU51" s="9" t="n"/>
      <c r="BV51" s="9" t="n"/>
      <c r="BW51" s="9" t="n"/>
      <c r="BX51" s="9" t="n"/>
      <c r="BY51" s="9" t="n"/>
      <c r="BZ51" s="9" t="n"/>
      <c r="CA51" s="9" t="n"/>
      <c r="CB51" s="9" t="n"/>
      <c r="CC51" s="9" t="n"/>
      <c r="CD51" s="9" t="n"/>
      <c r="CE51" s="9" t="n"/>
      <c r="CF51" s="1" t="n"/>
      <c r="CG51" s="1" t="n"/>
      <c r="CH51" s="1" t="n"/>
      <c r="CI51" s="1" t="n"/>
      <c r="CJ51" s="1" t="n"/>
      <c r="CK51" s="1" t="n"/>
      <c r="CL51" s="1" t="n"/>
      <c r="CM51" s="1" t="n"/>
    </row>
    <row r="52">
      <c r="A52" s="1769" t="inlineStr">
        <is>
          <t>2.4.3</t>
        </is>
      </c>
      <c r="B52" s="1770" t="n"/>
      <c r="C52" s="1351" t="inlineStr">
        <is>
          <t>Методы защиты материалов и оборудования  химических производств от коррозии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75" t="n"/>
      <c r="AD52" s="182" t="n">
        <v>2</v>
      </c>
      <c r="AE52" s="175" t="n"/>
      <c r="AF52" s="182" t="n"/>
      <c r="AG52" s="175" t="n"/>
      <c r="AH52" s="1772" t="n">
        <v>98</v>
      </c>
      <c r="AI52" s="1770" t="n"/>
      <c r="AJ52" s="1773" t="n">
        <v>44</v>
      </c>
      <c r="AK52" s="1770" t="n"/>
      <c r="AL52" s="177" t="n">
        <v>20</v>
      </c>
      <c r="AM52" s="128" t="n"/>
      <c r="AN52" s="93" t="n">
        <v>24</v>
      </c>
      <c r="AO52" s="128" t="n"/>
      <c r="AP52" s="93" t="n"/>
      <c r="AQ52" s="128" t="n"/>
      <c r="AR52" s="93" t="n"/>
      <c r="AS52" s="128" t="n"/>
      <c r="AT52" s="177" t="n"/>
      <c r="AU52" s="128" t="n"/>
      <c r="AV52" s="93" t="n"/>
      <c r="AW52" s="128" t="n"/>
      <c r="AX52" s="93" t="n"/>
      <c r="AY52" s="128" t="n"/>
      <c r="AZ52" s="93" t="n">
        <v>98</v>
      </c>
      <c r="BA52" s="128" t="n"/>
      <c r="BB52" s="93" t="n">
        <v>44</v>
      </c>
      <c r="BC52" s="128" t="n"/>
      <c r="BD52" s="93" t="n">
        <v>3</v>
      </c>
      <c r="BE52" s="128" t="n"/>
      <c r="BF52" s="1385" t="inlineStr">
        <is>
          <t>СК-10</t>
        </is>
      </c>
      <c r="BG52" s="126" t="n"/>
      <c r="BH52" s="126" t="n"/>
      <c r="BI52" s="175" t="n"/>
      <c r="BJ52" s="819" t="inlineStr">
        <is>
          <t>ХТЭПиМЭТ</t>
        </is>
      </c>
      <c r="BK52" s="9" t="n"/>
      <c r="BL52" s="9" t="n"/>
      <c r="BM52" s="9" t="n"/>
      <c r="BN52" s="9" t="n"/>
      <c r="BO52" s="9" t="n"/>
      <c r="BP52" s="9" t="n"/>
      <c r="BQ52" s="9" t="n"/>
      <c r="BR52" s="9" t="n"/>
      <c r="BS52" s="9" t="n"/>
      <c r="BT52" s="9" t="n"/>
      <c r="BU52" s="9" t="n"/>
      <c r="BV52" s="9" t="n"/>
      <c r="BW52" s="9" t="n"/>
      <c r="BX52" s="9" t="n"/>
      <c r="BY52" s="9" t="n"/>
      <c r="BZ52" s="9" t="n"/>
      <c r="CA52" s="9" t="n"/>
      <c r="CB52" s="9" t="n"/>
      <c r="CC52" s="9" t="n"/>
      <c r="CD52" s="9" t="n"/>
      <c r="CE52" s="9" t="n"/>
      <c r="CF52" s="1" t="n"/>
      <c r="CG52" s="1" t="n"/>
      <c r="CH52" s="1" t="n"/>
      <c r="CI52" s="1" t="n"/>
      <c r="CJ52" s="1" t="n"/>
      <c r="CK52" s="1" t="n"/>
      <c r="CL52" s="1" t="n"/>
      <c r="CM52" s="1" t="n"/>
    </row>
    <row r="53">
      <c r="A53" s="1780" t="inlineStr">
        <is>
          <t>2.5</t>
        </is>
      </c>
      <c r="B53" s="1770" t="n"/>
      <c r="C53" s="1266" t="inlineStr">
        <is>
          <t xml:space="preserve">Дополнительные виды обучения 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75" t="n"/>
      <c r="AD53" s="1351" t="n"/>
      <c r="AE53" s="175" t="n"/>
      <c r="AF53" s="895" t="n"/>
      <c r="AG53" s="126" t="n"/>
      <c r="AH53" s="853" t="inlineStr">
        <is>
          <t>/</t>
        </is>
      </c>
      <c r="AI53" s="2711">
        <f>AI54+AI55+AI56</f>
        <v/>
      </c>
      <c r="AJ53" s="850" t="inlineStr">
        <is>
          <t>/</t>
        </is>
      </c>
      <c r="AK53" s="1491">
        <f>AK54+AK55+AK56</f>
        <v/>
      </c>
      <c r="AL53" s="853" t="inlineStr">
        <is>
          <t>/</t>
        </is>
      </c>
      <c r="AM53" s="854">
        <f>AM54+AM55+AM56</f>
        <v/>
      </c>
      <c r="AN53" s="850" t="inlineStr">
        <is>
          <t>/</t>
        </is>
      </c>
      <c r="AO53" s="854">
        <f>AO54+AO55+AO56</f>
        <v/>
      </c>
      <c r="AP53" s="848" t="inlineStr">
        <is>
          <t>/</t>
        </is>
      </c>
      <c r="AQ53" s="854">
        <f>AQ54+AQ55+AQ56</f>
        <v/>
      </c>
      <c r="AR53" s="848" t="inlineStr">
        <is>
          <t>/</t>
        </is>
      </c>
      <c r="AS53" s="1311" t="n">
        <v>32</v>
      </c>
      <c r="AT53" s="853" t="inlineStr">
        <is>
          <t>/</t>
        </is>
      </c>
      <c r="AU53" s="2712">
        <f>AU54+AU55+AU56</f>
        <v/>
      </c>
      <c r="AV53" s="850" t="inlineStr">
        <is>
          <t>/</t>
        </is>
      </c>
      <c r="AW53" s="854">
        <f>AW54+AW55+AW56</f>
        <v/>
      </c>
      <c r="AX53" s="848" t="inlineStr">
        <is>
          <t>/</t>
        </is>
      </c>
      <c r="AY53" s="854">
        <f>AY54+AY55+AY56</f>
        <v/>
      </c>
      <c r="AZ53" s="850" t="inlineStr">
        <is>
          <t>/</t>
        </is>
      </c>
      <c r="BA53" s="1310">
        <f>BA54+BA55</f>
        <v/>
      </c>
      <c r="BB53" s="848" t="inlineStr">
        <is>
          <t>/</t>
        </is>
      </c>
      <c r="BC53" s="854">
        <f>BC54+BC55</f>
        <v/>
      </c>
      <c r="BD53" s="848" t="inlineStr">
        <is>
          <t>/</t>
        </is>
      </c>
      <c r="BE53" s="1311">
        <f>BE54+BE55</f>
        <v/>
      </c>
      <c r="BF53" s="1230" t="n"/>
      <c r="BG53" s="126" t="n"/>
      <c r="BH53" s="126" t="n"/>
      <c r="BI53" s="175" t="n"/>
      <c r="BJ53" s="1070" t="n"/>
      <c r="BK53" s="9" t="n"/>
      <c r="BL53" s="9" t="n"/>
      <c r="BM53" s="9" t="n"/>
      <c r="BN53" s="9" t="n"/>
      <c r="BO53" s="9" t="n"/>
      <c r="BP53" s="9" t="n"/>
      <c r="BQ53" s="9" t="n"/>
      <c r="BR53" s="9" t="n"/>
      <c r="BS53" s="9" t="n"/>
      <c r="BT53" s="9" t="n"/>
      <c r="BU53" s="9" t="n"/>
      <c r="BV53" s="9" t="n"/>
      <c r="BW53" s="9" t="n"/>
      <c r="BX53" s="9" t="n"/>
      <c r="BY53" s="9" t="n"/>
      <c r="BZ53" s="9" t="n"/>
      <c r="CA53" s="9" t="n"/>
      <c r="CB53" s="9" t="n"/>
      <c r="CC53" s="9" t="n"/>
      <c r="CD53" s="9" t="n"/>
      <c r="CE53" s="9" t="n"/>
      <c r="CF53" s="1" t="n"/>
      <c r="CG53" s="1" t="n"/>
      <c r="CH53" s="1" t="n"/>
      <c r="CI53" s="1" t="n"/>
      <c r="CJ53" s="1" t="n"/>
      <c r="CK53" s="1" t="n"/>
      <c r="CL53" s="1" t="n"/>
      <c r="CM53" s="1" t="n"/>
    </row>
    <row r="54">
      <c r="A54" s="1769" t="inlineStr">
        <is>
          <t>2.5.1</t>
        </is>
      </c>
      <c r="B54" s="1770" t="n"/>
      <c r="C54" s="1260" t="inlineStr">
        <is>
          <t xml:space="preserve">Философия и методология науки*  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75" t="n"/>
      <c r="AD54" s="859" t="inlineStr">
        <is>
          <t>/</t>
        </is>
      </c>
      <c r="AE54" s="189" t="n">
        <v>2</v>
      </c>
      <c r="AF54" s="1807" t="n"/>
      <c r="AG54" s="1770" t="n"/>
      <c r="AH54" s="867" t="inlineStr">
        <is>
          <t>/</t>
        </is>
      </c>
      <c r="AI54" s="1308">
        <f>AU54+BA54</f>
        <v/>
      </c>
      <c r="AJ54" s="862" t="inlineStr">
        <is>
          <t>/</t>
        </is>
      </c>
      <c r="AK54" s="1316">
        <f>AM54+AS54+AO54+AQ54</f>
        <v/>
      </c>
      <c r="AL54" s="867" t="inlineStr">
        <is>
          <t>/</t>
        </is>
      </c>
      <c r="AM54" s="1308" t="n">
        <v>40</v>
      </c>
      <c r="AN54" s="2061" t="n"/>
      <c r="AO54" s="1308" t="n"/>
      <c r="AP54" s="2503" t="n"/>
      <c r="AQ54" s="1308" t="n"/>
      <c r="AR54" s="2508" t="inlineStr">
        <is>
          <t>/</t>
        </is>
      </c>
      <c r="AS54" s="1316" t="n">
        <v>32</v>
      </c>
      <c r="AT54" s="867" t="inlineStr">
        <is>
          <t>/</t>
        </is>
      </c>
      <c r="AU54" s="1308" t="n">
        <v>48</v>
      </c>
      <c r="AV54" s="861" t="inlineStr">
        <is>
          <t>/</t>
        </is>
      </c>
      <c r="AW54" s="1308" t="n">
        <v>32</v>
      </c>
      <c r="AX54" s="861" t="n"/>
      <c r="AY54" s="1308" t="n"/>
      <c r="AZ54" s="862" t="inlineStr">
        <is>
          <t>/</t>
        </is>
      </c>
      <c r="BA54" s="1308" t="n">
        <v>76</v>
      </c>
      <c r="BB54" s="861" t="inlineStr">
        <is>
          <t>/</t>
        </is>
      </c>
      <c r="BC54" s="1308" t="n">
        <v>40</v>
      </c>
      <c r="BD54" s="861" t="inlineStr">
        <is>
          <t>/</t>
        </is>
      </c>
      <c r="BE54" s="1316" t="n">
        <v>3</v>
      </c>
      <c r="BF54" s="4539" t="inlineStr">
        <is>
          <t>УК-1</t>
        </is>
      </c>
      <c r="BG54" s="126" t="n"/>
      <c r="BH54" s="126" t="n"/>
      <c r="BI54" s="175" t="n"/>
      <c r="BJ54" s="1070" t="inlineStr">
        <is>
          <t>ФиП</t>
        </is>
      </c>
      <c r="BK54" s="9" t="n"/>
      <c r="BL54" s="9" t="n"/>
      <c r="BM54" s="9" t="n"/>
      <c r="BN54" s="9" t="n"/>
      <c r="BO54" s="9" t="n"/>
      <c r="BP54" s="9" t="n"/>
      <c r="BQ54" s="9" t="n"/>
      <c r="BR54" s="9" t="n"/>
      <c r="BS54" s="9" t="n"/>
      <c r="BT54" s="9" t="n"/>
      <c r="BU54" s="9" t="n"/>
      <c r="BV54" s="9" t="n"/>
      <c r="BW54" s="9" t="n"/>
      <c r="BX54" s="9" t="n"/>
      <c r="BY54" s="9" t="n"/>
      <c r="BZ54" s="9" t="n"/>
      <c r="CA54" s="9" t="n"/>
      <c r="CB54" s="9" t="n"/>
      <c r="CC54" s="9" t="n"/>
      <c r="CD54" s="9" t="n"/>
      <c r="CE54" s="9" t="n"/>
      <c r="CF54" s="1" t="n"/>
      <c r="CG54" s="1" t="n"/>
      <c r="CH54" s="1" t="n"/>
      <c r="CI54" s="1" t="n"/>
      <c r="CJ54" s="1" t="n"/>
      <c r="CK54" s="1" t="n"/>
      <c r="CL54" s="1" t="n"/>
      <c r="CM54" s="1" t="n"/>
    </row>
    <row r="55">
      <c r="A55" s="1769" t="inlineStr">
        <is>
          <t>2.5.2</t>
        </is>
      </c>
      <c r="B55" s="1770" t="n"/>
      <c r="C55" s="1260" t="inlineStr">
        <is>
          <t>Иностранный язык*</t>
        </is>
      </c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75" t="n"/>
      <c r="AD55" s="859" t="inlineStr">
        <is>
          <t>/</t>
        </is>
      </c>
      <c r="AE55" s="189" t="n">
        <v>2</v>
      </c>
      <c r="AF55" s="1807" t="n"/>
      <c r="AG55" s="1770" t="n"/>
      <c r="AH55" s="867" t="inlineStr">
        <is>
          <t>/</t>
        </is>
      </c>
      <c r="AI55" s="1308">
        <f>AU55+BA55</f>
        <v/>
      </c>
      <c r="AJ55" s="862" t="inlineStr">
        <is>
          <t>/</t>
        </is>
      </c>
      <c r="AK55" s="1316">
        <f>AM55+AS55+AO55+AQ55</f>
        <v/>
      </c>
      <c r="AL55" s="867" t="n"/>
      <c r="AM55" s="1308" t="n"/>
      <c r="AN55" s="2061" t="n"/>
      <c r="AO55" s="1308" t="n"/>
      <c r="AP55" s="861" t="inlineStr">
        <is>
          <t>/</t>
        </is>
      </c>
      <c r="AQ55" s="1308" t="n">
        <v>96</v>
      </c>
      <c r="AR55" s="2503" t="n"/>
      <c r="AS55" s="2517" t="n"/>
      <c r="AT55" s="867" t="inlineStr">
        <is>
          <t>/</t>
        </is>
      </c>
      <c r="AU55" s="1308" t="n">
        <v>70</v>
      </c>
      <c r="AV55" s="861" t="inlineStr">
        <is>
          <t>/</t>
        </is>
      </c>
      <c r="AW55" s="1308" t="n">
        <v>48</v>
      </c>
      <c r="AX55" s="862" t="n"/>
      <c r="AY55" s="1308" t="n"/>
      <c r="AZ55" s="862" t="inlineStr">
        <is>
          <t>/</t>
        </is>
      </c>
      <c r="BA55" s="1308" t="n">
        <v>72</v>
      </c>
      <c r="BB55" s="861" t="inlineStr">
        <is>
          <t>/</t>
        </is>
      </c>
      <c r="BC55" s="1308" t="n">
        <v>48</v>
      </c>
      <c r="BD55" s="861" t="inlineStr">
        <is>
          <t>/</t>
        </is>
      </c>
      <c r="BE55" s="1316" t="n">
        <v>4</v>
      </c>
      <c r="BF55" s="4539" t="inlineStr">
        <is>
          <t>УК-3</t>
        </is>
      </c>
      <c r="BG55" s="126" t="n"/>
      <c r="BH55" s="126" t="n"/>
      <c r="BI55" s="175" t="n"/>
      <c r="BJ55" s="1070" t="inlineStr">
        <is>
          <t>МКиТП</t>
        </is>
      </c>
      <c r="BK55" s="9" t="n"/>
      <c r="BL55" s="9" t="n"/>
      <c r="BM55" s="9" t="n"/>
      <c r="BN55" s="9" t="n"/>
      <c r="BO55" s="9" t="n"/>
      <c r="BP55" s="9" t="n"/>
      <c r="BQ55" s="9" t="n"/>
      <c r="BR55" s="9" t="n"/>
      <c r="BS55" s="9" t="n"/>
      <c r="BT55" s="9" t="n"/>
      <c r="BU55" s="9" t="n"/>
      <c r="BV55" s="9" t="n"/>
      <c r="BW55" s="9" t="n"/>
      <c r="BX55" s="9" t="n"/>
      <c r="BY55" s="9" t="n"/>
      <c r="BZ55" s="9" t="n"/>
      <c r="CA55" s="9" t="n"/>
      <c r="CB55" s="9" t="n"/>
      <c r="CC55" s="9" t="n"/>
      <c r="CD55" s="9" t="n"/>
      <c r="CE55" s="9" t="n"/>
      <c r="CF55" s="1" t="n"/>
      <c r="CG55" s="1" t="n"/>
      <c r="CH55" s="1" t="n"/>
      <c r="CI55" s="1" t="n"/>
      <c r="CJ55" s="1" t="n"/>
      <c r="CK55" s="1" t="n"/>
      <c r="CL55" s="1" t="n"/>
      <c r="CM55" s="1" t="n"/>
    </row>
    <row r="56">
      <c r="A56" s="2486" t="inlineStr">
        <is>
          <t>2.5.3</t>
        </is>
      </c>
      <c r="B56" s="1833" t="n"/>
      <c r="C56" s="2700" t="inlineStr">
        <is>
          <t xml:space="preserve">Основы информационных технологий* </t>
        </is>
      </c>
      <c r="D56" s="1832" t="n"/>
      <c r="E56" s="1832" t="n"/>
      <c r="F56" s="1832" t="n"/>
      <c r="G56" s="1832" t="n"/>
      <c r="H56" s="1832" t="n"/>
      <c r="I56" s="1832" t="n"/>
      <c r="J56" s="1832" t="n"/>
      <c r="K56" s="1832" t="n"/>
      <c r="L56" s="1832" t="n"/>
      <c r="M56" s="1832" t="n"/>
      <c r="N56" s="1832" t="n"/>
      <c r="O56" s="1832" t="n"/>
      <c r="P56" s="1832" t="n"/>
      <c r="Q56" s="1832" t="n"/>
      <c r="R56" s="1832" t="n"/>
      <c r="S56" s="1832" t="n"/>
      <c r="T56" s="1832" t="n"/>
      <c r="U56" s="1832" t="n"/>
      <c r="V56" s="1832" t="n"/>
      <c r="W56" s="1832" t="n"/>
      <c r="X56" s="1832" t="n"/>
      <c r="Y56" s="1832" t="n"/>
      <c r="Z56" s="1832" t="n"/>
      <c r="AA56" s="1832" t="n"/>
      <c r="AB56" s="1832" t="n"/>
      <c r="AC56" s="1924" t="n"/>
      <c r="AD56" s="2713" t="n"/>
      <c r="AE56" s="2495" t="n"/>
      <c r="AF56" s="2714" t="inlineStr">
        <is>
          <t>/</t>
        </is>
      </c>
      <c r="AG56" s="2488" t="inlineStr">
        <is>
          <t>1д</t>
        </is>
      </c>
      <c r="AH56" s="2427" t="inlineStr">
        <is>
          <t>/</t>
        </is>
      </c>
      <c r="AI56" s="875">
        <f>AU56+BA56</f>
        <v/>
      </c>
      <c r="AJ56" s="874" t="inlineStr">
        <is>
          <t>/</t>
        </is>
      </c>
      <c r="AK56" s="2428">
        <f>AM56+AS56+AO56+AQ56</f>
        <v/>
      </c>
      <c r="AL56" s="2427" t="inlineStr">
        <is>
          <t>/</t>
        </is>
      </c>
      <c r="AM56" s="875" t="n">
        <v>26</v>
      </c>
      <c r="AN56" s="2521" t="inlineStr">
        <is>
          <t>/</t>
        </is>
      </c>
      <c r="AO56" s="875" t="n">
        <v>24</v>
      </c>
      <c r="AP56" s="2429" t="n"/>
      <c r="AQ56" s="875" t="n"/>
      <c r="AR56" s="2429" t="n"/>
      <c r="AS56" s="2428" t="n"/>
      <c r="AT56" s="2429" t="inlineStr">
        <is>
          <t>/</t>
        </is>
      </c>
      <c r="AU56" s="875">
        <f>AY56*36</f>
        <v/>
      </c>
      <c r="AV56" s="874" t="inlineStr">
        <is>
          <t>/</t>
        </is>
      </c>
      <c r="AW56" s="875">
        <f>AK56</f>
        <v/>
      </c>
      <c r="AX56" s="2429" t="inlineStr">
        <is>
          <t>/</t>
        </is>
      </c>
      <c r="AY56" s="875" t="n">
        <v>2</v>
      </c>
      <c r="AZ56" s="874" t="n"/>
      <c r="BA56" s="875" t="n"/>
      <c r="BB56" s="2429" t="n"/>
      <c r="BC56" s="875" t="n"/>
      <c r="BD56" s="2429" t="n"/>
      <c r="BE56" s="2428" t="n"/>
      <c r="BF56" s="4540" t="inlineStr">
        <is>
          <t>УК-2</t>
        </is>
      </c>
      <c r="BG56" s="1832" t="n"/>
      <c r="BH56" s="1832" t="n"/>
      <c r="BI56" s="1924" t="n"/>
      <c r="BJ56" s="1070" t="inlineStr">
        <is>
          <t>ИСиТ</t>
        </is>
      </c>
      <c r="BK56" s="16" t="n"/>
      <c r="BL56" s="16" t="n"/>
      <c r="BM56" s="9" t="n"/>
      <c r="BN56" s="9" t="n"/>
      <c r="BO56" s="9" t="n"/>
      <c r="BP56" s="9" t="n"/>
      <c r="BQ56" s="9" t="n"/>
      <c r="BR56" s="9" t="n"/>
      <c r="BS56" s="9" t="n"/>
      <c r="BT56" s="9" t="n"/>
      <c r="BU56" s="9" t="n"/>
      <c r="BV56" s="9" t="n"/>
      <c r="BW56" s="9" t="n"/>
      <c r="BX56" s="9" t="n"/>
      <c r="BY56" s="9" t="n"/>
      <c r="BZ56" s="9" t="n"/>
      <c r="CA56" s="9" t="n"/>
      <c r="CB56" s="9" t="n"/>
      <c r="CC56" s="9" t="n"/>
      <c r="CD56" s="9" t="n"/>
      <c r="CE56" s="9" t="n"/>
      <c r="CF56" s="1" t="n"/>
      <c r="CG56" s="1" t="n"/>
      <c r="CH56" s="1" t="n"/>
      <c r="CI56" s="1" t="n"/>
      <c r="CJ56" s="1" t="n"/>
      <c r="CK56" s="1" t="n"/>
      <c r="CL56" s="1" t="n"/>
      <c r="CM56" s="1" t="n"/>
    </row>
    <row r="57">
      <c r="A57" s="4541" t="inlineStr">
        <is>
          <t>Количество часов учебных занятий</t>
        </is>
      </c>
      <c r="B57" s="123" t="n"/>
      <c r="C57" s="123" t="n"/>
      <c r="D57" s="123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813" t="n"/>
      <c r="AD57" s="1813" t="n"/>
      <c r="AE57" s="1813" t="n"/>
      <c r="AF57" s="1813" t="n"/>
      <c r="AG57" s="1813" t="n"/>
      <c r="AH57" s="167">
        <f>AH32+AH40</f>
        <v/>
      </c>
      <c r="AI57" s="124" t="n"/>
      <c r="AJ57" s="232">
        <f>AJ32+AJ40</f>
        <v/>
      </c>
      <c r="AK57" s="124" t="n"/>
      <c r="AL57" s="232">
        <f>AL32+AL40</f>
        <v/>
      </c>
      <c r="AM57" s="124" t="n"/>
      <c r="AN57" s="232">
        <f>AN32+AN40</f>
        <v/>
      </c>
      <c r="AO57" s="124" t="n"/>
      <c r="AP57" s="232">
        <f>AP32+AP40</f>
        <v/>
      </c>
      <c r="AQ57" s="124" t="n"/>
      <c r="AR57" s="232">
        <f>AR32+AR40</f>
        <v/>
      </c>
      <c r="AS57" s="124" t="n"/>
      <c r="AT57" s="167">
        <f>AT32+AT40</f>
        <v/>
      </c>
      <c r="AU57" s="124" t="n"/>
      <c r="AV57" s="232">
        <f>AV32+AV40</f>
        <v/>
      </c>
      <c r="AW57" s="124" t="n"/>
      <c r="AX57" s="232">
        <f>AX32+AX40</f>
        <v/>
      </c>
      <c r="AY57" s="124" t="n"/>
      <c r="AZ57" s="1768">
        <f>AZ32+AZ40</f>
        <v/>
      </c>
      <c r="BA57" s="124" t="n"/>
      <c r="BB57" s="232">
        <f>BB32+BB40</f>
        <v/>
      </c>
      <c r="BC57" s="124" t="n"/>
      <c r="BD57" s="232">
        <f>BD32+BD40</f>
        <v/>
      </c>
      <c r="BE57" s="124" t="n"/>
      <c r="BF57" s="233" t="n"/>
      <c r="BG57" s="101" t="n"/>
      <c r="BH57" s="101" t="n"/>
      <c r="BI57" s="104" t="n"/>
      <c r="BJ57" s="90" t="n"/>
      <c r="BK57" s="90" t="n"/>
      <c r="BL57" s="90" t="n"/>
      <c r="BM57" s="1822" t="n"/>
      <c r="BN57" s="1822" t="n"/>
      <c r="BO57" s="1822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822" t="n"/>
      <c r="CD57" s="1822" t="n"/>
      <c r="CE57" s="1822" t="n"/>
      <c r="CF57" s="1822" t="n"/>
      <c r="CG57" s="1" t="n"/>
      <c r="CH57" s="1" t="n"/>
      <c r="CI57" s="1" t="n"/>
      <c r="CJ57" s="1" t="n"/>
      <c r="CK57" s="1" t="n"/>
      <c r="CL57" s="1" t="n"/>
      <c r="CM57" s="1" t="n"/>
    </row>
    <row r="58">
      <c r="A58" s="886" t="inlineStr">
        <is>
          <t>Количество часов учебных занятий в неделю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887" t="n"/>
      <c r="AD58" s="887" t="n"/>
      <c r="AE58" s="887" t="n"/>
      <c r="AF58" s="887" t="n"/>
      <c r="AG58" s="887" t="n"/>
      <c r="AH58" s="1816" t="n"/>
      <c r="AI58" s="128" t="n"/>
      <c r="AJ58" s="1817" t="n"/>
      <c r="AK58" s="128" t="n"/>
      <c r="AL58" s="1817" t="n"/>
      <c r="AM58" s="128" t="n"/>
      <c r="AN58" s="1817" t="n"/>
      <c r="AO58" s="128" t="n"/>
      <c r="AP58" s="1817" t="n"/>
      <c r="AQ58" s="128" t="n"/>
      <c r="AR58" s="1817" t="n"/>
      <c r="AS58" s="128" t="n"/>
      <c r="AT58" s="1818">
        <f>AV57/AT30</f>
        <v/>
      </c>
      <c r="AU58" s="126" t="n"/>
      <c r="AV58" s="126" t="n"/>
      <c r="AW58" s="126" t="n"/>
      <c r="AX58" s="126" t="n"/>
      <c r="AY58" s="128" t="n"/>
      <c r="AZ58" s="1819">
        <f>BB57/AZ30</f>
        <v/>
      </c>
      <c r="BA58" s="126" t="n"/>
      <c r="BB58" s="126" t="n"/>
      <c r="BC58" s="126" t="n"/>
      <c r="BD58" s="126" t="n"/>
      <c r="BE58" s="175" t="n"/>
      <c r="BF58" s="112" t="n"/>
      <c r="BG58" s="1" t="n"/>
      <c r="BH58" s="1" t="n"/>
      <c r="BI58" s="114" t="n"/>
      <c r="BJ58" s="90" t="n"/>
      <c r="BK58" s="1" t="n"/>
      <c r="BL58" s="1" t="n"/>
      <c r="BM58" s="1822" t="n"/>
      <c r="BN58" s="1822" t="n"/>
      <c r="BO58" s="1822" t="n"/>
      <c r="BP58" s="1822" t="n"/>
      <c r="BQ58" s="1822" t="n"/>
      <c r="BR58" s="1822" t="n"/>
      <c r="BS58" s="1822" t="n"/>
      <c r="BT58" s="1822" t="n"/>
      <c r="BU58" s="1822" t="n"/>
      <c r="BV58" s="1822" t="n"/>
      <c r="BW58" s="1822" t="n"/>
      <c r="BX58" s="1822" t="n"/>
      <c r="BY58" s="1822" t="n"/>
      <c r="BZ58" s="1822" t="n"/>
      <c r="CA58" s="1822" t="n"/>
      <c r="CB58" s="1822" t="n"/>
      <c r="CC58" s="1822" t="n"/>
      <c r="CD58" s="1822" t="n"/>
      <c r="CE58" s="1822" t="n"/>
      <c r="CF58" s="1822" t="n"/>
      <c r="CG58" s="1" t="n"/>
      <c r="CH58" s="1" t="n"/>
      <c r="CI58" s="1" t="n"/>
      <c r="CJ58" s="1" t="n"/>
      <c r="CK58" s="1" t="n"/>
      <c r="CL58" s="1" t="n"/>
      <c r="CM58" s="1" t="n"/>
    </row>
    <row r="59">
      <c r="A59" s="4542" t="inlineStr">
        <is>
          <t>Количество курсовых проектов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989" t="n"/>
      <c r="AD59" s="989" t="n"/>
      <c r="AE59" s="989" t="n"/>
      <c r="AF59" s="989" t="n"/>
      <c r="AG59" s="989" t="n"/>
      <c r="AH59" s="1824" t="n"/>
      <c r="AI59" s="128" t="n"/>
      <c r="AJ59" s="235" t="n"/>
      <c r="AK59" s="128" t="n"/>
      <c r="AL59" s="235" t="n"/>
      <c r="AM59" s="128" t="n"/>
      <c r="AN59" s="235" t="n"/>
      <c r="AO59" s="128" t="n"/>
      <c r="AP59" s="235" t="n"/>
      <c r="AQ59" s="128" t="n"/>
      <c r="AR59" s="235" t="n"/>
      <c r="AS59" s="128" t="n"/>
      <c r="AT59" s="1825" t="n"/>
      <c r="AU59" s="1800" t="n"/>
      <c r="AV59" s="126" t="n"/>
      <c r="AW59" s="126" t="n"/>
      <c r="AX59" s="126" t="n"/>
      <c r="AY59" s="1770" t="n"/>
      <c r="AZ59" s="1826" t="n"/>
      <c r="BA59" s="126" t="n"/>
      <c r="BB59" s="126" t="n"/>
      <c r="BC59" s="126" t="n"/>
      <c r="BD59" s="126" t="n"/>
      <c r="BE59" s="175" t="n"/>
      <c r="BF59" s="112" t="n"/>
      <c r="BG59" s="1" t="n"/>
      <c r="BH59" s="1" t="n"/>
      <c r="BI59" s="114" t="n"/>
      <c r="BJ59" s="90" t="n"/>
      <c r="BK59" s="90" t="n"/>
      <c r="BL59" s="90" t="n"/>
      <c r="BM59" s="1822" t="n"/>
      <c r="BN59" s="1822" t="n"/>
      <c r="BO59" s="1822" t="n"/>
      <c r="BP59" s="1822" t="n"/>
      <c r="BQ59" s="1822" t="n"/>
      <c r="BR59" s="1822" t="n"/>
      <c r="BS59" s="1822" t="n"/>
      <c r="BT59" s="1822" t="n"/>
      <c r="BU59" s="1822" t="n"/>
      <c r="BV59" s="1822" t="n"/>
      <c r="BW59" s="1822" t="n"/>
      <c r="BX59" s="1822" t="n"/>
      <c r="BY59" s="1822" t="n"/>
      <c r="BZ59" s="1822" t="n"/>
      <c r="CA59" s="1822" t="n"/>
      <c r="CB59" s="1822" t="n"/>
      <c r="CC59" s="1822" t="n"/>
      <c r="CD59" s="1822" t="n"/>
      <c r="CE59" s="1822" t="n"/>
      <c r="CF59" s="1822" t="n"/>
      <c r="CG59" s="1" t="n"/>
      <c r="CH59" s="1" t="n"/>
      <c r="CI59" s="1" t="n"/>
      <c r="CJ59" s="1" t="n"/>
      <c r="CK59" s="1" t="n"/>
      <c r="CL59" s="1" t="n"/>
      <c r="CM59" s="1" t="n"/>
    </row>
    <row r="60">
      <c r="A60" s="4542" t="inlineStr">
        <is>
          <t>Количество курсовых работ</t>
        </is>
      </c>
      <c r="B60" s="126" t="n"/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989" t="n"/>
      <c r="AD60" s="989" t="n"/>
      <c r="AE60" s="989" t="n"/>
      <c r="AF60" s="989" t="n"/>
      <c r="AG60" s="989" t="n"/>
      <c r="AH60" s="1824" t="n"/>
      <c r="AI60" s="128" t="n"/>
      <c r="AJ60" s="235" t="n"/>
      <c r="AK60" s="128" t="n"/>
      <c r="AL60" s="235" t="n"/>
      <c r="AM60" s="128" t="n"/>
      <c r="AN60" s="235" t="n"/>
      <c r="AO60" s="128" t="n"/>
      <c r="AP60" s="235" t="n"/>
      <c r="AQ60" s="128" t="n"/>
      <c r="AR60" s="235" t="n"/>
      <c r="AS60" s="128" t="n"/>
      <c r="AT60" s="1825" t="n"/>
      <c r="AU60" s="1800" t="n"/>
      <c r="AV60" s="126" t="n"/>
      <c r="AW60" s="126" t="n"/>
      <c r="AX60" s="126" t="n"/>
      <c r="AY60" s="1770" t="n"/>
      <c r="AZ60" s="1826" t="n"/>
      <c r="BA60" s="126" t="n"/>
      <c r="BB60" s="126" t="n"/>
      <c r="BC60" s="126" t="n"/>
      <c r="BD60" s="126" t="n"/>
      <c r="BE60" s="175" t="n"/>
      <c r="BF60" s="112" t="n"/>
      <c r="BG60" s="1" t="n"/>
      <c r="BH60" s="1" t="n"/>
      <c r="BI60" s="114" t="n"/>
      <c r="BJ60" s="90" t="n"/>
      <c r="BK60" s="90" t="n"/>
      <c r="BL60" s="90" t="n"/>
      <c r="BM60" s="1822" t="n"/>
      <c r="BN60" s="1822" t="n"/>
      <c r="BO60" s="1822" t="n"/>
      <c r="BP60" s="1822" t="n"/>
      <c r="BQ60" s="1822" t="n"/>
      <c r="BR60" s="1822" t="n"/>
      <c r="BS60" s="1822" t="n"/>
      <c r="BT60" s="1822" t="n"/>
      <c r="BU60" s="1822" t="n"/>
      <c r="BV60" s="1822" t="n"/>
      <c r="BW60" s="1822" t="n"/>
      <c r="BX60" s="1822" t="n"/>
      <c r="BY60" s="1822" t="n"/>
      <c r="BZ60" s="1822" t="n"/>
      <c r="CA60" s="1822" t="n"/>
      <c r="CB60" s="1822" t="n"/>
      <c r="CC60" s="1822" t="n"/>
      <c r="CD60" s="1822" t="n"/>
      <c r="CE60" s="1822" t="n"/>
      <c r="CF60" s="1822" t="n"/>
      <c r="CG60" s="1" t="n"/>
      <c r="CH60" s="1" t="n"/>
      <c r="CI60" s="1" t="n"/>
      <c r="CJ60" s="1" t="n"/>
      <c r="CK60" s="1" t="n"/>
      <c r="CL60" s="1" t="n"/>
      <c r="CM60" s="1" t="n"/>
    </row>
    <row r="61">
      <c r="A61" s="4542" t="inlineStr">
        <is>
          <t>Количество экзаменов</t>
        </is>
      </c>
      <c r="B61" s="126" t="n"/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989" t="n"/>
      <c r="AD61" s="989" t="n"/>
      <c r="AE61" s="989" t="n"/>
      <c r="AF61" s="989" t="n"/>
      <c r="AG61" s="989" t="n"/>
      <c r="AH61" s="1824">
        <f>AU61+AZ61</f>
        <v/>
      </c>
      <c r="AI61" s="128" t="n"/>
      <c r="AJ61" s="235" t="n"/>
      <c r="AK61" s="128" t="n"/>
      <c r="AL61" s="235" t="n"/>
      <c r="AM61" s="128" t="n"/>
      <c r="AN61" s="235" t="n"/>
      <c r="AO61" s="128" t="n"/>
      <c r="AP61" s="235" t="n"/>
      <c r="AQ61" s="128" t="n"/>
      <c r="AR61" s="235" t="n"/>
      <c r="AS61" s="128" t="n"/>
      <c r="AT61" s="1825" t="n"/>
      <c r="AU61" s="1800" t="n">
        <v>4</v>
      </c>
      <c r="AV61" s="126" t="n"/>
      <c r="AW61" s="126" t="n"/>
      <c r="AX61" s="126" t="n"/>
      <c r="AY61" s="1770" t="n"/>
      <c r="AZ61" s="1826" t="n">
        <v>3</v>
      </c>
      <c r="BA61" s="126" t="n"/>
      <c r="BB61" s="126" t="n"/>
      <c r="BC61" s="126" t="n"/>
      <c r="BD61" s="126" t="n"/>
      <c r="BE61" s="175" t="n"/>
      <c r="BF61" s="112" t="n"/>
      <c r="BG61" s="1" t="n"/>
      <c r="BH61" s="1" t="n"/>
      <c r="BI61" s="114" t="n"/>
      <c r="BJ61" s="90" t="n"/>
      <c r="BK61" s="90" t="n"/>
      <c r="BL61" s="90" t="n"/>
      <c r="BM61" s="90" t="n"/>
      <c r="BN61" s="90" t="n"/>
      <c r="BO61" s="90" t="n"/>
      <c r="BP61" s="90" t="n"/>
      <c r="BQ61" s="90" t="n"/>
      <c r="BR61" s="90" t="n"/>
      <c r="BS61" s="90" t="n"/>
      <c r="BT61" s="90" t="n"/>
      <c r="BU61" s="90" t="n"/>
      <c r="BV61" s="90" t="n"/>
      <c r="BW61" s="90" t="n"/>
      <c r="BX61" s="90" t="n"/>
      <c r="BY61" s="90" t="n"/>
      <c r="BZ61" s="90" t="n"/>
      <c r="CA61" s="90" t="n"/>
      <c r="CB61" s="90" t="n"/>
      <c r="CC61" s="90" t="n"/>
      <c r="CD61" s="90" t="n"/>
      <c r="CE61" s="90" t="n"/>
      <c r="CF61" s="90" t="n"/>
      <c r="CG61" s="1" t="n"/>
      <c r="CH61" s="1" t="n"/>
      <c r="CI61" s="1" t="n"/>
      <c r="CJ61" s="1" t="n"/>
      <c r="CK61" s="1" t="n"/>
      <c r="CL61" s="1" t="n"/>
      <c r="CM61" s="1" t="n"/>
    </row>
    <row r="62">
      <c r="A62" s="4543" t="inlineStr">
        <is>
          <t>Количество зачетов</t>
        </is>
      </c>
      <c r="B62" s="1832" t="n"/>
      <c r="C62" s="1832" t="n"/>
      <c r="D62" s="1832" t="n"/>
      <c r="E62" s="1832" t="n"/>
      <c r="F62" s="1832" t="n"/>
      <c r="G62" s="1832" t="n"/>
      <c r="H62" s="1832" t="n"/>
      <c r="I62" s="1832" t="n"/>
      <c r="J62" s="1832" t="n"/>
      <c r="K62" s="1832" t="n"/>
      <c r="L62" s="1832" t="n"/>
      <c r="M62" s="1832" t="n"/>
      <c r="N62" s="1832" t="n"/>
      <c r="O62" s="1832" t="n"/>
      <c r="P62" s="1832" t="n"/>
      <c r="Q62" s="1832" t="n"/>
      <c r="R62" s="1832" t="n"/>
      <c r="S62" s="1832" t="n"/>
      <c r="T62" s="1832" t="n"/>
      <c r="U62" s="1832" t="n"/>
      <c r="V62" s="1832" t="n"/>
      <c r="W62" s="1832" t="n"/>
      <c r="X62" s="1832" t="n"/>
      <c r="Y62" s="1832" t="n"/>
      <c r="Z62" s="1832" t="n"/>
      <c r="AA62" s="1832" t="n"/>
      <c r="AB62" s="1832" t="n"/>
      <c r="AC62" s="4544" t="n"/>
      <c r="AD62" s="4544" t="n"/>
      <c r="AE62" s="4544" t="n"/>
      <c r="AF62" s="4544" t="n"/>
      <c r="AG62" s="4544" t="n"/>
      <c r="AH62" s="2528">
        <f>AU62+AZ62</f>
        <v/>
      </c>
      <c r="AI62" s="2475" t="n"/>
      <c r="AJ62" s="2722" t="n"/>
      <c r="AK62" s="2475" t="n"/>
      <c r="AL62" s="2722" t="n"/>
      <c r="AM62" s="2475" t="n"/>
      <c r="AN62" s="2722" t="n"/>
      <c r="AO62" s="2475" t="n"/>
      <c r="AP62" s="2722" t="n"/>
      <c r="AQ62" s="2475" t="n"/>
      <c r="AR62" s="2722" t="n"/>
      <c r="AS62" s="2475" t="n"/>
      <c r="AT62" s="4545" t="n"/>
      <c r="AU62" s="4546" t="n">
        <v>5</v>
      </c>
      <c r="AV62" s="1832" t="n"/>
      <c r="AW62" s="1832" t="n"/>
      <c r="AX62" s="1832" t="n"/>
      <c r="AY62" s="1833" t="n"/>
      <c r="AZ62" s="2529" t="n">
        <v>3</v>
      </c>
      <c r="BA62" s="1832" t="n"/>
      <c r="BB62" s="1832" t="n"/>
      <c r="BC62" s="1832" t="n"/>
      <c r="BD62" s="1832" t="n"/>
      <c r="BE62" s="1924" t="n"/>
      <c r="BF62" s="136" t="n"/>
      <c r="BG62" s="44" t="n"/>
      <c r="BH62" s="44" t="n"/>
      <c r="BI62" s="137" t="n"/>
      <c r="BJ62" s="90" t="n"/>
      <c r="BK62" s="90" t="n"/>
      <c r="BL62" s="90" t="n"/>
      <c r="BM62" s="90" t="n"/>
      <c r="BN62" s="90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1" t="n"/>
      <c r="CH62" s="1" t="n"/>
      <c r="CI62" s="1" t="n"/>
      <c r="CJ62" s="1" t="n"/>
      <c r="CK62" s="1" t="n"/>
      <c r="CL62" s="1" t="n"/>
      <c r="CM62" s="1" t="n"/>
    </row>
    <row r="63">
      <c r="A63" s="242" t="n"/>
      <c r="B63" s="242" t="n"/>
      <c r="C63" s="242" t="n"/>
      <c r="D63" s="242" t="n"/>
      <c r="E63" s="242" t="n"/>
      <c r="F63" s="242" t="n"/>
      <c r="G63" s="242" t="n"/>
      <c r="H63" s="242" t="n"/>
      <c r="I63" s="242" t="n"/>
      <c r="J63" s="242" t="n"/>
      <c r="K63" s="242" t="n"/>
      <c r="L63" s="242" t="n"/>
      <c r="M63" s="242" t="n"/>
      <c r="N63" s="242" t="n"/>
      <c r="O63" s="242" t="n"/>
      <c r="P63" s="242" t="n"/>
      <c r="Q63" s="242" t="n"/>
      <c r="R63" s="242" t="n"/>
      <c r="S63" s="242" t="n"/>
      <c r="T63" s="242" t="n"/>
      <c r="U63" s="242" t="n"/>
      <c r="V63" s="242" t="n"/>
      <c r="W63" s="242" t="n"/>
      <c r="X63" s="242" t="n"/>
      <c r="Y63" s="242" t="n"/>
      <c r="Z63" s="242" t="n"/>
      <c r="AA63" s="242" t="n"/>
      <c r="AB63" s="242" t="n"/>
      <c r="AC63" s="242" t="n"/>
      <c r="AD63" s="242" t="n"/>
      <c r="AE63" s="242" t="n"/>
      <c r="AF63" s="242" t="n"/>
      <c r="AG63" s="242" t="n"/>
      <c r="AH63" s="242" t="n"/>
      <c r="AI63" s="242" t="n"/>
      <c r="AJ63" s="242" t="n"/>
      <c r="AK63" s="242" t="n"/>
      <c r="AL63" s="242" t="n"/>
      <c r="AM63" s="242" t="n"/>
      <c r="AN63" s="242" t="n"/>
      <c r="AO63" s="242" t="n"/>
      <c r="AP63" s="242" t="n"/>
      <c r="AQ63" s="242" t="n"/>
      <c r="AR63" s="242" t="n"/>
      <c r="AS63" s="242" t="n"/>
      <c r="AT63" s="242" t="n"/>
      <c r="AU63" s="242" t="n"/>
      <c r="AV63" s="242" t="n"/>
      <c r="AW63" s="242" t="n"/>
      <c r="AX63" s="242" t="n"/>
      <c r="AY63" s="242" t="n"/>
      <c r="AZ63" s="242" t="n"/>
      <c r="BA63" s="242" t="n"/>
      <c r="BB63" s="242" t="n"/>
      <c r="BC63" s="242" t="n"/>
      <c r="BD63" s="242" t="n"/>
      <c r="BE63" s="242" t="n"/>
      <c r="BF63" s="242" t="n"/>
      <c r="BG63" s="242" t="n"/>
      <c r="BH63" s="242" t="n"/>
      <c r="BI63" s="242" t="n"/>
      <c r="BJ63" s="242" t="n"/>
      <c r="BK63" s="242" t="n"/>
      <c r="BL63" s="242" t="n"/>
      <c r="BM63" s="242" t="n"/>
      <c r="BN63" s="243" t="n"/>
      <c r="BO63" s="243" t="n"/>
      <c r="BP63" s="243" t="n"/>
      <c r="BQ63" s="243" t="n"/>
      <c r="BR63" s="243" t="n"/>
      <c r="BS63" s="243" t="n"/>
      <c r="BT63" s="25" t="n"/>
      <c r="BU63" s="25" t="n"/>
      <c r="BV63" s="25" t="n"/>
      <c r="BW63" s="25" t="n"/>
      <c r="BX63" s="25" t="n"/>
      <c r="BY63" s="25" t="n"/>
      <c r="BZ63" s="25" t="n"/>
      <c r="CA63" s="25" t="n"/>
      <c r="CB63" s="25" t="n"/>
      <c r="CC63" s="25" t="n"/>
      <c r="CD63" s="25" t="n"/>
      <c r="CE63" s="25" t="n"/>
      <c r="CF63" s="25" t="n"/>
      <c r="CG63" s="25" t="n"/>
      <c r="CH63" s="25" t="n"/>
      <c r="CI63" s="25" t="n"/>
      <c r="CJ63" s="25" t="n"/>
      <c r="CK63" s="25" t="n"/>
      <c r="CL63" s="25" t="n"/>
      <c r="CM63" s="25" t="n"/>
    </row>
    <row r="64">
      <c r="A64" s="2724" t="inlineStr">
        <is>
          <t>IV. Производственная практика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2687" t="n"/>
      <c r="AC64" s="2724" t="inlineStr">
        <is>
          <t>V. Магистерская диссертация</t>
        </is>
      </c>
      <c r="AD64" s="108" t="n"/>
      <c r="AE64" s="108" t="n"/>
      <c r="AF64" s="108" t="n"/>
      <c r="AG64" s="108" t="n"/>
      <c r="AH64" s="108" t="n"/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2687" t="n"/>
      <c r="AV64" s="2724" t="inlineStr">
        <is>
          <t xml:space="preserve">VI.Итоговая аттестация </t>
        </is>
      </c>
      <c r="AW64" s="108" t="n"/>
      <c r="AX64" s="108" t="n"/>
      <c r="AY64" s="108" t="n"/>
      <c r="AZ64" s="108" t="n"/>
      <c r="BA64" s="108" t="n"/>
      <c r="BB64" s="108" t="n"/>
      <c r="BC64" s="108" t="n"/>
      <c r="BD64" s="108" t="n"/>
      <c r="BE64" s="108" t="n"/>
      <c r="BF64" s="108" t="n"/>
      <c r="BG64" s="108" t="n"/>
      <c r="BH64" s="108" t="n"/>
      <c r="BI64" s="2687" t="n"/>
      <c r="BJ64" s="1" t="n"/>
      <c r="BK64" s="1" t="n"/>
      <c r="BL64" s="90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1" t="n"/>
      <c r="CG64" s="1" t="n"/>
      <c r="CH64" s="1" t="n"/>
      <c r="CI64" s="1" t="n"/>
      <c r="CJ64" s="1" t="n"/>
      <c r="CK64" s="1" t="n"/>
      <c r="CL64" s="1" t="n"/>
      <c r="CM64" s="1" t="n"/>
    </row>
    <row r="65">
      <c r="A65" s="1836" t="inlineStr">
        <is>
          <t>Название практики</t>
        </is>
      </c>
      <c r="B65" s="108" t="n"/>
      <c r="C65" s="108" t="n"/>
      <c r="D65" s="108" t="n"/>
      <c r="E65" s="108" t="n"/>
      <c r="F65" s="108" t="n"/>
      <c r="G65" s="108" t="n"/>
      <c r="H65" s="108" t="n"/>
      <c r="I65" s="108" t="n"/>
      <c r="J65" s="109" t="n"/>
      <c r="K65" s="1837" t="inlineStr">
        <is>
          <t>Семестр</t>
        </is>
      </c>
      <c r="L65" s="108" t="n"/>
      <c r="M65" s="108" t="n"/>
      <c r="N65" s="108" t="n"/>
      <c r="O65" s="108" t="n"/>
      <c r="P65" s="108" t="n"/>
      <c r="Q65" s="109" t="n"/>
      <c r="R65" s="1838" t="inlineStr">
        <is>
          <t>Недель</t>
        </is>
      </c>
      <c r="S65" s="108" t="n"/>
      <c r="T65" s="108" t="n"/>
      <c r="U65" s="109" t="n"/>
      <c r="V65" s="2729" t="inlineStr">
        <is>
          <t>Зачетных единиц</t>
        </is>
      </c>
      <c r="W65" s="108" t="n"/>
      <c r="X65" s="108" t="n"/>
      <c r="Y65" s="108" t="n"/>
      <c r="Z65" s="108" t="n"/>
      <c r="AA65" s="108" t="n"/>
      <c r="AB65" s="2687" t="n"/>
      <c r="AC65" s="1840" t="inlineStr">
        <is>
          <t>Семестр</t>
        </is>
      </c>
      <c r="AD65" s="108" t="n"/>
      <c r="AE65" s="108" t="n"/>
      <c r="AF65" s="108" t="n"/>
      <c r="AG65" s="108" t="n"/>
      <c r="AH65" s="108" t="n"/>
      <c r="AI65" s="109" t="n"/>
      <c r="AJ65" s="1838" t="inlineStr">
        <is>
          <t>Недель</t>
        </is>
      </c>
      <c r="AK65" s="108" t="n"/>
      <c r="AL65" s="108" t="n"/>
      <c r="AM65" s="108" t="n"/>
      <c r="AN65" s="109" t="n"/>
      <c r="AO65" s="2729" t="inlineStr">
        <is>
          <t>Зачетных единиц</t>
        </is>
      </c>
      <c r="AP65" s="108" t="n"/>
      <c r="AQ65" s="108" t="n"/>
      <c r="AR65" s="108" t="n"/>
      <c r="AS65" s="108" t="n"/>
      <c r="AT65" s="108" t="n"/>
      <c r="AU65" s="2687" t="n"/>
      <c r="AV65" s="4547" t="inlineStr">
        <is>
          <t>Защита магистерской диссертации</t>
        </is>
      </c>
      <c r="AW65" s="101" t="n"/>
      <c r="AX65" s="101" t="n"/>
      <c r="AY65" s="101" t="n"/>
      <c r="AZ65" s="101" t="n"/>
      <c r="BA65" s="101" t="n"/>
      <c r="BB65" s="101" t="n"/>
      <c r="BC65" s="101" t="n"/>
      <c r="BD65" s="101" t="n"/>
      <c r="BE65" s="101" t="n"/>
      <c r="BF65" s="101" t="n"/>
      <c r="BG65" s="101" t="n"/>
      <c r="BH65" s="101" t="n"/>
      <c r="BI65" s="4548" t="n"/>
      <c r="BJ65" s="1" t="n"/>
      <c r="BK65" s="1" t="n"/>
      <c r="BL65" s="90" t="n"/>
      <c r="BM65" s="90" t="n"/>
      <c r="BN65" s="90" t="n"/>
      <c r="BO65" s="90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1" t="n"/>
      <c r="CG65" s="1" t="n"/>
      <c r="CH65" s="1" t="n"/>
      <c r="CI65" s="1" t="n"/>
      <c r="CJ65" s="1" t="n"/>
      <c r="CK65" s="1" t="n"/>
      <c r="CL65" s="1" t="n"/>
      <c r="CM65" s="1" t="n"/>
    </row>
    <row r="66">
      <c r="A66" s="2532" t="inlineStr">
        <is>
          <t>Научно-исследовательская</t>
        </is>
      </c>
      <c r="B66" s="101" t="n"/>
      <c r="C66" s="101" t="n"/>
      <c r="D66" s="101" t="n"/>
      <c r="E66" s="101" t="n"/>
      <c r="F66" s="101" t="n"/>
      <c r="G66" s="101" t="n"/>
      <c r="H66" s="101" t="n"/>
      <c r="I66" s="101" t="n"/>
      <c r="J66" s="53" t="n"/>
      <c r="K66" s="2533" t="inlineStr">
        <is>
          <t>2</t>
        </is>
      </c>
      <c r="L66" s="101" t="n"/>
      <c r="M66" s="101" t="n"/>
      <c r="N66" s="101" t="n"/>
      <c r="O66" s="101" t="n"/>
      <c r="P66" s="101" t="n"/>
      <c r="Q66" s="53" t="n"/>
      <c r="R66" s="250" t="n">
        <v>2</v>
      </c>
      <c r="S66" s="101" t="n"/>
      <c r="T66" s="101" t="n"/>
      <c r="U66" s="53" t="n"/>
      <c r="V66" s="3087" t="n">
        <v>3</v>
      </c>
      <c r="W66" s="101" t="n"/>
      <c r="X66" s="101" t="n"/>
      <c r="Y66" s="101" t="n"/>
      <c r="Z66" s="101" t="n"/>
      <c r="AA66" s="101" t="n"/>
      <c r="AB66" s="104" t="n"/>
      <c r="AC66" s="120" t="n">
        <v>2</v>
      </c>
      <c r="AD66" s="101" t="n"/>
      <c r="AE66" s="101" t="n"/>
      <c r="AF66" s="101" t="n"/>
      <c r="AG66" s="101" t="n"/>
      <c r="AH66" s="101" t="n"/>
      <c r="AI66" s="53" t="n"/>
      <c r="AJ66" s="250" t="n">
        <v>8</v>
      </c>
      <c r="AK66" s="101" t="n"/>
      <c r="AL66" s="101" t="n"/>
      <c r="AM66" s="101" t="n"/>
      <c r="AN66" s="53" t="n"/>
      <c r="AO66" s="3087" t="n">
        <v>12</v>
      </c>
      <c r="AP66" s="101" t="n"/>
      <c r="AQ66" s="101" t="n"/>
      <c r="AR66" s="101" t="n"/>
      <c r="AS66" s="101" t="n"/>
      <c r="AT66" s="101" t="n"/>
      <c r="AU66" s="104" t="n"/>
      <c r="AV66" s="112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148" t="n"/>
      <c r="BJ66" s="1" t="n"/>
      <c r="BK66" s="1" t="n"/>
      <c r="BL66" s="90" t="n"/>
      <c r="BM66" s="90" t="n"/>
      <c r="BN66" s="90" t="n"/>
      <c r="BO66" s="90" t="n"/>
      <c r="BP66" s="90" t="n"/>
      <c r="BQ66" s="90" t="n"/>
      <c r="BR66" s="90" t="n"/>
      <c r="BS66" s="90" t="n"/>
      <c r="BT66" s="90" t="n"/>
      <c r="BU66" s="90" t="n"/>
      <c r="BV66" s="90" t="n"/>
      <c r="BW66" s="90" t="n"/>
      <c r="BX66" s="90" t="n"/>
      <c r="BY66" s="90" t="n"/>
      <c r="BZ66" s="90" t="n"/>
      <c r="CA66" s="90" t="n"/>
      <c r="CB66" s="90" t="n"/>
      <c r="CC66" s="90" t="n"/>
      <c r="CD66" s="90" t="n"/>
      <c r="CE66" s="90" t="n"/>
      <c r="CF66" s="1" t="n"/>
      <c r="CG66" s="1" t="n"/>
      <c r="CH66" s="1" t="n"/>
      <c r="CI66" s="1" t="n"/>
      <c r="CJ66" s="1" t="n"/>
      <c r="CK66" s="1" t="n"/>
      <c r="CL66" s="1" t="n"/>
      <c r="CM66" s="1" t="n"/>
    </row>
    <row r="67">
      <c r="A67" s="136" t="n"/>
      <c r="B67" s="44" t="n"/>
      <c r="C67" s="44" t="n"/>
      <c r="D67" s="44" t="n"/>
      <c r="E67" s="44" t="n"/>
      <c r="F67" s="44" t="n"/>
      <c r="G67" s="44" t="n"/>
      <c r="H67" s="44" t="n"/>
      <c r="I67" s="44" t="n"/>
      <c r="J67" s="249" t="n"/>
      <c r="K67" s="325" t="n"/>
      <c r="L67" s="44" t="n"/>
      <c r="M67" s="44" t="n"/>
      <c r="N67" s="44" t="n"/>
      <c r="O67" s="44" t="n"/>
      <c r="P67" s="44" t="n"/>
      <c r="Q67" s="249" t="n"/>
      <c r="R67" s="325" t="n"/>
      <c r="S67" s="44" t="n"/>
      <c r="T67" s="44" t="n"/>
      <c r="U67" s="249" t="n"/>
      <c r="V67" s="325" t="n"/>
      <c r="W67" s="44" t="n"/>
      <c r="X67" s="44" t="n"/>
      <c r="Y67" s="44" t="n"/>
      <c r="Z67" s="44" t="n"/>
      <c r="AA67" s="44" t="n"/>
      <c r="AB67" s="137" t="n"/>
      <c r="AC67" s="136" t="n"/>
      <c r="AD67" s="44" t="n"/>
      <c r="AE67" s="44" t="n"/>
      <c r="AF67" s="44" t="n"/>
      <c r="AG67" s="44" t="n"/>
      <c r="AH67" s="44" t="n"/>
      <c r="AI67" s="249" t="n"/>
      <c r="AJ67" s="325" t="n"/>
      <c r="AK67" s="44" t="n"/>
      <c r="AL67" s="44" t="n"/>
      <c r="AM67" s="44" t="n"/>
      <c r="AN67" s="249" t="n"/>
      <c r="AO67" s="325" t="n"/>
      <c r="AP67" s="44" t="n"/>
      <c r="AQ67" s="44" t="n"/>
      <c r="AR67" s="44" t="n"/>
      <c r="AS67" s="44" t="n"/>
      <c r="AT67" s="44" t="n"/>
      <c r="AU67" s="137" t="n"/>
      <c r="AV67" s="136" t="n"/>
      <c r="AW67" s="44" t="n"/>
      <c r="AX67" s="44" t="n"/>
      <c r="AY67" s="44" t="n"/>
      <c r="AZ67" s="44" t="n"/>
      <c r="BA67" s="44" t="n"/>
      <c r="BB67" s="44" t="n"/>
      <c r="BC67" s="44" t="n"/>
      <c r="BD67" s="44" t="n"/>
      <c r="BE67" s="44" t="n"/>
      <c r="BF67" s="44" t="n"/>
      <c r="BG67" s="44" t="n"/>
      <c r="BH67" s="44" t="n"/>
      <c r="BI67" s="4549" t="n"/>
      <c r="BJ67" s="1" t="n"/>
      <c r="BK67" s="1" t="n"/>
      <c r="BL67" s="90" t="n"/>
      <c r="BM67" s="90" t="n"/>
      <c r="BN67" s="90" t="n"/>
      <c r="BO67" s="90" t="n"/>
      <c r="BP67" s="90" t="n"/>
      <c r="BQ67" s="90" t="n"/>
      <c r="BR67" s="90" t="n"/>
      <c r="BS67" s="90" t="n"/>
      <c r="BT67" s="90" t="n"/>
      <c r="BU67" s="90" t="n"/>
      <c r="BV67" s="90" t="n"/>
      <c r="BW67" s="90" t="n"/>
      <c r="BX67" s="90" t="n"/>
      <c r="BY67" s="90" t="n"/>
      <c r="BZ67" s="90" t="n"/>
      <c r="CA67" s="90" t="n"/>
      <c r="CB67" s="90" t="n"/>
      <c r="CC67" s="90" t="n"/>
      <c r="CD67" s="90" t="n"/>
      <c r="CE67" s="90" t="n"/>
      <c r="CF67" s="1" t="n"/>
      <c r="CG67" s="1" t="n"/>
      <c r="CH67" s="1" t="n"/>
      <c r="CI67" s="1" t="n"/>
      <c r="CJ67" s="1" t="n"/>
      <c r="CK67" s="1" t="n"/>
      <c r="CL67" s="1" t="n"/>
      <c r="CM67" s="1" t="n"/>
    </row>
    <row r="68">
      <c r="A68" s="243" t="n"/>
      <c r="B68" s="243" t="n"/>
      <c r="C68" s="243" t="n"/>
      <c r="D68" s="243" t="n"/>
      <c r="E68" s="243" t="n"/>
      <c r="F68" s="243" t="n"/>
      <c r="G68" s="243" t="n"/>
      <c r="H68" s="243" t="n"/>
      <c r="I68" s="243" t="n"/>
      <c r="J68" s="243" t="n"/>
      <c r="K68" s="243" t="n"/>
      <c r="L68" s="243" t="n"/>
      <c r="M68" s="243" t="n"/>
      <c r="N68" s="243" t="n"/>
      <c r="O68" s="243" t="n"/>
      <c r="P68" s="243" t="n"/>
      <c r="Q68" s="243" t="n"/>
      <c r="R68" s="243" t="n"/>
      <c r="S68" s="243" t="n"/>
      <c r="T68" s="243" t="n"/>
      <c r="U68" s="243" t="n"/>
      <c r="V68" s="243" t="n"/>
      <c r="W68" s="243" t="n"/>
      <c r="X68" s="243" t="n"/>
      <c r="Y68" s="243" t="n"/>
      <c r="Z68" s="243" t="n"/>
      <c r="AA68" s="243" t="n"/>
      <c r="AB68" s="243" t="n"/>
      <c r="AC68" s="243" t="n"/>
      <c r="AD68" s="243" t="n"/>
      <c r="AE68" s="243" t="n"/>
      <c r="AF68" s="243" t="n"/>
      <c r="AG68" s="243" t="n"/>
      <c r="AH68" s="243" t="n"/>
      <c r="AI68" s="243" t="n"/>
      <c r="AJ68" s="243" t="n"/>
      <c r="AK68" s="243" t="n"/>
      <c r="AL68" s="243" t="n"/>
      <c r="AM68" s="243" t="n"/>
      <c r="AN68" s="243" t="n"/>
      <c r="AO68" s="243" t="n"/>
      <c r="AP68" s="243" t="n"/>
      <c r="AQ68" s="243" t="n"/>
      <c r="AR68" s="243" t="n"/>
      <c r="AS68" s="243" t="n"/>
      <c r="AT68" s="243" t="n"/>
      <c r="AU68" s="243" t="n"/>
      <c r="AV68" s="243" t="n"/>
      <c r="AW68" s="243" t="n"/>
      <c r="AX68" s="243" t="n"/>
      <c r="AY68" s="243" t="n"/>
      <c r="AZ68" s="243" t="n"/>
      <c r="BA68" s="243" t="n"/>
      <c r="BB68" s="243" t="n"/>
      <c r="BC68" s="243" t="n"/>
      <c r="BD68" s="243" t="n"/>
      <c r="BE68" s="243" t="n"/>
      <c r="BF68" s="243" t="n"/>
      <c r="BG68" s="243" t="n"/>
      <c r="BH68" s="243" t="n"/>
      <c r="BI68" s="243" t="n"/>
      <c r="BJ68" s="243" t="n"/>
      <c r="BK68" s="243" t="n"/>
      <c r="BL68" s="243" t="n"/>
      <c r="BM68" s="243" t="n"/>
      <c r="BN68" s="243" t="n"/>
      <c r="BO68" s="1" t="n"/>
      <c r="BP68" s="1" t="n"/>
      <c r="BQ68" s="1" t="n"/>
      <c r="BR68" s="1" t="n"/>
      <c r="BS68" s="1" t="n"/>
      <c r="BT68" s="25" t="n"/>
      <c r="BU68" s="25" t="n"/>
      <c r="BV68" s="25" t="n"/>
      <c r="BW68" s="25" t="n"/>
      <c r="BX68" s="25" t="n"/>
      <c r="BY68" s="25" t="n"/>
      <c r="BZ68" s="25" t="n"/>
      <c r="CA68" s="25" t="n"/>
      <c r="CB68" s="25" t="n"/>
      <c r="CC68" s="25" t="n"/>
      <c r="CD68" s="25" t="n"/>
      <c r="CE68" s="25" t="n"/>
      <c r="CF68" s="25" t="n"/>
      <c r="CG68" s="25" t="n"/>
      <c r="CH68" s="25" t="n"/>
      <c r="CI68" s="25" t="n"/>
      <c r="CJ68" s="25" t="n"/>
      <c r="CK68" s="25" t="n"/>
      <c r="CL68" s="25" t="n"/>
      <c r="CM68" s="25" t="n"/>
    </row>
    <row r="69">
      <c r="A69" s="20" t="inlineStr">
        <is>
          <t>VII. Матрица компетенций</t>
        </is>
      </c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/>
      <c r="AM69" s="1" t="n"/>
      <c r="AN69" s="1" t="n"/>
      <c r="AO69" s="1" t="n"/>
      <c r="AP69" s="1" t="n"/>
      <c r="AQ69" s="1" t="n"/>
      <c r="AR69" s="1" t="n"/>
      <c r="AS69" s="1" t="n"/>
      <c r="AT69" s="1" t="n"/>
      <c r="AU69" s="1" t="n"/>
      <c r="AV69" s="1" t="n"/>
      <c r="AW69" s="1" t="n"/>
      <c r="AX69" s="1" t="n"/>
      <c r="AY69" s="1" t="n"/>
      <c r="AZ69" s="1" t="n"/>
      <c r="BA69" s="1" t="n"/>
      <c r="BB69" s="1" t="n"/>
      <c r="BC69" s="1" t="n"/>
      <c r="BD69" s="1" t="n"/>
      <c r="BE69" s="1" t="n"/>
      <c r="BF69" s="1" t="n"/>
      <c r="BG69" s="1" t="n"/>
      <c r="BH69" s="1" t="n"/>
      <c r="BI69" s="1" t="n"/>
      <c r="BJ69" s="41" t="n"/>
      <c r="BK69" s="41" t="n"/>
      <c r="BL69" s="41" t="n"/>
      <c r="BM69" s="41" t="n"/>
      <c r="BN69" s="4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  <c r="CK69" s="1" t="n"/>
      <c r="CL69" s="1" t="n"/>
      <c r="CM69" s="1" t="n"/>
    </row>
    <row r="70">
      <c r="A70" s="4550" t="inlineStr">
        <is>
          <t>Код компетенции</t>
        </is>
      </c>
      <c r="B70" s="108" t="n"/>
      <c r="C70" s="108" t="n"/>
      <c r="D70" s="108" t="n"/>
      <c r="E70" s="2687" t="n"/>
      <c r="F70" s="2733" t="inlineStr">
        <is>
          <t>Наименование компетенции</t>
        </is>
      </c>
      <c r="G70" s="108" t="n"/>
      <c r="H70" s="108" t="n"/>
      <c r="I70" s="108" t="n"/>
      <c r="J70" s="108" t="n"/>
      <c r="K70" s="108" t="n"/>
      <c r="L70" s="108" t="n"/>
      <c r="M70" s="108" t="n"/>
      <c r="N70" s="108" t="n"/>
      <c r="O70" s="108" t="n"/>
      <c r="P70" s="108" t="n"/>
      <c r="Q70" s="108" t="n"/>
      <c r="R70" s="108" t="n"/>
      <c r="S70" s="108" t="n"/>
      <c r="T70" s="108" t="n"/>
      <c r="U70" s="108" t="n"/>
      <c r="V70" s="108" t="n"/>
      <c r="W70" s="108" t="n"/>
      <c r="X70" s="108" t="n"/>
      <c r="Y70" s="108" t="n"/>
      <c r="Z70" s="108" t="n"/>
      <c r="AA70" s="108" t="n"/>
      <c r="AB70" s="108" t="n"/>
      <c r="AC70" s="108" t="n"/>
      <c r="AD70" s="108" t="n"/>
      <c r="AE70" s="108" t="n"/>
      <c r="AF70" s="108" t="n"/>
      <c r="AG70" s="108" t="n"/>
      <c r="AH70" s="108" t="n"/>
      <c r="AI70" s="108" t="n"/>
      <c r="AJ70" s="108" t="n"/>
      <c r="AK70" s="108" t="n"/>
      <c r="AL70" s="108" t="n"/>
      <c r="AM70" s="108" t="n"/>
      <c r="AN70" s="108" t="n"/>
      <c r="AO70" s="108" t="n"/>
      <c r="AP70" s="108" t="n"/>
      <c r="AQ70" s="108" t="n"/>
      <c r="AR70" s="108" t="n"/>
      <c r="AS70" s="108" t="n"/>
      <c r="AT70" s="108" t="n"/>
      <c r="AU70" s="108" t="n"/>
      <c r="AV70" s="108" t="n"/>
      <c r="AW70" s="108" t="n"/>
      <c r="AX70" s="108" t="n"/>
      <c r="AY70" s="108" t="n"/>
      <c r="AZ70" s="108" t="n"/>
      <c r="BA70" s="108" t="n"/>
      <c r="BB70" s="108" t="n"/>
      <c r="BC70" s="2687" t="n"/>
      <c r="BD70" s="2732" t="inlineStr">
        <is>
          <t>Код модуля, учебной дисциплины</t>
        </is>
      </c>
      <c r="BE70" s="108" t="n"/>
      <c r="BF70" s="108" t="n"/>
      <c r="BG70" s="108" t="n"/>
      <c r="BH70" s="108" t="n"/>
      <c r="BI70" s="2687" t="n"/>
      <c r="BJ70" s="90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  <c r="CK70" s="1" t="n"/>
      <c r="CL70" s="1" t="n"/>
      <c r="CM70" s="1" t="n"/>
    </row>
    <row r="71">
      <c r="A71" s="171" t="inlineStr">
        <is>
          <t>УК-1</t>
        </is>
      </c>
      <c r="B71" s="123" t="n"/>
      <c r="C71" s="123" t="n"/>
      <c r="D71" s="123" t="n"/>
      <c r="E71" s="161" t="n"/>
      <c r="F71" s="455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G71" s="123" t="n"/>
      <c r="H71" s="123" t="n"/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/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61" t="n"/>
      <c r="BD71" s="680" t="inlineStr">
        <is>
          <t>1.2.1, 2.5.1</t>
        </is>
      </c>
      <c r="BE71" s="123" t="n"/>
      <c r="BF71" s="123" t="n"/>
      <c r="BG71" s="123" t="n"/>
      <c r="BH71" s="123" t="n"/>
      <c r="BI71" s="161" t="n"/>
      <c r="BJ71" s="90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  <c r="CK71" s="1" t="n"/>
      <c r="CL71" s="1" t="n"/>
      <c r="CM71" s="1" t="n"/>
    </row>
    <row r="72">
      <c r="A72" s="182" t="inlineStr">
        <is>
          <t>УК-2</t>
        </is>
      </c>
      <c r="B72" s="126" t="n"/>
      <c r="C72" s="126" t="n"/>
      <c r="D72" s="126" t="n"/>
      <c r="E72" s="175" t="n"/>
      <c r="F72" s="126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75" t="n"/>
      <c r="BD72" s="217" t="inlineStr">
        <is>
          <t xml:space="preserve"> 1.2.2, 2.5.3</t>
        </is>
      </c>
      <c r="BE72" s="126" t="n"/>
      <c r="BF72" s="126" t="n"/>
      <c r="BG72" s="126" t="n"/>
      <c r="BH72" s="126" t="n"/>
      <c r="BI72" s="175" t="n"/>
      <c r="BJ72" s="90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  <c r="CK72" s="1" t="n"/>
      <c r="CL72" s="1" t="n"/>
      <c r="CM72" s="1" t="n"/>
    </row>
    <row r="73">
      <c r="A73" s="182" t="inlineStr">
        <is>
          <t>УК-3</t>
        </is>
      </c>
      <c r="B73" s="126" t="n"/>
      <c r="C73" s="126" t="n"/>
      <c r="D73" s="126" t="n"/>
      <c r="E73" s="175" t="n"/>
      <c r="F73" s="1260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75" t="n"/>
      <c r="BD73" s="217" t="inlineStr">
        <is>
          <t>2.1, 2.5.2</t>
        </is>
      </c>
      <c r="BE73" s="126" t="n"/>
      <c r="BF73" s="126" t="n"/>
      <c r="BG73" s="126" t="n"/>
      <c r="BH73" s="126" t="n"/>
      <c r="BI73" s="175" t="n"/>
      <c r="BJ73" s="90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  <c r="CK73" s="1" t="n"/>
      <c r="CL73" s="1" t="n"/>
      <c r="CM73" s="1" t="n"/>
    </row>
    <row r="74">
      <c r="A74" s="182" t="inlineStr">
        <is>
          <t>УК-4</t>
        </is>
      </c>
      <c r="B74" s="126" t="n"/>
      <c r="C74" s="126" t="n"/>
      <c r="D74" s="126" t="n"/>
      <c r="E74" s="175" t="n"/>
      <c r="F74" s="126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75" t="n"/>
      <c r="BD74" s="217" t="inlineStr">
        <is>
          <t>1.2.1</t>
        </is>
      </c>
      <c r="BE74" s="126" t="n"/>
      <c r="BF74" s="126" t="n"/>
      <c r="BG74" s="126" t="n"/>
      <c r="BH74" s="126" t="n"/>
      <c r="BI74" s="175" t="n"/>
      <c r="BJ74" s="90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  <c r="CK74" s="1" t="n"/>
      <c r="CL74" s="1" t="n"/>
      <c r="CM74" s="1" t="n"/>
    </row>
    <row r="75">
      <c r="A75" s="182" t="inlineStr">
        <is>
          <t>УК-5</t>
        </is>
      </c>
      <c r="B75" s="126" t="n"/>
      <c r="C75" s="126" t="n"/>
      <c r="D75" s="126" t="n"/>
      <c r="E75" s="175" t="n"/>
      <c r="F75" s="1260" t="inlineStr">
        <is>
          <t>Развивать инновационную восприимчивость и способность к инновационной деятельности</t>
        </is>
      </c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75" t="n"/>
      <c r="BD75" s="217" t="inlineStr">
        <is>
          <t>1.2.1, 1.2.2</t>
        </is>
      </c>
      <c r="BE75" s="126" t="n"/>
      <c r="BF75" s="126" t="n"/>
      <c r="BG75" s="126" t="n"/>
      <c r="BH75" s="126" t="n"/>
      <c r="BI75" s="175" t="n"/>
      <c r="BJ75" s="90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  <c r="CK75" s="1" t="n"/>
      <c r="CL75" s="1" t="n"/>
      <c r="CM75" s="1" t="n"/>
    </row>
    <row r="76">
      <c r="A76" s="182" t="inlineStr">
        <is>
          <t>УК-6</t>
        </is>
      </c>
      <c r="B76" s="126" t="n"/>
      <c r="C76" s="126" t="n"/>
      <c r="D76" s="126" t="n"/>
      <c r="E76" s="175" t="n"/>
      <c r="F76" s="1260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75" t="n"/>
      <c r="BD76" s="217" t="inlineStr">
        <is>
          <t>1.2.1, 1.2.2</t>
        </is>
      </c>
      <c r="BE76" s="126" t="n"/>
      <c r="BF76" s="126" t="n"/>
      <c r="BG76" s="126" t="n"/>
      <c r="BH76" s="126" t="n"/>
      <c r="BI76" s="175" t="n"/>
      <c r="BJ76" s="90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  <c r="CK76" s="1" t="n"/>
      <c r="CL76" s="1" t="n"/>
      <c r="CM76" s="1" t="n"/>
    </row>
    <row r="77">
      <c r="A77" s="182" t="inlineStr">
        <is>
          <t>УК-7</t>
        </is>
      </c>
      <c r="B77" s="126" t="n"/>
      <c r="C77" s="126" t="n"/>
      <c r="D77" s="126" t="n"/>
      <c r="E77" s="175" t="n"/>
      <c r="F77" s="126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75" t="n"/>
      <c r="BD77" s="217" t="inlineStr">
        <is>
          <t>1.2.2</t>
        </is>
      </c>
      <c r="BE77" s="126" t="n"/>
      <c r="BF77" s="126" t="n"/>
      <c r="BG77" s="126" t="n"/>
      <c r="BH77" s="126" t="n"/>
      <c r="BI77" s="175" t="n"/>
      <c r="BJ77" s="90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</row>
    <row r="78">
      <c r="A78" s="182" t="inlineStr">
        <is>
          <t>УПК-1</t>
        </is>
      </c>
      <c r="B78" s="126" t="n"/>
      <c r="C78" s="126" t="n"/>
      <c r="D78" s="126" t="n"/>
      <c r="E78" s="175" t="n"/>
      <c r="F78" s="3238" t="inlineStr">
        <is>
          <t>Решать инновационные технологические задачи в области переработки полимеров и композитов</t>
        </is>
      </c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75" t="n"/>
      <c r="BD78" s="217" t="inlineStr">
        <is>
          <t>1.1.1</t>
        </is>
      </c>
      <c r="BE78" s="126" t="n"/>
      <c r="BF78" s="126" t="n"/>
      <c r="BG78" s="126" t="n"/>
      <c r="BH78" s="126" t="n"/>
      <c r="BI78" s="175" t="n"/>
      <c r="BJ78" s="514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</row>
    <row r="79">
      <c r="A79" s="182" t="inlineStr">
        <is>
          <t>УПК-2</t>
        </is>
      </c>
      <c r="B79" s="126" t="n"/>
      <c r="C79" s="126" t="n"/>
      <c r="D79" s="126" t="n"/>
      <c r="E79" s="175" t="n"/>
      <c r="F79" s="3238" t="inlineStr">
        <is>
          <t xml:space="preserve">Разрабатывать новые полимеры, полимерные системы и полимерные композиционные материалы для различных областей техники, используя фундаментальные научные исследования в области химической физики </t>
        </is>
      </c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75" t="n"/>
      <c r="BD79" s="217" t="inlineStr">
        <is>
          <t>1.1.2</t>
        </is>
      </c>
      <c r="BE79" s="126" t="n"/>
      <c r="BF79" s="126" t="n"/>
      <c r="BG79" s="126" t="n"/>
      <c r="BH79" s="126" t="n"/>
      <c r="BI79" s="175" t="n"/>
      <c r="BJ79" s="515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</row>
    <row r="80">
      <c r="A80" s="841" t="inlineStr">
        <is>
          <t>УПК-3</t>
        </is>
      </c>
      <c r="B80" s="126" t="n"/>
      <c r="C80" s="126" t="n"/>
      <c r="D80" s="126" t="n"/>
      <c r="E80" s="175" t="n"/>
      <c r="F80" s="3237" t="inlineStr">
        <is>
          <t>Осуществлять подбор  армирующих материалов и наполнителей, используемых для производства полимерных композиционных материалов, владеть знаниями о  механизмах протекания межфазных явлений в полимерных композиционных материалах и применять их в производственной деятельности</t>
        </is>
      </c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75" t="n"/>
      <c r="BD80" s="174" t="inlineStr">
        <is>
          <t>1.1.3</t>
        </is>
      </c>
      <c r="BE80" s="126" t="n"/>
      <c r="BF80" s="126" t="n"/>
      <c r="BG80" s="126" t="n"/>
      <c r="BH80" s="126" t="n"/>
      <c r="BI80" s="175" t="n"/>
      <c r="BJ80" s="2884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</row>
    <row r="81">
      <c r="A81" s="182" t="inlineStr">
        <is>
          <t>УПК-4</t>
        </is>
      </c>
      <c r="B81" s="126" t="n"/>
      <c r="C81" s="126" t="n"/>
      <c r="D81" s="126" t="n"/>
      <c r="E81" s="175" t="n"/>
      <c r="F81" s="3238" t="inlineStr">
        <is>
          <t>Решать научно-технические задачи при разработке, производстве и эксплуатации современных мехатронных и робототехнических устройств и систем</t>
        </is>
      </c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75" t="n"/>
      <c r="BD81" s="217" t="inlineStr">
        <is>
          <t>1.2.2</t>
        </is>
      </c>
      <c r="BE81" s="126" t="n"/>
      <c r="BF81" s="126" t="n"/>
      <c r="BG81" s="126" t="n"/>
      <c r="BH81" s="126" t="n"/>
      <c r="BI81" s="175" t="n"/>
      <c r="BJ81" s="514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</row>
    <row r="82">
      <c r="A82" s="182" t="inlineStr">
        <is>
          <t>СК-1</t>
        </is>
      </c>
      <c r="B82" s="126" t="n"/>
      <c r="C82" s="126" t="n"/>
      <c r="D82" s="126" t="n"/>
      <c r="E82" s="175" t="n"/>
      <c r="F82" s="3238" t="inlineStr">
        <is>
          <t>Осуществлять производственную деятельность, техническую и технологическую подготовку производств полимерных композиционных материалов</t>
        </is>
      </c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75" t="n"/>
      <c r="BD82" s="217" t="inlineStr">
        <is>
          <t>2.2.1</t>
        </is>
      </c>
      <c r="BE82" s="126" t="n"/>
      <c r="BF82" s="126" t="n"/>
      <c r="BG82" s="126" t="n"/>
      <c r="BH82" s="126" t="n"/>
      <c r="BI82" s="175" t="n"/>
      <c r="BJ82" s="514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</row>
    <row r="83">
      <c r="A83" s="182" t="inlineStr">
        <is>
          <t>СК-2</t>
        </is>
      </c>
      <c r="B83" s="126" t="n"/>
      <c r="C83" s="126" t="n"/>
      <c r="D83" s="126" t="n"/>
      <c r="E83" s="175" t="n"/>
      <c r="F83" s="3238" t="inlineStr">
        <is>
          <t>Осуществлять подбор основного технологического оборудования для производства полимерных композиционных материалов</t>
        </is>
      </c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75" t="n"/>
      <c r="BD83" s="217" t="inlineStr">
        <is>
          <t>2.2.2</t>
        </is>
      </c>
      <c r="BE83" s="126" t="n"/>
      <c r="BF83" s="126" t="n"/>
      <c r="BG83" s="126" t="n"/>
      <c r="BH83" s="126" t="n"/>
      <c r="BI83" s="175" t="n"/>
      <c r="BJ83" s="514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</row>
    <row r="84">
      <c r="A84" s="182" t="inlineStr">
        <is>
          <t>СК-3</t>
        </is>
      </c>
      <c r="B84" s="126" t="n"/>
      <c r="C84" s="126" t="n"/>
      <c r="D84" s="126" t="n"/>
      <c r="E84" s="175" t="n"/>
      <c r="F84" s="3238" t="inlineStr">
        <is>
          <t>Применять в профессиональной деятельности знания по модификации свойств полимерных композиционных материалов, ингредиентов специального назначения и нанофункциональных добавок</t>
        </is>
      </c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75" t="n"/>
      <c r="BD84" s="217" t="inlineStr">
        <is>
          <t>2.2.3</t>
        </is>
      </c>
      <c r="BE84" s="126" t="n"/>
      <c r="BF84" s="126" t="n"/>
      <c r="BG84" s="126" t="n"/>
      <c r="BH84" s="126" t="n"/>
      <c r="BI84" s="175" t="n"/>
      <c r="BJ84" s="514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</row>
    <row r="85">
      <c r="A85" s="182" t="inlineStr">
        <is>
          <t>СК-4</t>
        </is>
      </c>
      <c r="B85" s="126" t="n"/>
      <c r="C85" s="126" t="n"/>
      <c r="D85" s="126" t="n"/>
      <c r="E85" s="175" t="n"/>
      <c r="F85" s="3238" t="inlineStr">
        <is>
          <t>Применять физико-химические методы исследования полимерных композиционных материалов в научно-исследовательской и практической деятельности</t>
        </is>
      </c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75" t="n"/>
      <c r="BD85" s="217" t="inlineStr">
        <is>
          <t>2.3.1</t>
        </is>
      </c>
      <c r="BE85" s="126" t="n"/>
      <c r="BF85" s="126" t="n"/>
      <c r="BG85" s="126" t="n"/>
      <c r="BH85" s="126" t="n"/>
      <c r="BI85" s="175" t="n"/>
      <c r="BJ85" s="514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</row>
    <row r="86">
      <c r="A86" s="182" t="inlineStr">
        <is>
          <t>СК-5</t>
        </is>
      </c>
      <c r="B86" s="126" t="n"/>
      <c r="C86" s="126" t="n"/>
      <c r="D86" s="126" t="n"/>
      <c r="E86" s="175" t="n"/>
      <c r="F86" s="3238" t="inlineStr">
        <is>
          <t>Создавать прочные адгезионные соединения, используя полученные знания (об общих закономерностях развития науки о поверхностных явлениях в полимерных материалах, о термодинамике поверхностных явлений, адсорбции, адгезии, смачиванияи капиллярных явлениях, основ адгезии полимеров к различным субстратам с учетом различных технологических факторов, о методах  теоретического выбора оптимального состава)</t>
        </is>
      </c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75" t="n"/>
      <c r="BD86" s="217" t="inlineStr">
        <is>
          <t>2.3.2</t>
        </is>
      </c>
      <c r="BE86" s="126" t="n"/>
      <c r="BF86" s="126" t="n"/>
      <c r="BG86" s="126" t="n"/>
      <c r="BH86" s="126" t="n"/>
      <c r="BI86" s="175" t="n"/>
      <c r="BJ86" s="514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</row>
    <row r="87">
      <c r="A87" s="182" t="inlineStr">
        <is>
          <t>СК-6</t>
        </is>
      </c>
      <c r="B87" s="126" t="n"/>
      <c r="C87" s="126" t="n"/>
      <c r="D87" s="126" t="n"/>
      <c r="E87" s="175" t="n"/>
      <c r="F87" s="3238" t="inlineStr">
        <is>
          <t>Определять специфику и перспективные направления в области проектирования химических производств</t>
        </is>
      </c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75" t="n"/>
      <c r="BD87" s="217" t="inlineStr">
        <is>
          <t>2.4.1</t>
        </is>
      </c>
      <c r="BE87" s="126" t="n"/>
      <c r="BF87" s="126" t="n"/>
      <c r="BG87" s="126" t="n"/>
      <c r="BH87" s="126" t="n"/>
      <c r="BI87" s="175" t="n"/>
      <c r="BJ87" s="514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</row>
    <row r="88">
      <c r="A88" s="182" t="inlineStr">
        <is>
          <t>СК-7</t>
        </is>
      </c>
      <c r="B88" s="126" t="n"/>
      <c r="C88" s="126" t="n"/>
      <c r="D88" s="126" t="n"/>
      <c r="E88" s="175" t="n"/>
      <c r="F88" s="3238" t="inlineStr">
        <is>
          <t>Владеть приемами проектирования и системами автоматизированного проектирования технологических процессов и производственных объектов</t>
        </is>
      </c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75" t="n"/>
      <c r="BD88" s="217" t="inlineStr">
        <is>
          <t>2.4.1</t>
        </is>
      </c>
      <c r="BE88" s="126" t="n"/>
      <c r="BF88" s="126" t="n"/>
      <c r="BG88" s="126" t="n"/>
      <c r="BH88" s="126" t="n"/>
      <c r="BI88" s="175" t="n"/>
      <c r="BJ88" s="514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</row>
    <row r="89">
      <c r="A89" s="182" t="inlineStr">
        <is>
          <t>СК-8</t>
        </is>
      </c>
      <c r="B89" s="126" t="n"/>
      <c r="C89" s="126" t="n"/>
      <c r="D89" s="126" t="n"/>
      <c r="E89" s="175" t="n"/>
      <c r="F89" s="3238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расчеты, начиная от расчетов на прочность, анализ и моделирование тепловых процессов, расчеты гидравлических систем и машин, расчеты процессов литья под давлением</t>
        </is>
      </c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75" t="n"/>
      <c r="BD89" s="217" t="inlineStr">
        <is>
          <t>2.4.2</t>
        </is>
      </c>
      <c r="BE89" s="126" t="n"/>
      <c r="BF89" s="126" t="n"/>
      <c r="BG89" s="126" t="n"/>
      <c r="BH89" s="126" t="n"/>
      <c r="BI89" s="175" t="n"/>
      <c r="BJ89" s="514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</row>
    <row r="90">
      <c r="A90" s="182" t="inlineStr">
        <is>
          <t>СК-9</t>
        </is>
      </c>
      <c r="B90" s="126" t="n"/>
      <c r="C90" s="126" t="n"/>
      <c r="D90" s="126" t="n"/>
      <c r="E90" s="175" t="n"/>
      <c r="F90" s="3238" t="inlineStr">
        <is>
          <t>Разрабатывать проектную документацию с применением CAD/CAE технологий</t>
        </is>
      </c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75" t="n"/>
      <c r="BD90" s="217" t="inlineStr">
        <is>
          <t>2.4.2</t>
        </is>
      </c>
      <c r="BE90" s="126" t="n"/>
      <c r="BF90" s="126" t="n"/>
      <c r="BG90" s="126" t="n"/>
      <c r="BH90" s="126" t="n"/>
      <c r="BI90" s="175" t="n"/>
      <c r="BJ90" s="515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</row>
    <row r="91">
      <c r="A91" s="2349" t="inlineStr">
        <is>
          <t>СК-10</t>
        </is>
      </c>
      <c r="B91" s="1832" t="n"/>
      <c r="C91" s="1832" t="n"/>
      <c r="D91" s="1832" t="n"/>
      <c r="E91" s="1924" t="n"/>
      <c r="F91" s="3239" t="inlineStr">
        <is>
          <t>Использовать методы защиты металлов от коррозии при проектировании химических производств и анализировать коррозионное воздействие среды на свойства металлов в условиях химических производств</t>
        </is>
      </c>
      <c r="G91" s="1832" t="n"/>
      <c r="H91" s="1832" t="n"/>
      <c r="I91" s="1832" t="n"/>
      <c r="J91" s="1832" t="n"/>
      <c r="K91" s="1832" t="n"/>
      <c r="L91" s="1832" t="n"/>
      <c r="M91" s="1832" t="n"/>
      <c r="N91" s="1832" t="n"/>
      <c r="O91" s="1832" t="n"/>
      <c r="P91" s="1832" t="n"/>
      <c r="Q91" s="1832" t="n"/>
      <c r="R91" s="1832" t="n"/>
      <c r="S91" s="1832" t="n"/>
      <c r="T91" s="1832" t="n"/>
      <c r="U91" s="1832" t="n"/>
      <c r="V91" s="1832" t="n"/>
      <c r="W91" s="1832" t="n"/>
      <c r="X91" s="1832" t="n"/>
      <c r="Y91" s="1832" t="n"/>
      <c r="Z91" s="1832" t="n"/>
      <c r="AA91" s="1832" t="n"/>
      <c r="AB91" s="1832" t="n"/>
      <c r="AC91" s="1832" t="n"/>
      <c r="AD91" s="1832" t="n"/>
      <c r="AE91" s="1832" t="n"/>
      <c r="AF91" s="1832" t="n"/>
      <c r="AG91" s="1832" t="n"/>
      <c r="AH91" s="1832" t="n"/>
      <c r="AI91" s="1832" t="n"/>
      <c r="AJ91" s="1832" t="n"/>
      <c r="AK91" s="1832" t="n"/>
      <c r="AL91" s="1832" t="n"/>
      <c r="AM91" s="1832" t="n"/>
      <c r="AN91" s="1832" t="n"/>
      <c r="AO91" s="1832" t="n"/>
      <c r="AP91" s="1832" t="n"/>
      <c r="AQ91" s="1832" t="n"/>
      <c r="AR91" s="1832" t="n"/>
      <c r="AS91" s="1832" t="n"/>
      <c r="AT91" s="1832" t="n"/>
      <c r="AU91" s="1832" t="n"/>
      <c r="AV91" s="1832" t="n"/>
      <c r="AW91" s="1832" t="n"/>
      <c r="AX91" s="1832" t="n"/>
      <c r="AY91" s="1832" t="n"/>
      <c r="AZ91" s="1832" t="n"/>
      <c r="BA91" s="1832" t="n"/>
      <c r="BB91" s="1832" t="n"/>
      <c r="BC91" s="1924" t="n"/>
      <c r="BD91" s="2537" t="inlineStr">
        <is>
          <t>2.4.3</t>
        </is>
      </c>
      <c r="BE91" s="1832" t="n"/>
      <c r="BF91" s="1832" t="n"/>
      <c r="BG91" s="1832" t="n"/>
      <c r="BH91" s="1832" t="n"/>
      <c r="BI91" s="1924" t="n"/>
      <c r="BJ91" s="514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</row>
    <row r="92">
      <c r="A92" s="516" t="n"/>
      <c r="B92" s="516" t="n"/>
      <c r="C92" s="516" t="n"/>
      <c r="D92" s="517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260" t="n"/>
      <c r="BG92" s="260" t="n"/>
      <c r="BH92" s="243" t="n"/>
      <c r="BI92" s="243" t="n"/>
      <c r="BJ92" s="243" t="n"/>
      <c r="BK92" s="243" t="n"/>
      <c r="BL92" s="243" t="n"/>
      <c r="BM92" s="243" t="n"/>
      <c r="BN92" s="243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</row>
    <row r="93">
      <c r="A93" s="516" t="n"/>
      <c r="B93" s="516" t="n"/>
      <c r="C93" s="1" t="n"/>
      <c r="D93" s="24" t="inlineStr">
        <is>
          <t xml:space="preserve">Учебный план углубленного высшего образования по специальности 7-06-0722-02 "Производство и переработка полимеров и композитов" разработан  на основании примерного учебного плана, утвержденного 19.01.2023 Первым заместителем Министра образования Республики Беларусь, регистрационный № 7-06-07-021/пр. </t>
        </is>
      </c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23" t="n"/>
      <c r="BG93" s="23" t="n"/>
      <c r="BH93" s="23" t="n"/>
      <c r="BI93" s="23" t="n"/>
      <c r="BJ93" s="1857" t="n"/>
      <c r="BK93" s="243" t="n"/>
      <c r="BL93" s="243" t="n"/>
      <c r="BM93" s="243" t="n"/>
      <c r="BN93" s="243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</row>
    <row r="94">
      <c r="A94" s="516" t="n"/>
      <c r="B94" s="516" t="n"/>
      <c r="C94" s="23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/>
      <c r="AM94" s="1" t="n"/>
      <c r="AN94" s="1" t="n"/>
      <c r="AO94" s="1" t="n"/>
      <c r="AP94" s="1" t="n"/>
      <c r="AQ94" s="1" t="n"/>
      <c r="AR94" s="1" t="n"/>
      <c r="AS94" s="1" t="n"/>
      <c r="AT94" s="1" t="n"/>
      <c r="AU94" s="1" t="n"/>
      <c r="AV94" s="1" t="n"/>
      <c r="AW94" s="1" t="n"/>
      <c r="AX94" s="1" t="n"/>
      <c r="AY94" s="1" t="n"/>
      <c r="AZ94" s="1" t="n"/>
      <c r="BA94" s="1" t="n"/>
      <c r="BB94" s="1" t="n"/>
      <c r="BC94" s="1" t="n"/>
      <c r="BD94" s="1" t="n"/>
      <c r="BE94" s="1" t="n"/>
      <c r="BF94" s="23" t="n"/>
      <c r="BG94" s="23" t="n"/>
      <c r="BH94" s="23" t="n"/>
      <c r="BI94" s="23" t="n"/>
      <c r="BJ94" s="1857" t="n"/>
      <c r="BK94" s="243" t="n"/>
      <c r="BL94" s="243" t="n"/>
      <c r="BM94" s="243" t="n"/>
      <c r="BN94" s="243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</row>
    <row r="95">
      <c r="A95" s="296" t="n"/>
      <c r="B95" s="267" t="n"/>
      <c r="C95" s="267" t="n"/>
      <c r="D95" s="267" t="n"/>
      <c r="E95" s="267" t="n"/>
      <c r="F95" s="267" t="n"/>
      <c r="G95" s="267" t="n"/>
      <c r="H95" s="267" t="n"/>
      <c r="I95" s="267" t="n"/>
      <c r="J95" s="267" t="n"/>
      <c r="K95" s="267" t="n"/>
      <c r="L95" s="267" t="n"/>
      <c r="M95" s="267" t="n"/>
      <c r="N95" s="267" t="n"/>
      <c r="O95" s="267" t="n"/>
      <c r="P95" s="267" t="n"/>
      <c r="Q95" s="267" t="n"/>
      <c r="R95" s="267" t="n"/>
      <c r="S95" s="267" t="n"/>
      <c r="T95" s="267" t="n"/>
      <c r="U95" s="267" t="n"/>
      <c r="V95" s="267" t="n"/>
      <c r="W95" s="267" t="n"/>
      <c r="X95" s="267" t="n"/>
      <c r="Y95" s="267" t="n"/>
      <c r="Z95" s="267" t="n"/>
      <c r="AA95" s="267" t="n"/>
      <c r="AB95" s="267" t="n"/>
      <c r="AC95" s="267" t="n"/>
      <c r="AD95" s="267" t="n"/>
      <c r="AE95" s="267" t="n"/>
      <c r="AF95" s="267" t="n"/>
      <c r="AG95" s="267" t="n"/>
      <c r="AH95" s="267" t="n"/>
      <c r="AI95" s="267" t="n"/>
      <c r="AJ95" s="267" t="n"/>
      <c r="AK95" s="267" t="n"/>
      <c r="AL95" s="267" t="n"/>
      <c r="AM95" s="267" t="n"/>
      <c r="AN95" s="267" t="n"/>
      <c r="AO95" s="267" t="n"/>
      <c r="AP95" s="267" t="n"/>
      <c r="AQ95" s="267" t="n"/>
      <c r="AR95" s="267" t="n"/>
      <c r="AS95" s="267" t="n"/>
      <c r="AT95" s="267" t="n"/>
      <c r="AU95" s="267" t="n"/>
      <c r="AV95" s="267" t="n"/>
      <c r="AW95" s="267" t="n"/>
      <c r="AX95" s="267" t="n"/>
      <c r="AY95" s="267" t="n"/>
      <c r="AZ95" s="267" t="n"/>
      <c r="BA95" s="267" t="n"/>
      <c r="BB95" s="267" t="n"/>
      <c r="BC95" s="267" t="n"/>
      <c r="BD95" s="267" t="n"/>
      <c r="BE95" s="267" t="n"/>
      <c r="BF95" s="296" t="n"/>
      <c r="BG95" s="296" t="n"/>
      <c r="BH95" s="296" t="n"/>
      <c r="BI95" s="296" t="n"/>
      <c r="BJ95" s="296" t="n"/>
      <c r="BK95" s="296" t="n"/>
      <c r="BL95" s="296" t="n"/>
      <c r="BM95" s="296" t="n"/>
      <c r="BN95" s="296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</row>
    <row r="96">
      <c r="A96" s="296" t="n"/>
      <c r="B96" s="267" t="n"/>
      <c r="C96" s="296" t="n"/>
      <c r="D96" s="296" t="n"/>
      <c r="E96" s="296" t="n"/>
      <c r="F96" s="296" t="n"/>
      <c r="G96" s="296" t="n"/>
      <c r="H96" s="296" t="n"/>
      <c r="I96" s="296" t="n"/>
      <c r="J96" s="296" t="n"/>
      <c r="K96" s="296" t="n"/>
      <c r="L96" s="296" t="n"/>
      <c r="M96" s="296" t="n"/>
      <c r="N96" s="296" t="n"/>
      <c r="O96" s="296" t="n"/>
      <c r="P96" s="296" t="n"/>
      <c r="Q96" s="296" t="n"/>
      <c r="R96" s="296" t="n"/>
      <c r="S96" s="296" t="n"/>
      <c r="T96" s="296" t="n"/>
      <c r="U96" s="296" t="n"/>
      <c r="V96" s="296" t="n"/>
      <c r="W96" s="296" t="n"/>
      <c r="X96" s="296" t="n"/>
      <c r="Y96" s="296" t="n"/>
      <c r="Z96" s="296" t="n"/>
      <c r="AA96" s="296" t="n"/>
      <c r="AB96" s="296" t="n"/>
      <c r="AC96" s="296" t="n"/>
      <c r="AD96" s="296" t="n"/>
      <c r="AE96" s="296" t="n"/>
      <c r="AF96" s="296" t="n"/>
      <c r="AG96" s="296" t="n"/>
      <c r="AH96" s="296" t="n"/>
      <c r="AI96" s="296" t="n"/>
      <c r="AJ96" s="296" t="n"/>
      <c r="AK96" s="296" t="n"/>
      <c r="AL96" s="296" t="n"/>
      <c r="AM96" s="296" t="n"/>
      <c r="AN96" s="296" t="n"/>
      <c r="AO96" s="296" t="n"/>
      <c r="AP96" s="296" t="n"/>
      <c r="AQ96" s="296" t="n"/>
      <c r="AR96" s="296" t="n"/>
      <c r="AS96" s="296" t="n"/>
      <c r="AT96" s="296" t="n"/>
      <c r="AU96" s="296" t="n"/>
      <c r="AV96" s="296" t="n"/>
      <c r="AW96" s="296" t="n"/>
      <c r="AX96" s="296" t="n"/>
      <c r="AY96" s="296" t="n"/>
      <c r="AZ96" s="296" t="n"/>
      <c r="BA96" s="296" t="n"/>
      <c r="BB96" s="296" t="n"/>
      <c r="BC96" s="296" t="n"/>
      <c r="BD96" s="296" t="n"/>
      <c r="BE96" s="296" t="n"/>
      <c r="BF96" s="296" t="n"/>
      <c r="BG96" s="296" t="n"/>
      <c r="BH96" s="296" t="n"/>
      <c r="BI96" s="296" t="n"/>
      <c r="BJ96" s="296" t="n"/>
      <c r="BK96" s="296" t="n"/>
      <c r="BL96" s="296" t="n"/>
      <c r="BM96" s="296" t="n"/>
      <c r="BN96" s="296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</row>
    <row r="97">
      <c r="A97" s="2735" t="n"/>
      <c r="B97" s="2542" t="inlineStr">
        <is>
          <t>*</t>
        </is>
      </c>
      <c r="C9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857" t="n"/>
      <c r="BI97" s="1857" t="n"/>
      <c r="BJ97" s="1857" t="n"/>
      <c r="BK97" s="1857" t="n"/>
      <c r="BL97" s="267" t="n"/>
      <c r="BM97" s="267" t="n"/>
      <c r="BN97" s="267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</row>
    <row r="98">
      <c r="A98" s="2736" t="n"/>
      <c r="B98" s="2542" t="inlineStr">
        <is>
          <t>д</t>
        </is>
      </c>
      <c r="C98" s="24" t="inlineStr">
        <is>
          <t>Дифференцированный зачет.</t>
        </is>
      </c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23" t="n"/>
      <c r="Q98" s="23" t="n"/>
      <c r="R98" s="23" t="n"/>
      <c r="S98" s="23" t="n"/>
      <c r="T98" s="23" t="n"/>
      <c r="U98" s="23" t="n"/>
      <c r="V98" s="23" t="n"/>
      <c r="W98" s="23" t="n"/>
      <c r="X98" s="23" t="n"/>
      <c r="Y98" s="23" t="n"/>
      <c r="Z98" s="23" t="n"/>
      <c r="AA98" s="23" t="n"/>
      <c r="AB98" s="23" t="n"/>
      <c r="AC98" s="23" t="n"/>
      <c r="AD98" s="23" t="n"/>
      <c r="AE98" s="23" t="n"/>
      <c r="AF98" s="23" t="n"/>
      <c r="AG98" s="23" t="n"/>
      <c r="AH98" s="23" t="n"/>
      <c r="AI98" s="23" t="n"/>
      <c r="AJ98" s="23" t="n"/>
      <c r="AK98" s="23" t="n"/>
      <c r="AL98" s="23" t="n"/>
      <c r="AM98" s="23" t="n"/>
      <c r="AN98" s="23" t="n"/>
      <c r="AO98" s="23" t="n"/>
      <c r="AP98" s="23" t="n"/>
      <c r="AQ98" s="23" t="n"/>
      <c r="AR98" s="23" t="n"/>
      <c r="AS98" s="23" t="n"/>
      <c r="AT98" s="23" t="n"/>
      <c r="AU98" s="23" t="n"/>
      <c r="AV98" s="23" t="n"/>
      <c r="AW98" s="23" t="n"/>
      <c r="AX98" s="23" t="n"/>
      <c r="AY98" s="23" t="n"/>
      <c r="AZ98" s="23" t="n"/>
      <c r="BA98" s="23" t="n"/>
      <c r="BB98" s="23" t="n"/>
      <c r="BC98" s="23" t="n"/>
      <c r="BD98" s="23" t="n"/>
      <c r="BE98" s="23" t="n"/>
      <c r="BF98" s="23" t="n"/>
      <c r="BG98" s="23" t="n"/>
      <c r="BH98" s="1857" t="n"/>
      <c r="BI98" s="1857" t="n"/>
      <c r="BJ98" s="523" t="n"/>
      <c r="BK98" s="523" t="n"/>
      <c r="BL98" s="296" t="n"/>
      <c r="BM98" s="296" t="n"/>
      <c r="BN98" s="296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</row>
    <row r="99">
      <c r="A99" s="243" t="n"/>
      <c r="B99" s="243" t="n"/>
      <c r="C99" s="243" t="n"/>
      <c r="D99" s="243" t="n"/>
      <c r="E99" s="243" t="n"/>
      <c r="F99" s="243" t="n"/>
      <c r="G99" s="243" t="n"/>
      <c r="H99" s="243" t="n"/>
      <c r="I99" s="243" t="n"/>
      <c r="J99" s="243" t="n"/>
      <c r="K99" s="243" t="n"/>
      <c r="L99" s="243" t="n"/>
      <c r="M99" s="243" t="n"/>
      <c r="N99" s="243" t="n"/>
      <c r="O99" s="243" t="n"/>
      <c r="P99" s="243" t="n"/>
      <c r="Q99" s="243" t="n"/>
      <c r="R99" s="243" t="n"/>
      <c r="S99" s="243" t="n"/>
      <c r="T99" s="243" t="n"/>
      <c r="U99" s="243" t="n"/>
      <c r="V99" s="243" t="n"/>
      <c r="W99" s="243" t="n"/>
      <c r="X99" s="243" t="n"/>
      <c r="Y99" s="243" t="n"/>
      <c r="Z99" s="243" t="n"/>
      <c r="AA99" s="243" t="n"/>
      <c r="AB99" s="243" t="n"/>
      <c r="AC99" s="243" t="n"/>
      <c r="AD99" s="243" t="n"/>
      <c r="AE99" s="243" t="n"/>
      <c r="AF99" s="243" t="n"/>
      <c r="AG99" s="243" t="n"/>
      <c r="AH99" s="243" t="n"/>
      <c r="AI99" s="243" t="n"/>
      <c r="AJ99" s="243" t="n"/>
      <c r="AK99" s="243" t="n"/>
      <c r="AL99" s="243" t="n"/>
      <c r="AM99" s="243" t="n"/>
      <c r="AN99" s="243" t="n"/>
      <c r="AO99" s="243" t="n"/>
      <c r="AP99" s="243" t="n"/>
      <c r="AQ99" s="243" t="n"/>
      <c r="AR99" s="243" t="n"/>
      <c r="AS99" s="243" t="n"/>
      <c r="AT99" s="243" t="n"/>
      <c r="AU99" s="243" t="n"/>
      <c r="AV99" s="243" t="n"/>
      <c r="AW99" s="243" t="n"/>
      <c r="AX99" s="243" t="n"/>
      <c r="AY99" s="243" t="n"/>
      <c r="AZ99" s="243" t="n"/>
      <c r="BA99" s="243" t="n"/>
      <c r="BB99" s="243" t="n"/>
      <c r="BC99" s="243" t="n"/>
      <c r="BD99" s="243" t="n"/>
      <c r="BE99" s="243" t="n"/>
      <c r="BF99" s="243" t="n"/>
      <c r="BG99" s="243" t="n"/>
      <c r="BH99" s="243" t="n"/>
      <c r="BI99" s="243" t="n"/>
      <c r="BJ99" s="243" t="n"/>
      <c r="BK99" s="243" t="n"/>
      <c r="BL99" s="243" t="n"/>
      <c r="BM99" s="243" t="n"/>
      <c r="BN99" s="243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</row>
    <row r="100">
      <c r="A100" s="1" t="n"/>
      <c r="B100" s="90" t="n"/>
      <c r="C100" s="3" t="inlineStr">
        <is>
          <t>Проректор по учебной работе</t>
        </is>
      </c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280" t="n"/>
      <c r="AC100" s="276" t="n"/>
      <c r="AD100" s="276" t="n"/>
      <c r="AE100" s="276" t="n"/>
      <c r="AF100" s="276" t="n"/>
      <c r="AG100" s="276" t="n"/>
      <c r="AH100" s="276" t="n"/>
      <c r="AI100" s="280" t="n"/>
      <c r="AJ100" s="41" t="n"/>
      <c r="AK100" s="41" t="n"/>
      <c r="AL100" s="41" t="n"/>
      <c r="AM100" s="41" t="n"/>
      <c r="AN100" s="41" t="n"/>
      <c r="AO100" s="3" t="n"/>
      <c r="AP100" s="41" t="inlineStr">
        <is>
          <t>А.А. Сакович</t>
        </is>
      </c>
      <c r="AQ100" s="3" t="n"/>
      <c r="AR100" s="274" t="n"/>
      <c r="AS100" s="274" t="n"/>
      <c r="AT100" s="274" t="n"/>
      <c r="AU100" s="274" t="n"/>
      <c r="AV100" s="3" t="n"/>
      <c r="AW100" s="3" t="n"/>
      <c r="AX100" s="268" t="n"/>
      <c r="AY100" s="268" t="n"/>
      <c r="AZ100" s="268" t="n"/>
      <c r="BA100" s="268" t="n"/>
      <c r="BB100" s="268" t="n"/>
      <c r="BC100" s="90" t="n"/>
      <c r="BD100" s="90" t="n"/>
      <c r="BE100" s="90" t="n"/>
      <c r="BF100" s="90" t="n"/>
      <c r="BG100" s="90" t="n"/>
      <c r="BH100" s="90" t="n"/>
      <c r="BI100" s="90" t="n"/>
      <c r="BJ100" s="90" t="n"/>
      <c r="BK100" s="90" t="n"/>
      <c r="BL100" s="90" t="n"/>
      <c r="BM100" s="90" t="n"/>
      <c r="BN100" s="90" t="n"/>
      <c r="BO100" s="90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</row>
    <row r="101">
      <c r="A101" s="1" t="n"/>
      <c r="B101" s="90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41" t="n"/>
      <c r="AC101" s="3" t="n"/>
      <c r="AD101" s="3" t="n"/>
      <c r="AE101" s="3" t="n"/>
      <c r="AF101" s="3" t="n"/>
      <c r="AG101" s="3" t="n"/>
      <c r="AH101" s="3" t="n"/>
      <c r="AI101" s="41" t="n"/>
      <c r="AJ101" s="41" t="n"/>
      <c r="AK101" s="41" t="n"/>
      <c r="AL101" s="41" t="n"/>
      <c r="AM101" s="41" t="n"/>
      <c r="AN101" s="41" t="n"/>
      <c r="AO101" s="3" t="n"/>
      <c r="AP101" s="41" t="n"/>
      <c r="AQ101" s="3" t="n"/>
      <c r="AR101" s="274" t="n"/>
      <c r="AS101" s="274" t="n"/>
      <c r="AT101" s="274" t="n"/>
      <c r="AU101" s="274" t="n"/>
      <c r="AV101" s="3" t="n"/>
      <c r="AW101" s="3" t="n"/>
      <c r="AX101" s="267" t="n"/>
      <c r="AY101" s="267" t="n"/>
      <c r="AZ101" s="267" t="n"/>
      <c r="BA101" s="275" t="n"/>
      <c r="BB101" s="275" t="n"/>
      <c r="BC101" s="90" t="n"/>
      <c r="BD101" s="90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</row>
    <row r="102">
      <c r="A102" s="1" t="n"/>
      <c r="B102" s="90" t="n"/>
      <c r="C102" s="276" t="n"/>
      <c r="D102" s="276" t="n"/>
      <c r="E102" s="276" t="n"/>
      <c r="F102" s="276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70" t="n"/>
      <c r="BB102" s="270" t="n"/>
      <c r="BC102" s="90" t="n"/>
      <c r="BD102" s="90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</row>
    <row r="103">
      <c r="A103" s="1" t="n"/>
      <c r="B103" s="90" t="n"/>
      <c r="C103" s="3" t="n"/>
      <c r="D103" s="3" t="n"/>
      <c r="E103" s="3" t="n"/>
      <c r="F103" s="3" t="n"/>
      <c r="G103" s="277" t="n"/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41" t="n"/>
      <c r="AB103" s="41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" t="n"/>
      <c r="AY103" s="4" t="n"/>
      <c r="AZ103" s="4" t="n"/>
      <c r="BA103" s="270" t="n"/>
      <c r="BB103" s="270" t="n"/>
      <c r="BC103" s="90" t="n"/>
      <c r="BD103" s="90" t="n"/>
      <c r="BE103" s="90" t="n"/>
      <c r="BF103" s="90" t="n"/>
      <c r="BG103" s="90" t="n"/>
      <c r="BH103" s="90" t="n"/>
      <c r="BI103" s="90" t="n"/>
      <c r="BJ103" s="90" t="n"/>
      <c r="BK103" s="90" t="n"/>
      <c r="BL103" s="90" t="n"/>
      <c r="BM103" s="90" t="n"/>
      <c r="BN103" s="90" t="n"/>
      <c r="BO103" s="90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</row>
    <row r="104">
      <c r="A104" s="1" t="n"/>
      <c r="B104" s="90" t="n"/>
      <c r="C104" s="282" t="inlineStr">
        <is>
          <t>Декан факультета                                   технологии органических веществ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41" t="n"/>
      <c r="V104" s="41" t="n"/>
      <c r="W104" s="41" t="n"/>
      <c r="X104" s="41" t="n"/>
      <c r="Y104" s="41" t="n"/>
      <c r="Z104" s="41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70" t="n"/>
      <c r="BB104" s="270" t="n"/>
      <c r="BC104" s="90" t="n"/>
      <c r="BD104" s="90" t="n"/>
      <c r="BE104" s="90" t="n"/>
      <c r="BF104" s="90" t="n"/>
      <c r="BG104" s="90" t="n"/>
      <c r="BH104" s="90" t="n"/>
      <c r="BI104" s="90" t="n"/>
      <c r="BJ104" s="90" t="n"/>
      <c r="BK104" s="90" t="n"/>
      <c r="BL104" s="90" t="n"/>
      <c r="BM104" s="90" t="n"/>
      <c r="BN104" s="90" t="n"/>
      <c r="BO104" s="90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</row>
    <row r="105">
      <c r="A105" s="1" t="n"/>
      <c r="B105" s="90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3" t="n"/>
      <c r="V105" s="3" t="n"/>
      <c r="W105" s="3" t="n"/>
      <c r="X105" s="3" t="n"/>
      <c r="Y105" s="3" t="n"/>
      <c r="Z105" s="3" t="n"/>
      <c r="AA105" s="3" t="n"/>
      <c r="AB105" s="276" t="n"/>
      <c r="AC105" s="276" t="n"/>
      <c r="AD105" s="276" t="n"/>
      <c r="AE105" s="276" t="n"/>
      <c r="AF105" s="276" t="n"/>
      <c r="AG105" s="276" t="n"/>
      <c r="AH105" s="280" t="n"/>
      <c r="AI105" s="280" t="n"/>
      <c r="AJ105" s="41" t="n"/>
      <c r="AK105" s="41" t="n"/>
      <c r="AL105" s="41" t="n"/>
      <c r="AM105" s="41" t="n"/>
      <c r="AN105" s="3" t="n"/>
      <c r="AO105" s="41" t="n"/>
      <c r="AP105" s="41" t="inlineStr">
        <is>
          <t>Ю.С.Радченко</t>
        </is>
      </c>
      <c r="AQ105" s="274" t="n"/>
      <c r="AR105" s="274" t="n"/>
      <c r="AS105" s="274" t="n"/>
      <c r="AT105" s="274" t="n"/>
      <c r="AU105" s="3" t="n"/>
      <c r="AV105" s="3" t="n"/>
      <c r="AW105" s="3" t="n"/>
      <c r="AX105" s="265" t="n"/>
      <c r="AY105" s="4" t="n"/>
      <c r="AZ105" s="4" t="n"/>
      <c r="BA105" s="270" t="n"/>
      <c r="BB105" s="270" t="n"/>
      <c r="BC105" s="90" t="n"/>
      <c r="BD105" s="90" t="n"/>
      <c r="BE105" s="90" t="n"/>
      <c r="BF105" s="90" t="n"/>
      <c r="BG105" s="90" t="n"/>
      <c r="BH105" s="90" t="n"/>
      <c r="BI105" s="90" t="n"/>
      <c r="BJ105" s="90" t="n"/>
      <c r="BK105" s="90" t="n"/>
      <c r="BL105" s="90" t="n"/>
      <c r="BM105" s="90" t="n"/>
      <c r="BN105" s="90" t="n"/>
      <c r="BO105" s="90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</row>
    <row r="106">
      <c r="A106" s="1" t="n"/>
      <c r="B106" s="90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265" t="n"/>
      <c r="AY106" s="4" t="n"/>
      <c r="AZ106" s="4" t="n"/>
      <c r="BA106" s="270" t="n"/>
      <c r="BB106" s="270" t="n"/>
      <c r="BC106" s="90" t="n"/>
      <c r="BD106" s="90" t="n"/>
      <c r="BE106" s="90" t="n"/>
      <c r="BF106" s="90" t="n"/>
      <c r="BG106" s="90" t="n"/>
      <c r="BH106" s="90" t="n"/>
      <c r="BI106" s="90" t="n"/>
      <c r="BJ106" s="90" t="n"/>
      <c r="BK106" s="90" t="n"/>
      <c r="BL106" s="90" t="n"/>
      <c r="BM106" s="90" t="n"/>
      <c r="BN106" s="90" t="n"/>
      <c r="BO106" s="90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</row>
    <row r="107">
      <c r="A107" s="1" t="n"/>
      <c r="B107" s="90" t="n"/>
      <c r="C107" s="276" t="n"/>
      <c r="D107" s="276" t="n"/>
      <c r="E107" s="276" t="n"/>
      <c r="F107" s="276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3" t="n"/>
      <c r="AB107" s="3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" t="n"/>
      <c r="AY107" s="4" t="n"/>
      <c r="AZ107" s="4" t="n"/>
      <c r="BA107" s="270" t="n"/>
      <c r="BB107" s="270" t="n"/>
      <c r="BC107" s="351" t="n"/>
      <c r="BD107" s="351" t="n"/>
      <c r="BE107" s="351" t="n"/>
      <c r="BF107" s="351" t="n"/>
      <c r="BG107" s="351" t="n"/>
      <c r="BH107" s="351" t="n"/>
      <c r="BI107" s="351" t="n"/>
      <c r="BJ107" s="351" t="n"/>
      <c r="BK107" s="351" t="n"/>
      <c r="BL107" s="270" t="n"/>
      <c r="BM107" s="270" t="n"/>
      <c r="BN107" s="270" t="n"/>
      <c r="BO107" s="90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</row>
    <row r="108">
      <c r="A108" s="1" t="n"/>
      <c r="B108" s="9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" t="n"/>
      <c r="AY108" s="4" t="n"/>
      <c r="AZ108" s="4" t="n"/>
      <c r="BA108" s="270" t="n"/>
      <c r="BB108" s="270" t="n"/>
      <c r="BC108" s="351" t="n"/>
      <c r="BD108" s="351" t="n"/>
      <c r="BE108" s="351" t="n"/>
      <c r="BF108" s="351" t="n"/>
      <c r="BG108" s="351" t="n"/>
      <c r="BH108" s="351" t="n"/>
      <c r="BI108" s="351" t="n"/>
      <c r="BJ108" s="351" t="n"/>
      <c r="BK108" s="351" t="n"/>
      <c r="BL108" s="270" t="n"/>
      <c r="BM108" s="270" t="n"/>
      <c r="BN108" s="270" t="n"/>
      <c r="BO108" s="90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</row>
    <row r="109">
      <c r="A109" s="1" t="n"/>
      <c r="B109" s="90" t="n"/>
      <c r="C109" s="282" t="inlineStr">
        <is>
          <t>Заведующий кафедрой полимерных композиционных материалов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3" t="n"/>
      <c r="V109" s="3" t="n"/>
      <c r="W109" s="3" t="n"/>
      <c r="X109" s="3" t="n"/>
      <c r="Y109" s="3" t="n"/>
      <c r="Z109" s="3" t="n"/>
      <c r="AA109" s="3" t="n"/>
      <c r="AB109" s="280" t="n"/>
      <c r="AC109" s="276" t="n"/>
      <c r="AD109" s="276" t="n"/>
      <c r="AE109" s="276" t="n"/>
      <c r="AF109" s="276" t="n"/>
      <c r="AG109" s="276" t="n"/>
      <c r="AH109" s="276" t="n"/>
      <c r="AI109" s="280" t="n"/>
      <c r="AJ109" s="41" t="n"/>
      <c r="AK109" s="41" t="n"/>
      <c r="AL109" s="41" t="n"/>
      <c r="AM109" s="41" t="n"/>
      <c r="AN109" s="41" t="n"/>
      <c r="AO109" s="3" t="n"/>
      <c r="AP109" s="41" t="inlineStr">
        <is>
          <t>А.В.Касперович</t>
        </is>
      </c>
      <c r="AQ109" s="274" t="n"/>
      <c r="AR109" s="281" t="n"/>
      <c r="AS109" s="274" t="n"/>
      <c r="AT109" s="274" t="n"/>
      <c r="AU109" s="3" t="n"/>
      <c r="AV109" s="3" t="n"/>
      <c r="AW109" s="3" t="n"/>
      <c r="AX109" s="4" t="n"/>
      <c r="AY109" s="4" t="n"/>
      <c r="AZ109" s="4" t="n"/>
      <c r="BA109" s="270" t="n"/>
      <c r="BB109" s="270" t="n"/>
      <c r="BC109" s="351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270" t="n"/>
      <c r="BM109" s="270" t="n"/>
      <c r="BN109" s="270" t="n"/>
      <c r="BO109" s="90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</row>
    <row r="110">
      <c r="A110" s="1" t="n"/>
      <c r="B110" s="90" t="n"/>
      <c r="C110" s="3" t="n"/>
      <c r="D110" s="2" t="n"/>
      <c r="E110" s="2" t="n"/>
      <c r="F110" s="2" t="n"/>
      <c r="G110" s="2" t="n"/>
      <c r="H110" s="2" t="n"/>
      <c r="I110" s="2" t="n"/>
      <c r="J110" s="2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41" t="n"/>
      <c r="AC110" s="3" t="n"/>
      <c r="AD110" s="3" t="n"/>
      <c r="AE110" s="3" t="n"/>
      <c r="AF110" s="3" t="n"/>
      <c r="AG110" s="3" t="n"/>
      <c r="AH110" s="3" t="n"/>
      <c r="AI110" s="41" t="n"/>
      <c r="AJ110" s="41" t="n"/>
      <c r="AK110" s="41" t="n"/>
      <c r="AL110" s="41" t="n"/>
      <c r="AM110" s="41" t="n"/>
      <c r="AN110" s="41" t="n"/>
      <c r="AO110" s="3" t="n"/>
      <c r="AP110" s="3" t="n"/>
      <c r="AQ110" s="274" t="n"/>
      <c r="AR110" s="274" t="n"/>
      <c r="AS110" s="274" t="n"/>
      <c r="AT110" s="274" t="n"/>
      <c r="AU110" s="3" t="n"/>
      <c r="AV110" s="3" t="n"/>
      <c r="AW110" s="3" t="n"/>
      <c r="AX110" s="265" t="n"/>
      <c r="AY110" s="4" t="n"/>
      <c r="AZ110" s="4" t="n"/>
      <c r="BA110" s="270" t="n"/>
      <c r="BB110" s="270" t="n"/>
      <c r="BC110" s="351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270" t="n"/>
      <c r="BM110" s="270" t="n"/>
      <c r="BN110" s="270" t="n"/>
      <c r="BO110" s="90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</row>
    <row r="111">
      <c r="A111" s="1" t="n"/>
      <c r="B111" s="90" t="n"/>
      <c r="C111" s="276" t="n"/>
      <c r="D111" s="276" t="n"/>
      <c r="E111" s="276" t="n"/>
      <c r="F111" s="276" t="n"/>
      <c r="G111" s="277" t="inlineStr">
        <is>
          <t>20___</t>
        </is>
      </c>
      <c r="H111" s="278" t="n"/>
      <c r="I111" s="41" t="n"/>
      <c r="J111" s="41" t="n"/>
      <c r="K111" s="279" t="n"/>
      <c r="L111" s="274" t="n"/>
      <c r="M111" s="274" t="n"/>
      <c r="N111" s="274" t="n"/>
      <c r="O111" s="274" t="n"/>
      <c r="P111" s="274" t="n"/>
      <c r="Q111" s="274" t="n"/>
      <c r="R111" s="274" t="n"/>
      <c r="S111" s="274" t="n"/>
      <c r="T111" s="274" t="n"/>
      <c r="U111" s="274" t="n"/>
      <c r="V111" s="274" t="n"/>
      <c r="W111" s="274" t="n"/>
      <c r="X111" s="274" t="n"/>
      <c r="Y111" s="274" t="n"/>
      <c r="Z111" s="274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265" t="n"/>
      <c r="AY111" s="4" t="n"/>
      <c r="AZ111" s="265" t="n"/>
      <c r="BA111" s="270" t="n"/>
      <c r="BB111" s="270" t="n"/>
      <c r="BC111" s="351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270" t="n"/>
      <c r="BM111" s="270" t="n"/>
      <c r="BN111" s="270" t="n"/>
      <c r="BO111" s="90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</row>
    <row r="112">
      <c r="A112" s="1" t="n"/>
      <c r="B112" s="90" t="n"/>
      <c r="C112" s="3" t="n"/>
      <c r="D112" s="3" t="n"/>
      <c r="E112" s="3" t="n"/>
      <c r="F112" s="3" t="n"/>
      <c r="G112" s="277" t="n"/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274" t="n"/>
      <c r="S112" s="274" t="n"/>
      <c r="T112" s="274" t="n"/>
      <c r="U112" s="274" t="n"/>
      <c r="V112" s="274" t="n"/>
      <c r="W112" s="274" t="n"/>
      <c r="X112" s="274" t="n"/>
      <c r="Y112" s="274" t="n"/>
      <c r="Z112" s="274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265" t="n"/>
      <c r="AY112" s="4" t="n"/>
      <c r="AZ112" s="265" t="n"/>
      <c r="BA112" s="270" t="n"/>
      <c r="BB112" s="270" t="n"/>
      <c r="BC112" s="351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270" t="n"/>
      <c r="BM112" s="270" t="n"/>
      <c r="BN112" s="270" t="n"/>
      <c r="BO112" s="90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</row>
    <row r="113">
      <c r="A113" s="1" t="n"/>
      <c r="B113" s="90" t="n"/>
      <c r="C113" s="274" t="inlineStr">
        <is>
          <t>Декан факультета                                   химической технологии и техники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265" t="n"/>
      <c r="AY113" s="4" t="n"/>
      <c r="AZ113" s="265" t="n"/>
      <c r="BA113" s="270" t="n"/>
      <c r="BB113" s="270" t="n"/>
      <c r="BC113" s="351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270" t="n"/>
      <c r="BM113" s="270" t="n"/>
      <c r="BN113" s="270" t="n"/>
      <c r="BO113" s="90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</row>
    <row r="114">
      <c r="A114" s="1" t="n"/>
      <c r="B114" s="90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3" t="n"/>
      <c r="V114" s="3" t="n"/>
      <c r="W114" s="3" t="n"/>
      <c r="X114" s="3" t="n"/>
      <c r="Y114" s="3" t="n"/>
      <c r="Z114" s="3" t="n"/>
      <c r="AA114" s="3" t="n"/>
      <c r="AB114" s="276" t="n"/>
      <c r="AC114" s="276" t="n"/>
      <c r="AD114" s="276" t="n"/>
      <c r="AE114" s="276" t="n"/>
      <c r="AF114" s="276" t="n"/>
      <c r="AG114" s="276" t="n"/>
      <c r="AH114" s="280" t="n"/>
      <c r="AI114" s="280" t="n"/>
      <c r="AJ114" s="41" t="n"/>
      <c r="AK114" s="41" t="n"/>
      <c r="AL114" s="41" t="n"/>
      <c r="AM114" s="41" t="n"/>
      <c r="AN114" s="3" t="n"/>
      <c r="AO114" s="41" t="n"/>
      <c r="AP114" s="3" t="inlineStr">
        <is>
          <t>Ю.А.Климош</t>
        </is>
      </c>
      <c r="AQ114" s="274" t="n"/>
      <c r="AR114" s="274" t="n"/>
      <c r="AS114" s="274" t="n"/>
      <c r="AT114" s="274" t="n"/>
      <c r="AU114" s="3" t="n"/>
      <c r="AV114" s="3" t="n"/>
      <c r="AW114" s="41" t="n"/>
      <c r="AX114" s="265" t="n"/>
      <c r="AY114" s="4" t="n"/>
      <c r="AZ114" s="265" t="n"/>
      <c r="BA114" s="270" t="n"/>
      <c r="BB114" s="270" t="n"/>
      <c r="BC114" s="351" t="n"/>
      <c r="BD114" s="351" t="n"/>
      <c r="BE114" s="351" t="n"/>
      <c r="BF114" s="351" t="n"/>
      <c r="BG114" s="351" t="n"/>
      <c r="BH114" s="351" t="n"/>
      <c r="BI114" s="351" t="n"/>
      <c r="BJ114" s="351" t="n"/>
      <c r="BK114" s="351" t="n"/>
      <c r="BL114" s="270" t="n"/>
      <c r="BM114" s="270" t="n"/>
      <c r="BN114" s="270" t="n"/>
      <c r="BO114" s="90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</row>
    <row r="115">
      <c r="A115" s="1" t="n"/>
      <c r="B115" s="90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41" t="n"/>
      <c r="AX115" s="265" t="n"/>
      <c r="AY115" s="4" t="n"/>
      <c r="AZ115" s="265" t="n"/>
      <c r="BA115" s="270" t="n"/>
      <c r="BB115" s="270" t="n"/>
      <c r="BC115" s="351" t="n"/>
      <c r="BD115" s="351" t="n"/>
      <c r="BE115" s="351" t="n"/>
      <c r="BF115" s="351" t="n"/>
      <c r="BG115" s="351" t="n"/>
      <c r="BH115" s="351" t="n"/>
      <c r="BI115" s="351" t="n"/>
      <c r="BJ115" s="351" t="n"/>
      <c r="BK115" s="351" t="n"/>
      <c r="BL115" s="270" t="n"/>
      <c r="BM115" s="270" t="n"/>
      <c r="BN115" s="270" t="n"/>
      <c r="BO115" s="90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</row>
    <row r="116">
      <c r="A116" s="1" t="n"/>
      <c r="B116" s="90" t="n"/>
      <c r="C116" s="276" t="n"/>
      <c r="D116" s="276" t="n"/>
      <c r="E116" s="276" t="n"/>
      <c r="F116" s="276" t="n"/>
      <c r="G116" s="277" t="inlineStr">
        <is>
          <t>20___</t>
        </is>
      </c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274" t="n"/>
      <c r="S116" s="274" t="n"/>
      <c r="T116" s="274" t="n"/>
      <c r="U116" s="274" t="n"/>
      <c r="V116" s="274" t="n"/>
      <c r="W116" s="274" t="n"/>
      <c r="X116" s="274" t="n"/>
      <c r="Y116" s="274" t="n"/>
      <c r="Z116" s="274" t="n"/>
      <c r="AA116" s="3" t="n"/>
      <c r="AB116" s="3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265" t="n"/>
      <c r="AY116" s="4" t="n"/>
      <c r="AZ116" s="265" t="n"/>
      <c r="BA116" s="270" t="n"/>
      <c r="BB116" s="270" t="n"/>
      <c r="BC116" s="351" t="n"/>
      <c r="BD116" s="351" t="n"/>
      <c r="BE116" s="351" t="n"/>
      <c r="BF116" s="351" t="n"/>
      <c r="BG116" s="351" t="n"/>
      <c r="BH116" s="351" t="n"/>
      <c r="BI116" s="351" t="n"/>
      <c r="BJ116" s="351" t="n"/>
      <c r="BK116" s="351" t="n"/>
      <c r="BL116" s="270" t="n"/>
      <c r="BM116" s="270" t="n"/>
      <c r="BN116" s="270" t="n"/>
      <c r="BO116" s="90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</row>
    <row r="117">
      <c r="A117" s="1" t="n"/>
      <c r="B117" s="90" t="n"/>
      <c r="C117" s="3" t="n"/>
      <c r="D117" s="3" t="n"/>
      <c r="E117" s="3" t="n"/>
      <c r="F117" s="3" t="n"/>
      <c r="G117" s="277" t="n"/>
      <c r="H117" s="278" t="n"/>
      <c r="I117" s="41" t="n"/>
      <c r="J117" s="41" t="n"/>
      <c r="K117" s="279" t="n"/>
      <c r="L117" s="274" t="n"/>
      <c r="M117" s="274" t="n"/>
      <c r="N117" s="274" t="n"/>
      <c r="O117" s="274" t="n"/>
      <c r="P117" s="274" t="n"/>
      <c r="Q117" s="274" t="n"/>
      <c r="R117" s="274" t="n"/>
      <c r="S117" s="274" t="n"/>
      <c r="T117" s="274" t="n"/>
      <c r="U117" s="274" t="n"/>
      <c r="V117" s="274" t="n"/>
      <c r="W117" s="274" t="n"/>
      <c r="X117" s="274" t="n"/>
      <c r="Y117" s="274" t="n"/>
      <c r="Z117" s="274" t="n"/>
      <c r="AA117" s="3" t="n"/>
      <c r="AB117" s="3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265" t="n"/>
      <c r="AY117" s="4" t="n"/>
      <c r="AZ117" s="265" t="n"/>
      <c r="BA117" s="270" t="n"/>
      <c r="BB117" s="270" t="n"/>
      <c r="BC117" s="351" t="n"/>
      <c r="BD117" s="351" t="n"/>
      <c r="BE117" s="351" t="n"/>
      <c r="BF117" s="351" t="n"/>
      <c r="BG117" s="351" t="n"/>
      <c r="BH117" s="351" t="n"/>
      <c r="BI117" s="351" t="n"/>
      <c r="BJ117" s="351" t="n"/>
      <c r="BK117" s="351" t="n"/>
      <c r="BL117" s="270" t="n"/>
      <c r="BM117" s="270" t="n"/>
      <c r="BN117" s="270" t="n"/>
      <c r="BO117" s="90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</row>
    <row r="118">
      <c r="A118" s="1" t="n"/>
      <c r="B118" s="90" t="n"/>
      <c r="C118" s="274" t="inlineStr">
        <is>
          <t>Заведующий кафедрой механики и конструирования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3" t="n"/>
      <c r="V118" s="3" t="n"/>
      <c r="W118" s="3" t="n"/>
      <c r="X118" s="3" t="n"/>
      <c r="Y118" s="3" t="n"/>
      <c r="Z118" s="3" t="n"/>
      <c r="AA118" s="3" t="n"/>
      <c r="AB118" s="280" t="n"/>
      <c r="AC118" s="276" t="n"/>
      <c r="AD118" s="276" t="n"/>
      <c r="AE118" s="276" t="n"/>
      <c r="AF118" s="276" t="n"/>
      <c r="AG118" s="276" t="n"/>
      <c r="AH118" s="276" t="n"/>
      <c r="AI118" s="280" t="n"/>
      <c r="AJ118" s="41" t="n"/>
      <c r="AK118" s="41" t="n"/>
      <c r="AL118" s="41" t="n"/>
      <c r="AM118" s="41" t="n"/>
      <c r="AN118" s="41" t="n"/>
      <c r="AO118" s="3" t="n"/>
      <c r="AP118" s="41" t="inlineStr">
        <is>
          <t>О.И.Карпович</t>
        </is>
      </c>
      <c r="AQ118" s="274" t="n"/>
      <c r="AR118" s="281" t="n"/>
      <c r="AS118" s="274" t="n"/>
      <c r="AT118" s="274" t="n"/>
      <c r="AU118" s="3" t="n"/>
      <c r="AV118" s="3" t="n"/>
      <c r="AW118" s="3" t="n"/>
      <c r="AX118" s="265" t="n"/>
      <c r="AY118" s="4" t="n"/>
      <c r="AZ118" s="265" t="n"/>
      <c r="BA118" s="270" t="n"/>
      <c r="BB118" s="270" t="n"/>
      <c r="BC118" s="351" t="n"/>
      <c r="BD118" s="351" t="n"/>
      <c r="BE118" s="351" t="n"/>
      <c r="BF118" s="351" t="n"/>
      <c r="BG118" s="351" t="n"/>
      <c r="BH118" s="351" t="n"/>
      <c r="BI118" s="351" t="n"/>
      <c r="BJ118" s="351" t="n"/>
      <c r="BK118" s="351" t="n"/>
      <c r="BL118" s="270" t="n"/>
      <c r="BM118" s="270" t="n"/>
      <c r="BN118" s="270" t="n"/>
      <c r="BO118" s="90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</row>
    <row r="119">
      <c r="A119" s="1" t="n"/>
      <c r="B119" s="90" t="n"/>
      <c r="C119" s="3" t="n"/>
      <c r="D119" s="2" t="n"/>
      <c r="E119" s="2" t="n"/>
      <c r="F119" s="2" t="n"/>
      <c r="G119" s="2" t="n"/>
      <c r="H119" s="2" t="n"/>
      <c r="I119" s="2" t="n"/>
      <c r="J119" s="2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41" t="n"/>
      <c r="AC119" s="3" t="n"/>
      <c r="AD119" s="3" t="n"/>
      <c r="AE119" s="3" t="n"/>
      <c r="AF119" s="3" t="n"/>
      <c r="AG119" s="3" t="n"/>
      <c r="AH119" s="3" t="n"/>
      <c r="AI119" s="41" t="n"/>
      <c r="AJ119" s="41" t="n"/>
      <c r="AK119" s="41" t="n"/>
      <c r="AL119" s="41" t="n"/>
      <c r="AM119" s="41" t="n"/>
      <c r="AN119" s="41" t="n"/>
      <c r="AO119" s="3" t="n"/>
      <c r="AP119" s="3" t="n"/>
      <c r="AQ119" s="274" t="n"/>
      <c r="AR119" s="274" t="n"/>
      <c r="AS119" s="274" t="n"/>
      <c r="AT119" s="274" t="n"/>
      <c r="AU119" s="3" t="n"/>
      <c r="AV119" s="3" t="n"/>
      <c r="AW119" s="3" t="n"/>
      <c r="AX119" s="265" t="n"/>
      <c r="AY119" s="4" t="n"/>
      <c r="AZ119" s="265" t="n"/>
      <c r="BA119" s="270" t="n"/>
      <c r="BB119" s="270" t="n"/>
      <c r="BC119" s="351" t="n"/>
      <c r="BD119" s="351" t="n"/>
      <c r="BE119" s="351" t="n"/>
      <c r="BF119" s="351" t="n"/>
      <c r="BG119" s="351" t="n"/>
      <c r="BH119" s="351" t="n"/>
      <c r="BI119" s="351" t="n"/>
      <c r="BJ119" s="351" t="n"/>
      <c r="BK119" s="351" t="n"/>
      <c r="BL119" s="270" t="n"/>
      <c r="BM119" s="270" t="n"/>
      <c r="BN119" s="270" t="n"/>
      <c r="BO119" s="90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</row>
    <row r="120">
      <c r="A120" s="1" t="n"/>
      <c r="B120" s="90" t="n"/>
      <c r="C120" s="276" t="n"/>
      <c r="D120" s="276" t="n"/>
      <c r="E120" s="276" t="n"/>
      <c r="F120" s="276" t="n"/>
      <c r="G120" s="277" t="inlineStr">
        <is>
          <t>20___</t>
        </is>
      </c>
      <c r="H120" s="278" t="n"/>
      <c r="I120" s="41" t="n"/>
      <c r="J120" s="41" t="n"/>
      <c r="K120" s="279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265" t="n"/>
      <c r="AY120" s="4" t="n"/>
      <c r="AZ120" s="265" t="n"/>
      <c r="BA120" s="270" t="n"/>
      <c r="BB120" s="270" t="n"/>
      <c r="BC120" s="351" t="n"/>
      <c r="BD120" s="351" t="n"/>
      <c r="BE120" s="351" t="n"/>
      <c r="BF120" s="351" t="n"/>
      <c r="BG120" s="351" t="n"/>
      <c r="BH120" s="351" t="n"/>
      <c r="BI120" s="351" t="n"/>
      <c r="BJ120" s="351" t="n"/>
      <c r="BK120" s="351" t="n"/>
      <c r="BL120" s="270" t="n"/>
      <c r="BM120" s="270" t="n"/>
      <c r="BN120" s="270" t="n"/>
      <c r="BO120" s="90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</row>
    <row r="121">
      <c r="A121" s="1" t="n"/>
      <c r="B121" s="90" t="n"/>
      <c r="C121" s="41" t="n"/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265" t="n"/>
      <c r="AY121" s="4" t="n"/>
      <c r="AZ121" s="265" t="n"/>
      <c r="BA121" s="270" t="n"/>
      <c r="BB121" s="270" t="n"/>
      <c r="BC121" s="351" t="n"/>
      <c r="BD121" s="351" t="n"/>
      <c r="BE121" s="351" t="n"/>
      <c r="BF121" s="351" t="n"/>
      <c r="BG121" s="351" t="n"/>
      <c r="BH121" s="351" t="n"/>
      <c r="BI121" s="351" t="n"/>
      <c r="BJ121" s="351" t="n"/>
      <c r="BK121" s="351" t="n"/>
      <c r="BL121" s="270" t="n"/>
      <c r="BM121" s="270" t="n"/>
      <c r="BN121" s="270" t="n"/>
      <c r="BO121" s="90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</row>
    <row r="122">
      <c r="A122" s="1" t="n"/>
      <c r="B122" s="90" t="n"/>
      <c r="C122" s="281" t="inlineStr">
        <is>
          <t>Рекомендован к утверждению научно-методическим советом БГТУ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265" t="n"/>
      <c r="AY122" s="4" t="n"/>
      <c r="AZ122" s="4" t="n"/>
      <c r="BA122" s="270" t="n"/>
      <c r="BB122" s="270" t="n"/>
      <c r="BC122" s="351" t="n"/>
      <c r="BD122" s="351" t="n"/>
      <c r="BE122" s="351" t="n"/>
      <c r="BF122" s="351" t="n"/>
      <c r="BG122" s="351" t="n"/>
      <c r="BH122" s="351" t="n"/>
      <c r="BI122" s="351" t="n"/>
      <c r="BJ122" s="351" t="n"/>
      <c r="BK122" s="351" t="n"/>
      <c r="BL122" s="270" t="n"/>
      <c r="BM122" s="270" t="n"/>
      <c r="BN122" s="270" t="n"/>
      <c r="BO122" s="90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</row>
    <row r="123">
      <c r="A123" s="1" t="n"/>
      <c r="B123" s="90" t="n"/>
      <c r="C123" s="282" t="inlineStr">
        <is>
          <t>Протокол №____ от _____________</t>
        </is>
      </c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41" t="n"/>
      <c r="AX123" s="265" t="n"/>
      <c r="AY123" s="4" t="n"/>
      <c r="AZ123" s="265" t="n"/>
      <c r="BA123" s="270" t="n"/>
      <c r="BB123" s="270" t="n"/>
      <c r="BC123" s="351" t="n"/>
      <c r="BD123" s="351" t="n"/>
      <c r="BE123" s="351" t="n"/>
      <c r="BF123" s="351" t="n"/>
      <c r="BG123" s="351" t="n"/>
      <c r="BH123" s="351" t="n"/>
      <c r="BI123" s="351" t="n"/>
      <c r="BJ123" s="351" t="n"/>
      <c r="BK123" s="351" t="n"/>
      <c r="BL123" s="270" t="n"/>
      <c r="BM123" s="270" t="n"/>
      <c r="BN123" s="270" t="n"/>
      <c r="BO123" s="90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</row>
    <row r="124">
      <c r="A124" s="90" t="n"/>
      <c r="B124" s="90" t="n"/>
      <c r="C124" s="90" t="n"/>
      <c r="D124" s="90" t="n"/>
      <c r="E124" s="90" t="n"/>
      <c r="F124" s="90" t="n"/>
      <c r="G124" s="90" t="n"/>
      <c r="H124" s="90" t="n"/>
      <c r="I124" s="90" t="n"/>
      <c r="J124" s="90" t="n"/>
      <c r="K124" s="90" t="n"/>
      <c r="L124" s="90" t="n"/>
      <c r="M124" s="90" t="n"/>
      <c r="N124" s="90" t="n"/>
      <c r="O124" s="90" t="n"/>
      <c r="P124" s="90" t="n"/>
      <c r="Q124" s="90" t="n"/>
      <c r="R124" s="90" t="n"/>
      <c r="S124" s="90" t="n"/>
      <c r="T124" s="90" t="n"/>
      <c r="U124" s="90" t="n"/>
      <c r="V124" s="90" t="n"/>
      <c r="W124" s="90" t="n"/>
      <c r="X124" s="90" t="n"/>
      <c r="Y124" s="90" t="n"/>
      <c r="Z124" s="90" t="n"/>
      <c r="AA124" s="90" t="n"/>
      <c r="AB124" s="90" t="n"/>
      <c r="AC124" s="90" t="n"/>
      <c r="AD124" s="90" t="n"/>
      <c r="AE124" s="90" t="n"/>
      <c r="AF124" s="90" t="n"/>
      <c r="AG124" s="90" t="n"/>
      <c r="AH124" s="90" t="n"/>
      <c r="AI124" s="244" t="n"/>
      <c r="AJ124" s="244" t="n"/>
      <c r="AK124" s="244" t="n"/>
      <c r="AL124" s="244" t="n"/>
      <c r="AM124" s="97" t="n"/>
      <c r="AN124" s="519" t="n"/>
      <c r="AO124" s="90" t="n"/>
      <c r="AP124" s="90" t="n"/>
      <c r="AQ124" s="691" t="n"/>
      <c r="AR124" s="91" t="n"/>
      <c r="AS124" s="91" t="n"/>
      <c r="AT124" s="91" t="n"/>
      <c r="AU124" s="91" t="n"/>
      <c r="AV124" s="91" t="n"/>
      <c r="AW124" s="91" t="n"/>
      <c r="AX124" s="244" t="n"/>
      <c r="AY124" s="91" t="n"/>
      <c r="AZ124" s="351" t="n"/>
      <c r="BA124" s="351" t="n"/>
      <c r="BB124" s="351" t="n"/>
      <c r="BC124" s="351" t="n"/>
      <c r="BD124" s="351" t="n"/>
      <c r="BE124" s="351" t="n"/>
      <c r="BF124" s="351" t="n"/>
      <c r="BG124" s="351" t="n"/>
      <c r="BH124" s="351" t="n"/>
      <c r="BI124" s="351" t="n"/>
      <c r="BJ124" s="351" t="n"/>
      <c r="BK124" s="270" t="n"/>
      <c r="BL124" s="270" t="n"/>
      <c r="BM124" s="270" t="n"/>
      <c r="BN124" s="90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</row>
    <row r="125">
      <c r="A125" s="90" t="n"/>
      <c r="B125" s="91" t="n"/>
      <c r="C125" s="90" t="n"/>
      <c r="D125" s="90" t="n"/>
      <c r="E125" s="90" t="n"/>
      <c r="F125" s="90" t="n"/>
      <c r="G125" s="90" t="n"/>
      <c r="H125" s="90" t="n"/>
      <c r="I125" s="90" t="n"/>
      <c r="J125" s="90" t="n"/>
      <c r="K125" s="90" t="n"/>
      <c r="L125" s="90" t="n"/>
      <c r="M125" s="90" t="n"/>
      <c r="N125" s="90" t="n"/>
      <c r="O125" s="90" t="n"/>
      <c r="P125" s="90" t="n"/>
      <c r="Q125" s="90" t="n"/>
      <c r="R125" s="90" t="n"/>
      <c r="S125" s="90" t="n"/>
      <c r="T125" s="90" t="n"/>
      <c r="U125" s="90" t="n"/>
      <c r="V125" s="90" t="n"/>
      <c r="W125" s="90" t="n"/>
      <c r="X125" s="90" t="n"/>
      <c r="Y125" s="90" t="n"/>
      <c r="Z125" s="90" t="n"/>
      <c r="AA125" s="90" t="n"/>
      <c r="AB125" s="90" t="n"/>
      <c r="AC125" s="90" t="n"/>
      <c r="AD125" s="90" t="n"/>
      <c r="AE125" s="90" t="n"/>
      <c r="AF125" s="90" t="n"/>
      <c r="AG125" s="90" t="n"/>
      <c r="AH125" s="90" t="n"/>
      <c r="AI125" s="351" t="n"/>
      <c r="AJ125" s="351" t="n"/>
      <c r="AK125" s="351" t="n"/>
      <c r="AL125" s="351" t="n"/>
      <c r="AM125" s="351" t="n"/>
      <c r="AN125" s="351" t="n"/>
      <c r="AO125" s="351" t="n"/>
      <c r="AP125" s="351" t="n"/>
      <c r="AQ125" s="351" t="n"/>
      <c r="AR125" s="351" t="n"/>
      <c r="AS125" s="351" t="n"/>
      <c r="AT125" s="351" t="n"/>
      <c r="AU125" s="351" t="n"/>
      <c r="AV125" s="351" t="n"/>
      <c r="AW125" s="351" t="n"/>
      <c r="AX125" s="351" t="n"/>
      <c r="AY125" s="351" t="n"/>
      <c r="AZ125" s="351" t="n"/>
      <c r="BA125" s="351" t="n"/>
      <c r="BB125" s="351" t="n"/>
      <c r="BC125" s="351" t="n"/>
      <c r="BD125" s="351" t="n"/>
      <c r="BE125" s="351" t="n"/>
      <c r="BF125" s="351" t="n"/>
      <c r="BG125" s="351" t="n"/>
      <c r="BH125" s="351" t="n"/>
      <c r="BI125" s="351" t="n"/>
      <c r="BJ125" s="351" t="n"/>
      <c r="BK125" s="270" t="n"/>
      <c r="BL125" s="270" t="n"/>
      <c r="BM125" s="270" t="n"/>
      <c r="BN125" s="90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</row>
    <row r="126">
      <c r="A126" s="90" t="n"/>
      <c r="B126" s="351" t="n"/>
      <c r="C126" s="90" t="n"/>
      <c r="D126" s="90" t="n"/>
      <c r="E126" s="90" t="n"/>
      <c r="F126" s="90" t="n"/>
      <c r="G126" s="90" t="n"/>
      <c r="H126" s="90" t="n"/>
      <c r="I126" s="90" t="n"/>
      <c r="J126" s="90" t="n"/>
      <c r="K126" s="90" t="n"/>
      <c r="L126" s="90" t="n"/>
      <c r="M126" s="90" t="n"/>
      <c r="N126" s="90" t="n"/>
      <c r="O126" s="90" t="n"/>
      <c r="P126" s="90" t="n"/>
      <c r="Q126" s="90" t="n"/>
      <c r="R126" s="90" t="n"/>
      <c r="S126" s="90" t="n"/>
      <c r="T126" s="90" t="n"/>
      <c r="U126" s="90" t="n"/>
      <c r="V126" s="90" t="n"/>
      <c r="W126" s="90" t="n"/>
      <c r="X126" s="90" t="n"/>
      <c r="Y126" s="90" t="n"/>
      <c r="Z126" s="90" t="n"/>
      <c r="AA126" s="90" t="n"/>
      <c r="AB126" s="90" t="n"/>
      <c r="AC126" s="90" t="n"/>
      <c r="AD126" s="90" t="n"/>
      <c r="AE126" s="90" t="n"/>
      <c r="AF126" s="90" t="n"/>
      <c r="AG126" s="90" t="n"/>
      <c r="AH126" s="90" t="n"/>
      <c r="AI126" s="90" t="n"/>
      <c r="AJ126" s="90" t="n"/>
      <c r="AK126" s="90" t="n"/>
      <c r="AL126" s="90" t="n"/>
      <c r="AM126" s="90" t="n"/>
      <c r="AN126" s="90" t="n"/>
      <c r="AO126" s="90" t="n"/>
      <c r="AP126" s="90" t="n"/>
      <c r="AQ126" s="90" t="n"/>
      <c r="AR126" s="90" t="n"/>
      <c r="AS126" s="90" t="n"/>
      <c r="AT126" s="90" t="n"/>
      <c r="AU126" s="90" t="n"/>
      <c r="AV126" s="90" t="n"/>
      <c r="AW126" s="90" t="n"/>
      <c r="AX126" s="90" t="n"/>
      <c r="AY126" s="90" t="n"/>
      <c r="AZ126" s="244" t="n"/>
      <c r="BA126" s="244" t="n"/>
      <c r="BB126" s="90" t="n"/>
      <c r="BC126" s="90" t="n"/>
      <c r="BD126" s="90" t="n"/>
      <c r="BE126" s="90" t="n"/>
      <c r="BF126" s="90" t="n"/>
      <c r="BG126" s="90" t="n"/>
      <c r="BH126" s="90" t="n"/>
      <c r="BI126" s="90" t="n"/>
      <c r="BJ126" s="90" t="n"/>
      <c r="BK126" s="90" t="n"/>
      <c r="BL126" s="90" t="n"/>
      <c r="BM126" s="90" t="n"/>
      <c r="BN126" s="90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</row>
    <row r="127">
      <c r="A127" s="90" t="n"/>
      <c r="B127" s="92" t="n"/>
      <c r="C127" s="90" t="n"/>
      <c r="D127" s="90" t="n"/>
      <c r="E127" s="90" t="n"/>
      <c r="F127" s="90" t="n"/>
      <c r="G127" s="90" t="n"/>
      <c r="H127" s="90" t="n"/>
      <c r="I127" s="90" t="n"/>
      <c r="J127" s="90" t="n"/>
      <c r="K127" s="90" t="n"/>
      <c r="L127" s="90" t="n"/>
      <c r="M127" s="90" t="n"/>
      <c r="N127" s="90" t="n"/>
      <c r="O127" s="90" t="n"/>
      <c r="P127" s="90" t="n"/>
      <c r="Q127" s="90" t="n"/>
      <c r="R127" s="90" t="n"/>
      <c r="S127" s="90" t="n"/>
      <c r="T127" s="90" t="n"/>
      <c r="U127" s="90" t="n"/>
      <c r="V127" s="90" t="n"/>
      <c r="W127" s="90" t="n"/>
      <c r="X127" s="90" t="n"/>
      <c r="Y127" s="90" t="n"/>
      <c r="Z127" s="90" t="n"/>
      <c r="AA127" s="90" t="n"/>
      <c r="AB127" s="90" t="n"/>
      <c r="AC127" s="90" t="n"/>
      <c r="AD127" s="90" t="n"/>
      <c r="AE127" s="90" t="n"/>
      <c r="AF127" s="90" t="n"/>
      <c r="AG127" s="90" t="n"/>
      <c r="AH127" s="90" t="n"/>
      <c r="AI127" s="90" t="n"/>
      <c r="AJ127" s="90" t="n"/>
      <c r="AK127" s="90" t="n"/>
      <c r="AL127" s="90" t="n"/>
      <c r="AM127" s="90" t="n"/>
      <c r="AN127" s="97" t="n"/>
      <c r="AO127" s="244" t="n"/>
      <c r="AP127" s="244" t="n"/>
      <c r="AQ127" s="244" t="n"/>
      <c r="AR127" s="244" t="n"/>
      <c r="AS127" s="244" t="n"/>
      <c r="AT127" s="244" t="n"/>
      <c r="AU127" s="244" t="n"/>
      <c r="AV127" s="244" t="n"/>
      <c r="AW127" s="244" t="n"/>
      <c r="AX127" s="244" t="n"/>
      <c r="AY127" s="244" t="n"/>
      <c r="AZ127" s="244" t="n"/>
      <c r="BA127" s="244" t="n"/>
      <c r="BB127" s="90" t="n"/>
      <c r="BC127" s="90" t="n"/>
      <c r="BD127" s="90" t="n"/>
      <c r="BE127" s="90" t="n"/>
      <c r="BF127" s="90" t="n"/>
      <c r="BG127" s="90" t="n"/>
      <c r="BH127" s="90" t="n"/>
      <c r="BI127" s="90" t="n"/>
      <c r="BJ127" s="90" t="n"/>
      <c r="BK127" s="90" t="n"/>
      <c r="BL127" s="90" t="n"/>
      <c r="BM127" s="90" t="n"/>
      <c r="BN127" s="90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</row>
    <row r="128">
      <c r="A128" s="90" t="n"/>
      <c r="B128" s="90" t="n"/>
      <c r="C128" s="90" t="n"/>
      <c r="D128" s="90" t="n"/>
      <c r="E128" s="90" t="n"/>
      <c r="F128" s="90" t="n"/>
      <c r="G128" s="90" t="n"/>
      <c r="H128" s="90" t="n"/>
      <c r="I128" s="90" t="n"/>
      <c r="J128" s="90" t="n"/>
      <c r="K128" s="90" t="n"/>
      <c r="L128" s="90" t="n"/>
      <c r="M128" s="90" t="n"/>
      <c r="N128" s="90" t="n"/>
      <c r="O128" s="90" t="n"/>
      <c r="P128" s="90" t="n"/>
      <c r="Q128" s="90" t="n"/>
      <c r="R128" s="90" t="n"/>
      <c r="S128" s="90" t="n"/>
      <c r="T128" s="90" t="n"/>
      <c r="U128" s="90" t="n"/>
      <c r="V128" s="90" t="n"/>
      <c r="W128" s="90" t="n"/>
      <c r="X128" s="90" t="n"/>
      <c r="Y128" s="90" t="n"/>
      <c r="Z128" s="90" t="n"/>
      <c r="AA128" s="90" t="n"/>
      <c r="AB128" s="90" t="n"/>
      <c r="AC128" s="90" t="n"/>
      <c r="AD128" s="90" t="n"/>
      <c r="AE128" s="90" t="n"/>
      <c r="AF128" s="90" t="n"/>
      <c r="AG128" s="90" t="n"/>
      <c r="AH128" s="90" t="n"/>
      <c r="AI128" s="90" t="n"/>
      <c r="AJ128" s="90" t="n"/>
      <c r="AK128" s="90" t="n"/>
      <c r="AL128" s="90" t="n"/>
      <c r="AM128" s="90" t="n"/>
      <c r="AN128" s="90" t="n"/>
      <c r="AO128" s="90" t="n"/>
      <c r="AP128" s="90" t="n"/>
      <c r="AQ128" s="90" t="n"/>
      <c r="AR128" s="90" t="n"/>
      <c r="AS128" s="90" t="n"/>
      <c r="AT128" s="90" t="n"/>
      <c r="AU128" s="90" t="n"/>
      <c r="AV128" s="90" t="n"/>
      <c r="AW128" s="90" t="n"/>
      <c r="AX128" s="90" t="n"/>
      <c r="AY128" s="90" t="n"/>
      <c r="AZ128" s="90" t="n"/>
      <c r="BA128" s="90" t="n"/>
      <c r="BB128" s="90" t="n"/>
      <c r="BC128" s="90" t="n"/>
      <c r="BD128" s="90" t="n"/>
      <c r="BE128" s="90" t="n"/>
      <c r="BF128" s="90" t="n"/>
      <c r="BG128" s="90" t="n"/>
      <c r="BH128" s="90" t="n"/>
      <c r="BI128" s="90" t="n"/>
      <c r="BJ128" s="90" t="n"/>
      <c r="BK128" s="90" t="n"/>
      <c r="BL128" s="90" t="n"/>
      <c r="BM128" s="90" t="n"/>
      <c r="BN128" s="90" t="n"/>
      <c r="BO128" s="1" t="n"/>
      <c r="BP128" s="1" t="n"/>
      <c r="BQ128" s="1" t="n"/>
      <c r="BR128" s="1" t="n"/>
      <c r="BS128" s="1" t="n"/>
      <c r="BT128" s="1" t="n"/>
      <c r="BU128" s="1" t="n"/>
      <c r="BV128" s="1" t="n"/>
      <c r="BW128" s="1" t="n"/>
      <c r="BX128" s="1" t="n"/>
      <c r="BY128" s="1" t="n"/>
      <c r="BZ128" s="1" t="n"/>
      <c r="CA128" s="1" t="n"/>
      <c r="CB128" s="1" t="n"/>
      <c r="CC128" s="1" t="n"/>
      <c r="CD128" s="1" t="n"/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/>
      <c r="AH129" s="1" t="n"/>
      <c r="AI129" s="1" t="n"/>
      <c r="AJ129" s="1" t="n"/>
      <c r="AK129" s="1" t="n"/>
      <c r="AL129" s="1" t="n"/>
      <c r="AM129" s="1" t="n"/>
      <c r="AN129" s="1" t="n"/>
      <c r="AO129" s="1" t="n"/>
      <c r="AP129" s="1" t="n"/>
      <c r="AQ129" s="1" t="n"/>
      <c r="AR129" s="1" t="n"/>
      <c r="AS129" s="1" t="n"/>
      <c r="AT129" s="1" t="n"/>
      <c r="AU129" s="1" t="n"/>
      <c r="AV129" s="1" t="n"/>
      <c r="AW129" s="1" t="n"/>
      <c r="AX129" s="1" t="n"/>
      <c r="AY129" s="1" t="n"/>
      <c r="AZ129" s="1" t="n"/>
      <c r="BA129" s="1" t="n"/>
      <c r="BB129" s="1" t="n"/>
      <c r="BC129" s="1" t="n"/>
      <c r="BD129" s="1" t="n"/>
      <c r="BE129" s="1" t="n"/>
      <c r="BF129" s="1" t="n"/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25" t="n"/>
      <c r="BP129" s="25" t="n"/>
      <c r="BQ129" s="25" t="n"/>
      <c r="BR129" s="25" t="n"/>
      <c r="BS129" s="25" t="n"/>
      <c r="BT129" s="25" t="n"/>
      <c r="BU129" s="25" t="n"/>
      <c r="BV129" s="25" t="n"/>
      <c r="BW129" s="25" t="n"/>
      <c r="BX129" s="25" t="n"/>
      <c r="BY129" s="25" t="n"/>
      <c r="BZ129" s="25" t="n"/>
      <c r="CA129" s="25" t="n"/>
      <c r="CB129" s="25" t="n"/>
      <c r="CC129" s="25" t="n"/>
      <c r="CD129" s="25" t="n"/>
      <c r="CE129" s="25" t="n"/>
      <c r="CF129" s="25" t="n"/>
      <c r="CG129" s="25" t="n"/>
      <c r="CH129" s="25" t="n"/>
      <c r="CI129" s="25" t="n"/>
      <c r="CJ129" s="25" t="n"/>
      <c r="CK129" s="25" t="n"/>
      <c r="CL129" s="25" t="n"/>
      <c r="CM129" s="25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/>
      <c r="AH130" s="1" t="n"/>
      <c r="AI130" s="1" t="n"/>
      <c r="AJ130" s="1" t="n"/>
      <c r="AK130" s="1" t="n"/>
      <c r="AL130" s="1" t="n"/>
      <c r="AM130" s="1" t="n"/>
      <c r="AN130" s="1" t="n"/>
      <c r="AO130" s="1" t="n"/>
      <c r="AP130" s="1" t="n"/>
      <c r="AQ130" s="1" t="n"/>
      <c r="AR130" s="1" t="n"/>
      <c r="AS130" s="1" t="n"/>
      <c r="AT130" s="1" t="n"/>
      <c r="AU130" s="1" t="n"/>
      <c r="AV130" s="1" t="n"/>
      <c r="AW130" s="1" t="n"/>
      <c r="AX130" s="1" t="n"/>
      <c r="AY130" s="1" t="n"/>
      <c r="AZ130" s="1" t="n"/>
      <c r="BA130" s="1" t="n"/>
      <c r="BB130" s="1" t="n"/>
      <c r="BC130" s="1" t="n"/>
      <c r="BD130" s="1" t="n"/>
      <c r="BE130" s="1" t="n"/>
      <c r="BF130" s="1" t="n"/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25" t="n"/>
      <c r="BP130" s="25" t="n"/>
      <c r="BQ130" s="25" t="n"/>
      <c r="BR130" s="25" t="n"/>
      <c r="BS130" s="25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/>
      <c r="AH131" s="1" t="n"/>
      <c r="AI131" s="1" t="n"/>
      <c r="AJ131" s="1" t="n"/>
      <c r="AK131" s="1" t="n"/>
      <c r="AL131" s="1" t="n"/>
      <c r="AM131" s="1" t="n"/>
      <c r="AN131" s="1" t="n"/>
      <c r="AO131" s="1" t="n"/>
      <c r="AP131" s="1" t="n"/>
      <c r="AQ131" s="1" t="n"/>
      <c r="AR131" s="1" t="n"/>
      <c r="AS131" s="1" t="n"/>
      <c r="AT131" s="1" t="n"/>
      <c r="AU131" s="1" t="n"/>
      <c r="AV131" s="1" t="n"/>
      <c r="AW131" s="1" t="n"/>
      <c r="AX131" s="1" t="n"/>
      <c r="AY131" s="1" t="n"/>
      <c r="AZ131" s="1" t="n"/>
      <c r="BA131" s="1" t="n"/>
      <c r="BB131" s="1" t="n"/>
      <c r="BC131" s="1" t="n"/>
      <c r="BD131" s="1" t="n"/>
      <c r="BE131" s="1" t="n"/>
      <c r="BF131" s="1" t="n"/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25" t="n"/>
      <c r="BP131" s="25" t="n"/>
      <c r="BQ131" s="25" t="n"/>
      <c r="BR131" s="25" t="n"/>
      <c r="BS131" s="25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/>
      <c r="AH132" s="1" t="n"/>
      <c r="AI132" s="1" t="n"/>
      <c r="AJ132" s="1" t="n"/>
      <c r="AK132" s="1" t="n"/>
      <c r="AL132" s="1" t="n"/>
      <c r="AM132" s="1" t="n"/>
      <c r="AN132" s="1" t="n"/>
      <c r="AO132" s="1" t="n"/>
      <c r="AP132" s="1" t="n"/>
      <c r="AQ132" s="1" t="n"/>
      <c r="AR132" s="1" t="n"/>
      <c r="AS132" s="1" t="n"/>
      <c r="AT132" s="1" t="n"/>
      <c r="AU132" s="1" t="n"/>
      <c r="AV132" s="1" t="n"/>
      <c r="AW132" s="1" t="n"/>
      <c r="AX132" s="1" t="n"/>
      <c r="AY132" s="1" t="n"/>
      <c r="AZ132" s="1" t="n"/>
      <c r="BA132" s="1" t="n"/>
      <c r="BB132" s="1" t="n"/>
      <c r="BC132" s="1" t="n"/>
      <c r="BD132" s="1" t="n"/>
      <c r="BE132" s="1" t="n"/>
      <c r="BF132" s="1" t="n"/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25" t="n"/>
      <c r="BP132" s="25" t="n"/>
      <c r="BQ132" s="25" t="n"/>
      <c r="BR132" s="25" t="n"/>
      <c r="BS132" s="25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/>
      <c r="AH133" s="1" t="n"/>
      <c r="AI133" s="1" t="n"/>
      <c r="AJ133" s="1" t="n"/>
      <c r="AK133" s="1" t="n"/>
      <c r="AL133" s="1" t="n"/>
      <c r="AM133" s="1" t="n"/>
      <c r="AN133" s="1" t="n"/>
      <c r="AO133" s="1" t="n"/>
      <c r="AP133" s="1" t="n"/>
      <c r="AQ133" s="1" t="n"/>
      <c r="AR133" s="1" t="n"/>
      <c r="AS133" s="1" t="n"/>
      <c r="AT133" s="1" t="n"/>
      <c r="AU133" s="1" t="n"/>
      <c r="AV133" s="1" t="n"/>
      <c r="AW133" s="1" t="n"/>
      <c r="AX133" s="1" t="n"/>
      <c r="AY133" s="1" t="n"/>
      <c r="AZ133" s="1" t="n"/>
      <c r="BA133" s="1" t="n"/>
      <c r="BB133" s="1" t="n"/>
      <c r="BC133" s="1" t="n"/>
      <c r="BD133" s="1" t="n"/>
      <c r="BE133" s="1" t="n"/>
      <c r="BF133" s="1" t="n"/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25" t="n"/>
      <c r="BP133" s="25" t="n"/>
      <c r="BQ133" s="25" t="n"/>
      <c r="BR133" s="25" t="n"/>
      <c r="BS133" s="25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/>
      <c r="AH134" s="1" t="n"/>
      <c r="AI134" s="1" t="n"/>
      <c r="AJ134" s="1" t="n"/>
      <c r="AK134" s="1" t="n"/>
      <c r="AL134" s="1" t="n"/>
      <c r="AM134" s="1" t="n"/>
      <c r="AN134" s="1" t="n"/>
      <c r="AO134" s="1" t="n"/>
      <c r="AP134" s="1" t="n"/>
      <c r="AQ134" s="1" t="n"/>
      <c r="AR134" s="1" t="n"/>
      <c r="AS134" s="1" t="n"/>
      <c r="AT134" s="1" t="n"/>
      <c r="AU134" s="1" t="n"/>
      <c r="AV134" s="1" t="n"/>
      <c r="AW134" s="1" t="n"/>
      <c r="AX134" s="1" t="n"/>
      <c r="AY134" s="1" t="n"/>
      <c r="AZ134" s="1" t="n"/>
      <c r="BA134" s="1" t="n"/>
      <c r="BB134" s="1" t="n"/>
      <c r="BC134" s="1" t="n"/>
      <c r="BD134" s="1" t="n"/>
      <c r="BE134" s="1" t="n"/>
      <c r="BF134" s="1" t="n"/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25" t="n"/>
      <c r="BP134" s="25" t="n"/>
      <c r="BQ134" s="25" t="n"/>
      <c r="BR134" s="25" t="n"/>
      <c r="BS134" s="25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/>
      <c r="AH135" s="1" t="n"/>
      <c r="AI135" s="1" t="n"/>
      <c r="AJ135" s="1" t="n"/>
      <c r="AK135" s="1" t="n"/>
      <c r="AL135" s="1" t="n"/>
      <c r="AM135" s="1" t="n"/>
      <c r="AN135" s="1" t="n"/>
      <c r="AO135" s="1" t="n"/>
      <c r="AP135" s="1" t="n"/>
      <c r="AQ135" s="1" t="n"/>
      <c r="AR135" s="1" t="n"/>
      <c r="AS135" s="1" t="n"/>
      <c r="AT135" s="1" t="n"/>
      <c r="AU135" s="1" t="n"/>
      <c r="AV135" s="1" t="n"/>
      <c r="AW135" s="1" t="n"/>
      <c r="AX135" s="1" t="n"/>
      <c r="AY135" s="1" t="n"/>
      <c r="AZ135" s="1" t="n"/>
      <c r="BA135" s="1" t="n"/>
      <c r="BB135" s="1" t="n"/>
      <c r="BC135" s="1" t="n"/>
      <c r="BD135" s="1" t="n"/>
      <c r="BE135" s="1" t="n"/>
      <c r="BF135" s="1" t="n"/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25" t="n"/>
      <c r="BP135" s="25" t="n"/>
      <c r="BQ135" s="25" t="n"/>
      <c r="BR135" s="25" t="n"/>
      <c r="BS135" s="25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25" t="n"/>
      <c r="BP136" s="25" t="n"/>
      <c r="BQ136" s="25" t="n"/>
      <c r="BR136" s="25" t="n"/>
      <c r="BS136" s="25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  <c r="CJ136" s="1" t="n"/>
      <c r="CK136" s="1" t="n"/>
      <c r="CL136" s="1" t="n"/>
      <c r="CM136" s="1" t="n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T134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4" t="n"/>
      <c r="BT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  <c r="BS3" s="4" t="n"/>
      <c r="BT3" s="1" t="n"/>
    </row>
    <row r="4">
      <c r="A4" s="10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4" t="n"/>
      <c r="BQ4" s="4" t="n"/>
      <c r="BR4" s="4" t="n"/>
      <c r="BS4" s="4" t="n"/>
      <c r="BT4" s="1" t="n"/>
    </row>
    <row r="5">
      <c r="A5" s="10" t="n"/>
      <c r="B5" s="1" t="n"/>
      <c r="C5" s="1" t="n"/>
      <c r="D5" s="1" t="n"/>
      <c r="E5" s="1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2351" t="n"/>
      <c r="S5" s="2351" t="n"/>
      <c r="T5" s="2351" t="n"/>
      <c r="U5" s="2351" t="n"/>
      <c r="V5" s="2351" t="n"/>
      <c r="W5" s="2351" t="n"/>
      <c r="X5" s="2351" t="n"/>
      <c r="Y5" s="2351" t="n"/>
      <c r="Z5" s="2351" t="n"/>
      <c r="AA5" s="2351" t="n"/>
      <c r="AB5" s="2351" t="n"/>
      <c r="AC5" s="2351" t="n"/>
      <c r="AD5" s="287" t="inlineStr">
        <is>
          <t>УЧЕБНЫЙ ПЛАН</t>
        </is>
      </c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87" t="n"/>
      <c r="AQ5" s="287" t="n"/>
      <c r="AR5" s="2351" t="n"/>
      <c r="AS5" s="2351" t="n"/>
      <c r="AT5" s="2351" t="n"/>
      <c r="AU5" s="2351" t="n"/>
      <c r="AV5" s="2351" t="n"/>
      <c r="AW5" s="2351" t="n"/>
      <c r="AX5" s="2351" t="n"/>
      <c r="AY5" s="2351" t="n"/>
      <c r="AZ5" s="2351" t="n"/>
      <c r="BA5" s="2351" t="n"/>
      <c r="BB5" s="2351" t="n"/>
      <c r="BC5" s="1" t="n"/>
      <c r="BD5" s="1" t="n"/>
      <c r="BE5" s="1" t="n"/>
      <c r="BF5" s="97" t="n"/>
      <c r="BG5" s="294" t="n"/>
      <c r="BH5" s="294" t="n"/>
      <c r="BI5" s="294" t="n"/>
      <c r="BJ5" s="294" t="n"/>
      <c r="BK5" s="294" t="n"/>
      <c r="BL5" s="294" t="n"/>
      <c r="BM5" s="294" t="n"/>
      <c r="BN5" s="294" t="n"/>
      <c r="BO5" s="294" t="n"/>
      <c r="BP5" s="294" t="n"/>
      <c r="BQ5" s="294" t="n"/>
      <c r="BR5" s="294" t="n"/>
      <c r="BS5" s="254" t="n"/>
      <c r="BT5" s="1" t="n"/>
    </row>
    <row r="6">
      <c r="A6" s="10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31" t="n"/>
      <c r="S6" s="31" t="n"/>
      <c r="T6" s="31" t="n"/>
      <c r="U6" s="31" t="n"/>
      <c r="V6" s="31" t="n"/>
      <c r="W6" s="31" t="n"/>
      <c r="X6" s="31" t="n"/>
      <c r="Y6" s="31" t="n"/>
      <c r="Z6" s="31" t="n"/>
      <c r="AA6" s="31" t="n"/>
      <c r="AB6" s="15" t="n"/>
      <c r="AC6" s="8" t="n"/>
      <c r="AD6" s="4511" t="n"/>
      <c r="AE6" s="4511" t="n"/>
      <c r="AF6" s="4511" t="n"/>
      <c r="AG6" s="4511" t="n"/>
      <c r="AH6" s="4511" t="n"/>
      <c r="AI6" s="4511" t="n"/>
      <c r="AJ6" s="4511" t="n"/>
      <c r="AK6" s="4511" t="n"/>
      <c r="AL6" s="4511" t="n"/>
      <c r="AM6" s="4511" t="n"/>
      <c r="AN6" s="4511" t="n"/>
      <c r="AO6" s="4511" t="n"/>
      <c r="AP6" s="4511" t="n"/>
      <c r="AQ6" s="4511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8" t="n"/>
      <c r="BB6" s="18" t="inlineStr">
        <is>
          <t>Степень: Магистр</t>
        </is>
      </c>
      <c r="BC6" s="288" t="n"/>
      <c r="BD6" s="21" t="n"/>
      <c r="BE6" s="21" t="n"/>
      <c r="BF6" s="21" t="n"/>
      <c r="BG6" s="21" t="n"/>
      <c r="BH6" s="21" t="n"/>
      <c r="BI6" s="21" t="n"/>
      <c r="BJ6" s="21" t="n"/>
      <c r="BK6" s="21" t="n"/>
      <c r="BL6" s="21" t="n"/>
      <c r="BM6" s="21" t="n"/>
      <c r="BN6" s="21" t="n"/>
      <c r="BO6" s="1" t="n"/>
      <c r="BP6" s="1" t="n"/>
      <c r="BQ6" s="6" t="n"/>
      <c r="BR6" s="6" t="n"/>
      <c r="BS6" s="6" t="n"/>
      <c r="BT6" s="1" t="n"/>
    </row>
    <row r="7">
      <c r="A7" s="10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1" t="n"/>
      <c r="T7" s="1" t="n"/>
      <c r="U7" s="282" t="n"/>
      <c r="V7" s="1" t="n"/>
      <c r="W7" s="282" t="n"/>
      <c r="X7" s="282" t="n"/>
      <c r="Y7" s="20" t="inlineStr">
        <is>
          <t>Специальность:</t>
        </is>
      </c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454" t="inlineStr">
        <is>
          <t>7-06-0722-02 Производство и переработка полимеров и композитов</t>
        </is>
      </c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" t="n"/>
      <c r="AZ7" s="1" t="n"/>
      <c r="BA7" s="1" t="n"/>
      <c r="BB7" s="23" t="inlineStr">
        <is>
          <t xml:space="preserve">Срок обучения: </t>
        </is>
      </c>
      <c r="BC7" s="288" t="n"/>
      <c r="BD7" s="23" t="n"/>
      <c r="BE7" s="23" t="n"/>
      <c r="BF7" s="23" t="n"/>
      <c r="BG7" s="23" t="n"/>
      <c r="BH7" s="23" t="n"/>
      <c r="BI7" s="24" t="inlineStr">
        <is>
          <t>1,5 года</t>
        </is>
      </c>
      <c r="BJ7" s="24" t="n"/>
      <c r="BK7" s="24" t="n"/>
      <c r="BL7" s="24" t="n"/>
      <c r="BM7" s="24" t="n"/>
      <c r="BN7" s="24" t="n"/>
      <c r="BO7" s="1" t="n"/>
      <c r="BP7" s="1" t="n"/>
      <c r="BQ7" s="266" t="n"/>
      <c r="BR7" s="266" t="n"/>
      <c r="BS7" s="266" t="n"/>
      <c r="BT7" s="1" t="n"/>
    </row>
    <row r="8">
      <c r="A8" s="25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786" t="n"/>
      <c r="T8" s="2358" t="n"/>
      <c r="U8" s="1173" t="n"/>
      <c r="V8" s="1173" t="n"/>
      <c r="W8" s="1173" t="n"/>
      <c r="X8" s="1173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29" t="n"/>
      <c r="BC8" s="288" t="n"/>
      <c r="BD8" s="29" t="n"/>
      <c r="BE8" s="29" t="n"/>
      <c r="BF8" s="29" t="n"/>
      <c r="BG8" s="29" t="n"/>
      <c r="BH8" s="29" t="n"/>
      <c r="BI8" s="29" t="n"/>
      <c r="BJ8" s="29" t="n"/>
      <c r="BK8" s="30" t="n"/>
      <c r="BL8" s="24" t="n"/>
      <c r="BM8" s="29" t="n"/>
      <c r="BN8" s="30" t="n"/>
      <c r="BO8" s="1" t="n"/>
      <c r="BP8" s="1" t="n"/>
      <c r="BQ8" s="275" t="n"/>
      <c r="BR8" s="275" t="n"/>
      <c r="BS8" s="275" t="n"/>
      <c r="BT8" s="1" t="n"/>
    </row>
    <row r="9">
      <c r="A9" s="25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293" t="n"/>
      <c r="T9" s="293" t="n"/>
      <c r="U9" s="293" t="n"/>
      <c r="V9" s="293" t="n"/>
      <c r="W9" s="293" t="n"/>
      <c r="X9" s="293" t="n"/>
      <c r="Y9" s="293" t="n"/>
      <c r="Z9" s="293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2359" t="inlineStr">
        <is>
          <t xml:space="preserve">Форма получения образования: заочная </t>
        </is>
      </c>
      <c r="BC9" s="288" t="n"/>
      <c r="BD9" s="18" t="n"/>
      <c r="BE9" s="18" t="n"/>
      <c r="BF9" s="18" t="n"/>
      <c r="BG9" s="18" t="n"/>
      <c r="BH9" s="18" t="n"/>
      <c r="BI9" s="18" t="n"/>
      <c r="BJ9" s="18" t="n"/>
      <c r="BK9" s="18" t="n"/>
      <c r="BL9" s="18" t="n"/>
      <c r="BM9" s="18" t="n"/>
      <c r="BN9" s="18" t="n"/>
      <c r="BO9" s="1" t="n"/>
      <c r="BP9" s="1" t="n"/>
      <c r="BQ9" s="294" t="n"/>
      <c r="BR9" s="294" t="n"/>
      <c r="BS9" s="294" t="n"/>
      <c r="BT9" s="1" t="n"/>
    </row>
    <row r="10">
      <c r="A10" s="25" t="n"/>
      <c r="B10" s="1" t="n"/>
      <c r="C10" s="1" t="n"/>
      <c r="D10" s="1" t="n"/>
      <c r="E10" s="1" t="n"/>
      <c r="F10" s="3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95" t="n"/>
      <c r="BC10" s="37" t="n"/>
      <c r="BD10" s="37" t="n"/>
      <c r="BE10" s="37" t="n"/>
      <c r="BF10" s="37" t="n"/>
      <c r="BG10" s="30" t="n"/>
      <c r="BH10" s="30" t="n"/>
      <c r="BI10" s="30" t="n"/>
      <c r="BJ10" s="30" t="n"/>
      <c r="BK10" s="30" t="n"/>
      <c r="BL10" s="30" t="n"/>
      <c r="BM10" s="30" t="n"/>
      <c r="BN10" s="30" t="n"/>
      <c r="BO10" s="30" t="n"/>
      <c r="BP10" s="1" t="n"/>
      <c r="BQ10" s="296" t="n"/>
      <c r="BR10" s="297" t="n"/>
      <c r="BS10" s="298" t="n"/>
      <c r="BT10" s="1" t="n"/>
    </row>
    <row r="11">
      <c r="A11" s="32" t="n"/>
      <c r="B11" s="224" t="n"/>
      <c r="C11" s="299" t="n"/>
      <c r="D11" s="299" t="n"/>
      <c r="E11" s="299" t="n"/>
      <c r="F11" s="3" t="inlineStr">
        <is>
          <t>Регистрационный № 06-07-048/уч.</t>
        </is>
      </c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99" t="n"/>
      <c r="Y11" s="224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1" t="n"/>
    </row>
    <row r="12">
      <c r="A12" s="99" t="n"/>
      <c r="B12" s="19" t="n"/>
      <c r="C12" s="19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41" t="n"/>
      <c r="AW12" s="41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n"/>
      <c r="BI12" s="46" t="n"/>
      <c r="BJ12" s="46" t="n"/>
      <c r="BK12" s="46" t="n"/>
      <c r="BL12" s="46" t="n"/>
      <c r="BM12" s="46" t="n"/>
      <c r="BN12" s="46" t="n"/>
      <c r="BO12" s="46" t="n"/>
      <c r="BP12" s="46" t="inlineStr">
        <is>
          <t>II. Сводные данные по бюджету времени (в неделях)</t>
        </is>
      </c>
      <c r="BQ12" s="46" t="n"/>
      <c r="BR12" s="46" t="n"/>
      <c r="BS12" s="46" t="n"/>
      <c r="BT12" s="1" t="n"/>
    </row>
    <row r="13">
      <c r="A13" s="32" t="n"/>
      <c r="B13" s="2446" t="inlineStr">
        <is>
          <t>КУРСЫ</t>
        </is>
      </c>
      <c r="C13" s="912" t="inlineStr">
        <is>
          <t>сентябрь</t>
        </is>
      </c>
      <c r="D13" s="50" t="n"/>
      <c r="E13" s="50" t="n"/>
      <c r="F13" s="51" t="n"/>
      <c r="G13" s="52" t="n"/>
      <c r="H13" s="49" t="inlineStr">
        <is>
          <t>октябрь</t>
        </is>
      </c>
      <c r="I13" s="50" t="n"/>
      <c r="J13" s="51" t="n"/>
      <c r="K13" s="302" t="n"/>
      <c r="L13" s="49" t="inlineStr">
        <is>
          <t>ноябрь</t>
        </is>
      </c>
      <c r="M13" s="50" t="n"/>
      <c r="N13" s="50" t="n"/>
      <c r="O13" s="51" t="n"/>
      <c r="P13" s="49" t="inlineStr">
        <is>
          <t>декабрь</t>
        </is>
      </c>
      <c r="Q13" s="50" t="n"/>
      <c r="R13" s="50" t="n"/>
      <c r="S13" s="51" t="n"/>
      <c r="T13" s="302" t="n"/>
      <c r="U13" s="49" t="inlineStr">
        <is>
          <t>январь</t>
        </is>
      </c>
      <c r="V13" s="50" t="n"/>
      <c r="W13" s="51" t="n"/>
      <c r="X13" s="52" t="n"/>
      <c r="Y13" s="53" t="n"/>
      <c r="Z13" s="303" t="n"/>
      <c r="AA13" s="49" t="inlineStr">
        <is>
          <t>февраль</t>
        </is>
      </c>
      <c r="AB13" s="50" t="n"/>
      <c r="AC13" s="51" t="n"/>
      <c r="AD13" s="304" t="n"/>
      <c r="AE13" s="49" t="inlineStr">
        <is>
          <t>март</t>
        </is>
      </c>
      <c r="AF13" s="50" t="n"/>
      <c r="AG13" s="50" t="n"/>
      <c r="AH13" s="51" t="n"/>
      <c r="AI13" s="304" t="n"/>
      <c r="AJ13" s="49" t="inlineStr">
        <is>
          <t>апрель</t>
        </is>
      </c>
      <c r="AK13" s="50" t="n"/>
      <c r="AL13" s="51" t="n"/>
      <c r="AM13" s="304" t="n"/>
      <c r="AN13" s="49" t="inlineStr">
        <is>
          <t>май</t>
        </is>
      </c>
      <c r="AO13" s="50" t="n"/>
      <c r="AP13" s="50" t="n"/>
      <c r="AQ13" s="51" t="n"/>
      <c r="AR13" s="49" t="inlineStr">
        <is>
          <t>июнь</t>
        </is>
      </c>
      <c r="AS13" s="50" t="n"/>
      <c r="AT13" s="50" t="n"/>
      <c r="AU13" s="51" t="n"/>
      <c r="AV13" s="52" t="n"/>
      <c r="AW13" s="53" t="n"/>
      <c r="AX13" s="49" t="inlineStr">
        <is>
          <t>июль</t>
        </is>
      </c>
      <c r="AY13" s="50" t="n"/>
      <c r="AZ13" s="51" t="n"/>
      <c r="BA13" s="302" t="n"/>
      <c r="BB13" s="49" t="inlineStr">
        <is>
          <t>август</t>
        </is>
      </c>
      <c r="BC13" s="50" t="n"/>
      <c r="BD13" s="50" t="n"/>
      <c r="BE13" s="51" t="n"/>
      <c r="BF13" s="56" t="inlineStr">
        <is>
          <t>Самостоятельная работа по изучению дисциплин учебного плана</t>
        </is>
      </c>
      <c r="BG13" s="53" t="n"/>
      <c r="BH13" s="57" t="inlineStr">
        <is>
          <t>Установочная сессия</t>
        </is>
      </c>
      <c r="BI13" s="53" t="n"/>
      <c r="BJ13" s="915" t="inlineStr">
        <is>
          <t>Лабораторно-экзаменационная сессия</t>
        </is>
      </c>
      <c r="BK13" s="57" t="inlineStr">
        <is>
          <t>Производственные практики</t>
        </is>
      </c>
      <c r="BL13" s="53" t="n"/>
      <c r="BM13" s="57" t="inlineStr">
        <is>
          <t>Магистерская диссертация</t>
        </is>
      </c>
      <c r="BN13" s="53" t="n"/>
      <c r="BO13" s="57" t="inlineStr">
        <is>
          <t>Итоговая аттестация</t>
        </is>
      </c>
      <c r="BP13" s="53" t="n"/>
      <c r="BQ13" s="306" t="inlineStr">
        <is>
          <t>Всего</t>
        </is>
      </c>
      <c r="BR13" s="53" t="n"/>
      <c r="BS13" s="1" t="n"/>
      <c r="BT13" s="1" t="n"/>
    </row>
    <row r="14">
      <c r="A14" s="32" t="n"/>
      <c r="B14" s="307" t="n"/>
      <c r="C14" s="1721" t="n">
        <v>1</v>
      </c>
      <c r="D14" s="1722" t="n">
        <v>8</v>
      </c>
      <c r="E14" s="1722" t="n">
        <v>15</v>
      </c>
      <c r="F14" s="1722" t="n">
        <v>22</v>
      </c>
      <c r="G14" s="567" t="n">
        <v>29</v>
      </c>
      <c r="H14" s="1722" t="n">
        <v>6</v>
      </c>
      <c r="I14" s="1722" t="n">
        <v>13</v>
      </c>
      <c r="J14" s="1722" t="n">
        <v>20</v>
      </c>
      <c r="K14" s="567" t="n">
        <v>27</v>
      </c>
      <c r="L14" s="1722" t="n">
        <v>3</v>
      </c>
      <c r="M14" s="1722" t="n">
        <v>10</v>
      </c>
      <c r="N14" s="1722" t="n">
        <v>17</v>
      </c>
      <c r="O14" s="1722" t="n">
        <v>24</v>
      </c>
      <c r="P14" s="1722" t="n">
        <v>1</v>
      </c>
      <c r="Q14" s="1722" t="n">
        <v>8</v>
      </c>
      <c r="R14" s="1722" t="n">
        <v>15</v>
      </c>
      <c r="S14" s="1722" t="n">
        <v>22</v>
      </c>
      <c r="T14" s="567" t="n">
        <v>29</v>
      </c>
      <c r="U14" s="1722" t="n">
        <v>5</v>
      </c>
      <c r="V14" s="1722" t="n">
        <v>12</v>
      </c>
      <c r="W14" s="1722" t="n">
        <v>19</v>
      </c>
      <c r="X14" s="567" t="n">
        <v>26</v>
      </c>
      <c r="Y14" s="139" t="n"/>
      <c r="Z14" s="1866" t="n"/>
      <c r="AA14" s="1722" t="n">
        <v>2</v>
      </c>
      <c r="AB14" s="1722" t="n">
        <v>9</v>
      </c>
      <c r="AC14" s="1722" t="n">
        <v>16</v>
      </c>
      <c r="AD14" s="567" t="n">
        <v>23</v>
      </c>
      <c r="AE14" s="1722" t="n">
        <v>2</v>
      </c>
      <c r="AF14" s="1722" t="n">
        <v>9</v>
      </c>
      <c r="AG14" s="1722" t="n">
        <v>16</v>
      </c>
      <c r="AH14" s="1722" t="n">
        <v>23</v>
      </c>
      <c r="AI14" s="567" t="n">
        <v>30</v>
      </c>
      <c r="AJ14" s="1722" t="n">
        <v>6</v>
      </c>
      <c r="AK14" s="1722" t="n">
        <v>13</v>
      </c>
      <c r="AL14" s="1722" t="n">
        <v>20</v>
      </c>
      <c r="AM14" s="567" t="n">
        <v>27</v>
      </c>
      <c r="AN14" s="1722" t="n">
        <v>4</v>
      </c>
      <c r="AO14" s="1722" t="n">
        <v>11</v>
      </c>
      <c r="AP14" s="1722" t="n">
        <v>18</v>
      </c>
      <c r="AQ14" s="1722" t="n">
        <v>25</v>
      </c>
      <c r="AR14" s="1722" t="n">
        <v>1</v>
      </c>
      <c r="AS14" s="1722" t="n">
        <v>8</v>
      </c>
      <c r="AT14" s="1722" t="n">
        <v>15</v>
      </c>
      <c r="AU14" s="1722" t="n">
        <v>22</v>
      </c>
      <c r="AV14" s="567" t="n">
        <v>29</v>
      </c>
      <c r="AW14" s="139" t="n"/>
      <c r="AX14" s="1722" t="n">
        <v>6</v>
      </c>
      <c r="AY14" s="1722" t="n">
        <v>13</v>
      </c>
      <c r="AZ14" s="1722" t="n">
        <v>20</v>
      </c>
      <c r="BA14" s="567" t="n">
        <v>27</v>
      </c>
      <c r="BB14" s="1722" t="n">
        <v>3</v>
      </c>
      <c r="BC14" s="1722" t="n">
        <v>10</v>
      </c>
      <c r="BD14" s="1722" t="n">
        <v>17</v>
      </c>
      <c r="BE14" s="1867" t="n">
        <v>24</v>
      </c>
      <c r="BF14" s="112" t="n"/>
      <c r="BG14" s="115" t="n"/>
      <c r="BH14" s="116" t="n"/>
      <c r="BI14" s="115" t="n"/>
      <c r="BJ14" s="116" t="n"/>
      <c r="BK14" s="116" t="n"/>
      <c r="BL14" s="115" t="n"/>
      <c r="BM14" s="116" t="n"/>
      <c r="BN14" s="115" t="n"/>
      <c r="BO14" s="116" t="n"/>
      <c r="BP14" s="115" t="n"/>
      <c r="BQ14" s="116" t="n"/>
      <c r="BR14" s="115" t="n"/>
      <c r="BS14" s="1" t="n"/>
      <c r="BT14" s="1" t="n"/>
    </row>
    <row r="15">
      <c r="A15" s="32" t="n"/>
      <c r="B15" s="307" t="n"/>
      <c r="C15" s="1868" t="n">
        <v>7</v>
      </c>
      <c r="D15" s="310" t="n">
        <v>14</v>
      </c>
      <c r="E15" s="310" t="n">
        <v>21</v>
      </c>
      <c r="F15" s="310" t="n">
        <v>28</v>
      </c>
      <c r="G15" s="310" t="n">
        <v>5</v>
      </c>
      <c r="H15" s="310" t="n">
        <v>12</v>
      </c>
      <c r="I15" s="310" t="n">
        <v>19</v>
      </c>
      <c r="J15" s="310" t="n">
        <v>26</v>
      </c>
      <c r="K15" s="310" t="n">
        <v>2</v>
      </c>
      <c r="L15" s="310" t="n">
        <v>9</v>
      </c>
      <c r="M15" s="310" t="n">
        <v>16</v>
      </c>
      <c r="N15" s="310" t="n">
        <v>23</v>
      </c>
      <c r="O15" s="310" t="n">
        <v>30</v>
      </c>
      <c r="P15" s="310" t="n">
        <v>7</v>
      </c>
      <c r="Q15" s="310" t="n">
        <v>14</v>
      </c>
      <c r="R15" s="310" t="n">
        <v>21</v>
      </c>
      <c r="S15" s="310" t="n">
        <v>28</v>
      </c>
      <c r="T15" s="310" t="n">
        <v>4</v>
      </c>
      <c r="U15" s="310" t="n">
        <v>11</v>
      </c>
      <c r="V15" s="310" t="n">
        <v>18</v>
      </c>
      <c r="W15" s="310" t="n">
        <v>25</v>
      </c>
      <c r="X15" s="310" t="n">
        <v>1</v>
      </c>
      <c r="Y15" s="115" t="n"/>
      <c r="Z15" s="312" t="n"/>
      <c r="AA15" s="310" t="n">
        <v>8</v>
      </c>
      <c r="AB15" s="310" t="n">
        <v>15</v>
      </c>
      <c r="AC15" s="310" t="n">
        <v>22</v>
      </c>
      <c r="AD15" s="310" t="n">
        <v>1</v>
      </c>
      <c r="AE15" s="310" t="n">
        <v>8</v>
      </c>
      <c r="AF15" s="310" t="n">
        <v>15</v>
      </c>
      <c r="AG15" s="310" t="n">
        <v>22</v>
      </c>
      <c r="AH15" s="310" t="n">
        <v>29</v>
      </c>
      <c r="AI15" s="310" t="n">
        <v>5</v>
      </c>
      <c r="AJ15" s="310" t="n">
        <v>12</v>
      </c>
      <c r="AK15" s="310" t="n">
        <v>19</v>
      </c>
      <c r="AL15" s="310" t="n">
        <v>26</v>
      </c>
      <c r="AM15" s="310" t="n">
        <v>3</v>
      </c>
      <c r="AN15" s="310" t="n">
        <v>10</v>
      </c>
      <c r="AO15" s="310" t="n">
        <v>17</v>
      </c>
      <c r="AP15" s="310" t="n">
        <v>24</v>
      </c>
      <c r="AQ15" s="310" t="n">
        <v>31</v>
      </c>
      <c r="AR15" s="310" t="n">
        <v>7</v>
      </c>
      <c r="AS15" s="310" t="n">
        <v>14</v>
      </c>
      <c r="AT15" s="310" t="n">
        <v>21</v>
      </c>
      <c r="AU15" s="310" t="n">
        <v>28</v>
      </c>
      <c r="AV15" s="310" t="n">
        <v>5</v>
      </c>
      <c r="AW15" s="115" t="n"/>
      <c r="AX15" s="310" t="n">
        <v>12</v>
      </c>
      <c r="AY15" s="310" t="n">
        <v>19</v>
      </c>
      <c r="AZ15" s="310" t="n">
        <v>26</v>
      </c>
      <c r="BA15" s="310" t="n">
        <v>2</v>
      </c>
      <c r="BB15" s="310" t="n">
        <v>9</v>
      </c>
      <c r="BC15" s="310" t="n">
        <v>16</v>
      </c>
      <c r="BD15" s="310" t="n">
        <v>23</v>
      </c>
      <c r="BE15" s="319" t="n">
        <v>31</v>
      </c>
      <c r="BF15" s="112" t="n"/>
      <c r="BG15" s="115" t="n"/>
      <c r="BH15" s="116" t="n"/>
      <c r="BI15" s="115" t="n"/>
      <c r="BJ15" s="116" t="n"/>
      <c r="BK15" s="116" t="n"/>
      <c r="BL15" s="115" t="n"/>
      <c r="BM15" s="116" t="n"/>
      <c r="BN15" s="115" t="n"/>
      <c r="BO15" s="116" t="n"/>
      <c r="BP15" s="115" t="n"/>
      <c r="BQ15" s="116" t="n"/>
      <c r="BR15" s="115" t="n"/>
      <c r="BS15" s="1" t="n"/>
      <c r="BT15" s="1" t="n"/>
    </row>
    <row r="16">
      <c r="A16" s="32" t="n"/>
      <c r="B16" s="320" t="n"/>
      <c r="C16" s="1869" t="n">
        <v>1</v>
      </c>
      <c r="D16" s="1870" t="n">
        <v>2</v>
      </c>
      <c r="E16" s="1870" t="n">
        <v>3</v>
      </c>
      <c r="F16" s="1870" t="n">
        <v>4</v>
      </c>
      <c r="G16" s="1870" t="n">
        <v>5</v>
      </c>
      <c r="H16" s="1870" t="n">
        <v>6</v>
      </c>
      <c r="I16" s="1870" t="n">
        <v>7</v>
      </c>
      <c r="J16" s="1870" t="n">
        <v>8</v>
      </c>
      <c r="K16" s="1870" t="n">
        <v>9</v>
      </c>
      <c r="L16" s="1870" t="n">
        <v>10</v>
      </c>
      <c r="M16" s="1870" t="n">
        <v>11</v>
      </c>
      <c r="N16" s="1870" t="n">
        <v>12</v>
      </c>
      <c r="O16" s="1870" t="n">
        <v>13</v>
      </c>
      <c r="P16" s="1870" t="n">
        <v>14</v>
      </c>
      <c r="Q16" s="1870" t="n">
        <v>15</v>
      </c>
      <c r="R16" s="1870" t="n">
        <v>16</v>
      </c>
      <c r="S16" s="1870" t="n">
        <v>17</v>
      </c>
      <c r="T16" s="1870" t="n">
        <v>18</v>
      </c>
      <c r="U16" s="1870" t="n">
        <v>19</v>
      </c>
      <c r="V16" s="1870" t="n">
        <v>20</v>
      </c>
      <c r="W16" s="1870" t="n">
        <v>21</v>
      </c>
      <c r="X16" s="1870" t="n">
        <v>22</v>
      </c>
      <c r="Y16" s="1059" t="n"/>
      <c r="Z16" s="1871" t="n"/>
      <c r="AA16" s="1870" t="n">
        <v>23</v>
      </c>
      <c r="AB16" s="1870" t="n">
        <v>24</v>
      </c>
      <c r="AC16" s="1870" t="n">
        <v>25</v>
      </c>
      <c r="AD16" s="1870" t="n">
        <v>26</v>
      </c>
      <c r="AE16" s="1870" t="n">
        <v>27</v>
      </c>
      <c r="AF16" s="1870" t="n">
        <v>28</v>
      </c>
      <c r="AG16" s="1870" t="n">
        <v>29</v>
      </c>
      <c r="AH16" s="1870" t="n">
        <v>30</v>
      </c>
      <c r="AI16" s="1870" t="n">
        <v>31</v>
      </c>
      <c r="AJ16" s="1870" t="n">
        <v>32</v>
      </c>
      <c r="AK16" s="1870" t="n">
        <v>33</v>
      </c>
      <c r="AL16" s="1870" t="n">
        <v>34</v>
      </c>
      <c r="AM16" s="1870" t="n">
        <v>35</v>
      </c>
      <c r="AN16" s="1870" t="n">
        <v>36</v>
      </c>
      <c r="AO16" s="1870" t="n">
        <v>37</v>
      </c>
      <c r="AP16" s="1870" t="n">
        <v>38</v>
      </c>
      <c r="AQ16" s="1870" t="n">
        <v>39</v>
      </c>
      <c r="AR16" s="1870" t="n">
        <v>40</v>
      </c>
      <c r="AS16" s="1870" t="n">
        <v>41</v>
      </c>
      <c r="AT16" s="1870" t="n">
        <v>42</v>
      </c>
      <c r="AU16" s="1870" t="n">
        <v>43</v>
      </c>
      <c r="AV16" s="1870" t="n">
        <v>44</v>
      </c>
      <c r="AW16" s="1059" t="n"/>
      <c r="AX16" s="1870" t="n">
        <v>45</v>
      </c>
      <c r="AY16" s="1870" t="n">
        <v>46</v>
      </c>
      <c r="AZ16" s="1870" t="n">
        <v>47</v>
      </c>
      <c r="BA16" s="1870" t="n">
        <v>48</v>
      </c>
      <c r="BB16" s="1870" t="n">
        <v>49</v>
      </c>
      <c r="BC16" s="1870" t="n">
        <v>50</v>
      </c>
      <c r="BD16" s="1870" t="n">
        <v>51</v>
      </c>
      <c r="BE16" s="1872" t="n">
        <v>52</v>
      </c>
      <c r="BF16" s="136" t="n"/>
      <c r="BG16" s="249" t="n"/>
      <c r="BH16" s="325" t="n"/>
      <c r="BI16" s="249" t="n"/>
      <c r="BJ16" s="325" t="n"/>
      <c r="BK16" s="325" t="n"/>
      <c r="BL16" s="249" t="n"/>
      <c r="BM16" s="325" t="n"/>
      <c r="BN16" s="249" t="n"/>
      <c r="BO16" s="325" t="n"/>
      <c r="BP16" s="249" t="n"/>
      <c r="BQ16" s="325" t="n"/>
      <c r="BR16" s="249" t="n"/>
      <c r="BS16" s="1" t="n"/>
      <c r="BT16" s="1" t="n"/>
    </row>
    <row r="17">
      <c r="A17" s="75" t="n"/>
      <c r="B17" s="326" t="inlineStr">
        <is>
          <t>I</t>
        </is>
      </c>
      <c r="C17" s="327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30" t="n"/>
      <c r="Y17" s="124" t="n"/>
      <c r="Z17" s="2548" t="n"/>
      <c r="AA17" s="329" t="n"/>
      <c r="AB17" s="332" t="n"/>
      <c r="AC17" s="333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32" t="n"/>
      <c r="AN17" s="332" t="n"/>
      <c r="AO17" s="332" t="n"/>
      <c r="AP17" s="332" t="n"/>
      <c r="AQ17" s="329" t="n"/>
      <c r="AR17" s="329" t="inlineStr">
        <is>
          <t>:</t>
        </is>
      </c>
      <c r="AS17" s="329" t="inlineStr">
        <is>
          <t>:</t>
        </is>
      </c>
      <c r="AT17" s="329" t="n"/>
      <c r="AU17" s="329" t="n"/>
      <c r="AV17" s="330" t="n"/>
      <c r="AW17" s="124" t="n"/>
      <c r="AX17" s="329" t="n"/>
      <c r="AY17" s="329" t="n"/>
      <c r="AZ17" s="329" t="n"/>
      <c r="BA17" s="329" t="n"/>
      <c r="BB17" s="329" t="n"/>
      <c r="BC17" s="329" t="n"/>
      <c r="BD17" s="329" t="n"/>
      <c r="BE17" s="329" t="n"/>
      <c r="BF17" s="335" t="n">
        <v>47</v>
      </c>
      <c r="BG17" s="124" t="n"/>
      <c r="BH17" s="329" t="n">
        <v>1</v>
      </c>
      <c r="BI17" s="139" t="n"/>
      <c r="BJ17" s="334" t="n">
        <v>4</v>
      </c>
      <c r="BK17" s="330" t="n"/>
      <c r="BL17" s="124" t="n"/>
      <c r="BM17" s="330" t="n"/>
      <c r="BN17" s="124" t="n"/>
      <c r="BO17" s="330" t="n"/>
      <c r="BP17" s="124" t="n"/>
      <c r="BQ17" s="330">
        <f>BF17+BH17+BJ17+BK17+BM17+BO17</f>
        <v/>
      </c>
      <c r="BR17" s="124" t="n"/>
      <c r="BS17" s="1" t="n"/>
      <c r="BT17" s="1" t="n"/>
    </row>
    <row r="18">
      <c r="A18" s="75" t="n"/>
      <c r="B18" s="1649" t="inlineStr">
        <is>
          <t>II</t>
        </is>
      </c>
      <c r="C18" s="2360" t="n"/>
      <c r="D18" s="2360" t="n"/>
      <c r="E18" s="2360" t="n"/>
      <c r="F18" s="2360" t="n"/>
      <c r="G18" s="2360" t="n"/>
      <c r="H18" s="2360" t="n"/>
      <c r="I18" s="2360" t="n"/>
      <c r="J18" s="2360" t="n"/>
      <c r="K18" s="589" t="inlineStr">
        <is>
          <t>Х</t>
        </is>
      </c>
      <c r="L18" s="589" t="inlineStr">
        <is>
          <t>Х</t>
        </is>
      </c>
      <c r="M18" s="589" t="inlineStr">
        <is>
          <t>:</t>
        </is>
      </c>
      <c r="N18" s="589" t="inlineStr">
        <is>
          <t>:</t>
        </is>
      </c>
      <c r="O18" s="1875" t="inlineStr">
        <is>
          <t>/</t>
        </is>
      </c>
      <c r="P18" s="1875" t="inlineStr">
        <is>
          <t>/</t>
        </is>
      </c>
      <c r="Q18" s="1875" t="inlineStr">
        <is>
          <t>/</t>
        </is>
      </c>
      <c r="R18" s="1875" t="inlineStr">
        <is>
          <t>/</t>
        </is>
      </c>
      <c r="S18" s="1875" t="inlineStr">
        <is>
          <t>/</t>
        </is>
      </c>
      <c r="T18" s="1875" t="inlineStr">
        <is>
          <t>/</t>
        </is>
      </c>
      <c r="U18" s="1875" t="inlineStr">
        <is>
          <t>/</t>
        </is>
      </c>
      <c r="V18" s="1875" t="inlineStr">
        <is>
          <t>/</t>
        </is>
      </c>
      <c r="W18" s="589" t="inlineStr">
        <is>
          <t>//</t>
        </is>
      </c>
      <c r="X18" s="341" t="inlineStr">
        <is>
          <t>//</t>
        </is>
      </c>
      <c r="Y18" s="342" t="n"/>
      <c r="Z18" s="2750" t="n"/>
      <c r="AA18" s="1182" t="n"/>
      <c r="AB18" s="194" t="n"/>
      <c r="AC18" s="194" t="n"/>
      <c r="AD18" s="194" t="n"/>
      <c r="AE18" s="194" t="n"/>
      <c r="AF18" s="194" t="n"/>
      <c r="AG18" s="194" t="n"/>
      <c r="AH18" s="194" t="n"/>
      <c r="AI18" s="194" t="n"/>
      <c r="AJ18" s="194" t="n"/>
      <c r="AK18" s="194" t="n"/>
      <c r="AL18" s="194" t="n"/>
      <c r="AM18" s="194" t="n"/>
      <c r="AN18" s="194" t="n"/>
      <c r="AO18" s="194" t="n"/>
      <c r="AP18" s="194" t="n"/>
      <c r="AQ18" s="194" t="n"/>
      <c r="AR18" s="194" t="n"/>
      <c r="AS18" s="194" t="n"/>
      <c r="AT18" s="194" t="n"/>
      <c r="AU18" s="194" t="n"/>
      <c r="AV18" s="194" t="n"/>
      <c r="AW18" s="194" t="n"/>
      <c r="AX18" s="194" t="n"/>
      <c r="AY18" s="194" t="n"/>
      <c r="AZ18" s="194" t="n"/>
      <c r="BA18" s="194" t="n"/>
      <c r="BB18" s="194" t="n"/>
      <c r="BC18" s="194" t="n"/>
      <c r="BD18" s="194" t="n"/>
      <c r="BE18" s="240" t="n"/>
      <c r="BF18" s="4552" t="n">
        <v>8</v>
      </c>
      <c r="BG18" s="2475" t="n"/>
      <c r="BH18" s="589" t="n"/>
      <c r="BI18" s="1059" t="n"/>
      <c r="BJ18" s="588" t="n">
        <v>2</v>
      </c>
      <c r="BK18" s="1182" t="n">
        <v>2</v>
      </c>
      <c r="BL18" s="240" t="n"/>
      <c r="BM18" s="1182" t="n">
        <v>8</v>
      </c>
      <c r="BN18" s="240" t="n"/>
      <c r="BO18" s="1182" t="n">
        <v>2</v>
      </c>
      <c r="BP18" s="240" t="n"/>
      <c r="BQ18" s="589">
        <f>BF18+BH18+BJ18+BK18+BM18+BO18</f>
        <v/>
      </c>
      <c r="BR18" s="1059" t="n"/>
      <c r="BS18" s="1" t="n"/>
      <c r="BT18" s="1" t="n"/>
    </row>
    <row r="19">
      <c r="A19" s="75" t="n"/>
      <c r="B19" s="346" t="n"/>
      <c r="C19" s="347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347" t="n"/>
      <c r="W19" s="347" t="n"/>
      <c r="X19" s="347" t="n"/>
      <c r="Y19" s="347" t="n"/>
      <c r="Z19" s="347" t="n"/>
      <c r="AA19" s="346" t="n"/>
      <c r="AB19" s="346" t="n"/>
      <c r="AC19" s="75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346" t="n"/>
      <c r="BF19" s="940">
        <f>BF17+BF18</f>
        <v/>
      </c>
      <c r="BG19" s="249" t="n"/>
      <c r="BH19" s="940">
        <f>BH17+BH18</f>
        <v/>
      </c>
      <c r="BI19" s="249" t="n"/>
      <c r="BJ19" s="1461">
        <f>BJ17+BJ18</f>
        <v/>
      </c>
      <c r="BK19" s="940">
        <f>BK17+BK18</f>
        <v/>
      </c>
      <c r="BL19" s="249" t="n"/>
      <c r="BM19" s="940">
        <f>BM17+BM18</f>
        <v/>
      </c>
      <c r="BN19" s="249" t="n"/>
      <c r="BO19" s="940">
        <f>BO17+BO18</f>
        <v/>
      </c>
      <c r="BP19" s="249" t="n"/>
      <c r="BQ19" s="940">
        <f>BQ17+BQ18</f>
        <v/>
      </c>
      <c r="BR19" s="249" t="n"/>
      <c r="BS19" s="1" t="n"/>
      <c r="BT19" s="1" t="n"/>
    </row>
    <row r="20">
      <c r="A20" s="92" t="n"/>
      <c r="B20" s="91" t="inlineStr">
        <is>
          <t>Обозначения:</t>
        </is>
      </c>
      <c r="C20" s="92" t="n"/>
      <c r="D20" s="91" t="n"/>
      <c r="E20" s="91" t="n"/>
      <c r="F20" s="91" t="n"/>
      <c r="G20" s="92" t="n"/>
      <c r="H20" s="350" t="n"/>
      <c r="I20" s="94" t="inlineStr">
        <is>
          <t>−</t>
        </is>
      </c>
      <c r="J20" s="351" t="inlineStr">
        <is>
          <t>самостоятельная работа по изучению дисциплин учебного плана</t>
        </is>
      </c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92" t="n"/>
      <c r="Z20" s="92" t="n"/>
      <c r="AA20" s="1" t="n"/>
      <c r="AB20" s="1" t="n"/>
      <c r="AC20" s="352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0" t="n"/>
      <c r="AG20" s="90" t="n"/>
      <c r="AH20" s="90" t="n"/>
      <c r="AI20" s="90" t="n"/>
      <c r="AJ20" s="90" t="n"/>
      <c r="AK20" s="92" t="n"/>
      <c r="AL20" s="92" t="n"/>
      <c r="AM20" s="92" t="n"/>
      <c r="AN20" s="92" t="n"/>
      <c r="AO20" s="1" t="n"/>
      <c r="AP20" s="1" t="n"/>
      <c r="AQ20" s="353" t="inlineStr">
        <is>
          <t>//</t>
        </is>
      </c>
      <c r="AR20" s="94" t="inlineStr">
        <is>
          <t>−</t>
        </is>
      </c>
      <c r="AS20" s="91" t="inlineStr">
        <is>
          <t>итоговая аттестация</t>
        </is>
      </c>
      <c r="AT20" s="91" t="n"/>
      <c r="AU20" s="91" t="n"/>
      <c r="AV20" s="91" t="n"/>
      <c r="AW20" s="91" t="n"/>
      <c r="AX20" s="91" t="n"/>
      <c r="AY20" s="92" t="n"/>
      <c r="AZ20" s="92" t="n"/>
      <c r="BA20" s="92" t="n"/>
      <c r="BB20" s="91" t="n"/>
      <c r="BC20" s="91" t="n"/>
      <c r="BD20" s="97" t="n"/>
      <c r="BE20" s="97" t="n"/>
      <c r="BF20" s="97" t="n"/>
      <c r="BG20" s="97" t="n"/>
      <c r="BH20" s="97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97" t="n"/>
      <c r="BS20" s="97" t="n"/>
      <c r="BT20" s="1" t="n"/>
    </row>
    <row r="21">
      <c r="A21" s="92" t="n"/>
      <c r="B21" s="91" t="n"/>
      <c r="C21" s="92" t="n"/>
      <c r="D21" s="91" t="n"/>
      <c r="E21" s="91" t="n"/>
      <c r="F21" s="91" t="n"/>
      <c r="G21" s="92" t="n"/>
      <c r="H21" s="94" t="n"/>
      <c r="I21" s="94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92" t="n"/>
      <c r="Z21" s="92" t="n"/>
      <c r="AA21" s="1" t="n"/>
      <c r="AB21" s="1" t="n"/>
      <c r="AC21" s="14" t="n"/>
      <c r="AD21" s="94" t="n"/>
      <c r="AE21" s="91" t="n"/>
      <c r="AF21" s="90" t="n"/>
      <c r="AG21" s="90" t="n"/>
      <c r="AH21" s="90" t="n"/>
      <c r="AI21" s="90" t="n"/>
      <c r="AJ21" s="90" t="n"/>
      <c r="AK21" s="92" t="n"/>
      <c r="AL21" s="92" t="n"/>
      <c r="AM21" s="92" t="n"/>
      <c r="AN21" s="92" t="n"/>
      <c r="AO21" s="1" t="n"/>
      <c r="AP21" s="1" t="n"/>
      <c r="AQ21" s="354" t="n"/>
      <c r="AR21" s="94" t="n"/>
      <c r="AS21" s="91" t="n"/>
      <c r="AT21" s="91" t="n"/>
      <c r="AU21" s="91" t="n"/>
      <c r="AV21" s="91" t="n"/>
      <c r="AW21" s="91" t="n"/>
      <c r="AX21" s="91" t="n"/>
      <c r="AY21" s="92" t="n"/>
      <c r="AZ21" s="92" t="n"/>
      <c r="BA21" s="92" t="n"/>
      <c r="BB21" s="91" t="n"/>
      <c r="BC21" s="91" t="n"/>
      <c r="BD21" s="97" t="n"/>
      <c r="BE21" s="97" t="n"/>
      <c r="BF21" s="97" t="n"/>
      <c r="BG21" s="97" t="n"/>
      <c r="BH21" s="97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1" t="n"/>
    </row>
    <row r="22">
      <c r="A22" s="92" t="n"/>
      <c r="B22" s="91" t="n"/>
      <c r="C22" s="92" t="n"/>
      <c r="D22" s="91" t="n"/>
      <c r="E22" s="91" t="n"/>
      <c r="F22" s="91" t="n"/>
      <c r="G22" s="91" t="n"/>
      <c r="H22" s="91" t="n"/>
      <c r="I22" s="91" t="n"/>
      <c r="J22" s="91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1" t="n"/>
      <c r="T22" s="92" t="n"/>
      <c r="U22" s="92" t="n"/>
      <c r="V22" s="92" t="n"/>
      <c r="W22" s="92" t="n"/>
      <c r="X22" s="92" t="n"/>
      <c r="Y22" s="92" t="n"/>
      <c r="Z22" s="92" t="n"/>
      <c r="AA22" s="1" t="n"/>
      <c r="AB22" s="1" t="n"/>
      <c r="AC22" s="91" t="n"/>
      <c r="AD22" s="91" t="n"/>
      <c r="AE22" s="91" t="n"/>
      <c r="AF22" s="90" t="n"/>
      <c r="AG22" s="90" t="n"/>
      <c r="AH22" s="90" t="n"/>
      <c r="AI22" s="90" t="n"/>
      <c r="AJ22" s="90" t="n"/>
      <c r="AK22" s="91" t="n"/>
      <c r="AL22" s="91" t="n"/>
      <c r="AM22" s="92" t="n"/>
      <c r="AN22" s="92" t="n"/>
      <c r="AO22" s="1" t="n"/>
      <c r="AP22" s="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2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1" t="n"/>
    </row>
    <row r="23">
      <c r="A23" s="92" t="n"/>
      <c r="B23" s="91" t="n"/>
      <c r="C23" s="91" t="n"/>
      <c r="D23" s="91" t="n"/>
      <c r="E23" s="91" t="n"/>
      <c r="F23" s="91" t="n"/>
      <c r="G23" s="92" t="n"/>
      <c r="H23" s="352" t="inlineStr">
        <is>
          <t>:</t>
        </is>
      </c>
      <c r="I23" s="94" t="inlineStr">
        <is>
          <t>−</t>
        </is>
      </c>
      <c r="J23" s="351" t="inlineStr">
        <is>
          <t>лабораторно-экзаменационная сессия (ЛЭС)</t>
        </is>
      </c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353" t="inlineStr">
        <is>
          <t>/</t>
        </is>
      </c>
      <c r="AD23" s="94" t="inlineStr">
        <is>
          <t>−</t>
        </is>
      </c>
      <c r="AE23" s="91" t="inlineStr">
        <is>
          <t>магистерская диссертация</t>
        </is>
      </c>
      <c r="AF23" s="90" t="n"/>
      <c r="AG23" s="90" t="n"/>
      <c r="AH23" s="90" t="n"/>
      <c r="AI23" s="90" t="n"/>
      <c r="AJ23" s="90" t="n"/>
      <c r="AK23" s="92" t="n"/>
      <c r="AL23" s="92" t="n"/>
      <c r="AM23" s="92" t="n"/>
      <c r="AN23" s="92" t="n"/>
      <c r="AO23" s="1" t="n"/>
      <c r="AP23" s="1" t="n"/>
      <c r="AQ23" s="352" t="inlineStr">
        <is>
          <t>+</t>
        </is>
      </c>
      <c r="AR23" s="94" t="inlineStr">
        <is>
          <t>−</t>
        </is>
      </c>
      <c r="AS23" s="91" t="inlineStr">
        <is>
          <t>установочная сессия (УС)</t>
        </is>
      </c>
      <c r="AT23" s="97" t="n"/>
      <c r="AU23" s="97" t="n"/>
      <c r="AV23" s="97" t="n"/>
      <c r="AW23" s="92" t="n"/>
      <c r="AX23" s="90" t="n"/>
      <c r="AY23" s="90" t="n"/>
      <c r="AZ23" s="92" t="n"/>
      <c r="BA23" s="92" t="n"/>
      <c r="BB23" s="91" t="n"/>
      <c r="BC23" s="91" t="n"/>
      <c r="BD23" s="90" t="n"/>
      <c r="BE23" s="90" t="n"/>
      <c r="BF23" s="90" t="n"/>
      <c r="BG23" s="90" t="n"/>
      <c r="BH23" s="90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1" t="n"/>
    </row>
    <row r="24">
      <c r="A24" s="92" t="n"/>
      <c r="B24" s="91" t="n"/>
      <c r="C24" s="91" t="n"/>
      <c r="D24" s="91" t="n"/>
      <c r="E24" s="91" t="n"/>
      <c r="F24" s="91" t="n"/>
      <c r="G24" s="91" t="n"/>
      <c r="H24" s="91" t="n"/>
      <c r="I24" s="9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91" t="n"/>
      <c r="AC24" s="91" t="n"/>
      <c r="AD24" s="91" t="n"/>
      <c r="AE24" s="91" t="n"/>
      <c r="AF24" s="91" t="n"/>
      <c r="AG24" s="91" t="n"/>
      <c r="AH24" s="92" t="n"/>
      <c r="AI24" s="92" t="n"/>
      <c r="AJ24" s="92" t="n"/>
      <c r="AK24" s="92" t="n"/>
      <c r="AL24" s="92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1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1" t="n"/>
    </row>
    <row r="25">
      <c r="A25" s="282" t="n"/>
      <c r="B25" s="43" t="inlineStr">
        <is>
          <t>III. План образовательного процесса</t>
        </is>
      </c>
      <c r="C25" s="44" t="n"/>
      <c r="D25" s="44" t="n"/>
      <c r="E25" s="44" t="n"/>
      <c r="F25" s="44" t="n"/>
      <c r="G25" s="44" t="n"/>
      <c r="H25" s="44" t="n"/>
      <c r="I25" s="44" t="n"/>
      <c r="J25" s="44" t="n"/>
      <c r="K25" s="44" t="n"/>
      <c r="L25" s="44" t="n"/>
      <c r="M25" s="44" t="n"/>
      <c r="N25" s="44" t="n"/>
      <c r="O25" s="44" t="n"/>
      <c r="P25" s="44" t="n"/>
      <c r="Q25" s="44" t="n"/>
      <c r="R25" s="44" t="n"/>
      <c r="S25" s="44" t="n"/>
      <c r="T25" s="44" t="n"/>
      <c r="U25" s="4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  <c r="AH25" s="44" t="n"/>
      <c r="AI25" s="44" t="n"/>
      <c r="AJ25" s="44" t="n"/>
      <c r="AK25" s="44" t="n"/>
      <c r="AL25" s="44" t="n"/>
      <c r="AM25" s="44" t="n"/>
      <c r="AN25" s="44" t="n"/>
      <c r="AO25" s="44" t="n"/>
      <c r="AP25" s="44" t="n"/>
      <c r="AQ25" s="44" t="n"/>
      <c r="AR25" s="44" t="n"/>
      <c r="AS25" s="44" t="n"/>
      <c r="AT25" s="44" t="n"/>
      <c r="AU25" s="44" t="n"/>
      <c r="AV25" s="44" t="n"/>
      <c r="AW25" s="44" t="n"/>
      <c r="AX25" s="44" t="n"/>
      <c r="AY25" s="44" t="n"/>
      <c r="AZ25" s="44" t="n"/>
      <c r="BA25" s="44" t="n"/>
      <c r="BB25" s="44" t="n"/>
      <c r="BC25" s="44" t="n"/>
      <c r="BD25" s="44" t="n"/>
      <c r="BE25" s="44" t="n"/>
      <c r="BF25" s="44" t="n"/>
      <c r="BG25" s="44" t="n"/>
      <c r="BH25" s="44" t="n"/>
      <c r="BI25" s="44" t="n"/>
      <c r="BJ25" s="44" t="n"/>
      <c r="BK25" s="44" t="n"/>
      <c r="BL25" s="44" t="n"/>
      <c r="BM25" s="44" t="n"/>
      <c r="BN25" s="44" t="n"/>
      <c r="BO25" s="44" t="n"/>
      <c r="BP25" s="44" t="n"/>
      <c r="BQ25" s="44" t="n"/>
      <c r="BR25" s="44" t="n"/>
      <c r="BS25" s="274" t="n"/>
      <c r="BT25" s="1" t="n"/>
    </row>
    <row r="26">
      <c r="A26" s="355" t="n"/>
      <c r="B26" s="107" t="inlineStr">
        <is>
          <t>№ п/п</t>
        </is>
      </c>
      <c r="C26" s="53" t="n"/>
      <c r="D26" s="1419" t="inlineStr">
        <is>
          <t>Название модуля, учебной дисциплины, курсового проекта  (курсовой работы)</t>
        </is>
      </c>
      <c r="E26" s="101" t="n"/>
      <c r="F26" s="101" t="n"/>
      <c r="G26" s="101" t="n"/>
      <c r="H26" s="101" t="n"/>
      <c r="I26" s="101" t="n"/>
      <c r="J26" s="101" t="n"/>
      <c r="K26" s="101" t="n"/>
      <c r="L26" s="101" t="n"/>
      <c r="M26" s="101" t="n"/>
      <c r="N26" s="101" t="n"/>
      <c r="O26" s="101" t="n"/>
      <c r="P26" s="101" t="n"/>
      <c r="Q26" s="101" t="n"/>
      <c r="R26" s="101" t="n"/>
      <c r="S26" s="101" t="n"/>
      <c r="T26" s="101" t="n"/>
      <c r="U26" s="101" t="n"/>
      <c r="V26" s="101" t="n"/>
      <c r="W26" s="101" t="n"/>
      <c r="X26" s="101" t="n"/>
      <c r="Y26" s="104" t="n"/>
      <c r="Z26" s="103" t="inlineStr">
        <is>
          <t>№ рег. 
в БГТУ</t>
        </is>
      </c>
      <c r="AA26" s="2362" t="inlineStr">
        <is>
          <t>Экзамены</t>
        </is>
      </c>
      <c r="AB26" s="104" t="n"/>
      <c r="AC26" s="2362" t="inlineStr">
        <is>
          <t>Зачеты</t>
        </is>
      </c>
      <c r="AD26" s="104" t="n"/>
      <c r="AE26" s="2686" t="inlineStr">
        <is>
          <t>Количество академических часов</t>
        </is>
      </c>
      <c r="AF26" s="108" t="n"/>
      <c r="AG26" s="108" t="n"/>
      <c r="AH26" s="108" t="n"/>
      <c r="AI26" s="108" t="n"/>
      <c r="AJ26" s="108" t="n"/>
      <c r="AK26" s="108" t="n"/>
      <c r="AL26" s="108" t="n"/>
      <c r="AM26" s="108" t="n"/>
      <c r="AN26" s="108" t="n"/>
      <c r="AO26" s="108" t="n"/>
      <c r="AP26" s="108" t="n"/>
      <c r="AQ26" s="108" t="n"/>
      <c r="AR26" s="108" t="n"/>
      <c r="AS26" s="108" t="n"/>
      <c r="AT26" s="2687" t="n"/>
      <c r="AU26" s="2686" t="inlineStr">
        <is>
          <t>Распределение по курсам и УС, ЛЭС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08" t="n"/>
      <c r="BG26" s="108" t="n"/>
      <c r="BH26" s="108" t="n"/>
      <c r="BI26" s="108" t="n"/>
      <c r="BJ26" s="108" t="n"/>
      <c r="BK26" s="108" t="n"/>
      <c r="BL26" s="108" t="n"/>
      <c r="BM26" s="108" t="n"/>
      <c r="BN26" s="2687" t="n"/>
      <c r="BO26" s="2030" t="inlineStr">
        <is>
          <t>Код компетенции</t>
        </is>
      </c>
      <c r="BP26" s="101" t="n"/>
      <c r="BQ26" s="101" t="n"/>
      <c r="BR26" s="104" t="n"/>
      <c r="BS26" s="1" t="n"/>
      <c r="BT26" s="1" t="n"/>
    </row>
    <row r="27">
      <c r="A27" s="355" t="n"/>
      <c r="B27" s="112" t="n"/>
      <c r="C27" s="115" t="n"/>
      <c r="D27" s="116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14" t="n"/>
      <c r="Z27" s="307" t="n"/>
      <c r="AA27" s="112" t="n"/>
      <c r="AB27" s="114" t="n"/>
      <c r="AC27" s="112" t="n"/>
      <c r="AD27" s="114" t="n"/>
      <c r="AE27" s="1361" t="inlineStr">
        <is>
          <t>Всего</t>
        </is>
      </c>
      <c r="AF27" s="104" t="n"/>
      <c r="AG27" s="944" t="inlineStr">
        <is>
          <t xml:space="preserve">Аудиторных: дневная форма получения образования </t>
        </is>
      </c>
      <c r="AH27" s="101" t="n"/>
      <c r="AI27" s="104" t="n"/>
      <c r="AJ27" s="3096" t="inlineStr">
        <is>
          <t xml:space="preserve">Аудиторных: заочная форма получения образования </t>
        </is>
      </c>
      <c r="AK27" s="101" t="n"/>
      <c r="AL27" s="53" t="n"/>
      <c r="AM27" s="3098" t="inlineStr">
        <is>
          <t>Из них</t>
        </is>
      </c>
      <c r="AN27" s="44" t="n"/>
      <c r="AO27" s="44" t="n"/>
      <c r="AP27" s="44" t="n"/>
      <c r="AQ27" s="44" t="n"/>
      <c r="AR27" s="44" t="n"/>
      <c r="AS27" s="44" t="n"/>
      <c r="AT27" s="249" t="n"/>
      <c r="AU27" s="2754" t="inlineStr">
        <is>
          <t>I курс</t>
        </is>
      </c>
      <c r="AV27" s="44" t="n"/>
      <c r="AW27" s="44" t="n"/>
      <c r="AX27" s="44" t="n"/>
      <c r="AY27" s="44" t="n"/>
      <c r="AZ27" s="44" t="n"/>
      <c r="BA27" s="44" t="n"/>
      <c r="BB27" s="44" t="n"/>
      <c r="BC27" s="44" t="n"/>
      <c r="BD27" s="44" t="n"/>
      <c r="BE27" s="44" t="n"/>
      <c r="BF27" s="44" t="n"/>
      <c r="BG27" s="44" t="n"/>
      <c r="BH27" s="137" t="n"/>
      <c r="BI27" s="2686" t="inlineStr">
        <is>
          <t>II курс</t>
        </is>
      </c>
      <c r="BJ27" s="108" t="n"/>
      <c r="BK27" s="108" t="n"/>
      <c r="BL27" s="108" t="n"/>
      <c r="BM27" s="108" t="n"/>
      <c r="BN27" s="2687" t="n"/>
      <c r="BO27" s="112" t="n"/>
      <c r="BP27" s="1" t="n"/>
      <c r="BQ27" s="1" t="n"/>
      <c r="BR27" s="114" t="n"/>
      <c r="BS27" s="1" t="n"/>
      <c r="BT27" s="1" t="n"/>
    </row>
    <row r="28">
      <c r="A28" s="355" t="n"/>
      <c r="B28" s="112" t="n"/>
      <c r="C28" s="115" t="n"/>
      <c r="D28" s="116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14" t="n"/>
      <c r="Z28" s="307" t="n"/>
      <c r="AA28" s="112" t="n"/>
      <c r="AB28" s="114" t="n"/>
      <c r="AC28" s="112" t="n"/>
      <c r="AD28" s="114" t="n"/>
      <c r="AE28" s="112" t="n"/>
      <c r="AF28" s="114" t="n"/>
      <c r="AG28" s="112" t="n"/>
      <c r="AH28" s="1" t="n"/>
      <c r="AI28" s="114" t="n"/>
      <c r="AJ28" s="1" t="n"/>
      <c r="AK28" s="1" t="n"/>
      <c r="AL28" s="115" t="n"/>
      <c r="AM28" s="1368" t="inlineStr">
        <is>
          <t>Лекции</t>
        </is>
      </c>
      <c r="AN28" s="115" t="n"/>
      <c r="AO28" s="1368" t="inlineStr">
        <is>
          <t>Лабораторные</t>
        </is>
      </c>
      <c r="AP28" s="115" t="n"/>
      <c r="AQ28" s="1368" t="inlineStr">
        <is>
          <t>Практические</t>
        </is>
      </c>
      <c r="AR28" s="115" t="n"/>
      <c r="AS28" s="1368" t="inlineStr">
        <is>
          <t>Семинарские</t>
        </is>
      </c>
      <c r="AT28" s="115" t="n"/>
      <c r="AU28" s="363" t="inlineStr">
        <is>
          <t>УС      1 нед</t>
        </is>
      </c>
      <c r="AV28" s="104" t="n"/>
      <c r="AW28" s="1246" t="inlineStr">
        <is>
          <t>1 ЛЭС,</t>
        </is>
      </c>
      <c r="AX28" s="123" t="n"/>
      <c r="AY28" s="123" t="n"/>
      <c r="AZ28" s="123" t="n"/>
      <c r="BA28" s="123" t="n"/>
      <c r="BB28" s="124" t="n"/>
      <c r="BC28" s="1246" t="inlineStr">
        <is>
          <t>2 ЛЭС,</t>
        </is>
      </c>
      <c r="BD28" s="123" t="n"/>
      <c r="BE28" s="123" t="n"/>
      <c r="BF28" s="123" t="n"/>
      <c r="BG28" s="123" t="n"/>
      <c r="BH28" s="124" t="n"/>
      <c r="BI28" s="1246" t="inlineStr">
        <is>
          <t>3 ЛЭС,</t>
        </is>
      </c>
      <c r="BJ28" s="123" t="n"/>
      <c r="BK28" s="123" t="n"/>
      <c r="BL28" s="123" t="n"/>
      <c r="BM28" s="123" t="n"/>
      <c r="BN28" s="124" t="n"/>
      <c r="BO28" s="112" t="n"/>
      <c r="BP28" s="1" t="n"/>
      <c r="BQ28" s="1" t="n"/>
      <c r="BR28" s="114" t="n"/>
      <c r="BS28" s="1" t="n"/>
      <c r="BT28" s="1" t="n"/>
    </row>
    <row r="29">
      <c r="A29" s="355" t="n"/>
      <c r="B29" s="112" t="n"/>
      <c r="C29" s="115" t="n"/>
      <c r="D29" s="116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14" t="n"/>
      <c r="Z29" s="307" t="n"/>
      <c r="AA29" s="112" t="n"/>
      <c r="AB29" s="114" t="n"/>
      <c r="AC29" s="112" t="n"/>
      <c r="AD29" s="114" t="n"/>
      <c r="AE29" s="112" t="n"/>
      <c r="AF29" s="114" t="n"/>
      <c r="AG29" s="112" t="n"/>
      <c r="AH29" s="1" t="n"/>
      <c r="AI29" s="114" t="n"/>
      <c r="AJ29" s="1" t="n"/>
      <c r="AK29" s="1" t="n"/>
      <c r="AL29" s="115" t="n"/>
      <c r="AM29" s="116" t="n"/>
      <c r="AN29" s="115" t="n"/>
      <c r="AO29" s="116" t="n"/>
      <c r="AP29" s="115" t="n"/>
      <c r="AQ29" s="116" t="n"/>
      <c r="AR29" s="115" t="n"/>
      <c r="AS29" s="116" t="n"/>
      <c r="AT29" s="115" t="n"/>
      <c r="AU29" s="138" t="n"/>
      <c r="AV29" s="207" t="n"/>
      <c r="AW29" s="1313" t="n">
        <v>2</v>
      </c>
      <c r="AX29" s="126" t="n"/>
      <c r="AY29" s="2168" t="inlineStr">
        <is>
          <t>недели</t>
        </is>
      </c>
      <c r="AZ29" s="131" t="n"/>
      <c r="BA29" s="131" t="n"/>
      <c r="BB29" s="132" t="n"/>
      <c r="BC29" s="1313" t="n">
        <v>2</v>
      </c>
      <c r="BD29" s="126" t="n"/>
      <c r="BE29" s="2168" t="inlineStr">
        <is>
          <t>недели</t>
        </is>
      </c>
      <c r="BF29" s="131" t="n"/>
      <c r="BG29" s="131" t="n"/>
      <c r="BH29" s="132" t="n"/>
      <c r="BI29" s="1313" t="n">
        <v>2</v>
      </c>
      <c r="BJ29" s="126" t="n"/>
      <c r="BK29" s="2168" t="inlineStr">
        <is>
          <t>недели</t>
        </is>
      </c>
      <c r="BL29" s="131" t="n"/>
      <c r="BM29" s="131" t="n"/>
      <c r="BN29" s="132" t="n"/>
      <c r="BO29" s="112" t="n"/>
      <c r="BP29" s="1" t="n"/>
      <c r="BQ29" s="1" t="n"/>
      <c r="BR29" s="114" t="n"/>
      <c r="BS29" s="1" t="n"/>
      <c r="BT29" s="1" t="n"/>
    </row>
    <row r="30">
      <c r="A30" s="355" t="n"/>
      <c r="B30" s="136" t="n"/>
      <c r="C30" s="249" t="n"/>
      <c r="D30" s="325" t="n"/>
      <c r="E30" s="44" t="n"/>
      <c r="F30" s="44" t="n"/>
      <c r="G30" s="44" t="n"/>
      <c r="H30" s="44" t="n"/>
      <c r="I30" s="44" t="n"/>
      <c r="J30" s="44" t="n"/>
      <c r="K30" s="44" t="n"/>
      <c r="L30" s="44" t="n"/>
      <c r="M30" s="44" t="n"/>
      <c r="N30" s="44" t="n"/>
      <c r="O30" s="44" t="n"/>
      <c r="P30" s="44" t="n"/>
      <c r="Q30" s="44" t="n"/>
      <c r="R30" s="44" t="n"/>
      <c r="S30" s="44" t="n"/>
      <c r="T30" s="44" t="n"/>
      <c r="U30" s="44" t="n"/>
      <c r="V30" s="44" t="n"/>
      <c r="W30" s="44" t="n"/>
      <c r="X30" s="44" t="n"/>
      <c r="Y30" s="137" t="n"/>
      <c r="Z30" s="368" t="n"/>
      <c r="AA30" s="136" t="n"/>
      <c r="AB30" s="137" t="n"/>
      <c r="AC30" s="136" t="n"/>
      <c r="AD30" s="137" t="n"/>
      <c r="AE30" s="136" t="n"/>
      <c r="AF30" s="137" t="n"/>
      <c r="AG30" s="136" t="n"/>
      <c r="AH30" s="44" t="n"/>
      <c r="AI30" s="137" t="n"/>
      <c r="AJ30" s="44" t="n"/>
      <c r="AK30" s="44" t="n"/>
      <c r="AL30" s="249" t="n"/>
      <c r="AM30" s="140" t="n"/>
      <c r="AN30" s="139" t="n"/>
      <c r="AO30" s="140" t="n"/>
      <c r="AP30" s="139" t="n"/>
      <c r="AQ30" s="140" t="n"/>
      <c r="AR30" s="139" t="n"/>
      <c r="AS30" s="140" t="n"/>
      <c r="AT30" s="139" t="n"/>
      <c r="AU30" s="1889" t="inlineStr">
        <is>
          <t>Ауд. часов</t>
        </is>
      </c>
      <c r="AV30" s="1059" t="n"/>
      <c r="AW30" s="2896" t="inlineStr">
        <is>
          <t>Всего часов</t>
        </is>
      </c>
      <c r="AX30" s="1893" t="n"/>
      <c r="AY30" s="1894" t="inlineStr">
        <is>
          <t>Ауд. часов</t>
        </is>
      </c>
      <c r="AZ30" s="1059" t="n"/>
      <c r="BA30" s="1894" t="inlineStr">
        <is>
          <t>Зач. единиц</t>
        </is>
      </c>
      <c r="BB30" s="1059" t="n"/>
      <c r="BC30" s="1889" t="inlineStr">
        <is>
          <t>Всего часов</t>
        </is>
      </c>
      <c r="BD30" s="1059" t="n"/>
      <c r="BE30" s="1894" t="inlineStr">
        <is>
          <t>Ауд. часов</t>
        </is>
      </c>
      <c r="BF30" s="1059" t="n"/>
      <c r="BG30" s="1894" t="inlineStr">
        <is>
          <t>Зач. единиц</t>
        </is>
      </c>
      <c r="BH30" s="1059" t="n"/>
      <c r="BI30" s="1889" t="inlineStr">
        <is>
          <t>Всего часов</t>
        </is>
      </c>
      <c r="BJ30" s="1059" t="n"/>
      <c r="BK30" s="1894" t="inlineStr">
        <is>
          <t>Ауд. часов</t>
        </is>
      </c>
      <c r="BL30" s="1059" t="n"/>
      <c r="BM30" s="1894" t="inlineStr">
        <is>
          <t>Зач. единиц</t>
        </is>
      </c>
      <c r="BN30" s="1059" t="n"/>
      <c r="BO30" s="112" t="n"/>
      <c r="BP30" s="1" t="n"/>
      <c r="BQ30" s="1" t="n"/>
      <c r="BR30" s="114" t="n"/>
      <c r="BS30" s="1" t="n"/>
      <c r="BT30" s="1" t="n"/>
    </row>
    <row r="31">
      <c r="A31" s="355" t="n"/>
      <c r="B31" s="2370" t="n">
        <v>1</v>
      </c>
      <c r="C31" s="109" t="n"/>
      <c r="D31" s="4553" t="inlineStr">
        <is>
          <t>Государственный компонент</t>
        </is>
      </c>
      <c r="E31" s="108" t="n"/>
      <c r="F31" s="108" t="n"/>
      <c r="G31" s="108" t="n"/>
      <c r="H31" s="108" t="n"/>
      <c r="I31" s="108" t="n"/>
      <c r="J31" s="108" t="n"/>
      <c r="K31" s="108" t="n"/>
      <c r="L31" s="108" t="n"/>
      <c r="M31" s="108" t="n"/>
      <c r="N31" s="108" t="n"/>
      <c r="O31" s="108" t="n"/>
      <c r="P31" s="108" t="n"/>
      <c r="Q31" s="108" t="n"/>
      <c r="R31" s="108" t="n"/>
      <c r="S31" s="108" t="n"/>
      <c r="T31" s="108" t="n"/>
      <c r="U31" s="108" t="n"/>
      <c r="V31" s="108" t="n"/>
      <c r="W31" s="108" t="n"/>
      <c r="X31" s="108" t="n"/>
      <c r="Y31" s="2687" t="n"/>
      <c r="Z31" s="2553" t="n"/>
      <c r="AA31" s="2758" t="n"/>
      <c r="AB31" s="2687" t="n"/>
      <c r="AC31" s="2759" t="n"/>
      <c r="AD31" s="2687" t="n"/>
      <c r="AE31" s="2373">
        <f>AE32+AE36</f>
        <v/>
      </c>
      <c r="AF31" s="148" t="n"/>
      <c r="AG31" s="1479">
        <f>AG32+AG36</f>
        <v/>
      </c>
      <c r="AH31" s="108" t="n"/>
      <c r="AI31" s="148" t="n"/>
      <c r="AJ31" s="951">
        <f>AJ32+AJ36</f>
        <v/>
      </c>
      <c r="AK31" s="108" t="n"/>
      <c r="AL31" s="109" t="n"/>
      <c r="AM31" s="978">
        <f>AM32+AM36</f>
        <v/>
      </c>
      <c r="AN31" s="109" t="n"/>
      <c r="AO31" s="978">
        <f>AO32+AO36</f>
        <v/>
      </c>
      <c r="AP31" s="109" t="n"/>
      <c r="AQ31" s="978">
        <f>AQ32+AQ36</f>
        <v/>
      </c>
      <c r="AR31" s="109" t="n"/>
      <c r="AS31" s="978" t="n"/>
      <c r="AT31" s="109" t="n"/>
      <c r="AU31" s="2370" t="n"/>
      <c r="AV31" s="109" t="n"/>
      <c r="AW31" s="2370">
        <f>AW32+AW36</f>
        <v/>
      </c>
      <c r="AX31" s="109" t="n"/>
      <c r="AY31" s="978">
        <f>AY32+AY36</f>
        <v/>
      </c>
      <c r="AZ31" s="109" t="n"/>
      <c r="BA31" s="978">
        <f>BA32+BA36</f>
        <v/>
      </c>
      <c r="BB31" s="109" t="n"/>
      <c r="BC31" s="2370">
        <f>BC32+BC36</f>
        <v/>
      </c>
      <c r="BD31" s="109" t="n"/>
      <c r="BE31" s="978">
        <f>BE32+BE36</f>
        <v/>
      </c>
      <c r="BF31" s="109" t="n"/>
      <c r="BG31" s="978">
        <f>BG32+BG36</f>
        <v/>
      </c>
      <c r="BH31" s="109" t="n"/>
      <c r="BI31" s="2374">
        <f>BI32+BI36</f>
        <v/>
      </c>
      <c r="BJ31" s="109" t="n"/>
      <c r="BK31" s="978">
        <f>BK32+BK36</f>
        <v/>
      </c>
      <c r="BL31" s="109" t="n"/>
      <c r="BM31" s="978">
        <f>BM32+BM36</f>
        <v/>
      </c>
      <c r="BN31" s="109" t="n"/>
      <c r="BO31" s="3198" t="n"/>
      <c r="BP31" s="108" t="n"/>
      <c r="BQ31" s="108" t="n"/>
      <c r="BR31" s="109" t="n"/>
      <c r="BS31" s="1" t="n"/>
      <c r="BT31" s="1" t="n"/>
    </row>
    <row r="32">
      <c r="A32" s="355" t="n"/>
      <c r="B32" s="2555" t="inlineStr">
        <is>
          <t>1.1</t>
        </is>
      </c>
      <c r="C32" s="124" t="n"/>
      <c r="D32" s="632" t="inlineStr">
        <is>
          <t>Модуль "Полимерные композиционные материалы"</t>
        </is>
      </c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61" t="n"/>
      <c r="Z32" s="386" t="n"/>
      <c r="AA32" s="1228" t="n"/>
      <c r="AB32" s="161" t="n"/>
      <c r="AC32" s="2556" t="n"/>
      <c r="AD32" s="161" t="n"/>
      <c r="AE32" s="2557">
        <f>SUM(AE33:AF35)</f>
        <v/>
      </c>
      <c r="AF32" s="161" t="n"/>
      <c r="AG32" s="1228">
        <f>AG33+AG34+AG35</f>
        <v/>
      </c>
      <c r="AH32" s="123" t="n"/>
      <c r="AI32" s="161" t="n"/>
      <c r="AJ32" s="2558">
        <f>AJ33+AJ34+AJ35</f>
        <v/>
      </c>
      <c r="AK32" s="123" t="n"/>
      <c r="AL32" s="124" t="n"/>
      <c r="AM32" s="1287">
        <f>AM33+AM34+AM35</f>
        <v/>
      </c>
      <c r="AN32" s="139" t="n"/>
      <c r="AO32" s="1287">
        <f>AO33+AO34+AO35</f>
        <v/>
      </c>
      <c r="AP32" s="139" t="n"/>
      <c r="AQ32" s="1287">
        <f>AQ33+AQ34+AQ35</f>
        <v/>
      </c>
      <c r="AR32" s="139" t="n"/>
      <c r="AS32" s="981" t="n"/>
      <c r="AT32" s="124" t="n"/>
      <c r="AU32" s="2556" t="n"/>
      <c r="AV32" s="161" t="n"/>
      <c r="AW32" s="2559">
        <f>AW33+AW34+AW35</f>
        <v/>
      </c>
      <c r="AX32" s="124" t="n"/>
      <c r="AY32" s="2560">
        <f>AY33+AY34+AY35</f>
        <v/>
      </c>
      <c r="AZ32" s="124" t="n"/>
      <c r="BA32" s="2561">
        <f>BA33+BA34+BA35</f>
        <v/>
      </c>
      <c r="BB32" s="161" t="n"/>
      <c r="BC32" s="2559">
        <f>BC33+BC34+BC35</f>
        <v/>
      </c>
      <c r="BD32" s="124" t="n"/>
      <c r="BE32" s="2560">
        <f>BE33+BE34+BE35</f>
        <v/>
      </c>
      <c r="BF32" s="124" t="n"/>
      <c r="BG32" s="2561">
        <f>BG33+BG34+BG35</f>
        <v/>
      </c>
      <c r="BH32" s="161" t="n"/>
      <c r="BI32" s="2559">
        <f>BI33+BI34+BI35</f>
        <v/>
      </c>
      <c r="BJ32" s="124" t="n"/>
      <c r="BK32" s="2560">
        <f>BK33+BK34+BK35</f>
        <v/>
      </c>
      <c r="BL32" s="124" t="n"/>
      <c r="BM32" s="2560">
        <f>BM33+BM34+BM35</f>
        <v/>
      </c>
      <c r="BN32" s="124" t="n"/>
      <c r="BO32" s="3201" t="n"/>
      <c r="BP32" s="206" t="n"/>
      <c r="BQ32" s="206" t="n"/>
      <c r="BR32" s="207" t="n"/>
      <c r="BS32" s="1" t="n"/>
      <c r="BT32" s="1" t="n"/>
    </row>
    <row r="33">
      <c r="A33" s="355" t="n"/>
      <c r="B33" s="3203" t="inlineStr">
        <is>
          <t>1.1.1</t>
        </is>
      </c>
      <c r="C33" s="1089" t="n"/>
      <c r="D33" s="2905" t="inlineStr">
        <is>
          <t>Полимерные композиционные материалы</t>
        </is>
      </c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75" t="n"/>
      <c r="Z33" s="4554" t="inlineStr">
        <is>
          <t xml:space="preserve">2049/2024
</t>
        </is>
      </c>
      <c r="AA33" s="2572" t="n">
        <v>1</v>
      </c>
      <c r="AB33" s="175" t="n"/>
      <c r="AC33" s="2570" t="n"/>
      <c r="AD33" s="132" t="n"/>
      <c r="AE33" s="2571" t="n">
        <v>108</v>
      </c>
      <c r="AF33" s="175" t="n"/>
      <c r="AG33" s="2572" t="n">
        <v>46</v>
      </c>
      <c r="AH33" s="126" t="n"/>
      <c r="AI33" s="175" t="n"/>
      <c r="AJ33" s="2773">
        <f>AM33+AO33+AQ33+AS33</f>
        <v/>
      </c>
      <c r="AK33" s="126" t="n"/>
      <c r="AL33" s="128" t="n"/>
      <c r="AM33" s="2574" t="n">
        <v>8</v>
      </c>
      <c r="AN33" s="179" t="n"/>
      <c r="AO33" s="2574" t="n"/>
      <c r="AP33" s="179" t="n"/>
      <c r="AQ33" s="2574" t="n">
        <v>4</v>
      </c>
      <c r="AR33" s="179" t="n"/>
      <c r="AS33" s="2574" t="n"/>
      <c r="AT33" s="179" t="n"/>
      <c r="AU33" s="2570" t="n"/>
      <c r="AV33" s="132" t="n"/>
      <c r="AW33" s="2777">
        <f>BA33*36</f>
        <v/>
      </c>
      <c r="AX33" s="1089" t="n"/>
      <c r="AY33" s="2574">
        <f>AJ33</f>
        <v/>
      </c>
      <c r="AZ33" s="179" t="n"/>
      <c r="BA33" s="2574" t="n">
        <v>3</v>
      </c>
      <c r="BB33" s="179" t="n"/>
      <c r="BC33" s="2578" t="n"/>
      <c r="BD33" s="179" t="n"/>
      <c r="BE33" s="2574" t="n"/>
      <c r="BF33" s="179" t="n"/>
      <c r="BG33" s="2574" t="n"/>
      <c r="BH33" s="179" t="n"/>
      <c r="BI33" s="2578" t="n"/>
      <c r="BJ33" s="179" t="n"/>
      <c r="BK33" s="2909" t="n"/>
      <c r="BL33" s="128" t="n"/>
      <c r="BM33" s="2909" t="n"/>
      <c r="BN33" s="128" t="n"/>
      <c r="BO33" s="2949" t="inlineStr">
        <is>
          <t>УПК-1</t>
        </is>
      </c>
      <c r="BP33" s="126" t="n"/>
      <c r="BQ33" s="126" t="n"/>
      <c r="BR33" s="175" t="n"/>
      <c r="BS33" s="1" t="n"/>
      <c r="BT33" s="1" t="n"/>
    </row>
    <row r="34">
      <c r="A34" s="355" t="n"/>
      <c r="B34" s="3202" t="inlineStr">
        <is>
          <t>1.1.2</t>
        </is>
      </c>
      <c r="C34" s="1089" t="n"/>
      <c r="D34" s="1489" t="inlineStr">
        <is>
          <t>Инжиниринг полимеров и композиционных материалов</t>
        </is>
      </c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75" t="n"/>
      <c r="Z34" s="2060" t="n"/>
      <c r="AA34" s="824" t="n"/>
      <c r="AB34" s="175" t="n"/>
      <c r="AC34" s="2168" t="n">
        <v>2</v>
      </c>
      <c r="AD34" s="132" t="n"/>
      <c r="AE34" s="2564" t="n">
        <v>108</v>
      </c>
      <c r="AF34" s="175" t="n"/>
      <c r="AG34" s="824" t="n">
        <v>42</v>
      </c>
      <c r="AH34" s="126" t="n"/>
      <c r="AI34" s="175" t="n"/>
      <c r="AJ34" s="1233">
        <f>AM34+AO34+AQ34+AS34</f>
        <v/>
      </c>
      <c r="AK34" s="126" t="n"/>
      <c r="AL34" s="128" t="n"/>
      <c r="AM34" s="1877" t="n">
        <v>6</v>
      </c>
      <c r="AN34" s="179" t="n"/>
      <c r="AO34" s="1877" t="n"/>
      <c r="AP34" s="179" t="n"/>
      <c r="AQ34" s="1877" t="n">
        <v>4</v>
      </c>
      <c r="AR34" s="179" t="n"/>
      <c r="AS34" s="1877" t="n"/>
      <c r="AT34" s="179" t="n"/>
      <c r="AU34" s="2168" t="n"/>
      <c r="AV34" s="132" t="n"/>
      <c r="AW34" s="2392" t="n"/>
      <c r="AX34" s="1089" t="n"/>
      <c r="AY34" s="1877" t="n"/>
      <c r="AZ34" s="179" t="n"/>
      <c r="BA34" s="1877" t="n"/>
      <c r="BB34" s="179" t="n"/>
      <c r="BC34" s="2059">
        <f>BG34*36</f>
        <v/>
      </c>
      <c r="BD34" s="179" t="n"/>
      <c r="BE34" s="1877">
        <f>AJ34</f>
        <v/>
      </c>
      <c r="BF34" s="179" t="n"/>
      <c r="BG34" s="1877" t="n">
        <v>3</v>
      </c>
      <c r="BH34" s="179" t="n"/>
      <c r="BI34" s="2059" t="n"/>
      <c r="BJ34" s="179" t="n"/>
      <c r="BK34" s="961" t="n"/>
      <c r="BL34" s="128" t="n"/>
      <c r="BM34" s="961" t="n"/>
      <c r="BN34" s="128" t="n"/>
      <c r="BO34" s="828" t="inlineStr">
        <is>
          <t>УПК-2</t>
        </is>
      </c>
      <c r="BP34" s="126" t="n"/>
      <c r="BQ34" s="126" t="n"/>
      <c r="BR34" s="175" t="n"/>
      <c r="BS34" s="1" t="n"/>
      <c r="BT34" s="1" t="n"/>
    </row>
    <row r="35">
      <c r="A35" s="355" t="n"/>
      <c r="B35" s="3202" t="inlineStr">
        <is>
          <t>1.1.3</t>
        </is>
      </c>
      <c r="C35" s="1089" t="n"/>
      <c r="D35" s="4555" t="inlineStr">
        <is>
          <t>Физика органических, неорганических и металлических армирующих материалов и наполнителей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75" t="n"/>
      <c r="Z35" s="4556" t="inlineStr">
        <is>
          <t>В процессе разраб.</t>
        </is>
      </c>
      <c r="AA35" s="824" t="n">
        <v>3</v>
      </c>
      <c r="AB35" s="175" t="n"/>
      <c r="AC35" s="2168" t="n"/>
      <c r="AD35" s="132" t="n"/>
      <c r="AE35" s="2564" t="n">
        <v>108</v>
      </c>
      <c r="AF35" s="175" t="n"/>
      <c r="AG35" s="824" t="n">
        <v>46</v>
      </c>
      <c r="AH35" s="126" t="n"/>
      <c r="AI35" s="175" t="n"/>
      <c r="AJ35" s="1233">
        <f>AM35+AO35+AQ35+AS35</f>
        <v/>
      </c>
      <c r="AK35" s="126" t="n"/>
      <c r="AL35" s="128" t="n"/>
      <c r="AM35" s="1877" t="n">
        <v>8</v>
      </c>
      <c r="AN35" s="179" t="n"/>
      <c r="AO35" s="1877" t="n">
        <v>4</v>
      </c>
      <c r="AP35" s="179" t="n"/>
      <c r="AQ35" s="1877" t="n"/>
      <c r="AR35" s="179" t="n"/>
      <c r="AS35" s="1877" t="n"/>
      <c r="AT35" s="179" t="n"/>
      <c r="AU35" s="2168" t="n"/>
      <c r="AV35" s="132" t="n"/>
      <c r="AW35" s="2392" t="n"/>
      <c r="AX35" s="1089" t="n"/>
      <c r="AY35" s="1877" t="n"/>
      <c r="AZ35" s="179" t="n"/>
      <c r="BA35" s="1877" t="n"/>
      <c r="BB35" s="179" t="n"/>
      <c r="BC35" s="2580" t="n"/>
      <c r="BD35" s="179" t="n"/>
      <c r="BE35" s="1877" t="n"/>
      <c r="BF35" s="179" t="n"/>
      <c r="BG35" s="1877" t="n"/>
      <c r="BH35" s="179" t="n"/>
      <c r="BI35" s="2390">
        <f>AE35</f>
        <v/>
      </c>
      <c r="BJ35" s="1089" t="n"/>
      <c r="BK35" s="961">
        <f>AJ35</f>
        <v/>
      </c>
      <c r="BL35" s="128" t="n"/>
      <c r="BM35" s="1261" t="n">
        <v>3</v>
      </c>
      <c r="BN35" s="175" t="n"/>
      <c r="BO35" s="828" t="inlineStr">
        <is>
          <t>УПК-3</t>
        </is>
      </c>
      <c r="BP35" s="126" t="n"/>
      <c r="BQ35" s="126" t="n"/>
      <c r="BR35" s="175" t="n"/>
      <c r="BS35" s="1" t="n"/>
      <c r="BT35" s="1" t="n"/>
    </row>
    <row r="36">
      <c r="A36" s="355" t="n"/>
      <c r="B36" s="3207" t="inlineStr">
        <is>
          <t>1.2</t>
        </is>
      </c>
      <c r="C36" s="1089" t="n"/>
      <c r="D36" s="2911" t="inlineStr">
        <is>
          <t>Модуль "Научно-исследовательская работа"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75" t="n"/>
      <c r="Z36" s="2067" t="n"/>
      <c r="AA36" s="1312" t="n"/>
      <c r="AB36" s="175" t="n"/>
      <c r="AC36" s="2583" t="n"/>
      <c r="AD36" s="132" t="n"/>
      <c r="AE36" s="2584">
        <f>AE37+AE38</f>
        <v/>
      </c>
      <c r="AF36" s="175" t="n"/>
      <c r="AG36" s="1312">
        <f>AG37+AG38</f>
        <v/>
      </c>
      <c r="AH36" s="126" t="n"/>
      <c r="AI36" s="175" t="n"/>
      <c r="AJ36" s="1249">
        <f>AJ37+AJ38</f>
        <v/>
      </c>
      <c r="AK36" s="126" t="n"/>
      <c r="AL36" s="128" t="n"/>
      <c r="AM36" s="1878">
        <f>AM37+AM38</f>
        <v/>
      </c>
      <c r="AN36" s="179" t="n"/>
      <c r="AO36" s="1878">
        <f>AO37+AO38</f>
        <v/>
      </c>
      <c r="AP36" s="179" t="n"/>
      <c r="AQ36" s="1878" t="n"/>
      <c r="AR36" s="179" t="n"/>
      <c r="AS36" s="1878" t="n"/>
      <c r="AT36" s="179" t="n"/>
      <c r="AU36" s="2583" t="n"/>
      <c r="AV36" s="132" t="n"/>
      <c r="AW36" s="2398">
        <f>AW37+AW38</f>
        <v/>
      </c>
      <c r="AX36" s="1089" t="n"/>
      <c r="AY36" s="1878">
        <f>AY37+AY38</f>
        <v/>
      </c>
      <c r="AZ36" s="179" t="n"/>
      <c r="BA36" s="2399">
        <f>BA37+BA38</f>
        <v/>
      </c>
      <c r="BB36" s="132" t="n"/>
      <c r="BC36" s="2398">
        <f>BC37+BC38</f>
        <v/>
      </c>
      <c r="BD36" s="1089" t="n"/>
      <c r="BE36" s="1878" t="n"/>
      <c r="BF36" s="179" t="n"/>
      <c r="BG36" s="2399">
        <f>BG37+BG38</f>
        <v/>
      </c>
      <c r="BH36" s="132" t="n"/>
      <c r="BI36" s="2398">
        <f>BI37+BI38</f>
        <v/>
      </c>
      <c r="BJ36" s="1089" t="n"/>
      <c r="BK36" s="984" t="n"/>
      <c r="BL36" s="128" t="n"/>
      <c r="BM36" s="2400">
        <f>BM37+BM38</f>
        <v/>
      </c>
      <c r="BN36" s="175" t="n"/>
      <c r="BO36" s="828" t="n"/>
      <c r="BP36" s="126" t="n"/>
      <c r="BQ36" s="126" t="n"/>
      <c r="BR36" s="175" t="n"/>
      <c r="BS36" s="1" t="n"/>
      <c r="BT36" s="1" t="n"/>
    </row>
    <row r="37">
      <c r="A37" s="355" t="n"/>
      <c r="B37" s="3202" t="inlineStr">
        <is>
          <t>1.2.1</t>
        </is>
      </c>
      <c r="C37" s="1089" t="n"/>
      <c r="D37" s="1489" t="inlineStr">
        <is>
          <t>Научно-исследовательский семинар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75" t="n"/>
      <c r="Z37" s="2060" t="n"/>
      <c r="AA37" s="824" t="n"/>
      <c r="AB37" s="175" t="n"/>
      <c r="AC37" s="2168" t="inlineStr">
        <is>
          <t>1,2,3</t>
        </is>
      </c>
      <c r="AD37" s="132" t="n"/>
      <c r="AE37" s="2564" t="n">
        <v>216</v>
      </c>
      <c r="AF37" s="175" t="n"/>
      <c r="AG37" s="824" t="n"/>
      <c r="AH37" s="126" t="n"/>
      <c r="AI37" s="175" t="n"/>
      <c r="AJ37" s="1233" t="n"/>
      <c r="AK37" s="126" t="n"/>
      <c r="AL37" s="128" t="n"/>
      <c r="AM37" s="1877" t="n"/>
      <c r="AN37" s="179" t="n"/>
      <c r="AO37" s="1877" t="n"/>
      <c r="AP37" s="179" t="n"/>
      <c r="AQ37" s="1877" t="n"/>
      <c r="AR37" s="179" t="n"/>
      <c r="AS37" s="1877" t="n"/>
      <c r="AT37" s="179" t="n"/>
      <c r="AU37" s="2168" t="n"/>
      <c r="AV37" s="132" t="n"/>
      <c r="AW37" s="2392" t="n">
        <v>72</v>
      </c>
      <c r="AX37" s="1089" t="n"/>
      <c r="AY37" s="1877" t="n"/>
      <c r="AZ37" s="179" t="n"/>
      <c r="BA37" s="1877" t="n">
        <v>2</v>
      </c>
      <c r="BB37" s="179" t="n"/>
      <c r="BC37" s="2059" t="n">
        <v>72</v>
      </c>
      <c r="BD37" s="179" t="n"/>
      <c r="BE37" s="1877" t="n"/>
      <c r="BF37" s="179" t="n"/>
      <c r="BG37" s="1877" t="n">
        <v>2</v>
      </c>
      <c r="BH37" s="179" t="n"/>
      <c r="BI37" s="2059" t="n">
        <v>72</v>
      </c>
      <c r="BJ37" s="179" t="n"/>
      <c r="BK37" s="961" t="n"/>
      <c r="BL37" s="128" t="n"/>
      <c r="BM37" s="961" t="n">
        <v>2</v>
      </c>
      <c r="BN37" s="128" t="n"/>
      <c r="BO37" s="828" t="inlineStr">
        <is>
          <t>УК-1,4,5,6</t>
        </is>
      </c>
      <c r="BP37" s="126" t="n"/>
      <c r="BQ37" s="126" t="n"/>
      <c r="BR37" s="175" t="n"/>
      <c r="BS37" s="1" t="n"/>
      <c r="BT37" s="1" t="n"/>
    </row>
    <row r="38">
      <c r="A38" s="355" t="n"/>
      <c r="B38" s="3202" t="inlineStr">
        <is>
          <t>1.2.2</t>
        </is>
      </c>
      <c r="C38" s="1089" t="n"/>
      <c r="D38" s="2915" t="inlineStr">
        <is>
          <t>Информационные технологии в науке и производстве</t>
        </is>
      </c>
      <c r="E38" s="1832" t="n"/>
      <c r="F38" s="1832" t="n"/>
      <c r="G38" s="1832" t="n"/>
      <c r="H38" s="1832" t="n"/>
      <c r="I38" s="1832" t="n"/>
      <c r="J38" s="1832" t="n"/>
      <c r="K38" s="1832" t="n"/>
      <c r="L38" s="1832" t="n"/>
      <c r="M38" s="1832" t="n"/>
      <c r="N38" s="1832" t="n"/>
      <c r="O38" s="1832" t="n"/>
      <c r="P38" s="1832" t="n"/>
      <c r="Q38" s="1832" t="n"/>
      <c r="R38" s="1832" t="n"/>
      <c r="S38" s="1832" t="n"/>
      <c r="T38" s="1832" t="n"/>
      <c r="U38" s="1832" t="n"/>
      <c r="V38" s="1832" t="n"/>
      <c r="W38" s="1832" t="n"/>
      <c r="X38" s="1832" t="n"/>
      <c r="Y38" s="1924" t="n"/>
      <c r="Z38" s="2916" t="n"/>
      <c r="AA38" s="824" t="n">
        <v>1</v>
      </c>
      <c r="AB38" s="175" t="n"/>
      <c r="AC38" s="2168" t="n"/>
      <c r="AD38" s="132" t="n"/>
      <c r="AE38" s="2589" t="n">
        <v>108</v>
      </c>
      <c r="AF38" s="2590" t="n"/>
      <c r="AG38" s="824" t="n">
        <v>52</v>
      </c>
      <c r="AH38" s="126" t="n"/>
      <c r="AI38" s="175" t="n"/>
      <c r="AJ38" s="1233">
        <f>AM38+AO38+AQ38+AS38</f>
        <v/>
      </c>
      <c r="AK38" s="126" t="n"/>
      <c r="AL38" s="128" t="n"/>
      <c r="AM38" s="1877" t="n">
        <v>6</v>
      </c>
      <c r="AN38" s="179" t="n"/>
      <c r="AO38" s="1877" t="n">
        <v>8</v>
      </c>
      <c r="AP38" s="179" t="n"/>
      <c r="AQ38" s="1877" t="n"/>
      <c r="AR38" s="179" t="n"/>
      <c r="AS38" s="1877" t="n"/>
      <c r="AT38" s="179" t="n"/>
      <c r="AU38" s="4557" t="n"/>
      <c r="AV38" s="1924" t="n"/>
      <c r="AW38" s="3211">
        <f>BA38*36</f>
        <v/>
      </c>
      <c r="AX38" s="1893" t="n"/>
      <c r="AY38" s="2111">
        <f>AJ38</f>
        <v/>
      </c>
      <c r="AZ38" s="1059" t="n"/>
      <c r="BA38" s="2111" t="n">
        <v>3</v>
      </c>
      <c r="BB38" s="1059" t="n"/>
      <c r="BC38" s="4558" t="n"/>
      <c r="BD38" s="1059" t="n"/>
      <c r="BE38" s="2111" t="n"/>
      <c r="BF38" s="1059" t="n"/>
      <c r="BG38" s="2111" t="n"/>
      <c r="BH38" s="1059" t="n"/>
      <c r="BI38" s="2565" t="n"/>
      <c r="BJ38" s="179" t="n"/>
      <c r="BK38" s="2111" t="n"/>
      <c r="BL38" s="1059" t="n"/>
      <c r="BM38" s="2111" t="n"/>
      <c r="BN38" s="1059" t="n"/>
      <c r="BO38" s="2407" t="inlineStr">
        <is>
          <t>УК-2,5-7;    УПК-4</t>
        </is>
      </c>
      <c r="BP38" s="191" t="n"/>
      <c r="BQ38" s="191" t="n"/>
      <c r="BR38" s="192" t="n"/>
      <c r="BS38" s="1" t="n"/>
      <c r="BT38" s="1" t="n"/>
    </row>
    <row r="39">
      <c r="A39" s="355" t="n"/>
      <c r="B39" s="2370" t="n">
        <v>2</v>
      </c>
      <c r="C39" s="109" t="n"/>
      <c r="D39" s="4553" t="inlineStr">
        <is>
          <t>Компонент учреждения образования</t>
        </is>
      </c>
      <c r="E39" s="108" t="n"/>
      <c r="F39" s="108" t="n"/>
      <c r="G39" s="108" t="n"/>
      <c r="H39" s="108" t="n"/>
      <c r="I39" s="108" t="n"/>
      <c r="J39" s="108" t="n"/>
      <c r="K39" s="108" t="n"/>
      <c r="L39" s="108" t="n"/>
      <c r="M39" s="108" t="n"/>
      <c r="N39" s="108" t="n"/>
      <c r="O39" s="108" t="n"/>
      <c r="P39" s="108" t="n"/>
      <c r="Q39" s="108" t="n"/>
      <c r="R39" s="108" t="n"/>
      <c r="S39" s="108" t="n"/>
      <c r="T39" s="108" t="n"/>
      <c r="U39" s="108" t="n"/>
      <c r="V39" s="108" t="n"/>
      <c r="W39" s="108" t="n"/>
      <c r="X39" s="108" t="n"/>
      <c r="Y39" s="2687" t="n"/>
      <c r="Z39" s="2553" t="n"/>
      <c r="AA39" s="2758" t="n"/>
      <c r="AB39" s="2687" t="n"/>
      <c r="AC39" s="2759" t="n"/>
      <c r="AD39" s="2687" t="n"/>
      <c r="AE39" s="2373">
        <f>AE40+AE41+AE45+AE48</f>
        <v/>
      </c>
      <c r="AF39" s="148" t="n"/>
      <c r="AG39" s="1479">
        <f>AG40+AG41+AG45+AG48</f>
        <v/>
      </c>
      <c r="AH39" s="108" t="n"/>
      <c r="AI39" s="148" t="n"/>
      <c r="AJ39" s="951">
        <f>AJ40+AJ41+AJ45+AJ48</f>
        <v/>
      </c>
      <c r="AK39" s="108" t="n"/>
      <c r="AL39" s="109" t="n"/>
      <c r="AM39" s="978">
        <f>AM40+AM41+AM45+AM48</f>
        <v/>
      </c>
      <c r="AN39" s="109" t="n"/>
      <c r="AO39" s="978">
        <f>AO40+AO41+AO45+AO48</f>
        <v/>
      </c>
      <c r="AP39" s="109" t="n"/>
      <c r="AQ39" s="978">
        <f>AQ40+AQ41+AQ45+AQ48</f>
        <v/>
      </c>
      <c r="AR39" s="109" t="n"/>
      <c r="AS39" s="978" t="n"/>
      <c r="AT39" s="109" t="n"/>
      <c r="AU39" s="2370" t="n"/>
      <c r="AV39" s="109" t="n"/>
      <c r="AW39" s="951">
        <f>AW40+AW41+AW45+AW48</f>
        <v/>
      </c>
      <c r="AX39" s="109" t="n"/>
      <c r="AY39" s="978">
        <f>AY40+AY41+AY45+AY48</f>
        <v/>
      </c>
      <c r="AZ39" s="109" t="n"/>
      <c r="BA39" s="978">
        <f>BA40+BA41+BA45+BA48</f>
        <v/>
      </c>
      <c r="BB39" s="109" t="n"/>
      <c r="BC39" s="951">
        <f>BC40+BC41+BC45+BC48</f>
        <v/>
      </c>
      <c r="BD39" s="109" t="n"/>
      <c r="BE39" s="978">
        <f>BE40+BE41+BE45+BE48</f>
        <v/>
      </c>
      <c r="BF39" s="109" t="n"/>
      <c r="BG39" s="978">
        <f>BG40+BG41+BG45+BG48</f>
        <v/>
      </c>
      <c r="BH39" s="109" t="n"/>
      <c r="BI39" s="951">
        <f>BI40+BI41+BI45+BI48</f>
        <v/>
      </c>
      <c r="BJ39" s="109" t="n"/>
      <c r="BK39" s="978">
        <f>BK40+BK41+BK45+BK48</f>
        <v/>
      </c>
      <c r="BL39" s="109" t="n"/>
      <c r="BM39" s="978">
        <f>BM40+BM41+BM45+BM48</f>
        <v/>
      </c>
      <c r="BN39" s="109" t="n"/>
      <c r="BO39" s="4559" t="n"/>
      <c r="BP39" s="108" t="n"/>
      <c r="BQ39" s="108" t="n"/>
      <c r="BR39" s="2687" t="n"/>
      <c r="BS39" s="1" t="n"/>
      <c r="BT39" s="1" t="n"/>
    </row>
    <row r="40">
      <c r="A40" s="355" t="n"/>
      <c r="B40" s="2594" t="inlineStr">
        <is>
          <t>2.1</t>
        </is>
      </c>
      <c r="C40" s="124" t="n"/>
      <c r="D40" s="2595" t="inlineStr">
        <is>
          <t>Иностранный язык для делового и профессионального общения</t>
        </is>
      </c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/>
      <c r="R40" s="123" t="n"/>
      <c r="S40" s="123" t="n"/>
      <c r="T40" s="123" t="n"/>
      <c r="U40" s="123" t="n"/>
      <c r="V40" s="123" t="n"/>
      <c r="W40" s="123" t="n"/>
      <c r="X40" s="123" t="n"/>
      <c r="Y40" s="161" t="n"/>
      <c r="Z40" s="415" t="inlineStr">
        <is>
          <t>2022/2023</t>
        </is>
      </c>
      <c r="AA40" s="2596" t="n"/>
      <c r="AB40" s="161" t="n"/>
      <c r="AC40" s="2597" t="n">
        <v>1</v>
      </c>
      <c r="AD40" s="161" t="n"/>
      <c r="AE40" s="2598" t="n">
        <v>108</v>
      </c>
      <c r="AF40" s="161" t="n"/>
      <c r="AG40" s="2599" t="n">
        <v>52</v>
      </c>
      <c r="AH40" s="123" t="n"/>
      <c r="AI40" s="161" t="n"/>
      <c r="AJ40" s="2600" t="n">
        <v>16</v>
      </c>
      <c r="AK40" s="123" t="n"/>
      <c r="AL40" s="124" t="n"/>
      <c r="AM40" s="2601" t="n"/>
      <c r="AN40" s="139" t="n"/>
      <c r="AO40" s="2601" t="n"/>
      <c r="AP40" s="139" t="n"/>
      <c r="AQ40" s="2602" t="n">
        <v>16</v>
      </c>
      <c r="AR40" s="139" t="n"/>
      <c r="AS40" s="2601" t="n"/>
      <c r="AT40" s="139" t="n"/>
      <c r="AU40" s="2603" t="n"/>
      <c r="AV40" s="161" t="n"/>
      <c r="AW40" s="2600" t="n">
        <v>108</v>
      </c>
      <c r="AX40" s="124" t="n"/>
      <c r="AY40" s="2602" t="n">
        <v>16</v>
      </c>
      <c r="AZ40" s="139" t="n"/>
      <c r="BA40" s="2602" t="n">
        <v>3</v>
      </c>
      <c r="BB40" s="139" t="n"/>
      <c r="BC40" s="2604" t="n"/>
      <c r="BD40" s="139" t="n"/>
      <c r="BE40" s="2605" t="n"/>
      <c r="BF40" s="139" t="n"/>
      <c r="BG40" s="2606" t="n"/>
      <c r="BH40" s="124" t="n"/>
      <c r="BI40" s="2604" t="n"/>
      <c r="BJ40" s="139" t="n"/>
      <c r="BK40" s="2605" t="n"/>
      <c r="BL40" s="139" t="n"/>
      <c r="BM40" s="2605" t="n"/>
      <c r="BN40" s="139" t="n"/>
      <c r="BO40" s="4560" t="inlineStr">
        <is>
          <t>УК-3</t>
        </is>
      </c>
      <c r="BP40" s="206" t="n"/>
      <c r="BQ40" s="206" t="n"/>
      <c r="BR40" s="207" t="n"/>
      <c r="BS40" s="1" t="n"/>
      <c r="BT40" s="1" t="n"/>
    </row>
    <row r="41">
      <c r="A41" s="355" t="n"/>
      <c r="B41" s="3207" t="inlineStr">
        <is>
          <t>2.2</t>
        </is>
      </c>
      <c r="C41" s="1089" t="n"/>
      <c r="D41" s="2911" t="inlineStr">
        <is>
          <t>Модуль "Производство полимерных композиционных материалов"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75" t="n"/>
      <c r="Z41" s="2067" t="n"/>
      <c r="AA41" s="1312" t="n"/>
      <c r="AB41" s="175" t="n"/>
      <c r="AC41" s="2583" t="n"/>
      <c r="AD41" s="132" t="n"/>
      <c r="AE41" s="2584">
        <f>AE42+AE43+AE44</f>
        <v/>
      </c>
      <c r="AF41" s="175" t="n"/>
      <c r="AG41" s="1312">
        <f>AG42+AG43+AG44</f>
        <v/>
      </c>
      <c r="AH41" s="126" t="n"/>
      <c r="AI41" s="175" t="n"/>
      <c r="AJ41" s="1249">
        <f>AJ42+AJ43+AJ44</f>
        <v/>
      </c>
      <c r="AK41" s="126" t="n"/>
      <c r="AL41" s="128" t="n"/>
      <c r="AM41" s="1878">
        <f>AM42+AM43+AM44</f>
        <v/>
      </c>
      <c r="AN41" s="179" t="n"/>
      <c r="AO41" s="1878">
        <f>AO42+AO43+AO44</f>
        <v/>
      </c>
      <c r="AP41" s="179" t="n"/>
      <c r="AQ41" s="1878" t="n"/>
      <c r="AR41" s="179" t="n"/>
      <c r="AS41" s="1878" t="n"/>
      <c r="AT41" s="179" t="n"/>
      <c r="AU41" s="2066" t="n"/>
      <c r="AV41" s="179" t="n"/>
      <c r="AW41" s="2585">
        <f>AW42+AW43+AW44</f>
        <v/>
      </c>
      <c r="AX41" s="179" t="n"/>
      <c r="AY41" s="1878">
        <f>AY42+AY43+AY44</f>
        <v/>
      </c>
      <c r="AZ41" s="179" t="n"/>
      <c r="BA41" s="1878">
        <f>BA42+BA43+BA44</f>
        <v/>
      </c>
      <c r="BB41" s="179" t="n"/>
      <c r="BC41" s="2585">
        <f>BC42+BC43+BC44</f>
        <v/>
      </c>
      <c r="BD41" s="179" t="n"/>
      <c r="BE41" s="1878">
        <f>BE42+BE43+BE44</f>
        <v/>
      </c>
      <c r="BF41" s="179" t="n"/>
      <c r="BG41" s="1878">
        <f>BG42+BG43+BG44</f>
        <v/>
      </c>
      <c r="BH41" s="179" t="n"/>
      <c r="BI41" s="2585">
        <f>BI42+BI43+BI44</f>
        <v/>
      </c>
      <c r="BJ41" s="179" t="n"/>
      <c r="BK41" s="1878">
        <f>BK42+BK43+BK44</f>
        <v/>
      </c>
      <c r="BL41" s="179" t="n"/>
      <c r="BM41" s="1878">
        <f>BM42+BM43+BM44</f>
        <v/>
      </c>
      <c r="BN41" s="179" t="n"/>
      <c r="BO41" s="828" t="n"/>
      <c r="BP41" s="126" t="n"/>
      <c r="BQ41" s="126" t="n"/>
      <c r="BR41" s="175" t="n"/>
      <c r="BS41" s="1" t="n"/>
      <c r="BT41" s="1" t="n"/>
    </row>
    <row r="42">
      <c r="A42" s="355" t="n"/>
      <c r="B42" s="3203" t="inlineStr">
        <is>
          <t>2.2.1</t>
        </is>
      </c>
      <c r="C42" s="1089" t="n"/>
      <c r="D42" s="2905" t="inlineStr">
        <is>
          <t>Получение полимерных композиционных материалов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75" t="n"/>
      <c r="Z42" s="401" t="inlineStr">
        <is>
          <t xml:space="preserve">2047/2024
</t>
        </is>
      </c>
      <c r="AA42" s="2572" t="n"/>
      <c r="AB42" s="175" t="n"/>
      <c r="AC42" s="2570" t="n">
        <v>1</v>
      </c>
      <c r="AD42" s="132" t="n"/>
      <c r="AE42" s="2571" t="n">
        <v>98</v>
      </c>
      <c r="AF42" s="175" t="n"/>
      <c r="AG42" s="2572" t="n">
        <v>42</v>
      </c>
      <c r="AH42" s="126" t="n"/>
      <c r="AI42" s="175" t="n"/>
      <c r="AJ42" s="2773">
        <f>AM42+AO42+AQ42+AS42</f>
        <v/>
      </c>
      <c r="AK42" s="126" t="n"/>
      <c r="AL42" s="128" t="n"/>
      <c r="AM42" s="2574" t="n">
        <v>6</v>
      </c>
      <c r="AN42" s="179" t="n"/>
      <c r="AO42" s="2574" t="n">
        <v>4</v>
      </c>
      <c r="AP42" s="179" t="n"/>
      <c r="AQ42" s="2574" t="n"/>
      <c r="AR42" s="179" t="n"/>
      <c r="AS42" s="2574" t="n"/>
      <c r="AT42" s="179" t="n"/>
      <c r="AU42" s="2572" t="n"/>
      <c r="AV42" s="175" t="n"/>
      <c r="AW42" s="2610">
        <f>AE42</f>
        <v/>
      </c>
      <c r="AX42" s="179" t="n"/>
      <c r="AY42" s="2574">
        <f>AJ42</f>
        <v/>
      </c>
      <c r="AZ42" s="179" t="n"/>
      <c r="BA42" s="2574" t="n">
        <v>3</v>
      </c>
      <c r="BB42" s="179" t="n"/>
      <c r="BC42" s="2573" t="n"/>
      <c r="BD42" s="179" t="n"/>
      <c r="BE42" s="2574" t="n"/>
      <c r="BF42" s="179" t="n"/>
      <c r="BG42" s="2574" t="n"/>
      <c r="BH42" s="179" t="n"/>
      <c r="BI42" s="2573" t="n"/>
      <c r="BJ42" s="179" t="n"/>
      <c r="BK42" s="2574" t="n"/>
      <c r="BL42" s="179" t="n"/>
      <c r="BM42" s="2574" t="n"/>
      <c r="BN42" s="179" t="n"/>
      <c r="BO42" s="2949" t="inlineStr">
        <is>
          <t>СК-1</t>
        </is>
      </c>
      <c r="BP42" s="126" t="n"/>
      <c r="BQ42" s="126" t="n"/>
      <c r="BR42" s="175" t="n"/>
      <c r="BS42" s="1" t="n"/>
      <c r="BT42" s="1" t="n"/>
    </row>
    <row r="43">
      <c r="A43" s="355" t="n"/>
      <c r="B43" s="3202" t="inlineStr">
        <is>
          <t>2.2.2</t>
        </is>
      </c>
      <c r="C43" s="1089" t="n"/>
      <c r="D43" s="1489" t="inlineStr">
        <is>
          <t>Технология получения изделий из композиционных материалов</t>
        </is>
      </c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75" t="n"/>
      <c r="Z43" s="2060" t="n"/>
      <c r="AA43" s="824" t="n">
        <v>2</v>
      </c>
      <c r="AB43" s="175" t="n"/>
      <c r="AC43" s="2168" t="n"/>
      <c r="AD43" s="132" t="n"/>
      <c r="AE43" s="2564" t="n">
        <v>108</v>
      </c>
      <c r="AF43" s="175" t="n"/>
      <c r="AG43" s="824" t="n">
        <v>42</v>
      </c>
      <c r="AH43" s="126" t="n"/>
      <c r="AI43" s="175" t="n"/>
      <c r="AJ43" s="1233">
        <f>AM43+AO43+AQ43+AS43</f>
        <v/>
      </c>
      <c r="AK43" s="126" t="n"/>
      <c r="AL43" s="128" t="n"/>
      <c r="AM43" s="1877" t="n">
        <v>6</v>
      </c>
      <c r="AN43" s="179" t="n"/>
      <c r="AO43" s="1877" t="n">
        <v>4</v>
      </c>
      <c r="AP43" s="179" t="n"/>
      <c r="AQ43" s="1877" t="n"/>
      <c r="AR43" s="179" t="n"/>
      <c r="AS43" s="1877" t="n"/>
      <c r="AT43" s="179" t="n"/>
      <c r="AU43" s="824" t="n"/>
      <c r="AV43" s="175" t="n"/>
      <c r="AW43" s="2565" t="n"/>
      <c r="AX43" s="179" t="n"/>
      <c r="AY43" s="1877" t="n"/>
      <c r="AZ43" s="179" t="n"/>
      <c r="BA43" s="1877" t="n"/>
      <c r="BB43" s="179" t="n"/>
      <c r="BC43" s="2565" t="n">
        <v>108</v>
      </c>
      <c r="BD43" s="179" t="n"/>
      <c r="BE43" s="1877">
        <f>AJ43</f>
        <v/>
      </c>
      <c r="BF43" s="179" t="n"/>
      <c r="BG43" s="1877" t="n">
        <v>3</v>
      </c>
      <c r="BH43" s="179" t="n"/>
      <c r="BI43" s="2565" t="n"/>
      <c r="BJ43" s="179" t="n"/>
      <c r="BK43" s="1877" t="n"/>
      <c r="BL43" s="179" t="n"/>
      <c r="BM43" s="1877" t="n"/>
      <c r="BN43" s="179" t="n"/>
      <c r="BO43" s="828" t="inlineStr">
        <is>
          <t>СК-2</t>
        </is>
      </c>
      <c r="BP43" s="126" t="n"/>
      <c r="BQ43" s="126" t="n"/>
      <c r="BR43" s="175" t="n"/>
      <c r="BS43" s="1" t="n"/>
      <c r="BT43" s="1" t="n"/>
    </row>
    <row r="44">
      <c r="A44" s="355" t="n"/>
      <c r="B44" s="3203" t="inlineStr">
        <is>
          <t>2.2.3</t>
        </is>
      </c>
      <c r="C44" s="1089" t="n"/>
      <c r="D44" s="2905" t="inlineStr">
        <is>
          <t>Функциональные наноматериалы и полимерные нанокомпозиты</t>
        </is>
      </c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75" t="n"/>
      <c r="Z44" s="401" t="inlineStr">
        <is>
          <t>2026.1/2023</t>
        </is>
      </c>
      <c r="AA44" s="2572" t="n"/>
      <c r="AB44" s="175" t="n"/>
      <c r="AC44" s="2570" t="n">
        <v>3</v>
      </c>
      <c r="AD44" s="132" t="n"/>
      <c r="AE44" s="2571" t="n">
        <v>98</v>
      </c>
      <c r="AF44" s="175" t="n"/>
      <c r="AG44" s="2572" t="n">
        <v>44</v>
      </c>
      <c r="AH44" s="126" t="n"/>
      <c r="AI44" s="175" t="n"/>
      <c r="AJ44" s="2773">
        <f>AM44+AO44+AQ44+AS44</f>
        <v/>
      </c>
      <c r="AK44" s="126" t="n"/>
      <c r="AL44" s="128" t="n"/>
      <c r="AM44" s="2574" t="n">
        <v>6</v>
      </c>
      <c r="AN44" s="179" t="n"/>
      <c r="AO44" s="2574" t="n">
        <v>6</v>
      </c>
      <c r="AP44" s="179" t="n"/>
      <c r="AQ44" s="2574" t="n"/>
      <c r="AR44" s="179" t="n"/>
      <c r="AS44" s="2574" t="n"/>
      <c r="AT44" s="179" t="n"/>
      <c r="AU44" s="2572" t="n"/>
      <c r="AV44" s="175" t="n"/>
      <c r="AW44" s="2573" t="n"/>
      <c r="AX44" s="179" t="n"/>
      <c r="AY44" s="2574" t="n"/>
      <c r="AZ44" s="179" t="n"/>
      <c r="BA44" s="2574" t="n"/>
      <c r="BB44" s="179" t="n"/>
      <c r="BC44" s="2573" t="n"/>
      <c r="BD44" s="179" t="n"/>
      <c r="BE44" s="2574" t="n"/>
      <c r="BF44" s="179" t="n"/>
      <c r="BG44" s="2574" t="n"/>
      <c r="BH44" s="179" t="n"/>
      <c r="BI44" s="2610">
        <f>AE44</f>
        <v/>
      </c>
      <c r="BJ44" s="179" t="n"/>
      <c r="BK44" s="2574">
        <f>AJ44</f>
        <v/>
      </c>
      <c r="BL44" s="179" t="n"/>
      <c r="BM44" s="2574" t="n">
        <v>3</v>
      </c>
      <c r="BN44" s="179" t="n"/>
      <c r="BO44" s="2949" t="inlineStr">
        <is>
          <t>СК-3</t>
        </is>
      </c>
      <c r="BP44" s="126" t="n"/>
      <c r="BQ44" s="126" t="n"/>
      <c r="BR44" s="175" t="n"/>
      <c r="BS44" s="1" t="n"/>
      <c r="BT44" s="1" t="n"/>
    </row>
    <row r="45">
      <c r="A45" s="355" t="n"/>
      <c r="B45" s="3207" t="inlineStr">
        <is>
          <t>2.3</t>
        </is>
      </c>
      <c r="C45" s="1089" t="n"/>
      <c r="D45" s="2911" t="inlineStr">
        <is>
          <t>Модуль "Теория химико-технологических процессов"</t>
        </is>
      </c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75" t="n"/>
      <c r="Z45" s="2067" t="n"/>
      <c r="AA45" s="1312" t="n"/>
      <c r="AB45" s="175" t="n"/>
      <c r="AC45" s="2583" t="n"/>
      <c r="AD45" s="132" t="n"/>
      <c r="AE45" s="2584" t="n">
        <v>216</v>
      </c>
      <c r="AF45" s="175" t="n"/>
      <c r="AG45" s="1312">
        <f>AG46+AG47</f>
        <v/>
      </c>
      <c r="AH45" s="126" t="n"/>
      <c r="AI45" s="175" t="n"/>
      <c r="AJ45" s="1249">
        <f>AJ46+AJ47</f>
        <v/>
      </c>
      <c r="AK45" s="126" t="n"/>
      <c r="AL45" s="128" t="n"/>
      <c r="AM45" s="1878">
        <f>AM46+AM47</f>
        <v/>
      </c>
      <c r="AN45" s="179" t="n"/>
      <c r="AO45" s="1878">
        <f>AO46+AO47</f>
        <v/>
      </c>
      <c r="AP45" s="179" t="n"/>
      <c r="AQ45" s="1878">
        <f>AQ46+AQ47</f>
        <v/>
      </c>
      <c r="AR45" s="179" t="n"/>
      <c r="AS45" s="1878" t="n"/>
      <c r="AT45" s="179" t="n"/>
      <c r="AU45" s="2066" t="n"/>
      <c r="AV45" s="179" t="n"/>
      <c r="AW45" s="2585">
        <f>AW46+AW47</f>
        <v/>
      </c>
      <c r="AX45" s="179" t="n"/>
      <c r="AY45" s="1878">
        <f>AY46+AY47</f>
        <v/>
      </c>
      <c r="AZ45" s="179" t="n"/>
      <c r="BA45" s="1878">
        <f>BA46+BA47</f>
        <v/>
      </c>
      <c r="BB45" s="179" t="n"/>
      <c r="BC45" s="2611">
        <f>BC46+BC47</f>
        <v/>
      </c>
      <c r="BD45" s="179" t="n"/>
      <c r="BE45" s="1878">
        <f>BE46+BE47</f>
        <v/>
      </c>
      <c r="BF45" s="179" t="n"/>
      <c r="BG45" s="984">
        <f>BG46+BG47</f>
        <v/>
      </c>
      <c r="BH45" s="128" t="n"/>
      <c r="BI45" s="2585" t="n"/>
      <c r="BJ45" s="179" t="n"/>
      <c r="BK45" s="1878" t="n"/>
      <c r="BL45" s="179" t="n"/>
      <c r="BM45" s="1878" t="n"/>
      <c r="BN45" s="179" t="n"/>
      <c r="BO45" s="828" t="n"/>
      <c r="BP45" s="126" t="n"/>
      <c r="BQ45" s="126" t="n"/>
      <c r="BR45" s="175" t="n"/>
      <c r="BS45" s="1" t="n"/>
      <c r="BT45" s="1" t="n"/>
    </row>
    <row r="46">
      <c r="A46" s="355" t="n"/>
      <c r="B46" s="3203" t="inlineStr">
        <is>
          <t>2.3.1</t>
        </is>
      </c>
      <c r="C46" s="1089" t="n"/>
      <c r="D46" s="2905" t="inlineStr">
        <is>
          <t>Физико-химические методы исследования полимерных композиционных материалов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75" t="n"/>
      <c r="Z46" s="401" t="inlineStr">
        <is>
          <t>2048.1/2024</t>
        </is>
      </c>
      <c r="AA46" s="2572" t="n"/>
      <c r="AB46" s="175" t="n"/>
      <c r="AC46" s="2570" t="n">
        <v>1</v>
      </c>
      <c r="AD46" s="132" t="n"/>
      <c r="AE46" s="2571" t="n">
        <v>108</v>
      </c>
      <c r="AF46" s="175" t="n"/>
      <c r="AG46" s="2572" t="n">
        <v>44</v>
      </c>
      <c r="AH46" s="126" t="n"/>
      <c r="AI46" s="175" t="n"/>
      <c r="AJ46" s="2773">
        <f>AM46+AO46+AQ46+AS46</f>
        <v/>
      </c>
      <c r="AK46" s="126" t="n"/>
      <c r="AL46" s="128" t="n"/>
      <c r="AM46" s="2574" t="n">
        <v>6</v>
      </c>
      <c r="AN46" s="179" t="n"/>
      <c r="AO46" s="2574" t="n"/>
      <c r="AP46" s="179" t="n"/>
      <c r="AQ46" s="2574" t="n">
        <v>6</v>
      </c>
      <c r="AR46" s="179" t="n"/>
      <c r="AS46" s="2574" t="n"/>
      <c r="AT46" s="179" t="n"/>
      <c r="AU46" s="2572" t="n"/>
      <c r="AV46" s="175" t="n"/>
      <c r="AW46" s="2610">
        <f>AE46</f>
        <v/>
      </c>
      <c r="AX46" s="179" t="n"/>
      <c r="AY46" s="2574">
        <f>AJ46</f>
        <v/>
      </c>
      <c r="AZ46" s="179" t="n"/>
      <c r="BA46" s="2574" t="n">
        <v>3</v>
      </c>
      <c r="BB46" s="179" t="n"/>
      <c r="BC46" s="2610" t="n"/>
      <c r="BD46" s="179" t="n"/>
      <c r="BE46" s="2574" t="n"/>
      <c r="BF46" s="179" t="n"/>
      <c r="BG46" s="2574" t="n"/>
      <c r="BH46" s="179" t="n"/>
      <c r="BI46" s="2573" t="n"/>
      <c r="BJ46" s="179" t="n"/>
      <c r="BK46" s="2574" t="n"/>
      <c r="BL46" s="179" t="n"/>
      <c r="BM46" s="2574" t="n"/>
      <c r="BN46" s="179" t="n"/>
      <c r="BO46" s="2949" t="inlineStr">
        <is>
          <t>СК-4</t>
        </is>
      </c>
      <c r="BP46" s="126" t="n"/>
      <c r="BQ46" s="126" t="n"/>
      <c r="BR46" s="175" t="n"/>
      <c r="BS46" s="1" t="n"/>
      <c r="BT46" s="1" t="n"/>
    </row>
    <row r="47">
      <c r="A47" s="355" t="n"/>
      <c r="B47" s="3203" t="inlineStr">
        <is>
          <t>2.3.2</t>
        </is>
      </c>
      <c r="C47" s="1089" t="n"/>
      <c r="D47" s="2905" t="inlineStr">
        <is>
          <t>Межфазные явления в полимерных композиционных материалах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75" t="n"/>
      <c r="Z47" s="401" t="inlineStr">
        <is>
          <t>2031.1/2024</t>
        </is>
      </c>
      <c r="AA47" s="2572" t="n">
        <v>2</v>
      </c>
      <c r="AB47" s="175" t="n"/>
      <c r="AC47" s="2570" t="n"/>
      <c r="AD47" s="132" t="n"/>
      <c r="AE47" s="2571" t="n">
        <v>108</v>
      </c>
      <c r="AF47" s="175" t="n"/>
      <c r="AG47" s="2572" t="n">
        <v>44</v>
      </c>
      <c r="AH47" s="126" t="n"/>
      <c r="AI47" s="175" t="n"/>
      <c r="AJ47" s="2773">
        <f>AM47+AO47+AQ47+AS47</f>
        <v/>
      </c>
      <c r="AK47" s="126" t="n"/>
      <c r="AL47" s="128" t="n"/>
      <c r="AM47" s="2574" t="n">
        <v>6</v>
      </c>
      <c r="AN47" s="179" t="n"/>
      <c r="AO47" s="2574" t="n">
        <v>6</v>
      </c>
      <c r="AP47" s="179" t="n"/>
      <c r="AQ47" s="2574" t="n"/>
      <c r="AR47" s="179" t="n"/>
      <c r="AS47" s="2574" t="n"/>
      <c r="AT47" s="179" t="n"/>
      <c r="AU47" s="2572" t="n"/>
      <c r="AV47" s="175" t="n"/>
      <c r="AW47" s="2610" t="n"/>
      <c r="AX47" s="179" t="n"/>
      <c r="AY47" s="2574" t="n"/>
      <c r="AZ47" s="179" t="n"/>
      <c r="BA47" s="2574" t="n"/>
      <c r="BB47" s="179" t="n"/>
      <c r="BC47" s="2610">
        <f>AE47</f>
        <v/>
      </c>
      <c r="BD47" s="179" t="n"/>
      <c r="BE47" s="2574">
        <f>AJ47</f>
        <v/>
      </c>
      <c r="BF47" s="179" t="n"/>
      <c r="BG47" s="2574" t="n">
        <v>3</v>
      </c>
      <c r="BH47" s="179" t="n"/>
      <c r="BI47" s="2573" t="n"/>
      <c r="BJ47" s="179" t="n"/>
      <c r="BK47" s="2574" t="n"/>
      <c r="BL47" s="179" t="n"/>
      <c r="BM47" s="2574" t="n"/>
      <c r="BN47" s="179" t="n"/>
      <c r="BO47" s="2949" t="inlineStr">
        <is>
          <t>СК-5</t>
        </is>
      </c>
      <c r="BP47" s="126" t="n"/>
      <c r="BQ47" s="126" t="n"/>
      <c r="BR47" s="175" t="n"/>
      <c r="BS47" s="1" t="n"/>
      <c r="BT47" s="1" t="n"/>
    </row>
    <row r="48">
      <c r="A48" s="355" t="n"/>
      <c r="B48" s="3207" t="inlineStr">
        <is>
          <t>2.4</t>
        </is>
      </c>
      <c r="C48" s="1089" t="n"/>
      <c r="D48" s="2911" t="inlineStr">
        <is>
          <t>Модуль "Проектирование современных химических производств"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75" t="n"/>
      <c r="Z48" s="2067" t="n"/>
      <c r="AA48" s="1312" t="n"/>
      <c r="AB48" s="175" t="n"/>
      <c r="AC48" s="2583" t="n"/>
      <c r="AD48" s="132" t="n"/>
      <c r="AE48" s="2584">
        <f>AE49+AE50+AE51</f>
        <v/>
      </c>
      <c r="AF48" s="175" t="n"/>
      <c r="AG48" s="1312">
        <f>AG49+AG50+AG51</f>
        <v/>
      </c>
      <c r="AH48" s="126" t="n"/>
      <c r="AI48" s="175" t="n"/>
      <c r="AJ48" s="1249">
        <f>AJ49+AJ50+AJ51</f>
        <v/>
      </c>
      <c r="AK48" s="126" t="n"/>
      <c r="AL48" s="128" t="n"/>
      <c r="AM48" s="1878">
        <f>AM49+AM50+AM51</f>
        <v/>
      </c>
      <c r="AN48" s="179" t="n"/>
      <c r="AO48" s="1878">
        <f>AO49+AO50+AO51</f>
        <v/>
      </c>
      <c r="AP48" s="179" t="n"/>
      <c r="AQ48" s="1878" t="n"/>
      <c r="AR48" s="179" t="n"/>
      <c r="AS48" s="1878" t="n"/>
      <c r="AT48" s="179" t="n"/>
      <c r="AU48" s="2066" t="n"/>
      <c r="AV48" s="179" t="n"/>
      <c r="AW48" s="2585" t="n"/>
      <c r="AX48" s="179" t="n"/>
      <c r="AY48" s="1878" t="n"/>
      <c r="AZ48" s="179" t="n"/>
      <c r="BA48" s="1878" t="n"/>
      <c r="BB48" s="179" t="n"/>
      <c r="BC48" s="2585">
        <f>BC49+BC50+BC51</f>
        <v/>
      </c>
      <c r="BD48" s="179" t="n"/>
      <c r="BE48" s="1878">
        <f>BE49+BE50+BE51</f>
        <v/>
      </c>
      <c r="BF48" s="179" t="n"/>
      <c r="BG48" s="1878">
        <f>BG49+BG50+BG51</f>
        <v/>
      </c>
      <c r="BH48" s="179" t="n"/>
      <c r="BI48" s="2585">
        <f>BI49+BI50+BI51</f>
        <v/>
      </c>
      <c r="BJ48" s="179" t="n"/>
      <c r="BK48" s="1878">
        <f>BK49+BK50+BK51</f>
        <v/>
      </c>
      <c r="BL48" s="179" t="n"/>
      <c r="BM48" s="1878">
        <f>BM49+BM50+BM51</f>
        <v/>
      </c>
      <c r="BN48" s="179" t="n"/>
      <c r="BO48" s="927" t="n"/>
      <c r="BP48" s="126" t="n"/>
      <c r="BQ48" s="126" t="n"/>
      <c r="BR48" s="175" t="n"/>
      <c r="BS48" s="1" t="n"/>
      <c r="BT48" s="1" t="n"/>
    </row>
    <row r="49">
      <c r="A49" s="355" t="n"/>
      <c r="B49" s="3202" t="inlineStr">
        <is>
          <t>2.4.1</t>
        </is>
      </c>
      <c r="C49" s="1089" t="n"/>
      <c r="D49" s="1489" t="inlineStr">
        <is>
          <t>Проектирование химических производств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75" t="n"/>
      <c r="Z49" s="2060" t="n"/>
      <c r="AA49" s="824" t="n"/>
      <c r="AB49" s="175" t="n"/>
      <c r="AC49" s="2168" t="n">
        <v>3</v>
      </c>
      <c r="AD49" s="132" t="n"/>
      <c r="AE49" s="2564" t="n">
        <v>94</v>
      </c>
      <c r="AF49" s="175" t="n"/>
      <c r="AG49" s="824" t="n">
        <v>42</v>
      </c>
      <c r="AH49" s="126" t="n"/>
      <c r="AI49" s="175" t="n"/>
      <c r="AJ49" s="1233">
        <f>AM49+AO49+AQ49+AS49</f>
        <v/>
      </c>
      <c r="AK49" s="126" t="n"/>
      <c r="AL49" s="128" t="n"/>
      <c r="AM49" s="1877" t="n">
        <v>6</v>
      </c>
      <c r="AN49" s="179" t="n"/>
      <c r="AO49" s="1877" t="n">
        <v>4</v>
      </c>
      <c r="AP49" s="179" t="n"/>
      <c r="AQ49" s="1877" t="n"/>
      <c r="AR49" s="179" t="n"/>
      <c r="AS49" s="2612" t="n"/>
      <c r="AT49" s="131" t="n"/>
      <c r="AU49" s="824" t="n"/>
      <c r="AV49" s="175" t="n"/>
      <c r="AW49" s="2565" t="n"/>
      <c r="AX49" s="179" t="n"/>
      <c r="AY49" s="1877" t="n"/>
      <c r="AZ49" s="179" t="n"/>
      <c r="BA49" s="2415" t="n"/>
      <c r="BB49" s="132" t="n"/>
      <c r="BC49" s="2565" t="n"/>
      <c r="BD49" s="179" t="n"/>
      <c r="BE49" s="1877" t="n"/>
      <c r="BF49" s="179" t="n"/>
      <c r="BG49" s="2415" t="n"/>
      <c r="BH49" s="132" t="n"/>
      <c r="BI49" s="2609">
        <f>AE49</f>
        <v/>
      </c>
      <c r="BJ49" s="179" t="n"/>
      <c r="BK49" s="1877">
        <f>AJ49</f>
        <v/>
      </c>
      <c r="BL49" s="179" t="n"/>
      <c r="BM49" s="2612" t="n">
        <v>3</v>
      </c>
      <c r="BN49" s="131" t="n"/>
      <c r="BO49" s="828" t="inlineStr">
        <is>
          <t>СК-6,7</t>
        </is>
      </c>
      <c r="BP49" s="126" t="n"/>
      <c r="BQ49" s="126" t="n"/>
      <c r="BR49" s="175" t="n"/>
      <c r="BS49" s="1" t="n"/>
      <c r="BT49" s="1" t="n"/>
    </row>
    <row r="50">
      <c r="A50" s="355" t="n"/>
      <c r="B50" s="3202" t="inlineStr">
        <is>
          <t>2.4.2</t>
        </is>
      </c>
      <c r="C50" s="1089" t="n"/>
      <c r="D50" s="1489" t="inlineStr">
        <is>
          <t>CAD/CAE-системы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75" t="n"/>
      <c r="Z50" s="2060" t="n"/>
      <c r="AA50" s="824" t="n">
        <v>2</v>
      </c>
      <c r="AB50" s="175" t="n"/>
      <c r="AC50" s="2168" t="n"/>
      <c r="AD50" s="132" t="n"/>
      <c r="AE50" s="2564" t="n">
        <v>98</v>
      </c>
      <c r="AF50" s="175" t="n"/>
      <c r="AG50" s="824" t="n">
        <v>44</v>
      </c>
      <c r="AH50" s="126" t="n"/>
      <c r="AI50" s="175" t="n"/>
      <c r="AJ50" s="1233">
        <f>AM50+AO50+AQ50+AS50</f>
        <v/>
      </c>
      <c r="AK50" s="126" t="n"/>
      <c r="AL50" s="128" t="n"/>
      <c r="AM50" s="1877" t="n">
        <v>6</v>
      </c>
      <c r="AN50" s="179" t="n"/>
      <c r="AO50" s="1877" t="n">
        <v>6</v>
      </c>
      <c r="AP50" s="179" t="n"/>
      <c r="AQ50" s="1877" t="n"/>
      <c r="AR50" s="179" t="n"/>
      <c r="AS50" s="1877" t="n"/>
      <c r="AT50" s="179" t="n"/>
      <c r="AU50" s="824" t="n"/>
      <c r="AV50" s="175" t="n"/>
      <c r="AW50" s="2565" t="n"/>
      <c r="AX50" s="179" t="n"/>
      <c r="AY50" s="1877" t="n"/>
      <c r="AZ50" s="179" t="n"/>
      <c r="BA50" s="1877" t="n"/>
      <c r="BB50" s="179" t="n"/>
      <c r="BC50" s="2609">
        <f>AE50</f>
        <v/>
      </c>
      <c r="BD50" s="179" t="n"/>
      <c r="BE50" s="1877">
        <f>AJ50</f>
        <v/>
      </c>
      <c r="BF50" s="179" t="n"/>
      <c r="BG50" s="1877" t="n">
        <v>3</v>
      </c>
      <c r="BH50" s="179" t="n"/>
      <c r="BI50" s="2565" t="n"/>
      <c r="BJ50" s="179" t="n"/>
      <c r="BK50" s="1877" t="n"/>
      <c r="BL50" s="179" t="n"/>
      <c r="BM50" s="1877" t="n"/>
      <c r="BN50" s="179" t="n"/>
      <c r="BO50" s="828" t="inlineStr">
        <is>
          <t>СК-8,9</t>
        </is>
      </c>
      <c r="BP50" s="126" t="n"/>
      <c r="BQ50" s="126" t="n"/>
      <c r="BR50" s="175" t="n"/>
      <c r="BS50" s="1" t="n"/>
      <c r="BT50" s="1" t="n"/>
    </row>
    <row r="51">
      <c r="A51" s="355" t="n"/>
      <c r="B51" s="3202" t="inlineStr">
        <is>
          <t>2.4.3</t>
        </is>
      </c>
      <c r="C51" s="1089" t="n"/>
      <c r="D51" s="1489" t="inlineStr">
        <is>
          <t>Методы защиты материалов и оборудования  химических производств от коррозии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75" t="n"/>
      <c r="Z51" s="2060" t="n"/>
      <c r="AA51" s="824" t="n">
        <v>3</v>
      </c>
      <c r="AB51" s="175" t="n"/>
      <c r="AC51" s="2583" t="n"/>
      <c r="AD51" s="132" t="n"/>
      <c r="AE51" s="2564" t="n">
        <v>98</v>
      </c>
      <c r="AF51" s="175" t="n"/>
      <c r="AG51" s="824" t="n">
        <v>44</v>
      </c>
      <c r="AH51" s="126" t="n"/>
      <c r="AI51" s="175" t="n"/>
      <c r="AJ51" s="1233">
        <f>AM51+AO51+AQ51+AS51</f>
        <v/>
      </c>
      <c r="AK51" s="126" t="n"/>
      <c r="AL51" s="128" t="n"/>
      <c r="AM51" s="1877" t="n">
        <v>6</v>
      </c>
      <c r="AN51" s="179" t="n"/>
      <c r="AO51" s="1877" t="n">
        <v>6</v>
      </c>
      <c r="AP51" s="179" t="n"/>
      <c r="AQ51" s="1878" t="n"/>
      <c r="AR51" s="179" t="n"/>
      <c r="AS51" s="1878" t="n"/>
      <c r="AT51" s="179" t="n"/>
      <c r="AU51" s="1312" t="n"/>
      <c r="AV51" s="175" t="n"/>
      <c r="AW51" s="2585" t="n"/>
      <c r="AX51" s="179" t="n"/>
      <c r="AY51" s="1877" t="n"/>
      <c r="AZ51" s="179" t="n"/>
      <c r="BA51" s="1877" t="n"/>
      <c r="BB51" s="179" t="n"/>
      <c r="BC51" s="2565" t="n"/>
      <c r="BD51" s="179" t="n"/>
      <c r="BE51" s="1877" t="n"/>
      <c r="BF51" s="179" t="n"/>
      <c r="BG51" s="1877" t="n"/>
      <c r="BH51" s="179" t="n"/>
      <c r="BI51" s="2609">
        <f>AE51</f>
        <v/>
      </c>
      <c r="BJ51" s="179" t="n"/>
      <c r="BK51" s="1877">
        <f>AJ51</f>
        <v/>
      </c>
      <c r="BL51" s="179" t="n"/>
      <c r="BM51" s="1877" t="n">
        <v>3</v>
      </c>
      <c r="BN51" s="179" t="n"/>
      <c r="BO51" s="828" t="inlineStr">
        <is>
          <t>СК-10</t>
        </is>
      </c>
      <c r="BP51" s="126" t="n"/>
      <c r="BQ51" s="126" t="n"/>
      <c r="BR51" s="175" t="n"/>
      <c r="BS51" s="1" t="n"/>
      <c r="BT51" s="1" t="n"/>
    </row>
    <row r="52">
      <c r="A52" s="435" t="n"/>
      <c r="B52" s="3207" t="inlineStr">
        <is>
          <t>2.5</t>
        </is>
      </c>
      <c r="C52" s="1089" t="n"/>
      <c r="D52" s="2063" t="inlineStr">
        <is>
          <t>Дополнительные виды обучения</t>
        </is>
      </c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1" t="n"/>
      <c r="X52" s="131" t="n"/>
      <c r="Y52" s="132" t="n"/>
      <c r="Z52" s="2067" t="n"/>
      <c r="AA52" s="1385" t="n"/>
      <c r="AB52" s="175" t="n"/>
      <c r="AC52" s="2613" t="n"/>
      <c r="AD52" s="132" t="n"/>
      <c r="AE52" s="853" t="inlineStr">
        <is>
          <t>/</t>
        </is>
      </c>
      <c r="AF52" s="2620" t="n">
        <v>338</v>
      </c>
      <c r="AG52" s="853" t="inlineStr">
        <is>
          <t>/</t>
        </is>
      </c>
      <c r="AH52" s="1311" t="n">
        <v>218</v>
      </c>
      <c r="AI52" s="175" t="n"/>
      <c r="AJ52" s="848" t="inlineStr">
        <is>
          <t>/</t>
        </is>
      </c>
      <c r="AK52" s="1688">
        <f>AK53+AK54+AK55</f>
        <v/>
      </c>
      <c r="AL52" s="179" t="n"/>
      <c r="AM52" s="2423" t="inlineStr">
        <is>
          <t>/</t>
        </is>
      </c>
      <c r="AN52" s="1688">
        <f>AN53+AN54+AN55</f>
        <v/>
      </c>
      <c r="AO52" s="2423" t="inlineStr">
        <is>
          <t>/</t>
        </is>
      </c>
      <c r="AP52" s="1688">
        <f>AP53+AP54+AP55</f>
        <v/>
      </c>
      <c r="AQ52" s="2423" t="inlineStr">
        <is>
          <t>/</t>
        </is>
      </c>
      <c r="AR52" s="1688">
        <f>AR53+AR54+AR55</f>
        <v/>
      </c>
      <c r="AS52" s="2423" t="inlineStr">
        <is>
          <t>/</t>
        </is>
      </c>
      <c r="AT52" s="2616" t="n">
        <v>10</v>
      </c>
      <c r="AU52" s="2416" t="n"/>
      <c r="AV52" s="2618" t="n"/>
      <c r="AW52" s="2616" t="inlineStr">
        <is>
          <t>/</t>
        </is>
      </c>
      <c r="AX52" s="1688">
        <f>AX53+AX54</f>
        <v/>
      </c>
      <c r="AY52" s="2419" t="inlineStr">
        <is>
          <t>/</t>
        </is>
      </c>
      <c r="AZ52" s="2619">
        <f>AZ53+AZ54</f>
        <v/>
      </c>
      <c r="BA52" s="2419" t="n"/>
      <c r="BB52" s="2618" t="n"/>
      <c r="BC52" s="2616" t="inlineStr">
        <is>
          <t>/</t>
        </is>
      </c>
      <c r="BD52" s="1688">
        <f>BD53+BD54</f>
        <v/>
      </c>
      <c r="BE52" s="2419" t="inlineStr">
        <is>
          <t>/</t>
        </is>
      </c>
      <c r="BF52" s="1688">
        <f>BF53+BF54</f>
        <v/>
      </c>
      <c r="BG52" s="2419" t="inlineStr">
        <is>
          <t>/</t>
        </is>
      </c>
      <c r="BH52" s="2620" t="n">
        <v>7</v>
      </c>
      <c r="BI52" s="2621" t="inlineStr">
        <is>
          <t>/</t>
        </is>
      </c>
      <c r="BJ52" s="1688" t="n">
        <v>72</v>
      </c>
      <c r="BK52" s="2419" t="inlineStr">
        <is>
          <t>/</t>
        </is>
      </c>
      <c r="BL52" s="1688" t="n">
        <v>14</v>
      </c>
      <c r="BM52" s="2419" t="inlineStr">
        <is>
          <t>/</t>
        </is>
      </c>
      <c r="BN52" s="2621" t="n">
        <v>2</v>
      </c>
      <c r="BO52" s="927" t="n"/>
      <c r="BP52" s="126" t="n"/>
      <c r="BQ52" s="126" t="n"/>
      <c r="BR52" s="175" t="n"/>
      <c r="BS52" s="1957" t="n"/>
      <c r="BT52" s="1" t="n"/>
    </row>
    <row r="53">
      <c r="A53" s="435" t="n"/>
      <c r="B53" s="3203" t="inlineStr">
        <is>
          <t>2.5.1</t>
        </is>
      </c>
      <c r="C53" s="1089" t="n"/>
      <c r="D53" s="2622" t="inlineStr">
        <is>
          <t>Философия и методология науки *</t>
        </is>
      </c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1" t="n"/>
      <c r="X53" s="131" t="n"/>
      <c r="Y53" s="132" t="n"/>
      <c r="Z53" s="2769" t="inlineStr">
        <is>
          <t>2094.1/2024</t>
        </is>
      </c>
      <c r="AA53" s="2808" t="inlineStr">
        <is>
          <t>/</t>
        </is>
      </c>
      <c r="AB53" s="2624" t="n">
        <v>2</v>
      </c>
      <c r="AC53" s="2625" t="n"/>
      <c r="AD53" s="2624" t="n"/>
      <c r="AE53" s="2808" t="inlineStr">
        <is>
          <t>/</t>
        </is>
      </c>
      <c r="AF53" s="2624" t="n">
        <v>124</v>
      </c>
      <c r="AG53" s="2808" t="inlineStr">
        <is>
          <t>/</t>
        </is>
      </c>
      <c r="AH53" s="2944" t="n">
        <v>72</v>
      </c>
      <c r="AI53" s="175" t="n"/>
      <c r="AJ53" s="2807" t="inlineStr">
        <is>
          <t>/</t>
        </is>
      </c>
      <c r="AK53" s="2627" t="n">
        <v>20</v>
      </c>
      <c r="AL53" s="179" t="n"/>
      <c r="AM53" s="2628" t="inlineStr">
        <is>
          <t>/</t>
        </is>
      </c>
      <c r="AN53" s="2627" t="n">
        <v>10</v>
      </c>
      <c r="AO53" s="2628" t="n"/>
      <c r="AP53" s="2627" t="n"/>
      <c r="AQ53" s="2628" t="n"/>
      <c r="AR53" s="2627" t="n"/>
      <c r="AS53" s="2628" t="inlineStr">
        <is>
          <t>/</t>
        </is>
      </c>
      <c r="AT53" s="2625" t="n">
        <v>10</v>
      </c>
      <c r="AU53" s="3225" t="n"/>
      <c r="AV53" s="2630" t="n"/>
      <c r="AW53" s="2631" t="inlineStr">
        <is>
          <t>/</t>
        </is>
      </c>
      <c r="AX53" s="2627" t="n">
        <v>62</v>
      </c>
      <c r="AY53" s="2628" t="inlineStr">
        <is>
          <t>/</t>
        </is>
      </c>
      <c r="AZ53" s="2632" t="n">
        <v>10</v>
      </c>
      <c r="BA53" s="2628" t="n"/>
      <c r="BB53" s="2630" t="n"/>
      <c r="BC53" s="2625" t="inlineStr">
        <is>
          <t>/</t>
        </is>
      </c>
      <c r="BD53" s="2627" t="n">
        <v>62</v>
      </c>
      <c r="BE53" s="2628" t="inlineStr">
        <is>
          <t>/</t>
        </is>
      </c>
      <c r="BF53" s="2627" t="n">
        <v>10</v>
      </c>
      <c r="BG53" s="2628" t="inlineStr">
        <is>
          <t>/</t>
        </is>
      </c>
      <c r="BH53" s="2624" t="n">
        <v>3</v>
      </c>
      <c r="BI53" s="2625" t="n"/>
      <c r="BJ53" s="2627" t="n"/>
      <c r="BK53" s="2628" t="n"/>
      <c r="BL53" s="2627" t="n"/>
      <c r="BM53" s="2628" t="n"/>
      <c r="BN53" s="2625" t="n"/>
      <c r="BO53" s="2949" t="inlineStr">
        <is>
          <t>УК-1</t>
        </is>
      </c>
      <c r="BP53" s="126" t="n"/>
      <c r="BQ53" s="126" t="n"/>
      <c r="BR53" s="175" t="n"/>
      <c r="BS53" s="1957" t="n"/>
      <c r="BT53" s="1" t="n"/>
    </row>
    <row r="54">
      <c r="A54" s="435" t="n"/>
      <c r="B54" s="3203" t="inlineStr">
        <is>
          <t>2.5.2</t>
        </is>
      </c>
      <c r="C54" s="1089" t="n"/>
      <c r="D54" s="2622" t="inlineStr">
        <is>
          <t>Иностранный язык *</t>
        </is>
      </c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1" t="n"/>
      <c r="X54" s="131" t="n"/>
      <c r="Y54" s="132" t="n"/>
      <c r="Z54" s="2769" t="inlineStr">
        <is>
          <t>2095/2024</t>
        </is>
      </c>
      <c r="AA54" s="2808" t="inlineStr">
        <is>
          <t>/</t>
        </is>
      </c>
      <c r="AB54" s="2624" t="n">
        <v>2</v>
      </c>
      <c r="AC54" s="2625" t="n"/>
      <c r="AD54" s="2624" t="n"/>
      <c r="AE54" s="2808" t="inlineStr">
        <is>
          <t>/</t>
        </is>
      </c>
      <c r="AF54" s="2624" t="n">
        <v>142</v>
      </c>
      <c r="AG54" s="2808" t="inlineStr">
        <is>
          <t>/</t>
        </is>
      </c>
      <c r="AH54" s="2944" t="n">
        <v>96</v>
      </c>
      <c r="AI54" s="175" t="n"/>
      <c r="AJ54" s="2807" t="inlineStr">
        <is>
          <t>/</t>
        </is>
      </c>
      <c r="AK54" s="2627" t="n">
        <v>26</v>
      </c>
      <c r="AL54" s="179" t="n"/>
      <c r="AM54" s="2628" t="n"/>
      <c r="AN54" s="2627" t="n"/>
      <c r="AO54" s="2628" t="n"/>
      <c r="AP54" s="2627" t="n"/>
      <c r="AQ54" s="2628" t="inlineStr">
        <is>
          <t>/</t>
        </is>
      </c>
      <c r="AR54" s="2627" t="n">
        <v>26</v>
      </c>
      <c r="AS54" s="2628" t="n"/>
      <c r="AT54" s="2625" t="n"/>
      <c r="AU54" s="3225" t="n"/>
      <c r="AV54" s="2630" t="n"/>
      <c r="AW54" s="2631" t="inlineStr">
        <is>
          <t>/</t>
        </is>
      </c>
      <c r="AX54" s="2627" t="n">
        <v>70</v>
      </c>
      <c r="AY54" s="2628" t="inlineStr">
        <is>
          <t>/</t>
        </is>
      </c>
      <c r="AZ54" s="2632" t="n">
        <v>10</v>
      </c>
      <c r="BA54" s="2628" t="n"/>
      <c r="BB54" s="2630" t="n"/>
      <c r="BC54" s="2625" t="inlineStr">
        <is>
          <t>/</t>
        </is>
      </c>
      <c r="BD54" s="2627" t="n">
        <v>72</v>
      </c>
      <c r="BE54" s="2628" t="inlineStr">
        <is>
          <t>/</t>
        </is>
      </c>
      <c r="BF54" s="2627" t="n">
        <v>16</v>
      </c>
      <c r="BG54" s="2628" t="inlineStr">
        <is>
          <t>/</t>
        </is>
      </c>
      <c r="BH54" s="2624" t="n">
        <v>4</v>
      </c>
      <c r="BI54" s="2625" t="n"/>
      <c r="BJ54" s="2627" t="n"/>
      <c r="BK54" s="2628" t="n"/>
      <c r="BL54" s="2627" t="n"/>
      <c r="BM54" s="2628" t="n"/>
      <c r="BN54" s="2625" t="n"/>
      <c r="BO54" s="2949" t="inlineStr">
        <is>
          <t>УК-3</t>
        </is>
      </c>
      <c r="BP54" s="126" t="n"/>
      <c r="BQ54" s="126" t="n"/>
      <c r="BR54" s="175" t="n"/>
      <c r="BS54" s="1957" t="n"/>
      <c r="BT54" s="1" t="n"/>
    </row>
    <row r="55">
      <c r="A55" s="435" t="n"/>
      <c r="B55" s="3226" t="inlineStr">
        <is>
          <t>2.5.3</t>
        </is>
      </c>
      <c r="C55" s="1893" t="n"/>
      <c r="D55" s="3227" t="inlineStr">
        <is>
          <t>Основы информационных технологий  *</t>
        </is>
      </c>
      <c r="E55" s="194" t="n"/>
      <c r="F55" s="194" t="n"/>
      <c r="G55" s="194" t="n"/>
      <c r="H55" s="194" t="n"/>
      <c r="I55" s="194" t="n"/>
      <c r="J55" s="194" t="n"/>
      <c r="K55" s="194" t="n"/>
      <c r="L55" s="194" t="n"/>
      <c r="M55" s="194" t="n"/>
      <c r="N55" s="194" t="n"/>
      <c r="O55" s="194" t="n"/>
      <c r="P55" s="194" t="n"/>
      <c r="Q55" s="194" t="n"/>
      <c r="R55" s="194" t="n"/>
      <c r="S55" s="194" t="n"/>
      <c r="T55" s="194" t="n"/>
      <c r="U55" s="194" t="n"/>
      <c r="V55" s="194" t="n"/>
      <c r="W55" s="194" t="n"/>
      <c r="X55" s="194" t="n"/>
      <c r="Y55" s="1971" t="n"/>
      <c r="Z55" s="4561" t="inlineStr">
        <is>
          <t>2093/2024</t>
        </is>
      </c>
      <c r="AA55" s="2817" t="n"/>
      <c r="AB55" s="2818" t="n"/>
      <c r="AC55" s="2819" t="inlineStr">
        <is>
          <t>/</t>
        </is>
      </c>
      <c r="AD55" s="2818" t="inlineStr">
        <is>
          <t>3д</t>
        </is>
      </c>
      <c r="AE55" s="2817" t="inlineStr">
        <is>
          <t>/</t>
        </is>
      </c>
      <c r="AF55" s="2818" t="n">
        <v>72</v>
      </c>
      <c r="AG55" s="2817" t="inlineStr">
        <is>
          <t>/</t>
        </is>
      </c>
      <c r="AH55" s="2818" t="n">
        <v>50</v>
      </c>
      <c r="AI55" s="1924" t="n"/>
      <c r="AJ55" s="2819" t="inlineStr">
        <is>
          <t>/</t>
        </is>
      </c>
      <c r="AK55" s="2951" t="n">
        <v>14</v>
      </c>
      <c r="AL55" s="1893" t="n"/>
      <c r="AM55" s="2820" t="inlineStr">
        <is>
          <t>/</t>
        </is>
      </c>
      <c r="AN55" s="3231" t="n">
        <v>8</v>
      </c>
      <c r="AO55" s="2820" t="inlineStr">
        <is>
          <t>/</t>
        </is>
      </c>
      <c r="AP55" s="3231" t="n">
        <v>6</v>
      </c>
      <c r="AQ55" s="2820" t="n"/>
      <c r="AR55" s="3231" t="n"/>
      <c r="AS55" s="2820" t="n"/>
      <c r="AT55" s="2819" t="n"/>
      <c r="AU55" s="2952" t="n"/>
      <c r="AV55" s="2823" t="n"/>
      <c r="AW55" s="2819" t="n"/>
      <c r="AX55" s="2954" t="n"/>
      <c r="AY55" s="2820" t="n"/>
      <c r="AZ55" s="2954" t="n"/>
      <c r="BA55" s="2820" t="n"/>
      <c r="BB55" s="2823" t="n"/>
      <c r="BC55" s="2953" t="n"/>
      <c r="BD55" s="2954" t="n"/>
      <c r="BE55" s="2822" t="n"/>
      <c r="BF55" s="2954" t="n"/>
      <c r="BG55" s="2822" t="n"/>
      <c r="BH55" s="2823" t="n"/>
      <c r="BI55" s="2819" t="inlineStr">
        <is>
          <t>/</t>
        </is>
      </c>
      <c r="BJ55" s="3231" t="n">
        <v>72</v>
      </c>
      <c r="BK55" s="2820" t="inlineStr">
        <is>
          <t>/</t>
        </is>
      </c>
      <c r="BL55" s="3231" t="n">
        <v>14</v>
      </c>
      <c r="BM55" s="2820" t="inlineStr">
        <is>
          <t>/</t>
        </is>
      </c>
      <c r="BN55" s="2819" t="n">
        <v>2</v>
      </c>
      <c r="BO55" s="2956" t="inlineStr">
        <is>
          <t>УК-2</t>
        </is>
      </c>
      <c r="BP55" s="1832" t="n"/>
      <c r="BQ55" s="1832" t="n"/>
      <c r="BR55" s="1924" t="n"/>
      <c r="BS55" s="1957" t="n"/>
      <c r="BT55" s="1" t="n"/>
    </row>
    <row r="56">
      <c r="A56" s="355" t="n"/>
      <c r="B56" s="1986" t="n"/>
      <c r="C56" s="356" t="n"/>
      <c r="D56" s="356" t="n"/>
      <c r="E56" s="356" t="n"/>
      <c r="F56" s="356" t="n"/>
      <c r="G56" s="356" t="n"/>
      <c r="H56" s="356" t="n"/>
      <c r="I56" s="356" t="n"/>
      <c r="J56" s="356" t="n"/>
      <c r="K56" s="356" t="n"/>
      <c r="L56" s="356" t="n"/>
      <c r="M56" s="356" t="n"/>
      <c r="N56" s="356" t="n"/>
      <c r="O56" s="356" t="n"/>
      <c r="P56" s="356" t="n"/>
      <c r="Q56" s="356" t="n"/>
      <c r="R56" s="356" t="n"/>
      <c r="S56" s="356" t="n"/>
      <c r="T56" s="356" t="n"/>
      <c r="U56" s="356" t="n"/>
      <c r="V56" s="356" t="n"/>
      <c r="W56" s="356" t="n"/>
      <c r="X56" s="356" t="n"/>
      <c r="Y56" s="356" t="n"/>
      <c r="Z56" s="356" t="n"/>
      <c r="AA56" s="356" t="n"/>
      <c r="AB56" s="356" t="n"/>
      <c r="AC56" s="356" t="n"/>
      <c r="AD56" s="356" t="n"/>
      <c r="AE56" s="356" t="n"/>
      <c r="AF56" s="356" t="n"/>
      <c r="AG56" s="356" t="n"/>
      <c r="AH56" s="356" t="n"/>
      <c r="AI56" s="356" t="n"/>
      <c r="AJ56" s="356" t="n"/>
      <c r="AK56" s="356" t="n"/>
      <c r="AL56" s="356" t="n"/>
      <c r="AM56" s="356" t="n"/>
      <c r="AN56" s="356" t="n"/>
      <c r="AO56" s="356" t="n"/>
      <c r="AP56" s="356" t="n"/>
      <c r="AQ56" s="356" t="n"/>
      <c r="AR56" s="356" t="n"/>
      <c r="AS56" s="356" t="n"/>
      <c r="AT56" s="356" t="n"/>
      <c r="AU56" s="356" t="n"/>
      <c r="AV56" s="356" t="n"/>
      <c r="AW56" s="356" t="n"/>
      <c r="AX56" s="356" t="n"/>
      <c r="AY56" s="356" t="n"/>
      <c r="AZ56" s="356" t="n"/>
      <c r="BA56" s="356" t="n"/>
      <c r="BB56" s="356" t="n"/>
      <c r="BC56" s="356" t="n"/>
      <c r="BD56" s="356" t="n"/>
      <c r="BE56" s="356" t="n"/>
      <c r="BF56" s="356" t="n"/>
      <c r="BG56" s="356" t="n"/>
      <c r="BH56" s="356" t="n"/>
      <c r="BI56" s="356" t="n"/>
      <c r="BJ56" s="356" t="n"/>
      <c r="BK56" s="356" t="n"/>
      <c r="BL56" s="356" t="n"/>
      <c r="BM56" s="356" t="n"/>
      <c r="BN56" s="356" t="n"/>
      <c r="BO56" s="355" t="n"/>
      <c r="BP56" s="355" t="n"/>
      <c r="BQ56" s="355" t="n"/>
      <c r="BR56" s="1" t="n"/>
      <c r="BS56" s="1" t="n"/>
      <c r="BT56" s="1" t="n"/>
    </row>
    <row r="57">
      <c r="A57" s="2230" t="n"/>
      <c r="B57" s="1435" t="inlineStr">
        <is>
          <t>Количество часов учебных занятий</t>
        </is>
      </c>
      <c r="C57" s="123" t="n"/>
      <c r="D57" s="123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23" t="n"/>
      <c r="AD57" s="124" t="n"/>
      <c r="AE57" s="232">
        <f>AE31+AE39</f>
        <v/>
      </c>
      <c r="AF57" s="124" t="n"/>
      <c r="AG57" s="170">
        <f>AG31+AG39</f>
        <v/>
      </c>
      <c r="AH57" s="123" t="n"/>
      <c r="AI57" s="124" t="n"/>
      <c r="AJ57" s="170">
        <f>AJ31+AJ39</f>
        <v/>
      </c>
      <c r="AK57" s="123" t="n"/>
      <c r="AL57" s="124" t="n"/>
      <c r="AM57" s="170">
        <f>AM31+AM39</f>
        <v/>
      </c>
      <c r="AN57" s="124" t="n"/>
      <c r="AO57" s="170">
        <f>AO31+AO39</f>
        <v/>
      </c>
      <c r="AP57" s="124" t="n"/>
      <c r="AQ57" s="170">
        <f>AQ31+AQ39</f>
        <v/>
      </c>
      <c r="AR57" s="124" t="n"/>
      <c r="AS57" s="170" t="n"/>
      <c r="AT57" s="124" t="n"/>
      <c r="AU57" s="168" t="n"/>
      <c r="AV57" s="124" t="n"/>
      <c r="AW57" s="170">
        <f>AW31+AW39</f>
        <v/>
      </c>
      <c r="AX57" s="124" t="n"/>
      <c r="AY57" s="170">
        <f>AY31+AY39</f>
        <v/>
      </c>
      <c r="AZ57" s="124" t="n"/>
      <c r="BA57" s="170">
        <f>BA31+BA39</f>
        <v/>
      </c>
      <c r="BB57" s="124" t="n"/>
      <c r="BC57" s="168">
        <f>BC31+BC39</f>
        <v/>
      </c>
      <c r="BD57" s="124" t="n"/>
      <c r="BE57" s="170">
        <f>BE31+BE39</f>
        <v/>
      </c>
      <c r="BF57" s="124" t="n"/>
      <c r="BG57" s="170">
        <f>BG31+BG39</f>
        <v/>
      </c>
      <c r="BH57" s="124" t="n"/>
      <c r="BI57" s="169">
        <f>BI31+BI39</f>
        <v/>
      </c>
      <c r="BJ57" s="124" t="n"/>
      <c r="BK57" s="170">
        <f>BK31+BK39</f>
        <v/>
      </c>
      <c r="BL57" s="124" t="n"/>
      <c r="BM57" s="170">
        <f>BM31+BM39</f>
        <v/>
      </c>
      <c r="BN57" s="124" t="n"/>
      <c r="BO57" s="2825" t="n"/>
      <c r="BP57" s="101" t="n"/>
      <c r="BQ57" s="101" t="n"/>
      <c r="BR57" s="104" t="n"/>
      <c r="BS57" s="1" t="n"/>
      <c r="BT57" s="1" t="n"/>
    </row>
    <row r="58">
      <c r="A58" s="2230" t="n"/>
      <c r="B58" s="2826" t="inlineStr">
        <is>
          <t>Количество часов учебных занятий в неделю</t>
        </is>
      </c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089" t="n"/>
      <c r="AE58" s="663" t="n"/>
      <c r="AF58" s="179" t="n"/>
      <c r="AG58" s="495" t="n"/>
      <c r="AH58" s="131" t="n"/>
      <c r="AI58" s="179" t="n"/>
      <c r="AJ58" s="495" t="n"/>
      <c r="AK58" s="131" t="n"/>
      <c r="AL58" s="179" t="n"/>
      <c r="AM58" s="352" t="n"/>
      <c r="AN58" s="179" t="n"/>
      <c r="AO58" s="352" t="n"/>
      <c r="AP58" s="179" t="n"/>
      <c r="AQ58" s="2231" t="n">
        <v>0</v>
      </c>
      <c r="AR58" s="179" t="n"/>
      <c r="AS58" s="352" t="n"/>
      <c r="AT58" s="179" t="n"/>
      <c r="AU58" s="186" t="n"/>
      <c r="AV58" s="179" t="n"/>
      <c r="AW58" s="847">
        <f>AY57/AW29</f>
        <v/>
      </c>
      <c r="AX58" s="126" t="n"/>
      <c r="AY58" s="126" t="n"/>
      <c r="AZ58" s="126" t="n"/>
      <c r="BA58" s="126" t="n"/>
      <c r="BB58" s="175" t="n"/>
      <c r="BC58" s="218">
        <f>BE57/BC29</f>
        <v/>
      </c>
      <c r="BD58" s="126" t="n"/>
      <c r="BE58" s="126" t="n"/>
      <c r="BF58" s="126" t="n"/>
      <c r="BG58" s="126" t="n"/>
      <c r="BH58" s="175" t="n"/>
      <c r="BI58" s="218">
        <f>BK57/BI29</f>
        <v/>
      </c>
      <c r="BJ58" s="126" t="n"/>
      <c r="BK58" s="126" t="n"/>
      <c r="BL58" s="126" t="n"/>
      <c r="BM58" s="126" t="n"/>
      <c r="BN58" s="175" t="n"/>
      <c r="BO58" s="112" t="n"/>
      <c r="BP58" s="1" t="n"/>
      <c r="BQ58" s="1" t="n"/>
      <c r="BR58" s="114" t="n"/>
      <c r="BS58" s="1" t="n"/>
      <c r="BT58" s="1" t="n"/>
    </row>
    <row r="59">
      <c r="A59" s="2230" t="n"/>
      <c r="B59" s="2826" t="inlineStr">
        <is>
          <t>Количество курсовых проектов</t>
        </is>
      </c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089" t="n"/>
      <c r="AE59" s="663" t="n"/>
      <c r="AF59" s="179" t="n"/>
      <c r="AG59" s="495" t="n"/>
      <c r="AH59" s="131" t="n"/>
      <c r="AI59" s="179" t="n"/>
      <c r="AJ59" s="495" t="n"/>
      <c r="AK59" s="131" t="n"/>
      <c r="AL59" s="179" t="n"/>
      <c r="AM59" s="352" t="n"/>
      <c r="AN59" s="179" t="n"/>
      <c r="AO59" s="352" t="n"/>
      <c r="AP59" s="179" t="n"/>
      <c r="AQ59" s="352" t="n"/>
      <c r="AR59" s="179" t="n"/>
      <c r="AS59" s="352" t="n"/>
      <c r="AT59" s="179" t="n"/>
      <c r="AU59" s="186" t="n"/>
      <c r="AV59" s="179" t="n"/>
      <c r="AW59" s="352" t="n"/>
      <c r="AX59" s="179" t="n"/>
      <c r="AY59" s="352" t="n"/>
      <c r="AZ59" s="179" t="n"/>
      <c r="BA59" s="352" t="n"/>
      <c r="BB59" s="179" t="n"/>
      <c r="BC59" s="186" t="n"/>
      <c r="BD59" s="179" t="n"/>
      <c r="BE59" s="352" t="n"/>
      <c r="BF59" s="179" t="n"/>
      <c r="BG59" s="352" t="n"/>
      <c r="BH59" s="179" t="n"/>
      <c r="BI59" s="218" t="n"/>
      <c r="BJ59" s="126" t="n"/>
      <c r="BK59" s="126" t="n"/>
      <c r="BL59" s="126" t="n"/>
      <c r="BM59" s="126" t="n"/>
      <c r="BN59" s="175" t="n"/>
      <c r="BO59" s="112" t="n"/>
      <c r="BP59" s="1" t="n"/>
      <c r="BQ59" s="1" t="n"/>
      <c r="BR59" s="114" t="n"/>
      <c r="BS59" s="1" t="n"/>
      <c r="BT59" s="1" t="n"/>
    </row>
    <row r="60">
      <c r="A60" s="2230" t="n"/>
      <c r="B60" s="2826" t="inlineStr">
        <is>
          <t>Количество курсовых работ</t>
        </is>
      </c>
      <c r="C60" s="126" t="n"/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089" t="n"/>
      <c r="AE60" s="663" t="n"/>
      <c r="AF60" s="179" t="n"/>
      <c r="AG60" s="495" t="n"/>
      <c r="AH60" s="131" t="n"/>
      <c r="AI60" s="179" t="n"/>
      <c r="AJ60" s="495" t="n"/>
      <c r="AK60" s="131" t="n"/>
      <c r="AL60" s="179" t="n"/>
      <c r="AM60" s="352" t="n"/>
      <c r="AN60" s="179" t="n"/>
      <c r="AO60" s="352" t="n"/>
      <c r="AP60" s="179" t="n"/>
      <c r="AQ60" s="352" t="n"/>
      <c r="AR60" s="179" t="n"/>
      <c r="AS60" s="352" t="n"/>
      <c r="AT60" s="179" t="n"/>
      <c r="AU60" s="186" t="n"/>
      <c r="AV60" s="179" t="n"/>
      <c r="AW60" s="352" t="n"/>
      <c r="AX60" s="179" t="n"/>
      <c r="AY60" s="352" t="n"/>
      <c r="AZ60" s="179" t="n"/>
      <c r="BA60" s="352" t="n"/>
      <c r="BB60" s="179" t="n"/>
      <c r="BC60" s="186" t="n"/>
      <c r="BD60" s="179" t="n"/>
      <c r="BE60" s="352" t="n"/>
      <c r="BF60" s="179" t="n"/>
      <c r="BG60" s="352" t="n"/>
      <c r="BH60" s="179" t="n"/>
      <c r="BI60" s="218" t="n"/>
      <c r="BJ60" s="126" t="n"/>
      <c r="BK60" s="126" t="n"/>
      <c r="BL60" s="126" t="n"/>
      <c r="BM60" s="126" t="n"/>
      <c r="BN60" s="175" t="n"/>
      <c r="BO60" s="112" t="n"/>
      <c r="BP60" s="1" t="n"/>
      <c r="BQ60" s="1" t="n"/>
      <c r="BR60" s="114" t="n"/>
      <c r="BS60" s="1" t="n"/>
      <c r="BT60" s="1" t="n"/>
    </row>
    <row r="61">
      <c r="A61" s="2230" t="n"/>
      <c r="B61" s="2826" t="inlineStr">
        <is>
          <t>Количество экзаменов</t>
        </is>
      </c>
      <c r="C61" s="126" t="n"/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089" t="n"/>
      <c r="AE61" s="186">
        <f>AW61+BC61+BI61</f>
        <v/>
      </c>
      <c r="AF61" s="179" t="n"/>
      <c r="AG61" s="495" t="n"/>
      <c r="AH61" s="131" t="n"/>
      <c r="AI61" s="179" t="n"/>
      <c r="AJ61" s="495" t="n"/>
      <c r="AK61" s="131" t="n"/>
      <c r="AL61" s="179" t="n"/>
      <c r="AM61" s="352" t="n"/>
      <c r="AN61" s="179" t="n"/>
      <c r="AO61" s="352" t="n"/>
      <c r="AP61" s="179" t="n"/>
      <c r="AQ61" s="352" t="n"/>
      <c r="AR61" s="179" t="n"/>
      <c r="AS61" s="352" t="n"/>
      <c r="AT61" s="179" t="n"/>
      <c r="AU61" s="186" t="n"/>
      <c r="AV61" s="179" t="n"/>
      <c r="AW61" s="847" t="n">
        <v>2</v>
      </c>
      <c r="AX61" s="126" t="n"/>
      <c r="AY61" s="126" t="n"/>
      <c r="AZ61" s="126" t="n"/>
      <c r="BA61" s="126" t="n"/>
      <c r="BB61" s="175" t="n"/>
      <c r="BC61" s="218" t="n">
        <v>3</v>
      </c>
      <c r="BD61" s="126" t="n"/>
      <c r="BE61" s="126" t="n"/>
      <c r="BF61" s="126" t="n"/>
      <c r="BG61" s="126" t="n"/>
      <c r="BH61" s="175" t="n"/>
      <c r="BI61" s="218" t="n">
        <v>2</v>
      </c>
      <c r="BJ61" s="126" t="n"/>
      <c r="BK61" s="126" t="n"/>
      <c r="BL61" s="126" t="n"/>
      <c r="BM61" s="126" t="n"/>
      <c r="BN61" s="175" t="n"/>
      <c r="BO61" s="112" t="n"/>
      <c r="BP61" s="1" t="n"/>
      <c r="BQ61" s="1" t="n"/>
      <c r="BR61" s="114" t="n"/>
      <c r="BS61" s="1" t="n"/>
      <c r="BT61" s="1" t="n"/>
    </row>
    <row r="62">
      <c r="A62" s="2230" t="n"/>
      <c r="B62" s="1987" t="inlineStr">
        <is>
          <t>Количество зачетов</t>
        </is>
      </c>
      <c r="C62" s="1832" t="n"/>
      <c r="D62" s="1832" t="n"/>
      <c r="E62" s="1832" t="n"/>
      <c r="F62" s="1832" t="n"/>
      <c r="G62" s="1832" t="n"/>
      <c r="H62" s="1832" t="n"/>
      <c r="I62" s="1832" t="n"/>
      <c r="J62" s="1832" t="n"/>
      <c r="K62" s="1832" t="n"/>
      <c r="L62" s="1832" t="n"/>
      <c r="M62" s="1832" t="n"/>
      <c r="N62" s="1832" t="n"/>
      <c r="O62" s="1832" t="n"/>
      <c r="P62" s="1832" t="n"/>
      <c r="Q62" s="1832" t="n"/>
      <c r="R62" s="1832" t="n"/>
      <c r="S62" s="1832" t="n"/>
      <c r="T62" s="1832" t="n"/>
      <c r="U62" s="1832" t="n"/>
      <c r="V62" s="1832" t="n"/>
      <c r="W62" s="1832" t="n"/>
      <c r="X62" s="1832" t="n"/>
      <c r="Y62" s="1832" t="n"/>
      <c r="Z62" s="1832" t="n"/>
      <c r="AA62" s="1832" t="n"/>
      <c r="AB62" s="1832" t="n"/>
      <c r="AC62" s="1832" t="n"/>
      <c r="AD62" s="1893" t="n"/>
      <c r="AE62" s="1988">
        <f>AW62+BC62+BI62</f>
        <v/>
      </c>
      <c r="AF62" s="1059" t="n"/>
      <c r="AG62" s="1989" t="n"/>
      <c r="AH62" s="194" t="n"/>
      <c r="AI62" s="1059" t="n"/>
      <c r="AJ62" s="1989" t="n"/>
      <c r="AK62" s="194" t="n"/>
      <c r="AL62" s="1059" t="n"/>
      <c r="AM62" s="1988" t="n"/>
      <c r="AN62" s="1059" t="n"/>
      <c r="AO62" s="1988" t="n"/>
      <c r="AP62" s="1059" t="n"/>
      <c r="AQ62" s="1988" t="n"/>
      <c r="AR62" s="1059" t="n"/>
      <c r="AS62" s="1988" t="n"/>
      <c r="AT62" s="1059" t="n"/>
      <c r="AU62" s="2439" t="n"/>
      <c r="AV62" s="1059" t="n"/>
      <c r="AW62" s="4562" t="n">
        <v>4</v>
      </c>
      <c r="AX62" s="194" t="n"/>
      <c r="AY62" s="194" t="n"/>
      <c r="AZ62" s="194" t="n"/>
      <c r="BA62" s="194" t="n"/>
      <c r="BB62" s="1971" t="n"/>
      <c r="BC62" s="4563" t="n">
        <v>2</v>
      </c>
      <c r="BD62" s="1832" t="n"/>
      <c r="BE62" s="1832" t="n"/>
      <c r="BF62" s="1832" t="n"/>
      <c r="BG62" s="1832" t="n"/>
      <c r="BH62" s="1924" t="n"/>
      <c r="BI62" s="4563" t="n">
        <v>3</v>
      </c>
      <c r="BJ62" s="1832" t="n"/>
      <c r="BK62" s="1832" t="n"/>
      <c r="BL62" s="1832" t="n"/>
      <c r="BM62" s="1832" t="n"/>
      <c r="BN62" s="1924" t="n"/>
      <c r="BO62" s="136" t="n"/>
      <c r="BP62" s="44" t="n"/>
      <c r="BQ62" s="44" t="n"/>
      <c r="BR62" s="137" t="n"/>
      <c r="BS62" s="1" t="n"/>
      <c r="BT62" s="1" t="n"/>
    </row>
    <row r="63">
      <c r="A63" s="355" t="n"/>
      <c r="B63" s="356" t="n"/>
      <c r="C63" s="356" t="n"/>
      <c r="D63" s="356" t="n"/>
      <c r="E63" s="356" t="n"/>
      <c r="F63" s="356" t="n"/>
      <c r="G63" s="356" t="n"/>
      <c r="H63" s="356" t="n"/>
      <c r="I63" s="356" t="n"/>
      <c r="J63" s="356" t="n"/>
      <c r="K63" s="356" t="n"/>
      <c r="L63" s="356" t="n"/>
      <c r="M63" s="356" t="n"/>
      <c r="N63" s="356" t="n"/>
      <c r="O63" s="356" t="n"/>
      <c r="P63" s="356" t="n"/>
      <c r="Q63" s="356" t="n"/>
      <c r="R63" s="356" t="n"/>
      <c r="S63" s="356" t="n"/>
      <c r="T63" s="356" t="n"/>
      <c r="U63" s="356" t="n"/>
      <c r="V63" s="356" t="n"/>
      <c r="W63" s="356" t="n"/>
      <c r="X63" s="356" t="n"/>
      <c r="Y63" s="356" t="n"/>
      <c r="Z63" s="356" t="n"/>
      <c r="AA63" s="356" t="n"/>
      <c r="AB63" s="356" t="n"/>
      <c r="AC63" s="356" t="n"/>
      <c r="AD63" s="356" t="n"/>
      <c r="AE63" s="356" t="n"/>
      <c r="AF63" s="356" t="n"/>
      <c r="AG63" s="1992" t="n"/>
      <c r="AH63" s="1992" t="n"/>
      <c r="AI63" s="1992" t="n"/>
      <c r="AJ63" s="1992" t="n"/>
      <c r="AK63" s="1992" t="n"/>
      <c r="AL63" s="1992" t="n"/>
      <c r="AM63" s="1992" t="n"/>
      <c r="AN63" s="1992" t="n"/>
      <c r="AO63" s="1992" t="n"/>
      <c r="AP63" s="1992" t="n"/>
      <c r="AQ63" s="1992" t="n"/>
      <c r="AR63" s="1992" t="n"/>
      <c r="AS63" s="1992" t="n"/>
      <c r="AT63" s="1992" t="n"/>
      <c r="AU63" s="356" t="n"/>
      <c r="AV63" s="356" t="n"/>
      <c r="AW63" s="356" t="n"/>
      <c r="AX63" s="356" t="n"/>
      <c r="AY63" s="356" t="n"/>
      <c r="AZ63" s="356" t="n"/>
      <c r="BA63" s="356" t="n"/>
      <c r="BB63" s="356" t="n"/>
      <c r="BC63" s="356" t="n"/>
      <c r="BD63" s="356" t="n"/>
      <c r="BE63" s="356" t="n"/>
      <c r="BF63" s="356" t="n"/>
      <c r="BG63" s="356" t="n"/>
      <c r="BH63" s="356" t="n"/>
      <c r="BI63" s="356" t="n"/>
      <c r="BJ63" s="356" t="n"/>
      <c r="BK63" s="356" t="n"/>
      <c r="BL63" s="356" t="n"/>
      <c r="BM63" s="356" t="n"/>
      <c r="BN63" s="356" t="n"/>
      <c r="BO63" s="356" t="n"/>
      <c r="BP63" s="356" t="n"/>
      <c r="BQ63" s="356" t="n"/>
      <c r="BR63" s="356" t="n"/>
      <c r="BS63" s="355" t="n"/>
      <c r="BT63" s="1" t="n"/>
    </row>
    <row r="64">
      <c r="A64" s="92" t="n"/>
      <c r="B64" s="505" t="inlineStr">
        <is>
          <t>IV. Производственная практика</t>
        </is>
      </c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8" t="n"/>
      <c r="N64" s="108" t="n"/>
      <c r="O64" s="108" t="n"/>
      <c r="P64" s="108" t="n"/>
      <c r="Q64" s="108" t="n"/>
      <c r="R64" s="108" t="n"/>
      <c r="S64" s="108" t="n"/>
      <c r="T64" s="108" t="n"/>
      <c r="U64" s="108" t="n"/>
      <c r="V64" s="108" t="n"/>
      <c r="W64" s="108" t="n"/>
      <c r="X64" s="108" t="n"/>
      <c r="Y64" s="108" t="n"/>
      <c r="Z64" s="108" t="n"/>
      <c r="AA64" s="108" t="n"/>
      <c r="AB64" s="108" t="n"/>
      <c r="AC64" s="108" t="n"/>
      <c r="AD64" s="108" t="n"/>
      <c r="AE64" s="109" t="n"/>
      <c r="AF64" s="813" t="inlineStr">
        <is>
          <t>V. Магистерская диссертация</t>
        </is>
      </c>
      <c r="AG64" s="108" t="n"/>
      <c r="AH64" s="108" t="n"/>
      <c r="AI64" s="108" t="n"/>
      <c r="AJ64" s="108" t="n"/>
      <c r="AK64" s="108" t="n"/>
      <c r="AL64" s="108" t="n"/>
      <c r="AM64" s="108" t="n"/>
      <c r="AN64" s="108" t="n"/>
      <c r="AO64" s="108" t="n"/>
      <c r="AP64" s="108" t="n"/>
      <c r="AQ64" s="108" t="n"/>
      <c r="AR64" s="108" t="n"/>
      <c r="AS64" s="108" t="n"/>
      <c r="AT64" s="108" t="n"/>
      <c r="AU64" s="108" t="n"/>
      <c r="AV64" s="109" t="n"/>
      <c r="AW64" s="2827" t="inlineStr">
        <is>
          <t xml:space="preserve">VI. Итоговая аттестация </t>
        </is>
      </c>
      <c r="AX64" s="108" t="n"/>
      <c r="AY64" s="108" t="n"/>
      <c r="AZ64" s="108" t="n"/>
      <c r="BA64" s="108" t="n"/>
      <c r="BB64" s="108" t="n"/>
      <c r="BC64" s="108" t="n"/>
      <c r="BD64" s="108" t="n"/>
      <c r="BE64" s="108" t="n"/>
      <c r="BF64" s="108" t="n"/>
      <c r="BG64" s="108" t="n"/>
      <c r="BH64" s="108" t="n"/>
      <c r="BI64" s="108" t="n"/>
      <c r="BJ64" s="108" t="n"/>
      <c r="BK64" s="108" t="n"/>
      <c r="BL64" s="108" t="n"/>
      <c r="BM64" s="108" t="n"/>
      <c r="BN64" s="108" t="n"/>
      <c r="BO64" s="108" t="n"/>
      <c r="BP64" s="108" t="n"/>
      <c r="BQ64" s="108" t="n"/>
      <c r="BR64" s="2687" t="n"/>
      <c r="BS64" s="1" t="n"/>
      <c r="BT64" s="1" t="n"/>
    </row>
    <row r="65">
      <c r="A65" s="92" t="n"/>
      <c r="B65" s="120" t="inlineStr">
        <is>
          <t>Название практики</t>
        </is>
      </c>
      <c r="C65" s="108" t="n"/>
      <c r="D65" s="108" t="n"/>
      <c r="E65" s="108" t="n"/>
      <c r="F65" s="108" t="n"/>
      <c r="G65" s="108" t="n"/>
      <c r="H65" s="108" t="n"/>
      <c r="I65" s="108" t="n"/>
      <c r="J65" s="108" t="n"/>
      <c r="K65" s="108" t="n"/>
      <c r="L65" s="108" t="n"/>
      <c r="M65" s="108" t="n"/>
      <c r="N65" s="109" t="n"/>
      <c r="O65" s="2651" t="inlineStr">
        <is>
          <t>Семестр</t>
        </is>
      </c>
      <c r="P65" s="2652" t="n"/>
      <c r="Q65" s="2652" t="n"/>
      <c r="R65" s="2653" t="n"/>
      <c r="S65" s="4184" t="inlineStr">
        <is>
          <t>Недель</t>
        </is>
      </c>
      <c r="T65" s="108" t="n"/>
      <c r="U65" s="109" t="n"/>
      <c r="V65" s="250" t="inlineStr">
        <is>
          <t>Зачетных единиц</t>
        </is>
      </c>
      <c r="W65" s="108" t="n"/>
      <c r="X65" s="108" t="n"/>
      <c r="Y65" s="108" t="n"/>
      <c r="Z65" s="108" t="n"/>
      <c r="AA65" s="108" t="n"/>
      <c r="AB65" s="108" t="n"/>
      <c r="AC65" s="108" t="n"/>
      <c r="AD65" s="108" t="n"/>
      <c r="AE65" s="109" t="n"/>
      <c r="AF65" s="507" t="inlineStr">
        <is>
          <t>Семестр</t>
        </is>
      </c>
      <c r="AG65" s="108" t="n"/>
      <c r="AH65" s="108" t="n"/>
      <c r="AI65" s="108" t="n"/>
      <c r="AJ65" s="108" t="n"/>
      <c r="AK65" s="108" t="n"/>
      <c r="AL65" s="108" t="n"/>
      <c r="AM65" s="250" t="inlineStr">
        <is>
          <t>Недель</t>
        </is>
      </c>
      <c r="AN65" s="108" t="n"/>
      <c r="AO65" s="108" t="n"/>
      <c r="AP65" s="109" t="n"/>
      <c r="AQ65" s="1444" t="inlineStr">
        <is>
          <t>Зачетных единиц</t>
        </is>
      </c>
      <c r="AR65" s="108" t="n"/>
      <c r="AS65" s="108" t="n"/>
      <c r="AT65" s="108" t="n"/>
      <c r="AU65" s="108" t="n"/>
      <c r="AV65" s="109" t="n"/>
      <c r="AW65" s="2829" t="inlineStr">
        <is>
          <t>Защита магистерской диссертации</t>
        </is>
      </c>
      <c r="AX65" s="1" t="n"/>
      <c r="AY65" s="1" t="n"/>
      <c r="AZ65" s="1" t="n"/>
      <c r="BA65" s="1" t="n"/>
      <c r="BB65" s="1" t="n"/>
      <c r="BC65" s="1" t="n"/>
      <c r="BD65" s="1" t="n"/>
      <c r="BE65" s="1" t="n"/>
      <c r="BF65" s="1" t="n"/>
      <c r="BG65" s="1" t="n"/>
      <c r="BH65" s="1" t="n"/>
      <c r="BI65" s="1" t="n"/>
      <c r="BJ65" s="1" t="n"/>
      <c r="BK65" s="1" t="n"/>
      <c r="BL65" s="1" t="n"/>
      <c r="BM65" s="1" t="n"/>
      <c r="BN65" s="1" t="n"/>
      <c r="BO65" s="1" t="n"/>
      <c r="BP65" s="1" t="n"/>
      <c r="BQ65" s="1" t="n"/>
      <c r="BR65" s="114" t="n"/>
      <c r="BS65" s="1" t="n"/>
      <c r="BT65" s="1" t="n"/>
    </row>
    <row r="66">
      <c r="A66" s="92" t="n"/>
      <c r="B66" s="120" t="inlineStr">
        <is>
          <t>Научно-исследовательская</t>
        </is>
      </c>
      <c r="C66" s="108" t="n"/>
      <c r="D66" s="108" t="n"/>
      <c r="E66" s="108" t="n"/>
      <c r="F66" s="108" t="n"/>
      <c r="G66" s="108" t="n"/>
      <c r="H66" s="108" t="n"/>
      <c r="I66" s="108" t="n"/>
      <c r="J66" s="108" t="n"/>
      <c r="K66" s="108" t="n"/>
      <c r="L66" s="108" t="n"/>
      <c r="M66" s="108" t="n"/>
      <c r="N66" s="109" t="n"/>
      <c r="O66" s="250" t="n">
        <v>3</v>
      </c>
      <c r="P66" s="108" t="n"/>
      <c r="Q66" s="108" t="n"/>
      <c r="R66" s="109" t="n"/>
      <c r="S66" s="250" t="n">
        <v>2</v>
      </c>
      <c r="T66" s="108" t="n"/>
      <c r="U66" s="109" t="n"/>
      <c r="V66" s="250" t="n">
        <v>3</v>
      </c>
      <c r="W66" s="108" t="n"/>
      <c r="X66" s="108" t="n"/>
      <c r="Y66" s="108" t="n"/>
      <c r="Z66" s="108" t="n"/>
      <c r="AA66" s="108" t="n"/>
      <c r="AB66" s="108" t="n"/>
      <c r="AC66" s="108" t="n"/>
      <c r="AD66" s="108" t="n"/>
      <c r="AE66" s="109" t="n"/>
      <c r="AF66" s="507" t="n">
        <v>3</v>
      </c>
      <c r="AG66" s="108" t="n"/>
      <c r="AH66" s="108" t="n"/>
      <c r="AI66" s="108" t="n"/>
      <c r="AJ66" s="108" t="n"/>
      <c r="AK66" s="108" t="n"/>
      <c r="AL66" s="108" t="n"/>
      <c r="AM66" s="248" t="n">
        <v>8</v>
      </c>
      <c r="AN66" s="44" t="n"/>
      <c r="AO66" s="44" t="n"/>
      <c r="AP66" s="249" t="n"/>
      <c r="AQ66" s="119" t="n">
        <v>12</v>
      </c>
      <c r="AR66" s="108" t="n"/>
      <c r="AS66" s="108" t="n"/>
      <c r="AT66" s="108" t="n"/>
      <c r="AU66" s="108" t="n"/>
      <c r="AV66" s="109" t="n"/>
      <c r="AW66" s="325" t="n"/>
      <c r="AX66" s="44" t="n"/>
      <c r="AY66" s="44" t="n"/>
      <c r="AZ66" s="44" t="n"/>
      <c r="BA66" s="44" t="n"/>
      <c r="BB66" s="44" t="n"/>
      <c r="BC66" s="44" t="n"/>
      <c r="BD66" s="44" t="n"/>
      <c r="BE66" s="44" t="n"/>
      <c r="BF66" s="44" t="n"/>
      <c r="BG66" s="44" t="n"/>
      <c r="BH66" s="44" t="n"/>
      <c r="BI66" s="44" t="n"/>
      <c r="BJ66" s="44" t="n"/>
      <c r="BK66" s="44" t="n"/>
      <c r="BL66" s="44" t="n"/>
      <c r="BM66" s="44" t="n"/>
      <c r="BN66" s="44" t="n"/>
      <c r="BO66" s="44" t="n"/>
      <c r="BP66" s="44" t="n"/>
      <c r="BQ66" s="44" t="n"/>
      <c r="BR66" s="137" t="n"/>
      <c r="BS66" s="1" t="n"/>
      <c r="BT66" s="1" t="n"/>
    </row>
    <row r="67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  <c r="AJ67" s="10" t="n"/>
      <c r="AK67" s="10" t="n"/>
      <c r="AL67" s="10" t="n"/>
      <c r="AM67" s="10" t="n"/>
      <c r="AN67" s="10" t="n"/>
      <c r="AO67" s="10" t="n"/>
      <c r="AP67" s="10" t="n"/>
      <c r="AQ67" s="10" t="n"/>
      <c r="AR67" s="10" t="n"/>
      <c r="AS67" s="10" t="n"/>
      <c r="AT67" s="10" t="n"/>
      <c r="AU67" s="10" t="n"/>
      <c r="AV67" s="10" t="n"/>
      <c r="AW67" s="10" t="n"/>
      <c r="AX67" s="10" t="n"/>
      <c r="AY67" s="10" t="n"/>
      <c r="AZ67" s="10" t="n"/>
      <c r="BA67" s="10" t="n"/>
      <c r="BB67" s="10" t="n"/>
      <c r="BC67" s="10" t="n"/>
      <c r="BD67" s="10" t="n"/>
      <c r="BE67" s="10" t="n"/>
      <c r="BF67" s="10" t="n"/>
      <c r="BG67" s="10" t="n"/>
      <c r="BH67" s="10" t="n"/>
      <c r="BI67" s="10" t="n"/>
      <c r="BJ67" s="10" t="n"/>
      <c r="BK67" s="10" t="n"/>
      <c r="BL67" s="10" t="n"/>
      <c r="BM67" s="10" t="n"/>
      <c r="BN67" s="10" t="n"/>
      <c r="BO67" s="509" t="n"/>
      <c r="BP67" s="509" t="n"/>
      <c r="BQ67" s="509" t="n"/>
      <c r="BR67" s="10" t="n"/>
      <c r="BS67" s="10" t="n"/>
      <c r="BT67" s="1" t="n"/>
    </row>
    <row r="68">
      <c r="A68" s="41" t="n"/>
      <c r="B68" s="20" t="inlineStr">
        <is>
          <t>VII. Матрица компетенций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/>
      <c r="AM68" s="1" t="n"/>
      <c r="AN68" s="1" t="n"/>
      <c r="AO68" s="1" t="n"/>
      <c r="AP68" s="1" t="n"/>
      <c r="AQ68" s="1" t="n"/>
      <c r="AR68" s="1" t="n"/>
      <c r="AS68" s="1" t="n"/>
      <c r="AT68" s="1" t="n"/>
      <c r="AU68" s="1" t="n"/>
      <c r="AV68" s="1" t="n"/>
      <c r="AW68" s="1" t="n"/>
      <c r="AX68" s="1" t="n"/>
      <c r="AY68" s="1" t="n"/>
      <c r="AZ68" s="1" t="n"/>
      <c r="BA68" s="1" t="n"/>
      <c r="BB68" s="1" t="n"/>
      <c r="BC68" s="1" t="n"/>
      <c r="BD68" s="1" t="n"/>
      <c r="BE68" s="1" t="n"/>
      <c r="BF68" s="1" t="n"/>
      <c r="BG68" s="1" t="n"/>
      <c r="BH68" s="1" t="n"/>
      <c r="BI68" s="1" t="n"/>
      <c r="BJ68" s="1" t="n"/>
      <c r="BK68" s="1" t="n"/>
      <c r="BL68" s="1" t="n"/>
      <c r="BM68" s="1" t="n"/>
      <c r="BN68" s="1" t="n"/>
      <c r="BO68" s="1" t="n"/>
      <c r="BP68" s="1" t="n"/>
      <c r="BQ68" s="1" t="n"/>
      <c r="BR68" s="41" t="n"/>
      <c r="BS68" s="41" t="n"/>
      <c r="BT68" s="1" t="n"/>
    </row>
    <row r="69">
      <c r="A69" s="90" t="n"/>
      <c r="B69" s="3673" t="inlineStr">
        <is>
          <t>Код компетенции</t>
        </is>
      </c>
      <c r="C69" s="108" t="n"/>
      <c r="D69" s="108" t="n"/>
      <c r="E69" s="108" t="n"/>
      <c r="F69" s="108" t="n"/>
      <c r="G69" s="109" t="n"/>
      <c r="H69" s="2830" t="inlineStr">
        <is>
          <t>Наименование компетенции</t>
        </is>
      </c>
      <c r="I69" s="108" t="n"/>
      <c r="J69" s="108" t="n"/>
      <c r="K69" s="108" t="n"/>
      <c r="L69" s="108" t="n"/>
      <c r="M69" s="108" t="n"/>
      <c r="N69" s="108" t="n"/>
      <c r="O69" s="108" t="n"/>
      <c r="P69" s="108" t="n"/>
      <c r="Q69" s="108" t="n"/>
      <c r="R69" s="108" t="n"/>
      <c r="S69" s="108" t="n"/>
      <c r="T69" s="108" t="n"/>
      <c r="U69" s="108" t="n"/>
      <c r="V69" s="108" t="n"/>
      <c r="W69" s="108" t="n"/>
      <c r="X69" s="108" t="n"/>
      <c r="Y69" s="108" t="n"/>
      <c r="Z69" s="108" t="n"/>
      <c r="AA69" s="108" t="n"/>
      <c r="AB69" s="108" t="n"/>
      <c r="AC69" s="108" t="n"/>
      <c r="AD69" s="108" t="n"/>
      <c r="AE69" s="108" t="n"/>
      <c r="AF69" s="108" t="n"/>
      <c r="AG69" s="108" t="n"/>
      <c r="AH69" s="108" t="n"/>
      <c r="AI69" s="108" t="n"/>
      <c r="AJ69" s="108" t="n"/>
      <c r="AK69" s="108" t="n"/>
      <c r="AL69" s="108" t="n"/>
      <c r="AM69" s="108" t="n"/>
      <c r="AN69" s="108" t="n"/>
      <c r="AO69" s="108" t="n"/>
      <c r="AP69" s="108" t="n"/>
      <c r="AQ69" s="108" t="n"/>
      <c r="AR69" s="108" t="n"/>
      <c r="AS69" s="108" t="n"/>
      <c r="AT69" s="108" t="n"/>
      <c r="AU69" s="108" t="n"/>
      <c r="AV69" s="108" t="n"/>
      <c r="AW69" s="108" t="n"/>
      <c r="AX69" s="108" t="n"/>
      <c r="AY69" s="108" t="n"/>
      <c r="AZ69" s="108" t="n"/>
      <c r="BA69" s="108" t="n"/>
      <c r="BB69" s="108" t="n"/>
      <c r="BC69" s="108" t="n"/>
      <c r="BD69" s="108" t="n"/>
      <c r="BE69" s="108" t="n"/>
      <c r="BF69" s="108" t="n"/>
      <c r="BG69" s="108" t="n"/>
      <c r="BH69" s="108" t="n"/>
      <c r="BI69" s="108" t="n"/>
      <c r="BJ69" s="108" t="n"/>
      <c r="BK69" s="4564" t="inlineStr">
        <is>
          <t>Код модуля, учебной дисциплины</t>
        </is>
      </c>
      <c r="BL69" s="108" t="n"/>
      <c r="BM69" s="108" t="n"/>
      <c r="BN69" s="108" t="n"/>
      <c r="BO69" s="108" t="n"/>
      <c r="BP69" s="108" t="n"/>
      <c r="BQ69" s="2687" t="n"/>
      <c r="BR69" s="1" t="n"/>
      <c r="BS69" s="1" t="n"/>
      <c r="BT69" s="1" t="n"/>
    </row>
    <row r="70">
      <c r="A70" s="90" t="n"/>
      <c r="B70" s="171" t="inlineStr">
        <is>
          <t>УК-1</t>
        </is>
      </c>
      <c r="C70" s="123" t="n"/>
      <c r="D70" s="123" t="n"/>
      <c r="E70" s="123" t="n"/>
      <c r="F70" s="123" t="n"/>
      <c r="G70" s="161" t="n"/>
      <c r="H70" s="455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/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23" t="n"/>
      <c r="BE70" s="123" t="n"/>
      <c r="BF70" s="123" t="n"/>
      <c r="BG70" s="123" t="n"/>
      <c r="BH70" s="123" t="n"/>
      <c r="BI70" s="123" t="n"/>
      <c r="BJ70" s="161" t="n"/>
      <c r="BK70" s="680" t="inlineStr">
        <is>
          <t>1.2.1, 2.5.1</t>
        </is>
      </c>
      <c r="BL70" s="123" t="n"/>
      <c r="BM70" s="123" t="n"/>
      <c r="BN70" s="123" t="n"/>
      <c r="BO70" s="123" t="n"/>
      <c r="BP70" s="123" t="n"/>
      <c r="BQ70" s="161" t="n"/>
      <c r="BR70" s="1" t="n"/>
      <c r="BS70" s="1" t="n"/>
      <c r="BT70" s="1" t="n"/>
    </row>
    <row r="71">
      <c r="A71" s="90" t="n"/>
      <c r="B71" s="182" t="inlineStr">
        <is>
          <t>УК-2</t>
        </is>
      </c>
      <c r="C71" s="126" t="n"/>
      <c r="D71" s="126" t="n"/>
      <c r="E71" s="126" t="n"/>
      <c r="F71" s="126" t="n"/>
      <c r="G71" s="175" t="n"/>
      <c r="H71" s="1260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/>
      <c r="BF71" s="126" t="n"/>
      <c r="BG71" s="126" t="n"/>
      <c r="BH71" s="126" t="n"/>
      <c r="BI71" s="126" t="n"/>
      <c r="BJ71" s="175" t="n"/>
      <c r="BK71" s="217" t="inlineStr">
        <is>
          <t xml:space="preserve"> 1.2.2, 2.5.3</t>
        </is>
      </c>
      <c r="BL71" s="126" t="n"/>
      <c r="BM71" s="126" t="n"/>
      <c r="BN71" s="126" t="n"/>
      <c r="BO71" s="126" t="n"/>
      <c r="BP71" s="126" t="n"/>
      <c r="BQ71" s="175" t="n"/>
      <c r="BR71" s="1" t="n"/>
      <c r="BS71" s="1" t="n"/>
      <c r="BT71" s="1" t="n"/>
    </row>
    <row r="72">
      <c r="A72" s="90" t="n"/>
      <c r="B72" s="182" t="inlineStr">
        <is>
          <t>УК-3</t>
        </is>
      </c>
      <c r="C72" s="126" t="n"/>
      <c r="D72" s="126" t="n"/>
      <c r="E72" s="126" t="n"/>
      <c r="F72" s="126" t="n"/>
      <c r="G72" s="175" t="n"/>
      <c r="H72" s="1260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75" t="n"/>
      <c r="BK72" s="217" t="inlineStr">
        <is>
          <t>2.1, 2.5.2</t>
        </is>
      </c>
      <c r="BL72" s="126" t="n"/>
      <c r="BM72" s="126" t="n"/>
      <c r="BN72" s="126" t="n"/>
      <c r="BO72" s="126" t="n"/>
      <c r="BP72" s="126" t="n"/>
      <c r="BQ72" s="175" t="n"/>
      <c r="BR72" s="1" t="n"/>
      <c r="BS72" s="1" t="n"/>
      <c r="BT72" s="1" t="n"/>
    </row>
    <row r="73">
      <c r="A73" s="90" t="n"/>
      <c r="B73" s="182" t="inlineStr">
        <is>
          <t>УК-4</t>
        </is>
      </c>
      <c r="C73" s="126" t="n"/>
      <c r="D73" s="126" t="n"/>
      <c r="E73" s="126" t="n"/>
      <c r="F73" s="126" t="n"/>
      <c r="G73" s="175" t="n"/>
      <c r="H73" s="1260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126" t="n"/>
      <c r="BJ73" s="175" t="n"/>
      <c r="BK73" s="217" t="inlineStr">
        <is>
          <t>1.2.1</t>
        </is>
      </c>
      <c r="BL73" s="126" t="n"/>
      <c r="BM73" s="126" t="n"/>
      <c r="BN73" s="126" t="n"/>
      <c r="BO73" s="126" t="n"/>
      <c r="BP73" s="126" t="n"/>
      <c r="BQ73" s="175" t="n"/>
      <c r="BR73" s="1" t="n"/>
      <c r="BS73" s="1" t="n"/>
      <c r="BT73" s="1" t="n"/>
    </row>
    <row r="74">
      <c r="A74" s="90" t="n"/>
      <c r="B74" s="182" t="inlineStr">
        <is>
          <t>УК-5</t>
        </is>
      </c>
      <c r="C74" s="126" t="n"/>
      <c r="D74" s="126" t="n"/>
      <c r="E74" s="126" t="n"/>
      <c r="F74" s="126" t="n"/>
      <c r="G74" s="175" t="n"/>
      <c r="H74" s="1260" t="inlineStr">
        <is>
          <t>Развивать инновационную восприимчивость и способность к инновационной деятельности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75" t="n"/>
      <c r="BK74" s="217" t="inlineStr">
        <is>
          <t>1.2.1, 1.2.2</t>
        </is>
      </c>
      <c r="BL74" s="126" t="n"/>
      <c r="BM74" s="126" t="n"/>
      <c r="BN74" s="126" t="n"/>
      <c r="BO74" s="126" t="n"/>
      <c r="BP74" s="126" t="n"/>
      <c r="BQ74" s="175" t="n"/>
      <c r="BR74" s="1" t="n"/>
      <c r="BS74" s="1" t="n"/>
      <c r="BT74" s="1" t="n"/>
    </row>
    <row r="75">
      <c r="A75" s="90" t="n"/>
      <c r="B75" s="182" t="inlineStr">
        <is>
          <t>УК-6</t>
        </is>
      </c>
      <c r="C75" s="126" t="n"/>
      <c r="D75" s="126" t="n"/>
      <c r="E75" s="126" t="n"/>
      <c r="F75" s="126" t="n"/>
      <c r="G75" s="175" t="n"/>
      <c r="H75" s="1260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75" t="n"/>
      <c r="BK75" s="217" t="inlineStr">
        <is>
          <t>1.2.1, 1.2.2</t>
        </is>
      </c>
      <c r="BL75" s="126" t="n"/>
      <c r="BM75" s="126" t="n"/>
      <c r="BN75" s="126" t="n"/>
      <c r="BO75" s="126" t="n"/>
      <c r="BP75" s="126" t="n"/>
      <c r="BQ75" s="175" t="n"/>
      <c r="BR75" s="1" t="n"/>
      <c r="BS75" s="1" t="n"/>
      <c r="BT75" s="1" t="n"/>
    </row>
    <row r="76">
      <c r="A76" s="90" t="n"/>
      <c r="B76" s="182" t="inlineStr">
        <is>
          <t>УК-7</t>
        </is>
      </c>
      <c r="C76" s="126" t="n"/>
      <c r="D76" s="126" t="n"/>
      <c r="E76" s="126" t="n"/>
      <c r="F76" s="126" t="n"/>
      <c r="G76" s="175" t="n"/>
      <c r="H76" s="1260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126" t="n"/>
      <c r="BJ76" s="175" t="n"/>
      <c r="BK76" s="217" t="inlineStr">
        <is>
          <t>1.2.2</t>
        </is>
      </c>
      <c r="BL76" s="126" t="n"/>
      <c r="BM76" s="126" t="n"/>
      <c r="BN76" s="126" t="n"/>
      <c r="BO76" s="126" t="n"/>
      <c r="BP76" s="126" t="n"/>
      <c r="BQ76" s="175" t="n"/>
      <c r="BR76" s="1" t="n"/>
      <c r="BS76" s="1" t="n"/>
      <c r="BT76" s="1" t="n"/>
    </row>
    <row r="77">
      <c r="A77" s="514" t="n"/>
      <c r="B77" s="182" t="inlineStr">
        <is>
          <t>УПК-1</t>
        </is>
      </c>
      <c r="C77" s="126" t="n"/>
      <c r="D77" s="126" t="n"/>
      <c r="E77" s="126" t="n"/>
      <c r="F77" s="126" t="n"/>
      <c r="G77" s="175" t="n"/>
      <c r="H77" s="3238" t="inlineStr">
        <is>
          <t>Решать инновационные технологические задачи в области переработки полимеров и композитов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75" t="n"/>
      <c r="BK77" s="217" t="inlineStr">
        <is>
          <t>1.1.1</t>
        </is>
      </c>
      <c r="BL77" s="126" t="n"/>
      <c r="BM77" s="126" t="n"/>
      <c r="BN77" s="126" t="n"/>
      <c r="BO77" s="126" t="n"/>
      <c r="BP77" s="126" t="n"/>
      <c r="BQ77" s="175" t="n"/>
      <c r="BR77" s="1" t="n"/>
      <c r="BS77" s="1" t="n"/>
      <c r="BT77" s="1" t="n"/>
    </row>
    <row r="78">
      <c r="A78" s="514" t="n"/>
      <c r="B78" s="182" t="inlineStr">
        <is>
          <t>УПК-2</t>
        </is>
      </c>
      <c r="C78" s="126" t="n"/>
      <c r="D78" s="126" t="n"/>
      <c r="E78" s="126" t="n"/>
      <c r="F78" s="126" t="n"/>
      <c r="G78" s="175" t="n"/>
      <c r="H78" s="3238" t="inlineStr">
        <is>
          <t xml:space="preserve">Разрабатывать новые полимеры, полимерные системы и полимерные композиционные материалы для различных областей техники, используя фундаментальные научные исследования в области химической физики 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126" t="n"/>
      <c r="BJ78" s="175" t="n"/>
      <c r="BK78" s="217" t="inlineStr">
        <is>
          <t>1.1.2</t>
        </is>
      </c>
      <c r="BL78" s="126" t="n"/>
      <c r="BM78" s="126" t="n"/>
      <c r="BN78" s="126" t="n"/>
      <c r="BO78" s="126" t="n"/>
      <c r="BP78" s="126" t="n"/>
      <c r="BQ78" s="175" t="n"/>
      <c r="BR78" s="1" t="n"/>
      <c r="BS78" s="1" t="n"/>
      <c r="BT78" s="1" t="n"/>
    </row>
    <row r="79">
      <c r="A79" s="515" t="n"/>
      <c r="B79" s="841" t="inlineStr">
        <is>
          <t>УПК-3</t>
        </is>
      </c>
      <c r="C79" s="126" t="n"/>
      <c r="D79" s="126" t="n"/>
      <c r="E79" s="126" t="n"/>
      <c r="F79" s="126" t="n"/>
      <c r="G79" s="175" t="n"/>
      <c r="H79" s="3237" t="inlineStr">
        <is>
          <t>Осуществлять подбор  армирующих материалов и наполнителей, используемых для производства полимерных композиционных материалов, владеть знаниями о  механизмах протекания межфазных явлений в полимерных композиционных материалах и применять их в производственной деятельности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126" t="n"/>
      <c r="BJ79" s="175" t="n"/>
      <c r="BK79" s="174" t="inlineStr">
        <is>
          <t>1.1.3</t>
        </is>
      </c>
      <c r="BL79" s="126" t="n"/>
      <c r="BM79" s="126" t="n"/>
      <c r="BN79" s="126" t="n"/>
      <c r="BO79" s="126" t="n"/>
      <c r="BP79" s="126" t="n"/>
      <c r="BQ79" s="175" t="n"/>
      <c r="BR79" s="1" t="n"/>
      <c r="BS79" s="1" t="n"/>
      <c r="BT79" s="1" t="n"/>
    </row>
    <row r="80">
      <c r="A80" s="515" t="n"/>
      <c r="B80" s="182" t="inlineStr">
        <is>
          <t>УПК-4</t>
        </is>
      </c>
      <c r="C80" s="126" t="n"/>
      <c r="D80" s="126" t="n"/>
      <c r="E80" s="126" t="n"/>
      <c r="F80" s="126" t="n"/>
      <c r="G80" s="175" t="n"/>
      <c r="H80" s="3238" t="inlineStr">
        <is>
          <t>Решать научно-технические задачи при разработке, производстве и эксплуатации современных мехатронных и робототехнических устройств и систем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75" t="n"/>
      <c r="BK80" s="217" t="inlineStr">
        <is>
          <t>1.2.2</t>
        </is>
      </c>
      <c r="BL80" s="126" t="n"/>
      <c r="BM80" s="126" t="n"/>
      <c r="BN80" s="126" t="n"/>
      <c r="BO80" s="126" t="n"/>
      <c r="BP80" s="126" t="n"/>
      <c r="BQ80" s="175" t="n"/>
      <c r="BR80" s="1" t="n"/>
      <c r="BS80" s="1" t="n"/>
      <c r="BT80" s="1" t="n"/>
    </row>
    <row r="81">
      <c r="A81" s="514" t="n"/>
      <c r="B81" s="182" t="inlineStr">
        <is>
          <t>СК-1</t>
        </is>
      </c>
      <c r="C81" s="126" t="n"/>
      <c r="D81" s="126" t="n"/>
      <c r="E81" s="126" t="n"/>
      <c r="F81" s="126" t="n"/>
      <c r="G81" s="175" t="n"/>
      <c r="H81" s="3238" t="inlineStr">
        <is>
          <t>Осуществлять производственную деятельность, техническую и технологическую подготовку производств полимерных композиционных материалов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26" t="n"/>
      <c r="BI81" s="126" t="n"/>
      <c r="BJ81" s="175" t="n"/>
      <c r="BK81" s="217" t="inlineStr">
        <is>
          <t>2.2.1</t>
        </is>
      </c>
      <c r="BL81" s="126" t="n"/>
      <c r="BM81" s="126" t="n"/>
      <c r="BN81" s="126" t="n"/>
      <c r="BO81" s="126" t="n"/>
      <c r="BP81" s="126" t="n"/>
      <c r="BQ81" s="175" t="n"/>
      <c r="BR81" s="1" t="n"/>
      <c r="BS81" s="1" t="n"/>
      <c r="BT81" s="1" t="n"/>
    </row>
    <row r="82">
      <c r="A82" s="514" t="n"/>
      <c r="B82" s="182" t="inlineStr">
        <is>
          <t>СК-2</t>
        </is>
      </c>
      <c r="C82" s="126" t="n"/>
      <c r="D82" s="126" t="n"/>
      <c r="E82" s="126" t="n"/>
      <c r="F82" s="126" t="n"/>
      <c r="G82" s="175" t="n"/>
      <c r="H82" s="3238" t="inlineStr">
        <is>
          <t>Осуществлять подбор основного технологического оборудования для производства полимерных композиционных материалов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75" t="n"/>
      <c r="BK82" s="217" t="inlineStr">
        <is>
          <t>2.2.2</t>
        </is>
      </c>
      <c r="BL82" s="126" t="n"/>
      <c r="BM82" s="126" t="n"/>
      <c r="BN82" s="126" t="n"/>
      <c r="BO82" s="126" t="n"/>
      <c r="BP82" s="126" t="n"/>
      <c r="BQ82" s="175" t="n"/>
      <c r="BR82" s="1" t="n"/>
      <c r="BS82" s="1" t="n"/>
      <c r="BT82" s="1" t="n"/>
    </row>
    <row r="83">
      <c r="A83" s="515" t="n"/>
      <c r="B83" s="182" t="inlineStr">
        <is>
          <t>СК-3</t>
        </is>
      </c>
      <c r="C83" s="126" t="n"/>
      <c r="D83" s="126" t="n"/>
      <c r="E83" s="126" t="n"/>
      <c r="F83" s="126" t="n"/>
      <c r="G83" s="175" t="n"/>
      <c r="H83" s="3238" t="inlineStr">
        <is>
          <t>Применять в профессиональной деятельности знания по модификации свойств полимерных композиционных материалов, ингредиентов специального назначения и нанофункциональных добавок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75" t="n"/>
      <c r="BK83" s="217" t="inlineStr">
        <is>
          <t>2.2.3</t>
        </is>
      </c>
      <c r="BL83" s="126" t="n"/>
      <c r="BM83" s="126" t="n"/>
      <c r="BN83" s="126" t="n"/>
      <c r="BO83" s="126" t="n"/>
      <c r="BP83" s="126" t="n"/>
      <c r="BQ83" s="175" t="n"/>
      <c r="BR83" s="1" t="n"/>
      <c r="BS83" s="1" t="n"/>
      <c r="BT83" s="1" t="n"/>
    </row>
    <row r="84">
      <c r="A84" s="515" t="n"/>
      <c r="B84" s="182" t="inlineStr">
        <is>
          <t>СК-4</t>
        </is>
      </c>
      <c r="C84" s="126" t="n"/>
      <c r="D84" s="126" t="n"/>
      <c r="E84" s="126" t="n"/>
      <c r="F84" s="126" t="n"/>
      <c r="G84" s="175" t="n"/>
      <c r="H84" s="3238" t="inlineStr">
        <is>
          <t>Применять физико-химические методы исследования полимерных композиционных материалов в научно-исследовательской и практической деятельности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75" t="n"/>
      <c r="BK84" s="217" t="inlineStr">
        <is>
          <t>2.3.1</t>
        </is>
      </c>
      <c r="BL84" s="126" t="n"/>
      <c r="BM84" s="126" t="n"/>
      <c r="BN84" s="126" t="n"/>
      <c r="BO84" s="126" t="n"/>
      <c r="BP84" s="126" t="n"/>
      <c r="BQ84" s="175" t="n"/>
      <c r="BR84" s="1" t="n"/>
      <c r="BS84" s="1" t="n"/>
      <c r="BT84" s="1" t="n"/>
    </row>
    <row r="85">
      <c r="A85" s="515" t="n"/>
      <c r="B85" s="182" t="inlineStr">
        <is>
          <t>СК-5</t>
        </is>
      </c>
      <c r="C85" s="126" t="n"/>
      <c r="D85" s="126" t="n"/>
      <c r="E85" s="126" t="n"/>
      <c r="F85" s="126" t="n"/>
      <c r="G85" s="175" t="n"/>
      <c r="H85" s="3238" t="inlineStr">
        <is>
          <t>Создавать прочные адгезионные соединения, используя полученные знания (об общих закономерностях развития науки о поверхностных явлениях в полимерных материалах, о термодинамике поверхностных явлений, адсорбции, адгезии, смачиванияи капиллярных явлениях, основ адгезии полимеров к различным субстратам с учетом различных технологических факторов, о методах  теоретического выбора оптимального состава)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75" t="n"/>
      <c r="BK85" s="217" t="inlineStr">
        <is>
          <t>2.3.2</t>
        </is>
      </c>
      <c r="BL85" s="126" t="n"/>
      <c r="BM85" s="126" t="n"/>
      <c r="BN85" s="126" t="n"/>
      <c r="BO85" s="126" t="n"/>
      <c r="BP85" s="126" t="n"/>
      <c r="BQ85" s="175" t="n"/>
      <c r="BR85" s="1" t="n"/>
      <c r="BS85" s="1" t="n"/>
      <c r="BT85" s="1" t="n"/>
    </row>
    <row r="86">
      <c r="A86" s="514" t="n"/>
      <c r="B86" s="182" t="inlineStr">
        <is>
          <t>СК-6</t>
        </is>
      </c>
      <c r="C86" s="126" t="n"/>
      <c r="D86" s="126" t="n"/>
      <c r="E86" s="126" t="n"/>
      <c r="F86" s="126" t="n"/>
      <c r="G86" s="175" t="n"/>
      <c r="H86" s="3238" t="inlineStr">
        <is>
          <t>Определять специфику и перспективные направления в области проектирования химических производств</t>
        </is>
      </c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75" t="n"/>
      <c r="BK86" s="217" t="inlineStr">
        <is>
          <t>2.4.1</t>
        </is>
      </c>
      <c r="BL86" s="126" t="n"/>
      <c r="BM86" s="126" t="n"/>
      <c r="BN86" s="126" t="n"/>
      <c r="BO86" s="126" t="n"/>
      <c r="BP86" s="126" t="n"/>
      <c r="BQ86" s="175" t="n"/>
      <c r="BR86" s="1" t="n"/>
      <c r="BS86" s="1" t="n"/>
      <c r="BT86" s="1" t="n"/>
    </row>
    <row r="87">
      <c r="A87" s="514" t="n"/>
      <c r="B87" s="182" t="inlineStr">
        <is>
          <t>СК-7</t>
        </is>
      </c>
      <c r="C87" s="126" t="n"/>
      <c r="D87" s="126" t="n"/>
      <c r="E87" s="126" t="n"/>
      <c r="F87" s="126" t="n"/>
      <c r="G87" s="175" t="n"/>
      <c r="H87" s="3238" t="inlineStr">
        <is>
          <t>Владеть приемами проектирования и системами автоматизированного проектирования технологических процессов и производственных объектов</t>
        </is>
      </c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75" t="n"/>
      <c r="BK87" s="217" t="inlineStr">
        <is>
          <t>2.4.1</t>
        </is>
      </c>
      <c r="BL87" s="126" t="n"/>
      <c r="BM87" s="126" t="n"/>
      <c r="BN87" s="126" t="n"/>
      <c r="BO87" s="126" t="n"/>
      <c r="BP87" s="126" t="n"/>
      <c r="BQ87" s="175" t="n"/>
      <c r="BR87" s="1" t="n"/>
      <c r="BS87" s="1" t="n"/>
      <c r="BT87" s="1" t="n"/>
    </row>
    <row r="88">
      <c r="A88" s="514" t="n"/>
      <c r="B88" s="182" t="inlineStr">
        <is>
          <t>СК-8</t>
        </is>
      </c>
      <c r="C88" s="126" t="n"/>
      <c r="D88" s="126" t="n"/>
      <c r="E88" s="126" t="n"/>
      <c r="F88" s="126" t="n"/>
      <c r="G88" s="175" t="n"/>
      <c r="H88" s="3238" t="inlineStr">
        <is>
          <t>Решать конструкторские задачи с использованием модулей моделирования трехмерной объемной конструкции (детали), реализовать идею сквозного цикла подготовки и производства сложных промышленных изделий, производить инженерные расчеты, начиная от расчетов на прочность, анализ и моделирование тепловых процессов, расчеты гидравлических систем и машин, расчеты процессов литья под давлением</t>
        </is>
      </c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75" t="n"/>
      <c r="BK88" s="217" t="inlineStr">
        <is>
          <t>2.4.2</t>
        </is>
      </c>
      <c r="BL88" s="126" t="n"/>
      <c r="BM88" s="126" t="n"/>
      <c r="BN88" s="126" t="n"/>
      <c r="BO88" s="126" t="n"/>
      <c r="BP88" s="126" t="n"/>
      <c r="BQ88" s="175" t="n"/>
      <c r="BR88" s="1" t="n"/>
      <c r="BS88" s="1" t="n"/>
      <c r="BT88" s="1" t="n"/>
    </row>
    <row r="89">
      <c r="A89" s="514" t="n"/>
      <c r="B89" s="182" t="inlineStr">
        <is>
          <t>СК-9</t>
        </is>
      </c>
      <c r="C89" s="126" t="n"/>
      <c r="D89" s="126" t="n"/>
      <c r="E89" s="126" t="n"/>
      <c r="F89" s="126" t="n"/>
      <c r="G89" s="175" t="n"/>
      <c r="H89" s="3238" t="inlineStr">
        <is>
          <t>Разрабатывать проектную документацию с применением CAD/CAE технологий</t>
        </is>
      </c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75" t="n"/>
      <c r="BK89" s="217" t="inlineStr">
        <is>
          <t>2.4.2</t>
        </is>
      </c>
      <c r="BL89" s="126" t="n"/>
      <c r="BM89" s="126" t="n"/>
      <c r="BN89" s="126" t="n"/>
      <c r="BO89" s="126" t="n"/>
      <c r="BP89" s="126" t="n"/>
      <c r="BQ89" s="175" t="n"/>
      <c r="BR89" s="1" t="n"/>
      <c r="BS89" s="1" t="n"/>
      <c r="BT89" s="1" t="n"/>
    </row>
    <row r="90">
      <c r="A90" s="514" t="n"/>
      <c r="B90" s="2349" t="inlineStr">
        <is>
          <t>СК-10</t>
        </is>
      </c>
      <c r="C90" s="1832" t="n"/>
      <c r="D90" s="1832" t="n"/>
      <c r="E90" s="1832" t="n"/>
      <c r="F90" s="1832" t="n"/>
      <c r="G90" s="1924" t="n"/>
      <c r="H90" s="3239" t="inlineStr">
        <is>
          <t>Использовать методы защиты металлов от коррозии при проектировании химических производств и анализировать коррозионное воздействие среды на свойства металлов в условиях химических производств</t>
        </is>
      </c>
      <c r="I90" s="1832" t="n"/>
      <c r="J90" s="1832" t="n"/>
      <c r="K90" s="1832" t="n"/>
      <c r="L90" s="1832" t="n"/>
      <c r="M90" s="1832" t="n"/>
      <c r="N90" s="1832" t="n"/>
      <c r="O90" s="1832" t="n"/>
      <c r="P90" s="1832" t="n"/>
      <c r="Q90" s="1832" t="n"/>
      <c r="R90" s="1832" t="n"/>
      <c r="S90" s="1832" t="n"/>
      <c r="T90" s="1832" t="n"/>
      <c r="U90" s="1832" t="n"/>
      <c r="V90" s="1832" t="n"/>
      <c r="W90" s="1832" t="n"/>
      <c r="X90" s="1832" t="n"/>
      <c r="Y90" s="1832" t="n"/>
      <c r="Z90" s="1832" t="n"/>
      <c r="AA90" s="1832" t="n"/>
      <c r="AB90" s="1832" t="n"/>
      <c r="AC90" s="1832" t="n"/>
      <c r="AD90" s="1832" t="n"/>
      <c r="AE90" s="1832" t="n"/>
      <c r="AF90" s="1832" t="n"/>
      <c r="AG90" s="1832" t="n"/>
      <c r="AH90" s="1832" t="n"/>
      <c r="AI90" s="1832" t="n"/>
      <c r="AJ90" s="1832" t="n"/>
      <c r="AK90" s="1832" t="n"/>
      <c r="AL90" s="1832" t="n"/>
      <c r="AM90" s="1832" t="n"/>
      <c r="AN90" s="1832" t="n"/>
      <c r="AO90" s="1832" t="n"/>
      <c r="AP90" s="1832" t="n"/>
      <c r="AQ90" s="1832" t="n"/>
      <c r="AR90" s="1832" t="n"/>
      <c r="AS90" s="1832" t="n"/>
      <c r="AT90" s="1832" t="n"/>
      <c r="AU90" s="1832" t="n"/>
      <c r="AV90" s="1832" t="n"/>
      <c r="AW90" s="1832" t="n"/>
      <c r="AX90" s="1832" t="n"/>
      <c r="AY90" s="1832" t="n"/>
      <c r="AZ90" s="1832" t="n"/>
      <c r="BA90" s="1832" t="n"/>
      <c r="BB90" s="1832" t="n"/>
      <c r="BC90" s="1832" t="n"/>
      <c r="BD90" s="1832" t="n"/>
      <c r="BE90" s="1832" t="n"/>
      <c r="BF90" s="1832" t="n"/>
      <c r="BG90" s="1832" t="n"/>
      <c r="BH90" s="1832" t="n"/>
      <c r="BI90" s="1832" t="n"/>
      <c r="BJ90" s="1924" t="n"/>
      <c r="BK90" s="2537" t="inlineStr">
        <is>
          <t>2.4.3</t>
        </is>
      </c>
      <c r="BL90" s="1832" t="n"/>
      <c r="BM90" s="1832" t="n"/>
      <c r="BN90" s="1832" t="n"/>
      <c r="BO90" s="1832" t="n"/>
      <c r="BP90" s="1832" t="n"/>
      <c r="BQ90" s="1924" t="n"/>
      <c r="BR90" s="1" t="n"/>
      <c r="BS90" s="1" t="n"/>
      <c r="BT90" s="1" t="n"/>
    </row>
    <row r="91">
      <c r="A91" s="683" t="n"/>
      <c r="B91" s="271" t="n"/>
      <c r="C91" s="271" t="n"/>
      <c r="D91" s="271" t="n"/>
      <c r="E91" s="271" t="n"/>
      <c r="F91" s="271" t="n"/>
      <c r="G91" s="271" t="n"/>
      <c r="H91" s="4" t="n"/>
      <c r="I91" s="4" t="n"/>
      <c r="J91" s="4" t="n"/>
      <c r="K91" s="4" t="n"/>
      <c r="L91" s="4" t="n"/>
      <c r="M91" s="4" t="n"/>
      <c r="N91" s="4" t="n"/>
      <c r="O91" s="4" t="n"/>
      <c r="P91" s="4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  <c r="AH91" s="4" t="n"/>
      <c r="AI91" s="4" t="n"/>
      <c r="AJ91" s="4" t="n"/>
      <c r="AK91" s="4" t="n"/>
      <c r="AL91" s="4" t="n"/>
      <c r="AM91" s="4" t="n"/>
      <c r="AN91" s="4" t="n"/>
      <c r="AO91" s="4" t="n"/>
      <c r="AP91" s="4" t="n"/>
      <c r="AQ91" s="4" t="n"/>
      <c r="AR91" s="4" t="n"/>
      <c r="AS91" s="4" t="n"/>
      <c r="AT91" s="4" t="n"/>
      <c r="AU91" s="4" t="n"/>
      <c r="AV91" s="4" t="n"/>
      <c r="AW91" s="4" t="n"/>
      <c r="AX91" s="4" t="n"/>
      <c r="AY91" s="4" t="n"/>
      <c r="AZ91" s="4" t="n"/>
      <c r="BA91" s="4" t="n"/>
      <c r="BB91" s="4" t="n"/>
      <c r="BC91" s="4" t="n"/>
      <c r="BD91" s="4" t="n"/>
      <c r="BE91" s="4" t="n"/>
      <c r="BF91" s="4" t="n"/>
      <c r="BG91" s="4" t="n"/>
      <c r="BH91" s="4" t="n"/>
      <c r="BI91" s="4" t="n"/>
      <c r="BJ91" s="4" t="n"/>
      <c r="BK91" s="899" t="n"/>
      <c r="BL91" s="899" t="n"/>
      <c r="BM91" s="899" t="n"/>
      <c r="BN91" s="899" t="n"/>
      <c r="BO91" s="899" t="n"/>
      <c r="BP91" s="899" t="n"/>
      <c r="BQ91" s="899" t="n"/>
      <c r="BR91" s="1" t="n"/>
      <c r="BS91" s="1" t="n"/>
      <c r="BT91" s="1" t="n"/>
    </row>
    <row r="92">
      <c r="A92" s="243" t="n"/>
      <c r="B92" s="516" t="n"/>
      <c r="C92" s="516" t="n"/>
      <c r="D92" s="516" t="n"/>
      <c r="E92" s="517" t="n"/>
      <c r="F92" s="517" t="n"/>
      <c r="G92" s="517" t="n"/>
      <c r="H92" s="517" t="n"/>
      <c r="I92" s="517" t="n"/>
      <c r="J92" s="517" t="n"/>
      <c r="K92" s="517" t="n"/>
      <c r="L92" s="517" t="n"/>
      <c r="M92" s="517" t="n"/>
      <c r="N92" s="517" t="n"/>
      <c r="O92" s="517" t="n"/>
      <c r="P92" s="517" t="n"/>
      <c r="Q92" s="517" t="n"/>
      <c r="R92" s="517" t="n"/>
      <c r="S92" s="517" t="n"/>
      <c r="T92" s="517" t="n"/>
      <c r="U92" s="517" t="n"/>
      <c r="V92" s="517" t="n"/>
      <c r="W92" s="517" t="n"/>
      <c r="X92" s="517" t="n"/>
      <c r="Y92" s="517" t="n"/>
      <c r="Z92" s="517" t="n"/>
      <c r="AA92" s="517" t="n"/>
      <c r="AB92" s="517" t="n"/>
      <c r="AC92" s="517" t="n"/>
      <c r="AD92" s="517" t="n"/>
      <c r="AE92" s="517" t="n"/>
      <c r="AF92" s="517" t="n"/>
      <c r="AG92" s="517" t="n"/>
      <c r="AH92" s="517" t="n"/>
      <c r="AI92" s="517" t="n"/>
      <c r="AJ92" s="517" t="n"/>
      <c r="AK92" s="517" t="n"/>
      <c r="AL92" s="517" t="n"/>
      <c r="AM92" s="517" t="n"/>
      <c r="AN92" s="517" t="n"/>
      <c r="AO92" s="517" t="n"/>
      <c r="AP92" s="517" t="n"/>
      <c r="AQ92" s="517" t="n"/>
      <c r="AR92" s="517" t="n"/>
      <c r="AS92" s="517" t="n"/>
      <c r="AT92" s="517" t="n"/>
      <c r="AU92" s="517" t="n"/>
      <c r="AV92" s="517" t="n"/>
      <c r="AW92" s="517" t="n"/>
      <c r="AX92" s="517" t="n"/>
      <c r="AY92" s="517" t="n"/>
      <c r="AZ92" s="517" t="n"/>
      <c r="BA92" s="517" t="n"/>
      <c r="BB92" s="517" t="n"/>
      <c r="BC92" s="517" t="n"/>
      <c r="BD92" s="517" t="n"/>
      <c r="BE92" s="517" t="n"/>
      <c r="BF92" s="517" t="n"/>
      <c r="BG92" s="517" t="n"/>
      <c r="BH92" s="260" t="n"/>
      <c r="BI92" s="260" t="n"/>
      <c r="BJ92" s="260" t="n"/>
      <c r="BK92" s="260" t="n"/>
      <c r="BL92" s="260" t="n"/>
      <c r="BM92" s="260" t="n"/>
      <c r="BN92" s="260" t="n"/>
      <c r="BO92" s="260" t="n"/>
      <c r="BP92" s="243" t="n"/>
      <c r="BQ92" s="243" t="n"/>
      <c r="BR92" s="243" t="n"/>
      <c r="BS92" s="243" t="n"/>
      <c r="BT92" s="1" t="n"/>
    </row>
    <row r="93">
      <c r="A93" s="90" t="n"/>
      <c r="B93" s="90" t="n"/>
      <c r="C93" s="24" t="inlineStr">
        <is>
          <t xml:space="preserve">Учебный план углубленного высшего образования по специальности 7-06-0722-02 "Производство и переработка полимеров и композитов"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7-06-07-021/пр. </t>
        </is>
      </c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/>
      <c r="AM93" s="1" t="n"/>
      <c r="AN93" s="1" t="n"/>
      <c r="AO93" s="1" t="n"/>
      <c r="AP93" s="1" t="n"/>
      <c r="AQ93" s="1" t="n"/>
      <c r="AR93" s="1" t="n"/>
      <c r="AS93" s="1" t="n"/>
      <c r="AT93" s="1" t="n"/>
      <c r="AU93" s="1" t="n"/>
      <c r="AV93" s="1" t="n"/>
      <c r="AW93" s="1" t="n"/>
      <c r="AX93" s="1" t="n"/>
      <c r="AY93" s="1" t="n"/>
      <c r="AZ93" s="1" t="n"/>
      <c r="BA93" s="1" t="n"/>
      <c r="BB93" s="1" t="n"/>
      <c r="BC93" s="1" t="n"/>
      <c r="BD93" s="1" t="n"/>
      <c r="BE93" s="1" t="n"/>
      <c r="BF93" s="1" t="n"/>
      <c r="BG93" s="1" t="n"/>
      <c r="BH93" s="1" t="n"/>
      <c r="BI93" s="1" t="n"/>
      <c r="BJ93" s="1" t="n"/>
      <c r="BK93" s="1" t="n"/>
      <c r="BL93" s="1" t="n"/>
      <c r="BM93" s="1" t="n"/>
      <c r="BN93" s="1" t="n"/>
      <c r="BO93" s="1" t="n"/>
      <c r="BP93" s="244" t="n"/>
      <c r="BQ93" s="244" t="n"/>
      <c r="BR93" s="244" t="n"/>
      <c r="BS93" s="244" t="n"/>
      <c r="BT93" s="1" t="n"/>
    </row>
    <row r="94">
      <c r="A94" s="90" t="n"/>
      <c r="B94" s="90" t="n"/>
      <c r="C94" s="518" t="n"/>
      <c r="D94" s="90" t="n"/>
      <c r="E94" s="90" t="n"/>
      <c r="F94" s="90" t="n"/>
      <c r="G94" s="90" t="n"/>
      <c r="H94" s="90" t="n"/>
      <c r="I94" s="90" t="n"/>
      <c r="J94" s="90" t="n"/>
      <c r="K94" s="90" t="n"/>
      <c r="L94" s="90" t="n"/>
      <c r="M94" s="90" t="n"/>
      <c r="N94" s="90" t="n"/>
      <c r="O94" s="90" t="n"/>
      <c r="P94" s="90" t="n"/>
      <c r="Q94" s="90" t="n"/>
      <c r="R94" s="90" t="n"/>
      <c r="S94" s="90" t="n"/>
      <c r="T94" s="90" t="n"/>
      <c r="U94" s="90" t="n"/>
      <c r="V94" s="90" t="n"/>
      <c r="W94" s="90" t="n"/>
      <c r="X94" s="90" t="n"/>
      <c r="Y94" s="90" t="n"/>
      <c r="Z94" s="90" t="n"/>
      <c r="AA94" s="90" t="n"/>
      <c r="AB94" s="90" t="n"/>
      <c r="AC94" s="90" t="n"/>
      <c r="AD94" s="90" t="n"/>
      <c r="AE94" s="90" t="n"/>
      <c r="AF94" s="90" t="n"/>
      <c r="AG94" s="90" t="n"/>
      <c r="AH94" s="90" t="n"/>
      <c r="AI94" s="90" t="n"/>
      <c r="AJ94" s="90" t="n"/>
      <c r="AK94" s="90" t="n"/>
      <c r="AL94" s="90" t="n"/>
      <c r="AM94" s="90" t="n"/>
      <c r="AN94" s="90" t="n"/>
      <c r="AO94" s="90" t="n"/>
      <c r="AP94" s="90" t="n"/>
      <c r="AQ94" s="90" t="n"/>
      <c r="AR94" s="90" t="n"/>
      <c r="AS94" s="90" t="n"/>
      <c r="AT94" s="90" t="n"/>
      <c r="AU94" s="90" t="n"/>
      <c r="AV94" s="90" t="n"/>
      <c r="AW94" s="90" t="n"/>
      <c r="AX94" s="90" t="n"/>
      <c r="AY94" s="90" t="n"/>
      <c r="AZ94" s="90" t="n"/>
      <c r="BA94" s="90" t="n"/>
      <c r="BB94" s="90" t="n"/>
      <c r="BC94" s="90" t="n"/>
      <c r="BD94" s="90" t="n"/>
      <c r="BE94" s="90" t="n"/>
      <c r="BF94" s="90" t="n"/>
      <c r="BG94" s="90" t="n"/>
      <c r="BH94" s="90" t="n"/>
      <c r="BI94" s="90" t="n"/>
      <c r="BJ94" s="90" t="n"/>
      <c r="BK94" s="90" t="n"/>
      <c r="BL94" s="90" t="n"/>
      <c r="BM94" s="90" t="n"/>
      <c r="BN94" s="90" t="n"/>
      <c r="BO94" s="90" t="n"/>
      <c r="BP94" s="90" t="n"/>
      <c r="BQ94" s="90" t="n"/>
      <c r="BR94" s="90" t="n"/>
      <c r="BS94" s="90" t="n"/>
      <c r="BT94" s="1" t="n"/>
    </row>
    <row r="95">
      <c r="A95" s="90" t="n"/>
      <c r="B95" s="688" t="n"/>
      <c r="C95" s="519" t="inlineStr">
        <is>
          <t>*</t>
        </is>
      </c>
      <c r="D95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/>
      <c r="AM95" s="1" t="n"/>
      <c r="AN95" s="1" t="n"/>
      <c r="AO95" s="1" t="n"/>
      <c r="AP95" s="1" t="n"/>
      <c r="AQ95" s="1" t="n"/>
      <c r="AR95" s="1" t="n"/>
      <c r="AS95" s="1" t="n"/>
      <c r="AT95" s="1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90" t="n"/>
      <c r="BS95" s="90" t="n"/>
      <c r="BT95" s="1" t="n"/>
    </row>
    <row r="96">
      <c r="A96" s="247" t="n"/>
      <c r="B96" s="689" t="n"/>
      <c r="C96" s="521" t="n"/>
      <c r="D96" s="29" t="n"/>
      <c r="E96" s="29" t="n"/>
      <c r="F96" s="29" t="n"/>
      <c r="G96" s="29" t="n"/>
      <c r="H96" s="29" t="n"/>
      <c r="I96" s="29" t="n"/>
      <c r="J96" s="29" t="n"/>
      <c r="K96" s="29" t="n"/>
      <c r="L96" s="29" t="n"/>
      <c r="M96" s="29" t="n"/>
      <c r="N96" s="29" t="n"/>
      <c r="O96" s="29" t="n"/>
      <c r="P96" s="29" t="n"/>
      <c r="Q96" s="29" t="n"/>
      <c r="R96" s="29" t="n"/>
      <c r="S96" s="29" t="n"/>
      <c r="T96" s="29" t="n"/>
      <c r="U96" s="29" t="n"/>
      <c r="V96" s="29" t="n"/>
      <c r="W96" s="29" t="n"/>
      <c r="X96" s="29" t="n"/>
      <c r="Y96" s="29" t="n"/>
      <c r="Z96" s="29" t="n"/>
      <c r="AA96" s="29" t="n"/>
      <c r="AB96" s="29" t="n"/>
      <c r="AC96" s="29" t="n"/>
      <c r="AD96" s="29" t="n"/>
      <c r="AE96" s="29" t="n"/>
      <c r="AF96" s="29" t="n"/>
      <c r="AG96" s="29" t="n"/>
      <c r="AH96" s="29" t="n"/>
      <c r="AI96" s="29" t="n"/>
      <c r="AJ96" s="29" t="n"/>
      <c r="AK96" s="29" t="n"/>
      <c r="AL96" s="29" t="n"/>
      <c r="AM96" s="29" t="n"/>
      <c r="AN96" s="29" t="n"/>
      <c r="AO96" s="29" t="n"/>
      <c r="AP96" s="29" t="n"/>
      <c r="AQ96" s="29" t="n"/>
      <c r="AR96" s="29" t="n"/>
      <c r="AS96" s="29" t="n"/>
      <c r="AT96" s="29" t="n"/>
      <c r="AU96" s="29" t="n"/>
      <c r="AV96" s="29" t="n"/>
      <c r="AW96" s="29" t="n"/>
      <c r="AX96" s="29" t="n"/>
      <c r="AY96" s="29" t="n"/>
      <c r="AZ96" s="29" t="n"/>
      <c r="BA96" s="29" t="n"/>
      <c r="BB96" s="29" t="n"/>
      <c r="BC96" s="29" t="n"/>
      <c r="BD96" s="29" t="n"/>
      <c r="BE96" s="29" t="n"/>
      <c r="BF96" s="29" t="n"/>
      <c r="BG96" s="29" t="n"/>
      <c r="BH96" s="29" t="n"/>
      <c r="BI96" s="29" t="n"/>
      <c r="BJ96" s="29" t="n"/>
      <c r="BK96" s="29" t="n"/>
      <c r="BL96" s="29" t="n"/>
      <c r="BM96" s="29" t="n"/>
      <c r="BN96" s="29" t="n"/>
      <c r="BO96" s="29" t="n"/>
      <c r="BP96" s="29" t="n"/>
      <c r="BQ96" s="29" t="n"/>
      <c r="BR96" s="247" t="n"/>
      <c r="BS96" s="247" t="n"/>
      <c r="BT96" s="1" t="n"/>
    </row>
    <row r="97">
      <c r="A97" s="90" t="n"/>
      <c r="B97" s="688" t="n"/>
      <c r="C97" s="519" t="inlineStr">
        <is>
          <t>д</t>
        </is>
      </c>
      <c r="D97" s="1172" t="inlineStr">
        <is>
          <t>Дифференцированный зачет.</t>
        </is>
      </c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90" t="n"/>
      <c r="BS97" s="90" t="n"/>
      <c r="BT97" s="1" t="n"/>
    </row>
    <row r="98">
      <c r="A98" s="1" t="n"/>
      <c r="B98" s="243" t="n"/>
      <c r="C98" s="243" t="n"/>
      <c r="D98" s="243" t="n"/>
      <c r="E98" s="243" t="n"/>
      <c r="F98" s="243" t="n"/>
      <c r="G98" s="243" t="n"/>
      <c r="H98" s="243" t="n"/>
      <c r="I98" s="243" t="n"/>
      <c r="J98" s="243" t="n"/>
      <c r="K98" s="243" t="n"/>
      <c r="L98" s="243" t="n"/>
      <c r="M98" s="243" t="n"/>
      <c r="N98" s="243" t="n"/>
      <c r="O98" s="243" t="n"/>
      <c r="P98" s="243" t="n"/>
      <c r="Q98" s="243" t="n"/>
      <c r="R98" s="243" t="n"/>
      <c r="S98" s="243" t="n"/>
      <c r="T98" s="243" t="n"/>
      <c r="U98" s="243" t="n"/>
      <c r="V98" s="243" t="n"/>
      <c r="W98" s="243" t="n"/>
      <c r="X98" s="243" t="n"/>
      <c r="Y98" s="243" t="n"/>
      <c r="Z98" s="243" t="n"/>
      <c r="AA98" s="243" t="n"/>
      <c r="AB98" s="243" t="n"/>
      <c r="AC98" s="243" t="n"/>
      <c r="AD98" s="243" t="n"/>
      <c r="AE98" s="243" t="n"/>
      <c r="AF98" s="243" t="n"/>
      <c r="AG98" s="243" t="n"/>
      <c r="AH98" s="243" t="n"/>
      <c r="AI98" s="243" t="n"/>
      <c r="AJ98" s="243" t="n"/>
      <c r="AK98" s="243" t="n"/>
      <c r="AL98" s="243" t="n"/>
      <c r="AM98" s="243" t="n"/>
      <c r="AN98" s="243" t="n"/>
      <c r="AO98" s="243" t="n"/>
      <c r="AP98" s="243" t="n"/>
      <c r="AQ98" s="243" t="n"/>
      <c r="AR98" s="243" t="n"/>
      <c r="AS98" s="243" t="n"/>
      <c r="AT98" s="243" t="n"/>
      <c r="AU98" s="243" t="n"/>
      <c r="AV98" s="243" t="n"/>
      <c r="AW98" s="243" t="n"/>
      <c r="AX98" s="243" t="n"/>
      <c r="AY98" s="243" t="n"/>
      <c r="AZ98" s="243" t="n"/>
      <c r="BA98" s="243" t="n"/>
      <c r="BB98" s="243" t="n"/>
      <c r="BC98" s="243" t="n"/>
      <c r="BD98" s="243" t="n"/>
      <c r="BE98" s="243" t="n"/>
      <c r="BF98" s="243" t="n"/>
      <c r="BG98" s="243" t="n"/>
      <c r="BH98" s="243" t="n"/>
      <c r="BI98" s="243" t="n"/>
      <c r="BJ98" s="243" t="n"/>
      <c r="BK98" s="243" t="n"/>
      <c r="BL98" s="243" t="n"/>
      <c r="BM98" s="243" t="n"/>
      <c r="BN98" s="243" t="n"/>
      <c r="BO98" s="243" t="n"/>
      <c r="BP98" s="243" t="n"/>
      <c r="BQ98" s="243" t="n"/>
      <c r="BR98" s="243" t="n"/>
      <c r="BS98" s="243" t="n"/>
      <c r="BT98" s="243" t="n"/>
    </row>
    <row r="99">
      <c r="A99" s="1" t="n"/>
      <c r="B99" s="3" t="n"/>
      <c r="C99" s="3" t="inlineStr">
        <is>
          <t>Проректор по учебной работе</t>
        </is>
      </c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280" t="n"/>
      <c r="AD99" s="276" t="n"/>
      <c r="AE99" s="276" t="n"/>
      <c r="AF99" s="276" t="n"/>
      <c r="AG99" s="276" t="n"/>
      <c r="AH99" s="276" t="n"/>
      <c r="AI99" s="276" t="n"/>
      <c r="AJ99" s="280" t="n"/>
      <c r="AK99" s="41" t="n"/>
      <c r="AL99" s="41" t="n"/>
      <c r="AM99" s="41" t="n"/>
      <c r="AN99" s="41" t="n"/>
      <c r="AO99" s="41" t="n"/>
      <c r="AP99" s="3" t="n"/>
      <c r="AQ99" s="41" t="inlineStr">
        <is>
          <t>А.А. Сакович</t>
        </is>
      </c>
      <c r="AR99" s="3" t="n"/>
      <c r="AS99" s="274" t="n"/>
      <c r="AT99" s="274" t="n"/>
      <c r="AU99" s="274" t="n"/>
      <c r="AV99" s="274" t="n"/>
      <c r="AW99" s="3" t="n"/>
      <c r="AX99" s="3" t="n"/>
      <c r="AY99" s="3" t="n"/>
      <c r="AZ99" s="3" t="n"/>
      <c r="BA99" s="3" t="n"/>
      <c r="BB99" s="3" t="n"/>
      <c r="BC99" s="3" t="n"/>
      <c r="BD99" s="3" t="n"/>
      <c r="BE99" s="3" t="n"/>
      <c r="BF99" s="3" t="n"/>
      <c r="BG99" s="3" t="n"/>
      <c r="BH99" s="3" t="n"/>
      <c r="BI99" s="3" t="n"/>
      <c r="BJ99" s="3" t="n"/>
      <c r="BK99" s="3" t="n"/>
      <c r="BL99" s="3" t="n"/>
      <c r="BM99" s="3" t="n"/>
      <c r="BN99" s="3" t="n"/>
      <c r="BO99" s="3" t="n"/>
      <c r="BP99" s="3" t="n"/>
      <c r="BQ99" s="3" t="n"/>
      <c r="BR99" s="3" t="n"/>
      <c r="BS99" s="3" t="n"/>
      <c r="BT99" s="3" t="n"/>
    </row>
    <row r="100">
      <c r="A100" s="1" t="n"/>
      <c r="B100" s="244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41" t="n"/>
      <c r="AD100" s="3" t="n"/>
      <c r="AE100" s="3" t="n"/>
      <c r="AF100" s="3" t="n"/>
      <c r="AG100" s="3" t="n"/>
      <c r="AH100" s="3" t="n"/>
      <c r="AI100" s="3" t="n"/>
      <c r="AJ100" s="41" t="n"/>
      <c r="AK100" s="41" t="n"/>
      <c r="AL100" s="41" t="n"/>
      <c r="AM100" s="41" t="n"/>
      <c r="AN100" s="41" t="n"/>
      <c r="AO100" s="41" t="n"/>
      <c r="AP100" s="3" t="n"/>
      <c r="AQ100" s="41" t="n"/>
      <c r="AR100" s="3" t="n"/>
      <c r="AS100" s="274" t="n"/>
      <c r="AT100" s="274" t="n"/>
      <c r="AU100" s="274" t="n"/>
      <c r="AV100" s="274" t="n"/>
      <c r="AW100" s="3" t="n"/>
      <c r="AX100" s="3" t="n"/>
      <c r="AY100" s="3" t="n"/>
      <c r="AZ100" s="244" t="n"/>
      <c r="BA100" s="244" t="n"/>
      <c r="BB100" s="244" t="n"/>
      <c r="BC100" s="244" t="n"/>
      <c r="BD100" s="244" t="n"/>
      <c r="BE100" s="244" t="n"/>
      <c r="BF100" s="244" t="n"/>
      <c r="BG100" s="244" t="n"/>
      <c r="BH100" s="244" t="n"/>
      <c r="BI100" s="244" t="n"/>
      <c r="BJ100" s="244" t="n"/>
      <c r="BK100" s="244" t="n"/>
      <c r="BL100" s="244" t="n"/>
      <c r="BM100" s="244" t="n"/>
      <c r="BN100" s="244" t="n"/>
      <c r="BO100" s="244" t="n"/>
      <c r="BP100" s="244" t="n"/>
      <c r="BQ100" s="244" t="n"/>
      <c r="BR100" s="244" t="n"/>
      <c r="BS100" s="244" t="n"/>
      <c r="BT100" s="244" t="n"/>
    </row>
    <row r="101">
      <c r="A101" s="1" t="n"/>
      <c r="B101" s="90" t="n"/>
      <c r="C101" s="276" t="n"/>
      <c r="D101" s="276" t="n"/>
      <c r="E101" s="276" t="n"/>
      <c r="F101" s="276" t="n"/>
      <c r="G101" s="277" t="inlineStr">
        <is>
          <t>20___</t>
        </is>
      </c>
      <c r="H101" s="278" t="n"/>
      <c r="I101" s="41" t="n"/>
      <c r="J101" s="41" t="n"/>
      <c r="K101" s="279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274" t="n"/>
      <c r="AA101" s="274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91" t="n"/>
      <c r="BA101" s="244" t="n"/>
      <c r="BB101" s="244" t="n"/>
      <c r="BC101" s="244" t="n"/>
      <c r="BD101" s="244" t="n"/>
      <c r="BE101" s="90" t="n"/>
      <c r="BF101" s="90" t="n"/>
      <c r="BG101" s="90" t="n"/>
      <c r="BH101" s="90" t="n"/>
      <c r="BI101" s="90" t="n"/>
      <c r="BJ101" s="90" t="n"/>
      <c r="BK101" s="90" t="n"/>
      <c r="BL101" s="90" t="n"/>
      <c r="BM101" s="90" t="n"/>
      <c r="BN101" s="90" t="n"/>
      <c r="BO101" s="90" t="n"/>
      <c r="BP101" s="90" t="n"/>
      <c r="BQ101" s="90" t="n"/>
      <c r="BR101" s="90" t="n"/>
      <c r="BS101" s="90" t="n"/>
      <c r="BT101" s="90" t="n"/>
    </row>
    <row r="102">
      <c r="A102" s="1" t="n"/>
      <c r="B102" s="90" t="n"/>
      <c r="C102" s="41" t="n"/>
      <c r="D102" s="41" t="n"/>
      <c r="E102" s="41" t="n"/>
      <c r="F102" s="41" t="n"/>
      <c r="G102" s="41" t="n"/>
      <c r="H102" s="41" t="n"/>
      <c r="I102" s="41" t="n"/>
      <c r="J102" s="41" t="n"/>
      <c r="K102" s="41" t="n"/>
      <c r="L102" s="41" t="n"/>
      <c r="M102" s="41" t="n"/>
      <c r="N102" s="41" t="n"/>
      <c r="O102" s="41" t="n"/>
      <c r="P102" s="41" t="n"/>
      <c r="Q102" s="41" t="n"/>
      <c r="R102" s="41" t="n"/>
      <c r="S102" s="41" t="n"/>
      <c r="T102" s="41" t="n"/>
      <c r="U102" s="41" t="n"/>
      <c r="V102" s="41" t="n"/>
      <c r="W102" s="41" t="n"/>
      <c r="X102" s="41" t="n"/>
      <c r="Y102" s="41" t="n"/>
      <c r="Z102" s="41" t="n"/>
      <c r="AA102" s="41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41" t="n"/>
      <c r="AZ102" s="91" t="n"/>
      <c r="BA102" s="244" t="n"/>
      <c r="BB102" s="244" t="n"/>
      <c r="BC102" s="244" t="n"/>
      <c r="BD102" s="244" t="n"/>
      <c r="BE102" s="90" t="n"/>
      <c r="BF102" s="90" t="n"/>
      <c r="BG102" s="90" t="n"/>
      <c r="BH102" s="90" t="n"/>
      <c r="BI102" s="90" t="n"/>
      <c r="BJ102" s="90" t="n"/>
      <c r="BK102" s="90" t="n"/>
      <c r="BL102" s="90" t="n"/>
      <c r="BM102" s="90" t="n"/>
      <c r="BN102" s="90" t="n"/>
      <c r="BO102" s="90" t="n"/>
      <c r="BP102" s="90" t="n"/>
      <c r="BQ102" s="90" t="n"/>
      <c r="BR102" s="90" t="n"/>
      <c r="BS102" s="90" t="n"/>
      <c r="BT102" s="90" t="n"/>
    </row>
    <row r="103">
      <c r="A103" s="1" t="n"/>
      <c r="B103" s="90" t="n"/>
      <c r="C103" s="3" t="inlineStr">
        <is>
          <t>Декан факультета заочного образования</t>
        </is>
      </c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276" t="n"/>
      <c r="AD103" s="276" t="n"/>
      <c r="AE103" s="276" t="n"/>
      <c r="AF103" s="276" t="n"/>
      <c r="AG103" s="276" t="n"/>
      <c r="AH103" s="276" t="n"/>
      <c r="AI103" s="280" t="n"/>
      <c r="AJ103" s="280" t="n"/>
      <c r="AK103" s="41" t="n"/>
      <c r="AL103" s="41" t="n"/>
      <c r="AM103" s="41" t="n"/>
      <c r="AN103" s="41" t="n"/>
      <c r="AO103" s="3" t="n"/>
      <c r="AP103" s="41" t="n"/>
      <c r="AQ103" s="3" t="inlineStr">
        <is>
          <t>С.А.Прохорчик</t>
        </is>
      </c>
      <c r="AR103" s="274" t="n"/>
      <c r="AS103" s="274" t="n"/>
      <c r="AT103" s="274" t="n"/>
      <c r="AU103" s="274" t="n"/>
      <c r="AV103" s="3" t="n"/>
      <c r="AW103" s="3" t="n"/>
      <c r="AX103" s="3" t="n"/>
      <c r="AY103" s="4" t="n"/>
      <c r="AZ103" s="4" t="n"/>
      <c r="BA103" s="4" t="n"/>
      <c r="BB103" s="270" t="n"/>
      <c r="BC103" s="270" t="n"/>
      <c r="BD103" s="351" t="n"/>
      <c r="BE103" s="351" t="n"/>
      <c r="BF103" s="351" t="n"/>
      <c r="BG103" s="351" t="n"/>
      <c r="BH103" s="351" t="n"/>
      <c r="BI103" s="351" t="n"/>
      <c r="BJ103" s="351" t="n"/>
      <c r="BK103" s="351" t="n"/>
      <c r="BL103" s="351" t="n"/>
      <c r="BM103" s="270" t="n"/>
      <c r="BN103" s="270" t="n"/>
      <c r="BO103" s="270" t="n"/>
      <c r="BP103" s="90" t="n"/>
      <c r="BQ103" s="1" t="n"/>
      <c r="BR103" s="1" t="n"/>
      <c r="BS103" s="1" t="n"/>
      <c r="BT103" s="1" t="n"/>
    </row>
    <row r="104">
      <c r="A104" s="1" t="n"/>
      <c r="B104" s="90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41" t="n"/>
      <c r="AJ104" s="41" t="n"/>
      <c r="AK104" s="41" t="n"/>
      <c r="AL104" s="41" t="n"/>
      <c r="AM104" s="41" t="n"/>
      <c r="AN104" s="41" t="n"/>
      <c r="AO104" s="3" t="n"/>
      <c r="AP104" s="41" t="n"/>
      <c r="AQ104" s="3" t="n"/>
      <c r="AR104" s="274" t="n"/>
      <c r="AS104" s="274" t="n"/>
      <c r="AT104" s="274" t="n"/>
      <c r="AU104" s="274" t="n"/>
      <c r="AV104" s="3" t="n"/>
      <c r="AW104" s="3" t="n"/>
      <c r="AX104" s="3" t="n"/>
      <c r="AY104" s="4" t="n"/>
      <c r="AZ104" s="4" t="n"/>
      <c r="BA104" s="4" t="n"/>
      <c r="BB104" s="270" t="n"/>
      <c r="BC104" s="270" t="n"/>
      <c r="BD104" s="351" t="n"/>
      <c r="BE104" s="351" t="n"/>
      <c r="BF104" s="351" t="n"/>
      <c r="BG104" s="351" t="n"/>
      <c r="BH104" s="351" t="n"/>
      <c r="BI104" s="351" t="n"/>
      <c r="BJ104" s="351" t="n"/>
      <c r="BK104" s="351" t="n"/>
      <c r="BL104" s="351" t="n"/>
      <c r="BM104" s="270" t="n"/>
      <c r="BN104" s="270" t="n"/>
      <c r="BO104" s="270" t="n"/>
      <c r="BP104" s="90" t="n"/>
      <c r="BQ104" s="1" t="n"/>
      <c r="BR104" s="1" t="n"/>
      <c r="BS104" s="1" t="n"/>
      <c r="BT104" s="1" t="n"/>
    </row>
    <row r="105">
      <c r="A105" s="1" t="n"/>
      <c r="B105" s="90" t="n"/>
      <c r="C105" s="276" t="n"/>
      <c r="D105" s="276" t="n"/>
      <c r="E105" s="276" t="n"/>
      <c r="F105" s="276" t="n"/>
      <c r="G105" s="277" t="inlineStr">
        <is>
          <t>20___</t>
        </is>
      </c>
      <c r="H105" s="278" t="n"/>
      <c r="I105" s="41" t="n"/>
      <c r="J105" s="41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41" t="n"/>
      <c r="AJ105" s="41" t="n"/>
      <c r="AK105" s="41" t="n"/>
      <c r="AL105" s="41" t="n"/>
      <c r="AM105" s="41" t="n"/>
      <c r="AN105" s="41" t="n"/>
      <c r="AO105" s="3" t="n"/>
      <c r="AP105" s="41" t="n"/>
      <c r="AQ105" s="3" t="n"/>
      <c r="AR105" s="274" t="n"/>
      <c r="AS105" s="274" t="n"/>
      <c r="AT105" s="274" t="n"/>
      <c r="AU105" s="274" t="n"/>
      <c r="AV105" s="3" t="n"/>
      <c r="AW105" s="3" t="n"/>
      <c r="AX105" s="3" t="n"/>
      <c r="AY105" s="4" t="n"/>
      <c r="AZ105" s="4" t="n"/>
      <c r="BA105" s="4" t="n"/>
      <c r="BB105" s="270" t="n"/>
      <c r="BC105" s="270" t="n"/>
      <c r="BD105" s="351" t="n"/>
      <c r="BE105" s="351" t="n"/>
      <c r="BF105" s="351" t="n"/>
      <c r="BG105" s="351" t="n"/>
      <c r="BH105" s="351" t="n"/>
      <c r="BI105" s="351" t="n"/>
      <c r="BJ105" s="351" t="n"/>
      <c r="BK105" s="351" t="n"/>
      <c r="BL105" s="351" t="n"/>
      <c r="BM105" s="270" t="n"/>
      <c r="BN105" s="270" t="n"/>
      <c r="BO105" s="270" t="n"/>
      <c r="BP105" s="90" t="n"/>
      <c r="BQ105" s="1" t="n"/>
      <c r="BR105" s="1" t="n"/>
      <c r="BS105" s="1" t="n"/>
      <c r="BT105" s="1" t="n"/>
    </row>
    <row r="106">
      <c r="A106" s="1" t="n"/>
      <c r="B106" s="90" t="n"/>
      <c r="C106" s="3" t="n"/>
      <c r="D106" s="3" t="n"/>
      <c r="E106" s="3" t="n"/>
      <c r="F106" s="3" t="n"/>
      <c r="G106" s="277" t="n"/>
      <c r="H106" s="278" t="n"/>
      <c r="I106" s="41" t="n"/>
      <c r="J106" s="41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41" t="n"/>
      <c r="AQ106" s="3" t="n"/>
      <c r="AR106" s="274" t="n"/>
      <c r="AS106" s="274" t="n"/>
      <c r="AT106" s="274" t="n"/>
      <c r="AU106" s="274" t="n"/>
      <c r="AV106" s="3" t="n"/>
      <c r="AW106" s="3" t="n"/>
      <c r="AX106" s="3" t="n"/>
      <c r="AY106" s="4" t="n"/>
      <c r="AZ106" s="4" t="n"/>
      <c r="BA106" s="4" t="n"/>
      <c r="BB106" s="270" t="n"/>
      <c r="BC106" s="270" t="n"/>
      <c r="BD106" s="351" t="n"/>
      <c r="BE106" s="351" t="n"/>
      <c r="BF106" s="351" t="n"/>
      <c r="BG106" s="351" t="n"/>
      <c r="BH106" s="351" t="n"/>
      <c r="BI106" s="351" t="n"/>
      <c r="BJ106" s="351" t="n"/>
      <c r="BK106" s="351" t="n"/>
      <c r="BL106" s="351" t="n"/>
      <c r="BM106" s="270" t="n"/>
      <c r="BN106" s="270" t="n"/>
      <c r="BO106" s="270" t="n"/>
      <c r="BP106" s="90" t="n"/>
      <c r="BQ106" s="1" t="n"/>
      <c r="BR106" s="1" t="n"/>
      <c r="BS106" s="1" t="n"/>
      <c r="BT106" s="1" t="n"/>
    </row>
    <row r="107">
      <c r="A107" s="1" t="n"/>
      <c r="B107" s="90" t="n"/>
      <c r="C107" s="282" t="inlineStr">
        <is>
          <t>Декан факультета                                   технологии органических веществ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41" t="n"/>
      <c r="Y107" s="41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" t="n"/>
      <c r="AZ107" s="4" t="n"/>
      <c r="BA107" s="4" t="n"/>
      <c r="BB107" s="270" t="n"/>
      <c r="BC107" s="270" t="n"/>
      <c r="BD107" s="351" t="n"/>
      <c r="BE107" s="351" t="n"/>
      <c r="BF107" s="351" t="n"/>
      <c r="BG107" s="351" t="n"/>
      <c r="BH107" s="351" t="n"/>
      <c r="BI107" s="351" t="n"/>
      <c r="BJ107" s="351" t="n"/>
      <c r="BK107" s="351" t="n"/>
      <c r="BL107" s="351" t="n"/>
      <c r="BM107" s="270" t="n"/>
      <c r="BN107" s="270" t="n"/>
      <c r="BO107" s="270" t="n"/>
      <c r="BP107" s="90" t="n"/>
      <c r="BQ107" s="1" t="n"/>
      <c r="BR107" s="1" t="n"/>
      <c r="BS107" s="1" t="n"/>
      <c r="BT107" s="1" t="n"/>
    </row>
    <row r="108">
      <c r="A108" s="1" t="n"/>
      <c r="B108" s="90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3" t="n"/>
      <c r="Y108" s="3" t="n"/>
      <c r="Z108" s="3" t="n"/>
      <c r="AA108" s="3" t="n"/>
      <c r="AB108" s="3" t="n"/>
      <c r="AC108" s="276" t="n"/>
      <c r="AD108" s="276" t="n"/>
      <c r="AE108" s="276" t="n"/>
      <c r="AF108" s="276" t="n"/>
      <c r="AG108" s="276" t="n"/>
      <c r="AH108" s="276" t="n"/>
      <c r="AI108" s="280" t="n"/>
      <c r="AJ108" s="280" t="n"/>
      <c r="AK108" s="41" t="n"/>
      <c r="AL108" s="41" t="n"/>
      <c r="AM108" s="41" t="n"/>
      <c r="AN108" s="41" t="n"/>
      <c r="AO108" s="3" t="n"/>
      <c r="AP108" s="41" t="n"/>
      <c r="AQ108" s="41" t="inlineStr">
        <is>
          <t>Ю.С.Радченко</t>
        </is>
      </c>
      <c r="AR108" s="274" t="n"/>
      <c r="AS108" s="274" t="n"/>
      <c r="AT108" s="274" t="n"/>
      <c r="AU108" s="274" t="n"/>
      <c r="AV108" s="3" t="n"/>
      <c r="AW108" s="3" t="n"/>
      <c r="AX108" s="3" t="n"/>
      <c r="AY108" s="4" t="n"/>
      <c r="AZ108" s="4" t="n"/>
      <c r="BA108" s="4" t="n"/>
      <c r="BB108" s="270" t="n"/>
      <c r="BC108" s="270" t="n"/>
      <c r="BD108" s="351" t="n"/>
      <c r="BE108" s="351" t="n"/>
      <c r="BF108" s="351" t="n"/>
      <c r="BG108" s="351" t="n"/>
      <c r="BH108" s="351" t="n"/>
      <c r="BI108" s="351" t="n"/>
      <c r="BJ108" s="351" t="n"/>
      <c r="BK108" s="351" t="n"/>
      <c r="BL108" s="351" t="n"/>
      <c r="BM108" s="270" t="n"/>
      <c r="BN108" s="270" t="n"/>
      <c r="BO108" s="270" t="n"/>
      <c r="BP108" s="90" t="n"/>
      <c r="BQ108" s="1" t="n"/>
      <c r="BR108" s="1" t="n"/>
      <c r="BS108" s="1" t="n"/>
      <c r="BT108" s="1" t="n"/>
    </row>
    <row r="109">
      <c r="A109" s="1" t="n"/>
      <c r="B109" s="90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279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274" t="n"/>
      <c r="Z109" s="274" t="n"/>
      <c r="AA109" s="274" t="n"/>
      <c r="AB109" s="3" t="n"/>
      <c r="AC109" s="3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" t="n"/>
      <c r="AZ109" s="4" t="n"/>
      <c r="BA109" s="4" t="n"/>
      <c r="BB109" s="270" t="n"/>
      <c r="BC109" s="270" t="n"/>
      <c r="BD109" s="351" t="n"/>
      <c r="BE109" s="351" t="n"/>
      <c r="BF109" s="351" t="n"/>
      <c r="BG109" s="351" t="n"/>
      <c r="BH109" s="351" t="n"/>
      <c r="BI109" s="351" t="n"/>
      <c r="BJ109" s="351" t="n"/>
      <c r="BK109" s="351" t="n"/>
      <c r="BL109" s="351" t="n"/>
      <c r="BM109" s="270" t="n"/>
      <c r="BN109" s="270" t="n"/>
      <c r="BO109" s="270" t="n"/>
      <c r="BP109" s="90" t="n"/>
      <c r="BQ109" s="1" t="n"/>
      <c r="BR109" s="1" t="n"/>
      <c r="BS109" s="1" t="n"/>
      <c r="BT109" s="1" t="n"/>
    </row>
    <row r="110">
      <c r="A110" s="1" t="n"/>
      <c r="B110" s="90" t="n"/>
      <c r="C110" s="276" t="n"/>
      <c r="D110" s="276" t="n"/>
      <c r="E110" s="276" t="n"/>
      <c r="F110" s="276" t="n"/>
      <c r="G110" s="277" t="inlineStr">
        <is>
          <t>20___</t>
        </is>
      </c>
      <c r="H110" s="278" t="n"/>
      <c r="I110" s="41" t="n"/>
      <c r="J110" s="41" t="n"/>
      <c r="K110" s="279" t="n"/>
      <c r="L110" s="274" t="n"/>
      <c r="M110" s="274" t="n"/>
      <c r="N110" s="274" t="n"/>
      <c r="O110" s="274" t="n"/>
      <c r="P110" s="274" t="n"/>
      <c r="Q110" s="274" t="n"/>
      <c r="R110" s="274" t="n"/>
      <c r="S110" s="274" t="n"/>
      <c r="T110" s="274" t="n"/>
      <c r="U110" s="274" t="n"/>
      <c r="V110" s="274" t="n"/>
      <c r="W110" s="274" t="n"/>
      <c r="X110" s="274" t="n"/>
      <c r="Y110" s="274" t="n"/>
      <c r="Z110" s="274" t="n"/>
      <c r="AA110" s="274" t="n"/>
      <c r="AB110" s="3" t="n"/>
      <c r="AC110" s="3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" t="n"/>
      <c r="AZ110" s="4" t="n"/>
      <c r="BA110" s="4" t="n"/>
      <c r="BB110" s="270" t="n"/>
      <c r="BC110" s="270" t="n"/>
      <c r="BD110" s="351" t="n"/>
      <c r="BE110" s="351" t="n"/>
      <c r="BF110" s="351" t="n"/>
      <c r="BG110" s="351" t="n"/>
      <c r="BH110" s="351" t="n"/>
      <c r="BI110" s="351" t="n"/>
      <c r="BJ110" s="351" t="n"/>
      <c r="BK110" s="351" t="n"/>
      <c r="BL110" s="351" t="n"/>
      <c r="BM110" s="270" t="n"/>
      <c r="BN110" s="270" t="n"/>
      <c r="BO110" s="270" t="n"/>
      <c r="BP110" s="90" t="n"/>
      <c r="BQ110" s="1" t="n"/>
      <c r="BR110" s="1" t="n"/>
      <c r="BS110" s="1" t="n"/>
      <c r="BT110" s="1" t="n"/>
    </row>
    <row r="111">
      <c r="A111" s="1" t="n"/>
      <c r="B111" s="90" t="n"/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" t="n"/>
      <c r="AZ111" s="4" t="n"/>
      <c r="BA111" s="4" t="n"/>
      <c r="BB111" s="270" t="n"/>
      <c r="BC111" s="270" t="n"/>
      <c r="BD111" s="351" t="n"/>
      <c r="BE111" s="351" t="n"/>
      <c r="BF111" s="351" t="n"/>
      <c r="BG111" s="351" t="n"/>
      <c r="BH111" s="351" t="n"/>
      <c r="BI111" s="351" t="n"/>
      <c r="BJ111" s="351" t="n"/>
      <c r="BK111" s="351" t="n"/>
      <c r="BL111" s="351" t="n"/>
      <c r="BM111" s="270" t="n"/>
      <c r="BN111" s="270" t="n"/>
      <c r="BO111" s="270" t="n"/>
      <c r="BP111" s="90" t="n"/>
      <c r="BQ111" s="1" t="n"/>
      <c r="BR111" s="1" t="n"/>
      <c r="BS111" s="1" t="n"/>
      <c r="BT111" s="1" t="n"/>
    </row>
    <row r="112">
      <c r="A112" s="1" t="n"/>
      <c r="B112" s="90" t="n"/>
      <c r="C112" s="282" t="inlineStr">
        <is>
          <t>Заведующий кафедрой полимерных композиционных материалов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282" t="n"/>
      <c r="AA112" s="3" t="n"/>
      <c r="AB112" s="3" t="n"/>
      <c r="AC112" s="280" t="n"/>
      <c r="AD112" s="276" t="n"/>
      <c r="AE112" s="276" t="n"/>
      <c r="AF112" s="276" t="n"/>
      <c r="AG112" s="276" t="n"/>
      <c r="AH112" s="276" t="n"/>
      <c r="AI112" s="276" t="n"/>
      <c r="AJ112" s="280" t="n"/>
      <c r="AK112" s="41" t="n"/>
      <c r="AL112" s="41" t="n"/>
      <c r="AM112" s="41" t="n"/>
      <c r="AN112" s="41" t="n"/>
      <c r="AO112" s="41" t="n"/>
      <c r="AP112" s="3" t="n"/>
      <c r="AQ112" s="41" t="inlineStr">
        <is>
          <t>А.В.Касперович</t>
        </is>
      </c>
      <c r="AR112" s="274" t="n"/>
      <c r="AS112" s="281" t="n"/>
      <c r="AT112" s="274" t="n"/>
      <c r="AU112" s="274" t="n"/>
      <c r="AV112" s="3" t="n"/>
      <c r="AW112" s="3" t="n"/>
      <c r="AX112" s="3" t="n"/>
      <c r="AY112" s="4" t="n"/>
      <c r="AZ112" s="4" t="n"/>
      <c r="BA112" s="4" t="n"/>
      <c r="BB112" s="270" t="n"/>
      <c r="BC112" s="270" t="n"/>
      <c r="BD112" s="351" t="n"/>
      <c r="BE112" s="351" t="n"/>
      <c r="BF112" s="351" t="n"/>
      <c r="BG112" s="351" t="n"/>
      <c r="BH112" s="351" t="n"/>
      <c r="BI112" s="351" t="n"/>
      <c r="BJ112" s="351" t="n"/>
      <c r="BK112" s="351" t="n"/>
      <c r="BL112" s="351" t="n"/>
      <c r="BM112" s="270" t="n"/>
      <c r="BN112" s="270" t="n"/>
      <c r="BO112" s="270" t="n"/>
      <c r="BP112" s="90" t="n"/>
      <c r="BQ112" s="1" t="n"/>
      <c r="BR112" s="1" t="n"/>
      <c r="BS112" s="1" t="n"/>
      <c r="BT112" s="1" t="n"/>
    </row>
    <row r="113">
      <c r="A113" s="1" t="n"/>
      <c r="B113" s="90" t="n"/>
      <c r="C113" s="3" t="n"/>
      <c r="D113" s="2" t="n"/>
      <c r="E113" s="2" t="n"/>
      <c r="F113" s="2" t="n"/>
      <c r="G113" s="2" t="n"/>
      <c r="H113" s="2" t="n"/>
      <c r="I113" s="2" t="n"/>
      <c r="J113" s="2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41" t="n"/>
      <c r="AD113" s="3" t="n"/>
      <c r="AE113" s="3" t="n"/>
      <c r="AF113" s="3" t="n"/>
      <c r="AG113" s="3" t="n"/>
      <c r="AH113" s="3" t="n"/>
      <c r="AI113" s="3" t="n"/>
      <c r="AJ113" s="41" t="n"/>
      <c r="AK113" s="41" t="n"/>
      <c r="AL113" s="41" t="n"/>
      <c r="AM113" s="41" t="n"/>
      <c r="AN113" s="41" t="n"/>
      <c r="AO113" s="41" t="n"/>
      <c r="AP113" s="3" t="n"/>
      <c r="AQ113" s="3" t="n"/>
      <c r="AR113" s="274" t="n"/>
      <c r="AS113" s="274" t="n"/>
      <c r="AT113" s="274" t="n"/>
      <c r="AU113" s="274" t="n"/>
      <c r="AV113" s="3" t="n"/>
      <c r="AW113" s="3" t="n"/>
      <c r="AX113" s="3" t="n"/>
      <c r="AY113" s="265" t="n"/>
      <c r="AZ113" s="4" t="n"/>
      <c r="BA113" s="4" t="n"/>
      <c r="BB113" s="270" t="n"/>
      <c r="BC113" s="270" t="n"/>
      <c r="BD113" s="351" t="n"/>
      <c r="BE113" s="351" t="n"/>
      <c r="BF113" s="351" t="n"/>
      <c r="BG113" s="351" t="n"/>
      <c r="BH113" s="351" t="n"/>
      <c r="BI113" s="351" t="n"/>
      <c r="BJ113" s="351" t="n"/>
      <c r="BK113" s="351" t="n"/>
      <c r="BL113" s="351" t="n"/>
      <c r="BM113" s="270" t="n"/>
      <c r="BN113" s="270" t="n"/>
      <c r="BO113" s="270" t="n"/>
      <c r="BP113" s="90" t="n"/>
      <c r="BQ113" s="1" t="n"/>
      <c r="BR113" s="1" t="n"/>
      <c r="BS113" s="1" t="n"/>
      <c r="BT113" s="1" t="n"/>
    </row>
    <row r="114">
      <c r="A114" s="1" t="n"/>
      <c r="B114" s="90" t="n"/>
      <c r="C114" s="276" t="n"/>
      <c r="D114" s="276" t="n"/>
      <c r="E114" s="276" t="n"/>
      <c r="F114" s="276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274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265" t="n"/>
      <c r="AZ114" s="4" t="n"/>
      <c r="BA114" s="265" t="n"/>
      <c r="BB114" s="270" t="n"/>
      <c r="BC114" s="270" t="n"/>
      <c r="BD114" s="351" t="n"/>
      <c r="BE114" s="351" t="n"/>
      <c r="BF114" s="351" t="n"/>
      <c r="BG114" s="351" t="n"/>
      <c r="BH114" s="351" t="n"/>
      <c r="BI114" s="351" t="n"/>
      <c r="BJ114" s="351" t="n"/>
      <c r="BK114" s="351" t="n"/>
      <c r="BL114" s="351" t="n"/>
      <c r="BM114" s="270" t="n"/>
      <c r="BN114" s="270" t="n"/>
      <c r="BO114" s="270" t="n"/>
      <c r="BP114" s="90" t="n"/>
      <c r="BQ114" s="1" t="n"/>
      <c r="BR114" s="1" t="n"/>
      <c r="BS114" s="1" t="n"/>
      <c r="BT114" s="1" t="n"/>
    </row>
    <row r="115">
      <c r="A115" s="1" t="n"/>
      <c r="B115" s="90" t="n"/>
      <c r="C115" s="3" t="n"/>
      <c r="D115" s="3" t="n"/>
      <c r="E115" s="3" t="n"/>
      <c r="F115" s="3" t="n"/>
      <c r="G115" s="277" t="n"/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74" t="n"/>
      <c r="W115" s="274" t="n"/>
      <c r="X115" s="274" t="n"/>
      <c r="Y115" s="274" t="n"/>
      <c r="Z115" s="274" t="n"/>
      <c r="AA115" s="274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265" t="n"/>
      <c r="AZ115" s="4" t="n"/>
      <c r="BA115" s="265" t="n"/>
      <c r="BB115" s="270" t="n"/>
      <c r="BC115" s="270" t="n"/>
      <c r="BD115" s="351" t="n"/>
      <c r="BE115" s="351" t="n"/>
      <c r="BF115" s="351" t="n"/>
      <c r="BG115" s="351" t="n"/>
      <c r="BH115" s="351" t="n"/>
      <c r="BI115" s="351" t="n"/>
      <c r="BJ115" s="351" t="n"/>
      <c r="BK115" s="351" t="n"/>
      <c r="BL115" s="351" t="n"/>
      <c r="BM115" s="270" t="n"/>
      <c r="BN115" s="270" t="n"/>
      <c r="BO115" s="270" t="n"/>
      <c r="BP115" s="90" t="n"/>
      <c r="BQ115" s="1" t="n"/>
      <c r="BR115" s="1" t="n"/>
      <c r="BS115" s="1" t="n"/>
      <c r="BT115" s="1" t="n"/>
    </row>
    <row r="116">
      <c r="A116" s="1" t="n"/>
      <c r="B116" s="90" t="n"/>
      <c r="C116" s="282" t="inlineStr">
        <is>
          <t>Декан факультета                                   химической технологии и техники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265" t="n"/>
      <c r="AZ116" s="4" t="n"/>
      <c r="BA116" s="265" t="n"/>
      <c r="BB116" s="270" t="n"/>
      <c r="BC116" s="270" t="n"/>
      <c r="BD116" s="351" t="n"/>
      <c r="BE116" s="351" t="n"/>
      <c r="BF116" s="351" t="n"/>
      <c r="BG116" s="351" t="n"/>
      <c r="BH116" s="351" t="n"/>
      <c r="BI116" s="351" t="n"/>
      <c r="BJ116" s="351" t="n"/>
      <c r="BK116" s="351" t="n"/>
      <c r="BL116" s="351" t="n"/>
      <c r="BM116" s="270" t="n"/>
      <c r="BN116" s="270" t="n"/>
      <c r="BO116" s="270" t="n"/>
      <c r="BP116" s="90" t="n"/>
      <c r="BQ116" s="1" t="n"/>
      <c r="BR116" s="1" t="n"/>
      <c r="BS116" s="1" t="n"/>
      <c r="BT116" s="1" t="n"/>
    </row>
    <row r="117">
      <c r="A117" s="1" t="n"/>
      <c r="B117" s="90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3" t="n"/>
      <c r="Y117" s="3" t="n"/>
      <c r="Z117" s="3" t="n"/>
      <c r="AA117" s="3" t="n"/>
      <c r="AB117" s="3" t="n"/>
      <c r="AC117" s="276" t="n"/>
      <c r="AD117" s="276" t="n"/>
      <c r="AE117" s="276" t="n"/>
      <c r="AF117" s="276" t="n"/>
      <c r="AG117" s="276" t="n"/>
      <c r="AH117" s="276" t="n"/>
      <c r="AI117" s="280" t="n"/>
      <c r="AJ117" s="280" t="n"/>
      <c r="AK117" s="41" t="n"/>
      <c r="AL117" s="41" t="n"/>
      <c r="AM117" s="41" t="n"/>
      <c r="AN117" s="41" t="n"/>
      <c r="AO117" s="3" t="n"/>
      <c r="AP117" s="41" t="n"/>
      <c r="AQ117" s="3" t="inlineStr">
        <is>
          <t>Ю.А.Климош</t>
        </is>
      </c>
      <c r="AR117" s="274" t="n"/>
      <c r="AS117" s="274" t="n"/>
      <c r="AT117" s="274" t="n"/>
      <c r="AU117" s="274" t="n"/>
      <c r="AV117" s="3" t="n"/>
      <c r="AW117" s="3" t="n"/>
      <c r="AX117" s="41" t="n"/>
      <c r="AY117" s="265" t="n"/>
      <c r="AZ117" s="4" t="n"/>
      <c r="BA117" s="265" t="n"/>
      <c r="BB117" s="270" t="n"/>
      <c r="BC117" s="270" t="n"/>
      <c r="BD117" s="351" t="n"/>
      <c r="BE117" s="351" t="n"/>
      <c r="BF117" s="351" t="n"/>
      <c r="BG117" s="351" t="n"/>
      <c r="BH117" s="351" t="n"/>
      <c r="BI117" s="351" t="n"/>
      <c r="BJ117" s="351" t="n"/>
      <c r="BK117" s="351" t="n"/>
      <c r="BL117" s="351" t="n"/>
      <c r="BM117" s="270" t="n"/>
      <c r="BN117" s="270" t="n"/>
      <c r="BO117" s="270" t="n"/>
      <c r="BP117" s="90" t="n"/>
      <c r="BQ117" s="1" t="n"/>
      <c r="BR117" s="1" t="n"/>
      <c r="BS117" s="1" t="n"/>
      <c r="BT117" s="1" t="n"/>
    </row>
    <row r="118">
      <c r="A118" s="1" t="n"/>
      <c r="B118" s="90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41" t="n"/>
      <c r="AY118" s="265" t="n"/>
      <c r="AZ118" s="4" t="n"/>
      <c r="BA118" s="265" t="n"/>
      <c r="BB118" s="270" t="n"/>
      <c r="BC118" s="270" t="n"/>
      <c r="BD118" s="351" t="n"/>
      <c r="BE118" s="351" t="n"/>
      <c r="BF118" s="351" t="n"/>
      <c r="BG118" s="351" t="n"/>
      <c r="BH118" s="351" t="n"/>
      <c r="BI118" s="351" t="n"/>
      <c r="BJ118" s="351" t="n"/>
      <c r="BK118" s="351" t="n"/>
      <c r="BL118" s="351" t="n"/>
      <c r="BM118" s="270" t="n"/>
      <c r="BN118" s="270" t="n"/>
      <c r="BO118" s="270" t="n"/>
      <c r="BP118" s="90" t="n"/>
      <c r="BQ118" s="1" t="n"/>
      <c r="BR118" s="1" t="n"/>
      <c r="BS118" s="1" t="n"/>
      <c r="BT118" s="1" t="n"/>
    </row>
    <row r="119">
      <c r="A119" s="1" t="n"/>
      <c r="B119" s="90" t="n"/>
      <c r="C119" s="276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74" t="n"/>
      <c r="W119" s="274" t="n"/>
      <c r="X119" s="274" t="n"/>
      <c r="Y119" s="274" t="n"/>
      <c r="Z119" s="274" t="n"/>
      <c r="AA119" s="274" t="n"/>
      <c r="AB119" s="3" t="n"/>
      <c r="AC119" s="3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265" t="n"/>
      <c r="AZ119" s="4" t="n"/>
      <c r="BA119" s="265" t="n"/>
      <c r="BB119" s="270" t="n"/>
      <c r="BC119" s="270" t="n"/>
      <c r="BD119" s="351" t="n"/>
      <c r="BE119" s="351" t="n"/>
      <c r="BF119" s="351" t="n"/>
      <c r="BG119" s="351" t="n"/>
      <c r="BH119" s="351" t="n"/>
      <c r="BI119" s="351" t="n"/>
      <c r="BJ119" s="351" t="n"/>
      <c r="BK119" s="351" t="n"/>
      <c r="BL119" s="351" t="n"/>
      <c r="BM119" s="270" t="n"/>
      <c r="BN119" s="270" t="n"/>
      <c r="BO119" s="270" t="n"/>
      <c r="BP119" s="90" t="n"/>
      <c r="BQ119" s="1" t="n"/>
      <c r="BR119" s="1" t="n"/>
      <c r="BS119" s="1" t="n"/>
      <c r="BT119" s="1" t="n"/>
    </row>
    <row r="120">
      <c r="A120" s="1" t="n"/>
      <c r="B120" s="90" t="n"/>
      <c r="C120" s="3" t="n"/>
      <c r="D120" s="3" t="n"/>
      <c r="E120" s="3" t="n"/>
      <c r="F120" s="3" t="n"/>
      <c r="G120" s="277" t="n"/>
      <c r="H120" s="278" t="n"/>
      <c r="I120" s="41" t="n"/>
      <c r="J120" s="41" t="n"/>
      <c r="K120" s="279" t="n"/>
      <c r="L120" s="274" t="n"/>
      <c r="M120" s="274" t="n"/>
      <c r="N120" s="274" t="n"/>
      <c r="O120" s="274" t="n"/>
      <c r="P120" s="274" t="n"/>
      <c r="Q120" s="274" t="n"/>
      <c r="R120" s="274" t="n"/>
      <c r="S120" s="274" t="n"/>
      <c r="T120" s="274" t="n"/>
      <c r="U120" s="274" t="n"/>
      <c r="V120" s="274" t="n"/>
      <c r="W120" s="274" t="n"/>
      <c r="X120" s="274" t="n"/>
      <c r="Y120" s="274" t="n"/>
      <c r="Z120" s="274" t="n"/>
      <c r="AA120" s="274" t="n"/>
      <c r="AB120" s="3" t="n"/>
      <c r="AC120" s="3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265" t="n"/>
      <c r="AZ120" s="4" t="n"/>
      <c r="BA120" s="265" t="n"/>
      <c r="BB120" s="270" t="n"/>
      <c r="BC120" s="270" t="n"/>
      <c r="BD120" s="351" t="n"/>
      <c r="BE120" s="351" t="n"/>
      <c r="BF120" s="351" t="n"/>
      <c r="BG120" s="351" t="n"/>
      <c r="BH120" s="351" t="n"/>
      <c r="BI120" s="351" t="n"/>
      <c r="BJ120" s="351" t="n"/>
      <c r="BK120" s="351" t="n"/>
      <c r="BL120" s="351" t="n"/>
      <c r="BM120" s="270" t="n"/>
      <c r="BN120" s="270" t="n"/>
      <c r="BO120" s="270" t="n"/>
      <c r="BP120" s="90" t="n"/>
      <c r="BQ120" s="1" t="n"/>
      <c r="BR120" s="1" t="n"/>
      <c r="BS120" s="1" t="n"/>
      <c r="BT120" s="1" t="n"/>
    </row>
    <row r="121">
      <c r="A121" s="1" t="n"/>
      <c r="B121" s="90" t="n"/>
      <c r="C121" s="274" t="inlineStr">
        <is>
          <t>Заведующий кафедрой механики и конструирования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280" t="n"/>
      <c r="AD121" s="276" t="n"/>
      <c r="AE121" s="276" t="n"/>
      <c r="AF121" s="276" t="n"/>
      <c r="AG121" s="276" t="n"/>
      <c r="AH121" s="276" t="n"/>
      <c r="AI121" s="276" t="n"/>
      <c r="AJ121" s="280" t="n"/>
      <c r="AK121" s="41" t="n"/>
      <c r="AL121" s="41" t="n"/>
      <c r="AM121" s="41" t="n"/>
      <c r="AN121" s="41" t="n"/>
      <c r="AO121" s="41" t="n"/>
      <c r="AP121" s="3" t="n"/>
      <c r="AQ121" s="41" t="inlineStr">
        <is>
          <t>О.И.Карпович</t>
        </is>
      </c>
      <c r="AR121" s="274" t="n"/>
      <c r="AS121" s="281" t="n"/>
      <c r="AT121" s="274" t="n"/>
      <c r="AU121" s="274" t="n"/>
      <c r="AV121" s="3" t="n"/>
      <c r="AW121" s="3" t="n"/>
      <c r="AX121" s="3" t="n"/>
      <c r="AY121" s="265" t="n"/>
      <c r="AZ121" s="4" t="n"/>
      <c r="BA121" s="265" t="n"/>
      <c r="BB121" s="270" t="n"/>
      <c r="BC121" s="270" t="n"/>
      <c r="BD121" s="351" t="n"/>
      <c r="BE121" s="351" t="n"/>
      <c r="BF121" s="351" t="n"/>
      <c r="BG121" s="351" t="n"/>
      <c r="BH121" s="351" t="n"/>
      <c r="BI121" s="351" t="n"/>
      <c r="BJ121" s="351" t="n"/>
      <c r="BK121" s="351" t="n"/>
      <c r="BL121" s="351" t="n"/>
      <c r="BM121" s="270" t="n"/>
      <c r="BN121" s="270" t="n"/>
      <c r="BO121" s="270" t="n"/>
      <c r="BP121" s="90" t="n"/>
      <c r="BQ121" s="1" t="n"/>
      <c r="BR121" s="1" t="n"/>
      <c r="BS121" s="1" t="n"/>
      <c r="BT121" s="1" t="n"/>
    </row>
    <row r="122">
      <c r="A122" s="1" t="n"/>
      <c r="B122" s="90" t="n"/>
      <c r="C122" s="3" t="n"/>
      <c r="D122" s="2" t="n"/>
      <c r="E122" s="2" t="n"/>
      <c r="F122" s="2" t="n"/>
      <c r="G122" s="2" t="n"/>
      <c r="H122" s="2" t="n"/>
      <c r="I122" s="2" t="n"/>
      <c r="J122" s="2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41" t="n"/>
      <c r="AD122" s="3" t="n"/>
      <c r="AE122" s="3" t="n"/>
      <c r="AF122" s="3" t="n"/>
      <c r="AG122" s="3" t="n"/>
      <c r="AH122" s="3" t="n"/>
      <c r="AI122" s="3" t="n"/>
      <c r="AJ122" s="41" t="n"/>
      <c r="AK122" s="41" t="n"/>
      <c r="AL122" s="41" t="n"/>
      <c r="AM122" s="41" t="n"/>
      <c r="AN122" s="41" t="n"/>
      <c r="AO122" s="41" t="n"/>
      <c r="AP122" s="3" t="n"/>
      <c r="AQ122" s="3" t="n"/>
      <c r="AR122" s="274" t="n"/>
      <c r="AS122" s="274" t="n"/>
      <c r="AT122" s="274" t="n"/>
      <c r="AU122" s="274" t="n"/>
      <c r="AV122" s="3" t="n"/>
      <c r="AW122" s="3" t="n"/>
      <c r="AX122" s="3" t="n"/>
      <c r="AY122" s="265" t="n"/>
      <c r="AZ122" s="4" t="n"/>
      <c r="BA122" s="265" t="n"/>
      <c r="BB122" s="270" t="n"/>
      <c r="BC122" s="270" t="n"/>
      <c r="BD122" s="351" t="n"/>
      <c r="BE122" s="351" t="n"/>
      <c r="BF122" s="351" t="n"/>
      <c r="BG122" s="351" t="n"/>
      <c r="BH122" s="351" t="n"/>
      <c r="BI122" s="351" t="n"/>
      <c r="BJ122" s="351" t="n"/>
      <c r="BK122" s="351" t="n"/>
      <c r="BL122" s="351" t="n"/>
      <c r="BM122" s="270" t="n"/>
      <c r="BN122" s="270" t="n"/>
      <c r="BO122" s="270" t="n"/>
      <c r="BP122" s="90" t="n"/>
      <c r="BQ122" s="1" t="n"/>
      <c r="BR122" s="1" t="n"/>
      <c r="BS122" s="1" t="n"/>
      <c r="BT122" s="1" t="n"/>
    </row>
    <row r="123">
      <c r="A123" s="1" t="n"/>
      <c r="B123" s="90" t="n"/>
      <c r="C123" s="276" t="n"/>
      <c r="D123" s="276" t="n"/>
      <c r="E123" s="276" t="n"/>
      <c r="F123" s="276" t="n"/>
      <c r="G123" s="277" t="inlineStr">
        <is>
          <t>20___</t>
        </is>
      </c>
      <c r="H123" s="278" t="n"/>
      <c r="I123" s="41" t="n"/>
      <c r="J123" s="41" t="n"/>
      <c r="K123" s="279" t="n"/>
      <c r="L123" s="274" t="n"/>
      <c r="M123" s="274" t="n"/>
      <c r="N123" s="274" t="n"/>
      <c r="O123" s="274" t="n"/>
      <c r="P123" s="274" t="n"/>
      <c r="Q123" s="274" t="n"/>
      <c r="R123" s="274" t="n"/>
      <c r="S123" s="274" t="n"/>
      <c r="T123" s="274" t="n"/>
      <c r="U123" s="274" t="n"/>
      <c r="V123" s="274" t="n"/>
      <c r="W123" s="274" t="n"/>
      <c r="X123" s="274" t="n"/>
      <c r="Y123" s="274" t="n"/>
      <c r="Z123" s="274" t="n"/>
      <c r="AA123" s="274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41" t="n"/>
      <c r="AX123" s="41" t="n"/>
      <c r="AY123" s="265" t="n"/>
      <c r="AZ123" s="4" t="n"/>
      <c r="BA123" s="265" t="n"/>
      <c r="BB123" s="270" t="n"/>
      <c r="BC123" s="270" t="n"/>
      <c r="BD123" s="351" t="n"/>
      <c r="BE123" s="351" t="n"/>
      <c r="BF123" s="351" t="n"/>
      <c r="BG123" s="351" t="n"/>
      <c r="BH123" s="351" t="n"/>
      <c r="BI123" s="351" t="n"/>
      <c r="BJ123" s="351" t="n"/>
      <c r="BK123" s="351" t="n"/>
      <c r="BL123" s="351" t="n"/>
      <c r="BM123" s="270" t="n"/>
      <c r="BN123" s="270" t="n"/>
      <c r="BO123" s="270" t="n"/>
      <c r="BP123" s="90" t="n"/>
      <c r="BQ123" s="1" t="n"/>
      <c r="BR123" s="1" t="n"/>
      <c r="BS123" s="1" t="n"/>
      <c r="BT123" s="1" t="n"/>
    </row>
    <row r="124">
      <c r="A124" s="1" t="n"/>
      <c r="B124" s="90" t="n"/>
      <c r="C124" s="41" t="n"/>
      <c r="D124" s="41" t="n"/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41" t="n"/>
      <c r="AY124" s="265" t="n"/>
      <c r="AZ124" s="4" t="n"/>
      <c r="BA124" s="265" t="n"/>
      <c r="BB124" s="270" t="n"/>
      <c r="BC124" s="270" t="n"/>
      <c r="BD124" s="351" t="n"/>
      <c r="BE124" s="351" t="n"/>
      <c r="BF124" s="351" t="n"/>
      <c r="BG124" s="351" t="n"/>
      <c r="BH124" s="351" t="n"/>
      <c r="BI124" s="351" t="n"/>
      <c r="BJ124" s="351" t="n"/>
      <c r="BK124" s="351" t="n"/>
      <c r="BL124" s="351" t="n"/>
      <c r="BM124" s="270" t="n"/>
      <c r="BN124" s="270" t="n"/>
      <c r="BO124" s="270" t="n"/>
      <c r="BP124" s="90" t="n"/>
      <c r="BQ124" s="1" t="n"/>
      <c r="BR124" s="1" t="n"/>
      <c r="BS124" s="1" t="n"/>
      <c r="BT124" s="1" t="n"/>
    </row>
    <row r="125">
      <c r="A125" s="1" t="n"/>
      <c r="B125" s="90" t="n"/>
      <c r="C125" s="41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3" t="n"/>
      <c r="AZ125" s="91" t="n"/>
      <c r="BA125" s="244" t="n"/>
      <c r="BB125" s="91" t="n"/>
      <c r="BC125" s="244" t="n"/>
      <c r="BD125" s="244" t="n"/>
      <c r="BE125" s="90" t="n"/>
      <c r="BF125" s="90" t="n"/>
      <c r="BG125" s="90" t="n"/>
      <c r="BH125" s="90" t="n"/>
      <c r="BI125" s="90" t="n"/>
      <c r="BJ125" s="90" t="n"/>
      <c r="BK125" s="90" t="n"/>
      <c r="BL125" s="90" t="n"/>
      <c r="BM125" s="90" t="n"/>
      <c r="BN125" s="90" t="n"/>
      <c r="BO125" s="90" t="n"/>
      <c r="BP125" s="90" t="n"/>
      <c r="BQ125" s="90" t="n"/>
      <c r="BR125" s="90" t="n"/>
      <c r="BS125" s="90" t="n"/>
      <c r="BT125" s="90" t="n"/>
    </row>
    <row r="126">
      <c r="A126" s="1" t="n"/>
      <c r="B126" s="90" t="n"/>
      <c r="C126" s="281" t="inlineStr">
        <is>
          <t>Рекомендован к утверждению научно-методическим советом БГТУ</t>
        </is>
      </c>
      <c r="D126" s="41" t="n"/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41" t="n"/>
      <c r="AY126" s="41" t="n"/>
      <c r="AZ126" s="356" t="n"/>
      <c r="BA126" s="356" t="n"/>
      <c r="BB126" s="356" t="n"/>
      <c r="BC126" s="356" t="n"/>
      <c r="BD126" s="356" t="n"/>
      <c r="BE126" s="356" t="n"/>
      <c r="BF126" s="356" t="n"/>
      <c r="BG126" s="356" t="n"/>
      <c r="BH126" s="356" t="n"/>
      <c r="BI126" s="356" t="n"/>
      <c r="BJ126" s="356" t="n"/>
      <c r="BK126" s="356" t="n"/>
      <c r="BL126" s="356" t="n"/>
      <c r="BM126" s="356" t="n"/>
      <c r="BN126" s="356" t="n"/>
      <c r="BO126" s="356" t="n"/>
      <c r="BP126" s="356" t="n"/>
      <c r="BQ126" s="356" t="n"/>
      <c r="BR126" s="356" t="n"/>
      <c r="BS126" s="356" t="n"/>
      <c r="BT126" s="356" t="n"/>
    </row>
    <row r="127">
      <c r="A127" s="1" t="n"/>
      <c r="B127" s="90" t="n"/>
      <c r="C127" s="281" t="n"/>
      <c r="D127" s="41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41" t="n"/>
      <c r="AX127" s="41" t="n"/>
      <c r="AY127" s="41" t="n"/>
      <c r="AZ127" s="356" t="n"/>
      <c r="BA127" s="356" t="n"/>
      <c r="BB127" s="356" t="n"/>
      <c r="BC127" s="356" t="n"/>
      <c r="BD127" s="356" t="n"/>
      <c r="BE127" s="356" t="n"/>
      <c r="BF127" s="356" t="n"/>
      <c r="BG127" s="356" t="n"/>
      <c r="BH127" s="356" t="n"/>
      <c r="BI127" s="356" t="n"/>
      <c r="BJ127" s="356" t="n"/>
      <c r="BK127" s="356" t="n"/>
      <c r="BL127" s="356" t="n"/>
      <c r="BM127" s="356" t="n"/>
      <c r="BN127" s="356" t="n"/>
      <c r="BO127" s="356" t="n"/>
      <c r="BP127" s="356" t="n"/>
      <c r="BQ127" s="356" t="n"/>
      <c r="BR127" s="356" t="n"/>
      <c r="BS127" s="356" t="n"/>
      <c r="BT127" s="356" t="n"/>
    </row>
    <row r="128">
      <c r="A128" s="1" t="n"/>
      <c r="B128" s="90" t="n"/>
      <c r="C128" s="282" t="inlineStr">
        <is>
          <t>Протокол № 6 от 28.04.2023</t>
        </is>
      </c>
      <c r="D128" s="41" t="n"/>
      <c r="E128" s="41" t="n"/>
      <c r="F128" s="41" t="n"/>
      <c r="G128" s="41" t="n"/>
      <c r="H128" s="41" t="n"/>
      <c r="I128" s="41" t="n"/>
      <c r="J128" s="41" t="n"/>
      <c r="K128" s="41" t="n"/>
      <c r="L128" s="41" t="n"/>
      <c r="M128" s="41" t="n"/>
      <c r="N128" s="41" t="n"/>
      <c r="O128" s="41" t="n"/>
      <c r="P128" s="41" t="n"/>
      <c r="Q128" s="41" t="n"/>
      <c r="R128" s="41" t="n"/>
      <c r="S128" s="41" t="n"/>
      <c r="T128" s="41" t="n"/>
      <c r="U128" s="41" t="n"/>
      <c r="V128" s="41" t="n"/>
      <c r="W128" s="41" t="n"/>
      <c r="X128" s="41" t="n"/>
      <c r="Y128" s="41" t="n"/>
      <c r="Z128" s="41" t="n"/>
      <c r="AA128" s="41" t="n"/>
      <c r="AB128" s="41" t="n"/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41" t="n"/>
      <c r="AY128" s="41" t="n"/>
      <c r="AZ128" s="356" t="n"/>
      <c r="BA128" s="522" t="n"/>
      <c r="BB128" s="522" t="n"/>
      <c r="BC128" s="522" t="n"/>
      <c r="BD128" s="522" t="n"/>
      <c r="BE128" s="522" t="n"/>
      <c r="BF128" s="522" t="n"/>
      <c r="BG128" s="522" t="n"/>
      <c r="BH128" s="522" t="n"/>
      <c r="BI128" s="522" t="n"/>
      <c r="BJ128" s="522" t="n"/>
      <c r="BK128" s="522" t="n"/>
      <c r="BL128" s="522" t="n"/>
      <c r="BM128" s="522" t="n"/>
      <c r="BN128" s="522" t="n"/>
      <c r="BO128" s="522" t="n"/>
      <c r="BP128" s="522" t="n"/>
      <c r="BQ128" s="522" t="n"/>
      <c r="BR128" s="522" t="n"/>
      <c r="BS128" s="522" t="n"/>
      <c r="BT128" s="522" t="n"/>
    </row>
    <row r="129">
      <c r="A129" s="90" t="n"/>
      <c r="B129" s="283" t="n"/>
      <c r="C129" s="283" t="n"/>
      <c r="D129" s="283" t="n"/>
      <c r="E129" s="283" t="n"/>
      <c r="F129" s="283" t="n"/>
      <c r="G129" s="283" t="n"/>
      <c r="H129" s="283" t="n"/>
      <c r="I129" s="283" t="n"/>
      <c r="J129" s="283" t="n"/>
      <c r="K129" s="283" t="n"/>
      <c r="L129" s="283" t="n"/>
      <c r="M129" s="283" t="n"/>
      <c r="N129" s="283" t="n"/>
      <c r="O129" s="283" t="n"/>
      <c r="P129" s="283" t="n"/>
      <c r="Q129" s="283" t="n"/>
      <c r="R129" s="283" t="n"/>
      <c r="S129" s="283" t="n"/>
      <c r="T129" s="283" t="n"/>
      <c r="U129" s="283" t="n"/>
      <c r="V129" s="283" t="n"/>
      <c r="W129" s="283" t="n"/>
      <c r="X129" s="283" t="n"/>
      <c r="Y129" s="283" t="n"/>
      <c r="Z129" s="283" t="n"/>
      <c r="AA129" s="283" t="n"/>
      <c r="AB129" s="283" t="n"/>
      <c r="AC129" s="283" t="n"/>
      <c r="AD129" s="283" t="n"/>
      <c r="AE129" s="283" t="n"/>
      <c r="AF129" s="283" t="n"/>
      <c r="AG129" s="283" t="n"/>
      <c r="AH129" s="283" t="n"/>
      <c r="AI129" s="283" t="n"/>
      <c r="AJ129" s="283" t="n"/>
      <c r="AK129" s="283" t="n"/>
      <c r="AL129" s="283" t="n"/>
      <c r="AM129" s="283" t="n"/>
      <c r="AN129" s="283" t="n"/>
      <c r="AO129" s="283" t="n"/>
      <c r="AP129" s="283" t="n"/>
      <c r="AQ129" s="283" t="n"/>
      <c r="AR129" s="283" t="n"/>
      <c r="AS129" s="283" t="n"/>
      <c r="AT129" s="283" t="n"/>
      <c r="AU129" s="283" t="n"/>
      <c r="AV129" s="283" t="n"/>
      <c r="AW129" s="283" t="n"/>
      <c r="AX129" s="283" t="n"/>
      <c r="AY129" s="523" t="n"/>
      <c r="AZ129" s="523" t="n"/>
      <c r="BA129" s="523" t="n"/>
      <c r="BB129" s="523" t="n"/>
      <c r="BC129" s="523" t="n"/>
      <c r="BD129" s="523" t="n"/>
      <c r="BE129" s="523" t="n"/>
      <c r="BF129" s="523" t="n"/>
      <c r="BG129" s="523" t="n"/>
      <c r="BH129" s="523" t="n"/>
      <c r="BI129" s="523" t="n"/>
      <c r="BJ129" s="523" t="n"/>
      <c r="BK129" s="523" t="n"/>
      <c r="BL129" s="523" t="n"/>
      <c r="BM129" s="523" t="n"/>
      <c r="BN129" s="523" t="n"/>
      <c r="BO129" s="523" t="n"/>
      <c r="BP129" s="523" t="n"/>
      <c r="BQ129" s="523" t="n"/>
      <c r="BR129" s="523" t="n"/>
      <c r="BS129" s="523" t="n"/>
      <c r="BT129" s="1" t="n"/>
    </row>
    <row r="130">
      <c r="A130" s="355" t="n"/>
      <c r="B130" s="356" t="n"/>
      <c r="C130" s="356" t="n"/>
      <c r="D130" s="356" t="n"/>
      <c r="E130" s="356" t="n"/>
      <c r="F130" s="356" t="n"/>
      <c r="G130" s="356" t="n"/>
      <c r="H130" s="356" t="n"/>
      <c r="I130" s="356" t="n"/>
      <c r="J130" s="356" t="n"/>
      <c r="K130" s="356" t="n"/>
      <c r="L130" s="356" t="n"/>
      <c r="M130" s="356" t="n"/>
      <c r="N130" s="356" t="n"/>
      <c r="O130" s="356" t="n"/>
      <c r="P130" s="356" t="n"/>
      <c r="Q130" s="356" t="n"/>
      <c r="R130" s="356" t="n"/>
      <c r="S130" s="356" t="n"/>
      <c r="T130" s="356" t="n"/>
      <c r="U130" s="356" t="n"/>
      <c r="V130" s="356" t="n"/>
      <c r="W130" s="356" t="n"/>
      <c r="X130" s="356" t="n"/>
      <c r="Y130" s="356" t="n"/>
      <c r="Z130" s="356" t="n"/>
      <c r="AA130" s="356" t="n"/>
      <c r="AB130" s="356" t="n"/>
      <c r="AC130" s="356" t="n"/>
      <c r="AD130" s="356" t="n"/>
      <c r="AE130" s="356" t="n"/>
      <c r="AF130" s="356" t="n"/>
      <c r="AG130" s="356" t="n"/>
      <c r="AH130" s="356" t="n"/>
      <c r="AI130" s="356" t="n"/>
      <c r="AJ130" s="356" t="n"/>
      <c r="AK130" s="356" t="n"/>
      <c r="AL130" s="356" t="n"/>
      <c r="AM130" s="356" t="n"/>
      <c r="AN130" s="356" t="n"/>
      <c r="AO130" s="356" t="n"/>
      <c r="AP130" s="356" t="n"/>
      <c r="AQ130" s="356" t="n"/>
      <c r="AR130" s="356" t="n"/>
      <c r="AS130" s="356" t="n"/>
      <c r="AT130" s="356" t="n"/>
      <c r="AU130" s="356" t="n"/>
      <c r="AV130" s="356" t="n"/>
      <c r="AW130" s="356" t="n"/>
      <c r="AX130" s="356" t="n"/>
      <c r="AY130" s="243" t="n"/>
      <c r="AZ130" s="243" t="n"/>
      <c r="BA130" s="243" t="n"/>
      <c r="BB130" s="243" t="n"/>
      <c r="BC130" s="243" t="n"/>
      <c r="BD130" s="243" t="n"/>
      <c r="BE130" s="243" t="n"/>
      <c r="BF130" s="243" t="n"/>
      <c r="BG130" s="243" t="n"/>
      <c r="BH130" s="243" t="n"/>
      <c r="BI130" s="243" t="n"/>
      <c r="BJ130" s="243" t="n"/>
      <c r="BK130" s="243" t="n"/>
      <c r="BL130" s="243" t="n"/>
      <c r="BM130" s="243" t="n"/>
      <c r="BN130" s="243" t="n"/>
      <c r="BO130" s="243" t="n"/>
      <c r="BP130" s="243" t="n"/>
      <c r="BQ130" s="243" t="n"/>
      <c r="BR130" s="243" t="n"/>
      <c r="BS130" s="243" t="n"/>
      <c r="BT130" s="1" t="n"/>
    </row>
    <row r="131">
      <c r="A131" s="524" t="n"/>
      <c r="B131" s="356" t="n"/>
      <c r="C131" s="356" t="n"/>
      <c r="D131" s="356" t="n"/>
      <c r="E131" s="356" t="n"/>
      <c r="F131" s="356" t="n"/>
      <c r="G131" s="355" t="n"/>
      <c r="H131" s="516" t="n"/>
      <c r="I131" s="516" t="n"/>
      <c r="J131" s="516" t="n"/>
      <c r="K131" s="516" t="n"/>
      <c r="L131" s="516" t="n"/>
      <c r="M131" s="516" t="n"/>
      <c r="N131" s="516" t="n"/>
      <c r="O131" s="516" t="n"/>
      <c r="P131" s="516" t="n"/>
      <c r="Q131" s="516" t="n"/>
      <c r="R131" s="516" t="n"/>
      <c r="S131" s="516" t="n"/>
      <c r="T131" s="356" t="n"/>
      <c r="U131" s="356" t="n"/>
      <c r="V131" s="356" t="n"/>
      <c r="W131" s="356" t="n"/>
      <c r="X131" s="356" t="n"/>
      <c r="Y131" s="356" t="n"/>
      <c r="Z131" s="356" t="n"/>
      <c r="AA131" s="356" t="n"/>
      <c r="AB131" s="356" t="n"/>
      <c r="AC131" s="355" t="n"/>
      <c r="AD131" s="355" t="n"/>
      <c r="AE131" s="516" t="n"/>
      <c r="AF131" s="516" t="n"/>
      <c r="AG131" s="356" t="n"/>
      <c r="AH131" s="356" t="n"/>
      <c r="AI131" s="356" t="n"/>
      <c r="AJ131" s="356" t="n"/>
      <c r="AK131" s="356" t="n"/>
      <c r="AL131" s="356" t="n"/>
      <c r="AM131" s="356" t="n"/>
      <c r="AN131" s="356" t="n"/>
      <c r="AO131" s="356" t="n"/>
      <c r="AP131" s="355" t="n"/>
      <c r="AQ131" s="355" t="n"/>
      <c r="AR131" s="260" t="n"/>
      <c r="AS131" s="516" t="n"/>
      <c r="AT131" s="356" t="n"/>
      <c r="AU131" s="356" t="n"/>
      <c r="AV131" s="356" t="n"/>
      <c r="AW131" s="356" t="n"/>
      <c r="AX131" s="356" t="n"/>
      <c r="AY131" s="1" t="n"/>
      <c r="AZ131" s="1" t="n"/>
      <c r="BA131" s="1" t="n"/>
      <c r="BB131" s="1" t="n"/>
      <c r="BC131" s="1" t="n"/>
      <c r="BD131" s="1" t="n"/>
      <c r="BE131" s="1" t="n"/>
      <c r="BF131" s="1" t="n"/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1" t="n"/>
      <c r="BP131" s="1" t="n"/>
      <c r="BQ131" s="1" t="n"/>
      <c r="BR131" s="1" t="n"/>
      <c r="BS131" s="1" t="n"/>
      <c r="BT131" s="1" t="n"/>
    </row>
    <row r="132">
      <c r="A132" s="523" t="n"/>
      <c r="B132" s="525" t="n"/>
      <c r="C132" s="525" t="n"/>
      <c r="D132" s="525" t="n"/>
      <c r="E132" s="525" t="n"/>
      <c r="F132" s="525" t="n"/>
      <c r="G132" s="525" t="n"/>
      <c r="H132" s="525" t="n"/>
      <c r="I132" s="525" t="n"/>
      <c r="J132" s="523" t="n"/>
      <c r="K132" s="523" t="n"/>
      <c r="L132" s="523" t="n"/>
      <c r="M132" s="523" t="n"/>
      <c r="N132" s="523" t="n"/>
      <c r="O132" s="523" t="n"/>
      <c r="P132" s="523" t="n"/>
      <c r="Q132" s="523" t="n"/>
      <c r="R132" s="523" t="n"/>
      <c r="S132" s="523" t="n"/>
      <c r="T132" s="523" t="n"/>
      <c r="U132" s="523" t="n"/>
      <c r="V132" s="523" t="n"/>
      <c r="W132" s="523" t="n"/>
      <c r="X132" s="523" t="n"/>
      <c r="Y132" s="523" t="n"/>
      <c r="Z132" s="523" t="n"/>
      <c r="AA132" s="523" t="n"/>
      <c r="AB132" s="523" t="n"/>
      <c r="AC132" s="523" t="n"/>
      <c r="AD132" s="523" t="n"/>
      <c r="AE132" s="523" t="n"/>
      <c r="AF132" s="523" t="n"/>
      <c r="AG132" s="523" t="n"/>
      <c r="AH132" s="523" t="n"/>
      <c r="AI132" s="523" t="n"/>
      <c r="AJ132" s="523" t="n"/>
      <c r="AK132" s="523" t="n"/>
      <c r="AL132" s="523" t="n"/>
      <c r="AM132" s="523" t="n"/>
      <c r="AN132" s="523" t="n"/>
      <c r="AO132" s="523" t="n"/>
      <c r="AP132" s="523" t="n"/>
      <c r="AQ132" s="523" t="n"/>
      <c r="AR132" s="523" t="n"/>
      <c r="AS132" s="523" t="n"/>
      <c r="AT132" s="523" t="n"/>
      <c r="AU132" s="523" t="n"/>
      <c r="AV132" s="523" t="n"/>
      <c r="AW132" s="523" t="n"/>
      <c r="AX132" s="523" t="n"/>
      <c r="AY132" s="1" t="n"/>
      <c r="AZ132" s="1" t="n"/>
      <c r="BA132" s="1" t="n"/>
      <c r="BB132" s="1" t="n"/>
      <c r="BC132" s="1" t="n"/>
      <c r="BD132" s="1" t="n"/>
      <c r="BE132" s="1" t="n"/>
      <c r="BF132" s="1" t="n"/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1" t="n"/>
      <c r="BP132" s="1" t="n"/>
      <c r="BQ132" s="1" t="n"/>
      <c r="BR132" s="1" t="n"/>
      <c r="BS132" s="1" t="n"/>
      <c r="BT132" s="1" t="n"/>
    </row>
    <row r="133">
      <c r="A133" s="242" t="n"/>
      <c r="B133" s="242" t="n"/>
      <c r="C133" s="242" t="n"/>
      <c r="D133" s="242" t="n"/>
      <c r="E133" s="242" t="n"/>
      <c r="F133" s="242" t="n"/>
      <c r="G133" s="242" t="n"/>
      <c r="H133" s="242" t="n"/>
      <c r="I133" s="242" t="n"/>
      <c r="J133" s="242" t="n"/>
      <c r="K133" s="242" t="n"/>
      <c r="L133" s="242" t="n"/>
      <c r="M133" s="242" t="n"/>
      <c r="N133" s="242" t="n"/>
      <c r="O133" s="242" t="n"/>
      <c r="P133" s="242" t="n"/>
      <c r="Q133" s="242" t="n"/>
      <c r="R133" s="242" t="n"/>
      <c r="S133" s="242" t="n"/>
      <c r="T133" s="242" t="n"/>
      <c r="U133" s="242" t="n"/>
      <c r="V133" s="242" t="n"/>
      <c r="W133" s="242" t="n"/>
      <c r="X133" s="242" t="n"/>
      <c r="Y133" s="242" t="n"/>
      <c r="Z133" s="242" t="n"/>
      <c r="AA133" s="242" t="n"/>
      <c r="AB133" s="242" t="n"/>
      <c r="AC133" s="242" t="n"/>
      <c r="AD133" s="242" t="n"/>
      <c r="AE133" s="242" t="n"/>
      <c r="AF133" s="242" t="n"/>
      <c r="AG133" s="242" t="n"/>
      <c r="AH133" s="242" t="n"/>
      <c r="AI133" s="242" t="n"/>
      <c r="AJ133" s="242" t="n"/>
      <c r="AK133" s="242" t="n"/>
      <c r="AL133" s="242" t="n"/>
      <c r="AM133" s="242" t="n"/>
      <c r="AN133" s="242" t="n"/>
      <c r="AO133" s="242" t="n"/>
      <c r="AP133" s="242" t="n"/>
      <c r="AQ133" s="242" t="n"/>
      <c r="AR133" s="242" t="n"/>
      <c r="AS133" s="242" t="n"/>
      <c r="AT133" s="242" t="n"/>
      <c r="AU133" s="242" t="n"/>
      <c r="AV133" s="242" t="n"/>
      <c r="AW133" s="242" t="n"/>
      <c r="AX133" s="242" t="n"/>
      <c r="AY133" s="1" t="n"/>
      <c r="AZ133" s="1" t="n"/>
      <c r="BA133" s="1" t="n"/>
      <c r="BB133" s="1" t="n"/>
      <c r="BC133" s="1" t="n"/>
      <c r="BD133" s="1" t="n"/>
      <c r="BE133" s="1" t="n"/>
      <c r="BF133" s="1" t="n"/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1" t="n"/>
      <c r="BP133" s="1" t="n"/>
      <c r="BQ133" s="1" t="n"/>
      <c r="BR133" s="1" t="n"/>
      <c r="BS133" s="1" t="n"/>
      <c r="BT133" s="1" t="n"/>
    </row>
    <row r="134">
      <c r="A134" s="243" t="n"/>
      <c r="B134" s="243" t="n"/>
      <c r="C134" s="243" t="n"/>
      <c r="D134" s="243" t="n"/>
      <c r="E134" s="243" t="n"/>
      <c r="F134" s="243" t="n"/>
      <c r="G134" s="243" t="n"/>
      <c r="H134" s="243" t="n"/>
      <c r="I134" s="243" t="n"/>
      <c r="J134" s="243" t="n"/>
      <c r="K134" s="243" t="n"/>
      <c r="L134" s="243" t="n"/>
      <c r="M134" s="243" t="n"/>
      <c r="N134" s="243" t="n"/>
      <c r="O134" s="243" t="n"/>
      <c r="P134" s="243" t="n"/>
      <c r="Q134" s="243" t="n"/>
      <c r="R134" s="243" t="n"/>
      <c r="S134" s="243" t="n"/>
      <c r="T134" s="243" t="n"/>
      <c r="U134" s="243" t="n"/>
      <c r="V134" s="243" t="n"/>
      <c r="W134" s="243" t="n"/>
      <c r="X134" s="243" t="n"/>
      <c r="Y134" s="243" t="n"/>
      <c r="Z134" s="243" t="n"/>
      <c r="AA134" s="243" t="n"/>
      <c r="AB134" s="243" t="n"/>
      <c r="AC134" s="243" t="n"/>
      <c r="AD134" s="243" t="n"/>
      <c r="AE134" s="243" t="n"/>
      <c r="AF134" s="243" t="n"/>
      <c r="AG134" s="243" t="n"/>
      <c r="AH134" s="243" t="n"/>
      <c r="AI134" s="243" t="n"/>
      <c r="AJ134" s="243" t="n"/>
      <c r="AK134" s="243" t="n"/>
      <c r="AL134" s="243" t="n"/>
      <c r="AM134" s="243" t="n"/>
      <c r="AN134" s="243" t="n"/>
      <c r="AO134" s="243" t="n"/>
      <c r="AP134" s="243" t="n"/>
      <c r="AQ134" s="243" t="n"/>
      <c r="AR134" s="243" t="n"/>
      <c r="AS134" s="243" t="n"/>
      <c r="AT134" s="243" t="n"/>
      <c r="AU134" s="243" t="n"/>
      <c r="AV134" s="243" t="n"/>
      <c r="AW134" s="243" t="n"/>
      <c r="AX134" s="243" t="n"/>
      <c r="AY134" s="1" t="n"/>
      <c r="AZ134" s="1" t="n"/>
      <c r="BA134" s="1" t="n"/>
      <c r="BB134" s="1" t="n"/>
      <c r="BC134" s="1" t="n"/>
      <c r="BD134" s="1" t="n"/>
      <c r="BE134" s="1" t="n"/>
      <c r="BF134" s="1" t="n"/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1" t="n"/>
      <c r="BP134" s="1" t="n"/>
      <c r="BQ134" s="1" t="n"/>
      <c r="BR134" s="1" t="n"/>
      <c r="BS134" s="1" t="n"/>
      <c r="BT134" s="1" t="n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S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3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3" t="n"/>
      <c r="BK2" s="16" t="n"/>
      <c r="BL2" s="16" t="n"/>
      <c r="BM2" s="593" t="n"/>
      <c r="BN2" s="8" t="n"/>
      <c r="BO2" s="10" t="n"/>
      <c r="BP2" s="10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31" t="n"/>
      <c r="Q3" s="31" t="n"/>
      <c r="R3" s="31" t="n"/>
      <c r="S3" s="31" t="n"/>
      <c r="T3" s="31" t="n"/>
      <c r="U3" s="16" t="n"/>
      <c r="V3" s="31" t="n"/>
      <c r="W3" s="31" t="n"/>
      <c r="X3" s="31" t="n"/>
      <c r="Y3" s="31" t="n"/>
      <c r="Z3" s="10" t="n"/>
      <c r="AA3" s="285" t="n"/>
      <c r="AB3" s="10" t="n"/>
      <c r="AC3" s="286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5" t="n"/>
      <c r="BM3" s="593" t="n"/>
      <c r="BN3" s="9" t="n"/>
      <c r="BO3" s="10" t="n"/>
      <c r="BP3" s="10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n"/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</row>
    <row r="4">
      <c r="A4" s="5" t="n"/>
      <c r="B4" s="1" t="n"/>
      <c r="C4" s="1" t="n"/>
      <c r="D4" s="1" t="n"/>
      <c r="E4" s="284" t="inlineStr">
        <is>
          <t>УТВЕРЖДЕНО</t>
        </is>
      </c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527" t="inlineStr">
        <is>
          <t xml:space="preserve"> УЧЕБНЫЙ ПЛАН</t>
        </is>
      </c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0" t="n"/>
      <c r="BL4" s="10" t="n"/>
      <c r="BM4" s="18" t="n"/>
      <c r="BN4" s="10" t="n"/>
      <c r="BO4" s="18" t="n"/>
      <c r="BP4" s="10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P4" s="1" t="n"/>
      <c r="CQ4" s="1" t="n"/>
      <c r="CR4" s="1" t="n"/>
      <c r="CS4" s="1" t="n"/>
      <c r="CT4" s="1" t="n"/>
      <c r="CU4" s="1" t="n"/>
      <c r="CV4" s="1" t="n"/>
      <c r="CW4" s="1" t="n"/>
      <c r="CX4" s="1" t="n"/>
      <c r="CY4" s="1" t="n"/>
      <c r="CZ4" s="1" t="n"/>
      <c r="DA4" s="1" t="n"/>
      <c r="DB4" s="1" t="n"/>
      <c r="DC4" s="1" t="n"/>
      <c r="DD4" s="1" t="n"/>
      <c r="DE4" s="1" t="n"/>
      <c r="DF4" s="1" t="n"/>
      <c r="DG4" s="1" t="n"/>
      <c r="DH4" s="1" t="n"/>
      <c r="DI4" s="1" t="n"/>
      <c r="DJ4" s="1" t="n"/>
      <c r="DK4" s="1" t="n"/>
      <c r="DL4" s="1" t="n"/>
      <c r="DM4" s="1" t="n"/>
      <c r="DN4" s="1" t="n"/>
      <c r="DO4" s="1" t="n"/>
      <c r="DP4" s="1" t="n"/>
      <c r="DQ4" s="1" t="n"/>
      <c r="DR4" s="1" t="n"/>
      <c r="DS4" s="1" t="n"/>
    </row>
    <row r="5">
      <c r="A5" s="5" t="n"/>
      <c r="B5" s="1" t="n"/>
      <c r="C5" s="1" t="n"/>
      <c r="D5" s="1" t="n"/>
      <c r="E5" s="284" t="n"/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31" t="n"/>
      <c r="Q5" s="31" t="n"/>
      <c r="R5" s="31" t="n"/>
      <c r="S5" s="31" t="n"/>
      <c r="T5" s="31" t="n"/>
      <c r="U5" s="31" t="n"/>
      <c r="V5" s="31" t="n"/>
      <c r="W5" s="31" t="n"/>
      <c r="X5" s="31" t="n"/>
      <c r="Y5" s="31" t="n"/>
      <c r="Z5" s="15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1" t="n"/>
      <c r="AV5" s="1" t="n"/>
      <c r="AW5" s="1" t="n"/>
      <c r="AX5" s="1" t="n"/>
      <c r="AY5" s="1" t="n"/>
      <c r="AZ5" s="1" t="n"/>
      <c r="BA5" s="1" t="n"/>
      <c r="BB5" s="1" t="n"/>
      <c r="BC5" s="1" t="n"/>
      <c r="BD5" s="1" t="n"/>
      <c r="BE5" s="1" t="n"/>
      <c r="BF5" s="1" t="n"/>
      <c r="BG5" s="1" t="n"/>
      <c r="BH5" s="1" t="n"/>
      <c r="BI5" s="1" t="n"/>
      <c r="BJ5" s="1" t="n"/>
      <c r="BK5" s="10" t="n"/>
      <c r="BL5" s="10" t="n"/>
      <c r="BM5" s="21" t="n"/>
      <c r="BN5" s="10" t="n"/>
      <c r="BO5" s="21" t="n"/>
      <c r="BP5" s="10" t="n"/>
      <c r="BQ5" s="1" t="n"/>
      <c r="BR5" s="1" t="n"/>
      <c r="BS5" s="1" t="n"/>
      <c r="BT5" s="1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  <c r="CK5" s="1" t="n"/>
      <c r="CL5" s="1" t="n"/>
      <c r="CM5" s="1" t="n"/>
      <c r="CN5" s="1" t="n"/>
      <c r="CO5" s="1" t="n"/>
      <c r="CP5" s="1" t="n"/>
      <c r="CQ5" s="1" t="n"/>
      <c r="CR5" s="1" t="n"/>
      <c r="CS5" s="1" t="n"/>
      <c r="CT5" s="1" t="n"/>
      <c r="CU5" s="1" t="n"/>
      <c r="CV5" s="1" t="n"/>
      <c r="CW5" s="1" t="n"/>
      <c r="CX5" s="1" t="n"/>
      <c r="CY5" s="1" t="n"/>
      <c r="CZ5" s="1" t="n"/>
      <c r="DA5" s="1" t="n"/>
      <c r="DB5" s="1" t="n"/>
      <c r="DC5" s="1" t="n"/>
      <c r="DD5" s="1" t="n"/>
      <c r="DE5" s="1" t="n"/>
      <c r="DF5" s="1" t="n"/>
      <c r="DG5" s="1" t="n"/>
      <c r="DH5" s="1" t="n"/>
      <c r="DI5" s="1" t="n"/>
      <c r="DJ5" s="1" t="n"/>
      <c r="DK5" s="1" t="n"/>
      <c r="DL5" s="1" t="n"/>
      <c r="DM5" s="1" t="n"/>
      <c r="DN5" s="1" t="n"/>
      <c r="DO5" s="1" t="n"/>
      <c r="DP5" s="1" t="n"/>
      <c r="DQ5" s="1" t="n"/>
      <c r="DR5" s="1" t="n"/>
      <c r="DS5" s="1" t="n"/>
    </row>
    <row r="6">
      <c r="A6" s="5" t="n"/>
      <c r="B6" s="1" t="n"/>
      <c r="C6" s="1" t="n"/>
      <c r="D6" s="1" t="n"/>
      <c r="E6" s="284" t="inlineStr">
        <is>
          <t>Ректором БГТУ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31" t="n"/>
      <c r="Q6" s="31" t="n"/>
      <c r="R6" s="20" t="inlineStr">
        <is>
          <t>Специальность:</t>
        </is>
      </c>
      <c r="S6" s="1" t="n"/>
      <c r="T6" s="1" t="n"/>
      <c r="U6" s="1" t="n"/>
      <c r="V6" s="1" t="n"/>
      <c r="W6" s="1" t="n"/>
      <c r="X6" s="1" t="n"/>
      <c r="Y6" s="1" t="n"/>
      <c r="Z6" s="1" t="n"/>
      <c r="AA6" s="535" t="n"/>
      <c r="AB6" s="537" t="inlineStr">
        <is>
          <t>7-06-0821-01 Многофункциональное лесопользование</t>
        </is>
      </c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534" t="n"/>
      <c r="AU6" s="1" t="n"/>
      <c r="AV6" s="18" t="inlineStr">
        <is>
          <t>Степень: Магистр</t>
        </is>
      </c>
      <c r="AW6" s="18" t="n"/>
      <c r="AX6" s="18" t="n"/>
      <c r="AY6" s="18" t="n"/>
      <c r="AZ6" s="18" t="n"/>
      <c r="BA6" s="18" t="n"/>
      <c r="BB6" s="18" t="n"/>
      <c r="BC6" s="18" t="n"/>
      <c r="BD6" s="10" t="n"/>
      <c r="BE6" s="1" t="n"/>
      <c r="BF6" s="1" t="n"/>
      <c r="BG6" s="1" t="n"/>
      <c r="BH6" s="1" t="n"/>
      <c r="BI6" s="1" t="n"/>
      <c r="BJ6" s="1" t="n"/>
      <c r="BK6" s="10" t="n"/>
      <c r="BL6" s="10" t="n"/>
      <c r="BM6" s="10" t="n"/>
      <c r="BN6" s="10" t="n"/>
      <c r="BO6" s="1" t="n"/>
      <c r="BP6" s="10" t="n"/>
      <c r="BQ6" s="1" t="n"/>
      <c r="BR6" s="1" t="n"/>
      <c r="BS6" s="1" t="n"/>
      <c r="BT6" s="1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  <c r="CK6" s="1" t="n"/>
      <c r="CL6" s="1" t="n"/>
      <c r="CM6" s="1" t="n"/>
      <c r="CN6" s="1" t="n"/>
      <c r="CO6" s="1" t="n"/>
      <c r="CP6" s="1" t="n"/>
      <c r="CQ6" s="1" t="n"/>
      <c r="CR6" s="1" t="n"/>
      <c r="CS6" s="1" t="n"/>
      <c r="CT6" s="1" t="n"/>
      <c r="CU6" s="1" t="n"/>
      <c r="CV6" s="1" t="n"/>
      <c r="CW6" s="1" t="n"/>
      <c r="CX6" s="1" t="n"/>
      <c r="CY6" s="1" t="n"/>
      <c r="CZ6" s="1" t="n"/>
      <c r="DA6" s="1" t="n"/>
      <c r="DB6" s="1" t="n"/>
      <c r="DC6" s="1" t="n"/>
      <c r="DD6" s="1" t="n"/>
      <c r="DE6" s="1" t="n"/>
      <c r="DF6" s="1" t="n"/>
      <c r="DG6" s="1" t="n"/>
      <c r="DH6" s="1" t="n"/>
      <c r="DI6" s="1" t="n"/>
      <c r="DJ6" s="1" t="n"/>
      <c r="DK6" s="1" t="n"/>
      <c r="DL6" s="1" t="n"/>
      <c r="DM6" s="1" t="n"/>
      <c r="DN6" s="1" t="n"/>
      <c r="DO6" s="1" t="n"/>
      <c r="DP6" s="1" t="n"/>
      <c r="DQ6" s="1" t="n"/>
      <c r="DR6" s="1" t="n"/>
      <c r="DS6" s="1" t="n"/>
    </row>
    <row r="7">
      <c r="A7" s="5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443" t="n"/>
      <c r="Q7" s="2443" t="n"/>
      <c r="R7" s="1" t="n"/>
      <c r="S7" s="1" t="n"/>
      <c r="T7" s="1" t="n"/>
      <c r="U7" s="1" t="n"/>
      <c r="V7" s="1" t="n"/>
      <c r="W7" s="1" t="n"/>
      <c r="X7" s="1" t="n"/>
      <c r="Y7" s="1" t="n"/>
      <c r="Z7" s="535" t="n"/>
      <c r="AA7" s="535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534" t="n"/>
      <c r="AU7" s="1" t="n"/>
      <c r="AV7" s="21" t="n"/>
      <c r="AW7" s="21" t="n"/>
      <c r="AX7" s="21" t="n"/>
      <c r="AY7" s="21" t="n"/>
      <c r="AZ7" s="21" t="n"/>
      <c r="BA7" s="21" t="n"/>
      <c r="BB7" s="21" t="n"/>
      <c r="BC7" s="21" t="n"/>
      <c r="BD7" s="10" t="n"/>
      <c r="BE7" s="1" t="n"/>
      <c r="BF7" s="1" t="n"/>
      <c r="BG7" s="1" t="n"/>
      <c r="BH7" s="1" t="n"/>
      <c r="BI7" s="1" t="n"/>
      <c r="BJ7" s="1" t="n"/>
      <c r="BK7" s="25" t="n"/>
      <c r="BL7" s="25" t="n"/>
      <c r="BM7" s="30" t="n"/>
      <c r="BN7" s="10" t="n"/>
      <c r="BO7" s="24" t="n"/>
      <c r="BP7" s="25" t="n"/>
      <c r="BQ7" s="1" t="n"/>
      <c r="BR7" s="1" t="n"/>
      <c r="BS7" s="1" t="n"/>
      <c r="BT7" s="1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  <c r="CK7" s="1" t="n"/>
      <c r="CL7" s="1" t="n"/>
      <c r="CM7" s="1" t="n"/>
      <c r="CN7" s="1" t="n"/>
      <c r="CO7" s="1" t="n"/>
      <c r="CP7" s="1" t="n"/>
      <c r="CQ7" s="1" t="n"/>
      <c r="CR7" s="1" t="n"/>
      <c r="CS7" s="1" t="n"/>
      <c r="CT7" s="1" t="n"/>
      <c r="CU7" s="1" t="n"/>
      <c r="CV7" s="1" t="n"/>
      <c r="CW7" s="1" t="n"/>
      <c r="CX7" s="1" t="n"/>
      <c r="CY7" s="1" t="n"/>
      <c r="CZ7" s="1" t="n"/>
      <c r="DA7" s="1" t="n"/>
      <c r="DB7" s="1" t="n"/>
      <c r="DC7" s="1" t="n"/>
      <c r="DD7" s="1" t="n"/>
      <c r="DE7" s="1" t="n"/>
      <c r="DF7" s="1" t="n"/>
      <c r="DG7" s="1" t="n"/>
      <c r="DH7" s="1" t="n"/>
      <c r="DI7" s="1" t="n"/>
      <c r="DJ7" s="1" t="n"/>
      <c r="DK7" s="1" t="n"/>
      <c r="DL7" s="1" t="n"/>
      <c r="DM7" s="1" t="n"/>
      <c r="DN7" s="1" t="n"/>
      <c r="DO7" s="1" t="n"/>
      <c r="DP7" s="1" t="n"/>
      <c r="DQ7" s="1" t="n"/>
      <c r="DR7" s="1" t="n"/>
      <c r="DS7" s="1" t="n"/>
    </row>
    <row r="8">
      <c r="A8" s="5" t="n"/>
      <c r="B8" s="1" t="n"/>
      <c r="C8" s="1" t="n"/>
      <c r="D8" s="1" t="n"/>
      <c r="E8" s="277" t="inlineStr">
        <is>
          <t>И.В. Войтовым</t>
        </is>
      </c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31" t="n"/>
      <c r="Q8" s="31" t="n"/>
      <c r="R8" s="1706" t="n"/>
      <c r="S8" s="1" t="n"/>
      <c r="T8" s="1" t="n"/>
      <c r="U8" s="1" t="n"/>
      <c r="V8" s="1" t="n"/>
      <c r="W8" s="1" t="n"/>
      <c r="X8" s="1" t="n"/>
      <c r="Y8" s="3300" t="n"/>
      <c r="Z8" s="535" t="n"/>
      <c r="AA8" s="535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534" t="n"/>
      <c r="AU8" s="1" t="n"/>
      <c r="AV8" s="23" t="inlineStr">
        <is>
          <t xml:space="preserve">Срок обучения: </t>
        </is>
      </c>
      <c r="AW8" s="23" t="n"/>
      <c r="AX8" s="23" t="n"/>
      <c r="AY8" s="23" t="n"/>
      <c r="AZ8" s="23" t="n"/>
      <c r="BA8" s="23" t="n"/>
      <c r="BB8" s="24" t="inlineStr">
        <is>
          <t>1,5  года</t>
        </is>
      </c>
      <c r="BC8" s="24" t="n"/>
      <c r="BD8" s="10" t="n"/>
      <c r="BE8" s="1" t="n"/>
      <c r="BF8" s="1" t="n"/>
      <c r="BG8" s="1" t="n"/>
      <c r="BH8" s="1" t="n"/>
      <c r="BI8" s="1" t="n"/>
      <c r="BJ8" s="1" t="n"/>
      <c r="BK8" s="25" t="n"/>
      <c r="BL8" s="25" t="n"/>
      <c r="BM8" s="18" t="n"/>
      <c r="BN8" s="25" t="n"/>
      <c r="BO8" s="18" t="n"/>
      <c r="BP8" s="25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  <c r="CP8" s="1" t="n"/>
      <c r="CQ8" s="1" t="n"/>
      <c r="CR8" s="1" t="n"/>
      <c r="CS8" s="1" t="n"/>
      <c r="CT8" s="1" t="n"/>
      <c r="CU8" s="1" t="n"/>
      <c r="CV8" s="1" t="n"/>
      <c r="CW8" s="1" t="n"/>
      <c r="CX8" s="1" t="n"/>
      <c r="CY8" s="1" t="n"/>
      <c r="CZ8" s="1" t="n"/>
      <c r="DA8" s="1" t="n"/>
      <c r="DB8" s="1" t="n"/>
      <c r="DC8" s="1" t="n"/>
      <c r="DD8" s="1" t="n"/>
      <c r="DE8" s="1" t="n"/>
      <c r="DF8" s="1" t="n"/>
      <c r="DG8" s="1" t="n"/>
      <c r="DH8" s="1" t="n"/>
      <c r="DI8" s="1" t="n"/>
      <c r="DJ8" s="1" t="n"/>
      <c r="DK8" s="1" t="n"/>
      <c r="DL8" s="1" t="n"/>
      <c r="DM8" s="1" t="n"/>
      <c r="DN8" s="1" t="n"/>
      <c r="DO8" s="1" t="n"/>
      <c r="DP8" s="1" t="n"/>
      <c r="DQ8" s="1" t="n"/>
      <c r="DR8" s="1" t="n"/>
      <c r="DS8" s="1" t="n"/>
    </row>
    <row r="9">
      <c r="A9" s="5" t="n"/>
      <c r="B9" s="1" t="n"/>
      <c r="C9" s="1" t="n"/>
      <c r="D9" s="1" t="n"/>
      <c r="E9" s="284" t="n"/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31" t="n"/>
      <c r="Q9" s="31" t="n"/>
      <c r="R9" s="1706" t="n"/>
      <c r="S9" s="1706" t="n"/>
      <c r="T9" s="1706" t="n"/>
      <c r="U9" s="1706" t="n"/>
      <c r="V9" s="1706" t="n"/>
      <c r="W9" s="1706" t="n"/>
      <c r="X9" s="1706" t="n"/>
      <c r="Y9" s="3300" t="n"/>
      <c r="Z9" s="3299" t="n"/>
      <c r="AA9" s="3299" t="n"/>
      <c r="AB9" s="3299" t="n"/>
      <c r="AC9" s="3299" t="n"/>
      <c r="AD9" s="3299" t="n"/>
      <c r="AE9" s="3299" t="n"/>
      <c r="AF9" s="3299" t="n"/>
      <c r="AG9" s="3299" t="n"/>
      <c r="AH9" s="3299" t="n"/>
      <c r="AI9" s="3299" t="n"/>
      <c r="AJ9" s="3299" t="n"/>
      <c r="AK9" s="3299" t="n"/>
      <c r="AL9" s="3299" t="n"/>
      <c r="AM9" s="3299" t="n"/>
      <c r="AN9" s="4565" t="n"/>
      <c r="AO9" s="4565" t="n"/>
      <c r="AP9" s="4565" t="n"/>
      <c r="AQ9" s="4565" t="n"/>
      <c r="AR9" s="4565" t="n"/>
      <c r="AS9" s="4565" t="n"/>
      <c r="AT9" s="4565" t="n"/>
      <c r="AU9" s="1" t="n"/>
      <c r="AV9" s="29" t="n"/>
      <c r="AW9" s="29" t="n"/>
      <c r="AX9" s="29" t="n"/>
      <c r="AY9" s="29" t="n"/>
      <c r="AZ9" s="29" t="n"/>
      <c r="BA9" s="29" t="n"/>
      <c r="BB9" s="29" t="n"/>
      <c r="BC9" s="29" t="n"/>
      <c r="BD9" s="25" t="n"/>
      <c r="BE9" s="1" t="n"/>
      <c r="BF9" s="1" t="n"/>
      <c r="BG9" s="1" t="n"/>
      <c r="BH9" s="1" t="n"/>
      <c r="BI9" s="1" t="n"/>
      <c r="BJ9" s="1" t="n"/>
      <c r="BK9" s="25" t="n"/>
      <c r="BL9" s="25" t="n"/>
      <c r="BM9" s="30" t="n"/>
      <c r="BN9" s="25" t="n"/>
      <c r="BO9" s="30" t="n"/>
      <c r="BP9" s="25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  <c r="CP9" s="1" t="n"/>
      <c r="CQ9" s="1" t="n"/>
      <c r="CR9" s="1" t="n"/>
      <c r="CS9" s="1" t="n"/>
      <c r="CT9" s="1" t="n"/>
      <c r="CU9" s="1" t="n"/>
      <c r="CV9" s="1" t="n"/>
      <c r="CW9" s="1" t="n"/>
      <c r="CX9" s="1" t="n"/>
      <c r="CY9" s="1" t="n"/>
      <c r="CZ9" s="1" t="n"/>
      <c r="DA9" s="1" t="n"/>
      <c r="DB9" s="1" t="n"/>
      <c r="DC9" s="1" t="n"/>
      <c r="DD9" s="1" t="n"/>
      <c r="DE9" s="1" t="n"/>
      <c r="DF9" s="1" t="n"/>
      <c r="DG9" s="1" t="n"/>
      <c r="DH9" s="1" t="n"/>
      <c r="DI9" s="1" t="n"/>
      <c r="DJ9" s="1" t="n"/>
      <c r="DK9" s="1" t="n"/>
      <c r="DL9" s="1" t="n"/>
      <c r="DM9" s="1" t="n"/>
      <c r="DN9" s="1" t="n"/>
      <c r="DO9" s="1" t="n"/>
      <c r="DP9" s="1" t="n"/>
      <c r="DQ9" s="1" t="n"/>
      <c r="DR9" s="1" t="n"/>
      <c r="DS9" s="1" t="n"/>
    </row>
    <row r="10">
      <c r="A10" s="5" t="n"/>
      <c r="B10" s="1" t="n"/>
      <c r="C10" s="1" t="n"/>
      <c r="D10" s="1" t="n"/>
      <c r="E10" s="284" t="inlineStr">
        <is>
          <t>03.05.2023</t>
        </is>
      </c>
      <c r="F10" s="284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31" t="n"/>
      <c r="Q10" s="31" t="n"/>
      <c r="R10" s="1706" t="n"/>
      <c r="S10" s="1706" t="n"/>
      <c r="T10" s="1706" t="n"/>
      <c r="U10" s="1706" t="n"/>
      <c r="V10" s="1706" t="n"/>
      <c r="W10" s="1706" t="n"/>
      <c r="X10" s="1706" t="n"/>
      <c r="Y10" s="3300" t="n"/>
      <c r="Z10" s="3299" t="n"/>
      <c r="AA10" s="3299" t="n"/>
      <c r="AB10" s="3299" t="n"/>
      <c r="AC10" s="3299" t="n"/>
      <c r="AD10" s="3299" t="n"/>
      <c r="AE10" s="3299" t="n"/>
      <c r="AF10" s="3299" t="n"/>
      <c r="AG10" s="3299" t="n"/>
      <c r="AH10" s="3299" t="n"/>
      <c r="AI10" s="3299" t="n"/>
      <c r="AJ10" s="3299" t="n"/>
      <c r="AK10" s="3299" t="n"/>
      <c r="AL10" s="3299" t="n"/>
      <c r="AM10" s="3299" t="n"/>
      <c r="AN10" s="4565" t="n"/>
      <c r="AO10" s="4565" t="n"/>
      <c r="AP10" s="4565" t="n"/>
      <c r="AQ10" s="4565" t="n"/>
      <c r="AR10" s="4565" t="n"/>
      <c r="AS10" s="4565" t="n"/>
      <c r="AT10" s="4565" t="n"/>
      <c r="AU10" s="1" t="n"/>
      <c r="AV10" s="18" t="inlineStr">
        <is>
          <t xml:space="preserve">Форма получения образования: </t>
        </is>
      </c>
      <c r="AW10" s="18" t="n"/>
      <c r="AX10" s="18" t="n"/>
      <c r="AY10" s="18" t="n"/>
      <c r="AZ10" s="18" t="n"/>
      <c r="BA10" s="18" t="n"/>
      <c r="BB10" s="18" t="n"/>
      <c r="BC10" s="18" t="n"/>
      <c r="BD10" s="25" t="n"/>
      <c r="BE10" s="1" t="n"/>
      <c r="BF10" s="1" t="n"/>
      <c r="BG10" s="1" t="n"/>
      <c r="BH10" s="1" t="n"/>
      <c r="BI10" s="1" t="n"/>
      <c r="BJ10" s="1" t="n"/>
      <c r="BK10" s="25" t="n"/>
      <c r="BL10" s="25" t="n"/>
      <c r="BM10" s="37" t="n"/>
      <c r="BN10" s="37" t="n"/>
      <c r="BO10" s="37" t="n"/>
      <c r="BP10" s="25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  <c r="CP10" s="1" t="n"/>
      <c r="CQ10" s="1" t="n"/>
      <c r="CR10" s="1" t="n"/>
      <c r="CS10" s="1" t="n"/>
      <c r="CT10" s="1" t="n"/>
      <c r="CU10" s="1" t="n"/>
      <c r="CV10" s="1" t="n"/>
      <c r="CW10" s="1" t="n"/>
      <c r="CX10" s="1" t="n"/>
      <c r="CY10" s="1" t="n"/>
      <c r="CZ10" s="1" t="n"/>
      <c r="DA10" s="1" t="n"/>
      <c r="DB10" s="1" t="n"/>
      <c r="DC10" s="1" t="n"/>
      <c r="DD10" s="1" t="n"/>
      <c r="DE10" s="1" t="n"/>
      <c r="DF10" s="1" t="n"/>
      <c r="DG10" s="1" t="n"/>
      <c r="DH10" s="1" t="n"/>
      <c r="DI10" s="1" t="n"/>
      <c r="DJ10" s="1" t="n"/>
      <c r="DK10" s="1" t="n"/>
      <c r="DL10" s="1" t="n"/>
      <c r="DM10" s="1" t="n"/>
      <c r="DN10" s="1" t="n"/>
      <c r="DO10" s="1" t="n"/>
      <c r="DP10" s="1" t="n"/>
      <c r="DQ10" s="1" t="n"/>
      <c r="DR10" s="1" t="n"/>
      <c r="DS10" s="1" t="n"/>
    </row>
    <row r="11">
      <c r="A11" s="267" t="n"/>
      <c r="B11" s="1" t="n"/>
      <c r="C11" s="1" t="n"/>
      <c r="D11" s="1" t="n"/>
      <c r="E11" s="3" t="inlineStr">
        <is>
          <t>Регистрационный № 06-08-049/уч.</t>
        </is>
      </c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31" t="n"/>
      <c r="Q11" s="31" t="n"/>
      <c r="R11" s="31" t="n"/>
      <c r="S11" s="31" t="n"/>
      <c r="T11" s="31" t="n"/>
      <c r="U11" s="31" t="n"/>
      <c r="V11" s="31" t="n"/>
      <c r="W11" s="31" t="n"/>
      <c r="X11" s="31" t="n"/>
      <c r="Y11" s="31" t="n"/>
      <c r="Z11" s="9" t="n"/>
      <c r="AA11" s="31" t="n"/>
      <c r="AB11" s="31" t="n"/>
      <c r="AC11" s="31" t="n"/>
      <c r="AD11" s="31" t="n"/>
      <c r="AE11" s="31" t="n"/>
      <c r="AF11" s="16" t="n"/>
      <c r="AG11" s="31" t="n"/>
      <c r="AH11" s="295" t="n"/>
      <c r="AI11" s="295" t="n"/>
      <c r="AJ11" s="295" t="n"/>
      <c r="AK11" s="295" t="n"/>
      <c r="AL11" s="295" t="n"/>
      <c r="AM11" s="295" t="n"/>
      <c r="AN11" s="2887" t="n"/>
      <c r="AO11" s="2887" t="n"/>
      <c r="AP11" s="2887" t="n"/>
      <c r="AQ11" s="2887" t="n"/>
      <c r="AR11" s="2887" t="n"/>
      <c r="AS11" s="2887" t="n"/>
      <c r="AT11" s="2887" t="n"/>
      <c r="AU11" s="1" t="n"/>
      <c r="AV11" s="37" t="inlineStr">
        <is>
          <t>очная (дневная)</t>
        </is>
      </c>
      <c r="AW11" s="37" t="n"/>
      <c r="AX11" s="37" t="n"/>
      <c r="AY11" s="37" t="n"/>
      <c r="AZ11" s="30" t="n"/>
      <c r="BA11" s="30" t="n"/>
      <c r="BB11" s="30" t="n"/>
      <c r="BC11" s="30" t="n"/>
      <c r="BD11" s="25" t="n"/>
      <c r="BE11" s="295" t="n"/>
      <c r="BF11" s="295" t="n"/>
      <c r="BG11" s="295" t="n"/>
      <c r="BH11" s="295" t="n"/>
      <c r="BI11" s="295" t="n"/>
      <c r="BJ11" s="295" t="n"/>
      <c r="BK11" s="295" t="n"/>
      <c r="BL11" s="295" t="n"/>
      <c r="BM11" s="25" t="n"/>
      <c r="BN11" s="9" t="n"/>
      <c r="BO11" s="25" t="n"/>
      <c r="BP11" s="25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  <c r="CK11" s="1" t="n"/>
      <c r="CL11" s="1" t="n"/>
      <c r="CM11" s="1" t="n"/>
      <c r="CN11" s="1" t="n"/>
      <c r="CO11" s="1" t="n"/>
      <c r="CP11" s="1" t="n"/>
      <c r="CQ11" s="1" t="n"/>
      <c r="CR11" s="1" t="n"/>
      <c r="CS11" s="1" t="n"/>
      <c r="CT11" s="1" t="n"/>
      <c r="CU11" s="1" t="n"/>
      <c r="CV11" s="1" t="n"/>
      <c r="CW11" s="1" t="n"/>
      <c r="CX11" s="1" t="n"/>
      <c r="CY11" s="1" t="n"/>
      <c r="CZ11" s="1" t="n"/>
      <c r="DA11" s="1" t="n"/>
      <c r="DB11" s="1" t="n"/>
      <c r="DC11" s="1" t="n"/>
      <c r="DD11" s="1" t="n"/>
      <c r="DE11" s="1" t="n"/>
      <c r="DF11" s="1" t="n"/>
      <c r="DG11" s="1" t="n"/>
      <c r="DH11" s="1" t="n"/>
      <c r="DI11" s="1" t="n"/>
      <c r="DJ11" s="1" t="n"/>
      <c r="DK11" s="1" t="n"/>
      <c r="DL11" s="1" t="n"/>
      <c r="DM11" s="1" t="n"/>
      <c r="DN11" s="1" t="n"/>
      <c r="DO11" s="1" t="n"/>
      <c r="DP11" s="1" t="n"/>
      <c r="DQ11" s="1" t="n"/>
      <c r="DR11" s="1" t="n"/>
      <c r="DS11" s="1" t="n"/>
    </row>
    <row r="12">
      <c r="A12" s="224" t="n"/>
      <c r="B12" s="19" t="n"/>
      <c r="C12" s="42" t="n"/>
      <c r="D12" s="42" t="n"/>
      <c r="E12" s="42" t="n"/>
      <c r="F12" s="42" t="n"/>
      <c r="G12" s="42" t="n"/>
      <c r="H12" s="42" t="n"/>
      <c r="I12" s="42" t="n"/>
      <c r="J12" s="42" t="n"/>
      <c r="K12" s="42" t="n"/>
      <c r="L12" s="42" t="n"/>
      <c r="M12" s="42" t="n"/>
      <c r="N12" s="42" t="n"/>
      <c r="O12" s="42" t="n"/>
      <c r="P12" s="299" t="n"/>
      <c r="Q12" s="299" t="n"/>
      <c r="R12" s="299" t="n"/>
      <c r="S12" s="299" t="n"/>
      <c r="T12" s="299" t="n"/>
      <c r="U12" s="299" t="n"/>
      <c r="V12" s="299" t="n"/>
      <c r="W12" s="299" t="n"/>
      <c r="X12" s="224" t="n"/>
      <c r="Y12" s="224" t="n"/>
      <c r="Z12" s="243" t="n"/>
      <c r="AA12" s="224" t="n"/>
      <c r="AB12" s="224" t="n"/>
      <c r="AC12" s="224" t="n"/>
      <c r="AD12" s="224" t="n"/>
      <c r="AE12" s="224" t="n"/>
      <c r="AF12" s="224" t="n"/>
      <c r="AG12" s="224" t="n"/>
      <c r="AH12" s="224" t="n"/>
      <c r="AI12" s="224" t="n"/>
      <c r="AJ12" s="224" t="n"/>
      <c r="AK12" s="224" t="n"/>
      <c r="AL12" s="224" t="n"/>
      <c r="AM12" s="224" t="n"/>
      <c r="AN12" s="1511" t="n"/>
      <c r="AO12" s="1511" t="n"/>
      <c r="AP12" s="1511" t="n"/>
      <c r="AQ12" s="1511" t="n"/>
      <c r="AR12" s="1511" t="n"/>
      <c r="AS12" s="1511" t="n"/>
      <c r="AT12" s="1511" t="n"/>
      <c r="AU12" s="1511" t="n"/>
      <c r="AV12" s="1511" t="n"/>
      <c r="AW12" s="1511" t="n"/>
      <c r="AX12" s="224" t="n"/>
      <c r="AY12" s="224" t="n"/>
      <c r="AZ12" s="224" t="n"/>
      <c r="BA12" s="224" t="n"/>
      <c r="BB12" s="224" t="n"/>
      <c r="BC12" s="224" t="n"/>
      <c r="BD12" s="224" t="n"/>
      <c r="BE12" s="224" t="n"/>
      <c r="BF12" s="224" t="n"/>
      <c r="BG12" s="224" t="n"/>
      <c r="BH12" s="224" t="n"/>
      <c r="BI12" s="224" t="n"/>
      <c r="BJ12" s="224" t="n"/>
      <c r="BK12" s="224" t="n"/>
      <c r="BL12" s="224" t="n"/>
      <c r="BM12" s="224" t="n"/>
      <c r="BN12" s="224" t="n"/>
      <c r="BO12" s="32" t="n"/>
      <c r="BP12" s="32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  <c r="CK12" s="1" t="n"/>
      <c r="CL12" s="1" t="n"/>
      <c r="CM12" s="1" t="n"/>
      <c r="CN12" s="1" t="n"/>
      <c r="CO12" s="1" t="n"/>
      <c r="CP12" s="1" t="n"/>
      <c r="CQ12" s="1" t="n"/>
      <c r="CR12" s="1" t="n"/>
      <c r="CS12" s="1" t="n"/>
      <c r="CT12" s="1" t="n"/>
      <c r="CU12" s="1" t="n"/>
      <c r="CV12" s="1" t="n"/>
      <c r="CW12" s="1" t="n"/>
      <c r="CX12" s="1" t="n"/>
      <c r="CY12" s="1" t="n"/>
      <c r="CZ12" s="1" t="n"/>
      <c r="DA12" s="1" t="n"/>
      <c r="DB12" s="1" t="n"/>
      <c r="DC12" s="1" t="n"/>
      <c r="DD12" s="1" t="n"/>
      <c r="DE12" s="1" t="n"/>
      <c r="DF12" s="1" t="n"/>
      <c r="DG12" s="1" t="n"/>
      <c r="DH12" s="1" t="n"/>
      <c r="DI12" s="1" t="n"/>
      <c r="DJ12" s="1" t="n"/>
      <c r="DK12" s="1" t="n"/>
      <c r="DL12" s="1" t="n"/>
      <c r="DM12" s="1" t="n"/>
      <c r="DN12" s="1" t="n"/>
      <c r="DO12" s="1" t="n"/>
      <c r="DP12" s="1" t="n"/>
      <c r="DQ12" s="1" t="n"/>
      <c r="DR12" s="1" t="n"/>
      <c r="DS12" s="1" t="n"/>
    </row>
    <row r="13">
      <c r="A13" s="356" t="n"/>
      <c r="B13" s="356" t="n"/>
      <c r="C13" s="356" t="n"/>
      <c r="D13" s="356" t="n"/>
      <c r="E13" s="356" t="n"/>
      <c r="F13" s="356" t="n"/>
      <c r="G13" s="356" t="n"/>
      <c r="H13" s="356" t="n"/>
      <c r="I13" s="356" t="n"/>
      <c r="J13" s="356" t="n"/>
      <c r="K13" s="356" t="n"/>
      <c r="L13" s="356" t="n"/>
      <c r="M13" s="356" t="n"/>
      <c r="N13" s="356" t="n"/>
      <c r="O13" s="356" t="n"/>
      <c r="P13" s="356" t="n"/>
      <c r="Q13" s="356" t="n"/>
      <c r="R13" s="356" t="n"/>
      <c r="S13" s="356" t="n"/>
      <c r="T13" s="356" t="n"/>
      <c r="U13" s="356" t="n"/>
      <c r="V13" s="356" t="n"/>
      <c r="W13" s="356" t="n"/>
      <c r="X13" s="356" t="n"/>
      <c r="Y13" s="356" t="n"/>
      <c r="Z13" s="356" t="n"/>
      <c r="AA13" s="356" t="n"/>
      <c r="AB13" s="356" t="n"/>
      <c r="AC13" s="356" t="n"/>
      <c r="AD13" s="356" t="n"/>
      <c r="AE13" s="356" t="n"/>
      <c r="AF13" s="356" t="n"/>
      <c r="AG13" s="356" t="n"/>
      <c r="AH13" s="356" t="n"/>
      <c r="AI13" s="356" t="n"/>
      <c r="AJ13" s="356" t="n"/>
      <c r="AK13" s="356" t="n"/>
      <c r="AL13" s="356" t="n"/>
      <c r="AM13" s="356" t="n"/>
      <c r="AN13" s="516" t="n"/>
      <c r="AO13" s="516" t="n"/>
      <c r="AP13" s="516" t="n"/>
      <c r="AQ13" s="516" t="n"/>
      <c r="AR13" s="516" t="n"/>
      <c r="AS13" s="516" t="n"/>
      <c r="AT13" s="516" t="n"/>
      <c r="AU13" s="516" t="n"/>
      <c r="AV13" s="516" t="n"/>
      <c r="AW13" s="516" t="n"/>
      <c r="AX13" s="356" t="n"/>
      <c r="AY13" s="356" t="n"/>
      <c r="AZ13" s="356" t="n"/>
      <c r="BA13" s="356" t="n"/>
      <c r="BB13" s="356" t="n"/>
      <c r="BC13" s="356" t="n"/>
      <c r="BD13" s="356" t="n"/>
      <c r="BE13" s="356" t="n"/>
      <c r="BF13" s="356" t="n"/>
      <c r="BG13" s="356" t="n"/>
      <c r="BH13" s="356" t="n"/>
      <c r="BI13" s="356" t="n"/>
      <c r="BJ13" s="356" t="n"/>
      <c r="BK13" s="356" t="n"/>
      <c r="BL13" s="356" t="n"/>
      <c r="BM13" s="356" t="n"/>
      <c r="BN13" s="356" t="n"/>
      <c r="BO13" s="355" t="n"/>
      <c r="BP13" s="355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  <c r="CK13" s="1" t="n"/>
      <c r="CL13" s="1" t="n"/>
      <c r="CM13" s="1" t="n"/>
      <c r="CN13" s="1" t="n"/>
      <c r="CO13" s="1" t="n"/>
      <c r="CP13" s="1" t="n"/>
      <c r="CQ13" s="1" t="n"/>
      <c r="CR13" s="1" t="n"/>
      <c r="CS13" s="1" t="n"/>
      <c r="CT13" s="1" t="n"/>
      <c r="CU13" s="1" t="n"/>
      <c r="CV13" s="1" t="n"/>
      <c r="CW13" s="1" t="n"/>
      <c r="CX13" s="1" t="n"/>
      <c r="CY13" s="1" t="n"/>
      <c r="CZ13" s="1" t="n"/>
      <c r="DA13" s="1" t="n"/>
      <c r="DB13" s="1" t="n"/>
      <c r="DC13" s="1" t="n"/>
      <c r="DD13" s="1" t="n"/>
      <c r="DE13" s="1" t="n"/>
      <c r="DF13" s="1" t="n"/>
      <c r="DG13" s="1" t="n"/>
      <c r="DH13" s="1" t="n"/>
      <c r="DI13" s="1" t="n"/>
      <c r="DJ13" s="1" t="n"/>
      <c r="DK13" s="1" t="n"/>
      <c r="DL13" s="1" t="n"/>
      <c r="DM13" s="1" t="n"/>
      <c r="DN13" s="1" t="n"/>
      <c r="DO13" s="1" t="n"/>
      <c r="DP13" s="1" t="n"/>
      <c r="DQ13" s="1" t="n"/>
      <c r="DR13" s="1" t="n"/>
      <c r="DS13" s="1" t="n"/>
    </row>
    <row r="14">
      <c r="A14" s="19" t="n"/>
      <c r="B14" s="19" t="n"/>
      <c r="C14" s="19" t="n"/>
      <c r="D14" s="19" t="n"/>
      <c r="E14" s="19" t="n"/>
      <c r="F14" s="19" t="n"/>
      <c r="G14" s="19" t="n"/>
      <c r="H14" s="19" t="inlineStr">
        <is>
          <t>I. График образовательного процесса</t>
        </is>
      </c>
      <c r="I14" s="19" t="n"/>
      <c r="J14" s="19" t="n"/>
      <c r="K14" s="19" t="n"/>
      <c r="L14" s="19" t="n"/>
      <c r="M14" s="19" t="n"/>
      <c r="N14" s="19" t="n"/>
      <c r="O14" s="19" t="n"/>
      <c r="P14" s="19" t="n"/>
      <c r="Q14" s="19" t="n"/>
      <c r="R14" s="19" t="n"/>
      <c r="S14" s="19" t="n"/>
      <c r="T14" s="19" t="n"/>
      <c r="U14" s="19" t="n"/>
      <c r="V14" s="19" t="n"/>
      <c r="W14" s="19" t="n"/>
      <c r="X14" s="19" t="n"/>
      <c r="Y14" s="19" t="n"/>
      <c r="Z14" s="19" t="n"/>
      <c r="AA14" s="19" t="n"/>
      <c r="AB14" s="19" t="n"/>
      <c r="AC14" s="19" t="n"/>
      <c r="AD14" s="19" t="n"/>
      <c r="AE14" s="19" t="n"/>
      <c r="AF14" s="19" t="n"/>
      <c r="AG14" s="19" t="n"/>
      <c r="AH14" s="19" t="n"/>
      <c r="AI14" s="19" t="n"/>
      <c r="AJ14" s="19" t="n"/>
      <c r="AK14" s="42" t="n"/>
      <c r="AL14" s="42" t="n"/>
      <c r="AM14" s="42" t="n"/>
      <c r="AN14" s="20" t="n"/>
      <c r="AO14" s="20" t="n"/>
      <c r="AP14" s="20" t="n"/>
      <c r="AQ14" s="20" t="n"/>
      <c r="AR14" s="20" t="n"/>
      <c r="AS14" s="20" t="n"/>
      <c r="AT14" s="1173" t="n"/>
      <c r="AU14" s="1173" t="n"/>
      <c r="AV14" s="20" t="n"/>
      <c r="AW14" s="20" t="n"/>
      <c r="AX14" s="46" t="n"/>
      <c r="AY14" s="46" t="n"/>
      <c r="AZ14" s="46" t="n"/>
      <c r="BA14" s="46" t="n"/>
      <c r="BB14" s="46" t="n"/>
      <c r="BC14" s="46" t="n"/>
      <c r="BD14" s="46" t="n"/>
      <c r="BE14" s="46" t="inlineStr">
        <is>
          <t>II. Сводные данные по бюджету времени (в неделях)</t>
        </is>
      </c>
      <c r="BF14" s="41" t="n"/>
      <c r="BG14" s="41" t="n"/>
      <c r="BH14" s="41" t="n"/>
      <c r="BI14" s="41" t="n"/>
      <c r="BJ14" s="41" t="n"/>
      <c r="BK14" s="41" t="n"/>
      <c r="BL14" s="41" t="n"/>
      <c r="BM14" s="41" t="n"/>
      <c r="BN14" s="41" t="n"/>
      <c r="BO14" s="41" t="n"/>
      <c r="BP14" s="4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  <c r="CK14" s="1" t="n"/>
      <c r="CL14" s="1" t="n"/>
      <c r="CM14" s="1" t="n"/>
      <c r="CN14" s="1" t="n"/>
      <c r="CO14" s="1" t="n"/>
      <c r="CP14" s="1" t="n"/>
      <c r="CQ14" s="1" t="n"/>
      <c r="CR14" s="1" t="n"/>
      <c r="CS14" s="1" t="n"/>
      <c r="CT14" s="1" t="n"/>
      <c r="CU14" s="1" t="n"/>
      <c r="CV14" s="1" t="n"/>
      <c r="CW14" s="1" t="n"/>
      <c r="CX14" s="1" t="n"/>
      <c r="CY14" s="1" t="n"/>
      <c r="CZ14" s="1" t="n"/>
      <c r="DA14" s="1" t="n"/>
      <c r="DB14" s="1" t="n"/>
      <c r="DC14" s="1" t="n"/>
      <c r="DD14" s="1" t="n"/>
      <c r="DE14" s="1" t="n"/>
      <c r="DF14" s="1" t="n"/>
      <c r="DG14" s="1" t="n"/>
      <c r="DH14" s="1" t="n"/>
      <c r="DI14" s="1" t="n"/>
      <c r="DJ14" s="1" t="n"/>
      <c r="DK14" s="1" t="n"/>
      <c r="DL14" s="1" t="n"/>
      <c r="DM14" s="1" t="n"/>
      <c r="DN14" s="1" t="n"/>
      <c r="DO14" s="1" t="n"/>
      <c r="DP14" s="1" t="n"/>
      <c r="DQ14" s="1" t="n"/>
      <c r="DR14" s="1" t="n"/>
      <c r="DS14" s="1" t="n"/>
    </row>
    <row r="15">
      <c r="A15" s="1709" t="inlineStr">
        <is>
          <t>КУРСЫ</t>
        </is>
      </c>
      <c r="B15" s="301" t="inlineStr">
        <is>
          <t>сентябрь</t>
        </is>
      </c>
      <c r="C15" s="50" t="n"/>
      <c r="D15" s="50" t="n"/>
      <c r="E15" s="51" t="n"/>
      <c r="F15" s="52" t="n"/>
      <c r="G15" s="49" t="inlineStr">
        <is>
          <t>октябрь</t>
        </is>
      </c>
      <c r="H15" s="50" t="n"/>
      <c r="I15" s="51" t="n"/>
      <c r="J15" s="302" t="n"/>
      <c r="K15" s="49" t="inlineStr">
        <is>
          <t>ноябрь</t>
        </is>
      </c>
      <c r="L15" s="50" t="n"/>
      <c r="M15" s="50" t="n"/>
      <c r="N15" s="51" t="n"/>
      <c r="O15" s="49" t="inlineStr">
        <is>
          <t>декабрь</t>
        </is>
      </c>
      <c r="P15" s="50" t="n"/>
      <c r="Q15" s="50" t="n"/>
      <c r="R15" s="51" t="n"/>
      <c r="S15" s="302" t="n"/>
      <c r="T15" s="49" t="inlineStr">
        <is>
          <t>январь</t>
        </is>
      </c>
      <c r="U15" s="50" t="n"/>
      <c r="V15" s="51" t="n"/>
      <c r="W15" s="52" t="n"/>
      <c r="X15" s="53" t="n"/>
      <c r="Y15" s="49" t="inlineStr">
        <is>
          <t>февраль</t>
        </is>
      </c>
      <c r="Z15" s="50" t="n"/>
      <c r="AA15" s="51" t="n"/>
      <c r="AB15" s="304" t="n"/>
      <c r="AC15" s="49" t="inlineStr">
        <is>
          <t>март</t>
        </is>
      </c>
      <c r="AD15" s="50" t="n"/>
      <c r="AE15" s="50" t="n"/>
      <c r="AF15" s="51" t="n"/>
      <c r="AG15" s="304" t="n"/>
      <c r="AH15" s="49" t="inlineStr">
        <is>
          <t>апрель</t>
        </is>
      </c>
      <c r="AI15" s="50" t="n"/>
      <c r="AJ15" s="51" t="n"/>
      <c r="AK15" s="304" t="n"/>
      <c r="AL15" s="49" t="inlineStr">
        <is>
          <t>май</t>
        </is>
      </c>
      <c r="AM15" s="50" t="n"/>
      <c r="AN15" s="50" t="n"/>
      <c r="AO15" s="51" t="n"/>
      <c r="AP15" s="49" t="inlineStr">
        <is>
          <t>июнь</t>
        </is>
      </c>
      <c r="AQ15" s="50" t="n"/>
      <c r="AR15" s="50" t="n"/>
      <c r="AS15" s="51" t="n"/>
      <c r="AT15" s="4566" t="n"/>
      <c r="AU15" s="49" t="inlineStr">
        <is>
          <t>июль</t>
        </is>
      </c>
      <c r="AV15" s="50" t="n"/>
      <c r="AW15" s="51" t="n"/>
      <c r="AX15" s="4566" t="n"/>
      <c r="AY15" s="49" t="inlineStr">
        <is>
          <t>август</t>
        </is>
      </c>
      <c r="AZ15" s="50" t="n"/>
      <c r="BA15" s="50" t="n"/>
      <c r="BB15" s="51" t="n"/>
      <c r="BC15" s="57" t="inlineStr">
        <is>
          <t>Теоретическое обучение</t>
        </is>
      </c>
      <c r="BD15" s="57" t="inlineStr">
        <is>
          <t>Экзаменационные сессии</t>
        </is>
      </c>
      <c r="BE15" s="57" t="inlineStr">
        <is>
          <t>Производственные практики</t>
        </is>
      </c>
      <c r="BF15" s="57" t="inlineStr">
        <is>
          <t>Магистерская диссертация</t>
        </is>
      </c>
      <c r="BG15" s="57" t="inlineStr">
        <is>
          <t>Итоговая аттестация</t>
        </is>
      </c>
      <c r="BH15" s="57" t="inlineStr">
        <is>
          <t>Каникулы</t>
        </is>
      </c>
      <c r="BI15" s="2450" t="inlineStr">
        <is>
          <t>Всего</t>
        </is>
      </c>
      <c r="BJ15" s="9" t="n"/>
      <c r="BK15" s="9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  <c r="CK15" s="1" t="n"/>
      <c r="CL15" s="1" t="n"/>
      <c r="CM15" s="1" t="n"/>
      <c r="CN15" s="1" t="n"/>
      <c r="CO15" s="1" t="n"/>
      <c r="CP15" s="1" t="n"/>
      <c r="CQ15" s="1" t="n"/>
      <c r="CR15" s="1" t="n"/>
      <c r="CS15" s="1" t="n"/>
      <c r="CT15" s="1" t="n"/>
      <c r="CU15" s="1" t="n"/>
      <c r="CV15" s="1" t="n"/>
      <c r="CW15" s="1" t="n"/>
      <c r="CX15" s="1" t="n"/>
      <c r="CY15" s="1" t="n"/>
      <c r="CZ15" s="1" t="n"/>
      <c r="DA15" s="1" t="n"/>
      <c r="DB15" s="1" t="n"/>
      <c r="DC15" s="1" t="n"/>
      <c r="DD15" s="1" t="n"/>
      <c r="DE15" s="1" t="n"/>
      <c r="DF15" s="1" t="n"/>
      <c r="DG15" s="1" t="n"/>
      <c r="DH15" s="1" t="n"/>
      <c r="DI15" s="1" t="n"/>
      <c r="DJ15" s="1" t="n"/>
      <c r="DK15" s="1" t="n"/>
      <c r="DL15" s="1" t="n"/>
      <c r="DM15" s="1" t="n"/>
      <c r="DN15" s="1" t="n"/>
      <c r="DO15" s="1" t="n"/>
      <c r="DP15" s="1" t="n"/>
      <c r="DQ15" s="1" t="n"/>
      <c r="DR15" s="1" t="n"/>
      <c r="DS15" s="1" t="n"/>
    </row>
    <row r="16">
      <c r="A16" s="307" t="n"/>
      <c r="B16" s="308" t="n">
        <v>1</v>
      </c>
      <c r="C16" s="309" t="n">
        <v>8</v>
      </c>
      <c r="D16" s="309" t="n">
        <v>15</v>
      </c>
      <c r="E16" s="309" t="n">
        <v>22</v>
      </c>
      <c r="F16" s="310" t="n">
        <v>29</v>
      </c>
      <c r="G16" s="309" t="n">
        <v>6</v>
      </c>
      <c r="H16" s="309" t="n">
        <v>13</v>
      </c>
      <c r="I16" s="309" t="n">
        <v>20</v>
      </c>
      <c r="J16" s="311" t="n">
        <v>27</v>
      </c>
      <c r="K16" s="309" t="n">
        <v>3</v>
      </c>
      <c r="L16" s="309" t="n">
        <v>10</v>
      </c>
      <c r="M16" s="309" t="n">
        <v>17</v>
      </c>
      <c r="N16" s="309" t="n">
        <v>24</v>
      </c>
      <c r="O16" s="309" t="n">
        <v>1</v>
      </c>
      <c r="P16" s="309" t="n">
        <v>8</v>
      </c>
      <c r="Q16" s="309" t="n">
        <v>15</v>
      </c>
      <c r="R16" s="309" t="n">
        <v>22</v>
      </c>
      <c r="S16" s="311" t="n">
        <v>29</v>
      </c>
      <c r="T16" s="309" t="n">
        <v>5</v>
      </c>
      <c r="U16" s="309" t="n">
        <v>12</v>
      </c>
      <c r="V16" s="309" t="n">
        <v>19</v>
      </c>
      <c r="W16" s="311" t="n">
        <v>26</v>
      </c>
      <c r="X16" s="141" t="n"/>
      <c r="Y16" s="309" t="n">
        <v>2</v>
      </c>
      <c r="Z16" s="309" t="n">
        <v>9</v>
      </c>
      <c r="AA16" s="309" t="n">
        <v>16</v>
      </c>
      <c r="AB16" s="310" t="n">
        <v>23</v>
      </c>
      <c r="AC16" s="309" t="n">
        <v>2</v>
      </c>
      <c r="AD16" s="309" t="n">
        <v>9</v>
      </c>
      <c r="AE16" s="309" t="n">
        <v>16</v>
      </c>
      <c r="AF16" s="309" t="n">
        <v>23</v>
      </c>
      <c r="AG16" s="310" t="n">
        <v>30</v>
      </c>
      <c r="AH16" s="309" t="n">
        <v>6</v>
      </c>
      <c r="AI16" s="309" t="n">
        <v>13</v>
      </c>
      <c r="AJ16" s="309" t="n">
        <v>20</v>
      </c>
      <c r="AK16" s="310" t="n">
        <v>27</v>
      </c>
      <c r="AL16" s="309" t="n">
        <v>4</v>
      </c>
      <c r="AM16" s="309" t="n">
        <v>11</v>
      </c>
      <c r="AN16" s="309" t="n">
        <v>18</v>
      </c>
      <c r="AO16" s="309" t="n">
        <v>25</v>
      </c>
      <c r="AP16" s="309" t="n">
        <v>1</v>
      </c>
      <c r="AQ16" s="309" t="n">
        <v>8</v>
      </c>
      <c r="AR16" s="309" t="n">
        <v>15</v>
      </c>
      <c r="AS16" s="309" t="n">
        <v>22</v>
      </c>
      <c r="AT16" s="2452" t="n">
        <v>29</v>
      </c>
      <c r="AU16" s="2451" t="n">
        <v>6</v>
      </c>
      <c r="AV16" s="2451" t="n">
        <v>13</v>
      </c>
      <c r="AW16" s="2451" t="n">
        <v>20</v>
      </c>
      <c r="AX16" s="2452" t="n">
        <v>27</v>
      </c>
      <c r="AY16" s="2451" t="n">
        <v>3</v>
      </c>
      <c r="AZ16" s="309" t="n">
        <v>10</v>
      </c>
      <c r="BA16" s="309" t="n">
        <v>17</v>
      </c>
      <c r="BB16" s="309" t="n">
        <v>24</v>
      </c>
      <c r="BC16" s="64" t="n"/>
      <c r="BD16" s="64" t="n"/>
      <c r="BE16" s="64" t="n"/>
      <c r="BF16" s="64" t="n"/>
      <c r="BG16" s="64" t="n"/>
      <c r="BH16" s="64" t="n"/>
      <c r="BI16" s="65" t="n"/>
      <c r="BJ16" s="25" t="n"/>
      <c r="BK16" s="25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  <c r="CK16" s="1" t="n"/>
      <c r="CL16" s="1" t="n"/>
      <c r="CM16" s="1" t="n"/>
      <c r="CN16" s="1" t="n"/>
      <c r="CO16" s="1" t="n"/>
      <c r="CP16" s="1" t="n"/>
      <c r="CQ16" s="1" t="n"/>
      <c r="CR16" s="1" t="n"/>
      <c r="CS16" s="1" t="n"/>
      <c r="CT16" s="1" t="n"/>
      <c r="CU16" s="1" t="n"/>
      <c r="CV16" s="1" t="n"/>
      <c r="CW16" s="1" t="n"/>
      <c r="CX16" s="1" t="n"/>
      <c r="CY16" s="1" t="n"/>
      <c r="CZ16" s="1" t="n"/>
      <c r="DA16" s="1" t="n"/>
      <c r="DB16" s="1" t="n"/>
      <c r="DC16" s="1" t="n"/>
      <c r="DD16" s="1" t="n"/>
      <c r="DE16" s="1" t="n"/>
      <c r="DF16" s="1" t="n"/>
      <c r="DG16" s="1" t="n"/>
      <c r="DH16" s="1" t="n"/>
      <c r="DI16" s="1" t="n"/>
      <c r="DJ16" s="1" t="n"/>
      <c r="DK16" s="1" t="n"/>
      <c r="DL16" s="1" t="n"/>
      <c r="DM16" s="1" t="n"/>
      <c r="DN16" s="1" t="n"/>
      <c r="DO16" s="1" t="n"/>
      <c r="DP16" s="1" t="n"/>
      <c r="DQ16" s="1" t="n"/>
      <c r="DR16" s="1" t="n"/>
      <c r="DS16" s="1" t="n"/>
    </row>
    <row r="17">
      <c r="A17" s="307" t="n"/>
      <c r="B17" s="315" t="n">
        <v>7</v>
      </c>
      <c r="C17" s="316" t="n">
        <v>14</v>
      </c>
      <c r="D17" s="316" t="n">
        <v>21</v>
      </c>
      <c r="E17" s="316" t="n">
        <v>28</v>
      </c>
      <c r="F17" s="316" t="n">
        <v>5</v>
      </c>
      <c r="G17" s="316" t="n">
        <v>12</v>
      </c>
      <c r="H17" s="316" t="n">
        <v>19</v>
      </c>
      <c r="I17" s="316" t="n">
        <v>26</v>
      </c>
      <c r="J17" s="316" t="n">
        <v>2</v>
      </c>
      <c r="K17" s="316" t="n">
        <v>9</v>
      </c>
      <c r="L17" s="316" t="n">
        <v>16</v>
      </c>
      <c r="M17" s="316" t="n">
        <v>23</v>
      </c>
      <c r="N17" s="316" t="n">
        <v>30</v>
      </c>
      <c r="O17" s="316" t="n">
        <v>7</v>
      </c>
      <c r="P17" s="316" t="n">
        <v>14</v>
      </c>
      <c r="Q17" s="316" t="n">
        <v>21</v>
      </c>
      <c r="R17" s="316" t="n">
        <v>28</v>
      </c>
      <c r="S17" s="316" t="n">
        <v>4</v>
      </c>
      <c r="T17" s="316" t="n">
        <v>11</v>
      </c>
      <c r="U17" s="316" t="n">
        <v>18</v>
      </c>
      <c r="V17" s="316" t="n">
        <v>25</v>
      </c>
      <c r="W17" s="316" t="n">
        <v>1</v>
      </c>
      <c r="X17" s="317" t="n"/>
      <c r="Y17" s="316" t="n">
        <v>8</v>
      </c>
      <c r="Z17" s="316" t="n">
        <v>15</v>
      </c>
      <c r="AA17" s="316" t="n">
        <v>22</v>
      </c>
      <c r="AB17" s="316" t="n">
        <v>1</v>
      </c>
      <c r="AC17" s="316" t="n">
        <v>8</v>
      </c>
      <c r="AD17" s="316" t="n">
        <v>15</v>
      </c>
      <c r="AE17" s="316" t="n">
        <v>22</v>
      </c>
      <c r="AF17" s="316" t="n">
        <v>29</v>
      </c>
      <c r="AG17" s="316" t="n">
        <v>5</v>
      </c>
      <c r="AH17" s="316" t="n">
        <v>12</v>
      </c>
      <c r="AI17" s="316" t="n">
        <v>19</v>
      </c>
      <c r="AJ17" s="316" t="n">
        <v>26</v>
      </c>
      <c r="AK17" s="316" t="n">
        <v>3</v>
      </c>
      <c r="AL17" s="316" t="n">
        <v>10</v>
      </c>
      <c r="AM17" s="316" t="n">
        <v>17</v>
      </c>
      <c r="AN17" s="316" t="n">
        <v>24</v>
      </c>
      <c r="AO17" s="316" t="n">
        <v>31</v>
      </c>
      <c r="AP17" s="316" t="n">
        <v>7</v>
      </c>
      <c r="AQ17" s="316" t="n">
        <v>14</v>
      </c>
      <c r="AR17" s="316" t="n">
        <v>21</v>
      </c>
      <c r="AS17" s="316" t="n">
        <v>28</v>
      </c>
      <c r="AT17" s="2454" t="n">
        <v>5</v>
      </c>
      <c r="AU17" s="2454" t="n">
        <v>12</v>
      </c>
      <c r="AV17" s="2454" t="n">
        <v>19</v>
      </c>
      <c r="AW17" s="2454" t="n">
        <v>26</v>
      </c>
      <c r="AX17" s="2454" t="n">
        <v>2</v>
      </c>
      <c r="AY17" s="2454" t="n">
        <v>9</v>
      </c>
      <c r="AZ17" s="316" t="n">
        <v>16</v>
      </c>
      <c r="BA17" s="316" t="n">
        <v>23</v>
      </c>
      <c r="BB17" s="316" t="n">
        <v>31</v>
      </c>
      <c r="BC17" s="64" t="n"/>
      <c r="BD17" s="64" t="n"/>
      <c r="BE17" s="64" t="n"/>
      <c r="BF17" s="64" t="n"/>
      <c r="BG17" s="64" t="n"/>
      <c r="BH17" s="64" t="n"/>
      <c r="BI17" s="65" t="n"/>
      <c r="BJ17" s="25" t="n"/>
      <c r="BK17" s="25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  <c r="CK17" s="1" t="n"/>
      <c r="CL17" s="1" t="n"/>
      <c r="CM17" s="1" t="n"/>
      <c r="CN17" s="1" t="n"/>
      <c r="CO17" s="1" t="n"/>
      <c r="CP17" s="1" t="n"/>
      <c r="CQ17" s="1" t="n"/>
      <c r="CR17" s="1" t="n"/>
      <c r="CS17" s="1" t="n"/>
      <c r="CT17" s="1" t="n"/>
      <c r="CU17" s="1" t="n"/>
      <c r="CV17" s="1" t="n"/>
      <c r="CW17" s="1" t="n"/>
      <c r="CX17" s="1" t="n"/>
      <c r="CY17" s="1" t="n"/>
      <c r="CZ17" s="1" t="n"/>
      <c r="DA17" s="1" t="n"/>
      <c r="DB17" s="1" t="n"/>
      <c r="DC17" s="1" t="n"/>
      <c r="DD17" s="1" t="n"/>
      <c r="DE17" s="1" t="n"/>
      <c r="DF17" s="1" t="n"/>
      <c r="DG17" s="1" t="n"/>
      <c r="DH17" s="1" t="n"/>
      <c r="DI17" s="1" t="n"/>
      <c r="DJ17" s="1" t="n"/>
      <c r="DK17" s="1" t="n"/>
      <c r="DL17" s="1" t="n"/>
      <c r="DM17" s="1" t="n"/>
      <c r="DN17" s="1" t="n"/>
      <c r="DO17" s="1" t="n"/>
      <c r="DP17" s="1" t="n"/>
      <c r="DQ17" s="1" t="n"/>
      <c r="DR17" s="1" t="n"/>
      <c r="DS17" s="1" t="n"/>
    </row>
    <row r="18">
      <c r="A18" s="320" t="n"/>
      <c r="B18" s="4567" t="n">
        <v>1</v>
      </c>
      <c r="C18" s="921">
        <f>B18+1</f>
        <v/>
      </c>
      <c r="D18" s="921">
        <f>C18+1</f>
        <v/>
      </c>
      <c r="E18" s="921">
        <f>D18+1</f>
        <v/>
      </c>
      <c r="F18" s="921">
        <f>E18+1</f>
        <v/>
      </c>
      <c r="G18" s="921">
        <f>F18+1</f>
        <v/>
      </c>
      <c r="H18" s="921">
        <f>G18+1</f>
        <v/>
      </c>
      <c r="I18" s="921">
        <f>H18+1</f>
        <v/>
      </c>
      <c r="J18" s="921">
        <f>I18+1</f>
        <v/>
      </c>
      <c r="K18" s="921">
        <f>J18+1</f>
        <v/>
      </c>
      <c r="L18" s="921">
        <f>K18+1</f>
        <v/>
      </c>
      <c r="M18" s="921">
        <f>L18+1</f>
        <v/>
      </c>
      <c r="N18" s="921">
        <f>M18+1</f>
        <v/>
      </c>
      <c r="O18" s="921">
        <f>N18+1</f>
        <v/>
      </c>
      <c r="P18" s="921">
        <f>O18+1</f>
        <v/>
      </c>
      <c r="Q18" s="921">
        <f>P18+1</f>
        <v/>
      </c>
      <c r="R18" s="921">
        <f>Q18+1</f>
        <v/>
      </c>
      <c r="S18" s="921">
        <f>R18+1</f>
        <v/>
      </c>
      <c r="T18" s="921">
        <f>S18+1</f>
        <v/>
      </c>
      <c r="U18" s="921">
        <f>T18+1</f>
        <v/>
      </c>
      <c r="V18" s="921">
        <f>U18+1</f>
        <v/>
      </c>
      <c r="W18" s="921">
        <f>V18+1</f>
        <v/>
      </c>
      <c r="X18" s="70" t="n"/>
      <c r="Y18" s="921">
        <f>W18+1</f>
        <v/>
      </c>
      <c r="Z18" s="921">
        <f>Y18+1</f>
        <v/>
      </c>
      <c r="AA18" s="921">
        <f>Z18+1</f>
        <v/>
      </c>
      <c r="AB18" s="921">
        <f>AA18+1</f>
        <v/>
      </c>
      <c r="AC18" s="921">
        <f>AB18+1</f>
        <v/>
      </c>
      <c r="AD18" s="921">
        <f>AC18+1</f>
        <v/>
      </c>
      <c r="AE18" s="921">
        <f>AD18+1</f>
        <v/>
      </c>
      <c r="AF18" s="921">
        <f>AE18+1</f>
        <v/>
      </c>
      <c r="AG18" s="921">
        <f>AF18+1</f>
        <v/>
      </c>
      <c r="AH18" s="921">
        <f>AG18+1</f>
        <v/>
      </c>
      <c r="AI18" s="921">
        <f>AH18+1</f>
        <v/>
      </c>
      <c r="AJ18" s="921">
        <f>AI18+1</f>
        <v/>
      </c>
      <c r="AK18" s="921">
        <f>AJ18+1</f>
        <v/>
      </c>
      <c r="AL18" s="921">
        <f>AK18+1</f>
        <v/>
      </c>
      <c r="AM18" s="921">
        <f>AL18+1</f>
        <v/>
      </c>
      <c r="AN18" s="921">
        <f>AM18+1</f>
        <v/>
      </c>
      <c r="AO18" s="921">
        <f>AN18+1</f>
        <v/>
      </c>
      <c r="AP18" s="921">
        <f>AO18+1</f>
        <v/>
      </c>
      <c r="AQ18" s="921">
        <f>AP18+1</f>
        <v/>
      </c>
      <c r="AR18" s="921">
        <f>AQ18+1</f>
        <v/>
      </c>
      <c r="AS18" s="921">
        <f>AR18+1</f>
        <v/>
      </c>
      <c r="AT18" s="4568">
        <f>AS18+1</f>
        <v/>
      </c>
      <c r="AU18" s="4568">
        <f>AT18+1</f>
        <v/>
      </c>
      <c r="AV18" s="4568">
        <f>AU18+1</f>
        <v/>
      </c>
      <c r="AW18" s="4568">
        <f>AV18+1</f>
        <v/>
      </c>
      <c r="AX18" s="4568">
        <f>AW18+1</f>
        <v/>
      </c>
      <c r="AY18" s="4568">
        <f>AX18+1</f>
        <v/>
      </c>
      <c r="AZ18" s="921">
        <f>AY18+1</f>
        <v/>
      </c>
      <c r="BA18" s="921">
        <f>AZ18+1</f>
        <v/>
      </c>
      <c r="BB18" s="921">
        <f>BA18+1</f>
        <v/>
      </c>
      <c r="BC18" s="73" t="n"/>
      <c r="BD18" s="73" t="n"/>
      <c r="BE18" s="73" t="n"/>
      <c r="BF18" s="73" t="n"/>
      <c r="BG18" s="73" t="n"/>
      <c r="BH18" s="73" t="n"/>
      <c r="BI18" s="2456" t="n"/>
      <c r="BJ18" s="25" t="n"/>
      <c r="BK18" s="25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  <c r="CK18" s="1" t="n"/>
      <c r="CL18" s="1" t="n"/>
      <c r="CM18" s="1" t="n"/>
      <c r="CN18" s="1" t="n"/>
      <c r="CO18" s="1" t="n"/>
      <c r="CP18" s="1" t="n"/>
      <c r="CQ18" s="1" t="n"/>
      <c r="CR18" s="1" t="n"/>
      <c r="CS18" s="1" t="n"/>
      <c r="CT18" s="1" t="n"/>
      <c r="CU18" s="1" t="n"/>
      <c r="CV18" s="1" t="n"/>
      <c r="CW18" s="1" t="n"/>
      <c r="CX18" s="1" t="n"/>
      <c r="CY18" s="1" t="n"/>
      <c r="CZ18" s="1" t="n"/>
      <c r="DA18" s="1" t="n"/>
      <c r="DB18" s="1" t="n"/>
      <c r="DC18" s="1" t="n"/>
      <c r="DD18" s="1" t="n"/>
      <c r="DE18" s="1" t="n"/>
      <c r="DF18" s="1" t="n"/>
      <c r="DG18" s="1" t="n"/>
      <c r="DH18" s="1" t="n"/>
      <c r="DI18" s="1" t="n"/>
      <c r="DJ18" s="1" t="n"/>
      <c r="DK18" s="1" t="n"/>
      <c r="DL18" s="1" t="n"/>
      <c r="DM18" s="1" t="n"/>
      <c r="DN18" s="1" t="n"/>
      <c r="DO18" s="1" t="n"/>
      <c r="DP18" s="1" t="n"/>
      <c r="DQ18" s="1" t="n"/>
      <c r="DR18" s="1" t="n"/>
      <c r="DS18" s="1" t="n"/>
    </row>
    <row r="19">
      <c r="A19" s="300" t="inlineStr">
        <is>
          <t>I</t>
        </is>
      </c>
      <c r="B19" s="4569" t="n"/>
      <c r="C19" s="330" t="n"/>
      <c r="D19" s="330" t="n"/>
      <c r="E19" s="330" t="n"/>
      <c r="F19" s="330" t="n"/>
      <c r="G19" s="330" t="n"/>
      <c r="H19" s="330" t="n"/>
      <c r="I19" s="330" t="n"/>
      <c r="J19" s="330" t="n"/>
      <c r="K19" s="330" t="n"/>
      <c r="L19" s="330" t="n"/>
      <c r="M19" s="330" t="n"/>
      <c r="N19" s="330" t="n"/>
      <c r="O19" s="330" t="n"/>
      <c r="P19" s="330" t="n"/>
      <c r="Q19" s="330" t="n"/>
      <c r="R19" s="330" t="n"/>
      <c r="S19" s="330" t="n"/>
      <c r="T19" s="330" t="inlineStr">
        <is>
          <t>:</t>
        </is>
      </c>
      <c r="U19" s="330" t="inlineStr">
        <is>
          <t>:</t>
        </is>
      </c>
      <c r="V19" s="330" t="inlineStr">
        <is>
          <t>:</t>
        </is>
      </c>
      <c r="W19" s="330" t="inlineStr">
        <is>
          <t>=</t>
        </is>
      </c>
      <c r="X19" s="124" t="n"/>
      <c r="Y19" s="330" t="inlineStr">
        <is>
          <t>=</t>
        </is>
      </c>
      <c r="Z19" s="330" t="n"/>
      <c r="AA19" s="330" t="n"/>
      <c r="AB19" s="330" t="n"/>
      <c r="AC19" s="330" t="n"/>
      <c r="AD19" s="330" t="n"/>
      <c r="AE19" s="3308" t="n"/>
      <c r="AF19" s="3308" t="n"/>
      <c r="AG19" s="3308" t="n"/>
      <c r="AH19" s="3308" t="n"/>
      <c r="AI19" s="3308" t="n"/>
      <c r="AJ19" s="330" t="n"/>
      <c r="AK19" s="330" t="n"/>
      <c r="AL19" s="330" t="n"/>
      <c r="AM19" s="330" t="n"/>
      <c r="AN19" s="330" t="n"/>
      <c r="AO19" s="330" t="n"/>
      <c r="AP19" s="330" t="inlineStr">
        <is>
          <t>:</t>
        </is>
      </c>
      <c r="AQ19" s="330" t="inlineStr">
        <is>
          <t>:</t>
        </is>
      </c>
      <c r="AR19" s="330" t="inlineStr">
        <is>
          <t>:</t>
        </is>
      </c>
      <c r="AS19" s="330" t="inlineStr">
        <is>
          <t>Х</t>
        </is>
      </c>
      <c r="AT19" s="330" t="inlineStr">
        <is>
          <t>Х</t>
        </is>
      </c>
      <c r="AU19" s="334" t="inlineStr">
        <is>
          <t>Х</t>
        </is>
      </c>
      <c r="AV19" s="334" t="inlineStr">
        <is>
          <t>Х</t>
        </is>
      </c>
      <c r="AW19" s="334" t="inlineStr">
        <is>
          <t>=</t>
        </is>
      </c>
      <c r="AX19" s="334" t="inlineStr">
        <is>
          <t>=</t>
        </is>
      </c>
      <c r="AY19" s="334" t="inlineStr">
        <is>
          <t>=</t>
        </is>
      </c>
      <c r="AZ19" s="330" t="inlineStr">
        <is>
          <t>=</t>
        </is>
      </c>
      <c r="BA19" s="330" t="inlineStr">
        <is>
          <t>=</t>
        </is>
      </c>
      <c r="BB19" s="330" t="inlineStr">
        <is>
          <t>=</t>
        </is>
      </c>
      <c r="BC19" s="548" t="n">
        <v>34</v>
      </c>
      <c r="BD19" s="548" t="n">
        <v>6</v>
      </c>
      <c r="BE19" s="548" t="n">
        <v>4</v>
      </c>
      <c r="BF19" s="548" t="n"/>
      <c r="BG19" s="548" t="n"/>
      <c r="BH19" s="548" t="n">
        <v>8</v>
      </c>
      <c r="BI19" s="1728">
        <f>BC19+BD19+BE19+BF19+BG19+BH19</f>
        <v/>
      </c>
      <c r="BJ19" s="283" t="n"/>
      <c r="BK19" s="283" t="n"/>
      <c r="BL19" s="1" t="n"/>
      <c r="BM19" s="1" t="n"/>
      <c r="BN19" s="1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  <c r="CK19" s="1" t="n"/>
      <c r="CL19" s="1" t="n"/>
      <c r="CM19" s="1" t="n"/>
      <c r="CN19" s="1" t="n"/>
      <c r="CO19" s="1" t="n"/>
      <c r="CP19" s="1" t="n"/>
      <c r="CQ19" s="1" t="n"/>
      <c r="CR19" s="1" t="n"/>
      <c r="CS19" s="1" t="n"/>
      <c r="CT19" s="1" t="n"/>
      <c r="CU19" s="1" t="n"/>
      <c r="CV19" s="1" t="n"/>
      <c r="CW19" s="1" t="n"/>
      <c r="CX19" s="1" t="n"/>
      <c r="CY19" s="1" t="n"/>
      <c r="CZ19" s="1" t="n"/>
      <c r="DA19" s="1" t="n"/>
      <c r="DB19" s="1" t="n"/>
      <c r="DC19" s="1" t="n"/>
      <c r="DD19" s="1" t="n"/>
      <c r="DE19" s="1" t="n"/>
      <c r="DF19" s="1" t="n"/>
      <c r="DG19" s="1" t="n"/>
      <c r="DH19" s="1" t="n"/>
      <c r="DI19" s="1" t="n"/>
      <c r="DJ19" s="1" t="n"/>
      <c r="DK19" s="1" t="n"/>
      <c r="DL19" s="1" t="n"/>
      <c r="DM19" s="1" t="n"/>
      <c r="DN19" s="1" t="n"/>
      <c r="DO19" s="1" t="n"/>
      <c r="DP19" s="1" t="n"/>
      <c r="DQ19" s="1" t="n"/>
      <c r="DR19" s="1" t="n"/>
      <c r="DS19" s="1" t="n"/>
    </row>
    <row r="20">
      <c r="A20" s="4570" t="inlineStr">
        <is>
          <t>II</t>
        </is>
      </c>
      <c r="B20" s="336" t="n"/>
      <c r="C20" s="344" t="n"/>
      <c r="D20" s="344" t="n"/>
      <c r="E20" s="344" t="n"/>
      <c r="F20" s="344" t="n"/>
      <c r="G20" s="344" t="n"/>
      <c r="H20" s="344" t="n"/>
      <c r="I20" s="344" t="n"/>
      <c r="J20" s="344" t="n"/>
      <c r="K20" s="344" t="n"/>
      <c r="L20" s="344" t="n"/>
      <c r="M20" s="344" t="inlineStr">
        <is>
          <t>:</t>
        </is>
      </c>
      <c r="N20" s="807" t="inlineStr">
        <is>
          <t>/</t>
        </is>
      </c>
      <c r="O20" s="807" t="inlineStr">
        <is>
          <t>/</t>
        </is>
      </c>
      <c r="P20" s="807" t="inlineStr">
        <is>
          <t>/</t>
        </is>
      </c>
      <c r="Q20" s="807" t="inlineStr">
        <is>
          <t>/</t>
        </is>
      </c>
      <c r="R20" s="807" t="inlineStr">
        <is>
          <t>/</t>
        </is>
      </c>
      <c r="S20" s="807" t="inlineStr">
        <is>
          <t>/</t>
        </is>
      </c>
      <c r="T20" s="807" t="inlineStr">
        <is>
          <t>/</t>
        </is>
      </c>
      <c r="U20" s="807" t="inlineStr">
        <is>
          <t>/</t>
        </is>
      </c>
      <c r="V20" s="807" t="inlineStr">
        <is>
          <t>//</t>
        </is>
      </c>
      <c r="W20" s="4571" t="inlineStr">
        <is>
          <t>//</t>
        </is>
      </c>
      <c r="X20" s="4572" t="n"/>
      <c r="Y20" s="4573" t="n"/>
      <c r="Z20" s="4574" t="n"/>
      <c r="AA20" s="4574" t="n"/>
      <c r="AB20" s="4574" t="n"/>
      <c r="AC20" s="4574" t="n"/>
      <c r="AD20" s="4574" t="n"/>
      <c r="AE20" s="4574" t="n"/>
      <c r="AF20" s="4574" t="n"/>
      <c r="AG20" s="4574" t="n"/>
      <c r="AH20" s="4574" t="n"/>
      <c r="AI20" s="4574" t="n"/>
      <c r="AJ20" s="4574" t="n"/>
      <c r="AK20" s="4574" t="n"/>
      <c r="AL20" s="4574" t="n"/>
      <c r="AM20" s="4574" t="n"/>
      <c r="AN20" s="4574" t="n"/>
      <c r="AO20" s="4575" t="n"/>
      <c r="AP20" s="4575" t="n"/>
      <c r="AQ20" s="4575" t="n"/>
      <c r="AR20" s="4575" t="n"/>
      <c r="AS20" s="4575" t="n"/>
      <c r="AT20" s="4575" t="n"/>
      <c r="AU20" s="4575" t="n"/>
      <c r="AV20" s="4575" t="n"/>
      <c r="AW20" s="4575" t="n"/>
      <c r="AX20" s="4575" t="n"/>
      <c r="AY20" s="4575" t="n"/>
      <c r="AZ20" s="4575" t="n"/>
      <c r="BA20" s="4575" t="n"/>
      <c r="BB20" s="342" t="n"/>
      <c r="BC20" s="611" t="n">
        <v>11</v>
      </c>
      <c r="BD20" s="611" t="n">
        <v>1</v>
      </c>
      <c r="BE20" s="611" t="n"/>
      <c r="BF20" s="611" t="n">
        <v>8</v>
      </c>
      <c r="BG20" s="611" t="n">
        <v>2</v>
      </c>
      <c r="BH20" s="611" t="n"/>
      <c r="BI20" s="4576">
        <f>BC20+BD20+BF20+BG20+BH20</f>
        <v/>
      </c>
      <c r="BJ20" s="2878" t="n"/>
      <c r="BK20" s="2878" t="n"/>
      <c r="BL20" s="1" t="n"/>
      <c r="BM20" s="1" t="n"/>
      <c r="BN20" s="1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  <c r="CK20" s="1" t="n"/>
      <c r="CL20" s="1" t="n"/>
      <c r="CM20" s="1" t="n"/>
      <c r="CN20" s="1" t="n"/>
      <c r="CO20" s="1" t="n"/>
      <c r="CP20" s="1" t="n"/>
      <c r="CQ20" s="1" t="n"/>
      <c r="CR20" s="1" t="n"/>
      <c r="CS20" s="1" t="n"/>
      <c r="CT20" s="1" t="n"/>
      <c r="CU20" s="1" t="n"/>
      <c r="CV20" s="1" t="n"/>
      <c r="CW20" s="1" t="n"/>
      <c r="CX20" s="1" t="n"/>
      <c r="CY20" s="1" t="n"/>
      <c r="CZ20" s="1" t="n"/>
      <c r="DA20" s="1" t="n"/>
      <c r="DB20" s="1" t="n"/>
      <c r="DC20" s="1" t="n"/>
      <c r="DD20" s="1" t="n"/>
      <c r="DE20" s="1" t="n"/>
      <c r="DF20" s="1" t="n"/>
      <c r="DG20" s="1" t="n"/>
      <c r="DH20" s="1" t="n"/>
      <c r="DI20" s="1" t="n"/>
      <c r="DJ20" s="1" t="n"/>
      <c r="DK20" s="1" t="n"/>
      <c r="DL20" s="1" t="n"/>
      <c r="DM20" s="1" t="n"/>
      <c r="DN20" s="1" t="n"/>
      <c r="DO20" s="1" t="n"/>
      <c r="DP20" s="1" t="n"/>
      <c r="DQ20" s="1" t="n"/>
      <c r="DR20" s="1" t="n"/>
      <c r="DS20" s="1" t="n"/>
    </row>
    <row r="21">
      <c r="A21" s="271" t="n"/>
      <c r="B21" s="271" t="n"/>
      <c r="C21" s="271" t="n"/>
      <c r="D21" s="271" t="n"/>
      <c r="E21" s="271" t="n"/>
      <c r="F21" s="271" t="n"/>
      <c r="G21" s="271" t="n"/>
      <c r="H21" s="271" t="n"/>
      <c r="I21" s="271" t="n"/>
      <c r="J21" s="271" t="n"/>
      <c r="K21" s="271" t="n"/>
      <c r="L21" s="271" t="n"/>
      <c r="M21" s="271" t="n"/>
      <c r="N21" s="271" t="n"/>
      <c r="O21" s="271" t="n"/>
      <c r="P21" s="271" t="n"/>
      <c r="Q21" s="271" t="n"/>
      <c r="R21" s="271" t="n"/>
      <c r="S21" s="271" t="n"/>
      <c r="T21" s="271" t="n"/>
      <c r="U21" s="271" t="n"/>
      <c r="V21" s="271" t="n"/>
      <c r="W21" s="271" t="n"/>
      <c r="X21" s="271" t="n"/>
      <c r="Y21" s="271" t="n"/>
      <c r="Z21" s="271" t="n"/>
      <c r="AA21" s="271" t="n"/>
      <c r="AB21" s="271" t="n"/>
      <c r="AC21" s="271" t="n"/>
      <c r="AD21" s="271" t="n"/>
      <c r="AE21" s="271" t="n"/>
      <c r="AF21" s="271" t="n"/>
      <c r="AG21" s="271" t="n"/>
      <c r="AH21" s="271" t="n"/>
      <c r="AI21" s="271" t="n"/>
      <c r="AJ21" s="271" t="n"/>
      <c r="AK21" s="271" t="n"/>
      <c r="AL21" s="271" t="n"/>
      <c r="AM21" s="271" t="n"/>
      <c r="AN21" s="271" t="n"/>
      <c r="AO21" s="271" t="n"/>
      <c r="AP21" s="271" t="n"/>
      <c r="AQ21" s="899" t="n"/>
      <c r="AR21" s="899" t="n"/>
      <c r="AS21" s="899" t="n"/>
      <c r="AT21" s="899" t="n"/>
      <c r="AU21" s="899" t="n"/>
      <c r="AV21" s="899" t="n"/>
      <c r="AW21" s="899" t="n"/>
      <c r="AX21" s="899" t="n"/>
      <c r="AY21" s="899" t="n"/>
      <c r="AZ21" s="899" t="n"/>
      <c r="BA21" s="899" t="n"/>
      <c r="BB21" s="899" t="n"/>
      <c r="BC21" s="4577">
        <f>BC19+BC20</f>
        <v/>
      </c>
      <c r="BD21" s="4577">
        <f>BD19+BD20</f>
        <v/>
      </c>
      <c r="BE21" s="4577">
        <f>BE19+BE20</f>
        <v/>
      </c>
      <c r="BF21" s="4577">
        <f>BF19+BF20</f>
        <v/>
      </c>
      <c r="BG21" s="4577">
        <f>BG19+BG20</f>
        <v/>
      </c>
      <c r="BH21" s="4577">
        <f>BH19+BH20</f>
        <v/>
      </c>
      <c r="BI21" s="576">
        <f>BI19+BI20</f>
        <v/>
      </c>
      <c r="BJ21" s="283" t="n"/>
      <c r="BK21" s="283" t="n"/>
      <c r="BL21" s="1" t="n"/>
      <c r="BM21" s="1" t="n"/>
      <c r="BN21" s="1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  <c r="CK21" s="1" t="n"/>
      <c r="CL21" s="1" t="n"/>
      <c r="CM21" s="1" t="n"/>
      <c r="CN21" s="1" t="n"/>
      <c r="CO21" s="1" t="n"/>
      <c r="CP21" s="1" t="n"/>
      <c r="CQ21" s="1" t="n"/>
      <c r="CR21" s="1" t="n"/>
      <c r="CS21" s="1" t="n"/>
      <c r="CT21" s="1" t="n"/>
      <c r="CU21" s="1" t="n"/>
      <c r="CV21" s="1" t="n"/>
      <c r="CW21" s="1" t="n"/>
      <c r="CX21" s="1" t="n"/>
      <c r="CY21" s="1" t="n"/>
      <c r="CZ21" s="1" t="n"/>
      <c r="DA21" s="1" t="n"/>
      <c r="DB21" s="1" t="n"/>
      <c r="DC21" s="1" t="n"/>
      <c r="DD21" s="1" t="n"/>
      <c r="DE21" s="1" t="n"/>
      <c r="DF21" s="1" t="n"/>
      <c r="DG21" s="1" t="n"/>
      <c r="DH21" s="1" t="n"/>
      <c r="DI21" s="1" t="n"/>
      <c r="DJ21" s="1" t="n"/>
      <c r="DK21" s="1" t="n"/>
      <c r="DL21" s="1" t="n"/>
      <c r="DM21" s="1" t="n"/>
      <c r="DN21" s="1" t="n"/>
      <c r="DO21" s="1" t="n"/>
      <c r="DP21" s="1" t="n"/>
      <c r="DQ21" s="1" t="n"/>
      <c r="DR21" s="1" t="n"/>
      <c r="DS21" s="1" t="n"/>
    </row>
    <row r="22">
      <c r="A22" s="91" t="inlineStr">
        <is>
          <t>Обозначения:</t>
        </is>
      </c>
      <c r="B22" s="92" t="n"/>
      <c r="C22" s="91" t="n"/>
      <c r="D22" s="91" t="n"/>
      <c r="E22" s="91" t="n"/>
      <c r="F22" s="92" t="n"/>
      <c r="G22" s="92" t="n"/>
      <c r="H22" s="93" t="n"/>
      <c r="I22" s="94" t="inlineStr">
        <is>
          <t>−</t>
        </is>
      </c>
      <c r="J22" s="91" t="inlineStr">
        <is>
          <t>теоретическое обучение</t>
        </is>
      </c>
      <c r="K22" s="91" t="n"/>
      <c r="L22" s="91" t="n"/>
      <c r="M22" s="91" t="n"/>
      <c r="N22" s="91" t="n"/>
      <c r="O22" s="91" t="n"/>
      <c r="P22" s="91" t="n"/>
      <c r="Q22" s="91" t="n"/>
      <c r="R22" s="94" t="n"/>
      <c r="S22" s="94" t="n"/>
      <c r="T22" s="90" t="n"/>
      <c r="U22" s="90" t="n"/>
      <c r="V22" s="90" t="n"/>
      <c r="W22" s="90" t="n"/>
      <c r="X22" s="92" t="n"/>
      <c r="Y22" s="92" t="n"/>
      <c r="Z22" s="95" t="inlineStr">
        <is>
          <t>Х</t>
        </is>
      </c>
      <c r="AA22" s="94" t="inlineStr">
        <is>
          <t>−</t>
        </is>
      </c>
      <c r="AB22" s="91" t="inlineStr">
        <is>
          <t>производственная практика</t>
        </is>
      </c>
      <c r="AC22" s="91" t="n"/>
      <c r="AD22" s="91" t="n"/>
      <c r="AE22" s="91" t="n"/>
      <c r="AF22" s="91" t="n"/>
      <c r="AG22" s="91" t="n"/>
      <c r="AH22" s="91" t="n"/>
      <c r="AI22" s="91" t="n"/>
      <c r="AJ22" s="94" t="n"/>
      <c r="AK22" s="98" t="n"/>
      <c r="AL22" s="98" t="n"/>
      <c r="AM22" s="1" t="n"/>
      <c r="AN22" s="1" t="n"/>
      <c r="AO22" s="1" t="n"/>
      <c r="AP22" s="96" t="inlineStr">
        <is>
          <t>//</t>
        </is>
      </c>
      <c r="AQ22" s="94" t="inlineStr">
        <is>
          <t>−</t>
        </is>
      </c>
      <c r="AR22" s="91" t="inlineStr">
        <is>
          <t>итоговая аттестация</t>
        </is>
      </c>
      <c r="AS22" s="91" t="n"/>
      <c r="AT22" s="91" t="n"/>
      <c r="AU22" s="91" t="n"/>
      <c r="AV22" s="91" t="n"/>
      <c r="AW22" s="97" t="n"/>
      <c r="AX22" s="97" t="n"/>
      <c r="AY22" s="97" t="n"/>
      <c r="AZ22" s="90" t="n"/>
      <c r="BA22" s="90" t="n"/>
      <c r="BB22" s="92" t="n"/>
      <c r="BC22" s="92" t="n"/>
      <c r="BD22" s="92" t="n"/>
      <c r="BE22" s="90" t="n"/>
      <c r="BF22" s="90" t="n"/>
      <c r="BG22" s="90" t="n"/>
      <c r="BH22" s="90" t="n"/>
      <c r="BI22" s="90" t="n"/>
      <c r="BJ22" s="91" t="n"/>
      <c r="BK22" s="90" t="n"/>
      <c r="BL22" s="90" t="n"/>
      <c r="BM22" s="1" t="n"/>
      <c r="BN22" s="1" t="n"/>
      <c r="BO22" s="1" t="n"/>
      <c r="BP22" s="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  <c r="CK22" s="1" t="n"/>
      <c r="CL22" s="1" t="n"/>
      <c r="CM22" s="1" t="n"/>
      <c r="CN22" s="1" t="n"/>
      <c r="CO22" s="1" t="n"/>
      <c r="CP22" s="1" t="n"/>
      <c r="CQ22" s="1" t="n"/>
      <c r="CR22" s="1" t="n"/>
      <c r="CS22" s="1" t="n"/>
      <c r="CT22" s="1" t="n"/>
      <c r="CU22" s="1" t="n"/>
      <c r="CV22" s="1" t="n"/>
      <c r="CW22" s="1" t="n"/>
      <c r="CX22" s="1" t="n"/>
      <c r="CY22" s="1" t="n"/>
      <c r="CZ22" s="1" t="n"/>
      <c r="DA22" s="1" t="n"/>
      <c r="DB22" s="1" t="n"/>
      <c r="DC22" s="1" t="n"/>
      <c r="DD22" s="1" t="n"/>
      <c r="DE22" s="1" t="n"/>
      <c r="DF22" s="1" t="n"/>
      <c r="DG22" s="1" t="n"/>
      <c r="DH22" s="1" t="n"/>
      <c r="DI22" s="1" t="n"/>
      <c r="DJ22" s="1" t="n"/>
      <c r="DK22" s="1" t="n"/>
      <c r="DL22" s="1" t="n"/>
      <c r="DM22" s="1" t="n"/>
      <c r="DN22" s="1" t="n"/>
      <c r="DO22" s="1" t="n"/>
      <c r="DP22" s="1" t="n"/>
      <c r="DQ22" s="1" t="n"/>
      <c r="DR22" s="1" t="n"/>
      <c r="DS22" s="1" t="n"/>
    </row>
    <row r="23">
      <c r="A23" s="91" t="n"/>
      <c r="B23" s="92" t="n"/>
      <c r="C23" s="91" t="n"/>
      <c r="D23" s="91" t="n"/>
      <c r="E23" s="91" t="n"/>
      <c r="F23" s="91" t="n"/>
      <c r="G23" s="91" t="n"/>
      <c r="H23" s="91" t="n"/>
      <c r="I23" s="91" t="n"/>
      <c r="J23" s="91" t="n"/>
      <c r="K23" s="91" t="n"/>
      <c r="L23" s="91" t="n"/>
      <c r="M23" s="91" t="n"/>
      <c r="N23" s="91" t="n"/>
      <c r="O23" s="91" t="n"/>
      <c r="P23" s="91" t="n"/>
      <c r="Q23" s="91" t="n"/>
      <c r="R23" s="91" t="n"/>
      <c r="S23" s="91" t="n"/>
      <c r="T23" s="90" t="n"/>
      <c r="U23" s="90" t="n"/>
      <c r="V23" s="90" t="n"/>
      <c r="W23" s="90" t="n"/>
      <c r="X23" s="91" t="n"/>
      <c r="Y23" s="91" t="n"/>
      <c r="Z23" s="91" t="n"/>
      <c r="AA23" s="91" t="n"/>
      <c r="AB23" s="91" t="n"/>
      <c r="AC23" s="91" t="n"/>
      <c r="AD23" s="91" t="n"/>
      <c r="AE23" s="91" t="n"/>
      <c r="AF23" s="91" t="n"/>
      <c r="AG23" s="91" t="n"/>
      <c r="AH23" s="91" t="n"/>
      <c r="AI23" s="91" t="n"/>
      <c r="AJ23" s="94" t="n"/>
      <c r="AK23" s="94" t="n"/>
      <c r="AL23" s="94" t="n"/>
      <c r="AM23" s="1" t="n"/>
      <c r="AN23" s="1" t="n"/>
      <c r="AO23" s="1" t="n"/>
      <c r="AP23" s="94" t="n"/>
      <c r="AQ23" s="94" t="n"/>
      <c r="AR23" s="94" t="n"/>
      <c r="AS23" s="94" t="n"/>
      <c r="AT23" s="94" t="n"/>
      <c r="AU23" s="91" t="n"/>
      <c r="AV23" s="91" t="n"/>
      <c r="AW23" s="91" t="n"/>
      <c r="AX23" s="91" t="n"/>
      <c r="AY23" s="91" t="n"/>
      <c r="AZ23" s="91" t="n"/>
      <c r="BA23" s="92" t="n"/>
      <c r="BB23" s="92" t="n"/>
      <c r="BC23" s="92" t="n"/>
      <c r="BD23" s="92" t="n"/>
      <c r="BE23" s="94" t="n"/>
      <c r="BF23" s="94" t="n"/>
      <c r="BG23" s="91" t="n"/>
      <c r="BH23" s="91" t="n"/>
      <c r="BI23" s="91" t="n"/>
      <c r="BJ23" s="91" t="n"/>
      <c r="BK23" s="90" t="n"/>
      <c r="BL23" s="90" t="n"/>
      <c r="BM23" s="1" t="n"/>
      <c r="BN23" s="1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  <c r="CK23" s="1" t="n"/>
      <c r="CL23" s="1" t="n"/>
      <c r="CM23" s="1" t="n"/>
      <c r="CN23" s="1" t="n"/>
      <c r="CO23" s="1" t="n"/>
      <c r="CP23" s="1" t="n"/>
      <c r="CQ23" s="1" t="n"/>
      <c r="CR23" s="1" t="n"/>
      <c r="CS23" s="1" t="n"/>
      <c r="CT23" s="1" t="n"/>
      <c r="CU23" s="1" t="n"/>
      <c r="CV23" s="1" t="n"/>
      <c r="CW23" s="1" t="n"/>
      <c r="CX23" s="1" t="n"/>
      <c r="CY23" s="1" t="n"/>
      <c r="CZ23" s="1" t="n"/>
      <c r="DA23" s="1" t="n"/>
      <c r="DB23" s="1" t="n"/>
      <c r="DC23" s="1" t="n"/>
      <c r="DD23" s="1" t="n"/>
      <c r="DE23" s="1" t="n"/>
      <c r="DF23" s="1" t="n"/>
      <c r="DG23" s="1" t="n"/>
      <c r="DH23" s="1" t="n"/>
      <c r="DI23" s="1" t="n"/>
      <c r="DJ23" s="1" t="n"/>
      <c r="DK23" s="1" t="n"/>
      <c r="DL23" s="1" t="n"/>
      <c r="DM23" s="1" t="n"/>
      <c r="DN23" s="1" t="n"/>
      <c r="DO23" s="1" t="n"/>
      <c r="DP23" s="1" t="n"/>
      <c r="DQ23" s="1" t="n"/>
      <c r="DR23" s="1" t="n"/>
      <c r="DS23" s="1" t="n"/>
    </row>
    <row r="24">
      <c r="A24" s="91" t="n"/>
      <c r="B24" s="91" t="n"/>
      <c r="C24" s="91" t="n"/>
      <c r="D24" s="91" t="n"/>
      <c r="E24" s="91" t="n"/>
      <c r="F24" s="92" t="n"/>
      <c r="G24" s="92" t="n"/>
      <c r="H24" s="95" t="inlineStr">
        <is>
          <t>:</t>
        </is>
      </c>
      <c r="I24" s="94" t="inlineStr">
        <is>
          <t>−</t>
        </is>
      </c>
      <c r="J24" s="91" t="inlineStr">
        <is>
          <t>экзаменационная сессия</t>
        </is>
      </c>
      <c r="K24" s="91" t="n"/>
      <c r="L24" s="91" t="n"/>
      <c r="M24" s="91" t="n"/>
      <c r="N24" s="91" t="n"/>
      <c r="O24" s="91" t="n"/>
      <c r="P24" s="91" t="n"/>
      <c r="Q24" s="91" t="n"/>
      <c r="R24" s="94" t="n"/>
      <c r="S24" s="94" t="n"/>
      <c r="T24" s="90" t="n"/>
      <c r="U24" s="90" t="n"/>
      <c r="V24" s="90" t="n"/>
      <c r="W24" s="90" t="n"/>
      <c r="X24" s="92" t="n"/>
      <c r="Y24" s="92" t="n"/>
      <c r="Z24" s="96" t="inlineStr">
        <is>
          <t>/</t>
        </is>
      </c>
      <c r="AA24" s="94" t="inlineStr">
        <is>
          <t>−</t>
        </is>
      </c>
      <c r="AB24" s="91" t="inlineStr">
        <is>
          <t>магистерская диссертация</t>
        </is>
      </c>
      <c r="AC24" s="91" t="n"/>
      <c r="AD24" s="91" t="n"/>
      <c r="AE24" s="97" t="n"/>
      <c r="AF24" s="97" t="n"/>
      <c r="AG24" s="97" t="n"/>
      <c r="AH24" s="97" t="n"/>
      <c r="AI24" s="92" t="n"/>
      <c r="AJ24" s="98" t="n"/>
      <c r="AK24" s="98" t="n"/>
      <c r="AL24" s="98" t="n"/>
      <c r="AM24" s="1" t="n"/>
      <c r="AN24" s="1" t="n"/>
      <c r="AO24" s="1" t="n"/>
      <c r="AP24" s="95" t="inlineStr">
        <is>
          <t>=</t>
        </is>
      </c>
      <c r="AQ24" s="94" t="inlineStr">
        <is>
          <t>−</t>
        </is>
      </c>
      <c r="AR24" s="91" t="inlineStr">
        <is>
          <t>каникулы</t>
        </is>
      </c>
      <c r="AS24" s="91" t="n"/>
      <c r="AT24" s="91" t="n"/>
      <c r="AU24" s="91" t="n"/>
      <c r="AV24" s="91" t="n"/>
      <c r="AW24" s="90" t="n"/>
      <c r="AX24" s="90" t="n"/>
      <c r="AY24" s="90" t="n"/>
      <c r="AZ24" s="97" t="n"/>
      <c r="BA24" s="97" t="n"/>
      <c r="BB24" s="97" t="n"/>
      <c r="BC24" s="97" t="n"/>
      <c r="BD24" s="97" t="n"/>
      <c r="BE24" s="97" t="n"/>
      <c r="BF24" s="91" t="n"/>
      <c r="BG24" s="91" t="n"/>
      <c r="BH24" s="91" t="n"/>
      <c r="BI24" s="91" t="n"/>
      <c r="BJ24" s="91" t="n"/>
      <c r="BK24" s="90" t="n"/>
      <c r="BL24" s="90" t="n"/>
      <c r="BM24" s="1" t="n"/>
      <c r="BN24" s="1" t="n"/>
      <c r="BO24" s="1" t="n"/>
      <c r="BP24" s="1" t="n"/>
      <c r="BQ24" s="1" t="n"/>
      <c r="BR24" s="1" t="n"/>
      <c r="BS24" s="1" t="n"/>
      <c r="BT24" s="1" t="n"/>
      <c r="BU24" s="1" t="n"/>
      <c r="BV24" s="1" t="n"/>
      <c r="BW24" s="1" t="n"/>
      <c r="BX24" s="1" t="n"/>
      <c r="BY24" s="1" t="n"/>
      <c r="BZ24" s="1" t="n"/>
      <c r="CA24" s="1" t="n"/>
      <c r="CB24" s="1" t="n"/>
      <c r="CC24" s="1" t="n"/>
      <c r="CD24" s="1" t="n"/>
      <c r="CE24" s="1" t="n"/>
      <c r="CF24" s="1" t="n"/>
      <c r="CG24" s="1" t="n"/>
      <c r="CH24" s="1" t="n"/>
      <c r="CI24" s="1" t="n"/>
      <c r="CJ24" s="1" t="n"/>
      <c r="CK24" s="1" t="n"/>
      <c r="CL24" s="1" t="n"/>
      <c r="CM24" s="1" t="n"/>
      <c r="CN24" s="1" t="n"/>
      <c r="CO24" s="1" t="n"/>
      <c r="CP24" s="1" t="n"/>
      <c r="CQ24" s="1" t="n"/>
      <c r="CR24" s="1" t="n"/>
      <c r="CS24" s="1" t="n"/>
      <c r="CT24" s="1" t="n"/>
      <c r="CU24" s="1" t="n"/>
      <c r="CV24" s="1" t="n"/>
      <c r="CW24" s="1" t="n"/>
      <c r="CX24" s="1" t="n"/>
      <c r="CY24" s="1" t="n"/>
      <c r="CZ24" s="1" t="n"/>
      <c r="DA24" s="1" t="n"/>
      <c r="DB24" s="1" t="n"/>
      <c r="DC24" s="1" t="n"/>
      <c r="DD24" s="1" t="n"/>
      <c r="DE24" s="1" t="n"/>
      <c r="DF24" s="1" t="n"/>
      <c r="DG24" s="1" t="n"/>
      <c r="DH24" s="1" t="n"/>
      <c r="DI24" s="1" t="n"/>
      <c r="DJ24" s="1" t="n"/>
      <c r="DK24" s="1" t="n"/>
      <c r="DL24" s="1" t="n"/>
      <c r="DM24" s="1" t="n"/>
      <c r="DN24" s="1" t="n"/>
      <c r="DO24" s="1" t="n"/>
      <c r="DP24" s="1" t="n"/>
      <c r="DQ24" s="1" t="n"/>
      <c r="DR24" s="1" t="n"/>
      <c r="DS24" s="1" t="n"/>
    </row>
    <row r="25">
      <c r="A25" s="91" t="n"/>
      <c r="B25" s="91" t="n"/>
      <c r="C25" s="91" t="n"/>
      <c r="D25" s="91" t="n"/>
      <c r="E25" s="91" t="n"/>
      <c r="F25" s="92" t="n"/>
      <c r="G25" s="92" t="n"/>
      <c r="H25" s="94" t="n"/>
      <c r="I25" s="94" t="n"/>
      <c r="J25" s="94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4" t="n"/>
      <c r="T25" s="91" t="n"/>
      <c r="U25" s="91" t="n"/>
      <c r="V25" s="91" t="n"/>
      <c r="W25" s="91" t="n"/>
      <c r="X25" s="91" t="n"/>
      <c r="Y25" s="91" t="n"/>
      <c r="Z25" s="91" t="n"/>
      <c r="AA25" s="91" t="n"/>
      <c r="AB25" s="92" t="n"/>
      <c r="AC25" s="92" t="n"/>
      <c r="AD25" s="94" t="n"/>
      <c r="AE25" s="94" t="n"/>
      <c r="AF25" s="91" t="n"/>
      <c r="AG25" s="91" t="n"/>
      <c r="AH25" s="91" t="n"/>
      <c r="AI25" s="91" t="n"/>
      <c r="AJ25" s="91" t="n"/>
      <c r="AK25" s="91" t="n"/>
      <c r="AL25" s="91" t="n"/>
      <c r="AM25" s="91" t="n"/>
      <c r="AN25" s="94" t="n"/>
      <c r="AO25" s="98" t="n"/>
      <c r="AP25" s="98" t="n"/>
      <c r="AQ25" s="1450" t="n"/>
      <c r="AR25" s="94" t="n"/>
      <c r="AS25" s="94" t="n"/>
      <c r="AT25" s="94" t="n"/>
      <c r="AU25" s="94" t="n"/>
      <c r="AV25" s="94" t="n"/>
      <c r="AW25" s="94" t="n"/>
      <c r="AX25" s="91" t="n"/>
      <c r="AY25" s="97" t="n"/>
      <c r="AZ25" s="97" t="n"/>
      <c r="BA25" s="97" t="n"/>
      <c r="BB25" s="97" t="n"/>
      <c r="BC25" s="97" t="n"/>
      <c r="BD25" s="97" t="n"/>
      <c r="BE25" s="97" t="n"/>
      <c r="BF25" s="97" t="n"/>
      <c r="BG25" s="97" t="n"/>
      <c r="BH25" s="97" t="n"/>
      <c r="BI25" s="97" t="n"/>
      <c r="BJ25" s="91" t="n"/>
      <c r="BK25" s="91" t="n"/>
      <c r="BL25" s="91" t="n"/>
      <c r="BM25" s="91" t="n"/>
      <c r="BN25" s="91" t="n"/>
      <c r="BO25" s="90" t="n"/>
      <c r="BP25" s="90" t="n"/>
      <c r="BQ25" s="1" t="n"/>
      <c r="BR25" s="1" t="n"/>
      <c r="BS25" s="1" t="n"/>
      <c r="BT25" s="1" t="n"/>
      <c r="BU25" s="1" t="n"/>
      <c r="BV25" s="1" t="n"/>
      <c r="BW25" s="1" t="n"/>
      <c r="BX25" s="1" t="n"/>
      <c r="BY25" s="1" t="n"/>
      <c r="BZ25" s="1" t="n"/>
      <c r="CA25" s="1" t="n"/>
      <c r="CB25" s="1" t="n"/>
      <c r="CC25" s="1" t="n"/>
      <c r="CD25" s="1" t="n"/>
      <c r="CE25" s="1" t="n"/>
      <c r="CF25" s="1" t="n"/>
      <c r="CG25" s="1" t="n"/>
      <c r="CH25" s="1" t="n"/>
      <c r="CI25" s="1" t="n"/>
      <c r="CJ25" s="1" t="n"/>
      <c r="CK25" s="1" t="n"/>
      <c r="CL25" s="1" t="n"/>
      <c r="CM25" s="1" t="n"/>
      <c r="CN25" s="1" t="n"/>
      <c r="CO25" s="1" t="n"/>
      <c r="CP25" s="1" t="n"/>
      <c r="CQ25" s="1" t="n"/>
      <c r="CR25" s="1" t="n"/>
      <c r="CS25" s="1" t="n"/>
      <c r="CT25" s="1" t="n"/>
      <c r="CU25" s="1" t="n"/>
      <c r="CV25" s="1" t="n"/>
      <c r="CW25" s="1" t="n"/>
      <c r="CX25" s="1" t="n"/>
      <c r="CY25" s="1" t="n"/>
      <c r="CZ25" s="1" t="n"/>
      <c r="DA25" s="1" t="n"/>
      <c r="DB25" s="1" t="n"/>
      <c r="DC25" s="1" t="n"/>
      <c r="DD25" s="1" t="n"/>
      <c r="DE25" s="1" t="n"/>
      <c r="DF25" s="1" t="n"/>
      <c r="DG25" s="1" t="n"/>
      <c r="DH25" s="1" t="n"/>
      <c r="DI25" s="1" t="n"/>
      <c r="DJ25" s="1" t="n"/>
      <c r="DK25" s="1" t="n"/>
      <c r="DL25" s="1" t="n"/>
      <c r="DM25" s="1" t="n"/>
      <c r="DN25" s="1" t="n"/>
      <c r="DO25" s="1" t="n"/>
      <c r="DP25" s="1" t="n"/>
      <c r="DQ25" s="1" t="n"/>
      <c r="DR25" s="1" t="n"/>
      <c r="DS25" s="1" t="n"/>
    </row>
    <row r="26">
      <c r="A26" s="20" t="inlineStr">
        <is>
          <t>III. План образовательного процесса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41" t="n"/>
      <c r="BP26" s="41" t="n"/>
      <c r="BQ26" s="41" t="n"/>
      <c r="BR26" s="41" t="n"/>
      <c r="BS26" s="41" t="n"/>
      <c r="BT26" s="41" t="n"/>
      <c r="BU26" s="41" t="n"/>
      <c r="BV26" s="41" t="n"/>
      <c r="BW26" s="41" t="n"/>
      <c r="BX26" s="41" t="n"/>
      <c r="BY26" s="41" t="n"/>
      <c r="BZ26" s="41" t="n"/>
      <c r="CA26" s="41" t="n"/>
      <c r="CB26" s="41" t="n"/>
      <c r="CC26" s="41" t="n"/>
      <c r="CD26" s="41" t="n"/>
      <c r="CE26" s="41" t="n"/>
      <c r="CF26" s="41" t="n"/>
      <c r="CG26" s="41" t="n"/>
      <c r="CH26" s="41" t="n"/>
      <c r="CI26" s="41" t="n"/>
      <c r="CJ26" s="41" t="n"/>
      <c r="CK26" s="41" t="n"/>
      <c r="CL26" s="41" t="n"/>
      <c r="CM26" s="41" t="n"/>
      <c r="CN26" s="1" t="n"/>
      <c r="CO26" s="1" t="n"/>
      <c r="CP26" s="1" t="n"/>
      <c r="CQ26" s="1" t="n"/>
      <c r="CR26" s="1" t="n"/>
      <c r="CS26" s="1" t="n"/>
      <c r="CT26" s="1" t="n"/>
      <c r="CU26" s="1" t="n"/>
      <c r="CV26" s="1" t="n"/>
      <c r="CW26" s="1" t="n"/>
      <c r="CX26" s="1" t="n"/>
      <c r="CY26" s="1" t="n"/>
      <c r="CZ26" s="1" t="n"/>
      <c r="DA26" s="1" t="n"/>
      <c r="DB26" s="1" t="n"/>
      <c r="DC26" s="1" t="n"/>
      <c r="DD26" s="1" t="n"/>
      <c r="DE26" s="1" t="n"/>
      <c r="DF26" s="1" t="n"/>
      <c r="DG26" s="1" t="n"/>
      <c r="DH26" s="1" t="n"/>
      <c r="DI26" s="1" t="n"/>
      <c r="DJ26" s="1" t="n"/>
      <c r="DK26" s="1" t="n"/>
      <c r="DL26" s="1" t="n"/>
      <c r="DM26" s="1" t="n"/>
      <c r="DN26" s="1" t="n"/>
      <c r="DO26" s="1" t="n"/>
      <c r="DP26" s="1" t="n"/>
      <c r="DQ26" s="1" t="n"/>
      <c r="DR26" s="1" t="n"/>
      <c r="DS26" s="1" t="n"/>
    </row>
    <row r="27">
      <c r="A27" s="1733" t="inlineStr">
        <is>
          <t>№
п/п</t>
        </is>
      </c>
      <c r="B27" s="1734" t="n"/>
      <c r="C27" s="103" t="inlineStr">
        <is>
          <t>Название модуля, учебной дисциплины, курсового проекта  (курсовой работы)</t>
        </is>
      </c>
      <c r="D27" s="101" t="n"/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4" t="n"/>
      <c r="X27" s="1739" t="inlineStr">
        <is>
          <t>Экзамены</t>
        </is>
      </c>
      <c r="Y27" s="1734" t="n"/>
      <c r="Z27" s="1735" t="inlineStr">
        <is>
          <t>Зачеты</t>
        </is>
      </c>
      <c r="AA27" s="1734" t="n"/>
      <c r="AB27" s="1736" t="inlineStr">
        <is>
          <t>Количество академических часов</t>
        </is>
      </c>
      <c r="AC27" s="108" t="n"/>
      <c r="AD27" s="108" t="n"/>
      <c r="AE27" s="108" t="n"/>
      <c r="AF27" s="108" t="n"/>
      <c r="AG27" s="108" t="n"/>
      <c r="AH27" s="108" t="n"/>
      <c r="AI27" s="108" t="n"/>
      <c r="AJ27" s="108" t="n"/>
      <c r="AK27" s="108" t="n"/>
      <c r="AL27" s="108" t="n"/>
      <c r="AM27" s="1737" t="n"/>
      <c r="AN27" s="103" t="inlineStr">
        <is>
          <t>Распределение по курсам и семестрам</t>
        </is>
      </c>
      <c r="AO27" s="108" t="n"/>
      <c r="AP27" s="108" t="n"/>
      <c r="AQ27" s="108" t="n"/>
      <c r="AR27" s="108" t="n"/>
      <c r="AS27" s="108" t="n"/>
      <c r="AT27" s="108" t="n"/>
      <c r="AU27" s="108" t="n"/>
      <c r="AV27" s="108" t="n"/>
      <c r="AW27" s="108" t="n"/>
      <c r="AX27" s="108" t="n"/>
      <c r="AY27" s="108" t="n"/>
      <c r="AZ27" s="108" t="n"/>
      <c r="BA27" s="108" t="n"/>
      <c r="BB27" s="108" t="n"/>
      <c r="BC27" s="108" t="n"/>
      <c r="BD27" s="108" t="n"/>
      <c r="BE27" s="148" t="n"/>
      <c r="BF27" s="103" t="inlineStr">
        <is>
          <t>Код компетенции</t>
        </is>
      </c>
      <c r="BG27" s="101" t="n"/>
      <c r="BH27" s="104" t="n"/>
      <c r="BI27" s="599" t="inlineStr">
        <is>
          <t>Учебная дисциплина закреплена за кафедрой</t>
        </is>
      </c>
      <c r="BJ27" s="25" t="n"/>
      <c r="BK27" s="25" t="n"/>
      <c r="BL27" s="25" t="n"/>
      <c r="BM27" s="25" t="n"/>
      <c r="BN27" s="25" t="n"/>
      <c r="BO27" s="25" t="n"/>
      <c r="BP27" s="25" t="n"/>
      <c r="BQ27" s="25" t="n"/>
      <c r="BR27" s="25" t="n"/>
      <c r="BS27" s="25" t="n"/>
      <c r="BT27" s="25" t="n"/>
      <c r="BU27" s="25" t="n"/>
      <c r="BV27" s="25" t="n"/>
      <c r="BW27" s="25" t="n"/>
      <c r="BX27" s="25" t="n"/>
      <c r="BY27" s="25" t="n"/>
      <c r="BZ27" s="25" t="n"/>
      <c r="CA27" s="25" t="n"/>
      <c r="CB27" s="25" t="n"/>
      <c r="CC27" s="25" t="n"/>
      <c r="CD27" s="25" t="n"/>
      <c r="CE27" s="25" t="n"/>
      <c r="CF27" s="25" t="n"/>
      <c r="CG27" s="25" t="n"/>
      <c r="CH27" s="25" t="n"/>
      <c r="CI27" s="1" t="n"/>
      <c r="CJ27" s="1" t="n"/>
      <c r="CK27" s="1" t="n"/>
      <c r="CL27" s="1" t="n"/>
      <c r="CM27" s="1" t="n"/>
      <c r="CN27" s="1" t="n"/>
      <c r="CO27" s="1" t="n"/>
      <c r="CP27" s="1" t="n"/>
      <c r="CQ27" s="1" t="n"/>
      <c r="CR27" s="1" t="n"/>
      <c r="CS27" s="1" t="n"/>
      <c r="CT27" s="1" t="n"/>
      <c r="CU27" s="1" t="n"/>
      <c r="CV27" s="1" t="n"/>
      <c r="CW27" s="1" t="n"/>
      <c r="CX27" s="1" t="n"/>
      <c r="CY27" s="1" t="n"/>
      <c r="CZ27" s="1" t="n"/>
      <c r="DA27" s="1" t="n"/>
      <c r="DB27" s="1" t="n"/>
      <c r="DC27" s="1" t="n"/>
      <c r="DD27" s="1" t="n"/>
      <c r="DE27" s="1" t="n"/>
      <c r="DF27" s="1" t="n"/>
      <c r="DG27" s="1" t="n"/>
      <c r="DH27" s="1" t="n"/>
      <c r="DI27" s="1" t="n"/>
      <c r="DJ27" s="1" t="n"/>
      <c r="DK27" s="1" t="n"/>
      <c r="DL27" s="1" t="n"/>
      <c r="DM27" s="1" t="n"/>
      <c r="DN27" s="1" t="n"/>
      <c r="DO27" s="1" t="n"/>
      <c r="DP27" s="1" t="n"/>
      <c r="DQ27" s="1" t="n"/>
      <c r="DR27" s="1" t="n"/>
      <c r="DS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14" t="n"/>
      <c r="X28" s="112" t="n"/>
      <c r="Y28" s="1738" t="n"/>
      <c r="Z28" s="1" t="n"/>
      <c r="AA28" s="1738" t="n"/>
      <c r="AB28" s="105" t="inlineStr">
        <is>
          <t>Всего</t>
        </is>
      </c>
      <c r="AC28" s="53" t="n"/>
      <c r="AD28" s="106" t="inlineStr">
        <is>
          <t>Аудиторных</t>
        </is>
      </c>
      <c r="AE28" s="53" t="n"/>
      <c r="AF28" s="119" t="inlineStr">
        <is>
          <t>Из них</t>
        </is>
      </c>
      <c r="AG28" s="108" t="n"/>
      <c r="AH28" s="108" t="n"/>
      <c r="AI28" s="108" t="n"/>
      <c r="AJ28" s="108" t="n"/>
      <c r="AK28" s="108" t="n"/>
      <c r="AL28" s="108" t="n"/>
      <c r="AM28" s="109" t="n"/>
      <c r="AN28" s="251" t="inlineStr">
        <is>
          <t>I курс</t>
        </is>
      </c>
      <c r="AO28" s="108" t="n"/>
      <c r="AP28" s="108" t="n"/>
      <c r="AQ28" s="108" t="n"/>
      <c r="AR28" s="108" t="n"/>
      <c r="AS28" s="108" t="n"/>
      <c r="AT28" s="108" t="n"/>
      <c r="AU28" s="108" t="n"/>
      <c r="AV28" s="108" t="n"/>
      <c r="AW28" s="108" t="n"/>
      <c r="AX28" s="108" t="n"/>
      <c r="AY28" s="148" t="n"/>
      <c r="AZ28" s="2864" t="inlineStr">
        <is>
          <t>II курс</t>
        </is>
      </c>
      <c r="BA28" s="108" t="n"/>
      <c r="BB28" s="108" t="n"/>
      <c r="BC28" s="108" t="n"/>
      <c r="BD28" s="108" t="n"/>
      <c r="BE28" s="1737" t="n"/>
      <c r="BF28" s="112" t="n"/>
      <c r="BG28" s="1" t="n"/>
      <c r="BH28" s="114" t="n"/>
      <c r="BI28" s="112" t="n"/>
      <c r="BJ28" s="25" t="n"/>
      <c r="BK28" s="25" t="n"/>
      <c r="BL28" s="25" t="n"/>
      <c r="BM28" s="25" t="n"/>
      <c r="BN28" s="25" t="n"/>
      <c r="BO28" s="25" t="n"/>
      <c r="BP28" s="25" t="n"/>
      <c r="BQ28" s="25" t="n"/>
      <c r="BR28" s="25" t="n"/>
      <c r="BS28" s="25" t="n"/>
      <c r="BT28" s="25" t="n"/>
      <c r="BU28" s="25" t="n"/>
      <c r="BV28" s="25" t="n"/>
      <c r="BW28" s="25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  <c r="CK28" s="1" t="n"/>
      <c r="CL28" s="1" t="n"/>
      <c r="CM28" s="1" t="n"/>
      <c r="CN28" s="1" t="n"/>
      <c r="CO28" s="1" t="n"/>
      <c r="CP28" s="1" t="n"/>
      <c r="CQ28" s="1" t="n"/>
      <c r="CR28" s="1" t="n"/>
      <c r="CS28" s="1" t="n"/>
      <c r="CT28" s="1" t="n"/>
      <c r="CU28" s="1" t="n"/>
      <c r="CV28" s="1" t="n"/>
      <c r="CW28" s="1" t="n"/>
      <c r="CX28" s="1" t="n"/>
      <c r="CY28" s="1" t="n"/>
      <c r="CZ28" s="1" t="n"/>
      <c r="DA28" s="1" t="n"/>
      <c r="DB28" s="1" t="n"/>
      <c r="DC28" s="1" t="n"/>
      <c r="DD28" s="1" t="n"/>
      <c r="DE28" s="1" t="n"/>
      <c r="DF28" s="1" t="n"/>
      <c r="DG28" s="1" t="n"/>
      <c r="DH28" s="1" t="n"/>
      <c r="DI28" s="1" t="n"/>
      <c r="DJ28" s="1" t="n"/>
      <c r="DK28" s="1" t="n"/>
      <c r="DL28" s="1" t="n"/>
      <c r="DM28" s="1" t="n"/>
      <c r="DN28" s="1" t="n"/>
      <c r="DO28" s="1" t="n"/>
      <c r="DP28" s="1" t="n"/>
      <c r="DQ28" s="1" t="n"/>
      <c r="DR28" s="1" t="n"/>
      <c r="DS28" s="1" t="n"/>
    </row>
    <row r="29">
      <c r="A29" s="112" t="n"/>
      <c r="B29" s="1738" t="n"/>
      <c r="C29" s="112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14" t="n"/>
      <c r="X29" s="112" t="n"/>
      <c r="Y29" s="1738" t="n"/>
      <c r="Z29" s="1" t="n"/>
      <c r="AA29" s="1738" t="n"/>
      <c r="AB29" s="112" t="n"/>
      <c r="AC29" s="115" t="n"/>
      <c r="AD29" s="116" t="n"/>
      <c r="AE29" s="115" t="n"/>
      <c r="AF29" s="600" t="inlineStr">
        <is>
          <t>Лекции</t>
        </is>
      </c>
      <c r="AG29" s="115" t="n"/>
      <c r="AH29" s="214" t="inlineStr">
        <is>
          <t>Лабораторные</t>
        </is>
      </c>
      <c r="AI29" s="115" t="n"/>
      <c r="AJ29" s="214" t="inlineStr">
        <is>
          <t>Практические</t>
        </is>
      </c>
      <c r="AK29" s="115" t="n"/>
      <c r="AL29" s="214" t="inlineStr">
        <is>
          <t>Семинарские</t>
        </is>
      </c>
      <c r="AM29" s="115" t="n"/>
      <c r="AN29" s="4578" t="inlineStr">
        <is>
          <t>1 семестр,</t>
        </is>
      </c>
      <c r="AO29" s="206" t="n"/>
      <c r="AP29" s="206" t="n"/>
      <c r="AQ29" s="206" t="n"/>
      <c r="AR29" s="206" t="n"/>
      <c r="AS29" s="139" t="n"/>
      <c r="AT29" s="1410" t="inlineStr">
        <is>
          <t>2 семестр,</t>
        </is>
      </c>
      <c r="AU29" s="206" t="n"/>
      <c r="AV29" s="206" t="n"/>
      <c r="AW29" s="206" t="n"/>
      <c r="AX29" s="206" t="n"/>
      <c r="AY29" s="139" t="n"/>
      <c r="AZ29" s="4579" t="inlineStr">
        <is>
          <t>3 семестр,</t>
        </is>
      </c>
      <c r="BA29" s="206" t="n"/>
      <c r="BB29" s="1940" t="n"/>
      <c r="BC29" s="4580" t="n"/>
      <c r="BD29" s="206" t="n"/>
      <c r="BE29" s="1940" t="n"/>
      <c r="BF29" s="112" t="n"/>
      <c r="BG29" s="1" t="n"/>
      <c r="BH29" s="114" t="n"/>
      <c r="BI29" s="112" t="n"/>
      <c r="BJ29" s="25" t="n"/>
      <c r="BK29" s="25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25" t="n"/>
      <c r="BW29" s="25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  <c r="CK29" s="1" t="n"/>
      <c r="CL29" s="1" t="n"/>
      <c r="CM29" s="1" t="n"/>
      <c r="CN29" s="1" t="n"/>
      <c r="CO29" s="1" t="n"/>
      <c r="CP29" s="1" t="n"/>
      <c r="CQ29" s="1" t="n"/>
      <c r="CR29" s="1" t="n"/>
      <c r="CS29" s="1" t="n"/>
      <c r="CT29" s="1" t="n"/>
      <c r="CU29" s="1" t="n"/>
      <c r="CV29" s="1" t="n"/>
      <c r="CW29" s="1" t="n"/>
      <c r="CX29" s="1" t="n"/>
      <c r="CY29" s="1" t="n"/>
      <c r="CZ29" s="1" t="n"/>
      <c r="DA29" s="1" t="n"/>
      <c r="DB29" s="1" t="n"/>
      <c r="DC29" s="1" t="n"/>
      <c r="DD29" s="1" t="n"/>
      <c r="DE29" s="1" t="n"/>
      <c r="DF29" s="1" t="n"/>
      <c r="DG29" s="1" t="n"/>
      <c r="DH29" s="1" t="n"/>
      <c r="DI29" s="1" t="n"/>
      <c r="DJ29" s="1" t="n"/>
      <c r="DK29" s="1" t="n"/>
      <c r="DL29" s="1" t="n"/>
      <c r="DM29" s="1" t="n"/>
      <c r="DN29" s="1" t="n"/>
      <c r="DO29" s="1" t="n"/>
      <c r="DP29" s="1" t="n"/>
      <c r="DQ29" s="1" t="n"/>
      <c r="DR29" s="1" t="n"/>
      <c r="DS29" s="1" t="n"/>
    </row>
    <row r="30">
      <c r="A30" s="112" t="n"/>
      <c r="B30" s="1738" t="n"/>
      <c r="C30" s="112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14" t="n"/>
      <c r="X30" s="112" t="n"/>
      <c r="Y30" s="1738" t="n"/>
      <c r="Z30" s="1" t="n"/>
      <c r="AA30" s="1738" t="n"/>
      <c r="AB30" s="112" t="n"/>
      <c r="AC30" s="115" t="n"/>
      <c r="AD30" s="116" t="n"/>
      <c r="AE30" s="115" t="n"/>
      <c r="AF30" s="1" t="n"/>
      <c r="AG30" s="115" t="n"/>
      <c r="AH30" s="116" t="n"/>
      <c r="AI30" s="115" t="n"/>
      <c r="AJ30" s="116" t="n"/>
      <c r="AK30" s="115" t="n"/>
      <c r="AL30" s="116" t="n"/>
      <c r="AM30" s="115" t="n"/>
      <c r="AN30" s="645" t="n">
        <v>18</v>
      </c>
      <c r="AO30" s="126" t="n"/>
      <c r="AP30" s="642" t="inlineStr">
        <is>
          <t>недель</t>
        </is>
      </c>
      <c r="AQ30" s="126" t="n"/>
      <c r="AR30" s="126" t="n"/>
      <c r="AS30" s="128" t="n"/>
      <c r="AT30" s="643" t="n">
        <v>16</v>
      </c>
      <c r="AU30" s="126" t="n"/>
      <c r="AV30" s="868" t="inlineStr">
        <is>
          <t>недель</t>
        </is>
      </c>
      <c r="AW30" s="126" t="n"/>
      <c r="AX30" s="126" t="n"/>
      <c r="AY30" s="175" t="n"/>
      <c r="AZ30" s="645" t="n">
        <v>11</v>
      </c>
      <c r="BA30" s="863" t="inlineStr">
        <is>
          <t>недель</t>
        </is>
      </c>
      <c r="BB30" s="128" t="n"/>
      <c r="BC30" s="4581" t="inlineStr">
        <is>
          <t>недель</t>
        </is>
      </c>
      <c r="BD30" s="126" t="n"/>
      <c r="BE30" s="175" t="n"/>
      <c r="BF30" s="112" t="n"/>
      <c r="BG30" s="1" t="n"/>
      <c r="BH30" s="114" t="n"/>
      <c r="BI30" s="112" t="n"/>
      <c r="BJ30" s="25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25" t="n"/>
      <c r="BW30" s="25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  <c r="CK30" s="1" t="n"/>
      <c r="CL30" s="1" t="n"/>
      <c r="CM30" s="1" t="n"/>
      <c r="CN30" s="1" t="n"/>
      <c r="CO30" s="1" t="n"/>
      <c r="CP30" s="1" t="n"/>
      <c r="CQ30" s="1" t="n"/>
      <c r="CR30" s="1" t="n"/>
      <c r="CS30" s="1" t="n"/>
      <c r="CT30" s="1" t="n"/>
      <c r="CU30" s="1" t="n"/>
      <c r="CV30" s="1" t="n"/>
      <c r="CW30" s="1" t="n"/>
      <c r="CX30" s="1" t="n"/>
      <c r="CY30" s="1" t="n"/>
      <c r="CZ30" s="1" t="n"/>
      <c r="DA30" s="1" t="n"/>
      <c r="DB30" s="1" t="n"/>
      <c r="DC30" s="1" t="n"/>
      <c r="DD30" s="1" t="n"/>
      <c r="DE30" s="1" t="n"/>
      <c r="DF30" s="1" t="n"/>
      <c r="DG30" s="1" t="n"/>
      <c r="DH30" s="1" t="n"/>
      <c r="DI30" s="1" t="n"/>
      <c r="DJ30" s="1" t="n"/>
      <c r="DK30" s="1" t="n"/>
      <c r="DL30" s="1" t="n"/>
      <c r="DM30" s="1" t="n"/>
      <c r="DN30" s="1" t="n"/>
      <c r="DO30" s="1" t="n"/>
      <c r="DP30" s="1" t="n"/>
      <c r="DQ30" s="1" t="n"/>
      <c r="DR30" s="1" t="n"/>
      <c r="DS30" s="1" t="n"/>
    </row>
    <row r="31">
      <c r="A31" s="1744" t="n"/>
      <c r="B31" s="1745" t="n"/>
      <c r="C31" s="136" t="n"/>
      <c r="D31" s="44" t="n"/>
      <c r="E31" s="44" t="n"/>
      <c r="F31" s="44" t="n"/>
      <c r="G31" s="44" t="n"/>
      <c r="H31" s="44" t="n"/>
      <c r="I31" s="44" t="n"/>
      <c r="J31" s="44" t="n"/>
      <c r="K31" s="44" t="n"/>
      <c r="L31" s="44" t="n"/>
      <c r="M31" s="44" t="n"/>
      <c r="N31" s="44" t="n"/>
      <c r="O31" s="44" t="n"/>
      <c r="P31" s="44" t="n"/>
      <c r="Q31" s="44" t="n"/>
      <c r="R31" s="44" t="n"/>
      <c r="S31" s="44" t="n"/>
      <c r="T31" s="44" t="n"/>
      <c r="U31" s="44" t="n"/>
      <c r="V31" s="44" t="n"/>
      <c r="W31" s="137" t="n"/>
      <c r="X31" s="1744" t="n"/>
      <c r="Y31" s="1745" t="n"/>
      <c r="Z31" s="1746" t="n"/>
      <c r="AA31" s="1745" t="n"/>
      <c r="AB31" s="138" t="n"/>
      <c r="AC31" s="139" t="n"/>
      <c r="AD31" s="140" t="n"/>
      <c r="AE31" s="139" t="n"/>
      <c r="AF31" s="206" t="n"/>
      <c r="AG31" s="139" t="n"/>
      <c r="AH31" s="140" t="n"/>
      <c r="AI31" s="139" t="n"/>
      <c r="AJ31" s="140" t="n"/>
      <c r="AK31" s="139" t="n"/>
      <c r="AL31" s="140" t="n"/>
      <c r="AM31" s="139" t="n"/>
      <c r="AN31" s="4582" t="inlineStr">
        <is>
          <t>Всего часов</t>
        </is>
      </c>
      <c r="AO31" s="144" t="n"/>
      <c r="AP31" s="372" t="inlineStr">
        <is>
          <t>Ауд.часов</t>
        </is>
      </c>
      <c r="AQ31" s="144" t="n"/>
      <c r="AR31" s="372" t="inlineStr">
        <is>
          <t>Зач.единиц</t>
        </is>
      </c>
      <c r="AS31" s="144" t="n"/>
      <c r="AT31" s="4583" t="inlineStr">
        <is>
          <t>Всего часов</t>
        </is>
      </c>
      <c r="AU31" s="144" t="n"/>
      <c r="AV31" s="372" t="inlineStr">
        <is>
          <t>Ауд.часов</t>
        </is>
      </c>
      <c r="AW31" s="144" t="n"/>
      <c r="AX31" s="372" t="inlineStr">
        <is>
          <t>Зач.единиц</t>
        </is>
      </c>
      <c r="AY31" s="144" t="n"/>
      <c r="AZ31" s="4582" t="inlineStr">
        <is>
          <t>Всего часов</t>
        </is>
      </c>
      <c r="BA31" s="372" t="inlineStr">
        <is>
          <t>Ауд.часов</t>
        </is>
      </c>
      <c r="BB31" s="372" t="inlineStr">
        <is>
          <t>Зач.единиц</t>
        </is>
      </c>
      <c r="BC31" s="4584" t="inlineStr">
        <is>
          <t>Всего часов</t>
        </is>
      </c>
      <c r="BD31" s="4585" t="inlineStr">
        <is>
          <t>Ауд.часов</t>
        </is>
      </c>
      <c r="BE31" s="4586" t="inlineStr">
        <is>
          <t>Зач.единиц</t>
        </is>
      </c>
      <c r="BF31" s="136" t="n"/>
      <c r="BG31" s="44" t="n"/>
      <c r="BH31" s="137" t="n"/>
      <c r="BI31" s="112" t="n"/>
      <c r="BJ31" s="25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25" t="n"/>
      <c r="BW31" s="25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  <c r="CK31" s="1" t="n"/>
      <c r="CL31" s="1" t="n"/>
      <c r="CM31" s="1" t="n"/>
      <c r="CN31" s="1" t="n"/>
      <c r="CO31" s="1" t="n"/>
      <c r="CP31" s="1" t="n"/>
      <c r="CQ31" s="1" t="n"/>
      <c r="CR31" s="1" t="n"/>
      <c r="CS31" s="1" t="n"/>
      <c r="CT31" s="1" t="n"/>
      <c r="CU31" s="1" t="n"/>
      <c r="CV31" s="1" t="n"/>
      <c r="CW31" s="1" t="n"/>
      <c r="CX31" s="1" t="n"/>
      <c r="CY31" s="1" t="n"/>
      <c r="CZ31" s="1" t="n"/>
      <c r="DA31" s="1" t="n"/>
      <c r="DB31" s="1" t="n"/>
      <c r="DC31" s="1" t="n"/>
      <c r="DD31" s="1" t="n"/>
      <c r="DE31" s="1" t="n"/>
      <c r="DF31" s="1" t="n"/>
      <c r="DG31" s="1" t="n"/>
      <c r="DH31" s="1" t="n"/>
      <c r="DI31" s="1" t="n"/>
      <c r="DJ31" s="1" t="n"/>
      <c r="DK31" s="1" t="n"/>
      <c r="DL31" s="1" t="n"/>
      <c r="DM31" s="1" t="n"/>
      <c r="DN31" s="1" t="n"/>
      <c r="DO31" s="1" t="n"/>
      <c r="DP31" s="1" t="n"/>
      <c r="DQ31" s="1" t="n"/>
      <c r="DR31" s="1" t="n"/>
      <c r="DS31" s="1" t="n"/>
    </row>
    <row r="32">
      <c r="A32" s="1751" t="n">
        <v>1</v>
      </c>
      <c r="B32" s="1737" t="n"/>
      <c r="C32" s="379" t="inlineStr">
        <is>
          <t>Государственный компонент</t>
        </is>
      </c>
      <c r="D32" s="108" t="n"/>
      <c r="E32" s="108" t="n"/>
      <c r="F32" s="108" t="n"/>
      <c r="G32" s="108" t="n"/>
      <c r="H32" s="108" t="n"/>
      <c r="I32" s="108" t="n"/>
      <c r="J32" s="108" t="n"/>
      <c r="K32" s="108" t="n"/>
      <c r="L32" s="108" t="n"/>
      <c r="M32" s="108" t="n"/>
      <c r="N32" s="108" t="n"/>
      <c r="O32" s="108" t="n"/>
      <c r="P32" s="108" t="n"/>
      <c r="Q32" s="108" t="n"/>
      <c r="R32" s="108" t="n"/>
      <c r="S32" s="108" t="n"/>
      <c r="T32" s="108" t="n"/>
      <c r="U32" s="108" t="n"/>
      <c r="V32" s="108" t="n"/>
      <c r="W32" s="148" t="n"/>
      <c r="X32" s="1752" t="n"/>
      <c r="Y32" s="1753" t="n"/>
      <c r="Z32" s="1754" t="n"/>
      <c r="AA32" s="1754" t="n"/>
      <c r="AB32" s="1759">
        <f>AB33+AB36+AB40</f>
        <v/>
      </c>
      <c r="AC32" s="109" t="n"/>
      <c r="AD32" s="1758">
        <f>AD33+AD36+AD40</f>
        <v/>
      </c>
      <c r="AE32" s="109" t="n"/>
      <c r="AF32" s="1757">
        <f>AF33+AF36+AF40</f>
        <v/>
      </c>
      <c r="AG32" s="109" t="n"/>
      <c r="AH32" s="1758">
        <f>AH33+AH36+AH40</f>
        <v/>
      </c>
      <c r="AI32" s="109" t="n"/>
      <c r="AJ32" s="1758">
        <f>AJ33+AJ36+AJ40</f>
        <v/>
      </c>
      <c r="AK32" s="109" t="n"/>
      <c r="AL32" s="1758">
        <f>AL33+AL36+AL40</f>
        <v/>
      </c>
      <c r="AM32" s="109" t="n"/>
      <c r="AN32" s="1759">
        <f>AN33+AN36+AN40</f>
        <v/>
      </c>
      <c r="AO32" s="109" t="n"/>
      <c r="AP32" s="1758">
        <f>AP33+AP36+AP40</f>
        <v/>
      </c>
      <c r="AQ32" s="109" t="n"/>
      <c r="AR32" s="1758">
        <f>AR33+AR36+AR40</f>
        <v/>
      </c>
      <c r="AS32" s="109" t="n"/>
      <c r="AT32" s="1758">
        <f>AT33+AT36+AT40</f>
        <v/>
      </c>
      <c r="AU32" s="109" t="n"/>
      <c r="AV32" s="1758">
        <f>AV33+AV36+AV40</f>
        <v/>
      </c>
      <c r="AW32" s="109" t="n"/>
      <c r="AX32" s="1758">
        <f>AX33+AX36+AX40</f>
        <v/>
      </c>
      <c r="AY32" s="109" t="n"/>
      <c r="AZ32" s="3198">
        <f>AZ33+AZ36+AZ40</f>
        <v/>
      </c>
      <c r="BA32" s="4587">
        <f>BA33+BA36+BA40</f>
        <v/>
      </c>
      <c r="BB32" s="4587">
        <f>BB33+BB36+BB40</f>
        <v/>
      </c>
      <c r="BC32" s="2497">
        <f>SUM(BC33:BC42)</f>
        <v/>
      </c>
      <c r="BD32" s="4588">
        <f>SUM(BD33:BD42)</f>
        <v/>
      </c>
      <c r="BE32" s="4589">
        <f>SUM(BE33:BE42)</f>
        <v/>
      </c>
      <c r="BF32" s="3158" t="n"/>
      <c r="BG32" s="108" t="n"/>
      <c r="BH32" s="1737" t="n"/>
      <c r="BI32" s="1070" t="n"/>
      <c r="BJ32" s="243" t="n"/>
      <c r="BK32" s="243" t="n"/>
      <c r="BL32" s="243" t="n"/>
      <c r="BM32" s="243" t="n"/>
      <c r="BN32" s="243" t="n"/>
      <c r="BO32" s="243" t="n"/>
      <c r="BP32" s="243" t="n"/>
      <c r="BQ32" s="243" t="n"/>
      <c r="BR32" s="243" t="n"/>
      <c r="BS32" s="243" t="n"/>
      <c r="BT32" s="243" t="n"/>
      <c r="BU32" s="243" t="n"/>
      <c r="BV32" s="243" t="n"/>
      <c r="BW32" s="243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  <c r="CK32" s="1" t="n"/>
      <c r="CL32" s="1" t="n"/>
      <c r="CM32" s="1" t="n"/>
      <c r="CN32" s="1" t="n"/>
      <c r="CO32" s="1" t="n"/>
      <c r="CP32" s="1" t="n"/>
      <c r="CQ32" s="1" t="n"/>
      <c r="CR32" s="1" t="n"/>
      <c r="CS32" s="1" t="n"/>
      <c r="CT32" s="1" t="n"/>
      <c r="CU32" s="1" t="n"/>
      <c r="CV32" s="1" t="n"/>
      <c r="CW32" s="1" t="n"/>
      <c r="CX32" s="1" t="n"/>
      <c r="CY32" s="1" t="n"/>
      <c r="CZ32" s="1" t="n"/>
      <c r="DA32" s="1" t="n"/>
      <c r="DB32" s="1" t="n"/>
      <c r="DC32" s="1" t="n"/>
      <c r="DD32" s="1" t="n"/>
      <c r="DE32" s="1" t="n"/>
      <c r="DF32" s="1" t="n"/>
      <c r="DG32" s="1" t="n"/>
      <c r="DH32" s="1" t="n"/>
      <c r="DI32" s="1" t="n"/>
      <c r="DJ32" s="1" t="n"/>
      <c r="DK32" s="1" t="n"/>
      <c r="DL32" s="1" t="n"/>
      <c r="DM32" s="1" t="n"/>
      <c r="DN32" s="1" t="n"/>
      <c r="DO32" s="1" t="n"/>
      <c r="DP32" s="1" t="n"/>
      <c r="DQ32" s="1" t="n"/>
      <c r="DR32" s="1" t="n"/>
      <c r="DS32" s="1" t="n"/>
    </row>
    <row r="33">
      <c r="A33" s="1761" t="inlineStr">
        <is>
          <t xml:space="preserve">1.1 </t>
        </is>
      </c>
      <c r="B33" s="1762" t="n"/>
      <c r="C33" s="4590" t="inlineStr">
        <is>
          <t>Модуль "Современные методы анализа состояния и защиты леса"</t>
        </is>
      </c>
      <c r="D33" s="123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61" t="n"/>
      <c r="X33" s="1763" t="n"/>
      <c r="Y33" s="1764" t="n"/>
      <c r="Z33" s="679" t="n"/>
      <c r="AA33" s="1764" t="n"/>
      <c r="AB33" s="167">
        <f>AB34+AB35</f>
        <v/>
      </c>
      <c r="AC33" s="124" t="n"/>
      <c r="AD33" s="232">
        <f>AD34+AD35</f>
        <v/>
      </c>
      <c r="AE33" s="124" t="n"/>
      <c r="AF33" s="1768">
        <f>AF34+AF35</f>
        <v/>
      </c>
      <c r="AG33" s="124" t="n"/>
      <c r="AH33" s="232">
        <f>AH34+AH35</f>
        <v/>
      </c>
      <c r="AI33" s="124" t="n"/>
      <c r="AJ33" s="232">
        <f>AJ34+AJ35</f>
        <v/>
      </c>
      <c r="AK33" s="124" t="n"/>
      <c r="AL33" s="232">
        <f>AL34+AL35</f>
        <v/>
      </c>
      <c r="AM33" s="124" t="n"/>
      <c r="AN33" s="167">
        <f>AN34+AN35</f>
        <v/>
      </c>
      <c r="AO33" s="124" t="n"/>
      <c r="AP33" s="232">
        <f>AP34+AP35</f>
        <v/>
      </c>
      <c r="AQ33" s="124" t="n"/>
      <c r="AR33" s="232">
        <f>AR34+AR35</f>
        <v/>
      </c>
      <c r="AS33" s="124" t="n"/>
      <c r="AT33" s="232">
        <f>AT34+AT35</f>
        <v/>
      </c>
      <c r="AU33" s="124" t="n"/>
      <c r="AV33" s="232">
        <f>AV34+AV35</f>
        <v/>
      </c>
      <c r="AW33" s="124" t="n"/>
      <c r="AX33" s="232">
        <f>AX34+AX35</f>
        <v/>
      </c>
      <c r="AY33" s="124" t="n"/>
      <c r="AZ33" s="546" t="n"/>
      <c r="BA33" s="548" t="n"/>
      <c r="BB33" s="548" t="n"/>
      <c r="BC33" s="2316" t="n"/>
      <c r="BD33" s="4591" t="n"/>
      <c r="BE33" s="4592" t="n"/>
      <c r="BF33" s="4551" t="n"/>
      <c r="BG33" s="123" t="n"/>
      <c r="BH33" s="161" t="n"/>
      <c r="BI33" s="1070" t="n"/>
      <c r="BJ33" s="243" t="n"/>
      <c r="BK33" s="243" t="n"/>
      <c r="BL33" s="243" t="n"/>
      <c r="BM33" s="243" t="n"/>
      <c r="BN33" s="243" t="n"/>
      <c r="BO33" s="243" t="n"/>
      <c r="BP33" s="243" t="n"/>
      <c r="BQ33" s="243" t="n"/>
      <c r="BR33" s="243" t="n"/>
      <c r="BS33" s="243" t="n"/>
      <c r="BT33" s="243" t="n"/>
      <c r="BU33" s="243" t="n"/>
      <c r="BV33" s="243" t="n"/>
      <c r="BW33" s="243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  <c r="CK33" s="1" t="n"/>
      <c r="CL33" s="1" t="n"/>
      <c r="CM33" s="1" t="n"/>
      <c r="CN33" s="1" t="n"/>
      <c r="CO33" s="1" t="n"/>
      <c r="CP33" s="1" t="n"/>
      <c r="CQ33" s="1" t="n"/>
      <c r="CR33" s="1" t="n"/>
      <c r="CS33" s="1" t="n"/>
      <c r="CT33" s="1" t="n"/>
      <c r="CU33" s="1" t="n"/>
      <c r="CV33" s="1" t="n"/>
      <c r="CW33" s="1" t="n"/>
      <c r="CX33" s="1" t="n"/>
      <c r="CY33" s="1" t="n"/>
      <c r="CZ33" s="1" t="n"/>
      <c r="DA33" s="1" t="n"/>
      <c r="DB33" s="1" t="n"/>
      <c r="DC33" s="1" t="n"/>
      <c r="DD33" s="1" t="n"/>
      <c r="DE33" s="1" t="n"/>
      <c r="DF33" s="1" t="n"/>
      <c r="DG33" s="1" t="n"/>
      <c r="DH33" s="1" t="n"/>
      <c r="DI33" s="1" t="n"/>
      <c r="DJ33" s="1" t="n"/>
      <c r="DK33" s="1" t="n"/>
      <c r="DL33" s="1" t="n"/>
      <c r="DM33" s="1" t="n"/>
      <c r="DN33" s="1" t="n"/>
      <c r="DO33" s="1" t="n"/>
      <c r="DP33" s="1" t="n"/>
      <c r="DQ33" s="1" t="n"/>
      <c r="DR33" s="1" t="n"/>
      <c r="DS33" s="1" t="n"/>
    </row>
    <row r="34">
      <c r="A34" s="1769" t="inlineStr">
        <is>
          <t>1.1.1</t>
        </is>
      </c>
      <c r="B34" s="1770" t="n"/>
      <c r="C34" s="4593" t="inlineStr">
        <is>
          <t>Актуальные проблемы и современные методы защиты леса</t>
        </is>
      </c>
      <c r="D34" s="131" t="n"/>
      <c r="E34" s="131" t="n"/>
      <c r="F34" s="131" t="n"/>
      <c r="G34" s="131" t="n"/>
      <c r="H34" s="131" t="n"/>
      <c r="I34" s="131" t="n"/>
      <c r="J34" s="131" t="n"/>
      <c r="K34" s="131" t="n"/>
      <c r="L34" s="131" t="n"/>
      <c r="M34" s="131" t="n"/>
      <c r="N34" s="131" t="n"/>
      <c r="O34" s="131" t="n"/>
      <c r="P34" s="131" t="n"/>
      <c r="Q34" s="131" t="n"/>
      <c r="R34" s="131" t="n"/>
      <c r="S34" s="131" t="n"/>
      <c r="T34" s="131" t="n"/>
      <c r="U34" s="131" t="n"/>
      <c r="V34" s="131" t="n"/>
      <c r="W34" s="132" t="n"/>
      <c r="X34" s="1771" t="n">
        <v>1</v>
      </c>
      <c r="Y34" s="1770" t="n"/>
      <c r="Z34" s="182" t="n"/>
      <c r="AA34" s="175" t="n"/>
      <c r="AB34" s="1796">
        <f>AN34+AU34+AZ34+BC34</f>
        <v/>
      </c>
      <c r="AC34" s="128" t="n"/>
      <c r="AD34" s="93">
        <f>AF34+AH34+AJ34+AL34</f>
        <v/>
      </c>
      <c r="AE34" s="128" t="n"/>
      <c r="AF34" s="181" t="n">
        <v>36</v>
      </c>
      <c r="AG34" s="128" t="n"/>
      <c r="AH34" s="93" t="n">
        <v>18</v>
      </c>
      <c r="AI34" s="128" t="n"/>
      <c r="AJ34" s="93" t="n"/>
      <c r="AK34" s="128" t="n"/>
      <c r="AL34" s="93" t="n"/>
      <c r="AM34" s="128" t="n"/>
      <c r="AN34" s="177">
        <f>AR34*36</f>
        <v/>
      </c>
      <c r="AO34" s="128" t="n"/>
      <c r="AP34" s="93">
        <f>AD34</f>
        <v/>
      </c>
      <c r="AQ34" s="128" t="n"/>
      <c r="AR34" s="93" t="n">
        <v>3</v>
      </c>
      <c r="AS34" s="128" t="n"/>
      <c r="AT34" s="93" t="n"/>
      <c r="AU34" s="128" t="n"/>
      <c r="AV34" s="93" t="n"/>
      <c r="AW34" s="128" t="n"/>
      <c r="AX34" s="93" t="n"/>
      <c r="AY34" s="128" t="n"/>
      <c r="AZ34" s="4594" t="n"/>
      <c r="BA34" s="1231" t="n"/>
      <c r="BB34" s="1231" t="n"/>
      <c r="BC34" s="1807" t="n"/>
      <c r="BD34" s="4595" t="n"/>
      <c r="BE34" s="4596" t="n"/>
      <c r="BF34" s="261" t="inlineStr">
        <is>
          <t>УПК-1</t>
        </is>
      </c>
      <c r="BG34" s="131" t="n"/>
      <c r="BH34" s="132" t="n"/>
      <c r="BI34" s="1070" t="inlineStr">
        <is>
          <t>ЛЗиД</t>
        </is>
      </c>
      <c r="BJ34" s="243" t="n"/>
      <c r="BK34" s="243" t="n"/>
      <c r="BL34" s="243" t="n"/>
      <c r="BM34" s="243" t="n"/>
      <c r="BN34" s="243" t="n"/>
      <c r="BO34" s="243" t="n"/>
      <c r="BP34" s="243" t="n"/>
      <c r="BQ34" s="243" t="n"/>
      <c r="BR34" s="243" t="n"/>
      <c r="BS34" s="243" t="n"/>
      <c r="BT34" s="243" t="n"/>
      <c r="BU34" s="243" t="n"/>
      <c r="BV34" s="243" t="n"/>
      <c r="BW34" s="243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  <c r="CK34" s="1" t="n"/>
      <c r="CL34" s="1" t="n"/>
      <c r="CM34" s="1" t="n"/>
      <c r="CN34" s="1" t="n"/>
      <c r="CO34" s="1" t="n"/>
      <c r="CP34" s="1" t="n"/>
      <c r="CQ34" s="1" t="n"/>
      <c r="CR34" s="1" t="n"/>
      <c r="CS34" s="1" t="n"/>
      <c r="CT34" s="1" t="n"/>
      <c r="CU34" s="1" t="n"/>
      <c r="CV34" s="1" t="n"/>
      <c r="CW34" s="1" t="n"/>
      <c r="CX34" s="1" t="n"/>
      <c r="CY34" s="1" t="n"/>
      <c r="CZ34" s="1" t="n"/>
      <c r="DA34" s="1" t="n"/>
      <c r="DB34" s="1" t="n"/>
      <c r="DC34" s="1" t="n"/>
      <c r="DD34" s="1" t="n"/>
      <c r="DE34" s="1" t="n"/>
      <c r="DF34" s="1" t="n"/>
      <c r="DG34" s="1" t="n"/>
      <c r="DH34" s="1" t="n"/>
      <c r="DI34" s="1" t="n"/>
      <c r="DJ34" s="1" t="n"/>
      <c r="DK34" s="1" t="n"/>
      <c r="DL34" s="1" t="n"/>
      <c r="DM34" s="1" t="n"/>
      <c r="DN34" s="1" t="n"/>
      <c r="DO34" s="1" t="n"/>
      <c r="DP34" s="1" t="n"/>
      <c r="DQ34" s="1" t="n"/>
      <c r="DR34" s="1" t="n"/>
      <c r="DS34" s="1" t="n"/>
    </row>
    <row r="35">
      <c r="A35" s="1769" t="inlineStr">
        <is>
          <t>1.1.2</t>
        </is>
      </c>
      <c r="B35" s="1770" t="n"/>
      <c r="C35" s="4593" t="inlineStr">
        <is>
          <t>Дистанционное зондирование и геоинформатика</t>
        </is>
      </c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2" t="n"/>
      <c r="X35" s="1771" t="n"/>
      <c r="Y35" s="1770" t="n"/>
      <c r="Z35" s="182" t="n">
        <v>2</v>
      </c>
      <c r="AA35" s="175" t="n"/>
      <c r="AB35" s="1796">
        <f>AN35+AT35+AZ35</f>
        <v/>
      </c>
      <c r="AC35" s="128" t="n"/>
      <c r="AD35" s="93">
        <f>AF35+AH35+AJ35+AL35</f>
        <v/>
      </c>
      <c r="AE35" s="128" t="n"/>
      <c r="AF35" s="181" t="n">
        <v>32</v>
      </c>
      <c r="AG35" s="128" t="n"/>
      <c r="AH35" s="93" t="n">
        <v>32</v>
      </c>
      <c r="AI35" s="128" t="n"/>
      <c r="AJ35" s="93" t="n"/>
      <c r="AK35" s="128" t="n"/>
      <c r="AL35" s="93" t="n"/>
      <c r="AM35" s="128" t="n"/>
      <c r="AN35" s="177" t="n"/>
      <c r="AO35" s="128" t="n"/>
      <c r="AP35" s="93" t="n"/>
      <c r="AQ35" s="128" t="n"/>
      <c r="AR35" s="1774" t="n"/>
      <c r="AS35" s="128" t="n"/>
      <c r="AT35" s="93">
        <f>AX35*36</f>
        <v/>
      </c>
      <c r="AU35" s="128" t="n"/>
      <c r="AV35" s="93">
        <f>AD35</f>
        <v/>
      </c>
      <c r="AW35" s="128" t="n"/>
      <c r="AX35" s="93" t="n">
        <v>6</v>
      </c>
      <c r="AY35" s="128" t="n"/>
      <c r="AZ35" s="4594" t="n"/>
      <c r="BA35" s="1231" t="n"/>
      <c r="BB35" s="1231" t="n"/>
      <c r="BC35" s="1807" t="n"/>
      <c r="BD35" s="4595" t="n"/>
      <c r="BE35" s="4596" t="n"/>
      <c r="BF35" s="261" t="inlineStr">
        <is>
          <t>УПК-2</t>
        </is>
      </c>
      <c r="BG35" s="131" t="n"/>
      <c r="BH35" s="132" t="n"/>
      <c r="BI35" s="1070" t="inlineStr">
        <is>
          <t>ЛУ</t>
        </is>
      </c>
      <c r="BJ35" s="243" t="n"/>
      <c r="BK35" s="243" t="n"/>
      <c r="BL35" s="243" t="n"/>
      <c r="BM35" s="243" t="n"/>
      <c r="BN35" s="243" t="n"/>
      <c r="BO35" s="243" t="n"/>
      <c r="BP35" s="243" t="n"/>
      <c r="BQ35" s="243" t="n"/>
      <c r="BR35" s="243" t="n"/>
      <c r="BS35" s="243" t="n"/>
      <c r="BT35" s="243" t="n"/>
      <c r="BU35" s="243" t="n"/>
      <c r="BV35" s="243" t="n"/>
      <c r="BW35" s="243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  <c r="CK35" s="1" t="n"/>
      <c r="CL35" s="1" t="n"/>
      <c r="CM35" s="1" t="n"/>
      <c r="CN35" s="1" t="n"/>
      <c r="CO35" s="1" t="n"/>
      <c r="CP35" s="1" t="n"/>
      <c r="CQ35" s="1" t="n"/>
      <c r="CR35" s="1" t="n"/>
      <c r="CS35" s="1" t="n"/>
      <c r="CT35" s="1" t="n"/>
      <c r="CU35" s="1" t="n"/>
      <c r="CV35" s="1" t="n"/>
      <c r="CW35" s="1" t="n"/>
      <c r="CX35" s="1" t="n"/>
      <c r="CY35" s="1" t="n"/>
      <c r="CZ35" s="1" t="n"/>
      <c r="DA35" s="1" t="n"/>
      <c r="DB35" s="1" t="n"/>
      <c r="DC35" s="1" t="n"/>
      <c r="DD35" s="1" t="n"/>
      <c r="DE35" s="1" t="n"/>
      <c r="DF35" s="1" t="n"/>
      <c r="DG35" s="1" t="n"/>
      <c r="DH35" s="1" t="n"/>
      <c r="DI35" s="1" t="n"/>
      <c r="DJ35" s="1" t="n"/>
      <c r="DK35" s="1" t="n"/>
      <c r="DL35" s="1" t="n"/>
      <c r="DM35" s="1" t="n"/>
      <c r="DN35" s="1" t="n"/>
      <c r="DO35" s="1" t="n"/>
      <c r="DP35" s="1" t="n"/>
      <c r="DQ35" s="1" t="n"/>
      <c r="DR35" s="1" t="n"/>
      <c r="DS35" s="1" t="n"/>
    </row>
    <row r="36">
      <c r="A36" s="216" t="inlineStr">
        <is>
          <t>1.2</t>
        </is>
      </c>
      <c r="B36" s="175" t="n"/>
      <c r="C36" s="4597" t="inlineStr">
        <is>
          <t>Модуль "Многофункциональное использование лесов"</t>
        </is>
      </c>
      <c r="D36" s="131" t="n"/>
      <c r="E36" s="131" t="n"/>
      <c r="F36" s="131" t="n"/>
      <c r="G36" s="131" t="n"/>
      <c r="H36" s="131" t="n"/>
      <c r="I36" s="131" t="n"/>
      <c r="J36" s="131" t="n"/>
      <c r="K36" s="131" t="n"/>
      <c r="L36" s="131" t="n"/>
      <c r="M36" s="131" t="n"/>
      <c r="N36" s="131" t="n"/>
      <c r="O36" s="131" t="n"/>
      <c r="P36" s="131" t="n"/>
      <c r="Q36" s="131" t="n"/>
      <c r="R36" s="131" t="n"/>
      <c r="S36" s="131" t="n"/>
      <c r="T36" s="131" t="n"/>
      <c r="U36" s="131" t="n"/>
      <c r="V36" s="131" t="n"/>
      <c r="W36" s="132" t="n"/>
      <c r="X36" s="182" t="n"/>
      <c r="Y36" s="175" t="n"/>
      <c r="Z36" s="182" t="n"/>
      <c r="AA36" s="175" t="n"/>
      <c r="AB36" s="188">
        <f>AB37+AB38+AB39</f>
        <v/>
      </c>
      <c r="AC36" s="128" t="n"/>
      <c r="AD36" s="95">
        <f>AD37+AD38+AD39</f>
        <v/>
      </c>
      <c r="AE36" s="128" t="n"/>
      <c r="AF36" s="187">
        <f>AF37+AF38+AF39</f>
        <v/>
      </c>
      <c r="AG36" s="128" t="n"/>
      <c r="AH36" s="95">
        <f>AH37+AH38+AH39</f>
        <v/>
      </c>
      <c r="AI36" s="128" t="n"/>
      <c r="AJ36" s="95">
        <f>AJ37+AJ38+AJ39</f>
        <v/>
      </c>
      <c r="AK36" s="128" t="n"/>
      <c r="AL36" s="95">
        <f>AL37+AL38+AL39</f>
        <v/>
      </c>
      <c r="AM36" s="128" t="n"/>
      <c r="AN36" s="188">
        <f>AN37+AN38+AN39</f>
        <v/>
      </c>
      <c r="AO36" s="128" t="n"/>
      <c r="AP36" s="95">
        <f>AP37+AP38+AP39</f>
        <v/>
      </c>
      <c r="AQ36" s="128" t="n"/>
      <c r="AR36" s="95">
        <f>AR37+AR38+AR39</f>
        <v/>
      </c>
      <c r="AS36" s="128" t="n"/>
      <c r="AT36" s="93" t="n"/>
      <c r="AU36" s="128" t="n"/>
      <c r="AV36" s="93" t="n"/>
      <c r="AW36" s="128" t="n"/>
      <c r="AX36" s="93" t="n"/>
      <c r="AY36" s="128" t="n"/>
      <c r="AZ36" s="4594" t="n"/>
      <c r="BA36" s="1231" t="n"/>
      <c r="BB36" s="1231" t="n"/>
      <c r="BC36" s="1807" t="n"/>
      <c r="BD36" s="4595" t="n"/>
      <c r="BE36" s="4596" t="n"/>
      <c r="BF36" s="1170" t="n"/>
      <c r="BG36" s="131" t="n"/>
      <c r="BH36" s="132" t="n"/>
      <c r="BI36" s="1777" t="n"/>
      <c r="BJ36" s="32" t="n"/>
      <c r="BK36" s="32" t="n"/>
      <c r="BL36" s="32" t="n"/>
      <c r="BM36" s="32" t="n"/>
      <c r="BN36" s="32" t="n"/>
      <c r="BO36" s="32" t="n"/>
      <c r="BP36" s="32" t="n"/>
      <c r="BQ36" s="32" t="n"/>
      <c r="BR36" s="32" t="n"/>
      <c r="BS36" s="32" t="n"/>
      <c r="BT36" s="32" t="n"/>
      <c r="BU36" s="32" t="n"/>
      <c r="BV36" s="32" t="n"/>
      <c r="BW36" s="32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  <c r="CK36" s="1" t="n"/>
      <c r="CL36" s="1" t="n"/>
      <c r="CM36" s="1" t="n"/>
      <c r="CN36" s="1" t="n"/>
      <c r="CO36" s="1" t="n"/>
      <c r="CP36" s="1" t="n"/>
      <c r="CQ36" s="1" t="n"/>
      <c r="CR36" s="1" t="n"/>
      <c r="CS36" s="1" t="n"/>
      <c r="CT36" s="1" t="n"/>
      <c r="CU36" s="1" t="n"/>
      <c r="CV36" s="1" t="n"/>
      <c r="CW36" s="1" t="n"/>
      <c r="CX36" s="1" t="n"/>
      <c r="CY36" s="1" t="n"/>
      <c r="CZ36" s="1" t="n"/>
      <c r="DA36" s="1" t="n"/>
      <c r="DB36" s="1" t="n"/>
      <c r="DC36" s="1" t="n"/>
      <c r="DD36" s="1" t="n"/>
      <c r="DE36" s="1" t="n"/>
      <c r="DF36" s="1" t="n"/>
      <c r="DG36" s="1" t="n"/>
      <c r="DH36" s="1" t="n"/>
      <c r="DI36" s="1" t="n"/>
      <c r="DJ36" s="1" t="n"/>
      <c r="DK36" s="1" t="n"/>
      <c r="DL36" s="1" t="n"/>
      <c r="DM36" s="1" t="n"/>
      <c r="DN36" s="1" t="n"/>
      <c r="DO36" s="1" t="n"/>
      <c r="DP36" s="1" t="n"/>
      <c r="DQ36" s="1" t="n"/>
      <c r="DR36" s="1" t="n"/>
      <c r="DS36" s="1" t="n"/>
    </row>
    <row r="37">
      <c r="A37" s="1769" t="inlineStr">
        <is>
          <t>1.2.1</t>
        </is>
      </c>
      <c r="B37" s="1770" t="n"/>
      <c r="C37" s="4598" t="inlineStr">
        <is>
          <t>Лесоводство в условиях природных и антропогенных аномалий</t>
        </is>
      </c>
      <c r="D37" s="131" t="n"/>
      <c r="E37" s="131" t="n"/>
      <c r="F37" s="131" t="n"/>
      <c r="G37" s="131" t="n"/>
      <c r="H37" s="131" t="n"/>
      <c r="I37" s="131" t="n"/>
      <c r="J37" s="131" t="n"/>
      <c r="K37" s="131" t="n"/>
      <c r="L37" s="131" t="n"/>
      <c r="M37" s="131" t="n"/>
      <c r="N37" s="131" t="n"/>
      <c r="O37" s="131" t="n"/>
      <c r="P37" s="131" t="n"/>
      <c r="Q37" s="131" t="n"/>
      <c r="R37" s="131" t="n"/>
      <c r="S37" s="131" t="n"/>
      <c r="T37" s="131" t="n"/>
      <c r="U37" s="131" t="n"/>
      <c r="V37" s="131" t="n"/>
      <c r="W37" s="132" t="n"/>
      <c r="X37" s="1771" t="n">
        <v>1</v>
      </c>
      <c r="Y37" s="1770" t="n"/>
      <c r="Z37" s="182" t="n"/>
      <c r="AA37" s="175" t="n"/>
      <c r="AB37" s="1796">
        <f>AN37+AT37+AZ37</f>
        <v/>
      </c>
      <c r="AC37" s="128" t="n"/>
      <c r="AD37" s="93">
        <f>AF37+AH37+AJ37+AL37</f>
        <v/>
      </c>
      <c r="AE37" s="128" t="n"/>
      <c r="AF37" s="181" t="n">
        <v>30</v>
      </c>
      <c r="AG37" s="128" t="n"/>
      <c r="AH37" s="95" t="n"/>
      <c r="AI37" s="128" t="n"/>
      <c r="AJ37" s="93" t="n">
        <v>30</v>
      </c>
      <c r="AK37" s="128" t="n"/>
      <c r="AL37" s="95" t="n"/>
      <c r="AM37" s="128" t="n"/>
      <c r="AN37" s="188">
        <f>AR37*36</f>
        <v/>
      </c>
      <c r="AO37" s="128" t="n"/>
      <c r="AP37" s="93">
        <f>AD37</f>
        <v/>
      </c>
      <c r="AQ37" s="128" t="n"/>
      <c r="AR37" s="93" t="n">
        <v>3</v>
      </c>
      <c r="AS37" s="128" t="n"/>
      <c r="AT37" s="95" t="n"/>
      <c r="AU37" s="128" t="n"/>
      <c r="AV37" s="95" t="n"/>
      <c r="AW37" s="128" t="n"/>
      <c r="AX37" s="95" t="n"/>
      <c r="AY37" s="128" t="n"/>
      <c r="AZ37" s="802" t="n"/>
      <c r="BA37" s="804" t="n"/>
      <c r="BB37" s="804" t="n"/>
      <c r="BC37" s="2485" t="n"/>
      <c r="BD37" s="4599" t="n"/>
      <c r="BE37" s="4600" t="n"/>
      <c r="BF37" s="261" t="inlineStr">
        <is>
          <t>УПК-3</t>
        </is>
      </c>
      <c r="BG37" s="131" t="n"/>
      <c r="BH37" s="132" t="n"/>
      <c r="BI37" s="1070" t="inlineStr">
        <is>
          <t>ЛВ</t>
        </is>
      </c>
      <c r="BJ37" s="32" t="n"/>
      <c r="BK37" s="32" t="n"/>
      <c r="BL37" s="32" t="n"/>
      <c r="BM37" s="32" t="n"/>
      <c r="BN37" s="32" t="n"/>
      <c r="BO37" s="32" t="n"/>
      <c r="BP37" s="32" t="n"/>
      <c r="BQ37" s="32" t="n"/>
      <c r="BR37" s="32" t="n"/>
      <c r="BS37" s="32" t="n"/>
      <c r="BT37" s="32" t="n"/>
      <c r="BU37" s="32" t="n"/>
      <c r="BV37" s="32" t="n"/>
      <c r="BW37" s="32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  <c r="CK37" s="1" t="n"/>
      <c r="CL37" s="1" t="n"/>
      <c r="CM37" s="1" t="n"/>
      <c r="CN37" s="1" t="n"/>
      <c r="CO37" s="1" t="n"/>
      <c r="CP37" s="1" t="n"/>
      <c r="CQ37" s="1" t="n"/>
      <c r="CR37" s="1" t="n"/>
      <c r="CS37" s="1" t="n"/>
      <c r="CT37" s="1" t="n"/>
      <c r="CU37" s="1" t="n"/>
      <c r="CV37" s="1" t="n"/>
      <c r="CW37" s="1" t="n"/>
      <c r="CX37" s="1" t="n"/>
      <c r="CY37" s="1" t="n"/>
      <c r="CZ37" s="1" t="n"/>
      <c r="DA37" s="1" t="n"/>
      <c r="DB37" s="1" t="n"/>
      <c r="DC37" s="1" t="n"/>
      <c r="DD37" s="1" t="n"/>
      <c r="DE37" s="1" t="n"/>
      <c r="DF37" s="1" t="n"/>
      <c r="DG37" s="1" t="n"/>
      <c r="DH37" s="1" t="n"/>
      <c r="DI37" s="1" t="n"/>
      <c r="DJ37" s="1" t="n"/>
      <c r="DK37" s="1" t="n"/>
      <c r="DL37" s="1" t="n"/>
      <c r="DM37" s="1" t="n"/>
      <c r="DN37" s="1" t="n"/>
      <c r="DO37" s="1" t="n"/>
      <c r="DP37" s="1" t="n"/>
      <c r="DQ37" s="1" t="n"/>
      <c r="DR37" s="1" t="n"/>
      <c r="DS37" s="1" t="n"/>
    </row>
    <row r="38">
      <c r="A38" s="1769" t="inlineStr">
        <is>
          <t>1.2.2</t>
        </is>
      </c>
      <c r="B38" s="1770" t="n"/>
      <c r="C38" s="4593" t="inlineStr">
        <is>
          <t>Инновационные системы и методы лесовосстановления</t>
        </is>
      </c>
      <c r="D38" s="131" t="n"/>
      <c r="E38" s="131" t="n"/>
      <c r="F38" s="131" t="n"/>
      <c r="G38" s="131" t="n"/>
      <c r="H38" s="131" t="n"/>
      <c r="I38" s="131" t="n"/>
      <c r="J38" s="131" t="n"/>
      <c r="K38" s="131" t="n"/>
      <c r="L38" s="131" t="n"/>
      <c r="M38" s="131" t="n"/>
      <c r="N38" s="131" t="n"/>
      <c r="O38" s="131" t="n"/>
      <c r="P38" s="131" t="n"/>
      <c r="Q38" s="131" t="n"/>
      <c r="R38" s="131" t="n"/>
      <c r="S38" s="131" t="n"/>
      <c r="T38" s="131" t="n"/>
      <c r="U38" s="131" t="n"/>
      <c r="V38" s="131" t="n"/>
      <c r="W38" s="132" t="n"/>
      <c r="X38" s="1771" t="n"/>
      <c r="Y38" s="1770" t="n"/>
      <c r="Z38" s="182" t="n">
        <v>1</v>
      </c>
      <c r="AA38" s="175" t="n"/>
      <c r="AB38" s="1796">
        <f>AN38+AT38+AZ38</f>
        <v/>
      </c>
      <c r="AC38" s="128" t="n"/>
      <c r="AD38" s="93">
        <f>AF38+AH38+AJ38+AL38</f>
        <v/>
      </c>
      <c r="AE38" s="128" t="n"/>
      <c r="AF38" s="181" t="n">
        <v>36</v>
      </c>
      <c r="AG38" s="128" t="n"/>
      <c r="AH38" s="93" t="n"/>
      <c r="AI38" s="128" t="n"/>
      <c r="AJ38" s="93" t="n">
        <v>18</v>
      </c>
      <c r="AK38" s="128" t="n"/>
      <c r="AL38" s="93" t="n"/>
      <c r="AM38" s="128" t="n"/>
      <c r="AN38" s="188">
        <f>AR38*36</f>
        <v/>
      </c>
      <c r="AO38" s="128" t="n"/>
      <c r="AP38" s="93">
        <f>AD38</f>
        <v/>
      </c>
      <c r="AQ38" s="128" t="n"/>
      <c r="AR38" s="93" t="n">
        <v>3</v>
      </c>
      <c r="AS38" s="128" t="n"/>
      <c r="AT38" s="93" t="n"/>
      <c r="AU38" s="128" t="n"/>
      <c r="AV38" s="93" t="n"/>
      <c r="AW38" s="128" t="n"/>
      <c r="AX38" s="93" t="n"/>
      <c r="AY38" s="128" t="n"/>
      <c r="AZ38" s="4594" t="n"/>
      <c r="BA38" s="1231" t="n"/>
      <c r="BB38" s="1231" t="n"/>
      <c r="BC38" s="1807" t="n"/>
      <c r="BD38" s="4595" t="n"/>
      <c r="BE38" s="4596" t="n"/>
      <c r="BF38" s="261" t="inlineStr">
        <is>
          <t>УПК-4</t>
        </is>
      </c>
      <c r="BG38" s="131" t="n"/>
      <c r="BH38" s="132" t="n"/>
      <c r="BI38" s="1070" t="inlineStr">
        <is>
          <t>ЛКиП</t>
        </is>
      </c>
      <c r="BJ38" s="243" t="n"/>
      <c r="BK38" s="243" t="n"/>
      <c r="BL38" s="243" t="n"/>
      <c r="BM38" s="243" t="n"/>
      <c r="BN38" s="243" t="n"/>
      <c r="BO38" s="243" t="n"/>
      <c r="BP38" s="243" t="n"/>
      <c r="BQ38" s="243" t="n"/>
      <c r="BR38" s="243" t="n"/>
      <c r="BS38" s="243" t="n"/>
      <c r="BT38" s="243" t="n"/>
      <c r="BU38" s="243" t="n"/>
      <c r="BV38" s="243" t="n"/>
      <c r="BW38" s="243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  <c r="CP38" s="1" t="n"/>
      <c r="CQ38" s="1" t="n"/>
      <c r="CR38" s="1" t="n"/>
      <c r="CS38" s="1" t="n"/>
      <c r="CT38" s="1" t="n"/>
      <c r="CU38" s="1" t="n"/>
      <c r="CV38" s="1" t="n"/>
      <c r="CW38" s="1" t="n"/>
      <c r="CX38" s="1" t="n"/>
      <c r="CY38" s="1" t="n"/>
      <c r="CZ38" s="1" t="n"/>
      <c r="DA38" s="1" t="n"/>
      <c r="DB38" s="1" t="n"/>
      <c r="DC38" s="1" t="n"/>
      <c r="DD38" s="1" t="n"/>
      <c r="DE38" s="1" t="n"/>
      <c r="DF38" s="1" t="n"/>
      <c r="DG38" s="1" t="n"/>
      <c r="DH38" s="1" t="n"/>
      <c r="DI38" s="1" t="n"/>
      <c r="DJ38" s="1" t="n"/>
      <c r="DK38" s="1" t="n"/>
      <c r="DL38" s="1" t="n"/>
      <c r="DM38" s="1" t="n"/>
      <c r="DN38" s="1" t="n"/>
      <c r="DO38" s="1" t="n"/>
      <c r="DP38" s="1" t="n"/>
      <c r="DQ38" s="1" t="n"/>
      <c r="DR38" s="1" t="n"/>
      <c r="DS38" s="1" t="n"/>
    </row>
    <row r="39">
      <c r="A39" s="1769" t="inlineStr">
        <is>
          <t>1.2.3</t>
        </is>
      </c>
      <c r="B39" s="1770" t="n"/>
      <c r="C39" s="4593" t="inlineStr">
        <is>
          <t xml:space="preserve">Туристско-рекреационное пользование лесов </t>
        </is>
      </c>
      <c r="D39" s="131" t="n"/>
      <c r="E39" s="131" t="n"/>
      <c r="F39" s="131" t="n"/>
      <c r="G39" s="131" t="n"/>
      <c r="H39" s="131" t="n"/>
      <c r="I39" s="131" t="n"/>
      <c r="J39" s="131" t="n"/>
      <c r="K39" s="131" t="n"/>
      <c r="L39" s="131" t="n"/>
      <c r="M39" s="131" t="n"/>
      <c r="N39" s="131" t="n"/>
      <c r="O39" s="131" t="n"/>
      <c r="P39" s="131" t="n"/>
      <c r="Q39" s="131" t="n"/>
      <c r="R39" s="131" t="n"/>
      <c r="S39" s="131" t="n"/>
      <c r="T39" s="131" t="n"/>
      <c r="U39" s="131" t="n"/>
      <c r="V39" s="131" t="n"/>
      <c r="W39" s="132" t="n"/>
      <c r="X39" s="1771" t="n"/>
      <c r="Y39" s="1770" t="n"/>
      <c r="Z39" s="182" t="n">
        <v>1</v>
      </c>
      <c r="AA39" s="175" t="n"/>
      <c r="AB39" s="1796">
        <f>AN39+AT39+AZ39</f>
        <v/>
      </c>
      <c r="AC39" s="128" t="n"/>
      <c r="AD39" s="93">
        <f>AF39+AH39+AJ39+AL39</f>
        <v/>
      </c>
      <c r="AE39" s="128" t="n"/>
      <c r="AF39" s="181" t="n">
        <v>36</v>
      </c>
      <c r="AG39" s="128" t="n"/>
      <c r="AH39" s="93" t="n"/>
      <c r="AI39" s="128" t="n"/>
      <c r="AJ39" s="93" t="n">
        <v>18</v>
      </c>
      <c r="AK39" s="128" t="n"/>
      <c r="AL39" s="93" t="n"/>
      <c r="AM39" s="128" t="n"/>
      <c r="AN39" s="188">
        <f>AR39*36</f>
        <v/>
      </c>
      <c r="AO39" s="128" t="n"/>
      <c r="AP39" s="93">
        <f>AD39</f>
        <v/>
      </c>
      <c r="AQ39" s="128" t="n"/>
      <c r="AR39" s="93" t="n">
        <v>3</v>
      </c>
      <c r="AS39" s="128" t="n"/>
      <c r="AT39" s="93" t="n"/>
      <c r="AU39" s="128" t="n"/>
      <c r="AV39" s="93" t="n"/>
      <c r="AW39" s="128" t="n"/>
      <c r="AX39" s="93" t="n"/>
      <c r="AY39" s="128" t="n"/>
      <c r="AZ39" s="4594" t="n"/>
      <c r="BA39" s="1231" t="n"/>
      <c r="BB39" s="1231" t="n"/>
      <c r="BC39" s="1807" t="n"/>
      <c r="BD39" s="4595" t="n"/>
      <c r="BE39" s="4596" t="n"/>
      <c r="BF39" s="261" t="inlineStr">
        <is>
          <t>УПК-5</t>
        </is>
      </c>
      <c r="BG39" s="131" t="n"/>
      <c r="BH39" s="132" t="n"/>
      <c r="BI39" s="1070" t="inlineStr">
        <is>
          <t>ТПиО</t>
        </is>
      </c>
      <c r="BJ39" s="243" t="n"/>
      <c r="BK39" s="243" t="n"/>
      <c r="BL39" s="243" t="n"/>
      <c r="BM39" s="243" t="n"/>
      <c r="BN39" s="243" t="n"/>
      <c r="BO39" s="243" t="n"/>
      <c r="BP39" s="243" t="n"/>
      <c r="BQ39" s="243" t="n"/>
      <c r="BR39" s="243" t="n"/>
      <c r="BS39" s="243" t="n"/>
      <c r="BT39" s="243" t="n"/>
      <c r="BU39" s="243" t="n"/>
      <c r="BV39" s="243" t="n"/>
      <c r="BW39" s="243" t="n"/>
      <c r="BX39" s="1" t="n"/>
      <c r="BY39" s="1" t="n"/>
      <c r="BZ39" s="1" t="n"/>
      <c r="CA39" s="1" t="n"/>
      <c r="CB39" s="1" t="n"/>
      <c r="CC39" s="1" t="n"/>
      <c r="CD39" s="1" t="n"/>
      <c r="CE39" s="1" t="n"/>
      <c r="CF39" s="1" t="n"/>
      <c r="CG39" s="1" t="n"/>
      <c r="CH39" s="1" t="n"/>
      <c r="CI39" s="1" t="n"/>
      <c r="CJ39" s="1" t="n"/>
      <c r="CK39" s="1" t="n"/>
      <c r="CL39" s="1" t="n"/>
      <c r="CM39" s="1" t="n"/>
      <c r="CN39" s="1" t="n"/>
      <c r="CO39" s="1" t="n"/>
      <c r="CP39" s="1" t="n"/>
      <c r="CQ39" s="1" t="n"/>
      <c r="CR39" s="1" t="n"/>
      <c r="CS39" s="1" t="n"/>
      <c r="CT39" s="1" t="n"/>
      <c r="CU39" s="1" t="n"/>
      <c r="CV39" s="1" t="n"/>
      <c r="CW39" s="1" t="n"/>
      <c r="CX39" s="1" t="n"/>
      <c r="CY39" s="1" t="n"/>
      <c r="CZ39" s="1" t="n"/>
      <c r="DA39" s="1" t="n"/>
      <c r="DB39" s="1" t="n"/>
      <c r="DC39" s="1" t="n"/>
      <c r="DD39" s="1" t="n"/>
      <c r="DE39" s="1" t="n"/>
      <c r="DF39" s="1" t="n"/>
      <c r="DG39" s="1" t="n"/>
      <c r="DH39" s="1" t="n"/>
      <c r="DI39" s="1" t="n"/>
      <c r="DJ39" s="1" t="n"/>
      <c r="DK39" s="1" t="n"/>
      <c r="DL39" s="1" t="n"/>
      <c r="DM39" s="1" t="n"/>
      <c r="DN39" s="1" t="n"/>
      <c r="DO39" s="1" t="n"/>
      <c r="DP39" s="1" t="n"/>
      <c r="DQ39" s="1" t="n"/>
      <c r="DR39" s="1" t="n"/>
      <c r="DS39" s="1" t="n"/>
    </row>
    <row r="40">
      <c r="A40" s="216" t="inlineStr">
        <is>
          <t>1.3</t>
        </is>
      </c>
      <c r="B40" s="175" t="n"/>
      <c r="C40" s="184" t="inlineStr">
        <is>
          <t>Модуль "Научно-исследовательская работа"</t>
        </is>
      </c>
      <c r="D40" s="131" t="n"/>
      <c r="E40" s="131" t="n"/>
      <c r="F40" s="131" t="n"/>
      <c r="G40" s="131" t="n"/>
      <c r="H40" s="131" t="n"/>
      <c r="I40" s="131" t="n"/>
      <c r="J40" s="131" t="n"/>
      <c r="K40" s="131" t="n"/>
      <c r="L40" s="131" t="n"/>
      <c r="M40" s="131" t="n"/>
      <c r="N40" s="131" t="n"/>
      <c r="O40" s="131" t="n"/>
      <c r="P40" s="131" t="n"/>
      <c r="Q40" s="131" t="n"/>
      <c r="R40" s="131" t="n"/>
      <c r="S40" s="131" t="n"/>
      <c r="T40" s="131" t="n"/>
      <c r="U40" s="131" t="n"/>
      <c r="V40" s="131" t="n"/>
      <c r="W40" s="132" t="n"/>
      <c r="X40" s="1771" t="n"/>
      <c r="Y40" s="1770" t="n"/>
      <c r="Z40" s="182" t="n"/>
      <c r="AA40" s="175" t="n"/>
      <c r="AB40" s="1824" t="n">
        <v>378</v>
      </c>
      <c r="AC40" s="128" t="n"/>
      <c r="AD40" s="95">
        <f>AF40+AH40+AJ40+AL40</f>
        <v/>
      </c>
      <c r="AE40" s="128" t="n"/>
      <c r="AF40" s="187">
        <f>AF42</f>
        <v/>
      </c>
      <c r="AG40" s="128" t="n"/>
      <c r="AH40" s="95">
        <f>AH42</f>
        <v/>
      </c>
      <c r="AI40" s="128" t="n"/>
      <c r="AJ40" s="95">
        <f>AJ42</f>
        <v/>
      </c>
      <c r="AK40" s="128" t="n"/>
      <c r="AL40" s="95">
        <f>AL42</f>
        <v/>
      </c>
      <c r="AM40" s="128" t="n"/>
      <c r="AN40" s="188">
        <f>AN41+AN42</f>
        <v/>
      </c>
      <c r="AO40" s="128" t="n"/>
      <c r="AP40" s="95">
        <f>AP41+AP42</f>
        <v/>
      </c>
      <c r="AQ40" s="128" t="n"/>
      <c r="AR40" s="95">
        <f>AR41+AR42</f>
        <v/>
      </c>
      <c r="AS40" s="128" t="n"/>
      <c r="AT40" s="95">
        <f>AT41+AT42</f>
        <v/>
      </c>
      <c r="AU40" s="128" t="n"/>
      <c r="AV40" s="95">
        <f>AV42</f>
        <v/>
      </c>
      <c r="AW40" s="128" t="n"/>
      <c r="AX40" s="95">
        <f>AX41+AX42</f>
        <v/>
      </c>
      <c r="AY40" s="128" t="n"/>
      <c r="AZ40" s="802">
        <f>AZ41+AZ42</f>
        <v/>
      </c>
      <c r="BA40" s="804">
        <f>BA42</f>
        <v/>
      </c>
      <c r="BB40" s="804">
        <f>BB41+BB42</f>
        <v/>
      </c>
      <c r="BC40" s="1807" t="n"/>
      <c r="BD40" s="4595" t="n"/>
      <c r="BE40" s="4596" t="n"/>
      <c r="BF40" s="1170" t="n"/>
      <c r="BG40" s="131" t="n"/>
      <c r="BH40" s="132" t="n"/>
      <c r="BI40" s="1070" t="n"/>
      <c r="BJ40" s="243" t="n"/>
      <c r="BK40" s="243" t="n"/>
      <c r="BL40" s="243" t="n"/>
      <c r="BM40" s="243" t="n"/>
      <c r="BN40" s="243" t="n"/>
      <c r="BO40" s="243" t="n"/>
      <c r="BP40" s="243" t="n"/>
      <c r="BQ40" s="243" t="n"/>
      <c r="BR40" s="243" t="n"/>
      <c r="BS40" s="243" t="n"/>
      <c r="BT40" s="243" t="n"/>
      <c r="BU40" s="243" t="n"/>
      <c r="BV40" s="243" t="n"/>
      <c r="BW40" s="243" t="n"/>
      <c r="BX40" s="1" t="n"/>
      <c r="BY40" s="1" t="n"/>
      <c r="BZ40" s="1" t="n"/>
      <c r="CA40" s="1" t="n"/>
      <c r="CB40" s="1" t="n"/>
      <c r="CC40" s="1" t="n"/>
      <c r="CD40" s="1" t="n"/>
      <c r="CE40" s="1" t="n"/>
      <c r="CF40" s="1" t="n"/>
      <c r="CG40" s="1" t="n"/>
      <c r="CH40" s="1" t="n"/>
      <c r="CI40" s="1" t="n"/>
      <c r="CJ40" s="1" t="n"/>
      <c r="CK40" s="1" t="n"/>
      <c r="CL40" s="1" t="n"/>
      <c r="CM40" s="1" t="n"/>
      <c r="CN40" s="1" t="n"/>
      <c r="CO40" s="1" t="n"/>
      <c r="CP40" s="1" t="n"/>
      <c r="CQ40" s="1" t="n"/>
      <c r="CR40" s="1" t="n"/>
      <c r="CS40" s="1" t="n"/>
      <c r="CT40" s="1" t="n"/>
      <c r="CU40" s="1" t="n"/>
      <c r="CV40" s="1" t="n"/>
      <c r="CW40" s="1" t="n"/>
      <c r="CX40" s="1" t="n"/>
      <c r="CY40" s="1" t="n"/>
      <c r="CZ40" s="1" t="n"/>
      <c r="DA40" s="1" t="n"/>
      <c r="DB40" s="1" t="n"/>
      <c r="DC40" s="1" t="n"/>
      <c r="DD40" s="1" t="n"/>
      <c r="DE40" s="1" t="n"/>
      <c r="DF40" s="1" t="n"/>
      <c r="DG40" s="1" t="n"/>
      <c r="DH40" s="1" t="n"/>
      <c r="DI40" s="1" t="n"/>
      <c r="DJ40" s="1" t="n"/>
      <c r="DK40" s="1" t="n"/>
      <c r="DL40" s="1" t="n"/>
      <c r="DM40" s="1" t="n"/>
      <c r="DN40" s="1" t="n"/>
      <c r="DO40" s="1" t="n"/>
      <c r="DP40" s="1" t="n"/>
      <c r="DQ40" s="1" t="n"/>
      <c r="DR40" s="1" t="n"/>
      <c r="DS40" s="1" t="n"/>
    </row>
    <row r="41">
      <c r="A41" s="217" t="inlineStr">
        <is>
          <t>1.3.1</t>
        </is>
      </c>
      <c r="B41" s="175" t="n"/>
      <c r="C41" s="4593" t="inlineStr">
        <is>
          <t>Научно-исследовательский семинар</t>
        </is>
      </c>
      <c r="D41" s="131" t="n"/>
      <c r="E41" s="131" t="n"/>
      <c r="F41" s="131" t="n"/>
      <c r="G41" s="131" t="n"/>
      <c r="H41" s="131" t="n"/>
      <c r="I41" s="131" t="n"/>
      <c r="J41" s="131" t="n"/>
      <c r="K41" s="131" t="n"/>
      <c r="L41" s="131" t="n"/>
      <c r="M41" s="131" t="n"/>
      <c r="N41" s="131" t="n"/>
      <c r="O41" s="131" t="n"/>
      <c r="P41" s="131" t="n"/>
      <c r="Q41" s="131" t="n"/>
      <c r="R41" s="131" t="n"/>
      <c r="S41" s="131" t="n"/>
      <c r="T41" s="131" t="n"/>
      <c r="U41" s="131" t="n"/>
      <c r="V41" s="131" t="n"/>
      <c r="W41" s="132" t="n"/>
      <c r="X41" s="182" t="n"/>
      <c r="Y41" s="175" t="n"/>
      <c r="Z41" s="182" t="inlineStr">
        <is>
          <t>1,2,3</t>
        </is>
      </c>
      <c r="AA41" s="175" t="n"/>
      <c r="AB41" s="1796" t="n">
        <v>270</v>
      </c>
      <c r="AC41" s="128" t="n"/>
      <c r="AD41" s="93" t="n"/>
      <c r="AE41" s="128" t="n"/>
      <c r="AF41" s="187" t="n"/>
      <c r="AG41" s="128" t="n"/>
      <c r="AH41" s="95" t="n"/>
      <c r="AI41" s="128" t="n"/>
      <c r="AJ41" s="95" t="n"/>
      <c r="AK41" s="128" t="n"/>
      <c r="AL41" s="95" t="n"/>
      <c r="AM41" s="128" t="n"/>
      <c r="AN41" s="177" t="n">
        <v>90</v>
      </c>
      <c r="AO41" s="128" t="n"/>
      <c r="AP41" s="93">
        <f>AD41</f>
        <v/>
      </c>
      <c r="AQ41" s="128" t="n"/>
      <c r="AR41" s="93" t="n">
        <v>3</v>
      </c>
      <c r="AS41" s="128" t="n"/>
      <c r="AT41" s="93" t="n">
        <v>90</v>
      </c>
      <c r="AU41" s="128" t="n"/>
      <c r="AV41" s="95" t="n"/>
      <c r="AW41" s="128" t="n"/>
      <c r="AX41" s="93" t="n">
        <v>3</v>
      </c>
      <c r="AY41" s="128" t="n"/>
      <c r="AZ41" s="4601" t="n">
        <v>90</v>
      </c>
      <c r="BA41" s="4602" t="n"/>
      <c r="BB41" s="1231" t="n">
        <v>3</v>
      </c>
      <c r="BC41" s="4603" t="n"/>
      <c r="BD41" s="4604" t="n"/>
      <c r="BE41" s="4605" t="n"/>
      <c r="BF41" s="746" t="inlineStr">
        <is>
          <t>УК-1,4,5,6</t>
        </is>
      </c>
      <c r="BG41" s="131" t="n"/>
      <c r="BH41" s="132" t="n"/>
      <c r="BI41" s="4606" t="inlineStr">
        <is>
          <t>ЛВ, ЛУ, ЛКиП, ЛзиД, ТПиО</t>
        </is>
      </c>
      <c r="BJ41" s="243" t="n"/>
      <c r="BK41" s="243" t="n"/>
      <c r="BL41" s="243" t="n"/>
      <c r="BM41" s="243" t="n"/>
      <c r="BN41" s="243" t="n"/>
      <c r="BO41" s="243" t="n"/>
      <c r="BP41" s="243" t="n"/>
      <c r="BQ41" s="243" t="n"/>
      <c r="BR41" s="243" t="n"/>
      <c r="BS41" s="243" t="n"/>
      <c r="BT41" s="243" t="n"/>
      <c r="BU41" s="243" t="n"/>
      <c r="BV41" s="243" t="n"/>
      <c r="BW41" s="243" t="n"/>
      <c r="BX41" s="1" t="n"/>
      <c r="BY41" s="1" t="n"/>
      <c r="BZ41" s="1" t="n"/>
      <c r="CA41" s="1" t="n"/>
      <c r="CB41" s="1" t="n"/>
      <c r="CC41" s="1" t="n"/>
      <c r="CD41" s="1" t="n"/>
      <c r="CE41" s="1" t="n"/>
      <c r="CF41" s="1" t="n"/>
      <c r="CG41" s="1" t="n"/>
      <c r="CH41" s="1" t="n"/>
      <c r="CI41" s="1" t="n"/>
      <c r="CJ41" s="1" t="n"/>
      <c r="CK41" s="1" t="n"/>
      <c r="CL41" s="1" t="n"/>
      <c r="CM41" s="1" t="n"/>
      <c r="CN41" s="1" t="n"/>
      <c r="CO41" s="1" t="n"/>
      <c r="CP41" s="1" t="n"/>
      <c r="CQ41" s="1" t="n"/>
      <c r="CR41" s="1" t="n"/>
      <c r="CS41" s="1" t="n"/>
      <c r="CT41" s="1" t="n"/>
      <c r="CU41" s="1" t="n"/>
      <c r="CV41" s="1" t="n"/>
      <c r="CW41" s="1" t="n"/>
      <c r="CX41" s="1" t="n"/>
      <c r="CY41" s="1" t="n"/>
      <c r="CZ41" s="1" t="n"/>
      <c r="DA41" s="1" t="n"/>
      <c r="DB41" s="1" t="n"/>
      <c r="DC41" s="1" t="n"/>
      <c r="DD41" s="1" t="n"/>
      <c r="DE41" s="1" t="n"/>
      <c r="DF41" s="1" t="n"/>
      <c r="DG41" s="1" t="n"/>
      <c r="DH41" s="1" t="n"/>
      <c r="DI41" s="1" t="n"/>
      <c r="DJ41" s="1" t="n"/>
      <c r="DK41" s="1" t="n"/>
      <c r="DL41" s="1" t="n"/>
      <c r="DM41" s="1" t="n"/>
      <c r="DN41" s="1" t="n"/>
      <c r="DO41" s="1" t="n"/>
      <c r="DP41" s="1" t="n"/>
      <c r="DQ41" s="1" t="n"/>
      <c r="DR41" s="1" t="n"/>
      <c r="DS41" s="1" t="n"/>
    </row>
    <row r="42">
      <c r="A42" s="4607" t="inlineStr">
        <is>
          <t>1.3.2</t>
        </is>
      </c>
      <c r="B42" s="4608" t="n"/>
      <c r="C42" s="4609" t="inlineStr">
        <is>
          <t>Информационные технологии в науке и производстве</t>
        </is>
      </c>
      <c r="D42" s="194" t="n"/>
      <c r="E42" s="194" t="n"/>
      <c r="F42" s="194" t="n"/>
      <c r="G42" s="194" t="n"/>
      <c r="H42" s="194" t="n"/>
      <c r="I42" s="194" t="n"/>
      <c r="J42" s="194" t="n"/>
      <c r="K42" s="194" t="n"/>
      <c r="L42" s="194" t="n"/>
      <c r="M42" s="194" t="n"/>
      <c r="N42" s="194" t="n"/>
      <c r="O42" s="194" t="n"/>
      <c r="P42" s="194" t="n"/>
      <c r="Q42" s="194" t="n"/>
      <c r="R42" s="194" t="n"/>
      <c r="S42" s="194" t="n"/>
      <c r="T42" s="194" t="n"/>
      <c r="U42" s="194" t="n"/>
      <c r="V42" s="194" t="n"/>
      <c r="W42" s="195" t="n"/>
      <c r="X42" s="3274" t="n"/>
      <c r="Y42" s="1809" t="n"/>
      <c r="Z42" s="229" t="n">
        <v>1</v>
      </c>
      <c r="AA42" s="203" t="n"/>
      <c r="AB42" s="3159">
        <f>AR42*36</f>
        <v/>
      </c>
      <c r="AC42" s="144" t="n"/>
      <c r="AD42" s="228">
        <f>AF42+AH42+AJ42+AL42</f>
        <v/>
      </c>
      <c r="AE42" s="144" t="n"/>
      <c r="AF42" s="1637" t="n">
        <v>24</v>
      </c>
      <c r="AG42" s="144" t="n"/>
      <c r="AH42" s="228" t="n">
        <v>28</v>
      </c>
      <c r="AI42" s="144" t="n"/>
      <c r="AJ42" s="228" t="n"/>
      <c r="AK42" s="144" t="n"/>
      <c r="AL42" s="228" t="n"/>
      <c r="AM42" s="144" t="n"/>
      <c r="AN42" s="227">
        <f>AR42*36</f>
        <v/>
      </c>
      <c r="AO42" s="144" t="n"/>
      <c r="AP42" s="228">
        <f>AD42</f>
        <v/>
      </c>
      <c r="AQ42" s="144" t="n"/>
      <c r="AR42" s="228" t="n">
        <v>3</v>
      </c>
      <c r="AS42" s="144" t="n"/>
      <c r="AT42" s="228" t="n"/>
      <c r="AU42" s="144" t="n"/>
      <c r="AV42" s="228" t="n"/>
      <c r="AW42" s="144" t="n"/>
      <c r="AX42" s="228" t="n"/>
      <c r="AY42" s="144" t="n"/>
      <c r="AZ42" s="143" t="n"/>
      <c r="BA42" s="145" t="n"/>
      <c r="BB42" s="145" t="n"/>
      <c r="BC42" s="2492" t="n"/>
      <c r="BD42" s="4610" t="n"/>
      <c r="BE42" s="4611" t="n"/>
      <c r="BF42" s="1193" t="inlineStr">
        <is>
          <t>УК-2,5-7,   УПК-6</t>
        </is>
      </c>
      <c r="BG42" s="194" t="n"/>
      <c r="BH42" s="195" t="n"/>
      <c r="BI42" s="1070" t="inlineStr">
        <is>
          <t>АППиЭ</t>
        </is>
      </c>
      <c r="BJ42" s="243" t="n"/>
      <c r="BK42" s="243" t="n"/>
      <c r="BL42" s="1" t="n"/>
      <c r="BM42" s="1" t="n"/>
      <c r="BN42" s="1" t="n"/>
      <c r="BO42" s="1" t="n"/>
      <c r="BP42" s="1" t="n"/>
      <c r="BQ42" s="1" t="n"/>
      <c r="BR42" s="1" t="n"/>
      <c r="BS42" s="1" t="n"/>
      <c r="BT42" s="1" t="n"/>
      <c r="BU42" s="1" t="n"/>
      <c r="BV42" s="1" t="n"/>
      <c r="BW42" s="1" t="n"/>
      <c r="BX42" s="1" t="n"/>
      <c r="BY42" s="1" t="n"/>
      <c r="BZ42" s="1" t="n"/>
      <c r="CA42" s="1" t="n"/>
      <c r="CB42" s="1" t="n"/>
      <c r="CC42" s="1" t="n"/>
      <c r="CD42" s="1" t="n"/>
      <c r="CE42" s="1" t="n"/>
      <c r="CF42" s="1" t="n"/>
      <c r="CG42" s="1" t="n"/>
      <c r="CH42" s="1" t="n"/>
      <c r="CI42" s="1" t="n"/>
      <c r="CJ42" s="1" t="n"/>
      <c r="CK42" s="1" t="n"/>
      <c r="CL42" s="1" t="n"/>
      <c r="CM42" s="1" t="n"/>
      <c r="CN42" s="1" t="n"/>
      <c r="CO42" s="1" t="n"/>
      <c r="CP42" s="1" t="n"/>
      <c r="CQ42" s="1" t="n"/>
      <c r="CR42" s="1" t="n"/>
      <c r="CS42" s="1" t="n"/>
      <c r="CT42" s="1" t="n"/>
      <c r="CU42" s="1" t="n"/>
      <c r="CV42" s="1" t="n"/>
      <c r="CW42" s="1" t="n"/>
      <c r="CX42" s="1" t="n"/>
      <c r="CY42" s="1" t="n"/>
      <c r="CZ42" s="1" t="n"/>
      <c r="DA42" s="1" t="n"/>
      <c r="DB42" s="1" t="n"/>
      <c r="DC42" s="1" t="n"/>
      <c r="DD42" s="1" t="n"/>
      <c r="DE42" s="1" t="n"/>
      <c r="DF42" s="1" t="n"/>
      <c r="DG42" s="1" t="n"/>
      <c r="DH42" s="1" t="n"/>
      <c r="DI42" s="1" t="n"/>
      <c r="DJ42" s="1" t="n"/>
      <c r="DK42" s="1" t="n"/>
      <c r="DL42" s="1" t="n"/>
      <c r="DM42" s="1" t="n"/>
      <c r="DN42" s="1" t="n"/>
      <c r="DO42" s="1" t="n"/>
      <c r="DP42" s="1" t="n"/>
      <c r="DQ42" s="1" t="n"/>
      <c r="DR42" s="1" t="n"/>
      <c r="DS42" s="1" t="n"/>
    </row>
    <row r="43">
      <c r="A43" s="1751" t="inlineStr">
        <is>
          <t>2</t>
        </is>
      </c>
      <c r="B43" s="1737" t="n"/>
      <c r="C43" s="379" t="inlineStr">
        <is>
          <t>Компонент учреждения образования</t>
        </is>
      </c>
      <c r="D43" s="108" t="n"/>
      <c r="E43" s="108" t="n"/>
      <c r="F43" s="108" t="n"/>
      <c r="G43" s="108" t="n"/>
      <c r="H43" s="108" t="n"/>
      <c r="I43" s="108" t="n"/>
      <c r="J43" s="108" t="n"/>
      <c r="K43" s="108" t="n"/>
      <c r="L43" s="108" t="n"/>
      <c r="M43" s="108" t="n"/>
      <c r="N43" s="108" t="n"/>
      <c r="O43" s="108" t="n"/>
      <c r="P43" s="108" t="n"/>
      <c r="Q43" s="108" t="n"/>
      <c r="R43" s="108" t="n"/>
      <c r="S43" s="108" t="n"/>
      <c r="T43" s="108" t="n"/>
      <c r="U43" s="108" t="n"/>
      <c r="V43" s="108" t="n"/>
      <c r="W43" s="148" t="n"/>
      <c r="X43" s="1752" t="n"/>
      <c r="Y43" s="1753" t="n"/>
      <c r="Z43" s="1754" t="n"/>
      <c r="AA43" s="1754" t="n"/>
      <c r="AB43" s="1759">
        <f>AB44+AB45+AB48+AB51+AB54+AB57+AB60</f>
        <v/>
      </c>
      <c r="AC43" s="109" t="n"/>
      <c r="AD43" s="1758">
        <f>AD44+AD45+AD48+AD51+AD54+AD57+AD60</f>
        <v/>
      </c>
      <c r="AE43" s="109" t="n"/>
      <c r="AF43" s="1757">
        <f>AF44+AF45+AF48+AF51+AF54+AF57+AF60</f>
        <v/>
      </c>
      <c r="AG43" s="109" t="n"/>
      <c r="AH43" s="1758">
        <f>AH44+AH45+AH48+AH51+AH54+AH57+AH60</f>
        <v/>
      </c>
      <c r="AI43" s="109" t="n"/>
      <c r="AJ43" s="1758">
        <f>AJ44+AJ45+AJ48+AJ51+AJ54+AJ57+AJ60</f>
        <v/>
      </c>
      <c r="AK43" s="109" t="n"/>
      <c r="AL43" s="1758">
        <f>AL44+AL45+AL48+AL51+AL54+AL57+AL60</f>
        <v/>
      </c>
      <c r="AM43" s="109" t="n"/>
      <c r="AN43" s="1759">
        <f>AN44+AN45+AN48+AN51+AN54+AN57+AN60</f>
        <v/>
      </c>
      <c r="AO43" s="109" t="n"/>
      <c r="AP43" s="1758">
        <f>AP44+AP45+AP48+AP51+AP54+AP57+AP60</f>
        <v/>
      </c>
      <c r="AQ43" s="109" t="n"/>
      <c r="AR43" s="1758">
        <f>AR44+AR45+AR48+AR51+AR54+AR57+AR60</f>
        <v/>
      </c>
      <c r="AS43" s="109" t="n"/>
      <c r="AT43" s="1758">
        <f>AT44+AT45+AT48+AT51+AT54+AT57+AT60</f>
        <v/>
      </c>
      <c r="AU43" s="109" t="n"/>
      <c r="AV43" s="1758">
        <f>AV44+AV45+AV48+AV51+AV54+AV57+AV60</f>
        <v/>
      </c>
      <c r="AW43" s="109" t="n"/>
      <c r="AX43" s="1758">
        <f>AX44+AX45+AX48+AX51+AX54+AX57+AX60</f>
        <v/>
      </c>
      <c r="AY43" s="109" t="n"/>
      <c r="AZ43" s="4612">
        <f>AZ44+AZ45+AZ48+AZ51+AZ54+AZ57+AZ60</f>
        <v/>
      </c>
      <c r="BA43" s="4587">
        <f>BA44+BA45+BA48+BA51+BA54+BA57+BA60</f>
        <v/>
      </c>
      <c r="BB43" s="4587">
        <f>BB44+BB45+BB48+BB51+BB54+BB57+BB60</f>
        <v/>
      </c>
      <c r="BC43" s="2497" t="n"/>
      <c r="BD43" s="4588" t="n"/>
      <c r="BE43" s="4589" t="n"/>
      <c r="BF43" s="376" t="n"/>
      <c r="BG43" s="108" t="n"/>
      <c r="BH43" s="148" t="n"/>
      <c r="BI43" s="1070" t="n"/>
      <c r="BJ43" s="243" t="n"/>
      <c r="BK43" s="243" t="n"/>
      <c r="BL43" s="243" t="n"/>
      <c r="BM43" s="243" t="n"/>
      <c r="BN43" s="243" t="n"/>
      <c r="BO43" s="243" t="n"/>
      <c r="BP43" s="243" t="n"/>
      <c r="BQ43" s="243" t="n"/>
      <c r="BR43" s="243" t="n"/>
      <c r="BS43" s="243" t="n"/>
      <c r="BT43" s="243" t="n"/>
      <c r="BU43" s="243" t="n"/>
      <c r="BV43" s="243" t="n"/>
      <c r="BW43" s="243" t="n"/>
      <c r="BX43" s="243" t="n"/>
      <c r="BY43" s="243" t="n"/>
      <c r="BZ43" s="243" t="n"/>
      <c r="CA43" s="243" t="n"/>
      <c r="CB43" s="243" t="n"/>
      <c r="CC43" s="243" t="n"/>
      <c r="CD43" s="243" t="n"/>
      <c r="CE43" s="243" t="n"/>
      <c r="CF43" s="243" t="n"/>
      <c r="CG43" s="243" t="n"/>
      <c r="CH43" s="1" t="n"/>
      <c r="CI43" s="1" t="n"/>
      <c r="CJ43" s="1" t="n"/>
      <c r="CK43" s="1" t="n"/>
      <c r="CL43" s="1" t="n"/>
      <c r="CM43" s="1" t="n"/>
      <c r="CN43" s="1" t="n"/>
      <c r="CO43" s="1" t="n"/>
      <c r="CP43" s="1" t="n"/>
      <c r="CQ43" s="1" t="n"/>
      <c r="CR43" s="1" t="n"/>
      <c r="CS43" s="1" t="n"/>
      <c r="CT43" s="1" t="n"/>
      <c r="CU43" s="1" t="n"/>
      <c r="CV43" s="1" t="n"/>
      <c r="CW43" s="1" t="n"/>
      <c r="CX43" s="1" t="n"/>
      <c r="CY43" s="1" t="n"/>
      <c r="CZ43" s="1" t="n"/>
      <c r="DA43" s="1" t="n"/>
      <c r="DB43" s="1" t="n"/>
      <c r="DC43" s="1" t="n"/>
      <c r="DD43" s="1" t="n"/>
      <c r="DE43" s="1" t="n"/>
      <c r="DF43" s="1" t="n"/>
      <c r="DG43" s="1" t="n"/>
      <c r="DH43" s="1" t="n"/>
      <c r="DI43" s="1" t="n"/>
      <c r="DJ43" s="1" t="n"/>
      <c r="DK43" s="1" t="n"/>
      <c r="DL43" s="1" t="n"/>
      <c r="DM43" s="1" t="n"/>
      <c r="DN43" s="1" t="n"/>
      <c r="DO43" s="1" t="n"/>
      <c r="DP43" s="1" t="n"/>
      <c r="DQ43" s="1" t="n"/>
      <c r="DR43" s="1" t="n"/>
      <c r="DS43" s="1" t="n"/>
    </row>
    <row r="44">
      <c r="A44" s="720" t="inlineStr">
        <is>
          <t>2.1</t>
        </is>
      </c>
      <c r="B44" s="161" t="n"/>
      <c r="C44" s="620" t="inlineStr">
        <is>
          <t>Иностранный язык для делового и профессионального общения</t>
        </is>
      </c>
      <c r="D44" s="123" t="n"/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23" t="n"/>
      <c r="W44" s="161" t="n"/>
      <c r="X44" s="1763" t="n"/>
      <c r="Y44" s="1764" t="n"/>
      <c r="Z44" s="171" t="n">
        <v>1</v>
      </c>
      <c r="AA44" s="161" t="n"/>
      <c r="AB44" s="167">
        <f>AN44+AU44+AZ44+BC44</f>
        <v/>
      </c>
      <c r="AC44" s="124" t="n"/>
      <c r="AD44" s="170">
        <f>AF44+AH44+AJ44+AL44</f>
        <v/>
      </c>
      <c r="AE44" s="124" t="n"/>
      <c r="AF44" s="1768" t="n"/>
      <c r="AG44" s="124" t="n"/>
      <c r="AH44" s="232" t="n"/>
      <c r="AI44" s="124" t="n"/>
      <c r="AJ44" s="232" t="n">
        <v>52</v>
      </c>
      <c r="AK44" s="124" t="n"/>
      <c r="AL44" s="232" t="n"/>
      <c r="AM44" s="124" t="n"/>
      <c r="AN44" s="169">
        <f>AR44*36</f>
        <v/>
      </c>
      <c r="AO44" s="124" t="n"/>
      <c r="AP44" s="170">
        <f>AD44</f>
        <v/>
      </c>
      <c r="AQ44" s="124" t="n"/>
      <c r="AR44" s="170" t="n">
        <v>3</v>
      </c>
      <c r="AS44" s="124" t="n"/>
      <c r="AT44" s="170" t="n"/>
      <c r="AU44" s="124" t="n"/>
      <c r="AV44" s="170" t="n"/>
      <c r="AW44" s="124" t="n"/>
      <c r="AX44" s="170" t="n"/>
      <c r="AY44" s="124" t="n"/>
      <c r="AZ44" s="326" t="n"/>
      <c r="BA44" s="330" t="n"/>
      <c r="BB44" s="330" t="n"/>
      <c r="BC44" s="4613" t="n"/>
      <c r="BD44" s="4614" t="n"/>
      <c r="BE44" s="4615" t="n"/>
      <c r="BF44" s="171" t="inlineStr">
        <is>
          <t>УК-3</t>
        </is>
      </c>
      <c r="BG44" s="123" t="n"/>
      <c r="BH44" s="161" t="n"/>
      <c r="BI44" s="1070" t="inlineStr">
        <is>
          <t>МКиТП</t>
        </is>
      </c>
      <c r="BJ44" s="243" t="n"/>
      <c r="BK44" s="243" t="n"/>
      <c r="BL44" s="243" t="n"/>
      <c r="BM44" s="243" t="n"/>
      <c r="BN44" s="243" t="n"/>
      <c r="BO44" s="243" t="n"/>
      <c r="BP44" s="243" t="n"/>
      <c r="BQ44" s="243" t="n"/>
      <c r="BR44" s="243" t="n"/>
      <c r="BS44" s="243" t="n"/>
      <c r="BT44" s="243" t="n"/>
      <c r="BU44" s="243" t="n"/>
      <c r="BV44" s="243" t="n"/>
      <c r="BW44" s="243" t="n"/>
      <c r="BX44" s="243" t="n"/>
      <c r="BY44" s="243" t="n"/>
      <c r="BZ44" s="243" t="n"/>
      <c r="CA44" s="243" t="n"/>
      <c r="CB44" s="243" t="n"/>
      <c r="CC44" s="243" t="n"/>
      <c r="CD44" s="243" t="n"/>
      <c r="CE44" s="243" t="n"/>
      <c r="CF44" s="243" t="n"/>
      <c r="CG44" s="243" t="n"/>
      <c r="CH44" s="1" t="n"/>
      <c r="CI44" s="1" t="n"/>
      <c r="CJ44" s="1" t="n"/>
      <c r="CK44" s="1" t="n"/>
      <c r="CL44" s="1" t="n"/>
      <c r="CM44" s="1" t="n"/>
      <c r="CN44" s="1" t="n"/>
      <c r="CO44" s="1" t="n"/>
      <c r="CP44" s="1" t="n"/>
      <c r="CQ44" s="1" t="n"/>
      <c r="CR44" s="1" t="n"/>
      <c r="CS44" s="1" t="n"/>
      <c r="CT44" s="1" t="n"/>
      <c r="CU44" s="1" t="n"/>
      <c r="CV44" s="1" t="n"/>
      <c r="CW44" s="1" t="n"/>
      <c r="CX44" s="1" t="n"/>
      <c r="CY44" s="1" t="n"/>
      <c r="CZ44" s="1" t="n"/>
      <c r="DA44" s="1" t="n"/>
      <c r="DB44" s="1" t="n"/>
      <c r="DC44" s="1" t="n"/>
      <c r="DD44" s="1" t="n"/>
      <c r="DE44" s="1" t="n"/>
      <c r="DF44" s="1" t="n"/>
      <c r="DG44" s="1" t="n"/>
      <c r="DH44" s="1" t="n"/>
      <c r="DI44" s="1" t="n"/>
      <c r="DJ44" s="1" t="n"/>
      <c r="DK44" s="1" t="n"/>
      <c r="DL44" s="1" t="n"/>
      <c r="DM44" s="1" t="n"/>
      <c r="DN44" s="1" t="n"/>
      <c r="DO44" s="1" t="n"/>
      <c r="DP44" s="1" t="n"/>
      <c r="DQ44" s="1" t="n"/>
      <c r="DR44" s="1" t="n"/>
      <c r="DS44" s="1" t="n"/>
    </row>
    <row r="45">
      <c r="A45" s="4616" t="inlineStr">
        <is>
          <t>2.2</t>
        </is>
      </c>
      <c r="B45" s="4617" t="n"/>
      <c r="C45" s="4618" t="inlineStr">
        <is>
          <t>Модуль "Экология вредителей и болезней леса"</t>
        </is>
      </c>
      <c r="D45" s="131" t="n"/>
      <c r="E45" s="131" t="n"/>
      <c r="F45" s="131" t="n"/>
      <c r="G45" s="131" t="n"/>
      <c r="H45" s="131" t="n"/>
      <c r="I45" s="131" t="n"/>
      <c r="J45" s="131" t="n"/>
      <c r="K45" s="131" t="n"/>
      <c r="L45" s="131" t="n"/>
      <c r="M45" s="131" t="n"/>
      <c r="N45" s="131" t="n"/>
      <c r="O45" s="131" t="n"/>
      <c r="P45" s="131" t="n"/>
      <c r="Q45" s="131" t="n"/>
      <c r="R45" s="131" t="n"/>
      <c r="S45" s="131" t="n"/>
      <c r="T45" s="131" t="n"/>
      <c r="U45" s="131" t="n"/>
      <c r="V45" s="131" t="n"/>
      <c r="W45" s="132" t="n"/>
      <c r="X45" s="1771" t="n"/>
      <c r="Y45" s="1770" t="n"/>
      <c r="Z45" s="182" t="n"/>
      <c r="AA45" s="175" t="n"/>
      <c r="AB45" s="1824">
        <f>AB46+AB47</f>
        <v/>
      </c>
      <c r="AC45" s="128" t="n"/>
      <c r="AD45" s="95">
        <f>AD46+AD47</f>
        <v/>
      </c>
      <c r="AE45" s="128" t="n"/>
      <c r="AF45" s="187">
        <f>AF46+AF47</f>
        <v/>
      </c>
      <c r="AG45" s="128" t="n"/>
      <c r="AH45" s="95">
        <f>AH46+AH47</f>
        <v/>
      </c>
      <c r="AI45" s="128" t="n"/>
      <c r="AJ45" s="95">
        <f>AJ46+AJ47</f>
        <v/>
      </c>
      <c r="AK45" s="128" t="n"/>
      <c r="AL45" s="95">
        <f>AL46+AL47</f>
        <v/>
      </c>
      <c r="AM45" s="128" t="n"/>
      <c r="AN45" s="188">
        <f>AN46+AN47</f>
        <v/>
      </c>
      <c r="AO45" s="128" t="n"/>
      <c r="AP45" s="95">
        <f>AP46+AP47</f>
        <v/>
      </c>
      <c r="AQ45" s="128" t="n"/>
      <c r="AR45" s="95">
        <f>AR46+AR47</f>
        <v/>
      </c>
      <c r="AS45" s="128" t="n"/>
      <c r="AT45" s="95">
        <f>AT46+AT47</f>
        <v/>
      </c>
      <c r="AU45" s="128" t="n"/>
      <c r="AV45" s="95">
        <f>AV46+AV47</f>
        <v/>
      </c>
      <c r="AW45" s="128" t="n"/>
      <c r="AX45" s="95">
        <f>AX46+AX47</f>
        <v/>
      </c>
      <c r="AY45" s="128" t="n"/>
      <c r="AZ45" s="802" t="n">
        <v>108</v>
      </c>
      <c r="BA45" s="804">
        <f>BA46+BA47</f>
        <v/>
      </c>
      <c r="BB45" s="804" t="n">
        <v>3</v>
      </c>
      <c r="BC45" s="1807" t="n"/>
      <c r="BD45" s="4595" t="n"/>
      <c r="BE45" s="4596" t="n"/>
      <c r="BF45" s="261" t="n"/>
      <c r="BG45" s="131" t="n"/>
      <c r="BH45" s="132" t="n"/>
      <c r="BI45" s="1070" t="n"/>
      <c r="BJ45" s="243" t="n"/>
      <c r="BK45" s="243" t="n"/>
      <c r="BL45" s="243" t="n"/>
      <c r="BM45" s="243" t="n"/>
      <c r="BN45" s="243" t="n"/>
      <c r="BO45" s="243" t="n"/>
      <c r="BP45" s="243" t="n"/>
      <c r="BQ45" s="243" t="n"/>
      <c r="BR45" s="243" t="n"/>
      <c r="BS45" s="243" t="n"/>
      <c r="BT45" s="243" t="n"/>
      <c r="BU45" s="243" t="n"/>
      <c r="BV45" s="243" t="n"/>
      <c r="BW45" s="243" t="n"/>
      <c r="BX45" s="243" t="n"/>
      <c r="BY45" s="243" t="n"/>
      <c r="BZ45" s="243" t="n"/>
      <c r="CA45" s="243" t="n"/>
      <c r="CB45" s="243" t="n"/>
      <c r="CC45" s="243" t="n"/>
      <c r="CD45" s="243" t="n"/>
      <c r="CE45" s="243" t="n"/>
      <c r="CF45" s="243" t="n"/>
      <c r="CG45" s="243" t="n"/>
      <c r="CH45" s="1" t="n"/>
      <c r="CI45" s="1" t="n"/>
      <c r="CJ45" s="1" t="n"/>
      <c r="CK45" s="1" t="n"/>
      <c r="CL45" s="1" t="n"/>
      <c r="CM45" s="1" t="n"/>
      <c r="CN45" s="1" t="n"/>
      <c r="CO45" s="1" t="n"/>
      <c r="CP45" s="1" t="n"/>
      <c r="CQ45" s="1" t="n"/>
      <c r="CR45" s="1" t="n"/>
      <c r="CS45" s="1" t="n"/>
      <c r="CT45" s="1" t="n"/>
      <c r="CU45" s="1" t="n"/>
      <c r="CV45" s="1" t="n"/>
      <c r="CW45" s="1" t="n"/>
      <c r="CX45" s="1" t="n"/>
      <c r="CY45" s="1" t="n"/>
      <c r="CZ45" s="1" t="n"/>
      <c r="DA45" s="1" t="n"/>
      <c r="DB45" s="1" t="n"/>
      <c r="DC45" s="1" t="n"/>
      <c r="DD45" s="1" t="n"/>
      <c r="DE45" s="1" t="n"/>
      <c r="DF45" s="1" t="n"/>
      <c r="DG45" s="1" t="n"/>
      <c r="DH45" s="1" t="n"/>
      <c r="DI45" s="1" t="n"/>
      <c r="DJ45" s="1" t="n"/>
      <c r="DK45" s="1" t="n"/>
      <c r="DL45" s="1" t="n"/>
      <c r="DM45" s="1" t="n"/>
      <c r="DN45" s="1" t="n"/>
      <c r="DO45" s="1" t="n"/>
      <c r="DP45" s="1" t="n"/>
      <c r="DQ45" s="1" t="n"/>
      <c r="DR45" s="1" t="n"/>
      <c r="DS45" s="1" t="n"/>
    </row>
    <row r="46">
      <c r="A46" s="4619" t="inlineStr">
        <is>
          <t>2.2.1</t>
        </is>
      </c>
      <c r="B46" s="4617" t="n"/>
      <c r="C46" s="4593" t="inlineStr">
        <is>
          <t>Популяционная экология насекомых</t>
        </is>
      </c>
      <c r="D46" s="131" t="n"/>
      <c r="E46" s="131" t="n"/>
      <c r="F46" s="131" t="n"/>
      <c r="G46" s="131" t="n"/>
      <c r="H46" s="131" t="n"/>
      <c r="I46" s="131" t="n"/>
      <c r="J46" s="131" t="n"/>
      <c r="K46" s="131" t="n"/>
      <c r="L46" s="131" t="n"/>
      <c r="M46" s="131" t="n"/>
      <c r="N46" s="131" t="n"/>
      <c r="O46" s="131" t="n"/>
      <c r="P46" s="131" t="n"/>
      <c r="Q46" s="131" t="n"/>
      <c r="R46" s="131" t="n"/>
      <c r="S46" s="131" t="n"/>
      <c r="T46" s="131" t="n"/>
      <c r="U46" s="131" t="n"/>
      <c r="V46" s="131" t="n"/>
      <c r="W46" s="132" t="n"/>
      <c r="X46" s="218" t="n"/>
      <c r="Y46" s="175" t="n"/>
      <c r="Z46" s="182" t="n">
        <v>2</v>
      </c>
      <c r="AA46" s="175" t="n"/>
      <c r="AB46" s="1796">
        <f>AN46+AT46+AZ46</f>
        <v/>
      </c>
      <c r="AC46" s="128" t="n"/>
      <c r="AD46" s="93">
        <f>AF46+AH46+AJ46+AL46</f>
        <v/>
      </c>
      <c r="AE46" s="128" t="n"/>
      <c r="AF46" s="181" t="n">
        <v>26</v>
      </c>
      <c r="AG46" s="128" t="n"/>
      <c r="AH46" s="93" t="n">
        <v>32</v>
      </c>
      <c r="AI46" s="128" t="n"/>
      <c r="AJ46" s="93" t="n"/>
      <c r="AK46" s="128" t="n"/>
      <c r="AL46" s="93" t="n"/>
      <c r="AM46" s="128" t="n"/>
      <c r="AN46" s="177">
        <f>AR46*36</f>
        <v/>
      </c>
      <c r="AO46" s="128" t="n"/>
      <c r="AP46" s="93" t="n"/>
      <c r="AQ46" s="128" t="n"/>
      <c r="AR46" s="93" t="n"/>
      <c r="AS46" s="128" t="n"/>
      <c r="AT46" s="93">
        <f>AX46*36</f>
        <v/>
      </c>
      <c r="AU46" s="128" t="n"/>
      <c r="AV46" s="93">
        <f>AD46</f>
        <v/>
      </c>
      <c r="AW46" s="128" t="n"/>
      <c r="AX46" s="93" t="n">
        <v>3</v>
      </c>
      <c r="AY46" s="128" t="n"/>
      <c r="AZ46" s="4594">
        <f>BB46*36</f>
        <v/>
      </c>
      <c r="BA46" s="1231" t="n"/>
      <c r="BB46" s="1231" t="n"/>
      <c r="BC46" s="1807" t="n"/>
      <c r="BD46" s="4595" t="n"/>
      <c r="BE46" s="4596" t="n"/>
      <c r="BF46" s="261" t="inlineStr">
        <is>
          <t>СК-1</t>
        </is>
      </c>
      <c r="BG46" s="131" t="n"/>
      <c r="BH46" s="132" t="n"/>
      <c r="BI46" s="1070" t="inlineStr">
        <is>
          <t>ЛЗиД</t>
        </is>
      </c>
      <c r="BJ46" s="243" t="n"/>
      <c r="BK46" s="243" t="n"/>
      <c r="BL46" s="243" t="n"/>
      <c r="BM46" s="243" t="n"/>
      <c r="BN46" s="243" t="n"/>
      <c r="BO46" s="243" t="n"/>
      <c r="BP46" s="243" t="n"/>
      <c r="BQ46" s="243" t="n"/>
      <c r="BR46" s="243" t="n"/>
      <c r="BS46" s="243" t="n"/>
      <c r="BT46" s="243" t="n"/>
      <c r="BU46" s="243" t="n"/>
      <c r="BV46" s="243" t="n"/>
      <c r="BW46" s="243" t="n"/>
      <c r="BX46" s="243" t="n"/>
      <c r="BY46" s="243" t="n"/>
      <c r="BZ46" s="243" t="n"/>
      <c r="CA46" s="243" t="n"/>
      <c r="CB46" s="243" t="n"/>
      <c r="CC46" s="243" t="n"/>
      <c r="CD46" s="243" t="n"/>
      <c r="CE46" s="243" t="n"/>
      <c r="CF46" s="243" t="n"/>
      <c r="CG46" s="243" t="n"/>
      <c r="CH46" s="1" t="n"/>
      <c r="CI46" s="1" t="n"/>
      <c r="CJ46" s="1" t="n"/>
      <c r="CK46" s="1" t="n"/>
      <c r="CL46" s="1" t="n"/>
      <c r="CM46" s="1" t="n"/>
      <c r="CN46" s="1" t="n"/>
      <c r="CO46" s="1" t="n"/>
      <c r="CP46" s="1" t="n"/>
      <c r="CQ46" s="1" t="n"/>
      <c r="CR46" s="1" t="n"/>
      <c r="CS46" s="1" t="n"/>
      <c r="CT46" s="1" t="n"/>
      <c r="CU46" s="1" t="n"/>
      <c r="CV46" s="1" t="n"/>
      <c r="CW46" s="1" t="n"/>
      <c r="CX46" s="1" t="n"/>
      <c r="CY46" s="1" t="n"/>
      <c r="CZ46" s="1" t="n"/>
      <c r="DA46" s="1" t="n"/>
      <c r="DB46" s="1" t="n"/>
      <c r="DC46" s="1" t="n"/>
      <c r="DD46" s="1" t="n"/>
      <c r="DE46" s="1" t="n"/>
      <c r="DF46" s="1" t="n"/>
      <c r="DG46" s="1" t="n"/>
      <c r="DH46" s="1" t="n"/>
      <c r="DI46" s="1" t="n"/>
      <c r="DJ46" s="1" t="n"/>
      <c r="DK46" s="1" t="n"/>
      <c r="DL46" s="1" t="n"/>
      <c r="DM46" s="1" t="n"/>
      <c r="DN46" s="1" t="n"/>
      <c r="DO46" s="1" t="n"/>
      <c r="DP46" s="1" t="n"/>
      <c r="DQ46" s="1" t="n"/>
      <c r="DR46" s="1" t="n"/>
      <c r="DS46" s="1" t="n"/>
    </row>
    <row r="47">
      <c r="A47" s="4619" t="inlineStr">
        <is>
          <t>2.2.2</t>
        </is>
      </c>
      <c r="B47" s="4617" t="n"/>
      <c r="C47" s="4593" t="inlineStr">
        <is>
          <t>Прикладная микология</t>
        </is>
      </c>
      <c r="D47" s="131" t="n"/>
      <c r="E47" s="131" t="n"/>
      <c r="F47" s="131" t="n"/>
      <c r="G47" s="131" t="n"/>
      <c r="H47" s="131" t="n"/>
      <c r="I47" s="131" t="n"/>
      <c r="J47" s="131" t="n"/>
      <c r="K47" s="131" t="n"/>
      <c r="L47" s="131" t="n"/>
      <c r="M47" s="131" t="n"/>
      <c r="N47" s="131" t="n"/>
      <c r="O47" s="131" t="n"/>
      <c r="P47" s="131" t="n"/>
      <c r="Q47" s="131" t="n"/>
      <c r="R47" s="131" t="n"/>
      <c r="S47" s="131" t="n"/>
      <c r="T47" s="131" t="n"/>
      <c r="U47" s="131" t="n"/>
      <c r="V47" s="131" t="n"/>
      <c r="W47" s="132" t="n"/>
      <c r="X47" s="182" t="n">
        <v>3</v>
      </c>
      <c r="Y47" s="175" t="n"/>
      <c r="Z47" s="218" t="n"/>
      <c r="AA47" s="175" t="n"/>
      <c r="AB47" s="1796">
        <f>AN47+AT47+AZ47</f>
        <v/>
      </c>
      <c r="AC47" s="128" t="n"/>
      <c r="AD47" s="93">
        <f>AF47+AH47+AJ47+AL47</f>
        <v/>
      </c>
      <c r="AE47" s="128" t="n"/>
      <c r="AF47" s="181" t="n">
        <v>24</v>
      </c>
      <c r="AG47" s="128" t="n"/>
      <c r="AH47" s="93" t="n">
        <v>34</v>
      </c>
      <c r="AI47" s="128" t="n"/>
      <c r="AJ47" s="93" t="n"/>
      <c r="AK47" s="128" t="n"/>
      <c r="AL47" s="93" t="n"/>
      <c r="AM47" s="128" t="n"/>
      <c r="AN47" s="177">
        <f>AR47*36</f>
        <v/>
      </c>
      <c r="AO47" s="128" t="n"/>
      <c r="AP47" s="93" t="n"/>
      <c r="AQ47" s="128" t="n"/>
      <c r="AR47" s="93" t="n"/>
      <c r="AS47" s="128" t="n"/>
      <c r="AT47" s="93" t="n"/>
      <c r="AU47" s="128" t="n"/>
      <c r="AV47" s="93" t="n"/>
      <c r="AW47" s="128" t="n"/>
      <c r="AX47" s="93" t="n"/>
      <c r="AY47" s="128" t="n"/>
      <c r="AZ47" s="4594">
        <f>BB47*36</f>
        <v/>
      </c>
      <c r="BA47" s="1231">
        <f>AD47</f>
        <v/>
      </c>
      <c r="BB47" s="1231" t="n">
        <v>3</v>
      </c>
      <c r="BC47" s="1807" t="n"/>
      <c r="BD47" s="4595" t="n"/>
      <c r="BE47" s="4596" t="n"/>
      <c r="BF47" s="261" t="inlineStr">
        <is>
          <t>СК-2</t>
        </is>
      </c>
      <c r="BG47" s="131" t="n"/>
      <c r="BH47" s="132" t="n"/>
      <c r="BI47" s="1070" t="inlineStr">
        <is>
          <t>ЛЗиД</t>
        </is>
      </c>
      <c r="BJ47" s="243" t="n"/>
      <c r="BK47" s="243" t="n"/>
      <c r="BL47" s="243" t="n"/>
      <c r="BM47" s="243" t="n"/>
      <c r="BN47" s="243" t="n"/>
      <c r="BO47" s="243" t="n"/>
      <c r="BP47" s="243" t="n"/>
      <c r="BQ47" s="243" t="n"/>
      <c r="BR47" s="243" t="n"/>
      <c r="BS47" s="243" t="n"/>
      <c r="BT47" s="243" t="n"/>
      <c r="BU47" s="243" t="n"/>
      <c r="BV47" s="243" t="n"/>
      <c r="BW47" s="243" t="n"/>
      <c r="BX47" s="243" t="n"/>
      <c r="BY47" s="243" t="n"/>
      <c r="BZ47" s="243" t="n"/>
      <c r="CA47" s="243" t="n"/>
      <c r="CB47" s="243" t="n"/>
      <c r="CC47" s="243" t="n"/>
      <c r="CD47" s="243" t="n"/>
      <c r="CE47" s="243" t="n"/>
      <c r="CF47" s="243" t="n"/>
      <c r="CG47" s="243" t="n"/>
      <c r="CH47" s="1" t="n"/>
      <c r="CI47" s="1" t="n"/>
      <c r="CJ47" s="1" t="n"/>
      <c r="CK47" s="1" t="n"/>
      <c r="CL47" s="1" t="n"/>
      <c r="CM47" s="1" t="n"/>
      <c r="CN47" s="1" t="n"/>
      <c r="CO47" s="1" t="n"/>
      <c r="CP47" s="1" t="n"/>
      <c r="CQ47" s="1" t="n"/>
      <c r="CR47" s="1" t="n"/>
      <c r="CS47" s="1" t="n"/>
      <c r="CT47" s="1" t="n"/>
      <c r="CU47" s="1" t="n"/>
      <c r="CV47" s="1" t="n"/>
      <c r="CW47" s="1" t="n"/>
      <c r="CX47" s="1" t="n"/>
      <c r="CY47" s="1" t="n"/>
      <c r="CZ47" s="1" t="n"/>
      <c r="DA47" s="1" t="n"/>
      <c r="DB47" s="1" t="n"/>
      <c r="DC47" s="1" t="n"/>
      <c r="DD47" s="1" t="n"/>
      <c r="DE47" s="1" t="n"/>
      <c r="DF47" s="1" t="n"/>
      <c r="DG47" s="1" t="n"/>
      <c r="DH47" s="1" t="n"/>
      <c r="DI47" s="1" t="n"/>
      <c r="DJ47" s="1" t="n"/>
      <c r="DK47" s="1" t="n"/>
      <c r="DL47" s="1" t="n"/>
      <c r="DM47" s="1" t="n"/>
      <c r="DN47" s="1" t="n"/>
      <c r="DO47" s="1" t="n"/>
      <c r="DP47" s="1" t="n"/>
      <c r="DQ47" s="1" t="n"/>
      <c r="DR47" s="1" t="n"/>
      <c r="DS47" s="1" t="n"/>
    </row>
    <row r="48">
      <c r="A48" s="4616" t="inlineStr">
        <is>
          <t>2.3</t>
        </is>
      </c>
      <c r="B48" s="4617" t="n"/>
      <c r="C48" s="184" t="inlineStr">
        <is>
          <t>Модуль "Управление лесами и лесными ресурсами"</t>
        </is>
      </c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2" t="n"/>
      <c r="X48" s="218" t="n"/>
      <c r="Y48" s="175" t="n"/>
      <c r="Z48" s="218" t="n"/>
      <c r="AA48" s="175" t="n"/>
      <c r="AB48" s="1824">
        <f>AB49+AB50</f>
        <v/>
      </c>
      <c r="AC48" s="128" t="n"/>
      <c r="AD48" s="95">
        <f>AD49+AD50</f>
        <v/>
      </c>
      <c r="AE48" s="128" t="n"/>
      <c r="AF48" s="187">
        <f>AF49+AF50</f>
        <v/>
      </c>
      <c r="AG48" s="128" t="n"/>
      <c r="AH48" s="95">
        <f>AH49+AH50</f>
        <v/>
      </c>
      <c r="AI48" s="128" t="n"/>
      <c r="AJ48" s="95">
        <f>AJ49+AJ50</f>
        <v/>
      </c>
      <c r="AK48" s="128" t="n"/>
      <c r="AL48" s="95">
        <f>AL49+AL50</f>
        <v/>
      </c>
      <c r="AM48" s="128" t="n"/>
      <c r="AN48" s="188">
        <f>AR48*36</f>
        <v/>
      </c>
      <c r="AO48" s="128" t="n"/>
      <c r="AP48" s="95">
        <f>AP49+AP50</f>
        <v/>
      </c>
      <c r="AQ48" s="128" t="n"/>
      <c r="AR48" s="95">
        <f>AR49+AR50</f>
        <v/>
      </c>
      <c r="AS48" s="128" t="n"/>
      <c r="AT48" s="95">
        <f>AX48*36</f>
        <v/>
      </c>
      <c r="AU48" s="128" t="n"/>
      <c r="AV48" s="95">
        <f>AV49+AV50</f>
        <v/>
      </c>
      <c r="AW48" s="128" t="n"/>
      <c r="AX48" s="95">
        <f>AX49+AX50</f>
        <v/>
      </c>
      <c r="AY48" s="128" t="n"/>
      <c r="AZ48" s="4594">
        <f>BB48*36</f>
        <v/>
      </c>
      <c r="BA48" s="804" t="n"/>
      <c r="BB48" s="804" t="n"/>
      <c r="BC48" s="2485" t="n"/>
      <c r="BD48" s="4599" t="n"/>
      <c r="BE48" s="4600" t="n"/>
      <c r="BF48" s="405" t="n"/>
      <c r="BG48" s="131" t="n"/>
      <c r="BH48" s="132" t="n"/>
      <c r="BI48" s="1070" t="n"/>
      <c r="BJ48" s="243" t="n"/>
      <c r="BK48" s="243" t="n"/>
      <c r="BL48" s="243" t="n"/>
      <c r="BM48" s="243" t="n"/>
      <c r="BN48" s="243" t="n"/>
      <c r="BO48" s="243" t="n"/>
      <c r="BP48" s="243" t="n"/>
      <c r="BQ48" s="243" t="n"/>
      <c r="BR48" s="243" t="n"/>
      <c r="BS48" s="243" t="n"/>
      <c r="BT48" s="243" t="n"/>
      <c r="BU48" s="243" t="n"/>
      <c r="BV48" s="243" t="n"/>
      <c r="BW48" s="243" t="n"/>
      <c r="BX48" s="243" t="n"/>
      <c r="BY48" s="243" t="n"/>
      <c r="BZ48" s="243" t="n"/>
      <c r="CA48" s="243" t="n"/>
      <c r="CB48" s="243" t="n"/>
      <c r="CC48" s="243" t="n"/>
      <c r="CD48" s="243" t="n"/>
      <c r="CE48" s="243" t="n"/>
      <c r="CF48" s="243" t="n"/>
      <c r="CG48" s="243" t="n"/>
      <c r="CH48" s="1" t="n"/>
      <c r="CI48" s="1" t="n"/>
      <c r="CJ48" s="1" t="n"/>
      <c r="CK48" s="1" t="n"/>
      <c r="CL48" s="1" t="n"/>
      <c r="CM48" s="1" t="n"/>
      <c r="CN48" s="1" t="n"/>
      <c r="CO48" s="1" t="n"/>
      <c r="CP48" s="1" t="n"/>
      <c r="CQ48" s="1" t="n"/>
      <c r="CR48" s="1" t="n"/>
      <c r="CS48" s="1" t="n"/>
      <c r="CT48" s="1" t="n"/>
      <c r="CU48" s="1" t="n"/>
      <c r="CV48" s="1" t="n"/>
      <c r="CW48" s="1" t="n"/>
      <c r="CX48" s="1" t="n"/>
      <c r="CY48" s="1" t="n"/>
      <c r="CZ48" s="1" t="n"/>
      <c r="DA48" s="1" t="n"/>
      <c r="DB48" s="1" t="n"/>
      <c r="DC48" s="1" t="n"/>
      <c r="DD48" s="1" t="n"/>
      <c r="DE48" s="1" t="n"/>
      <c r="DF48" s="1" t="n"/>
      <c r="DG48" s="1" t="n"/>
      <c r="DH48" s="1" t="n"/>
      <c r="DI48" s="1" t="n"/>
      <c r="DJ48" s="1" t="n"/>
      <c r="DK48" s="1" t="n"/>
      <c r="DL48" s="1" t="n"/>
      <c r="DM48" s="1" t="n"/>
      <c r="DN48" s="1" t="n"/>
      <c r="DO48" s="1" t="n"/>
      <c r="DP48" s="1" t="n"/>
      <c r="DQ48" s="1" t="n"/>
      <c r="DR48" s="1" t="n"/>
      <c r="DS48" s="1" t="n"/>
    </row>
    <row r="49">
      <c r="A49" s="217" t="inlineStr">
        <is>
          <t>2.3.1</t>
        </is>
      </c>
      <c r="B49" s="175" t="n"/>
      <c r="C49" s="4593" t="inlineStr">
        <is>
          <t>Комплексная оценка лесных ресурсов</t>
        </is>
      </c>
      <c r="D49" s="131" t="n"/>
      <c r="E49" s="131" t="n"/>
      <c r="F49" s="131" t="n"/>
      <c r="G49" s="131" t="n"/>
      <c r="H49" s="131" t="n"/>
      <c r="I49" s="131" t="n"/>
      <c r="J49" s="131" t="n"/>
      <c r="K49" s="131" t="n"/>
      <c r="L49" s="131" t="n"/>
      <c r="M49" s="131" t="n"/>
      <c r="N49" s="131" t="n"/>
      <c r="O49" s="131" t="n"/>
      <c r="P49" s="131" t="n"/>
      <c r="Q49" s="131" t="n"/>
      <c r="R49" s="131" t="n"/>
      <c r="S49" s="131" t="n"/>
      <c r="T49" s="131" t="n"/>
      <c r="U49" s="131" t="n"/>
      <c r="V49" s="131" t="n"/>
      <c r="W49" s="132" t="n"/>
      <c r="X49" s="182" t="n">
        <v>1</v>
      </c>
      <c r="Y49" s="175" t="n"/>
      <c r="Z49" s="182" t="n"/>
      <c r="AA49" s="175" t="n"/>
      <c r="AB49" s="1796">
        <f>AN49+AT49+AZ49</f>
        <v/>
      </c>
      <c r="AC49" s="128" t="n"/>
      <c r="AD49" s="93">
        <f>AF49+AH49+AJ49</f>
        <v/>
      </c>
      <c r="AE49" s="128" t="n"/>
      <c r="AF49" s="181" t="n">
        <v>30</v>
      </c>
      <c r="AG49" s="128" t="n"/>
      <c r="AH49" s="93" t="n">
        <v>30</v>
      </c>
      <c r="AI49" s="128" t="n"/>
      <c r="AJ49" s="93" t="n"/>
      <c r="AK49" s="128" t="n"/>
      <c r="AL49" s="93" t="n"/>
      <c r="AM49" s="128" t="n"/>
      <c r="AN49" s="177">
        <f>AR49*36</f>
        <v/>
      </c>
      <c r="AO49" s="128" t="n"/>
      <c r="AP49" s="93">
        <f>AD49</f>
        <v/>
      </c>
      <c r="AQ49" s="128" t="n"/>
      <c r="AR49" s="93" t="n">
        <v>3</v>
      </c>
      <c r="AS49" s="128" t="n"/>
      <c r="AT49" s="93">
        <f>AX49*36</f>
        <v/>
      </c>
      <c r="AU49" s="128" t="n"/>
      <c r="AV49" s="93" t="n"/>
      <c r="AW49" s="128" t="n"/>
      <c r="AX49" s="93" t="n"/>
      <c r="AY49" s="128" t="n"/>
      <c r="AZ49" s="4594">
        <f>BB49*36</f>
        <v/>
      </c>
      <c r="BA49" s="1231" t="n"/>
      <c r="BB49" s="1231" t="n"/>
      <c r="BC49" s="1807" t="n"/>
      <c r="BD49" s="4595" t="n"/>
      <c r="BE49" s="4596" t="n"/>
      <c r="BF49" s="261" t="inlineStr">
        <is>
          <t>СК-3</t>
        </is>
      </c>
      <c r="BG49" s="131" t="n"/>
      <c r="BH49" s="132" t="n"/>
      <c r="BI49" s="1070" t="inlineStr">
        <is>
          <t>ЛУ</t>
        </is>
      </c>
      <c r="BJ49" s="243" t="n"/>
      <c r="BK49" s="243" t="n"/>
      <c r="BL49" s="243" t="n"/>
      <c r="BM49" s="243" t="n"/>
      <c r="BN49" s="243" t="n"/>
      <c r="BO49" s="243" t="n"/>
      <c r="BP49" s="243" t="n"/>
      <c r="BQ49" s="243" t="n"/>
      <c r="BR49" s="243" t="n"/>
      <c r="BS49" s="243" t="n"/>
      <c r="BT49" s="243" t="n"/>
      <c r="BU49" s="243" t="n"/>
      <c r="BV49" s="243" t="n"/>
      <c r="BW49" s="243" t="n"/>
      <c r="BX49" s="243" t="n"/>
      <c r="BY49" s="243" t="n"/>
      <c r="BZ49" s="243" t="n"/>
      <c r="CA49" s="243" t="n"/>
      <c r="CB49" s="243" t="n"/>
      <c r="CC49" s="243" t="n"/>
      <c r="CD49" s="243" t="n"/>
      <c r="CE49" s="243" t="n"/>
      <c r="CF49" s="243" t="n"/>
      <c r="CG49" s="243" t="n"/>
      <c r="CH49" s="1" t="n"/>
      <c r="CI49" s="1" t="n"/>
      <c r="CJ49" s="1" t="n"/>
      <c r="CK49" s="1" t="n"/>
      <c r="CL49" s="1" t="n"/>
      <c r="CM49" s="1" t="n"/>
      <c r="CN49" s="1" t="n"/>
      <c r="CO49" s="1" t="n"/>
      <c r="CP49" s="1" t="n"/>
      <c r="CQ49" s="1" t="n"/>
      <c r="CR49" s="1" t="n"/>
      <c r="CS49" s="1" t="n"/>
      <c r="CT49" s="1" t="n"/>
      <c r="CU49" s="1" t="n"/>
      <c r="CV49" s="1" t="n"/>
      <c r="CW49" s="1" t="n"/>
      <c r="CX49" s="1" t="n"/>
      <c r="CY49" s="1" t="n"/>
      <c r="CZ49" s="1" t="n"/>
      <c r="DA49" s="1" t="n"/>
      <c r="DB49" s="1" t="n"/>
      <c r="DC49" s="1" t="n"/>
      <c r="DD49" s="1" t="n"/>
      <c r="DE49" s="1" t="n"/>
      <c r="DF49" s="1" t="n"/>
      <c r="DG49" s="1" t="n"/>
      <c r="DH49" s="1" t="n"/>
      <c r="DI49" s="1" t="n"/>
      <c r="DJ49" s="1" t="n"/>
      <c r="DK49" s="1" t="n"/>
      <c r="DL49" s="1" t="n"/>
      <c r="DM49" s="1" t="n"/>
      <c r="DN49" s="1" t="n"/>
      <c r="DO49" s="1" t="n"/>
      <c r="DP49" s="1" t="n"/>
      <c r="DQ49" s="1" t="n"/>
      <c r="DR49" s="1" t="n"/>
      <c r="DS49" s="1" t="n"/>
    </row>
    <row r="50">
      <c r="A50" s="217" t="inlineStr">
        <is>
          <t>2.3.2</t>
        </is>
      </c>
      <c r="B50" s="175" t="n"/>
      <c r="C50" s="4593" t="inlineStr">
        <is>
          <t>Инвентаризация лесов и лесоустроительное проектирование</t>
        </is>
      </c>
      <c r="D50" s="131" t="n"/>
      <c r="E50" s="131" t="n"/>
      <c r="F50" s="131" t="n"/>
      <c r="G50" s="131" t="n"/>
      <c r="H50" s="131" t="n"/>
      <c r="I50" s="131" t="n"/>
      <c r="J50" s="131" t="n"/>
      <c r="K50" s="131" t="n"/>
      <c r="L50" s="131" t="n"/>
      <c r="M50" s="131" t="n"/>
      <c r="N50" s="131" t="n"/>
      <c r="O50" s="131" t="n"/>
      <c r="P50" s="131" t="n"/>
      <c r="Q50" s="131" t="n"/>
      <c r="R50" s="131" t="n"/>
      <c r="S50" s="131" t="n"/>
      <c r="T50" s="131" t="n"/>
      <c r="U50" s="131" t="n"/>
      <c r="V50" s="131" t="n"/>
      <c r="W50" s="132" t="n"/>
      <c r="X50" s="182" t="n"/>
      <c r="Y50" s="175" t="n"/>
      <c r="Z50" s="182" t="n">
        <v>2</v>
      </c>
      <c r="AA50" s="175" t="n"/>
      <c r="AB50" s="1796">
        <f>AN50+AT50+AZ50</f>
        <v/>
      </c>
      <c r="AC50" s="128" t="n"/>
      <c r="AD50" s="93">
        <f>AF50+AH50+AJ50</f>
        <v/>
      </c>
      <c r="AE50" s="128" t="n"/>
      <c r="AF50" s="181" t="n">
        <v>32</v>
      </c>
      <c r="AG50" s="128" t="n"/>
      <c r="AH50" s="93" t="n">
        <v>16</v>
      </c>
      <c r="AI50" s="128" t="n"/>
      <c r="AJ50" s="93" t="n">
        <v>10</v>
      </c>
      <c r="AK50" s="128" t="n"/>
      <c r="AL50" s="93" t="n"/>
      <c r="AM50" s="128" t="n"/>
      <c r="AN50" s="177">
        <f>AR50*36</f>
        <v/>
      </c>
      <c r="AO50" s="128" t="n"/>
      <c r="AP50" s="93" t="n"/>
      <c r="AQ50" s="128" t="n"/>
      <c r="AR50" s="93" t="n"/>
      <c r="AS50" s="128" t="n"/>
      <c r="AT50" s="93">
        <f>AX50*36</f>
        <v/>
      </c>
      <c r="AU50" s="128" t="n"/>
      <c r="AV50" s="93">
        <f>AD50</f>
        <v/>
      </c>
      <c r="AW50" s="128" t="n"/>
      <c r="AX50" s="93" t="n">
        <v>3</v>
      </c>
      <c r="AY50" s="128" t="n"/>
      <c r="AZ50" s="4594">
        <f>BB50*36</f>
        <v/>
      </c>
      <c r="BA50" s="1231" t="n"/>
      <c r="BB50" s="1231" t="n"/>
      <c r="BC50" s="1807" t="n"/>
      <c r="BD50" s="4595" t="n"/>
      <c r="BE50" s="4596" t="n"/>
      <c r="BF50" s="261" t="inlineStr">
        <is>
          <t>СК-4</t>
        </is>
      </c>
      <c r="BG50" s="131" t="n"/>
      <c r="BH50" s="132" t="n"/>
      <c r="BI50" s="1070" t="inlineStr">
        <is>
          <t>ЛУ</t>
        </is>
      </c>
      <c r="BJ50" s="243" t="n"/>
      <c r="BK50" s="243" t="n"/>
      <c r="BL50" s="243" t="n"/>
      <c r="BM50" s="243" t="n"/>
      <c r="BN50" s="243" t="n"/>
      <c r="BO50" s="243" t="n"/>
      <c r="BP50" s="243" t="n"/>
      <c r="BQ50" s="243" t="n"/>
      <c r="BR50" s="243" t="n"/>
      <c r="BS50" s="243" t="n"/>
      <c r="BT50" s="243" t="n"/>
      <c r="BU50" s="243" t="n"/>
      <c r="BV50" s="243" t="n"/>
      <c r="BW50" s="243" t="n"/>
      <c r="BX50" s="243" t="n"/>
      <c r="BY50" s="243" t="n"/>
      <c r="BZ50" s="243" t="n"/>
      <c r="CA50" s="243" t="n"/>
      <c r="CB50" s="243" t="n"/>
      <c r="CC50" s="243" t="n"/>
      <c r="CD50" s="243" t="n"/>
      <c r="CE50" s="243" t="n"/>
      <c r="CF50" s="243" t="n"/>
      <c r="CG50" s="243" t="n"/>
      <c r="CH50" s="1" t="n"/>
      <c r="CI50" s="1" t="n"/>
      <c r="CJ50" s="1" t="n"/>
      <c r="CK50" s="1" t="n"/>
      <c r="CL50" s="1" t="n"/>
      <c r="CM50" s="1" t="n"/>
      <c r="CN50" s="1" t="n"/>
      <c r="CO50" s="1" t="n"/>
      <c r="CP50" s="1" t="n"/>
      <c r="CQ50" s="1" t="n"/>
      <c r="CR50" s="1" t="n"/>
      <c r="CS50" s="1" t="n"/>
      <c r="CT50" s="1" t="n"/>
      <c r="CU50" s="1" t="n"/>
      <c r="CV50" s="1" t="n"/>
      <c r="CW50" s="1" t="n"/>
      <c r="CX50" s="1" t="n"/>
      <c r="CY50" s="1" t="n"/>
      <c r="CZ50" s="1" t="n"/>
      <c r="DA50" s="1" t="n"/>
      <c r="DB50" s="1" t="n"/>
      <c r="DC50" s="1" t="n"/>
      <c r="DD50" s="1" t="n"/>
      <c r="DE50" s="1" t="n"/>
      <c r="DF50" s="1" t="n"/>
      <c r="DG50" s="1" t="n"/>
      <c r="DH50" s="1" t="n"/>
      <c r="DI50" s="1" t="n"/>
      <c r="DJ50" s="1" t="n"/>
      <c r="DK50" s="1" t="n"/>
      <c r="DL50" s="1" t="n"/>
      <c r="DM50" s="1" t="n"/>
      <c r="DN50" s="1" t="n"/>
      <c r="DO50" s="1" t="n"/>
      <c r="DP50" s="1" t="n"/>
      <c r="DQ50" s="1" t="n"/>
      <c r="DR50" s="1" t="n"/>
      <c r="DS50" s="1" t="n"/>
    </row>
    <row r="51">
      <c r="A51" s="4616" t="inlineStr">
        <is>
          <t>2.4</t>
        </is>
      </c>
      <c r="B51" s="4617" t="n"/>
      <c r="C51" s="184" t="inlineStr">
        <is>
          <t>Модуль "Устойчивое лесоводство"</t>
        </is>
      </c>
      <c r="D51" s="131" t="n"/>
      <c r="E51" s="131" t="n"/>
      <c r="F51" s="131" t="n"/>
      <c r="G51" s="131" t="n"/>
      <c r="H51" s="131" t="n"/>
      <c r="I51" s="131" t="n"/>
      <c r="J51" s="131" t="n"/>
      <c r="K51" s="131" t="n"/>
      <c r="L51" s="131" t="n"/>
      <c r="M51" s="131" t="n"/>
      <c r="N51" s="131" t="n"/>
      <c r="O51" s="131" t="n"/>
      <c r="P51" s="131" t="n"/>
      <c r="Q51" s="131" t="n"/>
      <c r="R51" s="131" t="n"/>
      <c r="S51" s="131" t="n"/>
      <c r="T51" s="131" t="n"/>
      <c r="U51" s="131" t="n"/>
      <c r="V51" s="131" t="n"/>
      <c r="W51" s="132" t="n"/>
      <c r="X51" s="182" t="n"/>
      <c r="Y51" s="175" t="n"/>
      <c r="Z51" s="182" t="n"/>
      <c r="AA51" s="175" t="n"/>
      <c r="AB51" s="1824">
        <f>AB52+AB53</f>
        <v/>
      </c>
      <c r="AC51" s="128" t="n"/>
      <c r="AD51" s="95">
        <f>AD52+AD53</f>
        <v/>
      </c>
      <c r="AE51" s="128" t="n"/>
      <c r="AF51" s="187">
        <f>AF52+AF53</f>
        <v/>
      </c>
      <c r="AG51" s="128" t="n"/>
      <c r="AH51" s="95">
        <f>AH52+AH53</f>
        <v/>
      </c>
      <c r="AI51" s="128" t="n"/>
      <c r="AJ51" s="95">
        <f>AJ52+AJ53</f>
        <v/>
      </c>
      <c r="AK51" s="128" t="n"/>
      <c r="AL51" s="95">
        <f>AL52+AL53</f>
        <v/>
      </c>
      <c r="AM51" s="128" t="n"/>
      <c r="AN51" s="177">
        <f>AR51*36</f>
        <v/>
      </c>
      <c r="AO51" s="128" t="n"/>
      <c r="AP51" s="95">
        <f>AP52+AP53</f>
        <v/>
      </c>
      <c r="AQ51" s="128" t="n"/>
      <c r="AR51" s="95">
        <f>AR52+AR53</f>
        <v/>
      </c>
      <c r="AS51" s="128" t="n"/>
      <c r="AT51" s="235">
        <f>AT52+AT53</f>
        <v/>
      </c>
      <c r="AU51" s="128" t="n"/>
      <c r="AV51" s="95">
        <f>AV52+AV53</f>
        <v/>
      </c>
      <c r="AW51" s="128" t="n"/>
      <c r="AX51" s="95">
        <f>AX52+AX53</f>
        <v/>
      </c>
      <c r="AY51" s="128" t="n"/>
      <c r="AZ51" s="802">
        <f>AZ52+AZ53</f>
        <v/>
      </c>
      <c r="BA51" s="804">
        <f>BA52+BA53</f>
        <v/>
      </c>
      <c r="BB51" s="804" t="n">
        <v>6</v>
      </c>
      <c r="BC51" s="1807" t="n"/>
      <c r="BD51" s="4595" t="n"/>
      <c r="BE51" s="4596" t="n"/>
      <c r="BF51" s="261" t="n"/>
      <c r="BG51" s="131" t="n"/>
      <c r="BH51" s="132" t="n"/>
      <c r="BI51" s="1070" t="n"/>
      <c r="BJ51" s="243" t="n"/>
      <c r="BK51" s="243" t="n"/>
      <c r="BL51" s="243" t="n"/>
      <c r="BM51" s="243" t="n"/>
      <c r="BN51" s="243" t="n"/>
      <c r="BO51" s="243" t="n"/>
      <c r="BP51" s="243" t="n"/>
      <c r="BQ51" s="243" t="n"/>
      <c r="BR51" s="243" t="n"/>
      <c r="BS51" s="243" t="n"/>
      <c r="BT51" s="243" t="n"/>
      <c r="BU51" s="243" t="n"/>
      <c r="BV51" s="243" t="n"/>
      <c r="BW51" s="243" t="n"/>
      <c r="BX51" s="243" t="n"/>
      <c r="BY51" s="243" t="n"/>
      <c r="BZ51" s="243" t="n"/>
      <c r="CA51" s="243" t="n"/>
      <c r="CB51" s="243" t="n"/>
      <c r="CC51" s="243" t="n"/>
      <c r="CD51" s="243" t="n"/>
      <c r="CE51" s="243" t="n"/>
      <c r="CF51" s="243" t="n"/>
      <c r="CG51" s="243" t="n"/>
      <c r="CH51" s="1" t="n"/>
      <c r="CI51" s="1" t="n"/>
      <c r="CJ51" s="1" t="n"/>
      <c r="CK51" s="1" t="n"/>
      <c r="CL51" s="1" t="n"/>
      <c r="CM51" s="1" t="n"/>
      <c r="CN51" s="1" t="n"/>
      <c r="CO51" s="1" t="n"/>
      <c r="CP51" s="1" t="n"/>
      <c r="CQ51" s="1" t="n"/>
      <c r="CR51" s="1" t="n"/>
      <c r="CS51" s="1" t="n"/>
      <c r="CT51" s="1" t="n"/>
      <c r="CU51" s="1" t="n"/>
      <c r="CV51" s="1" t="n"/>
      <c r="CW51" s="1" t="n"/>
      <c r="CX51" s="1" t="n"/>
      <c r="CY51" s="1" t="n"/>
      <c r="CZ51" s="1" t="n"/>
      <c r="DA51" s="1" t="n"/>
      <c r="DB51" s="1" t="n"/>
      <c r="DC51" s="1" t="n"/>
      <c r="DD51" s="1" t="n"/>
      <c r="DE51" s="1" t="n"/>
      <c r="DF51" s="1" t="n"/>
      <c r="DG51" s="1" t="n"/>
      <c r="DH51" s="1" t="n"/>
      <c r="DI51" s="1" t="n"/>
      <c r="DJ51" s="1" t="n"/>
      <c r="DK51" s="1" t="n"/>
      <c r="DL51" s="1" t="n"/>
      <c r="DM51" s="1" t="n"/>
      <c r="DN51" s="1" t="n"/>
      <c r="DO51" s="1" t="n"/>
      <c r="DP51" s="1" t="n"/>
      <c r="DQ51" s="1" t="n"/>
      <c r="DR51" s="1" t="n"/>
      <c r="DS51" s="1" t="n"/>
    </row>
    <row r="52">
      <c r="A52" s="217" t="inlineStr">
        <is>
          <t>2.4.1</t>
        </is>
      </c>
      <c r="B52" s="175" t="n"/>
      <c r="C52" s="4593" t="inlineStr">
        <is>
          <t>Современные технологии естественного лесовозобновления</t>
        </is>
      </c>
      <c r="D52" s="131" t="n"/>
      <c r="E52" s="131" t="n"/>
      <c r="F52" s="131" t="n"/>
      <c r="G52" s="131" t="n"/>
      <c r="H52" s="131" t="n"/>
      <c r="I52" s="131" t="n"/>
      <c r="J52" s="131" t="n"/>
      <c r="K52" s="131" t="n"/>
      <c r="L52" s="131" t="n"/>
      <c r="M52" s="131" t="n"/>
      <c r="N52" s="131" t="n"/>
      <c r="O52" s="131" t="n"/>
      <c r="P52" s="131" t="n"/>
      <c r="Q52" s="131" t="n"/>
      <c r="R52" s="131" t="n"/>
      <c r="S52" s="131" t="n"/>
      <c r="T52" s="131" t="n"/>
      <c r="U52" s="131" t="n"/>
      <c r="V52" s="131" t="n"/>
      <c r="W52" s="132" t="n"/>
      <c r="X52" s="182" t="n"/>
      <c r="Y52" s="175" t="n"/>
      <c r="Z52" s="182" t="n">
        <v>2</v>
      </c>
      <c r="AA52" s="175" t="n"/>
      <c r="AB52" s="1796" t="n">
        <v>98</v>
      </c>
      <c r="AC52" s="128" t="n"/>
      <c r="AD52" s="93">
        <f>AF52+AH52+AJ52</f>
        <v/>
      </c>
      <c r="AE52" s="128" t="n"/>
      <c r="AF52" s="181" t="n">
        <v>16</v>
      </c>
      <c r="AG52" s="128" t="n"/>
      <c r="AH52" s="93" t="n"/>
      <c r="AI52" s="128" t="n"/>
      <c r="AJ52" s="93" t="n">
        <v>30</v>
      </c>
      <c r="AK52" s="128" t="n"/>
      <c r="AL52" s="93" t="n"/>
      <c r="AM52" s="128" t="n"/>
      <c r="AN52" s="177">
        <f>AR52*36</f>
        <v/>
      </c>
      <c r="AO52" s="128" t="n"/>
      <c r="AP52" s="93" t="n"/>
      <c r="AQ52" s="128" t="n"/>
      <c r="AR52" s="93" t="n"/>
      <c r="AS52" s="128" t="n"/>
      <c r="AT52" s="1798">
        <f>AB52</f>
        <v/>
      </c>
      <c r="AU52" s="128" t="n"/>
      <c r="AV52" s="93">
        <f>AD52</f>
        <v/>
      </c>
      <c r="AW52" s="128" t="n"/>
      <c r="AX52" s="93" t="n">
        <v>3</v>
      </c>
      <c r="AY52" s="128" t="n"/>
      <c r="AZ52" s="4594">
        <f>BB52*36</f>
        <v/>
      </c>
      <c r="BA52" s="1231" t="n"/>
      <c r="BB52" s="1231" t="n"/>
      <c r="BC52" s="1807" t="n"/>
      <c r="BD52" s="4595" t="n"/>
      <c r="BE52" s="4596" t="n"/>
      <c r="BF52" s="261" t="inlineStr">
        <is>
          <t>СК-5</t>
        </is>
      </c>
      <c r="BG52" s="131" t="n"/>
      <c r="BH52" s="132" t="n"/>
      <c r="BI52" s="1070" t="inlineStr">
        <is>
          <t>ЛВ</t>
        </is>
      </c>
      <c r="BJ52" s="243" t="n"/>
      <c r="BK52" s="243" t="n"/>
      <c r="BL52" s="243" t="n"/>
      <c r="BM52" s="243" t="n"/>
      <c r="BN52" s="243" t="n"/>
      <c r="BO52" s="243" t="n"/>
      <c r="BP52" s="243" t="n"/>
      <c r="BQ52" s="243" t="n"/>
      <c r="BR52" s="243" t="n"/>
      <c r="BS52" s="243" t="n"/>
      <c r="BT52" s="243" t="n"/>
      <c r="BU52" s="243" t="n"/>
      <c r="BV52" s="243" t="n"/>
      <c r="BW52" s="243" t="n"/>
      <c r="BX52" s="243" t="n"/>
      <c r="BY52" s="243" t="n"/>
      <c r="BZ52" s="243" t="n"/>
      <c r="CA52" s="243" t="n"/>
      <c r="CB52" s="243" t="n"/>
      <c r="CC52" s="243" t="n"/>
      <c r="CD52" s="243" t="n"/>
      <c r="CE52" s="243" t="n"/>
      <c r="CF52" s="243" t="n"/>
      <c r="CG52" s="243" t="n"/>
      <c r="CH52" s="1" t="n"/>
      <c r="CI52" s="1" t="n"/>
      <c r="CJ52" s="1" t="n"/>
      <c r="CK52" s="1" t="n"/>
      <c r="CL52" s="1" t="n"/>
      <c r="CM52" s="1" t="n"/>
      <c r="CN52" s="1" t="n"/>
      <c r="CO52" s="1" t="n"/>
      <c r="CP52" s="1" t="n"/>
      <c r="CQ52" s="1" t="n"/>
      <c r="CR52" s="1" t="n"/>
      <c r="CS52" s="1" t="n"/>
      <c r="CT52" s="1" t="n"/>
      <c r="CU52" s="1" t="n"/>
      <c r="CV52" s="1" t="n"/>
      <c r="CW52" s="1" t="n"/>
      <c r="CX52" s="1" t="n"/>
      <c r="CY52" s="1" t="n"/>
      <c r="CZ52" s="1" t="n"/>
      <c r="DA52" s="1" t="n"/>
      <c r="DB52" s="1" t="n"/>
      <c r="DC52" s="1" t="n"/>
      <c r="DD52" s="1" t="n"/>
      <c r="DE52" s="1" t="n"/>
      <c r="DF52" s="1" t="n"/>
      <c r="DG52" s="1" t="n"/>
      <c r="DH52" s="1" t="n"/>
      <c r="DI52" s="1" t="n"/>
      <c r="DJ52" s="1" t="n"/>
      <c r="DK52" s="1" t="n"/>
      <c r="DL52" s="1" t="n"/>
      <c r="DM52" s="1" t="n"/>
      <c r="DN52" s="1" t="n"/>
      <c r="DO52" s="1" t="n"/>
      <c r="DP52" s="1" t="n"/>
      <c r="DQ52" s="1" t="n"/>
      <c r="DR52" s="1" t="n"/>
      <c r="DS52" s="1" t="n"/>
    </row>
    <row r="53">
      <c r="A53" s="217" t="inlineStr">
        <is>
          <t>2.4.2</t>
        </is>
      </c>
      <c r="B53" s="175" t="n"/>
      <c r="C53" s="4593" t="inlineStr">
        <is>
          <t>Основы лесного ресурсоведения</t>
        </is>
      </c>
      <c r="D53" s="131" t="n"/>
      <c r="E53" s="131" t="n"/>
      <c r="F53" s="131" t="n"/>
      <c r="G53" s="131" t="n"/>
      <c r="H53" s="131" t="n"/>
      <c r="I53" s="131" t="n"/>
      <c r="J53" s="131" t="n"/>
      <c r="K53" s="131" t="n"/>
      <c r="L53" s="131" t="n"/>
      <c r="M53" s="131" t="n"/>
      <c r="N53" s="131" t="n"/>
      <c r="O53" s="131" t="n"/>
      <c r="P53" s="131" t="n"/>
      <c r="Q53" s="131" t="n"/>
      <c r="R53" s="131" t="n"/>
      <c r="S53" s="131" t="n"/>
      <c r="T53" s="131" t="n"/>
      <c r="U53" s="131" t="n"/>
      <c r="V53" s="131" t="n"/>
      <c r="W53" s="132" t="n"/>
      <c r="X53" s="182" t="n"/>
      <c r="Y53" s="175" t="n"/>
      <c r="Z53" s="182" t="n">
        <v>3</v>
      </c>
      <c r="AA53" s="175" t="n"/>
      <c r="AB53" s="1796">
        <f>AN53+AT53+AZ53</f>
        <v/>
      </c>
      <c r="AC53" s="128" t="n"/>
      <c r="AD53" s="93">
        <f>AF53+AH53+AJ53</f>
        <v/>
      </c>
      <c r="AE53" s="128" t="n"/>
      <c r="AF53" s="181" t="n">
        <v>54</v>
      </c>
      <c r="AG53" s="128" t="n"/>
      <c r="AH53" s="93" t="n"/>
      <c r="AI53" s="128" t="n"/>
      <c r="AJ53" s="93" t="n">
        <v>24</v>
      </c>
      <c r="AK53" s="128" t="n"/>
      <c r="AL53" s="93" t="n"/>
      <c r="AM53" s="128" t="n"/>
      <c r="AN53" s="177">
        <f>AR53*36</f>
        <v/>
      </c>
      <c r="AO53" s="128" t="n"/>
      <c r="AP53" s="93" t="n"/>
      <c r="AQ53" s="128" t="n"/>
      <c r="AR53" s="93" t="n"/>
      <c r="AS53" s="128" t="n"/>
      <c r="AT53" s="93" t="n"/>
      <c r="AU53" s="128" t="n"/>
      <c r="AV53" s="93" t="n"/>
      <c r="AW53" s="128" t="n"/>
      <c r="AX53" s="93" t="n"/>
      <c r="AY53" s="128" t="n"/>
      <c r="AZ53" s="4594">
        <f>BB53*36</f>
        <v/>
      </c>
      <c r="BA53" s="1231">
        <f>AD53</f>
        <v/>
      </c>
      <c r="BB53" s="1231" t="n">
        <v>6</v>
      </c>
      <c r="BC53" s="1807" t="n"/>
      <c r="BD53" s="4595" t="n"/>
      <c r="BE53" s="4596" t="n"/>
      <c r="BF53" s="261" t="inlineStr">
        <is>
          <t>СК-6</t>
        </is>
      </c>
      <c r="BG53" s="131" t="n"/>
      <c r="BH53" s="132" t="n"/>
      <c r="BI53" s="1070" t="inlineStr">
        <is>
          <t>ЛВ</t>
        </is>
      </c>
      <c r="BJ53" s="243" t="n"/>
      <c r="BK53" s="243" t="n"/>
      <c r="BL53" s="243" t="n"/>
      <c r="BM53" s="243" t="n"/>
      <c r="BN53" s="243" t="n"/>
      <c r="BO53" s="243" t="n"/>
      <c r="BP53" s="243" t="n"/>
      <c r="BQ53" s="243" t="n"/>
      <c r="BR53" s="243" t="n"/>
      <c r="BS53" s="243" t="n"/>
      <c r="BT53" s="243" t="n"/>
      <c r="BU53" s="243" t="n"/>
      <c r="BV53" s="243" t="n"/>
      <c r="BW53" s="243" t="n"/>
      <c r="BX53" s="243" t="n"/>
      <c r="BY53" s="243" t="n"/>
      <c r="BZ53" s="243" t="n"/>
      <c r="CA53" s="243" t="n"/>
      <c r="CB53" s="243" t="n"/>
      <c r="CC53" s="243" t="n"/>
      <c r="CD53" s="243" t="n"/>
      <c r="CE53" s="243" t="n"/>
      <c r="CF53" s="243" t="n"/>
      <c r="CG53" s="243" t="n"/>
      <c r="CH53" s="1" t="n"/>
      <c r="CI53" s="1" t="n"/>
      <c r="CJ53" s="1" t="n"/>
      <c r="CK53" s="1" t="n"/>
      <c r="CL53" s="1" t="n"/>
      <c r="CM53" s="1" t="n"/>
      <c r="CN53" s="1" t="n"/>
      <c r="CO53" s="1" t="n"/>
      <c r="CP53" s="1" t="n"/>
      <c r="CQ53" s="1" t="n"/>
      <c r="CR53" s="1" t="n"/>
      <c r="CS53" s="1" t="n"/>
      <c r="CT53" s="1" t="n"/>
      <c r="CU53" s="1" t="n"/>
      <c r="CV53" s="1" t="n"/>
      <c r="CW53" s="1" t="n"/>
      <c r="CX53" s="1" t="n"/>
      <c r="CY53" s="1" t="n"/>
      <c r="CZ53" s="1" t="n"/>
      <c r="DA53" s="1" t="n"/>
      <c r="DB53" s="1" t="n"/>
      <c r="DC53" s="1" t="n"/>
      <c r="DD53" s="1" t="n"/>
      <c r="DE53" s="1" t="n"/>
      <c r="DF53" s="1" t="n"/>
      <c r="DG53" s="1" t="n"/>
      <c r="DH53" s="1" t="n"/>
      <c r="DI53" s="1" t="n"/>
      <c r="DJ53" s="1" t="n"/>
      <c r="DK53" s="1" t="n"/>
      <c r="DL53" s="1" t="n"/>
      <c r="DM53" s="1" t="n"/>
      <c r="DN53" s="1" t="n"/>
      <c r="DO53" s="1" t="n"/>
      <c r="DP53" s="1" t="n"/>
      <c r="DQ53" s="1" t="n"/>
      <c r="DR53" s="1" t="n"/>
      <c r="DS53" s="1" t="n"/>
    </row>
    <row r="54">
      <c r="A54" s="4620" t="inlineStr">
        <is>
          <t>2.5</t>
        </is>
      </c>
      <c r="B54" s="175" t="n"/>
      <c r="C54" s="4621" t="inlineStr">
        <is>
          <t>Модуль "Лесокультурное производство"</t>
        </is>
      </c>
      <c r="D54" s="131" t="n"/>
      <c r="E54" s="131" t="n"/>
      <c r="F54" s="131" t="n"/>
      <c r="G54" s="131" t="n"/>
      <c r="H54" s="131" t="n"/>
      <c r="I54" s="131" t="n"/>
      <c r="J54" s="131" t="n"/>
      <c r="K54" s="131" t="n"/>
      <c r="L54" s="131" t="n"/>
      <c r="M54" s="131" t="n"/>
      <c r="N54" s="131" t="n"/>
      <c r="O54" s="131" t="n"/>
      <c r="P54" s="131" t="n"/>
      <c r="Q54" s="131" t="n"/>
      <c r="R54" s="131" t="n"/>
      <c r="S54" s="131" t="n"/>
      <c r="T54" s="131" t="n"/>
      <c r="U54" s="131" t="n"/>
      <c r="V54" s="131" t="n"/>
      <c r="W54" s="132" t="n"/>
      <c r="X54" s="182" t="n"/>
      <c r="Y54" s="175" t="n"/>
      <c r="Z54" s="182" t="n"/>
      <c r="AA54" s="175" t="n"/>
      <c r="AB54" s="1824">
        <f>AB55+AB56</f>
        <v/>
      </c>
      <c r="AC54" s="128" t="n"/>
      <c r="AD54" s="95">
        <f>AD55+AD56</f>
        <v/>
      </c>
      <c r="AE54" s="128" t="n"/>
      <c r="AF54" s="187">
        <f>AF55+AF56</f>
        <v/>
      </c>
      <c r="AG54" s="128" t="n"/>
      <c r="AH54" s="95">
        <f>AH55+AH56</f>
        <v/>
      </c>
      <c r="AI54" s="128" t="n"/>
      <c r="AJ54" s="95">
        <f>AJ55+AJ56</f>
        <v/>
      </c>
      <c r="AK54" s="128" t="n"/>
      <c r="AL54" s="95">
        <f>AL55+AL56</f>
        <v/>
      </c>
      <c r="AM54" s="128" t="n"/>
      <c r="AN54" s="177">
        <f>AR54*36</f>
        <v/>
      </c>
      <c r="AO54" s="128" t="n"/>
      <c r="AP54" s="95">
        <f>AP55+AP56</f>
        <v/>
      </c>
      <c r="AQ54" s="128" t="n"/>
      <c r="AR54" s="95">
        <f>AR55+AR56</f>
        <v/>
      </c>
      <c r="AS54" s="128" t="n"/>
      <c r="AT54" s="95">
        <f>AX54*36</f>
        <v/>
      </c>
      <c r="AU54" s="128" t="n"/>
      <c r="AV54" s="95">
        <f>AV55+AV56</f>
        <v/>
      </c>
      <c r="AW54" s="128" t="n"/>
      <c r="AX54" s="95">
        <f>AX55+AX56</f>
        <v/>
      </c>
      <c r="AY54" s="128" t="n"/>
      <c r="AZ54" s="802" t="n">
        <v>108</v>
      </c>
      <c r="BA54" s="804">
        <f>BA55+BA56</f>
        <v/>
      </c>
      <c r="BB54" s="804" t="n">
        <v>3</v>
      </c>
      <c r="BC54" s="1807" t="n"/>
      <c r="BD54" s="4595" t="n"/>
      <c r="BE54" s="4596" t="n"/>
      <c r="BF54" s="261" t="n"/>
      <c r="BG54" s="131" t="n"/>
      <c r="BH54" s="132" t="n"/>
      <c r="BI54" s="1070" t="n"/>
      <c r="BJ54" s="243" t="n"/>
      <c r="BK54" s="243" t="n"/>
      <c r="BL54" s="243" t="n"/>
      <c r="BM54" s="243" t="n"/>
      <c r="BN54" s="243" t="n"/>
      <c r="BO54" s="243" t="n"/>
      <c r="BP54" s="243" t="n"/>
      <c r="BQ54" s="243" t="n"/>
      <c r="BR54" s="243" t="n"/>
      <c r="BS54" s="243" t="n"/>
      <c r="BT54" s="243" t="n"/>
      <c r="BU54" s="243" t="n"/>
      <c r="BV54" s="243" t="n"/>
      <c r="BW54" s="243" t="n"/>
      <c r="BX54" s="243" t="n"/>
      <c r="BY54" s="243" t="n"/>
      <c r="BZ54" s="243" t="n"/>
      <c r="CA54" s="243" t="n"/>
      <c r="CB54" s="243" t="n"/>
      <c r="CC54" s="243" t="n"/>
      <c r="CD54" s="243" t="n"/>
      <c r="CE54" s="243" t="n"/>
      <c r="CF54" s="243" t="n"/>
      <c r="CG54" s="243" t="n"/>
      <c r="CH54" s="1" t="n"/>
      <c r="CI54" s="1" t="n"/>
      <c r="CJ54" s="1" t="n"/>
      <c r="CK54" s="1" t="n"/>
      <c r="CL54" s="1" t="n"/>
      <c r="CM54" s="1" t="n"/>
      <c r="CN54" s="1" t="n"/>
      <c r="CO54" s="1" t="n"/>
      <c r="CP54" s="1" t="n"/>
      <c r="CQ54" s="1" t="n"/>
      <c r="CR54" s="1" t="n"/>
      <c r="CS54" s="1" t="n"/>
      <c r="CT54" s="1" t="n"/>
      <c r="CU54" s="1" t="n"/>
      <c r="CV54" s="1" t="n"/>
      <c r="CW54" s="1" t="n"/>
      <c r="CX54" s="1" t="n"/>
      <c r="CY54" s="1" t="n"/>
      <c r="CZ54" s="1" t="n"/>
      <c r="DA54" s="1" t="n"/>
      <c r="DB54" s="1" t="n"/>
      <c r="DC54" s="1" t="n"/>
      <c r="DD54" s="1" t="n"/>
      <c r="DE54" s="1" t="n"/>
      <c r="DF54" s="1" t="n"/>
      <c r="DG54" s="1" t="n"/>
      <c r="DH54" s="1" t="n"/>
      <c r="DI54" s="1" t="n"/>
      <c r="DJ54" s="1" t="n"/>
      <c r="DK54" s="1" t="n"/>
      <c r="DL54" s="1" t="n"/>
      <c r="DM54" s="1" t="n"/>
      <c r="DN54" s="1" t="n"/>
      <c r="DO54" s="1" t="n"/>
      <c r="DP54" s="1" t="n"/>
      <c r="DQ54" s="1" t="n"/>
      <c r="DR54" s="1" t="n"/>
      <c r="DS54" s="1" t="n"/>
    </row>
    <row r="55">
      <c r="A55" s="4622" t="inlineStr">
        <is>
          <t>2.5.1</t>
        </is>
      </c>
      <c r="B55" s="4617" t="n"/>
      <c r="C55" s="4623" t="inlineStr">
        <is>
          <t xml:space="preserve">Селекционно-генетические методы повышения продуктивности и качества лесных насаждений </t>
        </is>
      </c>
      <c r="D55" s="131" t="n"/>
      <c r="E55" s="131" t="n"/>
      <c r="F55" s="131" t="n"/>
      <c r="G55" s="131" t="n"/>
      <c r="H55" s="131" t="n"/>
      <c r="I55" s="131" t="n"/>
      <c r="J55" s="131" t="n"/>
      <c r="K55" s="131" t="n"/>
      <c r="L55" s="131" t="n"/>
      <c r="M55" s="131" t="n"/>
      <c r="N55" s="131" t="n"/>
      <c r="O55" s="131" t="n"/>
      <c r="P55" s="131" t="n"/>
      <c r="Q55" s="131" t="n"/>
      <c r="R55" s="131" t="n"/>
      <c r="S55" s="131" t="n"/>
      <c r="T55" s="131" t="n"/>
      <c r="U55" s="131" t="n"/>
      <c r="V55" s="131" t="n"/>
      <c r="W55" s="132" t="n"/>
      <c r="X55" s="182" t="n">
        <v>2</v>
      </c>
      <c r="Y55" s="175" t="n"/>
      <c r="Z55" s="182" t="n"/>
      <c r="AA55" s="175" t="n"/>
      <c r="AB55" s="1796">
        <f>AN55+AT55+AZ55</f>
        <v/>
      </c>
      <c r="AC55" s="128" t="n"/>
      <c r="AD55" s="93">
        <f>AF55+AH55+AJ55</f>
        <v/>
      </c>
      <c r="AE55" s="128" t="n"/>
      <c r="AF55" s="181" t="n">
        <v>32</v>
      </c>
      <c r="AG55" s="128" t="n"/>
      <c r="AH55" s="93" t="n">
        <v>16</v>
      </c>
      <c r="AI55" s="128" t="n"/>
      <c r="AJ55" s="93" t="n">
        <v>10</v>
      </c>
      <c r="AK55" s="128" t="n"/>
      <c r="AL55" s="93" t="n"/>
      <c r="AM55" s="128" t="n"/>
      <c r="AN55" s="177">
        <f>AR55*36</f>
        <v/>
      </c>
      <c r="AO55" s="128" t="n"/>
      <c r="AP55" s="93" t="n"/>
      <c r="AQ55" s="128" t="n"/>
      <c r="AR55" s="93" t="n"/>
      <c r="AS55" s="128" t="n"/>
      <c r="AT55" s="93">
        <f>AX55*36</f>
        <v/>
      </c>
      <c r="AU55" s="128" t="n"/>
      <c r="AV55" s="93">
        <f>AD55</f>
        <v/>
      </c>
      <c r="AW55" s="128" t="n"/>
      <c r="AX55" s="93" t="n">
        <v>3</v>
      </c>
      <c r="AY55" s="128" t="n"/>
      <c r="AZ55" s="4594">
        <f>BB55*36</f>
        <v/>
      </c>
      <c r="BA55" s="1231" t="n"/>
      <c r="BB55" s="1231" t="n"/>
      <c r="BC55" s="1807" t="n"/>
      <c r="BD55" s="4595" t="n"/>
      <c r="BE55" s="4596" t="n"/>
      <c r="BF55" s="261" t="inlineStr">
        <is>
          <t>СК-7</t>
        </is>
      </c>
      <c r="BG55" s="131" t="n"/>
      <c r="BH55" s="132" t="n"/>
      <c r="BI55" s="1070" t="inlineStr">
        <is>
          <t>ЛКиП</t>
        </is>
      </c>
      <c r="BJ55" s="243" t="n"/>
      <c r="BK55" s="243" t="n"/>
      <c r="BL55" s="243" t="n"/>
      <c r="BM55" s="243" t="n"/>
      <c r="BN55" s="243" t="n"/>
      <c r="BO55" s="243" t="n"/>
      <c r="BP55" s="243" t="n"/>
      <c r="BQ55" s="243" t="n"/>
      <c r="BR55" s="243" t="n"/>
      <c r="BS55" s="243" t="n"/>
      <c r="BT55" s="243" t="n"/>
      <c r="BU55" s="243" t="n"/>
      <c r="BV55" s="243" t="n"/>
      <c r="BW55" s="243" t="n"/>
      <c r="BX55" s="243" t="n"/>
      <c r="BY55" s="243" t="n"/>
      <c r="BZ55" s="243" t="n"/>
      <c r="CA55" s="243" t="n"/>
      <c r="CB55" s="243" t="n"/>
      <c r="CC55" s="243" t="n"/>
      <c r="CD55" s="243" t="n"/>
      <c r="CE55" s="243" t="n"/>
      <c r="CF55" s="243" t="n"/>
      <c r="CG55" s="243" t="n"/>
      <c r="CH55" s="1" t="n"/>
      <c r="CI55" s="1" t="n"/>
      <c r="CJ55" s="1" t="n"/>
      <c r="CK55" s="1" t="n"/>
      <c r="CL55" s="1" t="n"/>
      <c r="CM55" s="1" t="n"/>
      <c r="CN55" s="1" t="n"/>
      <c r="CO55" s="1" t="n"/>
      <c r="CP55" s="1" t="n"/>
      <c r="CQ55" s="1" t="n"/>
      <c r="CR55" s="1" t="n"/>
      <c r="CS55" s="1" t="n"/>
      <c r="CT55" s="1" t="n"/>
      <c r="CU55" s="1" t="n"/>
      <c r="CV55" s="1" t="n"/>
      <c r="CW55" s="1" t="n"/>
      <c r="CX55" s="1" t="n"/>
      <c r="CY55" s="1" t="n"/>
      <c r="CZ55" s="1" t="n"/>
      <c r="DA55" s="1" t="n"/>
      <c r="DB55" s="1" t="n"/>
      <c r="DC55" s="1" t="n"/>
      <c r="DD55" s="1" t="n"/>
      <c r="DE55" s="1" t="n"/>
      <c r="DF55" s="1" t="n"/>
      <c r="DG55" s="1" t="n"/>
      <c r="DH55" s="1" t="n"/>
      <c r="DI55" s="1" t="n"/>
      <c r="DJ55" s="1" t="n"/>
      <c r="DK55" s="1" t="n"/>
      <c r="DL55" s="1" t="n"/>
      <c r="DM55" s="1" t="n"/>
      <c r="DN55" s="1" t="n"/>
      <c r="DO55" s="1" t="n"/>
      <c r="DP55" s="1" t="n"/>
      <c r="DQ55" s="1" t="n"/>
      <c r="DR55" s="1" t="n"/>
      <c r="DS55" s="1" t="n"/>
    </row>
    <row r="56">
      <c r="A56" s="4622" t="inlineStr">
        <is>
          <t>2.5.2</t>
        </is>
      </c>
      <c r="B56" s="4617" t="n"/>
      <c r="C56" s="4623" t="inlineStr">
        <is>
          <t>Интенсификация выращивания посадочного материала</t>
        </is>
      </c>
      <c r="D56" s="131" t="n"/>
      <c r="E56" s="131" t="n"/>
      <c r="F56" s="131" t="n"/>
      <c r="G56" s="131" t="n"/>
      <c r="H56" s="131" t="n"/>
      <c r="I56" s="131" t="n"/>
      <c r="J56" s="131" t="n"/>
      <c r="K56" s="131" t="n"/>
      <c r="L56" s="131" t="n"/>
      <c r="M56" s="131" t="n"/>
      <c r="N56" s="131" t="n"/>
      <c r="O56" s="131" t="n"/>
      <c r="P56" s="131" t="n"/>
      <c r="Q56" s="131" t="n"/>
      <c r="R56" s="131" t="n"/>
      <c r="S56" s="131" t="n"/>
      <c r="T56" s="131" t="n"/>
      <c r="U56" s="131" t="n"/>
      <c r="V56" s="131" t="n"/>
      <c r="W56" s="132" t="n"/>
      <c r="X56" s="182" t="n"/>
      <c r="Y56" s="175" t="n"/>
      <c r="Z56" s="182" t="n">
        <v>3</v>
      </c>
      <c r="AA56" s="175" t="n"/>
      <c r="AB56" s="1796">
        <f>AN56+AT56+AZ56</f>
        <v/>
      </c>
      <c r="AC56" s="128" t="n"/>
      <c r="AD56" s="93">
        <f>AF56+AH56+AJ56</f>
        <v/>
      </c>
      <c r="AE56" s="128" t="n"/>
      <c r="AF56" s="181" t="n">
        <v>36</v>
      </c>
      <c r="AG56" s="128" t="n"/>
      <c r="AH56" s="93" t="n">
        <v>36</v>
      </c>
      <c r="AI56" s="128" t="n"/>
      <c r="AJ56" s="93" t="n"/>
      <c r="AK56" s="128" t="n"/>
      <c r="AL56" s="93" t="n"/>
      <c r="AM56" s="128" t="n"/>
      <c r="AN56" s="177">
        <f>AR56*36</f>
        <v/>
      </c>
      <c r="AO56" s="128" t="n"/>
      <c r="AP56" s="93" t="n"/>
      <c r="AQ56" s="128" t="n"/>
      <c r="AR56" s="93" t="n"/>
      <c r="AS56" s="128" t="n"/>
      <c r="AT56" s="93">
        <f>AX56*36</f>
        <v/>
      </c>
      <c r="AU56" s="128" t="n"/>
      <c r="AV56" s="93" t="n"/>
      <c r="AW56" s="128" t="n"/>
      <c r="AX56" s="93" t="n"/>
      <c r="AY56" s="128" t="n"/>
      <c r="AZ56" s="4594">
        <f>BB56*36</f>
        <v/>
      </c>
      <c r="BA56" s="1231">
        <f>AD56</f>
        <v/>
      </c>
      <c r="BB56" s="1231" t="n">
        <v>3</v>
      </c>
      <c r="BC56" s="1807" t="n"/>
      <c r="BD56" s="4595" t="n"/>
      <c r="BE56" s="4596" t="n"/>
      <c r="BF56" s="261" t="inlineStr">
        <is>
          <t>СК-8</t>
        </is>
      </c>
      <c r="BG56" s="131" t="n"/>
      <c r="BH56" s="132" t="n"/>
      <c r="BI56" s="1070" t="inlineStr">
        <is>
          <t>ЛКиП</t>
        </is>
      </c>
      <c r="BJ56" s="243" t="n"/>
      <c r="BK56" s="243" t="n"/>
      <c r="BL56" s="243" t="n"/>
      <c r="BM56" s="243" t="n"/>
      <c r="BN56" s="243" t="n"/>
      <c r="BO56" s="243" t="n"/>
      <c r="BP56" s="243" t="n"/>
      <c r="BQ56" s="243" t="n"/>
      <c r="BR56" s="243" t="n"/>
      <c r="BS56" s="243" t="n"/>
      <c r="BT56" s="243" t="n"/>
      <c r="BU56" s="243" t="n"/>
      <c r="BV56" s="243" t="n"/>
      <c r="BW56" s="243" t="n"/>
      <c r="BX56" s="243" t="n"/>
      <c r="BY56" s="243" t="n"/>
      <c r="BZ56" s="243" t="n"/>
      <c r="CA56" s="243" t="n"/>
      <c r="CB56" s="243" t="n"/>
      <c r="CC56" s="243" t="n"/>
      <c r="CD56" s="243" t="n"/>
      <c r="CE56" s="243" t="n"/>
      <c r="CF56" s="243" t="n"/>
      <c r="CG56" s="243" t="n"/>
      <c r="CH56" s="1" t="n"/>
      <c r="CI56" s="1" t="n"/>
      <c r="CJ56" s="1" t="n"/>
      <c r="CK56" s="1" t="n"/>
      <c r="CL56" s="1" t="n"/>
      <c r="CM56" s="1" t="n"/>
      <c r="CN56" s="1" t="n"/>
      <c r="CO56" s="1" t="n"/>
      <c r="CP56" s="1" t="n"/>
      <c r="CQ56" s="1" t="n"/>
      <c r="CR56" s="1" t="n"/>
      <c r="CS56" s="1" t="n"/>
      <c r="CT56" s="1" t="n"/>
      <c r="CU56" s="1" t="n"/>
      <c r="CV56" s="1" t="n"/>
      <c r="CW56" s="1" t="n"/>
      <c r="CX56" s="1" t="n"/>
      <c r="CY56" s="1" t="n"/>
      <c r="CZ56" s="1" t="n"/>
      <c r="DA56" s="1" t="n"/>
      <c r="DB56" s="1" t="n"/>
      <c r="DC56" s="1" t="n"/>
      <c r="DD56" s="1" t="n"/>
      <c r="DE56" s="1" t="n"/>
      <c r="DF56" s="1" t="n"/>
      <c r="DG56" s="1" t="n"/>
      <c r="DH56" s="1" t="n"/>
      <c r="DI56" s="1" t="n"/>
      <c r="DJ56" s="1" t="n"/>
      <c r="DK56" s="1" t="n"/>
      <c r="DL56" s="1" t="n"/>
      <c r="DM56" s="1" t="n"/>
      <c r="DN56" s="1" t="n"/>
      <c r="DO56" s="1" t="n"/>
      <c r="DP56" s="1" t="n"/>
      <c r="DQ56" s="1" t="n"/>
      <c r="DR56" s="1" t="n"/>
      <c r="DS56" s="1" t="n"/>
    </row>
    <row r="57">
      <c r="A57" s="4620" t="inlineStr">
        <is>
          <t>2.6</t>
        </is>
      </c>
      <c r="B57" s="175" t="n"/>
      <c r="C57" s="4621" t="inlineStr">
        <is>
          <t>Модуль "Законодательство и делопроизводство в лесохозяйственной деятельности"</t>
        </is>
      </c>
      <c r="D57" s="131" t="n"/>
      <c r="E57" s="131" t="n"/>
      <c r="F57" s="131" t="n"/>
      <c r="G57" s="131" t="n"/>
      <c r="H57" s="131" t="n"/>
      <c r="I57" s="131" t="n"/>
      <c r="J57" s="131" t="n"/>
      <c r="K57" s="131" t="n"/>
      <c r="L57" s="131" t="n"/>
      <c r="M57" s="131" t="n"/>
      <c r="N57" s="131" t="n"/>
      <c r="O57" s="131" t="n"/>
      <c r="P57" s="131" t="n"/>
      <c r="Q57" s="131" t="n"/>
      <c r="R57" s="131" t="n"/>
      <c r="S57" s="131" t="n"/>
      <c r="T57" s="131" t="n"/>
      <c r="U57" s="131" t="n"/>
      <c r="V57" s="131" t="n"/>
      <c r="W57" s="132" t="n"/>
      <c r="X57" s="1771" t="n"/>
      <c r="Y57" s="1770" t="n"/>
      <c r="Z57" s="182" t="n"/>
      <c r="AA57" s="175" t="n"/>
      <c r="AB57" s="1824">
        <f>AB58+AB59</f>
        <v/>
      </c>
      <c r="AC57" s="128" t="n"/>
      <c r="AD57" s="95">
        <f>AD58+AD59</f>
        <v/>
      </c>
      <c r="AE57" s="128" t="n"/>
      <c r="AF57" s="187">
        <f>AF58+AF59</f>
        <v/>
      </c>
      <c r="AG57" s="128" t="n"/>
      <c r="AH57" s="95">
        <f>AH58+AH59</f>
        <v/>
      </c>
      <c r="AI57" s="128" t="n"/>
      <c r="AJ57" s="95">
        <f>AJ58+AJ59</f>
        <v/>
      </c>
      <c r="AK57" s="128" t="n"/>
      <c r="AL57" s="95">
        <f>AL58+AL59</f>
        <v/>
      </c>
      <c r="AM57" s="128" t="n"/>
      <c r="AN57" s="177">
        <f>AR57*36</f>
        <v/>
      </c>
      <c r="AO57" s="128" t="n"/>
      <c r="AP57" s="95">
        <f>AP58+AP59</f>
        <v/>
      </c>
      <c r="AQ57" s="128" t="n"/>
      <c r="AR57" s="95">
        <f>AR58+AR59</f>
        <v/>
      </c>
      <c r="AS57" s="128" t="n"/>
      <c r="AT57" s="95">
        <f>AX57*36</f>
        <v/>
      </c>
      <c r="AU57" s="128" t="n"/>
      <c r="AV57" s="95">
        <f>AV58+AV59</f>
        <v/>
      </c>
      <c r="AW57" s="128" t="n"/>
      <c r="AX57" s="95">
        <f>AX58+AX59</f>
        <v/>
      </c>
      <c r="AY57" s="128" t="n"/>
      <c r="AZ57" s="802">
        <f>BB57*36</f>
        <v/>
      </c>
      <c r="BA57" s="804">
        <f>BA58+BA59</f>
        <v/>
      </c>
      <c r="BB57" s="804">
        <f>BB58+BB59</f>
        <v/>
      </c>
      <c r="BC57" s="1807" t="n"/>
      <c r="BD57" s="4595" t="n"/>
      <c r="BE57" s="4596" t="n"/>
      <c r="BF57" s="261" t="n"/>
      <c r="BG57" s="131" t="n"/>
      <c r="BH57" s="132" t="n"/>
      <c r="BI57" s="1070" t="n"/>
      <c r="BJ57" s="243" t="n"/>
      <c r="BK57" s="243" t="n"/>
      <c r="BL57" s="243" t="n"/>
      <c r="BM57" s="243" t="n"/>
      <c r="BN57" s="243" t="n"/>
      <c r="BO57" s="243" t="n"/>
      <c r="BP57" s="243" t="n"/>
      <c r="BQ57" s="243" t="n"/>
      <c r="BR57" s="243" t="n"/>
      <c r="BS57" s="243" t="n"/>
      <c r="BT57" s="243" t="n"/>
      <c r="BU57" s="243" t="n"/>
      <c r="BV57" s="243" t="n"/>
      <c r="BW57" s="243" t="n"/>
      <c r="BX57" s="243" t="n"/>
      <c r="BY57" s="243" t="n"/>
      <c r="BZ57" s="243" t="n"/>
      <c r="CA57" s="243" t="n"/>
      <c r="CB57" s="243" t="n"/>
      <c r="CC57" s="243" t="n"/>
      <c r="CD57" s="243" t="n"/>
      <c r="CE57" s="243" t="n"/>
      <c r="CF57" s="243" t="n"/>
      <c r="CG57" s="243" t="n"/>
      <c r="CH57" s="1" t="n"/>
      <c r="CI57" s="1" t="n"/>
      <c r="CJ57" s="1" t="n"/>
      <c r="CK57" s="1" t="n"/>
      <c r="CL57" s="1" t="n"/>
      <c r="CM57" s="1" t="n"/>
      <c r="CN57" s="1" t="n"/>
      <c r="CO57" s="1" t="n"/>
      <c r="CP57" s="1" t="n"/>
      <c r="CQ57" s="1" t="n"/>
      <c r="CR57" s="1" t="n"/>
      <c r="CS57" s="1" t="n"/>
      <c r="CT57" s="1" t="n"/>
      <c r="CU57" s="1" t="n"/>
      <c r="CV57" s="1" t="n"/>
      <c r="CW57" s="1" t="n"/>
      <c r="CX57" s="1" t="n"/>
      <c r="CY57" s="1" t="n"/>
      <c r="CZ57" s="1" t="n"/>
      <c r="DA57" s="1" t="n"/>
      <c r="DB57" s="1" t="n"/>
      <c r="DC57" s="1" t="n"/>
      <c r="DD57" s="1" t="n"/>
      <c r="DE57" s="1" t="n"/>
      <c r="DF57" s="1" t="n"/>
      <c r="DG57" s="1" t="n"/>
      <c r="DH57" s="1" t="n"/>
      <c r="DI57" s="1" t="n"/>
      <c r="DJ57" s="1" t="n"/>
      <c r="DK57" s="1" t="n"/>
      <c r="DL57" s="1" t="n"/>
      <c r="DM57" s="1" t="n"/>
      <c r="DN57" s="1" t="n"/>
      <c r="DO57" s="1" t="n"/>
      <c r="DP57" s="1" t="n"/>
      <c r="DQ57" s="1" t="n"/>
      <c r="DR57" s="1" t="n"/>
      <c r="DS57" s="1" t="n"/>
    </row>
    <row r="58">
      <c r="A58" s="4622" t="inlineStr">
        <is>
          <t>2.6.1</t>
        </is>
      </c>
      <c r="B58" s="4617" t="n"/>
      <c r="C58" s="4623" t="inlineStr">
        <is>
          <t>Делопроизводство в организациях лесной отрасли</t>
        </is>
      </c>
      <c r="D58" s="131" t="n"/>
      <c r="E58" s="131" t="n"/>
      <c r="F58" s="131" t="n"/>
      <c r="G58" s="131" t="n"/>
      <c r="H58" s="131" t="n"/>
      <c r="I58" s="131" t="n"/>
      <c r="J58" s="131" t="n"/>
      <c r="K58" s="131" t="n"/>
      <c r="L58" s="131" t="n"/>
      <c r="M58" s="131" t="n"/>
      <c r="N58" s="131" t="n"/>
      <c r="O58" s="131" t="n"/>
      <c r="P58" s="131" t="n"/>
      <c r="Q58" s="131" t="n"/>
      <c r="R58" s="131" t="n"/>
      <c r="S58" s="131" t="n"/>
      <c r="T58" s="131" t="n"/>
      <c r="U58" s="131" t="n"/>
      <c r="V58" s="131" t="n"/>
      <c r="W58" s="132" t="n"/>
      <c r="X58" s="218" t="n"/>
      <c r="Y58" s="175" t="n"/>
      <c r="Z58" s="182" t="n">
        <v>3</v>
      </c>
      <c r="AA58" s="175" t="n"/>
      <c r="AB58" s="1796">
        <f>AN58+AT58+AZ58</f>
        <v/>
      </c>
      <c r="AC58" s="128" t="n"/>
      <c r="AD58" s="93">
        <f>AF58+AH58+AJ58</f>
        <v/>
      </c>
      <c r="AE58" s="128" t="n"/>
      <c r="AF58" s="181" t="n">
        <v>24</v>
      </c>
      <c r="AG58" s="128" t="n"/>
      <c r="AH58" s="93" t="n"/>
      <c r="AI58" s="128" t="n"/>
      <c r="AJ58" s="93" t="n">
        <v>18</v>
      </c>
      <c r="AK58" s="128" t="n"/>
      <c r="AL58" s="93" t="n"/>
      <c r="AM58" s="128" t="n"/>
      <c r="AN58" s="177">
        <f>AR58*36</f>
        <v/>
      </c>
      <c r="AO58" s="128" t="n"/>
      <c r="AP58" s="93" t="n"/>
      <c r="AQ58" s="128" t="n"/>
      <c r="AR58" s="93" t="n"/>
      <c r="AS58" s="128" t="n"/>
      <c r="AT58" s="93">
        <f>AX58*36</f>
        <v/>
      </c>
      <c r="AU58" s="128" t="n"/>
      <c r="AV58" s="93" t="n"/>
      <c r="AW58" s="128" t="n"/>
      <c r="AX58" s="93" t="n"/>
      <c r="AY58" s="128" t="n"/>
      <c r="AZ58" s="4594">
        <f>BB58*36</f>
        <v/>
      </c>
      <c r="BA58" s="1231" t="n">
        <v>60</v>
      </c>
      <c r="BB58" s="1231" t="n">
        <v>3</v>
      </c>
      <c r="BC58" s="1807" t="n"/>
      <c r="BD58" s="4595" t="n"/>
      <c r="BE58" s="4596" t="n"/>
      <c r="BF58" s="261" t="inlineStr">
        <is>
          <t>СК-9</t>
        </is>
      </c>
      <c r="BG58" s="131" t="n"/>
      <c r="BH58" s="132" t="n"/>
      <c r="BI58" s="1070" t="inlineStr">
        <is>
          <t>МТБиУР</t>
        </is>
      </c>
      <c r="BJ58" s="243" t="n"/>
      <c r="BK58" s="243" t="n"/>
      <c r="BL58" s="243" t="n"/>
      <c r="BM58" s="243" t="n"/>
      <c r="BN58" s="243" t="n"/>
      <c r="BO58" s="243" t="n"/>
      <c r="BP58" s="243" t="n"/>
      <c r="BQ58" s="243" t="n"/>
      <c r="BR58" s="243" t="n"/>
      <c r="BS58" s="243" t="n"/>
      <c r="BT58" s="243" t="n"/>
      <c r="BU58" s="243" t="n"/>
      <c r="BV58" s="243" t="n"/>
      <c r="BW58" s="243" t="n"/>
      <c r="BX58" s="243" t="n"/>
      <c r="BY58" s="243" t="n"/>
      <c r="BZ58" s="243" t="n"/>
      <c r="CA58" s="243" t="n"/>
      <c r="CB58" s="243" t="n"/>
      <c r="CC58" s="243" t="n"/>
      <c r="CD58" s="243" t="n"/>
      <c r="CE58" s="243" t="n"/>
      <c r="CF58" s="243" t="n"/>
      <c r="CG58" s="243" t="n"/>
      <c r="CH58" s="1" t="n"/>
      <c r="CI58" s="1" t="n"/>
      <c r="CJ58" s="1" t="n"/>
      <c r="CK58" s="1" t="n"/>
      <c r="CL58" s="1" t="n"/>
      <c r="CM58" s="1" t="n"/>
      <c r="CN58" s="1" t="n"/>
      <c r="CO58" s="1" t="n"/>
      <c r="CP58" s="1" t="n"/>
      <c r="CQ58" s="1" t="n"/>
      <c r="CR58" s="1" t="n"/>
      <c r="CS58" s="1" t="n"/>
      <c r="CT58" s="1" t="n"/>
      <c r="CU58" s="1" t="n"/>
      <c r="CV58" s="1" t="n"/>
      <c r="CW58" s="1" t="n"/>
      <c r="CX58" s="1" t="n"/>
      <c r="CY58" s="1" t="n"/>
      <c r="CZ58" s="1" t="n"/>
      <c r="DA58" s="1" t="n"/>
      <c r="DB58" s="1" t="n"/>
      <c r="DC58" s="1" t="n"/>
      <c r="DD58" s="1" t="n"/>
      <c r="DE58" s="1" t="n"/>
      <c r="DF58" s="1" t="n"/>
      <c r="DG58" s="1" t="n"/>
      <c r="DH58" s="1" t="n"/>
      <c r="DI58" s="1" t="n"/>
      <c r="DJ58" s="1" t="n"/>
      <c r="DK58" s="1" t="n"/>
      <c r="DL58" s="1" t="n"/>
      <c r="DM58" s="1" t="n"/>
      <c r="DN58" s="1" t="n"/>
      <c r="DO58" s="1" t="n"/>
      <c r="DP58" s="1" t="n"/>
      <c r="DQ58" s="1" t="n"/>
      <c r="DR58" s="1" t="n"/>
      <c r="DS58" s="1" t="n"/>
    </row>
    <row r="59">
      <c r="A59" s="3091" t="inlineStr">
        <is>
          <t>2.6.2</t>
        </is>
      </c>
      <c r="B59" s="175" t="n"/>
      <c r="C59" s="4623" t="inlineStr">
        <is>
          <t>Законодательное обеспечение лесохозяйственной деятельности</t>
        </is>
      </c>
      <c r="D59" s="131" t="n"/>
      <c r="E59" s="131" t="n"/>
      <c r="F59" s="131" t="n"/>
      <c r="G59" s="131" t="n"/>
      <c r="H59" s="131" t="n"/>
      <c r="I59" s="131" t="n"/>
      <c r="J59" s="131" t="n"/>
      <c r="K59" s="131" t="n"/>
      <c r="L59" s="131" t="n"/>
      <c r="M59" s="131" t="n"/>
      <c r="N59" s="131" t="n"/>
      <c r="O59" s="131" t="n"/>
      <c r="P59" s="131" t="n"/>
      <c r="Q59" s="131" t="n"/>
      <c r="R59" s="131" t="n"/>
      <c r="S59" s="131" t="n"/>
      <c r="T59" s="131" t="n"/>
      <c r="U59" s="131" t="n"/>
      <c r="V59" s="131" t="n"/>
      <c r="W59" s="132" t="n"/>
      <c r="X59" s="218" t="n"/>
      <c r="Y59" s="175" t="n"/>
      <c r="Z59" s="182" t="n">
        <v>2</v>
      </c>
      <c r="AA59" s="175" t="n"/>
      <c r="AB59" s="1796">
        <f>AN59+AT59+AZ59</f>
        <v/>
      </c>
      <c r="AC59" s="128" t="n"/>
      <c r="AD59" s="93">
        <f>AF59+AH59+AJ59</f>
        <v/>
      </c>
      <c r="AE59" s="128" t="n"/>
      <c r="AF59" s="181" t="n">
        <v>32</v>
      </c>
      <c r="AG59" s="128" t="n"/>
      <c r="AH59" s="93" t="n"/>
      <c r="AI59" s="128" t="n"/>
      <c r="AJ59" s="93" t="n">
        <v>24</v>
      </c>
      <c r="AK59" s="128" t="n"/>
      <c r="AL59" s="93" t="n"/>
      <c r="AM59" s="128" t="n"/>
      <c r="AN59" s="177">
        <f>AR59*36</f>
        <v/>
      </c>
      <c r="AO59" s="128" t="n"/>
      <c r="AP59" s="93" t="n"/>
      <c r="AQ59" s="128" t="n"/>
      <c r="AR59" s="93" t="n"/>
      <c r="AS59" s="128" t="n"/>
      <c r="AT59" s="93">
        <f>AX59*36</f>
        <v/>
      </c>
      <c r="AU59" s="128" t="n"/>
      <c r="AV59" s="93">
        <f>AD59</f>
        <v/>
      </c>
      <c r="AW59" s="128" t="n"/>
      <c r="AX59" s="93" t="n">
        <v>3</v>
      </c>
      <c r="AY59" s="128" t="n"/>
      <c r="AZ59" s="4594">
        <f>BB59*36</f>
        <v/>
      </c>
      <c r="BA59" s="1231" t="n"/>
      <c r="BB59" s="1231" t="n"/>
      <c r="BC59" s="1807" t="n"/>
      <c r="BD59" s="4595" t="n"/>
      <c r="BE59" s="4596" t="n"/>
      <c r="BF59" s="261" t="inlineStr">
        <is>
          <t>СК-10</t>
        </is>
      </c>
      <c r="BG59" s="131" t="n"/>
      <c r="BH59" s="132" t="n"/>
      <c r="BI59" s="1070" t="inlineStr">
        <is>
          <t>ФиП</t>
        </is>
      </c>
      <c r="BJ59" s="243" t="n"/>
      <c r="BK59" s="243" t="n"/>
      <c r="BL59" s="243" t="n"/>
      <c r="BM59" s="243" t="n"/>
      <c r="BN59" s="243" t="n"/>
      <c r="BO59" s="243" t="n"/>
      <c r="BP59" s="243" t="n"/>
      <c r="BQ59" s="243" t="n"/>
      <c r="BR59" s="243" t="n"/>
      <c r="BS59" s="243" t="n"/>
      <c r="BT59" s="243" t="n"/>
      <c r="BU59" s="243" t="n"/>
      <c r="BV59" s="243" t="n"/>
      <c r="BW59" s="243" t="n"/>
      <c r="BX59" s="243" t="n"/>
      <c r="BY59" s="243" t="n"/>
      <c r="BZ59" s="243" t="n"/>
      <c r="CA59" s="243" t="n"/>
      <c r="CB59" s="243" t="n"/>
      <c r="CC59" s="243" t="n"/>
      <c r="CD59" s="243" t="n"/>
      <c r="CE59" s="243" t="n"/>
      <c r="CF59" s="243" t="n"/>
      <c r="CG59" s="243" t="n"/>
      <c r="CH59" s="1" t="n"/>
      <c r="CI59" s="1" t="n"/>
      <c r="CJ59" s="1" t="n"/>
      <c r="CK59" s="1" t="n"/>
      <c r="CL59" s="1" t="n"/>
      <c r="CM59" s="1" t="n"/>
      <c r="CN59" s="1" t="n"/>
      <c r="CO59" s="1" t="n"/>
      <c r="CP59" s="1" t="n"/>
      <c r="CQ59" s="1" t="n"/>
      <c r="CR59" s="1" t="n"/>
      <c r="CS59" s="1" t="n"/>
      <c r="CT59" s="1" t="n"/>
      <c r="CU59" s="1" t="n"/>
      <c r="CV59" s="1" t="n"/>
      <c r="CW59" s="1" t="n"/>
      <c r="CX59" s="1" t="n"/>
      <c r="CY59" s="1" t="n"/>
      <c r="CZ59" s="1" t="n"/>
      <c r="DA59" s="1" t="n"/>
      <c r="DB59" s="1" t="n"/>
      <c r="DC59" s="1" t="n"/>
      <c r="DD59" s="1" t="n"/>
      <c r="DE59" s="1" t="n"/>
      <c r="DF59" s="1" t="n"/>
      <c r="DG59" s="1" t="n"/>
      <c r="DH59" s="1" t="n"/>
      <c r="DI59" s="1" t="n"/>
      <c r="DJ59" s="1" t="n"/>
      <c r="DK59" s="1" t="n"/>
      <c r="DL59" s="1" t="n"/>
      <c r="DM59" s="1" t="n"/>
      <c r="DN59" s="1" t="n"/>
      <c r="DO59" s="1" t="n"/>
      <c r="DP59" s="1" t="n"/>
      <c r="DQ59" s="1" t="n"/>
      <c r="DR59" s="1" t="n"/>
      <c r="DS59" s="1" t="n"/>
    </row>
    <row r="60">
      <c r="A60" s="216" t="inlineStr">
        <is>
          <t>2.7</t>
        </is>
      </c>
      <c r="B60" s="175" t="n"/>
      <c r="C60" s="184" t="inlineStr">
        <is>
          <t>Модуль "Фаунистические ресурсы и биоразнообразие лесных экосистем"</t>
        </is>
      </c>
      <c r="D60" s="131" t="n"/>
      <c r="E60" s="131" t="n"/>
      <c r="F60" s="131" t="n"/>
      <c r="G60" s="131" t="n"/>
      <c r="H60" s="131" t="n"/>
      <c r="I60" s="131" t="n"/>
      <c r="J60" s="131" t="n"/>
      <c r="K60" s="131" t="n"/>
      <c r="L60" s="131" t="n"/>
      <c r="M60" s="131" t="n"/>
      <c r="N60" s="131" t="n"/>
      <c r="O60" s="131" t="n"/>
      <c r="P60" s="131" t="n"/>
      <c r="Q60" s="131" t="n"/>
      <c r="R60" s="131" t="n"/>
      <c r="S60" s="131" t="n"/>
      <c r="T60" s="131" t="n"/>
      <c r="U60" s="131" t="n"/>
      <c r="V60" s="131" t="n"/>
      <c r="W60" s="132" t="n"/>
      <c r="X60" s="3638" t="n"/>
      <c r="Y60" s="1770" t="n"/>
      <c r="Z60" s="1807" t="n"/>
      <c r="AA60" s="1770" t="n"/>
      <c r="AB60" s="188">
        <f>AB61+AB62</f>
        <v/>
      </c>
      <c r="AC60" s="128" t="n"/>
      <c r="AD60" s="95">
        <f>AD61+AD62</f>
        <v/>
      </c>
      <c r="AE60" s="128" t="n"/>
      <c r="AF60" s="187">
        <f>AF61+AF62</f>
        <v/>
      </c>
      <c r="AG60" s="128" t="n"/>
      <c r="AH60" s="95">
        <f>AH61+AH62</f>
        <v/>
      </c>
      <c r="AI60" s="128" t="n"/>
      <c r="AJ60" s="95">
        <f>AJ61+AJ62</f>
        <v/>
      </c>
      <c r="AK60" s="128" t="n"/>
      <c r="AL60" s="95">
        <f>AL61+AL62</f>
        <v/>
      </c>
      <c r="AM60" s="128" t="n"/>
      <c r="AN60" s="177">
        <f>AR60*36</f>
        <v/>
      </c>
      <c r="AO60" s="128" t="n"/>
      <c r="AP60" s="95">
        <f>AP61+AP62</f>
        <v/>
      </c>
      <c r="AQ60" s="128" t="n"/>
      <c r="AR60" s="95">
        <f>AR61+AR62</f>
        <v/>
      </c>
      <c r="AS60" s="128" t="n"/>
      <c r="AT60" s="95">
        <f>AT61+AT62</f>
        <v/>
      </c>
      <c r="AU60" s="128" t="n"/>
      <c r="AV60" s="95">
        <f>AV61+AV62</f>
        <v/>
      </c>
      <c r="AW60" s="128" t="n"/>
      <c r="AX60" s="95">
        <f>AX61+AX62</f>
        <v/>
      </c>
      <c r="AY60" s="128" t="n"/>
      <c r="AZ60" s="4594">
        <f>BB60*36</f>
        <v/>
      </c>
      <c r="BA60" s="1231" t="n"/>
      <c r="BB60" s="1231" t="n"/>
      <c r="BC60" s="1807" t="n"/>
      <c r="BD60" s="4595" t="n"/>
      <c r="BE60" s="4596" t="n"/>
      <c r="BF60" s="745" t="n"/>
      <c r="BG60" s="131" t="n"/>
      <c r="BH60" s="132" t="n"/>
      <c r="BI60" s="1070" t="n"/>
      <c r="BJ60" s="243" t="n"/>
      <c r="BK60" s="243" t="n"/>
      <c r="BL60" s="243" t="n"/>
      <c r="BM60" s="243" t="n"/>
      <c r="BN60" s="243" t="n"/>
      <c r="BO60" s="243" t="n"/>
      <c r="BP60" s="243" t="n"/>
      <c r="BQ60" s="243" t="n"/>
      <c r="BR60" s="243" t="n"/>
      <c r="BS60" s="243" t="n"/>
      <c r="BT60" s="243" t="n"/>
      <c r="BU60" s="243" t="n"/>
      <c r="BV60" s="243" t="n"/>
      <c r="BW60" s="243" t="n"/>
      <c r="BX60" s="243" t="n"/>
      <c r="BY60" s="243" t="n"/>
      <c r="BZ60" s="243" t="n"/>
      <c r="CA60" s="243" t="n"/>
      <c r="CB60" s="243" t="n"/>
      <c r="CC60" s="243" t="n"/>
      <c r="CD60" s="243" t="n"/>
      <c r="CE60" s="243" t="n"/>
      <c r="CF60" s="243" t="n"/>
      <c r="CG60" s="243" t="n"/>
      <c r="CH60" s="1" t="n"/>
      <c r="CI60" s="1" t="n"/>
      <c r="CJ60" s="1" t="n"/>
      <c r="CK60" s="1" t="n"/>
      <c r="CL60" s="1" t="n"/>
      <c r="CM60" s="1" t="n"/>
      <c r="CN60" s="1" t="n"/>
      <c r="CO60" s="1" t="n"/>
      <c r="CP60" s="1" t="n"/>
      <c r="CQ60" s="1" t="n"/>
      <c r="CR60" s="1" t="n"/>
      <c r="CS60" s="1" t="n"/>
      <c r="CT60" s="1" t="n"/>
      <c r="CU60" s="1" t="n"/>
      <c r="CV60" s="1" t="n"/>
      <c r="CW60" s="1" t="n"/>
      <c r="CX60" s="1" t="n"/>
      <c r="CY60" s="1" t="n"/>
      <c r="CZ60" s="1" t="n"/>
      <c r="DA60" s="1" t="n"/>
      <c r="DB60" s="1" t="n"/>
      <c r="DC60" s="1" t="n"/>
      <c r="DD60" s="1" t="n"/>
      <c r="DE60" s="1" t="n"/>
      <c r="DF60" s="1" t="n"/>
      <c r="DG60" s="1" t="n"/>
      <c r="DH60" s="1" t="n"/>
      <c r="DI60" s="1" t="n"/>
      <c r="DJ60" s="1" t="n"/>
      <c r="DK60" s="1" t="n"/>
      <c r="DL60" s="1" t="n"/>
      <c r="DM60" s="1" t="n"/>
      <c r="DN60" s="1" t="n"/>
      <c r="DO60" s="1" t="n"/>
      <c r="DP60" s="1" t="n"/>
      <c r="DQ60" s="1" t="n"/>
      <c r="DR60" s="1" t="n"/>
      <c r="DS60" s="1" t="n"/>
    </row>
    <row r="61">
      <c r="A61" s="4619" t="inlineStr">
        <is>
          <t>2.7.1</t>
        </is>
      </c>
      <c r="B61" s="4617" t="n"/>
      <c r="C61" s="4593" t="inlineStr">
        <is>
          <t xml:space="preserve">Биоразнообразие лесных экосистем и его сохранение  </t>
        </is>
      </c>
      <c r="D61" s="131" t="n"/>
      <c r="E61" s="131" t="n"/>
      <c r="F61" s="131" t="n"/>
      <c r="G61" s="131" t="n"/>
      <c r="H61" s="131" t="n"/>
      <c r="I61" s="131" t="n"/>
      <c r="J61" s="131" t="n"/>
      <c r="K61" s="131" t="n"/>
      <c r="L61" s="131" t="n"/>
      <c r="M61" s="131" t="n"/>
      <c r="N61" s="131" t="n"/>
      <c r="O61" s="131" t="n"/>
      <c r="P61" s="131" t="n"/>
      <c r="Q61" s="131" t="n"/>
      <c r="R61" s="131" t="n"/>
      <c r="S61" s="131" t="n"/>
      <c r="T61" s="131" t="n"/>
      <c r="U61" s="131" t="n"/>
      <c r="V61" s="131" t="n"/>
      <c r="W61" s="132" t="n"/>
      <c r="X61" s="1771" t="n"/>
      <c r="Y61" s="1770" t="n"/>
      <c r="Z61" s="1807" t="n">
        <v>1</v>
      </c>
      <c r="AA61" s="1770" t="n"/>
      <c r="AB61" s="177">
        <f>AN61+AT61+AZ61</f>
        <v/>
      </c>
      <c r="AC61" s="128" t="n"/>
      <c r="AD61" s="93">
        <f>AF61+AH61+AJ61</f>
        <v/>
      </c>
      <c r="AE61" s="128" t="n"/>
      <c r="AF61" s="181" t="n">
        <v>36</v>
      </c>
      <c r="AG61" s="128" t="n"/>
      <c r="AH61" s="93" t="n"/>
      <c r="AI61" s="128" t="n"/>
      <c r="AJ61" s="93" t="n">
        <v>18</v>
      </c>
      <c r="AK61" s="128" t="n"/>
      <c r="AL61" s="93" t="n"/>
      <c r="AM61" s="128" t="n"/>
      <c r="AN61" s="177">
        <f>AR61*36</f>
        <v/>
      </c>
      <c r="AO61" s="128" t="n"/>
      <c r="AP61" s="93" t="n">
        <v>54</v>
      </c>
      <c r="AQ61" s="128" t="n"/>
      <c r="AR61" s="93" t="n">
        <v>3</v>
      </c>
      <c r="AS61" s="128" t="n"/>
      <c r="AT61" s="93">
        <f>AX61*36</f>
        <v/>
      </c>
      <c r="AU61" s="128" t="n"/>
      <c r="AV61" s="93" t="n"/>
      <c r="AW61" s="128" t="n"/>
      <c r="AX61" s="93" t="n"/>
      <c r="AY61" s="128" t="n"/>
      <c r="AZ61" s="4594">
        <f>BB61*36</f>
        <v/>
      </c>
      <c r="BA61" s="1231" t="n"/>
      <c r="BB61" s="1231" t="n"/>
      <c r="BC61" s="1807" t="n"/>
      <c r="BD61" s="4595" t="n"/>
      <c r="BE61" s="4596" t="n"/>
      <c r="BF61" s="261" t="inlineStr">
        <is>
          <t>СК-11</t>
        </is>
      </c>
      <c r="BG61" s="131" t="n"/>
      <c r="BH61" s="132" t="n"/>
      <c r="BI61" s="1070" t="inlineStr">
        <is>
          <t>ТПиО</t>
        </is>
      </c>
      <c r="BJ61" s="243" t="n"/>
      <c r="BK61" s="243" t="n"/>
      <c r="BL61" s="243" t="n"/>
      <c r="BM61" s="243" t="n"/>
      <c r="BN61" s="243" t="n"/>
      <c r="BO61" s="243" t="n"/>
      <c r="BP61" s="243" t="n"/>
      <c r="BQ61" s="243" t="n"/>
      <c r="BR61" s="243" t="n"/>
      <c r="BS61" s="243" t="n"/>
      <c r="BT61" s="243" t="n"/>
      <c r="BU61" s="243" t="n"/>
      <c r="BV61" s="243" t="n"/>
      <c r="BW61" s="243" t="n"/>
      <c r="BX61" s="243" t="n"/>
      <c r="BY61" s="243" t="n"/>
      <c r="BZ61" s="243" t="n"/>
      <c r="CA61" s="243" t="n"/>
      <c r="CB61" s="243" t="n"/>
      <c r="CC61" s="243" t="n"/>
      <c r="CD61" s="243" t="n"/>
      <c r="CE61" s="243" t="n"/>
      <c r="CF61" s="243" t="n"/>
      <c r="CG61" s="243" t="n"/>
      <c r="CH61" s="1" t="n"/>
      <c r="CI61" s="1" t="n"/>
      <c r="CJ61" s="1" t="n"/>
      <c r="CK61" s="1" t="n"/>
      <c r="CL61" s="1" t="n"/>
      <c r="CM61" s="1" t="n"/>
      <c r="CN61" s="1" t="n"/>
      <c r="CO61" s="1" t="n"/>
      <c r="CP61" s="1" t="n"/>
      <c r="CQ61" s="1" t="n"/>
      <c r="CR61" s="1" t="n"/>
      <c r="CS61" s="1" t="n"/>
      <c r="CT61" s="1" t="n"/>
      <c r="CU61" s="1" t="n"/>
      <c r="CV61" s="1" t="n"/>
      <c r="CW61" s="1" t="n"/>
      <c r="CX61" s="1" t="n"/>
      <c r="CY61" s="1" t="n"/>
      <c r="CZ61" s="1" t="n"/>
      <c r="DA61" s="1" t="n"/>
      <c r="DB61" s="1" t="n"/>
      <c r="DC61" s="1" t="n"/>
      <c r="DD61" s="1" t="n"/>
      <c r="DE61" s="1" t="n"/>
      <c r="DF61" s="1" t="n"/>
      <c r="DG61" s="1" t="n"/>
      <c r="DH61" s="1" t="n"/>
      <c r="DI61" s="1" t="n"/>
      <c r="DJ61" s="1" t="n"/>
      <c r="DK61" s="1" t="n"/>
      <c r="DL61" s="1" t="n"/>
      <c r="DM61" s="1" t="n"/>
      <c r="DN61" s="1" t="n"/>
      <c r="DO61" s="1" t="n"/>
      <c r="DP61" s="1" t="n"/>
      <c r="DQ61" s="1" t="n"/>
      <c r="DR61" s="1" t="n"/>
      <c r="DS61" s="1" t="n"/>
    </row>
    <row r="62">
      <c r="A62" s="4619" t="inlineStr">
        <is>
          <t>2.7.2</t>
        </is>
      </c>
      <c r="B62" s="4617" t="n"/>
      <c r="C62" s="4593" t="inlineStr">
        <is>
          <t>Альтернативное использование объектов флоры и фауны</t>
        </is>
      </c>
      <c r="D62" s="131" t="n"/>
      <c r="E62" s="131" t="n"/>
      <c r="F62" s="131" t="n"/>
      <c r="G62" s="131" t="n"/>
      <c r="H62" s="131" t="n"/>
      <c r="I62" s="131" t="n"/>
      <c r="J62" s="131" t="n"/>
      <c r="K62" s="131" t="n"/>
      <c r="L62" s="131" t="n"/>
      <c r="M62" s="131" t="n"/>
      <c r="N62" s="131" t="n"/>
      <c r="O62" s="131" t="n"/>
      <c r="P62" s="131" t="n"/>
      <c r="Q62" s="131" t="n"/>
      <c r="R62" s="131" t="n"/>
      <c r="S62" s="131" t="n"/>
      <c r="T62" s="131" t="n"/>
      <c r="U62" s="131" t="n"/>
      <c r="V62" s="131" t="n"/>
      <c r="W62" s="132" t="n"/>
      <c r="X62" s="1771" t="n">
        <v>2</v>
      </c>
      <c r="Y62" s="1770" t="n"/>
      <c r="Z62" s="1807" t="n"/>
      <c r="AA62" s="1770" t="n"/>
      <c r="AB62" s="177">
        <f>AN62+AT62+AZ62</f>
        <v/>
      </c>
      <c r="AC62" s="128" t="n"/>
      <c r="AD62" s="93">
        <f>AF62+AH62+AJ62</f>
        <v/>
      </c>
      <c r="AE62" s="128" t="n"/>
      <c r="AF62" s="181" t="n">
        <v>16</v>
      </c>
      <c r="AG62" s="128" t="n"/>
      <c r="AH62" s="93" t="n"/>
      <c r="AI62" s="128" t="n"/>
      <c r="AJ62" s="93" t="n">
        <v>32</v>
      </c>
      <c r="AK62" s="128" t="n"/>
      <c r="AL62" s="93" t="n"/>
      <c r="AM62" s="128" t="n"/>
      <c r="AN62" s="177">
        <f>AR62*36</f>
        <v/>
      </c>
      <c r="AO62" s="128" t="n"/>
      <c r="AP62" s="93" t="n"/>
      <c r="AQ62" s="128" t="n"/>
      <c r="AR62" s="93" t="n"/>
      <c r="AS62" s="128" t="n"/>
      <c r="AT62" s="93" t="n">
        <v>98</v>
      </c>
      <c r="AU62" s="128" t="n"/>
      <c r="AV62" s="93">
        <f>AD62</f>
        <v/>
      </c>
      <c r="AW62" s="128" t="n"/>
      <c r="AX62" s="93" t="n">
        <v>3</v>
      </c>
      <c r="AY62" s="128" t="n"/>
      <c r="AZ62" s="4594">
        <f>BB62*36</f>
        <v/>
      </c>
      <c r="BA62" s="1231" t="n"/>
      <c r="BB62" s="1231" t="n"/>
      <c r="BC62" s="1807" t="n"/>
      <c r="BD62" s="4595" t="n"/>
      <c r="BE62" s="4596" t="n"/>
      <c r="BF62" s="261" t="inlineStr">
        <is>
          <t>СК-12</t>
        </is>
      </c>
      <c r="BG62" s="131" t="n"/>
      <c r="BH62" s="132" t="n"/>
      <c r="BI62" s="1070" t="inlineStr">
        <is>
          <t>ТПиО</t>
        </is>
      </c>
      <c r="BJ62" s="243" t="n"/>
      <c r="BK62" s="243" t="n"/>
      <c r="BL62" s="243" t="n"/>
      <c r="BM62" s="243" t="n"/>
      <c r="BN62" s="243" t="n"/>
      <c r="BO62" s="243" t="n"/>
      <c r="BP62" s="243" t="n"/>
      <c r="BQ62" s="243" t="n"/>
      <c r="BR62" s="243" t="n"/>
      <c r="BS62" s="243" t="n"/>
      <c r="BT62" s="243" t="n"/>
      <c r="BU62" s="243" t="n"/>
      <c r="BV62" s="243" t="n"/>
      <c r="BW62" s="243" t="n"/>
      <c r="BX62" s="243" t="n"/>
      <c r="BY62" s="243" t="n"/>
      <c r="BZ62" s="243" t="n"/>
      <c r="CA62" s="243" t="n"/>
      <c r="CB62" s="243" t="n"/>
      <c r="CC62" s="243" t="n"/>
      <c r="CD62" s="243" t="n"/>
      <c r="CE62" s="243" t="n"/>
      <c r="CF62" s="243" t="n"/>
      <c r="CG62" s="243" t="n"/>
      <c r="CH62" s="1" t="n"/>
      <c r="CI62" s="1" t="n"/>
      <c r="CJ62" s="1" t="n"/>
      <c r="CK62" s="1" t="n"/>
      <c r="CL62" s="1" t="n"/>
      <c r="CM62" s="1" t="n"/>
      <c r="CN62" s="1" t="n"/>
      <c r="CO62" s="1" t="n"/>
      <c r="CP62" s="1" t="n"/>
      <c r="CQ62" s="1" t="n"/>
      <c r="CR62" s="1" t="n"/>
      <c r="CS62" s="1" t="n"/>
      <c r="CT62" s="1" t="n"/>
      <c r="CU62" s="1" t="n"/>
      <c r="CV62" s="1" t="n"/>
      <c r="CW62" s="1" t="n"/>
      <c r="CX62" s="1" t="n"/>
      <c r="CY62" s="1" t="n"/>
      <c r="CZ62" s="1" t="n"/>
      <c r="DA62" s="1" t="n"/>
      <c r="DB62" s="1" t="n"/>
      <c r="DC62" s="1" t="n"/>
      <c r="DD62" s="1" t="n"/>
      <c r="DE62" s="1" t="n"/>
      <c r="DF62" s="1" t="n"/>
      <c r="DG62" s="1" t="n"/>
      <c r="DH62" s="1" t="n"/>
      <c r="DI62" s="1" t="n"/>
      <c r="DJ62" s="1" t="n"/>
      <c r="DK62" s="1" t="n"/>
      <c r="DL62" s="1" t="n"/>
      <c r="DM62" s="1" t="n"/>
      <c r="DN62" s="1" t="n"/>
      <c r="DO62" s="1" t="n"/>
      <c r="DP62" s="1" t="n"/>
      <c r="DQ62" s="1" t="n"/>
      <c r="DR62" s="1" t="n"/>
      <c r="DS62" s="1" t="n"/>
    </row>
    <row r="63">
      <c r="A63" s="1780" t="inlineStr">
        <is>
          <t>2.8</t>
        </is>
      </c>
      <c r="B63" s="1770" t="n"/>
      <c r="C63" s="1422" t="inlineStr">
        <is>
          <t>Дополнительные виды обучения</t>
        </is>
      </c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75" t="n"/>
      <c r="X63" s="1351" t="n"/>
      <c r="Y63" s="175" t="n"/>
      <c r="Z63" s="436" t="n"/>
      <c r="AA63" s="175" t="n"/>
      <c r="AB63" s="4624" t="inlineStr">
        <is>
          <t>/</t>
        </is>
      </c>
      <c r="AC63" s="4625">
        <f>SUM(AB64:AC66)</f>
        <v/>
      </c>
      <c r="AD63" s="1431" t="inlineStr">
        <is>
          <t>/</t>
        </is>
      </c>
      <c r="AE63" s="968">
        <f>SUM(AD64:AE66)</f>
        <v/>
      </c>
      <c r="AF63" s="1493" t="inlineStr">
        <is>
          <t>/</t>
        </is>
      </c>
      <c r="AG63" s="4626">
        <f>SUM(AF64:AG66)</f>
        <v/>
      </c>
      <c r="AH63" s="1431" t="inlineStr">
        <is>
          <t>/</t>
        </is>
      </c>
      <c r="AI63" s="4626">
        <f>SUM(AH64:AI66)</f>
        <v/>
      </c>
      <c r="AJ63" s="1431" t="inlineStr">
        <is>
          <t>/</t>
        </is>
      </c>
      <c r="AK63" s="4626">
        <f>SUM(AJ64:AK66)</f>
        <v/>
      </c>
      <c r="AL63" s="1431" t="inlineStr">
        <is>
          <t>/</t>
        </is>
      </c>
      <c r="AM63" s="968">
        <f>SUM(AL64:AM66)</f>
        <v/>
      </c>
      <c r="AN63" s="645" t="inlineStr">
        <is>
          <t>/</t>
        </is>
      </c>
      <c r="AO63" s="440">
        <f>AO64+AO65+AO66</f>
        <v/>
      </c>
      <c r="AP63" s="643" t="inlineStr">
        <is>
          <t>/</t>
        </is>
      </c>
      <c r="AQ63" s="440">
        <f>SUM(AP64:AQ66)</f>
        <v/>
      </c>
      <c r="AR63" s="643" t="inlineStr">
        <is>
          <t>/</t>
        </is>
      </c>
      <c r="AS63" s="440">
        <f>SUM(AR64:AS66)</f>
        <v/>
      </c>
      <c r="AT63" s="643" t="inlineStr">
        <is>
          <t>/</t>
        </is>
      </c>
      <c r="AU63" s="440">
        <f>SUM(AT64:AU66)</f>
        <v/>
      </c>
      <c r="AV63" s="643" t="inlineStr">
        <is>
          <t>/</t>
        </is>
      </c>
      <c r="AW63" s="440">
        <f>SUM(AV64:AW66)</f>
        <v/>
      </c>
      <c r="AX63" s="643" t="inlineStr">
        <is>
          <t>/</t>
        </is>
      </c>
      <c r="AY63" s="855">
        <f>SUM(AX64:AY66)</f>
        <v/>
      </c>
      <c r="AZ63" s="4627" t="n"/>
      <c r="BA63" s="4628" t="n"/>
      <c r="BB63" s="4628" t="n"/>
      <c r="BC63" s="4629" t="n"/>
      <c r="BD63" s="4630" t="n"/>
      <c r="BE63" s="4631" t="n"/>
      <c r="BF63" s="4632" t="n"/>
      <c r="BG63" s="126" t="n"/>
      <c r="BH63" s="175" t="n"/>
      <c r="BI63" s="1070" t="n"/>
      <c r="BJ63" s="243" t="n"/>
      <c r="BK63" s="243" t="n"/>
      <c r="BL63" s="243" t="n"/>
      <c r="BM63" s="243" t="n"/>
      <c r="BN63" s="243" t="n"/>
      <c r="BO63" s="243" t="n"/>
      <c r="BP63" s="243" t="n"/>
      <c r="BQ63" s="243" t="n"/>
      <c r="BR63" s="243" t="n"/>
      <c r="BS63" s="243" t="n"/>
      <c r="BT63" s="243" t="n"/>
      <c r="BU63" s="243" t="n"/>
      <c r="BV63" s="243" t="n"/>
      <c r="BW63" s="243" t="n"/>
      <c r="BX63" s="243" t="n"/>
      <c r="BY63" s="243" t="n"/>
      <c r="BZ63" s="243" t="n"/>
      <c r="CA63" s="243" t="n"/>
      <c r="CB63" s="243" t="n"/>
      <c r="CC63" s="243" t="n"/>
      <c r="CD63" s="243" t="n"/>
      <c r="CE63" s="243" t="n"/>
      <c r="CF63" s="243" t="n"/>
      <c r="CG63" s="243" t="n"/>
      <c r="CH63" s="1" t="n"/>
      <c r="CI63" s="1" t="n"/>
      <c r="CJ63" s="1" t="n"/>
      <c r="CK63" s="1" t="n"/>
      <c r="CL63" s="1" t="n"/>
      <c r="CM63" s="1" t="n"/>
      <c r="CN63" s="1" t="n"/>
      <c r="CO63" s="1" t="n"/>
      <c r="CP63" s="1" t="n"/>
      <c r="CQ63" s="1" t="n"/>
      <c r="CR63" s="1" t="n"/>
      <c r="CS63" s="1" t="n"/>
      <c r="CT63" s="1" t="n"/>
      <c r="CU63" s="1" t="n"/>
      <c r="CV63" s="1" t="n"/>
      <c r="CW63" s="1" t="n"/>
      <c r="CX63" s="1" t="n"/>
      <c r="CY63" s="1" t="n"/>
      <c r="CZ63" s="1" t="n"/>
      <c r="DA63" s="1" t="n"/>
      <c r="DB63" s="1" t="n"/>
      <c r="DC63" s="1" t="n"/>
      <c r="DD63" s="1" t="n"/>
      <c r="DE63" s="1" t="n"/>
      <c r="DF63" s="1" t="n"/>
      <c r="DG63" s="1" t="n"/>
      <c r="DH63" s="1" t="n"/>
      <c r="DI63" s="1" t="n"/>
      <c r="DJ63" s="1" t="n"/>
      <c r="DK63" s="1" t="n"/>
      <c r="DL63" s="1" t="n"/>
      <c r="DM63" s="1" t="n"/>
      <c r="DN63" s="1" t="n"/>
      <c r="DO63" s="1" t="n"/>
      <c r="DP63" s="1" t="n"/>
      <c r="DQ63" s="1" t="n"/>
      <c r="DR63" s="1" t="n"/>
      <c r="DS63" s="1" t="n"/>
    </row>
    <row r="64">
      <c r="A64" s="2510" t="inlineStr">
        <is>
          <t>2.8.1</t>
        </is>
      </c>
      <c r="B64" s="1770" t="n"/>
      <c r="C64" s="4633" t="inlineStr">
        <is>
          <t>Философия и методология науки *</t>
        </is>
      </c>
      <c r="D64" s="126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75" t="n"/>
      <c r="X64" s="3263" t="inlineStr">
        <is>
          <t>/</t>
        </is>
      </c>
      <c r="Y64" s="1010" t="n">
        <v>2</v>
      </c>
      <c r="Z64" s="1806" t="n"/>
      <c r="AA64" s="1770" t="n"/>
      <c r="AB64" s="4624" t="inlineStr">
        <is>
          <t>/</t>
        </is>
      </c>
      <c r="AC64" s="4634">
        <f>AO64+AU64</f>
        <v/>
      </c>
      <c r="AD64" s="1431" t="inlineStr">
        <is>
          <t>/</t>
        </is>
      </c>
      <c r="AE64" s="983">
        <f>AG64+AM64+AI64+AK64</f>
        <v/>
      </c>
      <c r="AF64" s="1493" t="inlineStr">
        <is>
          <t>/</t>
        </is>
      </c>
      <c r="AG64" s="4634" t="n">
        <v>40</v>
      </c>
      <c r="AH64" s="4635" t="n"/>
      <c r="AI64" s="4634" t="n"/>
      <c r="AJ64" s="4635" t="n"/>
      <c r="AK64" s="4634" t="n"/>
      <c r="AL64" s="1431" t="inlineStr">
        <is>
          <t>/</t>
        </is>
      </c>
      <c r="AM64" s="983" t="n">
        <v>32</v>
      </c>
      <c r="AN64" s="645" t="inlineStr">
        <is>
          <t>/</t>
        </is>
      </c>
      <c r="AO64" s="642" t="n">
        <v>48</v>
      </c>
      <c r="AP64" s="643" t="inlineStr">
        <is>
          <t>/</t>
        </is>
      </c>
      <c r="AQ64" s="642" t="n">
        <v>32</v>
      </c>
      <c r="AR64" s="643" t="n"/>
      <c r="AS64" s="642" t="n"/>
      <c r="AT64" s="643" t="inlineStr">
        <is>
          <t>/</t>
        </is>
      </c>
      <c r="AU64" s="642" t="n">
        <v>76</v>
      </c>
      <c r="AV64" s="643" t="inlineStr">
        <is>
          <t>/</t>
        </is>
      </c>
      <c r="AW64" s="642" t="n">
        <v>40</v>
      </c>
      <c r="AX64" s="643" t="inlineStr">
        <is>
          <t>/</t>
        </is>
      </c>
      <c r="AY64" s="868" t="n">
        <v>3</v>
      </c>
      <c r="AZ64" s="4594" t="n"/>
      <c r="BA64" s="797" t="n"/>
      <c r="BB64" s="797" t="n"/>
      <c r="BC64" s="4636" t="n"/>
      <c r="BD64" s="4637" t="n"/>
      <c r="BE64" s="4638" t="n"/>
      <c r="BF64" s="841" t="inlineStr">
        <is>
          <t>УК-1</t>
        </is>
      </c>
      <c r="BG64" s="126" t="n"/>
      <c r="BH64" s="175" t="n"/>
      <c r="BI64" s="1070" t="inlineStr">
        <is>
          <t>ФиП</t>
        </is>
      </c>
      <c r="BJ64" s="243" t="n"/>
      <c r="BK64" s="243" t="n"/>
      <c r="BL64" s="243" t="n"/>
      <c r="BM64" s="243" t="n"/>
      <c r="BN64" s="243" t="n"/>
      <c r="BO64" s="243" t="n"/>
      <c r="BP64" s="243" t="n"/>
      <c r="BQ64" s="243" t="n"/>
      <c r="BR64" s="243" t="n"/>
      <c r="BS64" s="243" t="n"/>
      <c r="BT64" s="243" t="n"/>
      <c r="BU64" s="243" t="n"/>
      <c r="BV64" s="243" t="n"/>
      <c r="BW64" s="243" t="n"/>
      <c r="BX64" s="243" t="n"/>
      <c r="BY64" s="243" t="n"/>
      <c r="BZ64" s="243" t="n"/>
      <c r="CA64" s="243" t="n"/>
      <c r="CB64" s="243" t="n"/>
      <c r="CC64" s="243" t="n"/>
      <c r="CD64" s="243" t="n"/>
      <c r="CE64" s="243" t="n"/>
      <c r="CF64" s="243" t="n"/>
      <c r="CG64" s="243" t="n"/>
      <c r="CH64" s="1" t="n"/>
      <c r="CI64" s="1" t="n"/>
      <c r="CJ64" s="1" t="n"/>
      <c r="CK64" s="1" t="n"/>
      <c r="CL64" s="1" t="n"/>
      <c r="CM64" s="1" t="n"/>
      <c r="CN64" s="1" t="n"/>
      <c r="CO64" s="1" t="n"/>
      <c r="CP64" s="1" t="n"/>
      <c r="CQ64" s="1" t="n"/>
      <c r="CR64" s="1" t="n"/>
      <c r="CS64" s="1" t="n"/>
      <c r="CT64" s="1" t="n"/>
      <c r="CU64" s="1" t="n"/>
      <c r="CV64" s="1" t="n"/>
      <c r="CW64" s="1" t="n"/>
      <c r="CX64" s="1" t="n"/>
      <c r="CY64" s="1" t="n"/>
      <c r="CZ64" s="1" t="n"/>
      <c r="DA64" s="1" t="n"/>
      <c r="DB64" s="1" t="n"/>
      <c r="DC64" s="1" t="n"/>
      <c r="DD64" s="1" t="n"/>
      <c r="DE64" s="1" t="n"/>
      <c r="DF64" s="1" t="n"/>
      <c r="DG64" s="1" t="n"/>
      <c r="DH64" s="1" t="n"/>
      <c r="DI64" s="1" t="n"/>
      <c r="DJ64" s="1" t="n"/>
      <c r="DK64" s="1" t="n"/>
      <c r="DL64" s="1" t="n"/>
      <c r="DM64" s="1" t="n"/>
      <c r="DN64" s="1" t="n"/>
      <c r="DO64" s="1" t="n"/>
      <c r="DP64" s="1" t="n"/>
      <c r="DQ64" s="1" t="n"/>
      <c r="DR64" s="1" t="n"/>
      <c r="DS64" s="1" t="n"/>
    </row>
    <row r="65">
      <c r="A65" s="2510" t="inlineStr">
        <is>
          <t>2.8.2</t>
        </is>
      </c>
      <c r="B65" s="1770" t="n"/>
      <c r="C65" s="1351" t="inlineStr">
        <is>
          <t>Иностранный язык *</t>
        </is>
      </c>
      <c r="D65" s="126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75" t="n"/>
      <c r="X65" s="859" t="inlineStr">
        <is>
          <t>/</t>
        </is>
      </c>
      <c r="Y65" s="189" t="n">
        <v>2</v>
      </c>
      <c r="Z65" s="1807" t="n"/>
      <c r="AA65" s="1770" t="n"/>
      <c r="AB65" s="4624" t="inlineStr">
        <is>
          <t>/</t>
        </is>
      </c>
      <c r="AC65" s="4634">
        <f>AO65+AU65</f>
        <v/>
      </c>
      <c r="AD65" s="1431" t="inlineStr">
        <is>
          <t>/</t>
        </is>
      </c>
      <c r="AE65" s="983">
        <f>AG65+AM65+AI65+AK65</f>
        <v/>
      </c>
      <c r="AF65" s="1493" t="n"/>
      <c r="AG65" s="4634" t="n"/>
      <c r="AH65" s="4635" t="n"/>
      <c r="AI65" s="4634" t="n"/>
      <c r="AJ65" s="1431" t="inlineStr">
        <is>
          <t>/</t>
        </is>
      </c>
      <c r="AK65" s="4634" t="n">
        <v>96</v>
      </c>
      <c r="AL65" s="4635" t="n"/>
      <c r="AM65" s="983" t="n"/>
      <c r="AN65" s="645" t="inlineStr">
        <is>
          <t>/</t>
        </is>
      </c>
      <c r="AO65" s="642" t="n">
        <v>70</v>
      </c>
      <c r="AP65" s="643" t="inlineStr">
        <is>
          <t>/</t>
        </is>
      </c>
      <c r="AQ65" s="642" t="n">
        <v>48</v>
      </c>
      <c r="AR65" s="643" t="n"/>
      <c r="AS65" s="642" t="n"/>
      <c r="AT65" s="643" t="inlineStr">
        <is>
          <t>/</t>
        </is>
      </c>
      <c r="AU65" s="642" t="n">
        <v>72</v>
      </c>
      <c r="AV65" s="643" t="inlineStr">
        <is>
          <t>/</t>
        </is>
      </c>
      <c r="AW65" s="642" t="n">
        <v>48</v>
      </c>
      <c r="AX65" s="643" t="inlineStr">
        <is>
          <t>/</t>
        </is>
      </c>
      <c r="AY65" s="868" t="n">
        <v>4</v>
      </c>
      <c r="AZ65" s="4594" t="n"/>
      <c r="BA65" s="797" t="n"/>
      <c r="BB65" s="797" t="n"/>
      <c r="BC65" s="2329" t="n"/>
      <c r="BD65" s="4637" t="n"/>
      <c r="BE65" s="4638" t="n"/>
      <c r="BF65" s="182" t="inlineStr">
        <is>
          <t>УК-3</t>
        </is>
      </c>
      <c r="BG65" s="126" t="n"/>
      <c r="BH65" s="175" t="n"/>
      <c r="BI65" s="1070" t="inlineStr">
        <is>
          <t>МКиТП</t>
        </is>
      </c>
      <c r="BJ65" s="243" t="n"/>
      <c r="BK65" s="243" t="n"/>
      <c r="BL65" s="243" t="n"/>
      <c r="BM65" s="243" t="n"/>
      <c r="BN65" s="243" t="n"/>
      <c r="BO65" s="243" t="n"/>
      <c r="BP65" s="243" t="n"/>
      <c r="BQ65" s="243" t="n"/>
      <c r="BR65" s="243" t="n"/>
      <c r="BS65" s="243" t="n"/>
      <c r="BT65" s="243" t="n"/>
      <c r="BU65" s="243" t="n"/>
      <c r="BV65" s="243" t="n"/>
      <c r="BW65" s="243" t="n"/>
      <c r="BX65" s="243" t="n"/>
      <c r="BY65" s="243" t="n"/>
      <c r="BZ65" s="243" t="n"/>
      <c r="CA65" s="243" t="n"/>
      <c r="CB65" s="243" t="n"/>
      <c r="CC65" s="243" t="n"/>
      <c r="CD65" s="243" t="n"/>
      <c r="CE65" s="243" t="n"/>
      <c r="CF65" s="243" t="n"/>
      <c r="CG65" s="243" t="n"/>
      <c r="CH65" s="1" t="n"/>
      <c r="CI65" s="1" t="n"/>
      <c r="CJ65" s="1" t="n"/>
      <c r="CK65" s="1" t="n"/>
      <c r="CL65" s="1" t="n"/>
      <c r="CM65" s="1" t="n"/>
      <c r="CN65" s="1" t="n"/>
      <c r="CO65" s="1" t="n"/>
      <c r="CP65" s="1" t="n"/>
      <c r="CQ65" s="1" t="n"/>
      <c r="CR65" s="1" t="n"/>
      <c r="CS65" s="1" t="n"/>
      <c r="CT65" s="1" t="n"/>
      <c r="CU65" s="1" t="n"/>
      <c r="CV65" s="1" t="n"/>
      <c r="CW65" s="1" t="n"/>
      <c r="CX65" s="1" t="n"/>
      <c r="CY65" s="1" t="n"/>
      <c r="CZ65" s="1" t="n"/>
      <c r="DA65" s="1" t="n"/>
      <c r="DB65" s="1" t="n"/>
      <c r="DC65" s="1" t="n"/>
      <c r="DD65" s="1" t="n"/>
      <c r="DE65" s="1" t="n"/>
      <c r="DF65" s="1" t="n"/>
      <c r="DG65" s="1" t="n"/>
      <c r="DH65" s="1" t="n"/>
      <c r="DI65" s="1" t="n"/>
      <c r="DJ65" s="1" t="n"/>
      <c r="DK65" s="1" t="n"/>
      <c r="DL65" s="1" t="n"/>
      <c r="DM65" s="1" t="n"/>
      <c r="DN65" s="1" t="n"/>
      <c r="DO65" s="1" t="n"/>
      <c r="DP65" s="1" t="n"/>
      <c r="DQ65" s="1" t="n"/>
      <c r="DR65" s="1" t="n"/>
      <c r="DS65" s="1" t="n"/>
    </row>
    <row r="66">
      <c r="A66" s="3163" t="inlineStr">
        <is>
          <t>2.8.3</t>
        </is>
      </c>
      <c r="B66" s="1809" t="n"/>
      <c r="C66" s="4639" t="inlineStr">
        <is>
          <t>Основы информационных технологий *</t>
        </is>
      </c>
      <c r="D66" s="202" t="n"/>
      <c r="E66" s="202" t="n"/>
      <c r="F66" s="202" t="n"/>
      <c r="G66" s="202" t="n"/>
      <c r="H66" s="202" t="n"/>
      <c r="I66" s="202" t="n"/>
      <c r="J66" s="202" t="n"/>
      <c r="K66" s="202" t="n"/>
      <c r="L66" s="202" t="n"/>
      <c r="M66" s="202" t="n"/>
      <c r="N66" s="202" t="n"/>
      <c r="O66" s="202" t="n"/>
      <c r="P66" s="202" t="n"/>
      <c r="Q66" s="202" t="n"/>
      <c r="R66" s="202" t="n"/>
      <c r="S66" s="202" t="n"/>
      <c r="T66" s="202" t="n"/>
      <c r="U66" s="202" t="n"/>
      <c r="V66" s="202" t="n"/>
      <c r="W66" s="203" t="n"/>
      <c r="X66" s="649" t="n"/>
      <c r="Y66" s="1138" t="n"/>
      <c r="Z66" s="4640" t="inlineStr">
        <is>
          <t>/</t>
        </is>
      </c>
      <c r="AA66" s="1138" t="inlineStr">
        <is>
          <t>1д</t>
        </is>
      </c>
      <c r="AB66" s="4641" t="inlineStr">
        <is>
          <t>/</t>
        </is>
      </c>
      <c r="AC66" s="4642">
        <f>AO66+AU66</f>
        <v/>
      </c>
      <c r="AD66" s="4643" t="inlineStr">
        <is>
          <t>/</t>
        </is>
      </c>
      <c r="AE66" s="4644">
        <f>AG66+AM66+AI66+AK66</f>
        <v/>
      </c>
      <c r="AF66" s="4645" t="inlineStr">
        <is>
          <t>/</t>
        </is>
      </c>
      <c r="AG66" s="652" t="n">
        <v>26</v>
      </c>
      <c r="AH66" s="4643" t="inlineStr">
        <is>
          <t>/</t>
        </is>
      </c>
      <c r="AI66" s="652" t="n">
        <v>24</v>
      </c>
      <c r="AJ66" s="4646" t="n"/>
      <c r="AK66" s="652" t="n"/>
      <c r="AL66" s="4646" t="n"/>
      <c r="AM66" s="880" t="n"/>
      <c r="AN66" s="656" t="inlineStr">
        <is>
          <t>/</t>
        </is>
      </c>
      <c r="AO66" s="652">
        <f>AS66*36</f>
        <v/>
      </c>
      <c r="AP66" s="643" t="inlineStr">
        <is>
          <t>/</t>
        </is>
      </c>
      <c r="AQ66" s="652">
        <f>AE66</f>
        <v/>
      </c>
      <c r="AR66" s="4646" t="inlineStr">
        <is>
          <t>/</t>
        </is>
      </c>
      <c r="AS66" s="652" t="n">
        <v>2</v>
      </c>
      <c r="AT66" s="4646" t="n"/>
      <c r="AU66" s="652" t="n"/>
      <c r="AV66" s="4646" t="n"/>
      <c r="AW66" s="652" t="n"/>
      <c r="AX66" s="4646" t="n"/>
      <c r="AY66" s="880" t="n"/>
      <c r="AZ66" s="143" t="n"/>
      <c r="BA66" s="3106" t="n"/>
      <c r="BB66" s="3106" t="n"/>
      <c r="BC66" s="4647" t="n"/>
      <c r="BD66" s="4648" t="n"/>
      <c r="BE66" s="4649" t="n"/>
      <c r="BF66" s="229" t="inlineStr">
        <is>
          <t>УК-2</t>
        </is>
      </c>
      <c r="BG66" s="202" t="n"/>
      <c r="BH66" s="203" t="n"/>
      <c r="BI66" s="1070" t="inlineStr">
        <is>
          <t>ИСиТ</t>
        </is>
      </c>
      <c r="BJ66" s="243" t="n"/>
      <c r="BK66" s="243" t="n"/>
      <c r="BL66" s="243" t="n"/>
      <c r="BM66" s="243" t="n"/>
      <c r="BN66" s="243" t="n"/>
      <c r="BO66" s="243" t="n"/>
      <c r="BP66" s="243" t="n"/>
      <c r="BQ66" s="243" t="n"/>
      <c r="BR66" s="243" t="n"/>
      <c r="BS66" s="243" t="n"/>
      <c r="BT66" s="243" t="n"/>
      <c r="BU66" s="243" t="n"/>
      <c r="BV66" s="243" t="n"/>
      <c r="BW66" s="243" t="n"/>
      <c r="BX66" s="243" t="n"/>
      <c r="BY66" s="243" t="n"/>
      <c r="BZ66" s="243" t="n"/>
      <c r="CA66" s="243" t="n"/>
      <c r="CB66" s="243" t="n"/>
      <c r="CC66" s="243" t="n"/>
      <c r="CD66" s="243" t="n"/>
      <c r="CE66" s="243" t="n"/>
      <c r="CF66" s="243" t="n"/>
      <c r="CG66" s="243" t="n"/>
      <c r="CH66" s="1" t="n"/>
      <c r="CI66" s="1" t="n"/>
      <c r="CJ66" s="1" t="n"/>
      <c r="CK66" s="1" t="n"/>
      <c r="CL66" s="1" t="n"/>
      <c r="CM66" s="1" t="n"/>
      <c r="CN66" s="1" t="n"/>
      <c r="CO66" s="1" t="n"/>
      <c r="CP66" s="1" t="n"/>
      <c r="CQ66" s="1" t="n"/>
      <c r="CR66" s="1" t="n"/>
      <c r="CS66" s="1" t="n"/>
      <c r="CT66" s="1" t="n"/>
      <c r="CU66" s="1" t="n"/>
      <c r="CV66" s="1" t="n"/>
      <c r="CW66" s="1" t="n"/>
      <c r="CX66" s="1" t="n"/>
      <c r="CY66" s="1" t="n"/>
      <c r="CZ66" s="1" t="n"/>
      <c r="DA66" s="1" t="n"/>
      <c r="DB66" s="1" t="n"/>
      <c r="DC66" s="1" t="n"/>
      <c r="DD66" s="1" t="n"/>
      <c r="DE66" s="1" t="n"/>
      <c r="DF66" s="1" t="n"/>
      <c r="DG66" s="1" t="n"/>
      <c r="DH66" s="1" t="n"/>
      <c r="DI66" s="1" t="n"/>
      <c r="DJ66" s="1" t="n"/>
      <c r="DK66" s="1" t="n"/>
      <c r="DL66" s="1" t="n"/>
      <c r="DM66" s="1" t="n"/>
      <c r="DN66" s="1" t="n"/>
      <c r="DO66" s="1" t="n"/>
      <c r="DP66" s="1" t="n"/>
      <c r="DQ66" s="1" t="n"/>
      <c r="DR66" s="1" t="n"/>
      <c r="DS66" s="1" t="n"/>
    </row>
    <row r="67">
      <c r="A67" s="2524" t="inlineStr">
        <is>
          <t>Количество часов учебных занятий</t>
        </is>
      </c>
      <c r="B67" s="123" t="n"/>
      <c r="C67" s="123" t="n"/>
      <c r="D67" s="123" t="n"/>
      <c r="E67" s="123" t="n"/>
      <c r="F67" s="123" t="n"/>
      <c r="G67" s="123" t="n"/>
      <c r="H67" s="123" t="n"/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61" t="n"/>
      <c r="AB67" s="167">
        <f>AB43+AB32</f>
        <v/>
      </c>
      <c r="AC67" s="124" t="n"/>
      <c r="AD67" s="232">
        <f>AD43+AD32</f>
        <v/>
      </c>
      <c r="AE67" s="124" t="n"/>
      <c r="AF67" s="232">
        <f>AF43+AF32</f>
        <v/>
      </c>
      <c r="AG67" s="124" t="n"/>
      <c r="AH67" s="232">
        <f>AH43+AH32</f>
        <v/>
      </c>
      <c r="AI67" s="124" t="n"/>
      <c r="AJ67" s="232">
        <f>AJ43+AJ32</f>
        <v/>
      </c>
      <c r="AK67" s="124" t="n"/>
      <c r="AL67" s="232">
        <f>AL43+AL32</f>
        <v/>
      </c>
      <c r="AM67" s="124" t="n"/>
      <c r="AN67" s="167">
        <f>AN43+AN32</f>
        <v/>
      </c>
      <c r="AO67" s="124" t="n"/>
      <c r="AP67" s="232">
        <f>AP43+AP32</f>
        <v/>
      </c>
      <c r="AQ67" s="124" t="n"/>
      <c r="AR67" s="232">
        <f>AR43+AR32</f>
        <v/>
      </c>
      <c r="AS67" s="124" t="n"/>
      <c r="AT67" s="232">
        <f>AT43+AT32</f>
        <v/>
      </c>
      <c r="AU67" s="124" t="n"/>
      <c r="AV67" s="232">
        <f>AV43+AV32</f>
        <v/>
      </c>
      <c r="AW67" s="124" t="n"/>
      <c r="AX67" s="232">
        <f>AX43+AX32</f>
        <v/>
      </c>
      <c r="AY67" s="124" t="n"/>
      <c r="AZ67" s="4650">
        <f>AZ32+AZ43</f>
        <v/>
      </c>
      <c r="BA67" s="3405">
        <f>BA32+BA43</f>
        <v/>
      </c>
      <c r="BB67" s="3405">
        <f>BB43+BB32</f>
        <v/>
      </c>
      <c r="BC67" s="4651" t="n"/>
      <c r="BD67" s="4652" t="n"/>
      <c r="BE67" s="4653" t="n"/>
      <c r="BF67" s="4654" t="n"/>
      <c r="BG67" s="101" t="n"/>
      <c r="BH67" s="104" t="n"/>
      <c r="BI67" s="25" t="n"/>
      <c r="BJ67" s="25" t="n"/>
      <c r="BK67" s="25" t="n"/>
      <c r="BL67" s="25" t="n"/>
      <c r="BM67" s="25" t="n"/>
      <c r="BN67" s="25" t="n"/>
      <c r="BO67" s="2333" t="n"/>
      <c r="BP67" s="2333" t="n"/>
      <c r="BQ67" s="2333" t="n"/>
      <c r="BR67" s="2333" t="n"/>
      <c r="BS67" s="2333" t="n"/>
      <c r="BT67" s="2333" t="n"/>
      <c r="BU67" s="2333" t="n"/>
      <c r="BV67" s="2333" t="n"/>
      <c r="BW67" s="2333" t="n"/>
      <c r="BX67" s="2333" t="n"/>
      <c r="BY67" s="2333" t="n"/>
      <c r="BZ67" s="2333" t="n"/>
      <c r="CA67" s="2333" t="n"/>
      <c r="CB67" s="2333" t="n"/>
      <c r="CC67" s="2333" t="n"/>
      <c r="CD67" s="2333" t="n"/>
      <c r="CE67" s="2333" t="n"/>
      <c r="CF67" s="2333" t="n"/>
      <c r="CG67" s="2333" t="n"/>
      <c r="CH67" s="2333" t="n"/>
      <c r="CI67" s="1" t="n"/>
      <c r="CJ67" s="1" t="n"/>
      <c r="CK67" s="1" t="n"/>
      <c r="CL67" s="1" t="n"/>
      <c r="CM67" s="1" t="n"/>
      <c r="CN67" s="1" t="n"/>
      <c r="CO67" s="1" t="n"/>
      <c r="CP67" s="1" t="n"/>
      <c r="CQ67" s="1" t="n"/>
      <c r="CR67" s="1" t="n"/>
      <c r="CS67" s="1" t="n"/>
      <c r="CT67" s="1" t="n"/>
      <c r="CU67" s="1" t="n"/>
      <c r="CV67" s="1" t="n"/>
      <c r="CW67" s="1" t="n"/>
      <c r="CX67" s="1" t="n"/>
      <c r="CY67" s="1" t="n"/>
      <c r="CZ67" s="1" t="n"/>
      <c r="DA67" s="1" t="n"/>
      <c r="DB67" s="1" t="n"/>
      <c r="DC67" s="1" t="n"/>
      <c r="DD67" s="1" t="n"/>
      <c r="DE67" s="1" t="n"/>
      <c r="DF67" s="1" t="n"/>
      <c r="DG67" s="1" t="n"/>
      <c r="DH67" s="1" t="n"/>
      <c r="DI67" s="1" t="n"/>
      <c r="DJ67" s="1" t="n"/>
      <c r="DK67" s="1" t="n"/>
      <c r="DL67" s="1" t="n"/>
      <c r="DM67" s="1" t="n"/>
      <c r="DN67" s="1" t="n"/>
      <c r="DO67" s="1" t="n"/>
      <c r="DP67" s="1" t="n"/>
      <c r="DQ67" s="1" t="n"/>
      <c r="DR67" s="1" t="n"/>
      <c r="DS67" s="1" t="n"/>
    </row>
    <row r="68">
      <c r="A68" s="1422" t="inlineStr">
        <is>
          <t>Количество часов учебных занятий в неделю</t>
        </is>
      </c>
      <c r="B68" s="126" t="n"/>
      <c r="C68" s="126" t="n"/>
      <c r="D68" s="126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75" t="n"/>
      <c r="AB68" s="1816" t="n"/>
      <c r="AC68" s="128" t="n"/>
      <c r="AD68" s="1817" t="n"/>
      <c r="AE68" s="128" t="n"/>
      <c r="AF68" s="1817" t="n"/>
      <c r="AG68" s="128" t="n"/>
      <c r="AH68" s="1817" t="n"/>
      <c r="AI68" s="128" t="n"/>
      <c r="AJ68" s="1817" t="n"/>
      <c r="AK68" s="128" t="n"/>
      <c r="AL68" s="1817" t="n"/>
      <c r="AM68" s="128" t="n"/>
      <c r="AN68" s="1818">
        <f>AP67/AN30</f>
        <v/>
      </c>
      <c r="AO68" s="126" t="n"/>
      <c r="AP68" s="126" t="n"/>
      <c r="AQ68" s="126" t="n"/>
      <c r="AR68" s="126" t="n"/>
      <c r="AS68" s="128" t="n"/>
      <c r="AT68" s="1501">
        <f>AV67/AT30</f>
        <v/>
      </c>
      <c r="AU68" s="126" t="n"/>
      <c r="AV68" s="126" t="n"/>
      <c r="AW68" s="126" t="n"/>
      <c r="AX68" s="126" t="n"/>
      <c r="AY68" s="128" t="n"/>
      <c r="AZ68" s="1818">
        <f>BA67/AZ30</f>
        <v/>
      </c>
      <c r="BA68" s="126" t="n"/>
      <c r="BB68" s="128" t="n"/>
      <c r="BC68" s="4655" t="n"/>
      <c r="BD68" s="4656" t="n"/>
      <c r="BE68" s="4657" t="n"/>
      <c r="BF68" s="112" t="n"/>
      <c r="BG68" s="1" t="n"/>
      <c r="BH68" s="114" t="n"/>
      <c r="BI68" s="25" t="n"/>
      <c r="BJ68" s="25" t="n"/>
      <c r="BK68" s="25" t="n"/>
      <c r="BL68" s="1" t="n"/>
      <c r="BM68" s="1" t="n"/>
      <c r="BN68" s="1" t="n"/>
      <c r="BO68" s="2333" t="n"/>
      <c r="BP68" s="2333" t="n"/>
      <c r="BQ68" s="2333" t="n"/>
      <c r="BR68" s="2333" t="n"/>
      <c r="BS68" s="2333" t="n"/>
      <c r="BT68" s="2333" t="n"/>
      <c r="BU68" s="2333" t="n"/>
      <c r="BV68" s="2333" t="n"/>
      <c r="BW68" s="2333" t="n"/>
      <c r="BX68" s="2333" t="n"/>
      <c r="BY68" s="2333" t="n"/>
      <c r="BZ68" s="2333" t="n"/>
      <c r="CA68" s="2333" t="n"/>
      <c r="CB68" s="2333" t="n"/>
      <c r="CC68" s="2333" t="n"/>
      <c r="CD68" s="2333" t="n"/>
      <c r="CE68" s="2333" t="n"/>
      <c r="CF68" s="2333" t="n"/>
      <c r="CG68" s="2333" t="n"/>
      <c r="CH68" s="2333" t="n"/>
      <c r="CI68" s="1" t="n"/>
      <c r="CJ68" s="1" t="n"/>
      <c r="CK68" s="1" t="n"/>
      <c r="CL68" s="1" t="n"/>
      <c r="CM68" s="1" t="n"/>
      <c r="CN68" s="1" t="n"/>
      <c r="CO68" s="1" t="n"/>
      <c r="CP68" s="1" t="n"/>
      <c r="CQ68" s="1" t="n"/>
      <c r="CR68" s="1" t="n"/>
      <c r="CS68" s="1" t="n"/>
      <c r="CT68" s="1" t="n"/>
      <c r="CU68" s="1" t="n"/>
      <c r="CV68" s="1" t="n"/>
      <c r="CW68" s="1" t="n"/>
      <c r="CX68" s="1" t="n"/>
      <c r="CY68" s="1" t="n"/>
      <c r="CZ68" s="1" t="n"/>
      <c r="DA68" s="1" t="n"/>
      <c r="DB68" s="1" t="n"/>
      <c r="DC68" s="1" t="n"/>
      <c r="DD68" s="1" t="n"/>
      <c r="DE68" s="1" t="n"/>
      <c r="DF68" s="1" t="n"/>
      <c r="DG68" s="1" t="n"/>
      <c r="DH68" s="1" t="n"/>
      <c r="DI68" s="1" t="n"/>
      <c r="DJ68" s="1" t="n"/>
      <c r="DK68" s="1" t="n"/>
      <c r="DL68" s="1" t="n"/>
      <c r="DM68" s="1" t="n"/>
      <c r="DN68" s="1" t="n"/>
      <c r="DO68" s="1" t="n"/>
      <c r="DP68" s="1" t="n"/>
      <c r="DQ68" s="1" t="n"/>
      <c r="DR68" s="1" t="n"/>
      <c r="DS68" s="1" t="n"/>
    </row>
    <row r="69">
      <c r="A69" s="1424" t="inlineStr">
        <is>
          <t>Количество курсовых проектов</t>
        </is>
      </c>
      <c r="B69" s="126" t="n"/>
      <c r="C69" s="126" t="n"/>
      <c r="D69" s="126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75" t="n"/>
      <c r="AB69" s="1824" t="n"/>
      <c r="AC69" s="128" t="n"/>
      <c r="AD69" s="235" t="n"/>
      <c r="AE69" s="128" t="n"/>
      <c r="AF69" s="235" t="n"/>
      <c r="AG69" s="128" t="n"/>
      <c r="AH69" s="235" t="n"/>
      <c r="AI69" s="128" t="n"/>
      <c r="AJ69" s="235" t="n"/>
      <c r="AK69" s="128" t="n"/>
      <c r="AL69" s="235" t="n"/>
      <c r="AM69" s="128" t="n"/>
      <c r="AN69" s="1824" t="n"/>
      <c r="AO69" s="235" t="n"/>
      <c r="AP69" s="126" t="n"/>
      <c r="AQ69" s="126" t="n"/>
      <c r="AR69" s="126" t="n"/>
      <c r="AS69" s="128" t="n"/>
      <c r="AT69" s="235" t="n"/>
      <c r="AU69" s="126" t="n"/>
      <c r="AV69" s="126" t="n"/>
      <c r="AW69" s="126" t="n"/>
      <c r="AX69" s="126" t="n"/>
      <c r="AY69" s="128" t="n"/>
      <c r="AZ69" s="1824" t="n"/>
      <c r="BA69" s="126" t="n"/>
      <c r="BB69" s="128" t="n"/>
      <c r="BC69" s="4658" t="n"/>
      <c r="BD69" s="4656" t="n"/>
      <c r="BE69" s="4659" t="n"/>
      <c r="BF69" s="112" t="n"/>
      <c r="BG69" s="1" t="n"/>
      <c r="BH69" s="114" t="n"/>
      <c r="BI69" s="25" t="n"/>
      <c r="BJ69" s="25" t="n"/>
      <c r="BK69" s="25" t="n"/>
      <c r="BL69" s="25" t="n"/>
      <c r="BM69" s="25" t="n"/>
      <c r="BN69" s="25" t="n"/>
      <c r="BO69" s="2333" t="n"/>
      <c r="BP69" s="2333" t="n"/>
      <c r="BQ69" s="2333" t="n"/>
      <c r="BR69" s="2333" t="n"/>
      <c r="BS69" s="2333" t="n"/>
      <c r="BT69" s="2333" t="n"/>
      <c r="BU69" s="2333" t="n"/>
      <c r="BV69" s="2333" t="n"/>
      <c r="BW69" s="2333" t="n"/>
      <c r="BX69" s="2333" t="n"/>
      <c r="BY69" s="2333" t="n"/>
      <c r="BZ69" s="2333" t="n"/>
      <c r="CA69" s="2333" t="n"/>
      <c r="CB69" s="2333" t="n"/>
      <c r="CC69" s="2333" t="n"/>
      <c r="CD69" s="2333" t="n"/>
      <c r="CE69" s="2333" t="n"/>
      <c r="CF69" s="2333" t="n"/>
      <c r="CG69" s="2333" t="n"/>
      <c r="CH69" s="2333" t="n"/>
      <c r="CI69" s="1" t="n"/>
      <c r="CJ69" s="1" t="n"/>
      <c r="CK69" s="1" t="n"/>
      <c r="CL69" s="1" t="n"/>
      <c r="CM69" s="1" t="n"/>
      <c r="CN69" s="1" t="n"/>
      <c r="CO69" s="1" t="n"/>
      <c r="CP69" s="1" t="n"/>
      <c r="CQ69" s="1" t="n"/>
      <c r="CR69" s="1" t="n"/>
      <c r="CS69" s="1" t="n"/>
      <c r="CT69" s="1" t="n"/>
      <c r="CU69" s="1" t="n"/>
      <c r="CV69" s="1" t="n"/>
      <c r="CW69" s="1" t="n"/>
      <c r="CX69" s="1" t="n"/>
      <c r="CY69" s="1" t="n"/>
      <c r="CZ69" s="1" t="n"/>
      <c r="DA69" s="1" t="n"/>
      <c r="DB69" s="1" t="n"/>
      <c r="DC69" s="1" t="n"/>
      <c r="DD69" s="1" t="n"/>
      <c r="DE69" s="1" t="n"/>
      <c r="DF69" s="1" t="n"/>
      <c r="DG69" s="1" t="n"/>
      <c r="DH69" s="1" t="n"/>
      <c r="DI69" s="1" t="n"/>
      <c r="DJ69" s="1" t="n"/>
      <c r="DK69" s="1" t="n"/>
      <c r="DL69" s="1" t="n"/>
      <c r="DM69" s="1" t="n"/>
      <c r="DN69" s="1" t="n"/>
      <c r="DO69" s="1" t="n"/>
      <c r="DP69" s="1" t="n"/>
      <c r="DQ69" s="1" t="n"/>
      <c r="DR69" s="1" t="n"/>
      <c r="DS69" s="1" t="n"/>
    </row>
    <row r="70">
      <c r="A70" s="1424" t="inlineStr">
        <is>
          <t>Количество курсовых работ</t>
        </is>
      </c>
      <c r="B70" s="126" t="n"/>
      <c r="C70" s="126" t="n"/>
      <c r="D70" s="126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75" t="n"/>
      <c r="AB70" s="1824" t="n"/>
      <c r="AC70" s="128" t="n"/>
      <c r="AD70" s="235" t="n"/>
      <c r="AE70" s="128" t="n"/>
      <c r="AF70" s="235" t="n"/>
      <c r="AG70" s="128" t="n"/>
      <c r="AH70" s="235" t="n"/>
      <c r="AI70" s="128" t="n"/>
      <c r="AJ70" s="235" t="n"/>
      <c r="AK70" s="128" t="n"/>
      <c r="AL70" s="235" t="n"/>
      <c r="AM70" s="128" t="n"/>
      <c r="AN70" s="1824" t="n"/>
      <c r="AO70" s="235" t="n"/>
      <c r="AP70" s="126" t="n"/>
      <c r="AQ70" s="126" t="n"/>
      <c r="AR70" s="126" t="n"/>
      <c r="AS70" s="128" t="n"/>
      <c r="AT70" s="235" t="n"/>
      <c r="AU70" s="126" t="n"/>
      <c r="AV70" s="126" t="n"/>
      <c r="AW70" s="126" t="n"/>
      <c r="AX70" s="126" t="n"/>
      <c r="AY70" s="128" t="n"/>
      <c r="AZ70" s="1824" t="n"/>
      <c r="BA70" s="126" t="n"/>
      <c r="BB70" s="128" t="n"/>
      <c r="BC70" s="4658" t="n"/>
      <c r="BD70" s="4656" t="n"/>
      <c r="BE70" s="4659" t="n"/>
      <c r="BF70" s="112" t="n"/>
      <c r="BG70" s="1" t="n"/>
      <c r="BH70" s="114" t="n"/>
      <c r="BI70" s="25" t="n"/>
      <c r="BJ70" s="25" t="n"/>
      <c r="BK70" s="25" t="n"/>
      <c r="BL70" s="25" t="n"/>
      <c r="BM70" s="25" t="n"/>
      <c r="BN70" s="25" t="n"/>
      <c r="BO70" s="2333" t="n"/>
      <c r="BP70" s="2333" t="n"/>
      <c r="BQ70" s="2333" t="n"/>
      <c r="BR70" s="2333" t="n"/>
      <c r="BS70" s="2333" t="n"/>
      <c r="BT70" s="2333" t="n"/>
      <c r="BU70" s="2333" t="n"/>
      <c r="BV70" s="2333" t="n"/>
      <c r="BW70" s="2333" t="n"/>
      <c r="BX70" s="2333" t="n"/>
      <c r="BY70" s="2333" t="n"/>
      <c r="BZ70" s="2333" t="n"/>
      <c r="CA70" s="2333" t="n"/>
      <c r="CB70" s="2333" t="n"/>
      <c r="CC70" s="2333" t="n"/>
      <c r="CD70" s="2333" t="n"/>
      <c r="CE70" s="2333" t="n"/>
      <c r="CF70" s="2333" t="n"/>
      <c r="CG70" s="2333" t="n"/>
      <c r="CH70" s="2333" t="n"/>
      <c r="CI70" s="1" t="n"/>
      <c r="CJ70" s="1" t="n"/>
      <c r="CK70" s="1" t="n"/>
      <c r="CL70" s="1" t="n"/>
      <c r="CM70" s="1" t="n"/>
      <c r="CN70" s="1" t="n"/>
      <c r="CO70" s="1" t="n"/>
      <c r="CP70" s="1" t="n"/>
      <c r="CQ70" s="1" t="n"/>
      <c r="CR70" s="1" t="n"/>
      <c r="CS70" s="1" t="n"/>
      <c r="CT70" s="1" t="n"/>
      <c r="CU70" s="1" t="n"/>
      <c r="CV70" s="1" t="n"/>
      <c r="CW70" s="1" t="n"/>
      <c r="CX70" s="1" t="n"/>
      <c r="CY70" s="1" t="n"/>
      <c r="CZ70" s="1" t="n"/>
      <c r="DA70" s="1" t="n"/>
      <c r="DB70" s="1" t="n"/>
      <c r="DC70" s="1" t="n"/>
      <c r="DD70" s="1" t="n"/>
      <c r="DE70" s="1" t="n"/>
      <c r="DF70" s="1" t="n"/>
      <c r="DG70" s="1" t="n"/>
      <c r="DH70" s="1" t="n"/>
      <c r="DI70" s="1" t="n"/>
      <c r="DJ70" s="1" t="n"/>
      <c r="DK70" s="1" t="n"/>
      <c r="DL70" s="1" t="n"/>
      <c r="DM70" s="1" t="n"/>
      <c r="DN70" s="1" t="n"/>
      <c r="DO70" s="1" t="n"/>
      <c r="DP70" s="1" t="n"/>
      <c r="DQ70" s="1" t="n"/>
      <c r="DR70" s="1" t="n"/>
      <c r="DS70" s="1" t="n"/>
    </row>
    <row r="71">
      <c r="A71" s="1424" t="inlineStr">
        <is>
          <t>Количество экзаменов</t>
        </is>
      </c>
      <c r="B71" s="126" t="n"/>
      <c r="C71" s="126" t="n"/>
      <c r="D71" s="126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75" t="n"/>
      <c r="AB71" s="1824" t="n">
        <v>6</v>
      </c>
      <c r="AC71" s="128" t="n"/>
      <c r="AD71" s="235" t="n"/>
      <c r="AE71" s="128" t="n"/>
      <c r="AF71" s="235" t="n"/>
      <c r="AG71" s="128" t="n"/>
      <c r="AH71" s="235" t="n"/>
      <c r="AI71" s="128" t="n"/>
      <c r="AJ71" s="235" t="n"/>
      <c r="AK71" s="128" t="n"/>
      <c r="AL71" s="235" t="n"/>
      <c r="AM71" s="128" t="n"/>
      <c r="AN71" s="1824">
        <f>COUNTIF($X$33:$Y$62,1)</f>
        <v/>
      </c>
      <c r="AO71" s="126" t="n"/>
      <c r="AP71" s="126" t="n"/>
      <c r="AQ71" s="126" t="n"/>
      <c r="AR71" s="126" t="n"/>
      <c r="AS71" s="128" t="n"/>
      <c r="AT71" s="235">
        <f>COUNTIF($X$33:$Y$62,2)</f>
        <v/>
      </c>
      <c r="AU71" s="126" t="n"/>
      <c r="AV71" s="126" t="n"/>
      <c r="AW71" s="126" t="n"/>
      <c r="AX71" s="126" t="n"/>
      <c r="AY71" s="128" t="n"/>
      <c r="AZ71" s="1824">
        <f>COUNTIF($X$33:$Y$62,3)</f>
        <v/>
      </c>
      <c r="BA71" s="126" t="n"/>
      <c r="BB71" s="128" t="n"/>
      <c r="BC71" s="4658" t="n"/>
      <c r="BD71" s="4656" t="n"/>
      <c r="BE71" s="4659" t="n"/>
      <c r="BF71" s="112" t="n"/>
      <c r="BG71" s="1" t="n"/>
      <c r="BH71" s="114" t="n"/>
      <c r="BI71" s="25" t="n"/>
      <c r="BJ71" s="25" t="n"/>
      <c r="BK71" s="25" t="n"/>
      <c r="BL71" s="25" t="n"/>
      <c r="BM71" s="25" t="n"/>
      <c r="BN71" s="25" t="n"/>
      <c r="BO71" s="243" t="n"/>
      <c r="BP71" s="243" t="n"/>
      <c r="BQ71" s="243" t="n"/>
      <c r="BR71" s="243" t="n"/>
      <c r="BS71" s="243" t="n"/>
      <c r="BT71" s="243" t="n"/>
      <c r="BU71" s="243" t="n"/>
      <c r="BV71" s="243" t="n"/>
      <c r="BW71" s="243" t="n"/>
      <c r="BX71" s="243" t="n"/>
      <c r="BY71" s="243" t="n"/>
      <c r="BZ71" s="243" t="n"/>
      <c r="CA71" s="243" t="n"/>
      <c r="CB71" s="243" t="n"/>
      <c r="CC71" s="243" t="n"/>
      <c r="CD71" s="243" t="n"/>
      <c r="CE71" s="243" t="n"/>
      <c r="CF71" s="243" t="n"/>
      <c r="CG71" s="243" t="n"/>
      <c r="CH71" s="243" t="n"/>
      <c r="CI71" s="1" t="n"/>
      <c r="CJ71" s="1" t="n"/>
      <c r="CK71" s="1" t="n"/>
      <c r="CL71" s="1" t="n"/>
      <c r="CM71" s="1" t="n"/>
      <c r="CN71" s="1" t="n"/>
      <c r="CO71" s="1" t="n"/>
      <c r="CP71" s="1" t="n"/>
      <c r="CQ71" s="1" t="n"/>
      <c r="CR71" s="1" t="n"/>
      <c r="CS71" s="1" t="n"/>
      <c r="CT71" s="1" t="n"/>
      <c r="CU71" s="1" t="n"/>
      <c r="CV71" s="1" t="n"/>
      <c r="CW71" s="1" t="n"/>
      <c r="CX71" s="1" t="n"/>
      <c r="CY71" s="1" t="n"/>
      <c r="CZ71" s="1" t="n"/>
      <c r="DA71" s="1" t="n"/>
      <c r="DB71" s="1" t="n"/>
      <c r="DC71" s="1" t="n"/>
      <c r="DD71" s="1" t="n"/>
      <c r="DE71" s="1" t="n"/>
      <c r="DF71" s="1" t="n"/>
      <c r="DG71" s="1" t="n"/>
      <c r="DH71" s="1" t="n"/>
      <c r="DI71" s="1" t="n"/>
      <c r="DJ71" s="1" t="n"/>
      <c r="DK71" s="1" t="n"/>
      <c r="DL71" s="1" t="n"/>
      <c r="DM71" s="1" t="n"/>
      <c r="DN71" s="1" t="n"/>
      <c r="DO71" s="1" t="n"/>
      <c r="DP71" s="1" t="n"/>
      <c r="DQ71" s="1" t="n"/>
      <c r="DR71" s="1" t="n"/>
      <c r="DS71" s="1" t="n"/>
    </row>
    <row r="72">
      <c r="A72" s="4660" t="inlineStr">
        <is>
          <t>Количество зачетов</t>
        </is>
      </c>
      <c r="B72" s="202" t="n"/>
      <c r="C72" s="202" t="n"/>
      <c r="D72" s="202" t="n"/>
      <c r="E72" s="202" t="n"/>
      <c r="F72" s="202" t="n"/>
      <c r="G72" s="202" t="n"/>
      <c r="H72" s="202" t="n"/>
      <c r="I72" s="202" t="n"/>
      <c r="J72" s="202" t="n"/>
      <c r="K72" s="202" t="n"/>
      <c r="L72" s="202" t="n"/>
      <c r="M72" s="202" t="n"/>
      <c r="N72" s="202" t="n"/>
      <c r="O72" s="202" t="n"/>
      <c r="P72" s="202" t="n"/>
      <c r="Q72" s="202" t="n"/>
      <c r="R72" s="202" t="n"/>
      <c r="S72" s="202" t="n"/>
      <c r="T72" s="202" t="n"/>
      <c r="U72" s="202" t="n"/>
      <c r="V72" s="202" t="n"/>
      <c r="W72" s="202" t="n"/>
      <c r="X72" s="202" t="n"/>
      <c r="Y72" s="202" t="n"/>
      <c r="Z72" s="202" t="n"/>
      <c r="AA72" s="203" t="n"/>
      <c r="AB72" s="1829" t="n">
        <v>16</v>
      </c>
      <c r="AC72" s="144" t="n"/>
      <c r="AD72" s="241" t="n"/>
      <c r="AE72" s="144" t="n"/>
      <c r="AF72" s="241" t="n"/>
      <c r="AG72" s="144" t="n"/>
      <c r="AH72" s="241" t="n"/>
      <c r="AI72" s="144" t="n"/>
      <c r="AJ72" s="241" t="n"/>
      <c r="AK72" s="144" t="n"/>
      <c r="AL72" s="241" t="n"/>
      <c r="AM72" s="144" t="n"/>
      <c r="AN72" s="1829" t="n">
        <v>6</v>
      </c>
      <c r="AO72" s="202" t="n"/>
      <c r="AP72" s="202" t="n"/>
      <c r="AQ72" s="202" t="n"/>
      <c r="AR72" s="202" t="n"/>
      <c r="AS72" s="144" t="n"/>
      <c r="AT72" s="241" t="n">
        <v>6</v>
      </c>
      <c r="AU72" s="202" t="n"/>
      <c r="AV72" s="202" t="n"/>
      <c r="AW72" s="202" t="n"/>
      <c r="AX72" s="202" t="n"/>
      <c r="AY72" s="144" t="n"/>
      <c r="AZ72" s="1829" t="n">
        <v>4</v>
      </c>
      <c r="BA72" s="202" t="n"/>
      <c r="BB72" s="144" t="n"/>
      <c r="BC72" s="4661" t="n"/>
      <c r="BD72" s="4662" t="n"/>
      <c r="BE72" s="4663" t="n"/>
      <c r="BF72" s="136" t="n"/>
      <c r="BG72" s="44" t="n"/>
      <c r="BH72" s="137" t="n"/>
      <c r="BI72" s="25" t="n"/>
      <c r="BJ72" s="25" t="n"/>
      <c r="BK72" s="25" t="n"/>
      <c r="BL72" s="25" t="n"/>
      <c r="BM72" s="25" t="n"/>
      <c r="BN72" s="25" t="n"/>
      <c r="BO72" s="25" t="n"/>
      <c r="BP72" s="25" t="n"/>
      <c r="BQ72" s="25" t="n"/>
      <c r="BR72" s="25" t="n"/>
      <c r="BS72" s="25" t="n"/>
      <c r="BT72" s="25" t="n"/>
      <c r="BU72" s="25" t="n"/>
      <c r="BV72" s="25" t="n"/>
      <c r="BW72" s="25" t="n"/>
      <c r="BX72" s="25" t="n"/>
      <c r="BY72" s="25" t="n"/>
      <c r="BZ72" s="25" t="n"/>
      <c r="CA72" s="25" t="n"/>
      <c r="CB72" s="25" t="n"/>
      <c r="CC72" s="25" t="n"/>
      <c r="CD72" s="25" t="n"/>
      <c r="CE72" s="25" t="n"/>
      <c r="CF72" s="25" t="n"/>
      <c r="CG72" s="25" t="n"/>
      <c r="CH72" s="25" t="n"/>
      <c r="CI72" s="1" t="n"/>
      <c r="CJ72" s="1" t="n"/>
      <c r="CK72" s="1" t="n"/>
      <c r="CL72" s="1" t="n"/>
      <c r="CM72" s="1" t="n"/>
      <c r="CN72" s="1" t="n"/>
      <c r="CO72" s="1" t="n"/>
      <c r="CP72" s="1" t="n"/>
      <c r="CQ72" s="1" t="n"/>
      <c r="CR72" s="1" t="n"/>
      <c r="CS72" s="1" t="n"/>
      <c r="CT72" s="1" t="n"/>
      <c r="CU72" s="1" t="n"/>
      <c r="CV72" s="1" t="n"/>
      <c r="CW72" s="1" t="n"/>
      <c r="CX72" s="1" t="n"/>
      <c r="CY72" s="1" t="n"/>
      <c r="CZ72" s="1" t="n"/>
      <c r="DA72" s="1" t="n"/>
      <c r="DB72" s="1" t="n"/>
      <c r="DC72" s="1" t="n"/>
      <c r="DD72" s="1" t="n"/>
      <c r="DE72" s="1" t="n"/>
      <c r="DF72" s="1" t="n"/>
      <c r="DG72" s="1" t="n"/>
      <c r="DH72" s="1" t="n"/>
      <c r="DI72" s="1" t="n"/>
      <c r="DJ72" s="1" t="n"/>
      <c r="DK72" s="1" t="n"/>
      <c r="DL72" s="1" t="n"/>
      <c r="DM72" s="1" t="n"/>
      <c r="DN72" s="1" t="n"/>
      <c r="DO72" s="1" t="n"/>
      <c r="DP72" s="1" t="n"/>
      <c r="DQ72" s="1" t="n"/>
      <c r="DR72" s="1" t="n"/>
      <c r="DS72" s="1" t="n"/>
    </row>
    <row r="73">
      <c r="A73" s="242" t="n"/>
      <c r="B73" s="242" t="n"/>
      <c r="C73" s="242" t="n"/>
      <c r="D73" s="242" t="n"/>
      <c r="E73" s="242" t="n"/>
      <c r="F73" s="242" t="n"/>
      <c r="G73" s="242" t="n"/>
      <c r="H73" s="242" t="n"/>
      <c r="I73" s="242" t="n"/>
      <c r="J73" s="242" t="n"/>
      <c r="K73" s="242" t="n"/>
      <c r="L73" s="242" t="n"/>
      <c r="M73" s="242" t="n"/>
      <c r="N73" s="242" t="n"/>
      <c r="O73" s="242" t="n"/>
      <c r="P73" s="242" t="n"/>
      <c r="Q73" s="242" t="n"/>
      <c r="R73" s="242" t="n"/>
      <c r="S73" s="242" t="n"/>
      <c r="T73" s="242" t="n"/>
      <c r="U73" s="242" t="n"/>
      <c r="V73" s="242" t="n"/>
      <c r="W73" s="242" t="n"/>
      <c r="X73" s="242" t="n"/>
      <c r="Y73" s="242" t="n"/>
      <c r="Z73" s="242" t="n"/>
      <c r="AA73" s="242" t="n"/>
      <c r="AB73" s="242" t="n"/>
      <c r="AC73" s="242" t="n"/>
      <c r="AD73" s="242" t="n"/>
      <c r="AE73" s="242" t="n"/>
      <c r="AF73" s="242" t="n"/>
      <c r="AG73" s="242" t="n"/>
      <c r="AH73" s="242" t="n"/>
      <c r="AI73" s="242" t="n"/>
      <c r="AJ73" s="242" t="n"/>
      <c r="AK73" s="242" t="n"/>
      <c r="AL73" s="242" t="n"/>
      <c r="AM73" s="242" t="n"/>
      <c r="AN73" s="1835" t="n"/>
      <c r="AO73" s="1835" t="n"/>
      <c r="AP73" s="1835" t="n"/>
      <c r="AQ73" s="1835" t="n"/>
      <c r="AR73" s="1835" t="n"/>
      <c r="AS73" s="1835" t="n"/>
      <c r="AT73" s="1835" t="n"/>
      <c r="AU73" s="1835" t="n"/>
      <c r="AV73" s="1835" t="n"/>
      <c r="AW73" s="1835" t="n"/>
      <c r="AX73" s="242" t="n"/>
      <c r="AY73" s="242" t="n"/>
      <c r="AZ73" s="242" t="n"/>
      <c r="BA73" s="242" t="n"/>
      <c r="BB73" s="242" t="n"/>
      <c r="BC73" s="242" t="n"/>
      <c r="BD73" s="242" t="n"/>
      <c r="BE73" s="242" t="n"/>
      <c r="BF73" s="242" t="n"/>
      <c r="BG73" s="242" t="n"/>
      <c r="BH73" s="242" t="n"/>
      <c r="BI73" s="242" t="n"/>
      <c r="BJ73" s="242" t="n"/>
      <c r="BK73" s="242" t="n"/>
      <c r="BL73" s="242" t="n"/>
      <c r="BM73" s="242" t="n"/>
      <c r="BN73" s="243" t="n"/>
      <c r="BO73" s="243" t="n"/>
      <c r="BP73" s="243" t="n"/>
      <c r="BQ73" s="243" t="n"/>
      <c r="BR73" s="243" t="n"/>
      <c r="BS73" s="243" t="n"/>
      <c r="BT73" s="25" t="n"/>
      <c r="BU73" s="25" t="n"/>
      <c r="BV73" s="25" t="n"/>
      <c r="BW73" s="25" t="n"/>
      <c r="BX73" s="25" t="n"/>
      <c r="BY73" s="25" t="n"/>
      <c r="BZ73" s="25" t="n"/>
      <c r="CA73" s="25" t="n"/>
      <c r="CB73" s="25" t="n"/>
      <c r="CC73" s="25" t="n"/>
      <c r="CD73" s="25" t="n"/>
      <c r="CE73" s="25" t="n"/>
      <c r="CF73" s="25" t="n"/>
      <c r="CG73" s="25" t="n"/>
      <c r="CH73" s="25" t="n"/>
      <c r="CI73" s="25" t="n"/>
      <c r="CJ73" s="25" t="n"/>
      <c r="CK73" s="25" t="n"/>
      <c r="CL73" s="25" t="n"/>
      <c r="CM73" s="25" t="n"/>
      <c r="CN73" s="1" t="n"/>
      <c r="CO73" s="1" t="n"/>
      <c r="CP73" s="1" t="n"/>
      <c r="CQ73" s="1" t="n"/>
      <c r="CR73" s="1" t="n"/>
      <c r="CS73" s="1" t="n"/>
      <c r="CT73" s="1" t="n"/>
      <c r="CU73" s="1" t="n"/>
      <c r="CV73" s="1" t="n"/>
      <c r="CW73" s="1" t="n"/>
      <c r="CX73" s="1" t="n"/>
      <c r="CY73" s="1" t="n"/>
      <c r="CZ73" s="1" t="n"/>
      <c r="DA73" s="1" t="n"/>
      <c r="DB73" s="1" t="n"/>
      <c r="DC73" s="1" t="n"/>
      <c r="DD73" s="1" t="n"/>
      <c r="DE73" s="1" t="n"/>
      <c r="DF73" s="1" t="n"/>
      <c r="DG73" s="1" t="n"/>
      <c r="DH73" s="1" t="n"/>
      <c r="DI73" s="1" t="n"/>
      <c r="DJ73" s="1" t="n"/>
      <c r="DK73" s="1" t="n"/>
      <c r="DL73" s="1" t="n"/>
      <c r="DM73" s="1" t="n"/>
      <c r="DN73" s="1" t="n"/>
      <c r="DO73" s="1" t="n"/>
      <c r="DP73" s="1" t="n"/>
      <c r="DQ73" s="1" t="n"/>
      <c r="DR73" s="1" t="n"/>
      <c r="DS73" s="1" t="n"/>
    </row>
    <row r="74">
      <c r="A74" s="1834" t="inlineStr">
        <is>
          <t>IV. Производственная практика</t>
        </is>
      </c>
      <c r="B74" s="108" t="n"/>
      <c r="C74" s="108" t="n"/>
      <c r="D74" s="108" t="n"/>
      <c r="E74" s="108" t="n"/>
      <c r="F74" s="108" t="n"/>
      <c r="G74" s="108" t="n"/>
      <c r="H74" s="108" t="n"/>
      <c r="I74" s="108" t="n"/>
      <c r="J74" s="108" t="n"/>
      <c r="K74" s="108" t="n"/>
      <c r="L74" s="108" t="n"/>
      <c r="M74" s="108" t="n"/>
      <c r="N74" s="108" t="n"/>
      <c r="O74" s="108" t="n"/>
      <c r="P74" s="108" t="n"/>
      <c r="Q74" s="108" t="n"/>
      <c r="R74" s="108" t="n"/>
      <c r="S74" s="108" t="n"/>
      <c r="T74" s="108" t="n"/>
      <c r="U74" s="108" t="n"/>
      <c r="V74" s="108" t="n"/>
      <c r="W74" s="108" t="n"/>
      <c r="X74" s="108" t="n"/>
      <c r="Y74" s="108" t="n"/>
      <c r="Z74" s="108" t="n"/>
      <c r="AA74" s="108" t="n"/>
      <c r="AB74" s="108" t="n"/>
      <c r="AC74" s="108" t="n"/>
      <c r="AD74" s="148" t="n"/>
      <c r="AE74" s="1834" t="inlineStr">
        <is>
          <t>V. Магистерская диссертация</t>
        </is>
      </c>
      <c r="AF74" s="108" t="n"/>
      <c r="AG74" s="108" t="n"/>
      <c r="AH74" s="108" t="n"/>
      <c r="AI74" s="108" t="n"/>
      <c r="AJ74" s="108" t="n"/>
      <c r="AK74" s="108" t="n"/>
      <c r="AL74" s="108" t="n"/>
      <c r="AM74" s="108" t="n"/>
      <c r="AN74" s="108" t="n"/>
      <c r="AO74" s="108" t="n"/>
      <c r="AP74" s="108" t="n"/>
      <c r="AQ74" s="108" t="n"/>
      <c r="AR74" s="108" t="n"/>
      <c r="AS74" s="108" t="n"/>
      <c r="AT74" s="108" t="n"/>
      <c r="AU74" s="148" t="n"/>
      <c r="AV74" s="1834" t="inlineStr">
        <is>
          <t xml:space="preserve">VI.Итоговая аттестация </t>
        </is>
      </c>
      <c r="AW74" s="108" t="n"/>
      <c r="AX74" s="108" t="n"/>
      <c r="AY74" s="108" t="n"/>
      <c r="AZ74" s="108" t="n"/>
      <c r="BA74" s="108" t="n"/>
      <c r="BB74" s="108" t="n"/>
      <c r="BC74" s="108" t="n"/>
      <c r="BD74" s="108" t="n"/>
      <c r="BE74" s="108" t="n"/>
      <c r="BF74" s="108" t="n"/>
      <c r="BG74" s="108" t="n"/>
      <c r="BH74" s="148" t="n"/>
      <c r="BI74" s="1822" t="n"/>
      <c r="BJ74" s="1" t="n"/>
      <c r="BK74" s="1" t="n"/>
      <c r="BL74" s="1" t="n"/>
      <c r="BM74" s="1" t="n"/>
      <c r="BN74" s="1" t="n"/>
      <c r="BO74" s="90" t="n"/>
      <c r="BP74" s="90" t="n"/>
      <c r="BQ74" s="90" t="n"/>
      <c r="BR74" s="90" t="n"/>
      <c r="BS74" s="90" t="n"/>
      <c r="BT74" s="90" t="n"/>
      <c r="BU74" s="90" t="n"/>
      <c r="BV74" s="90" t="n"/>
      <c r="BW74" s="90" t="n"/>
      <c r="BX74" s="90" t="n"/>
      <c r="BY74" s="90" t="n"/>
      <c r="BZ74" s="90" t="n"/>
      <c r="CA74" s="90" t="n"/>
      <c r="CB74" s="90" t="n"/>
      <c r="CC74" s="90" t="n"/>
      <c r="CD74" s="90" t="n"/>
      <c r="CE74" s="90" t="n"/>
      <c r="CF74" s="90" t="n"/>
      <c r="CG74" s="90" t="n"/>
      <c r="CH74" s="90" t="n"/>
      <c r="CI74" s="1" t="n"/>
      <c r="CJ74" s="1" t="n"/>
      <c r="CK74" s="1" t="n"/>
      <c r="CL74" s="1" t="n"/>
      <c r="CM74" s="1" t="n"/>
      <c r="CN74" s="1" t="n"/>
      <c r="CO74" s="1" t="n"/>
      <c r="CP74" s="1" t="n"/>
      <c r="CQ74" s="1" t="n"/>
      <c r="CR74" s="1" t="n"/>
      <c r="CS74" s="1" t="n"/>
      <c r="CT74" s="1" t="n"/>
      <c r="CU74" s="1" t="n"/>
      <c r="CV74" s="1" t="n"/>
      <c r="CW74" s="1" t="n"/>
      <c r="CX74" s="1" t="n"/>
      <c r="CY74" s="1" t="n"/>
      <c r="CZ74" s="1" t="n"/>
      <c r="DA74" s="1" t="n"/>
      <c r="DB74" s="1" t="n"/>
      <c r="DC74" s="1" t="n"/>
      <c r="DD74" s="1" t="n"/>
      <c r="DE74" s="1" t="n"/>
      <c r="DF74" s="1" t="n"/>
      <c r="DG74" s="1" t="n"/>
      <c r="DH74" s="1" t="n"/>
      <c r="DI74" s="1" t="n"/>
      <c r="DJ74" s="1" t="n"/>
      <c r="DK74" s="1" t="n"/>
      <c r="DL74" s="1" t="n"/>
      <c r="DM74" s="1" t="n"/>
      <c r="DN74" s="1" t="n"/>
      <c r="DO74" s="1" t="n"/>
      <c r="DP74" s="1" t="n"/>
      <c r="DQ74" s="1" t="n"/>
      <c r="DR74" s="1" t="n"/>
      <c r="DS74" s="1" t="n"/>
    </row>
    <row r="75">
      <c r="A75" s="1836" t="inlineStr">
        <is>
          <t>Название практики</t>
        </is>
      </c>
      <c r="B75" s="108" t="n"/>
      <c r="C75" s="108" t="n"/>
      <c r="D75" s="108" t="n"/>
      <c r="E75" s="108" t="n"/>
      <c r="F75" s="108" t="n"/>
      <c r="G75" s="108" t="n"/>
      <c r="H75" s="108" t="n"/>
      <c r="I75" s="108" t="n"/>
      <c r="J75" s="108" t="n"/>
      <c r="K75" s="108" t="n"/>
      <c r="L75" s="108" t="n"/>
      <c r="M75" s="109" t="n"/>
      <c r="N75" s="1837" t="inlineStr">
        <is>
          <t>Семестр</t>
        </is>
      </c>
      <c r="O75" s="108" t="n"/>
      <c r="P75" s="108" t="n"/>
      <c r="Q75" s="108" t="n"/>
      <c r="R75" s="109" t="n"/>
      <c r="S75" s="1838" t="inlineStr">
        <is>
          <t>Недель</t>
        </is>
      </c>
      <c r="T75" s="108" t="n"/>
      <c r="U75" s="108" t="n"/>
      <c r="V75" s="109" t="n"/>
      <c r="W75" s="1839" t="inlineStr">
        <is>
          <t>Зачетных единиц</t>
        </is>
      </c>
      <c r="X75" s="108" t="n"/>
      <c r="Y75" s="108" t="n"/>
      <c r="Z75" s="108" t="n"/>
      <c r="AA75" s="108" t="n"/>
      <c r="AB75" s="108" t="n"/>
      <c r="AC75" s="108" t="n"/>
      <c r="AD75" s="148" t="n"/>
      <c r="AE75" s="1840" t="inlineStr">
        <is>
          <t>Семестр</t>
        </is>
      </c>
      <c r="AF75" s="108" t="n"/>
      <c r="AG75" s="108" t="n"/>
      <c r="AH75" s="108" t="n"/>
      <c r="AI75" s="108" t="n"/>
      <c r="AJ75" s="108" t="n"/>
      <c r="AK75" s="109" t="n"/>
      <c r="AL75" s="1838" t="inlineStr">
        <is>
          <t>Недель</t>
        </is>
      </c>
      <c r="AM75" s="108" t="n"/>
      <c r="AN75" s="108" t="n"/>
      <c r="AO75" s="108" t="n"/>
      <c r="AP75" s="109" t="n"/>
      <c r="AQ75" s="1839" t="inlineStr">
        <is>
          <t>Зачетных единиц</t>
        </is>
      </c>
      <c r="AR75" s="108" t="n"/>
      <c r="AS75" s="108" t="n"/>
      <c r="AT75" s="108" t="n"/>
      <c r="AU75" s="148" t="n"/>
      <c r="AV75" s="2730" t="inlineStr">
        <is>
          <t>Защита магистерской диссертации</t>
        </is>
      </c>
      <c r="AW75" s="101" t="n"/>
      <c r="AX75" s="101" t="n"/>
      <c r="AY75" s="101" t="n"/>
      <c r="AZ75" s="101" t="n"/>
      <c r="BA75" s="101" t="n"/>
      <c r="BB75" s="101" t="n"/>
      <c r="BC75" s="101" t="n"/>
      <c r="BD75" s="101" t="n"/>
      <c r="BE75" s="101" t="n"/>
      <c r="BF75" s="101" t="n"/>
      <c r="BG75" s="101" t="n"/>
      <c r="BH75" s="104" t="n"/>
      <c r="BI75" s="1822" t="n"/>
      <c r="BJ75" s="1" t="n"/>
      <c r="BK75" s="1" t="n"/>
      <c r="BL75" s="1" t="n"/>
      <c r="BM75" s="1" t="n"/>
      <c r="BN75" s="1" t="n"/>
      <c r="BO75" s="90" t="n"/>
      <c r="BP75" s="90" t="n"/>
      <c r="BQ75" s="90" t="n"/>
      <c r="BR75" s="90" t="n"/>
      <c r="BS75" s="90" t="n"/>
      <c r="BT75" s="90" t="n"/>
      <c r="BU75" s="90" t="n"/>
      <c r="BV75" s="90" t="n"/>
      <c r="BW75" s="90" t="n"/>
      <c r="BX75" s="90" t="n"/>
      <c r="BY75" s="90" t="n"/>
      <c r="BZ75" s="90" t="n"/>
      <c r="CA75" s="90" t="n"/>
      <c r="CB75" s="90" t="n"/>
      <c r="CC75" s="90" t="n"/>
      <c r="CD75" s="90" t="n"/>
      <c r="CE75" s="90" t="n"/>
      <c r="CF75" s="90" t="n"/>
      <c r="CG75" s="90" t="n"/>
      <c r="CH75" s="90" t="n"/>
      <c r="CI75" s="1" t="n"/>
      <c r="CJ75" s="1" t="n"/>
      <c r="CK75" s="1" t="n"/>
      <c r="CL75" s="1" t="n"/>
      <c r="CM75" s="1" t="n"/>
      <c r="CN75" s="1" t="n"/>
      <c r="CO75" s="1" t="n"/>
      <c r="CP75" s="1" t="n"/>
      <c r="CQ75" s="1" t="n"/>
      <c r="CR75" s="1" t="n"/>
      <c r="CS75" s="1" t="n"/>
      <c r="CT75" s="1" t="n"/>
      <c r="CU75" s="1" t="n"/>
      <c r="CV75" s="1" t="n"/>
      <c r="CW75" s="1" t="n"/>
      <c r="CX75" s="1" t="n"/>
      <c r="CY75" s="1" t="n"/>
      <c r="CZ75" s="1" t="n"/>
      <c r="DA75" s="1" t="n"/>
      <c r="DB75" s="1" t="n"/>
      <c r="DC75" s="1" t="n"/>
      <c r="DD75" s="1" t="n"/>
      <c r="DE75" s="1" t="n"/>
      <c r="DF75" s="1" t="n"/>
      <c r="DG75" s="1" t="n"/>
      <c r="DH75" s="1" t="n"/>
      <c r="DI75" s="1" t="n"/>
      <c r="DJ75" s="1" t="n"/>
      <c r="DK75" s="1" t="n"/>
      <c r="DL75" s="1" t="n"/>
      <c r="DM75" s="1" t="n"/>
      <c r="DN75" s="1" t="n"/>
      <c r="DO75" s="1" t="n"/>
      <c r="DP75" s="1" t="n"/>
      <c r="DQ75" s="1" t="n"/>
      <c r="DR75" s="1" t="n"/>
      <c r="DS75" s="1" t="n"/>
    </row>
    <row r="76">
      <c r="A76" s="2532" t="inlineStr">
        <is>
          <t>Научно-исследовательская</t>
        </is>
      </c>
      <c r="B76" s="101" t="n"/>
      <c r="C76" s="101" t="n"/>
      <c r="D76" s="101" t="n"/>
      <c r="E76" s="101" t="n"/>
      <c r="F76" s="101" t="n"/>
      <c r="G76" s="101" t="n"/>
      <c r="H76" s="101" t="n"/>
      <c r="I76" s="101" t="n"/>
      <c r="J76" s="101" t="n"/>
      <c r="K76" s="101" t="n"/>
      <c r="L76" s="101" t="n"/>
      <c r="M76" s="53" t="n"/>
      <c r="N76" s="2533" t="inlineStr">
        <is>
          <t>2</t>
        </is>
      </c>
      <c r="O76" s="101" t="n"/>
      <c r="P76" s="101" t="n"/>
      <c r="Q76" s="101" t="n"/>
      <c r="R76" s="53" t="n"/>
      <c r="S76" s="250" t="n">
        <v>4</v>
      </c>
      <c r="T76" s="101" t="n"/>
      <c r="U76" s="101" t="n"/>
      <c r="V76" s="53" t="n"/>
      <c r="W76" s="3087" t="n">
        <v>6</v>
      </c>
      <c r="X76" s="101" t="n"/>
      <c r="Y76" s="101" t="n"/>
      <c r="Z76" s="101" t="n"/>
      <c r="AA76" s="101" t="n"/>
      <c r="AB76" s="101" t="n"/>
      <c r="AC76" s="101" t="n"/>
      <c r="AD76" s="104" t="n"/>
      <c r="AE76" s="120" t="n">
        <v>3</v>
      </c>
      <c r="AF76" s="101" t="n"/>
      <c r="AG76" s="101" t="n"/>
      <c r="AH76" s="101" t="n"/>
      <c r="AI76" s="101" t="n"/>
      <c r="AJ76" s="101" t="n"/>
      <c r="AK76" s="53" t="n"/>
      <c r="AL76" s="1838" t="n">
        <v>8</v>
      </c>
      <c r="AM76" s="101" t="n"/>
      <c r="AN76" s="101" t="n"/>
      <c r="AO76" s="101" t="n"/>
      <c r="AP76" s="53" t="n"/>
      <c r="AQ76" s="3087" t="n">
        <v>12</v>
      </c>
      <c r="AR76" s="101" t="n"/>
      <c r="AS76" s="101" t="n"/>
      <c r="AT76" s="101" t="n"/>
      <c r="AU76" s="104" t="n"/>
      <c r="AV76" s="112" t="n"/>
      <c r="AW76" s="1" t="n"/>
      <c r="AX76" s="1" t="n"/>
      <c r="AY76" s="1" t="n"/>
      <c r="AZ76" s="1" t="n"/>
      <c r="BA76" s="1" t="n"/>
      <c r="BB76" s="1" t="n"/>
      <c r="BC76" s="1" t="n"/>
      <c r="BD76" s="1" t="n"/>
      <c r="BE76" s="1" t="n"/>
      <c r="BF76" s="1" t="n"/>
      <c r="BG76" s="1" t="n"/>
      <c r="BH76" s="114" t="n"/>
      <c r="BI76" s="1822" t="n"/>
      <c r="BJ76" s="1" t="n"/>
      <c r="BK76" s="1" t="n"/>
      <c r="BL76" s="1" t="n"/>
      <c r="BM76" s="1" t="n"/>
      <c r="BN76" s="1" t="n"/>
      <c r="BO76" s="90" t="n"/>
      <c r="BP76" s="90" t="n"/>
      <c r="BQ76" s="90" t="n"/>
      <c r="BR76" s="90" t="n"/>
      <c r="BS76" s="90" t="n"/>
      <c r="BT76" s="90" t="n"/>
      <c r="BU76" s="90" t="n"/>
      <c r="BV76" s="90" t="n"/>
      <c r="BW76" s="90" t="n"/>
      <c r="BX76" s="90" t="n"/>
      <c r="BY76" s="90" t="n"/>
      <c r="BZ76" s="90" t="n"/>
      <c r="CA76" s="90" t="n"/>
      <c r="CB76" s="90" t="n"/>
      <c r="CC76" s="90" t="n"/>
      <c r="CD76" s="90" t="n"/>
      <c r="CE76" s="90" t="n"/>
      <c r="CF76" s="90" t="n"/>
      <c r="CG76" s="90" t="n"/>
      <c r="CH76" s="90" t="n"/>
      <c r="CI76" s="1" t="n"/>
      <c r="CJ76" s="1" t="n"/>
      <c r="CK76" s="1" t="n"/>
      <c r="CL76" s="1" t="n"/>
      <c r="CM76" s="1" t="n"/>
      <c r="CN76" s="1" t="n"/>
      <c r="CO76" s="1" t="n"/>
      <c r="CP76" s="1" t="n"/>
      <c r="CQ76" s="1" t="n"/>
      <c r="CR76" s="1" t="n"/>
      <c r="CS76" s="1" t="n"/>
      <c r="CT76" s="1" t="n"/>
      <c r="CU76" s="1" t="n"/>
      <c r="CV76" s="1" t="n"/>
      <c r="CW76" s="1" t="n"/>
      <c r="CX76" s="1" t="n"/>
      <c r="CY76" s="1" t="n"/>
      <c r="CZ76" s="1" t="n"/>
      <c r="DA76" s="1" t="n"/>
      <c r="DB76" s="1" t="n"/>
      <c r="DC76" s="1" t="n"/>
      <c r="DD76" s="1" t="n"/>
      <c r="DE76" s="1" t="n"/>
      <c r="DF76" s="1" t="n"/>
      <c r="DG76" s="1" t="n"/>
      <c r="DH76" s="1" t="n"/>
      <c r="DI76" s="1" t="n"/>
      <c r="DJ76" s="1" t="n"/>
      <c r="DK76" s="1" t="n"/>
      <c r="DL76" s="1" t="n"/>
      <c r="DM76" s="1" t="n"/>
      <c r="DN76" s="1" t="n"/>
      <c r="DO76" s="1" t="n"/>
      <c r="DP76" s="1" t="n"/>
      <c r="DQ76" s="1" t="n"/>
      <c r="DR76" s="1" t="n"/>
      <c r="DS76" s="1" t="n"/>
    </row>
    <row r="77">
      <c r="A77" s="136" t="n"/>
      <c r="B77" s="44" t="n"/>
      <c r="C77" s="44" t="n"/>
      <c r="D77" s="44" t="n"/>
      <c r="E77" s="44" t="n"/>
      <c r="F77" s="44" t="n"/>
      <c r="G77" s="44" t="n"/>
      <c r="H77" s="44" t="n"/>
      <c r="I77" s="44" t="n"/>
      <c r="J77" s="44" t="n"/>
      <c r="K77" s="44" t="n"/>
      <c r="L77" s="44" t="n"/>
      <c r="M77" s="249" t="n"/>
      <c r="N77" s="325" t="n"/>
      <c r="O77" s="44" t="n"/>
      <c r="P77" s="44" t="n"/>
      <c r="Q77" s="44" t="n"/>
      <c r="R77" s="249" t="n"/>
      <c r="S77" s="325" t="n"/>
      <c r="T77" s="44" t="n"/>
      <c r="U77" s="44" t="n"/>
      <c r="V77" s="249" t="n"/>
      <c r="W77" s="325" t="n"/>
      <c r="X77" s="44" t="n"/>
      <c r="Y77" s="44" t="n"/>
      <c r="Z77" s="44" t="n"/>
      <c r="AA77" s="44" t="n"/>
      <c r="AB77" s="44" t="n"/>
      <c r="AC77" s="44" t="n"/>
      <c r="AD77" s="137" t="n"/>
      <c r="AE77" s="136" t="n"/>
      <c r="AF77" s="44" t="n"/>
      <c r="AG77" s="44" t="n"/>
      <c r="AH77" s="44" t="n"/>
      <c r="AI77" s="44" t="n"/>
      <c r="AJ77" s="44" t="n"/>
      <c r="AK77" s="249" t="n"/>
      <c r="AL77" s="325" t="n"/>
      <c r="AM77" s="44" t="n"/>
      <c r="AN77" s="44" t="n"/>
      <c r="AO77" s="44" t="n"/>
      <c r="AP77" s="249" t="n"/>
      <c r="AQ77" s="325" t="n"/>
      <c r="AR77" s="44" t="n"/>
      <c r="AS77" s="44" t="n"/>
      <c r="AT77" s="44" t="n"/>
      <c r="AU77" s="137" t="n"/>
      <c r="AV77" s="136" t="n"/>
      <c r="AW77" s="44" t="n"/>
      <c r="AX77" s="44" t="n"/>
      <c r="AY77" s="44" t="n"/>
      <c r="AZ77" s="44" t="n"/>
      <c r="BA77" s="44" t="n"/>
      <c r="BB77" s="44" t="n"/>
      <c r="BC77" s="44" t="n"/>
      <c r="BD77" s="44" t="n"/>
      <c r="BE77" s="44" t="n"/>
      <c r="BF77" s="44" t="n"/>
      <c r="BG77" s="44" t="n"/>
      <c r="BH77" s="137" t="n"/>
      <c r="BI77" s="1822" t="n"/>
      <c r="BJ77" s="1" t="n"/>
      <c r="BK77" s="1" t="n"/>
      <c r="BL77" s="1" t="n"/>
      <c r="BM77" s="1" t="n"/>
      <c r="BN77" s="1" t="n"/>
      <c r="BO77" s="90" t="n"/>
      <c r="BP77" s="90" t="n"/>
      <c r="BQ77" s="90" t="n"/>
      <c r="BR77" s="90" t="n"/>
      <c r="BS77" s="90" t="n"/>
      <c r="BT77" s="90" t="n"/>
      <c r="BU77" s="90" t="n"/>
      <c r="BV77" s="90" t="n"/>
      <c r="BW77" s="90" t="n"/>
      <c r="BX77" s="90" t="n"/>
      <c r="BY77" s="90" t="n"/>
      <c r="BZ77" s="90" t="n"/>
      <c r="CA77" s="90" t="n"/>
      <c r="CB77" s="90" t="n"/>
      <c r="CC77" s="90" t="n"/>
      <c r="CD77" s="90" t="n"/>
      <c r="CE77" s="90" t="n"/>
      <c r="CF77" s="90" t="n"/>
      <c r="CG77" s="90" t="n"/>
      <c r="CH77" s="90" t="n"/>
      <c r="CI77" s="1" t="n"/>
      <c r="CJ77" s="1" t="n"/>
      <c r="CK77" s="1" t="n"/>
      <c r="CL77" s="1" t="n"/>
      <c r="CM77" s="1" t="n"/>
      <c r="CN77" s="1" t="n"/>
      <c r="CO77" s="1" t="n"/>
      <c r="CP77" s="1" t="n"/>
      <c r="CQ77" s="1" t="n"/>
      <c r="CR77" s="1" t="n"/>
      <c r="CS77" s="1" t="n"/>
      <c r="CT77" s="1" t="n"/>
      <c r="CU77" s="1" t="n"/>
      <c r="CV77" s="1" t="n"/>
      <c r="CW77" s="1" t="n"/>
      <c r="CX77" s="1" t="n"/>
      <c r="CY77" s="1" t="n"/>
      <c r="CZ77" s="1" t="n"/>
      <c r="DA77" s="1" t="n"/>
      <c r="DB77" s="1" t="n"/>
      <c r="DC77" s="1" t="n"/>
      <c r="DD77" s="1" t="n"/>
      <c r="DE77" s="1" t="n"/>
      <c r="DF77" s="1" t="n"/>
      <c r="DG77" s="1" t="n"/>
      <c r="DH77" s="1" t="n"/>
      <c r="DI77" s="1" t="n"/>
      <c r="DJ77" s="1" t="n"/>
      <c r="DK77" s="1" t="n"/>
      <c r="DL77" s="1" t="n"/>
      <c r="DM77" s="1" t="n"/>
      <c r="DN77" s="1" t="n"/>
      <c r="DO77" s="1" t="n"/>
      <c r="DP77" s="1" t="n"/>
      <c r="DQ77" s="1" t="n"/>
      <c r="DR77" s="1" t="n"/>
      <c r="DS77" s="1" t="n"/>
    </row>
    <row r="78">
      <c r="A78" s="242" t="n"/>
      <c r="B78" s="242" t="n"/>
      <c r="C78" s="242" t="n"/>
      <c r="D78" s="242" t="n"/>
      <c r="E78" s="242" t="n"/>
      <c r="F78" s="242" t="n"/>
      <c r="G78" s="242" t="n"/>
      <c r="H78" s="242" t="n"/>
      <c r="I78" s="242" t="n"/>
      <c r="J78" s="242" t="n"/>
      <c r="K78" s="242" t="n"/>
      <c r="L78" s="242" t="n"/>
      <c r="M78" s="242" t="n"/>
      <c r="N78" s="242" t="n"/>
      <c r="O78" s="242" t="n"/>
      <c r="P78" s="242" t="n"/>
      <c r="Q78" s="242" t="n"/>
      <c r="R78" s="242" t="n"/>
      <c r="S78" s="242" t="n"/>
      <c r="T78" s="242" t="n"/>
      <c r="U78" s="242" t="n"/>
      <c r="V78" s="242" t="n"/>
      <c r="W78" s="242" t="n"/>
      <c r="X78" s="242" t="n"/>
      <c r="Y78" s="242" t="n"/>
      <c r="Z78" s="242" t="n"/>
      <c r="AA78" s="242" t="n"/>
      <c r="AB78" s="242" t="n"/>
      <c r="AC78" s="242" t="n"/>
      <c r="AD78" s="242" t="n"/>
      <c r="AE78" s="242" t="n"/>
      <c r="AF78" s="242" t="n"/>
      <c r="AG78" s="242" t="n"/>
      <c r="AH78" s="242" t="n"/>
      <c r="AI78" s="242" t="n"/>
      <c r="AJ78" s="242" t="n"/>
      <c r="AK78" s="242" t="n"/>
      <c r="AL78" s="242" t="n"/>
      <c r="AM78" s="242" t="n"/>
      <c r="AN78" s="1835" t="n"/>
      <c r="AO78" s="1835" t="n"/>
      <c r="AP78" s="1835" t="n"/>
      <c r="AQ78" s="1835" t="n"/>
      <c r="AR78" s="1835" t="n"/>
      <c r="AS78" s="1835" t="n"/>
      <c r="AT78" s="1835" t="n"/>
      <c r="AU78" s="1835" t="n"/>
      <c r="AV78" s="1835" t="n"/>
      <c r="AW78" s="1835" t="n"/>
      <c r="AX78" s="242" t="n"/>
      <c r="AY78" s="242" t="n"/>
      <c r="AZ78" s="242" t="n"/>
      <c r="BA78" s="242" t="n"/>
      <c r="BB78" s="242" t="n"/>
      <c r="BC78" s="242" t="n"/>
      <c r="BD78" s="242" t="n"/>
      <c r="BE78" s="242" t="n"/>
      <c r="BF78" s="242" t="n"/>
      <c r="BG78" s="242" t="n"/>
      <c r="BH78" s="242" t="n"/>
      <c r="BI78" s="242" t="n"/>
      <c r="BJ78" s="10" t="n"/>
      <c r="BK78" s="10" t="n"/>
      <c r="BL78" s="10" t="n"/>
      <c r="BM78" s="10" t="n"/>
      <c r="BN78" s="10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  <c r="CK78" s="1" t="n"/>
      <c r="CL78" s="1" t="n"/>
      <c r="CM78" s="1" t="n"/>
      <c r="CN78" s="1" t="n"/>
      <c r="CO78" s="1" t="n"/>
      <c r="CP78" s="1" t="n"/>
      <c r="CQ78" s="1" t="n"/>
      <c r="CR78" s="1" t="n"/>
      <c r="CS78" s="1" t="n"/>
      <c r="CT78" s="1" t="n"/>
      <c r="CU78" s="1" t="n"/>
      <c r="CV78" s="1" t="n"/>
      <c r="CW78" s="1" t="n"/>
      <c r="CX78" s="1" t="n"/>
      <c r="CY78" s="1" t="n"/>
      <c r="CZ78" s="1" t="n"/>
      <c r="DA78" s="1" t="n"/>
      <c r="DB78" s="1" t="n"/>
      <c r="DC78" s="1" t="n"/>
      <c r="DD78" s="1" t="n"/>
      <c r="DE78" s="1" t="n"/>
      <c r="DF78" s="1" t="n"/>
      <c r="DG78" s="1" t="n"/>
      <c r="DH78" s="1" t="n"/>
      <c r="DI78" s="1" t="n"/>
      <c r="DJ78" s="1" t="n"/>
      <c r="DK78" s="1" t="n"/>
      <c r="DL78" s="1" t="n"/>
      <c r="DM78" s="1" t="n"/>
      <c r="DN78" s="1" t="n"/>
      <c r="DO78" s="1" t="n"/>
      <c r="DP78" s="1" t="n"/>
      <c r="DQ78" s="1" t="n"/>
      <c r="DR78" s="1" t="n"/>
      <c r="DS78" s="1" t="n"/>
    </row>
    <row r="79">
      <c r="A79" s="43" t="inlineStr">
        <is>
          <t>VII. Матрица компетенций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  <c r="AL79" s="44" t="n"/>
      <c r="AM79" s="44" t="n"/>
      <c r="AN79" s="44" t="n"/>
      <c r="AO79" s="44" t="n"/>
      <c r="AP79" s="44" t="n"/>
      <c r="AQ79" s="44" t="n"/>
      <c r="AR79" s="44" t="n"/>
      <c r="AS79" s="44" t="n"/>
      <c r="AT79" s="44" t="n"/>
      <c r="AU79" s="44" t="n"/>
      <c r="AV79" s="44" t="n"/>
      <c r="AW79" s="44" t="n"/>
      <c r="AX79" s="44" t="n"/>
      <c r="AY79" s="44" t="n"/>
      <c r="AZ79" s="44" t="n"/>
      <c r="BA79" s="44" t="n"/>
      <c r="BB79" s="44" t="n"/>
      <c r="BC79" s="44" t="n"/>
      <c r="BD79" s="44" t="n"/>
      <c r="BE79" s="44" t="n"/>
      <c r="BF79" s="44" t="n"/>
      <c r="BG79" s="44" t="n"/>
      <c r="BH79" s="19" t="n"/>
      <c r="BI79" s="19" t="n"/>
      <c r="BJ79" s="41" t="n"/>
      <c r="BK79" s="41" t="n"/>
      <c r="BL79" s="41" t="n"/>
      <c r="BM79" s="41" t="n"/>
      <c r="BN79" s="4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  <c r="CK79" s="1" t="n"/>
      <c r="CL79" s="1" t="n"/>
      <c r="CM79" s="1" t="n"/>
      <c r="CN79" s="1" t="n"/>
      <c r="CO79" s="1" t="n"/>
      <c r="CP79" s="1" t="n"/>
      <c r="CQ79" s="1" t="n"/>
      <c r="CR79" s="1" t="n"/>
      <c r="CS79" s="1" t="n"/>
      <c r="CT79" s="1" t="n"/>
      <c r="CU79" s="1" t="n"/>
      <c r="CV79" s="1" t="n"/>
      <c r="CW79" s="1" t="n"/>
      <c r="CX79" s="1" t="n"/>
      <c r="CY79" s="1" t="n"/>
      <c r="CZ79" s="1" t="n"/>
      <c r="DA79" s="1" t="n"/>
      <c r="DB79" s="1" t="n"/>
      <c r="DC79" s="1" t="n"/>
      <c r="DD79" s="1" t="n"/>
      <c r="DE79" s="1" t="n"/>
      <c r="DF79" s="1" t="n"/>
      <c r="DG79" s="1" t="n"/>
      <c r="DH79" s="1" t="n"/>
      <c r="DI79" s="1" t="n"/>
      <c r="DJ79" s="1" t="n"/>
      <c r="DK79" s="1" t="n"/>
      <c r="DL79" s="1" t="n"/>
      <c r="DM79" s="1" t="n"/>
      <c r="DN79" s="1" t="n"/>
      <c r="DO79" s="1" t="n"/>
      <c r="DP79" s="1" t="n"/>
      <c r="DQ79" s="1" t="n"/>
      <c r="DR79" s="1" t="n"/>
      <c r="DS79" s="1" t="n"/>
    </row>
    <row r="80">
      <c r="A80" s="512" t="inlineStr">
        <is>
          <t>Код компетенции</t>
        </is>
      </c>
      <c r="B80" s="108" t="n"/>
      <c r="C80" s="108" t="n"/>
      <c r="D80" s="108" t="n"/>
      <c r="E80" s="108" t="n"/>
      <c r="F80" s="148" t="n"/>
      <c r="G80" s="4664" t="inlineStr">
        <is>
          <t>Наименование компетенции</t>
        </is>
      </c>
      <c r="H80" s="108" t="n"/>
      <c r="I80" s="108" t="n"/>
      <c r="J80" s="108" t="n"/>
      <c r="K80" s="108" t="n"/>
      <c r="L80" s="108" t="n"/>
      <c r="M80" s="108" t="n"/>
      <c r="N80" s="108" t="n"/>
      <c r="O80" s="108" t="n"/>
      <c r="P80" s="108" t="n"/>
      <c r="Q80" s="108" t="n"/>
      <c r="R80" s="108" t="n"/>
      <c r="S80" s="108" t="n"/>
      <c r="T80" s="108" t="n"/>
      <c r="U80" s="108" t="n"/>
      <c r="V80" s="108" t="n"/>
      <c r="W80" s="108" t="n"/>
      <c r="X80" s="108" t="n"/>
      <c r="Y80" s="108" t="n"/>
      <c r="Z80" s="108" t="n"/>
      <c r="AA80" s="108" t="n"/>
      <c r="AB80" s="108" t="n"/>
      <c r="AC80" s="108" t="n"/>
      <c r="AD80" s="108" t="n"/>
      <c r="AE80" s="108" t="n"/>
      <c r="AF80" s="108" t="n"/>
      <c r="AG80" s="108" t="n"/>
      <c r="AH80" s="108" t="n"/>
      <c r="AI80" s="108" t="n"/>
      <c r="AJ80" s="108" t="n"/>
      <c r="AK80" s="108" t="n"/>
      <c r="AL80" s="108" t="n"/>
      <c r="AM80" s="108" t="n"/>
      <c r="AN80" s="108" t="n"/>
      <c r="AO80" s="108" t="n"/>
      <c r="AP80" s="108" t="n"/>
      <c r="AQ80" s="108" t="n"/>
      <c r="AR80" s="108" t="n"/>
      <c r="AS80" s="108" t="n"/>
      <c r="AT80" s="108" t="n"/>
      <c r="AU80" s="108" t="n"/>
      <c r="AV80" s="108" t="n"/>
      <c r="AW80" s="108" t="n"/>
      <c r="AX80" s="108" t="n"/>
      <c r="AY80" s="108" t="n"/>
      <c r="AZ80" s="108" t="n"/>
      <c r="BA80" s="108" t="n"/>
      <c r="BB80" s="511" t="inlineStr">
        <is>
          <t>Код модуля, учебной дисциплины</t>
        </is>
      </c>
      <c r="BC80" s="108" t="n"/>
      <c r="BD80" s="108" t="n"/>
      <c r="BE80" s="108" t="n"/>
      <c r="BF80" s="108" t="n"/>
      <c r="BG80" s="108" t="n"/>
      <c r="BH80" s="148" t="n"/>
      <c r="BI80" s="32" t="n"/>
      <c r="BJ80" s="1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  <c r="CK80" s="1" t="n"/>
      <c r="CL80" s="1" t="n"/>
      <c r="CM80" s="1" t="n"/>
      <c r="CN80" s="1" t="n"/>
      <c r="CO80" s="1" t="n"/>
      <c r="CP80" s="1" t="n"/>
      <c r="CQ80" s="1" t="n"/>
      <c r="CR80" s="1" t="n"/>
      <c r="CS80" s="1" t="n"/>
      <c r="CT80" s="1" t="n"/>
      <c r="CU80" s="1" t="n"/>
      <c r="CV80" s="1" t="n"/>
      <c r="CW80" s="1" t="n"/>
      <c r="CX80" s="1" t="n"/>
      <c r="CY80" s="1" t="n"/>
      <c r="CZ80" s="1" t="n"/>
      <c r="DA80" s="1" t="n"/>
      <c r="DB80" s="1" t="n"/>
      <c r="DC80" s="1" t="n"/>
      <c r="DD80" s="1" t="n"/>
      <c r="DE80" s="1" t="n"/>
      <c r="DF80" s="1" t="n"/>
      <c r="DG80" s="1" t="n"/>
      <c r="DH80" s="1" t="n"/>
      <c r="DI80" s="1" t="n"/>
      <c r="DJ80" s="1" t="n"/>
      <c r="DK80" s="1" t="n"/>
      <c r="DL80" s="1" t="n"/>
      <c r="DM80" s="1" t="n"/>
      <c r="DN80" s="1" t="n"/>
      <c r="DO80" s="1" t="n"/>
      <c r="DP80" s="1" t="n"/>
      <c r="DQ80" s="1" t="n"/>
      <c r="DR80" s="1" t="n"/>
      <c r="DS80" s="1" t="n"/>
    </row>
    <row r="81">
      <c r="A81" s="171" t="inlineStr">
        <is>
          <t>УК-1</t>
        </is>
      </c>
      <c r="B81" s="123" t="n"/>
      <c r="C81" s="123" t="n"/>
      <c r="D81" s="123" t="n"/>
      <c r="E81" s="123" t="n"/>
      <c r="F81" s="161" t="n"/>
      <c r="G81" s="1763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1" s="123" t="n"/>
      <c r="I81" s="123" t="n"/>
      <c r="J81" s="123" t="n"/>
      <c r="K81" s="123" t="n"/>
      <c r="L81" s="123" t="n"/>
      <c r="M81" s="123" t="n"/>
      <c r="N81" s="123" t="n"/>
      <c r="O81" s="123" t="n"/>
      <c r="P81" s="123" t="n"/>
      <c r="Q81" s="123" t="n"/>
      <c r="R81" s="123" t="n"/>
      <c r="S81" s="123" t="n"/>
      <c r="T81" s="123" t="n"/>
      <c r="U81" s="123" t="n"/>
      <c r="V81" s="123" t="n"/>
      <c r="W81" s="123" t="n"/>
      <c r="X81" s="123" t="n"/>
      <c r="Y81" s="123" t="n"/>
      <c r="Z81" s="123" t="n"/>
      <c r="AA81" s="123" t="n"/>
      <c r="AB81" s="123" t="n"/>
      <c r="AC81" s="123" t="n"/>
      <c r="AD81" s="123" t="n"/>
      <c r="AE81" s="123" t="n"/>
      <c r="AF81" s="123" t="n"/>
      <c r="AG81" s="123" t="n"/>
      <c r="AH81" s="123" t="n"/>
      <c r="AI81" s="123" t="n"/>
      <c r="AJ81" s="123" t="n"/>
      <c r="AK81" s="123" t="n"/>
      <c r="AL81" s="123" t="n"/>
      <c r="AM81" s="123" t="n"/>
      <c r="AN81" s="123" t="n"/>
      <c r="AO81" s="123" t="n"/>
      <c r="AP81" s="123" t="n"/>
      <c r="AQ81" s="123" t="n"/>
      <c r="AR81" s="123" t="n"/>
      <c r="AS81" s="123" t="n"/>
      <c r="AT81" s="123" t="n"/>
      <c r="AU81" s="123" t="n"/>
      <c r="AV81" s="123" t="n"/>
      <c r="AW81" s="123" t="n"/>
      <c r="AX81" s="123" t="n"/>
      <c r="AY81" s="123" t="n"/>
      <c r="AZ81" s="123" t="n"/>
      <c r="BA81" s="123" t="n"/>
      <c r="BB81" s="680" t="inlineStr">
        <is>
          <t>1.3.1, 2.8.1</t>
        </is>
      </c>
      <c r="BC81" s="123" t="n"/>
      <c r="BD81" s="123" t="n"/>
      <c r="BE81" s="123" t="n"/>
      <c r="BF81" s="123" t="n"/>
      <c r="BG81" s="123" t="n"/>
      <c r="BH81" s="161" t="n"/>
      <c r="BI81" s="243" t="n"/>
      <c r="BJ81" s="1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  <c r="CK81" s="1" t="n"/>
      <c r="CL81" s="1" t="n"/>
      <c r="CM81" s="1" t="n"/>
      <c r="CN81" s="1" t="n"/>
      <c r="CO81" s="1" t="n"/>
      <c r="CP81" s="1" t="n"/>
      <c r="CQ81" s="1" t="n"/>
      <c r="CR81" s="1" t="n"/>
      <c r="CS81" s="1" t="n"/>
      <c r="CT81" s="1" t="n"/>
      <c r="CU81" s="1" t="n"/>
      <c r="CV81" s="1" t="n"/>
      <c r="CW81" s="1" t="n"/>
      <c r="CX81" s="1" t="n"/>
      <c r="CY81" s="1" t="n"/>
      <c r="CZ81" s="1" t="n"/>
      <c r="DA81" s="1" t="n"/>
      <c r="DB81" s="1" t="n"/>
      <c r="DC81" s="1" t="n"/>
      <c r="DD81" s="1" t="n"/>
      <c r="DE81" s="1" t="n"/>
      <c r="DF81" s="1" t="n"/>
      <c r="DG81" s="1" t="n"/>
      <c r="DH81" s="1" t="n"/>
      <c r="DI81" s="1" t="n"/>
      <c r="DJ81" s="1" t="n"/>
      <c r="DK81" s="1" t="n"/>
      <c r="DL81" s="1" t="n"/>
      <c r="DM81" s="1" t="n"/>
      <c r="DN81" s="1" t="n"/>
      <c r="DO81" s="1" t="n"/>
      <c r="DP81" s="1" t="n"/>
      <c r="DQ81" s="1" t="n"/>
      <c r="DR81" s="1" t="n"/>
      <c r="DS81" s="1" t="n"/>
    </row>
    <row r="82">
      <c r="A82" s="182" t="inlineStr">
        <is>
          <t>УК-2</t>
        </is>
      </c>
      <c r="B82" s="126" t="n"/>
      <c r="C82" s="126" t="n"/>
      <c r="D82" s="126" t="n"/>
      <c r="E82" s="126" t="n"/>
      <c r="F82" s="175" t="n"/>
      <c r="G82" s="1797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217" t="inlineStr">
        <is>
          <t>2.8.3, 1.3.2</t>
        </is>
      </c>
      <c r="BC82" s="126" t="n"/>
      <c r="BD82" s="126" t="n"/>
      <c r="BE82" s="126" t="n"/>
      <c r="BF82" s="126" t="n"/>
      <c r="BG82" s="126" t="n"/>
      <c r="BH82" s="175" t="n"/>
      <c r="BI82" s="243" t="n"/>
      <c r="BJ82" s="1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  <c r="CK82" s="1" t="n"/>
      <c r="CL82" s="1" t="n"/>
      <c r="CM82" s="1" t="n"/>
      <c r="CN82" s="1" t="n"/>
      <c r="CO82" s="1" t="n"/>
      <c r="CP82" s="1" t="n"/>
      <c r="CQ82" s="1" t="n"/>
      <c r="CR82" s="1" t="n"/>
      <c r="CS82" s="1" t="n"/>
      <c r="CT82" s="1" t="n"/>
      <c r="CU82" s="1" t="n"/>
      <c r="CV82" s="1" t="n"/>
      <c r="CW82" s="1" t="n"/>
      <c r="CX82" s="1" t="n"/>
      <c r="CY82" s="1" t="n"/>
      <c r="CZ82" s="1" t="n"/>
      <c r="DA82" s="1" t="n"/>
      <c r="DB82" s="1" t="n"/>
      <c r="DC82" s="1" t="n"/>
      <c r="DD82" s="1" t="n"/>
      <c r="DE82" s="1" t="n"/>
      <c r="DF82" s="1" t="n"/>
      <c r="DG82" s="1" t="n"/>
      <c r="DH82" s="1" t="n"/>
      <c r="DI82" s="1" t="n"/>
      <c r="DJ82" s="1" t="n"/>
      <c r="DK82" s="1" t="n"/>
      <c r="DL82" s="1" t="n"/>
      <c r="DM82" s="1" t="n"/>
      <c r="DN82" s="1" t="n"/>
      <c r="DO82" s="1" t="n"/>
      <c r="DP82" s="1" t="n"/>
      <c r="DQ82" s="1" t="n"/>
      <c r="DR82" s="1" t="n"/>
      <c r="DS82" s="1" t="n"/>
    </row>
    <row r="83">
      <c r="A83" s="182" t="inlineStr">
        <is>
          <t>УК-3</t>
        </is>
      </c>
      <c r="B83" s="126" t="n"/>
      <c r="C83" s="126" t="n"/>
      <c r="D83" s="126" t="n"/>
      <c r="E83" s="126" t="n"/>
      <c r="F83" s="175" t="n"/>
      <c r="G83" s="1797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
научно-исследовательской  и  инновационной  деятельности 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217" t="inlineStr">
        <is>
          <t>2.1, 2.8.2</t>
        </is>
      </c>
      <c r="BC83" s="126" t="n"/>
      <c r="BD83" s="126" t="n"/>
      <c r="BE83" s="126" t="n"/>
      <c r="BF83" s="126" t="n"/>
      <c r="BG83" s="126" t="n"/>
      <c r="BH83" s="175" t="n"/>
      <c r="BI83" s="243" t="n"/>
      <c r="BJ83" s="1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  <c r="CK83" s="1" t="n"/>
      <c r="CL83" s="1" t="n"/>
      <c r="CM83" s="1" t="n"/>
      <c r="CN83" s="1" t="n"/>
      <c r="CO83" s="1" t="n"/>
      <c r="CP83" s="1" t="n"/>
      <c r="CQ83" s="1" t="n"/>
      <c r="CR83" s="1" t="n"/>
      <c r="CS83" s="1" t="n"/>
      <c r="CT83" s="1" t="n"/>
      <c r="CU83" s="1" t="n"/>
      <c r="CV83" s="1" t="n"/>
      <c r="CW83" s="1" t="n"/>
      <c r="CX83" s="1" t="n"/>
      <c r="CY83" s="1" t="n"/>
      <c r="CZ83" s="1" t="n"/>
      <c r="DA83" s="1" t="n"/>
      <c r="DB83" s="1" t="n"/>
      <c r="DC83" s="1" t="n"/>
      <c r="DD83" s="1" t="n"/>
      <c r="DE83" s="1" t="n"/>
      <c r="DF83" s="1" t="n"/>
      <c r="DG83" s="1" t="n"/>
      <c r="DH83" s="1" t="n"/>
      <c r="DI83" s="1" t="n"/>
      <c r="DJ83" s="1" t="n"/>
      <c r="DK83" s="1" t="n"/>
      <c r="DL83" s="1" t="n"/>
      <c r="DM83" s="1" t="n"/>
      <c r="DN83" s="1" t="n"/>
      <c r="DO83" s="1" t="n"/>
      <c r="DP83" s="1" t="n"/>
      <c r="DQ83" s="1" t="n"/>
      <c r="DR83" s="1" t="n"/>
      <c r="DS83" s="1" t="n"/>
    </row>
    <row r="84">
      <c r="A84" s="182" t="inlineStr">
        <is>
          <t>УК-4</t>
        </is>
      </c>
      <c r="B84" s="126" t="n"/>
      <c r="C84" s="126" t="n"/>
      <c r="D84" s="126" t="n"/>
      <c r="E84" s="126" t="n"/>
      <c r="F84" s="175" t="n"/>
      <c r="G84" s="1797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217" t="inlineStr">
        <is>
          <t>1.3.1</t>
        </is>
      </c>
      <c r="BC84" s="126" t="n"/>
      <c r="BD84" s="126" t="n"/>
      <c r="BE84" s="126" t="n"/>
      <c r="BF84" s="126" t="n"/>
      <c r="BG84" s="126" t="n"/>
      <c r="BH84" s="175" t="n"/>
      <c r="BI84" s="243" t="n"/>
      <c r="BJ84" s="1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  <c r="CK84" s="1" t="n"/>
      <c r="CL84" s="1" t="n"/>
      <c r="CM84" s="1" t="n"/>
      <c r="CN84" s="1" t="n"/>
      <c r="CO84" s="1" t="n"/>
      <c r="CP84" s="1" t="n"/>
      <c r="CQ84" s="1" t="n"/>
      <c r="CR84" s="1" t="n"/>
      <c r="CS84" s="1" t="n"/>
      <c r="CT84" s="1" t="n"/>
      <c r="CU84" s="1" t="n"/>
      <c r="CV84" s="1" t="n"/>
      <c r="CW84" s="1" t="n"/>
      <c r="CX84" s="1" t="n"/>
      <c r="CY84" s="1" t="n"/>
      <c r="CZ84" s="1" t="n"/>
      <c r="DA84" s="1" t="n"/>
      <c r="DB84" s="1" t="n"/>
      <c r="DC84" s="1" t="n"/>
      <c r="DD84" s="1" t="n"/>
      <c r="DE84" s="1" t="n"/>
      <c r="DF84" s="1" t="n"/>
      <c r="DG84" s="1" t="n"/>
      <c r="DH84" s="1" t="n"/>
      <c r="DI84" s="1" t="n"/>
      <c r="DJ84" s="1" t="n"/>
      <c r="DK84" s="1" t="n"/>
      <c r="DL84" s="1" t="n"/>
      <c r="DM84" s="1" t="n"/>
      <c r="DN84" s="1" t="n"/>
      <c r="DO84" s="1" t="n"/>
      <c r="DP84" s="1" t="n"/>
      <c r="DQ84" s="1" t="n"/>
      <c r="DR84" s="1" t="n"/>
      <c r="DS84" s="1" t="n"/>
    </row>
    <row r="85">
      <c r="A85" s="182" t="inlineStr">
        <is>
          <t>УК-5</t>
        </is>
      </c>
      <c r="B85" s="126" t="n"/>
      <c r="C85" s="126" t="n"/>
      <c r="D85" s="126" t="n"/>
      <c r="E85" s="126" t="n"/>
      <c r="F85" s="175" t="n"/>
      <c r="G85" s="1797" t="inlineStr">
        <is>
          <t>Развивать инновационную восприимчивость и способность к инновационной деятельности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217" t="inlineStr">
        <is>
          <t>1.3.1, 1.3.2</t>
        </is>
      </c>
      <c r="BC85" s="126" t="n"/>
      <c r="BD85" s="126" t="n"/>
      <c r="BE85" s="126" t="n"/>
      <c r="BF85" s="126" t="n"/>
      <c r="BG85" s="126" t="n"/>
      <c r="BH85" s="175" t="n"/>
      <c r="BI85" s="243" t="n"/>
      <c r="BJ85" s="1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  <c r="CK85" s="1" t="n"/>
      <c r="CL85" s="1" t="n"/>
      <c r="CM85" s="1" t="n"/>
      <c r="CN85" s="1" t="n"/>
      <c r="CO85" s="1" t="n"/>
      <c r="CP85" s="1" t="n"/>
      <c r="CQ85" s="1" t="n"/>
      <c r="CR85" s="1" t="n"/>
      <c r="CS85" s="1" t="n"/>
      <c r="CT85" s="1" t="n"/>
      <c r="CU85" s="1" t="n"/>
      <c r="CV85" s="1" t="n"/>
      <c r="CW85" s="1" t="n"/>
      <c r="CX85" s="1" t="n"/>
      <c r="CY85" s="1" t="n"/>
      <c r="CZ85" s="1" t="n"/>
      <c r="DA85" s="1" t="n"/>
      <c r="DB85" s="1" t="n"/>
      <c r="DC85" s="1" t="n"/>
      <c r="DD85" s="1" t="n"/>
      <c r="DE85" s="1" t="n"/>
      <c r="DF85" s="1" t="n"/>
      <c r="DG85" s="1" t="n"/>
      <c r="DH85" s="1" t="n"/>
      <c r="DI85" s="1" t="n"/>
      <c r="DJ85" s="1" t="n"/>
      <c r="DK85" s="1" t="n"/>
      <c r="DL85" s="1" t="n"/>
      <c r="DM85" s="1" t="n"/>
      <c r="DN85" s="1" t="n"/>
      <c r="DO85" s="1" t="n"/>
      <c r="DP85" s="1" t="n"/>
      <c r="DQ85" s="1" t="n"/>
      <c r="DR85" s="1" t="n"/>
      <c r="DS85" s="1" t="n"/>
    </row>
    <row r="86">
      <c r="A86" s="182" t="inlineStr">
        <is>
          <t>УК-6</t>
        </is>
      </c>
      <c r="B86" s="126" t="n"/>
      <c r="C86" s="126" t="n"/>
      <c r="D86" s="126" t="n"/>
      <c r="E86" s="126" t="n"/>
      <c r="F86" s="175" t="n"/>
      <c r="G86" s="1797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217" t="inlineStr">
        <is>
          <t>1.3.1, 1.3.2</t>
        </is>
      </c>
      <c r="BC86" s="126" t="n"/>
      <c r="BD86" s="126" t="n"/>
      <c r="BE86" s="126" t="n"/>
      <c r="BF86" s="126" t="n"/>
      <c r="BG86" s="126" t="n"/>
      <c r="BH86" s="175" t="n"/>
      <c r="BI86" s="243" t="n"/>
      <c r="BJ86" s="1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  <c r="CK86" s="1" t="n"/>
      <c r="CL86" s="1" t="n"/>
      <c r="CM86" s="1" t="n"/>
      <c r="CN86" s="1" t="n"/>
      <c r="CO86" s="1" t="n"/>
      <c r="CP86" s="1" t="n"/>
      <c r="CQ86" s="1" t="n"/>
      <c r="CR86" s="1" t="n"/>
      <c r="CS86" s="1" t="n"/>
      <c r="CT86" s="1" t="n"/>
      <c r="CU86" s="1" t="n"/>
      <c r="CV86" s="1" t="n"/>
      <c r="CW86" s="1" t="n"/>
      <c r="CX86" s="1" t="n"/>
      <c r="CY86" s="1" t="n"/>
      <c r="CZ86" s="1" t="n"/>
      <c r="DA86" s="1" t="n"/>
      <c r="DB86" s="1" t="n"/>
      <c r="DC86" s="1" t="n"/>
      <c r="DD86" s="1" t="n"/>
      <c r="DE86" s="1" t="n"/>
      <c r="DF86" s="1" t="n"/>
      <c r="DG86" s="1" t="n"/>
      <c r="DH86" s="1" t="n"/>
      <c r="DI86" s="1" t="n"/>
      <c r="DJ86" s="1" t="n"/>
      <c r="DK86" s="1" t="n"/>
      <c r="DL86" s="1" t="n"/>
      <c r="DM86" s="1" t="n"/>
      <c r="DN86" s="1" t="n"/>
      <c r="DO86" s="1" t="n"/>
      <c r="DP86" s="1" t="n"/>
      <c r="DQ86" s="1" t="n"/>
      <c r="DR86" s="1" t="n"/>
      <c r="DS86" s="1" t="n"/>
    </row>
    <row r="87">
      <c r="A87" s="182" t="inlineStr">
        <is>
          <t>УК-7</t>
        </is>
      </c>
      <c r="B87" s="126" t="n"/>
      <c r="C87" s="126" t="n"/>
      <c r="D87" s="126" t="n"/>
      <c r="E87" s="126" t="n"/>
      <c r="F87" s="175" t="n"/>
      <c r="G87" s="1797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217" t="inlineStr">
        <is>
          <t>1.3.2</t>
        </is>
      </c>
      <c r="BC87" s="126" t="n"/>
      <c r="BD87" s="126" t="n"/>
      <c r="BE87" s="126" t="n"/>
      <c r="BF87" s="126" t="n"/>
      <c r="BG87" s="126" t="n"/>
      <c r="BH87" s="175" t="n"/>
      <c r="BI87" s="243" t="n"/>
      <c r="BJ87" s="1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  <c r="CK87" s="1" t="n"/>
      <c r="CL87" s="1" t="n"/>
      <c r="CM87" s="1" t="n"/>
      <c r="CN87" s="1" t="n"/>
      <c r="CO87" s="1" t="n"/>
      <c r="CP87" s="1" t="n"/>
      <c r="CQ87" s="1" t="n"/>
      <c r="CR87" s="1" t="n"/>
      <c r="CS87" s="1" t="n"/>
      <c r="CT87" s="1" t="n"/>
      <c r="CU87" s="1" t="n"/>
      <c r="CV87" s="1" t="n"/>
      <c r="CW87" s="1" t="n"/>
      <c r="CX87" s="1" t="n"/>
      <c r="CY87" s="1" t="n"/>
      <c r="CZ87" s="1" t="n"/>
      <c r="DA87" s="1" t="n"/>
      <c r="DB87" s="1" t="n"/>
      <c r="DC87" s="1" t="n"/>
      <c r="DD87" s="1" t="n"/>
      <c r="DE87" s="1" t="n"/>
      <c r="DF87" s="1" t="n"/>
      <c r="DG87" s="1" t="n"/>
      <c r="DH87" s="1" t="n"/>
      <c r="DI87" s="1" t="n"/>
      <c r="DJ87" s="1" t="n"/>
      <c r="DK87" s="1" t="n"/>
      <c r="DL87" s="1" t="n"/>
      <c r="DM87" s="1" t="n"/>
      <c r="DN87" s="1" t="n"/>
      <c r="DO87" s="1" t="n"/>
      <c r="DP87" s="1" t="n"/>
      <c r="DQ87" s="1" t="n"/>
      <c r="DR87" s="1" t="n"/>
      <c r="DS87" s="1" t="n"/>
    </row>
    <row r="88">
      <c r="A88" s="182" t="inlineStr">
        <is>
          <t>УПК-1</t>
        </is>
      </c>
      <c r="B88" s="126" t="n"/>
      <c r="C88" s="126" t="n"/>
      <c r="D88" s="126" t="n"/>
      <c r="E88" s="126" t="n"/>
      <c r="F88" s="175" t="n"/>
      <c r="G88" s="1797" t="inlineStr">
        <is>
          <t>Обладать знанием актуальных проблем защиты леса и быть способным находить пути их решения</t>
        </is>
      </c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217" t="inlineStr">
        <is>
          <t>1.1.1</t>
        </is>
      </c>
      <c r="BC88" s="126" t="n"/>
      <c r="BD88" s="126" t="n"/>
      <c r="BE88" s="126" t="n"/>
      <c r="BF88" s="126" t="n"/>
      <c r="BG88" s="126" t="n"/>
      <c r="BH88" s="175" t="n"/>
      <c r="BI88" s="4665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  <c r="CK88" s="1" t="n"/>
      <c r="CL88" s="1" t="n"/>
      <c r="CM88" s="1" t="n"/>
      <c r="CN88" s="1" t="n"/>
      <c r="CO88" s="1" t="n"/>
      <c r="CP88" s="1" t="n"/>
      <c r="CQ88" s="1" t="n"/>
      <c r="CR88" s="1" t="n"/>
      <c r="CS88" s="1" t="n"/>
      <c r="CT88" s="1" t="n"/>
      <c r="CU88" s="1" t="n"/>
      <c r="CV88" s="1" t="n"/>
      <c r="CW88" s="1" t="n"/>
      <c r="CX88" s="1" t="n"/>
      <c r="CY88" s="1" t="n"/>
      <c r="CZ88" s="1" t="n"/>
      <c r="DA88" s="1" t="n"/>
      <c r="DB88" s="1" t="n"/>
      <c r="DC88" s="1" t="n"/>
      <c r="DD88" s="1" t="n"/>
      <c r="DE88" s="1" t="n"/>
      <c r="DF88" s="1" t="n"/>
      <c r="DG88" s="1" t="n"/>
      <c r="DH88" s="1" t="n"/>
      <c r="DI88" s="1" t="n"/>
      <c r="DJ88" s="1" t="n"/>
      <c r="DK88" s="1" t="n"/>
      <c r="DL88" s="1" t="n"/>
      <c r="DM88" s="1" t="n"/>
      <c r="DN88" s="1" t="n"/>
      <c r="DO88" s="1" t="n"/>
      <c r="DP88" s="1" t="n"/>
      <c r="DQ88" s="1" t="n"/>
      <c r="DR88" s="1" t="n"/>
      <c r="DS88" s="1" t="n"/>
    </row>
    <row r="89">
      <c r="A89" s="182" t="inlineStr">
        <is>
          <t>УПК-2</t>
        </is>
      </c>
      <c r="B89" s="126" t="n"/>
      <c r="C89" s="126" t="n"/>
      <c r="D89" s="126" t="n"/>
      <c r="E89" s="126" t="n"/>
      <c r="F89" s="175" t="n"/>
      <c r="G89" s="1797" t="inlineStr">
        <is>
          <t>Выполнять визуальное и измерительное дешифрирование материалов аэро- и космической съемки лесов, использовать геоинформационные системы при выполнении практических задач лесохозяйственной деятельности</t>
        </is>
      </c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217" t="inlineStr">
        <is>
          <t>1.1.2</t>
        </is>
      </c>
      <c r="BC89" s="126" t="n"/>
      <c r="BD89" s="126" t="n"/>
      <c r="BE89" s="126" t="n"/>
      <c r="BF89" s="126" t="n"/>
      <c r="BG89" s="126" t="n"/>
      <c r="BH89" s="175" t="n"/>
      <c r="BI89" s="4665" t="n"/>
      <c r="BJ89" s="1" t="n"/>
      <c r="BK89" s="1" t="n"/>
      <c r="BL89" s="1" t="n"/>
      <c r="BM89" s="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  <c r="CK89" s="1" t="n"/>
      <c r="CL89" s="1" t="n"/>
      <c r="CM89" s="1" t="n"/>
      <c r="CN89" s="1" t="n"/>
      <c r="CO89" s="1" t="n"/>
      <c r="CP89" s="1" t="n"/>
      <c r="CQ89" s="1" t="n"/>
      <c r="CR89" s="1" t="n"/>
      <c r="CS89" s="1" t="n"/>
      <c r="CT89" s="1" t="n"/>
      <c r="CU89" s="1" t="n"/>
      <c r="CV89" s="1" t="n"/>
      <c r="CW89" s="1" t="n"/>
      <c r="CX89" s="1" t="n"/>
      <c r="CY89" s="1" t="n"/>
      <c r="CZ89" s="1" t="n"/>
      <c r="DA89" s="1" t="n"/>
      <c r="DB89" s="1" t="n"/>
      <c r="DC89" s="1" t="n"/>
      <c r="DD89" s="1" t="n"/>
      <c r="DE89" s="1" t="n"/>
      <c r="DF89" s="1" t="n"/>
      <c r="DG89" s="1" t="n"/>
      <c r="DH89" s="1" t="n"/>
      <c r="DI89" s="1" t="n"/>
      <c r="DJ89" s="1" t="n"/>
      <c r="DK89" s="1" t="n"/>
      <c r="DL89" s="1" t="n"/>
      <c r="DM89" s="1" t="n"/>
      <c r="DN89" s="1" t="n"/>
      <c r="DO89" s="1" t="n"/>
      <c r="DP89" s="1" t="n"/>
      <c r="DQ89" s="1" t="n"/>
      <c r="DR89" s="1" t="n"/>
      <c r="DS89" s="1" t="n"/>
    </row>
    <row r="90">
      <c r="A90" s="182" t="inlineStr">
        <is>
          <t>УПК-3</t>
        </is>
      </c>
      <c r="B90" s="126" t="n"/>
      <c r="C90" s="126" t="n"/>
      <c r="D90" s="126" t="n"/>
      <c r="E90" s="126" t="n"/>
      <c r="F90" s="175" t="n"/>
      <c r="G90" s="1797" t="inlineStr">
        <is>
          <t>Обосновывать и проектировать системы лесоводственных мероприятий в условиях природных и антропогенных нарушений лесных экосистем</t>
        </is>
      </c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217" t="inlineStr">
        <is>
          <t>1.2.1</t>
        </is>
      </c>
      <c r="BC90" s="126" t="n"/>
      <c r="BD90" s="126" t="n"/>
      <c r="BE90" s="126" t="n"/>
      <c r="BF90" s="126" t="n"/>
      <c r="BG90" s="126" t="n"/>
      <c r="BH90" s="175" t="n"/>
      <c r="BI90" s="4666" t="n"/>
      <c r="BJ90" s="1" t="n"/>
      <c r="BK90" s="1" t="n"/>
      <c r="BL90" s="1" t="n"/>
      <c r="BM90" s="1" t="n"/>
      <c r="BN90" s="1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  <c r="CK90" s="1" t="n"/>
      <c r="CL90" s="1" t="n"/>
      <c r="CM90" s="1" t="n"/>
      <c r="CN90" s="1" t="n"/>
      <c r="CO90" s="1" t="n"/>
      <c r="CP90" s="1" t="n"/>
      <c r="CQ90" s="1" t="n"/>
      <c r="CR90" s="1" t="n"/>
      <c r="CS90" s="1" t="n"/>
      <c r="CT90" s="1" t="n"/>
      <c r="CU90" s="1" t="n"/>
      <c r="CV90" s="1" t="n"/>
      <c r="CW90" s="1" t="n"/>
      <c r="CX90" s="1" t="n"/>
      <c r="CY90" s="1" t="n"/>
      <c r="CZ90" s="1" t="n"/>
      <c r="DA90" s="1" t="n"/>
      <c r="DB90" s="1" t="n"/>
      <c r="DC90" s="1" t="n"/>
      <c r="DD90" s="1" t="n"/>
      <c r="DE90" s="1" t="n"/>
      <c r="DF90" s="1" t="n"/>
      <c r="DG90" s="1" t="n"/>
      <c r="DH90" s="1" t="n"/>
      <c r="DI90" s="1" t="n"/>
      <c r="DJ90" s="1" t="n"/>
      <c r="DK90" s="1" t="n"/>
      <c r="DL90" s="1" t="n"/>
      <c r="DM90" s="1" t="n"/>
      <c r="DN90" s="1" t="n"/>
      <c r="DO90" s="1" t="n"/>
      <c r="DP90" s="1" t="n"/>
      <c r="DQ90" s="1" t="n"/>
      <c r="DR90" s="1" t="n"/>
      <c r="DS90" s="1" t="n"/>
    </row>
    <row r="91">
      <c r="A91" s="182" t="inlineStr">
        <is>
          <t>УПК-4</t>
        </is>
      </c>
      <c r="B91" s="126" t="n"/>
      <c r="C91" s="126" t="n"/>
      <c r="D91" s="126" t="n"/>
      <c r="E91" s="126" t="n"/>
      <c r="F91" s="175" t="n"/>
      <c r="G91" s="1797" t="inlineStr">
        <is>
          <t>Организовать работы по производству лесных культур и созданию искусственных насаждений с использованием современных технологий</t>
        </is>
      </c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217" t="inlineStr">
        <is>
          <t>1.2.2</t>
        </is>
      </c>
      <c r="BC91" s="126" t="n"/>
      <c r="BD91" s="126" t="n"/>
      <c r="BE91" s="126" t="n"/>
      <c r="BF91" s="126" t="n"/>
      <c r="BG91" s="126" t="n"/>
      <c r="BH91" s="175" t="n"/>
      <c r="BI91" s="4665" t="n"/>
      <c r="BJ91" s="1" t="n"/>
      <c r="BK91" s="1" t="n"/>
      <c r="BL91" s="1" t="n"/>
      <c r="BM91" s="1" t="n"/>
      <c r="BN91" s="1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  <c r="CK91" s="1" t="n"/>
      <c r="CL91" s="1" t="n"/>
      <c r="CM91" s="1" t="n"/>
      <c r="CN91" s="1" t="n"/>
      <c r="CO91" s="1" t="n"/>
      <c r="CP91" s="1" t="n"/>
      <c r="CQ91" s="1" t="n"/>
      <c r="CR91" s="1" t="n"/>
      <c r="CS91" s="1" t="n"/>
      <c r="CT91" s="1" t="n"/>
      <c r="CU91" s="1" t="n"/>
      <c r="CV91" s="1" t="n"/>
      <c r="CW91" s="1" t="n"/>
      <c r="CX91" s="1" t="n"/>
      <c r="CY91" s="1" t="n"/>
      <c r="CZ91" s="1" t="n"/>
      <c r="DA91" s="1" t="n"/>
      <c r="DB91" s="1" t="n"/>
      <c r="DC91" s="1" t="n"/>
      <c r="DD91" s="1" t="n"/>
      <c r="DE91" s="1" t="n"/>
      <c r="DF91" s="1" t="n"/>
      <c r="DG91" s="1" t="n"/>
      <c r="DH91" s="1" t="n"/>
      <c r="DI91" s="1" t="n"/>
      <c r="DJ91" s="1" t="n"/>
      <c r="DK91" s="1" t="n"/>
      <c r="DL91" s="1" t="n"/>
      <c r="DM91" s="1" t="n"/>
      <c r="DN91" s="1" t="n"/>
      <c r="DO91" s="1" t="n"/>
      <c r="DP91" s="1" t="n"/>
      <c r="DQ91" s="1" t="n"/>
      <c r="DR91" s="1" t="n"/>
      <c r="DS91" s="1" t="n"/>
    </row>
    <row r="92">
      <c r="A92" s="182" t="inlineStr">
        <is>
          <t>УПК-5</t>
        </is>
      </c>
      <c r="B92" s="126" t="n"/>
      <c r="C92" s="126" t="n"/>
      <c r="D92" s="126" t="n"/>
      <c r="E92" s="126" t="n"/>
      <c r="F92" s="175" t="n"/>
      <c r="G92" s="1797" t="inlineStr">
        <is>
          <t>Обладать знаниями использования природных экосистем для развития рекреационно-туристской деятельности и современными навыками интерпретации в отношении природных объектов</t>
        </is>
      </c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217" t="inlineStr">
        <is>
          <t>1.2.3</t>
        </is>
      </c>
      <c r="BC92" s="126" t="n"/>
      <c r="BD92" s="126" t="n"/>
      <c r="BE92" s="126" t="n"/>
      <c r="BF92" s="126" t="n"/>
      <c r="BG92" s="126" t="n"/>
      <c r="BH92" s="175" t="n"/>
      <c r="BI92" s="4665" t="n"/>
      <c r="BJ92" s="1" t="n"/>
      <c r="BK92" s="1" t="n"/>
      <c r="BL92" s="1" t="n"/>
      <c r="BM92" s="1" t="n"/>
      <c r="BN92" s="1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  <c r="CK92" s="1" t="n"/>
      <c r="CL92" s="1" t="n"/>
      <c r="CM92" s="1" t="n"/>
      <c r="CN92" s="1" t="n"/>
      <c r="CO92" s="1" t="n"/>
      <c r="CP92" s="1" t="n"/>
      <c r="CQ92" s="1" t="n"/>
      <c r="CR92" s="1" t="n"/>
      <c r="CS92" s="1" t="n"/>
      <c r="CT92" s="1" t="n"/>
      <c r="CU92" s="1" t="n"/>
      <c r="CV92" s="1" t="n"/>
      <c r="CW92" s="1" t="n"/>
      <c r="CX92" s="1" t="n"/>
      <c r="CY92" s="1" t="n"/>
      <c r="CZ92" s="1" t="n"/>
      <c r="DA92" s="1" t="n"/>
      <c r="DB92" s="1" t="n"/>
      <c r="DC92" s="1" t="n"/>
      <c r="DD92" s="1" t="n"/>
      <c r="DE92" s="1" t="n"/>
      <c r="DF92" s="1" t="n"/>
      <c r="DG92" s="1" t="n"/>
      <c r="DH92" s="1" t="n"/>
      <c r="DI92" s="1" t="n"/>
      <c r="DJ92" s="1" t="n"/>
      <c r="DK92" s="1" t="n"/>
      <c r="DL92" s="1" t="n"/>
      <c r="DM92" s="1" t="n"/>
      <c r="DN92" s="1" t="n"/>
      <c r="DO92" s="1" t="n"/>
      <c r="DP92" s="1" t="n"/>
      <c r="DQ92" s="1" t="n"/>
      <c r="DR92" s="1" t="n"/>
      <c r="DS92" s="1" t="n"/>
    </row>
    <row r="93">
      <c r="A93" s="182" t="inlineStr">
        <is>
          <t>УПК-6</t>
        </is>
      </c>
      <c r="B93" s="126" t="n"/>
      <c r="C93" s="126" t="n"/>
      <c r="D93" s="126" t="n"/>
      <c r="E93" s="126" t="n"/>
      <c r="F93" s="175" t="n"/>
      <c r="G93" s="1797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лесохозяйственной деятельности</t>
        </is>
      </c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217" t="inlineStr">
        <is>
          <t>1.3.2</t>
        </is>
      </c>
      <c r="BC93" s="126" t="n"/>
      <c r="BD93" s="126" t="n"/>
      <c r="BE93" s="126" t="n"/>
      <c r="BF93" s="126" t="n"/>
      <c r="BG93" s="126" t="n"/>
      <c r="BH93" s="175" t="n"/>
      <c r="BI93" s="4665" t="n"/>
      <c r="BJ93" s="1" t="n"/>
      <c r="BK93" s="1" t="n"/>
      <c r="BL93" s="1" t="n"/>
      <c r="BM93" s="1" t="n"/>
      <c r="BN93" s="1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  <c r="CK93" s="1" t="n"/>
      <c r="CL93" s="1" t="n"/>
      <c r="CM93" s="1" t="n"/>
      <c r="CN93" s="1" t="n"/>
      <c r="CO93" s="1" t="n"/>
      <c r="CP93" s="1" t="n"/>
      <c r="CQ93" s="1" t="n"/>
      <c r="CR93" s="1" t="n"/>
      <c r="CS93" s="1" t="n"/>
      <c r="CT93" s="1" t="n"/>
      <c r="CU93" s="1" t="n"/>
      <c r="CV93" s="1" t="n"/>
      <c r="CW93" s="1" t="n"/>
      <c r="CX93" s="1" t="n"/>
      <c r="CY93" s="1" t="n"/>
      <c r="CZ93" s="1" t="n"/>
      <c r="DA93" s="1" t="n"/>
      <c r="DB93" s="1" t="n"/>
      <c r="DC93" s="1" t="n"/>
      <c r="DD93" s="1" t="n"/>
      <c r="DE93" s="1" t="n"/>
      <c r="DF93" s="1" t="n"/>
      <c r="DG93" s="1" t="n"/>
      <c r="DH93" s="1" t="n"/>
      <c r="DI93" s="1" t="n"/>
      <c r="DJ93" s="1" t="n"/>
      <c r="DK93" s="1" t="n"/>
      <c r="DL93" s="1" t="n"/>
      <c r="DM93" s="1" t="n"/>
      <c r="DN93" s="1" t="n"/>
      <c r="DO93" s="1" t="n"/>
      <c r="DP93" s="1" t="n"/>
      <c r="DQ93" s="1" t="n"/>
      <c r="DR93" s="1" t="n"/>
      <c r="DS93" s="1" t="n"/>
    </row>
    <row r="94">
      <c r="A94" s="182" t="inlineStr">
        <is>
          <t>СК-1</t>
        </is>
      </c>
      <c r="B94" s="126" t="n"/>
      <c r="C94" s="126" t="n"/>
      <c r="D94" s="126" t="n"/>
      <c r="E94" s="126" t="n"/>
      <c r="F94" s="175" t="n"/>
      <c r="G94" s="1797" t="inlineStr">
        <is>
          <t>Быть способным оценивать состояние популяций насекомых, в том числе имеющих важное экономическое значение для лесного хозяйства, прогнозировать возникновение и развитие вспышек массового размножения</t>
        </is>
      </c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217" t="inlineStr">
        <is>
          <t>2.2.1</t>
        </is>
      </c>
      <c r="BC94" s="126" t="n"/>
      <c r="BD94" s="126" t="n"/>
      <c r="BE94" s="126" t="n"/>
      <c r="BF94" s="126" t="n"/>
      <c r="BG94" s="126" t="n"/>
      <c r="BH94" s="175" t="n"/>
      <c r="BI94" s="4665" t="n"/>
      <c r="BJ94" s="1" t="n"/>
      <c r="BK94" s="1" t="n"/>
      <c r="BL94" s="1" t="n"/>
      <c r="BM94" s="1" t="n"/>
      <c r="BN94" s="1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  <c r="CK94" s="1" t="n"/>
      <c r="CL94" s="1" t="n"/>
      <c r="CM94" s="1" t="n"/>
      <c r="CN94" s="1" t="n"/>
      <c r="CO94" s="1" t="n"/>
      <c r="CP94" s="1" t="n"/>
      <c r="CQ94" s="1" t="n"/>
      <c r="CR94" s="1" t="n"/>
      <c r="CS94" s="1" t="n"/>
      <c r="CT94" s="1" t="n"/>
      <c r="CU94" s="1" t="n"/>
      <c r="CV94" s="1" t="n"/>
      <c r="CW94" s="1" t="n"/>
      <c r="CX94" s="1" t="n"/>
      <c r="CY94" s="1" t="n"/>
      <c r="CZ94" s="1" t="n"/>
      <c r="DA94" s="1" t="n"/>
      <c r="DB94" s="1" t="n"/>
      <c r="DC94" s="1" t="n"/>
      <c r="DD94" s="1" t="n"/>
      <c r="DE94" s="1" t="n"/>
      <c r="DF94" s="1" t="n"/>
      <c r="DG94" s="1" t="n"/>
      <c r="DH94" s="1" t="n"/>
      <c r="DI94" s="1" t="n"/>
      <c r="DJ94" s="1" t="n"/>
      <c r="DK94" s="1" t="n"/>
      <c r="DL94" s="1" t="n"/>
      <c r="DM94" s="1" t="n"/>
      <c r="DN94" s="1" t="n"/>
      <c r="DO94" s="1" t="n"/>
      <c r="DP94" s="1" t="n"/>
      <c r="DQ94" s="1" t="n"/>
      <c r="DR94" s="1" t="n"/>
      <c r="DS94" s="1" t="n"/>
    </row>
    <row r="95">
      <c r="A95" s="182" t="inlineStr">
        <is>
          <t>СК-2</t>
        </is>
      </c>
      <c r="B95" s="126" t="n"/>
      <c r="C95" s="126" t="n"/>
      <c r="D95" s="126" t="n"/>
      <c r="E95" s="126" t="n"/>
      <c r="F95" s="175" t="n"/>
      <c r="G95" s="1797" t="inlineStr">
        <is>
          <t>Быть способным определять роль грибов в лесных экосистемах и направления их хозяйственного использования</t>
        </is>
      </c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217" t="inlineStr">
        <is>
          <t>2.2.2</t>
        </is>
      </c>
      <c r="BC95" s="126" t="n"/>
      <c r="BD95" s="126" t="n"/>
      <c r="BE95" s="126" t="n"/>
      <c r="BF95" s="126" t="n"/>
      <c r="BG95" s="126" t="n"/>
      <c r="BH95" s="175" t="n"/>
      <c r="BI95" s="4665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  <c r="CK95" s="1" t="n"/>
      <c r="CL95" s="1" t="n"/>
      <c r="CM95" s="1" t="n"/>
      <c r="CN95" s="1" t="n"/>
      <c r="CO95" s="1" t="n"/>
      <c r="CP95" s="1" t="n"/>
      <c r="CQ95" s="1" t="n"/>
      <c r="CR95" s="1" t="n"/>
      <c r="CS95" s="1" t="n"/>
      <c r="CT95" s="1" t="n"/>
      <c r="CU95" s="1" t="n"/>
      <c r="CV95" s="1" t="n"/>
      <c r="CW95" s="1" t="n"/>
      <c r="CX95" s="1" t="n"/>
      <c r="CY95" s="1" t="n"/>
      <c r="CZ95" s="1" t="n"/>
      <c r="DA95" s="1" t="n"/>
      <c r="DB95" s="1" t="n"/>
      <c r="DC95" s="1" t="n"/>
      <c r="DD95" s="1" t="n"/>
      <c r="DE95" s="1" t="n"/>
      <c r="DF95" s="1" t="n"/>
      <c r="DG95" s="1" t="n"/>
      <c r="DH95" s="1" t="n"/>
      <c r="DI95" s="1" t="n"/>
      <c r="DJ95" s="1" t="n"/>
      <c r="DK95" s="1" t="n"/>
      <c r="DL95" s="1" t="n"/>
      <c r="DM95" s="1" t="n"/>
      <c r="DN95" s="1" t="n"/>
      <c r="DO95" s="1" t="n"/>
      <c r="DP95" s="1" t="n"/>
      <c r="DQ95" s="1" t="n"/>
      <c r="DR95" s="1" t="n"/>
      <c r="DS95" s="1" t="n"/>
    </row>
    <row r="96">
      <c r="A96" s="182" t="inlineStr">
        <is>
          <t>СК-3</t>
        </is>
      </c>
      <c r="B96" s="126" t="n"/>
      <c r="C96" s="126" t="n"/>
      <c r="D96" s="126" t="n"/>
      <c r="E96" s="126" t="n"/>
      <c r="F96" s="175" t="n"/>
      <c r="G96" s="1797" t="inlineStr">
        <is>
          <t>Быть способным проводить комплексную качественную и количественную оценку лесного фонда и лесных ресурсов</t>
        </is>
      </c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217" t="inlineStr">
        <is>
          <t>2.3.1</t>
        </is>
      </c>
      <c r="BC96" s="126" t="n"/>
      <c r="BD96" s="126" t="n"/>
      <c r="BE96" s="126" t="n"/>
      <c r="BF96" s="126" t="n"/>
      <c r="BG96" s="126" t="n"/>
      <c r="BH96" s="175" t="n"/>
      <c r="BI96" s="4666" t="n"/>
      <c r="BJ96" s="1" t="n"/>
      <c r="BK96" s="1" t="n"/>
      <c r="BL96" s="1" t="n"/>
      <c r="BM96" s="1" t="n"/>
      <c r="BN96" s="1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  <c r="CK96" s="1" t="n"/>
      <c r="CL96" s="1" t="n"/>
      <c r="CM96" s="1" t="n"/>
      <c r="CN96" s="1" t="n"/>
      <c r="CO96" s="1" t="n"/>
      <c r="CP96" s="1" t="n"/>
      <c r="CQ96" s="1" t="n"/>
      <c r="CR96" s="1" t="n"/>
      <c r="CS96" s="1" t="n"/>
      <c r="CT96" s="1" t="n"/>
      <c r="CU96" s="1" t="n"/>
      <c r="CV96" s="1" t="n"/>
      <c r="CW96" s="1" t="n"/>
      <c r="CX96" s="1" t="n"/>
      <c r="CY96" s="1" t="n"/>
      <c r="CZ96" s="1" t="n"/>
      <c r="DA96" s="1" t="n"/>
      <c r="DB96" s="1" t="n"/>
      <c r="DC96" s="1" t="n"/>
      <c r="DD96" s="1" t="n"/>
      <c r="DE96" s="1" t="n"/>
      <c r="DF96" s="1" t="n"/>
      <c r="DG96" s="1" t="n"/>
      <c r="DH96" s="1" t="n"/>
      <c r="DI96" s="1" t="n"/>
      <c r="DJ96" s="1" t="n"/>
      <c r="DK96" s="1" t="n"/>
      <c r="DL96" s="1" t="n"/>
      <c r="DM96" s="1" t="n"/>
      <c r="DN96" s="1" t="n"/>
      <c r="DO96" s="1" t="n"/>
      <c r="DP96" s="1" t="n"/>
      <c r="DQ96" s="1" t="n"/>
      <c r="DR96" s="1" t="n"/>
      <c r="DS96" s="1" t="n"/>
    </row>
    <row r="97">
      <c r="A97" s="182" t="inlineStr">
        <is>
          <t>СК-4</t>
        </is>
      </c>
      <c r="B97" s="126" t="n"/>
      <c r="C97" s="126" t="n"/>
      <c r="D97" s="126" t="n"/>
      <c r="E97" s="126" t="n"/>
      <c r="F97" s="175" t="n"/>
      <c r="G97" s="1797" t="inlineStr">
        <is>
          <t>Владеть методами инвентаризации лесов, технологиями лесоустройства и быть способным выполнять на основе материалов инвентаризации лесоустроительное проектирование хозяйственных мероприятий</t>
        </is>
      </c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217" t="inlineStr">
        <is>
          <t>2.3.2</t>
        </is>
      </c>
      <c r="BC97" s="126" t="n"/>
      <c r="BD97" s="126" t="n"/>
      <c r="BE97" s="126" t="n"/>
      <c r="BF97" s="126" t="n"/>
      <c r="BG97" s="126" t="n"/>
      <c r="BH97" s="175" t="n"/>
      <c r="BI97" s="4665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  <c r="CP97" s="1" t="n"/>
      <c r="CQ97" s="1" t="n"/>
      <c r="CR97" s="1" t="n"/>
      <c r="CS97" s="1" t="n"/>
      <c r="CT97" s="1" t="n"/>
      <c r="CU97" s="1" t="n"/>
      <c r="CV97" s="1" t="n"/>
      <c r="CW97" s="1" t="n"/>
      <c r="CX97" s="1" t="n"/>
      <c r="CY97" s="1" t="n"/>
      <c r="CZ97" s="1" t="n"/>
      <c r="DA97" s="1" t="n"/>
      <c r="DB97" s="1" t="n"/>
      <c r="DC97" s="1" t="n"/>
      <c r="DD97" s="1" t="n"/>
      <c r="DE97" s="1" t="n"/>
      <c r="DF97" s="1" t="n"/>
      <c r="DG97" s="1" t="n"/>
      <c r="DH97" s="1" t="n"/>
      <c r="DI97" s="1" t="n"/>
      <c r="DJ97" s="1" t="n"/>
      <c r="DK97" s="1" t="n"/>
      <c r="DL97" s="1" t="n"/>
      <c r="DM97" s="1" t="n"/>
      <c r="DN97" s="1" t="n"/>
      <c r="DO97" s="1" t="n"/>
      <c r="DP97" s="1" t="n"/>
      <c r="DQ97" s="1" t="n"/>
      <c r="DR97" s="1" t="n"/>
      <c r="DS97" s="1" t="n"/>
    </row>
    <row r="98">
      <c r="A98" s="182" t="inlineStr">
        <is>
          <t>СК-5</t>
        </is>
      </c>
      <c r="B98" s="126" t="n"/>
      <c r="C98" s="126" t="n"/>
      <c r="D98" s="126" t="n"/>
      <c r="E98" s="126" t="n"/>
      <c r="F98" s="175" t="n"/>
      <c r="G98" s="1797" t="inlineStr">
        <is>
          <t>Быть способным проводить учет и оценку возобновления леса, обосновывать и проектировать современные мероприятия и технологии по содействию естественному лесовозобновлению</t>
        </is>
      </c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217" t="inlineStr">
        <is>
          <t>2.4.1</t>
        </is>
      </c>
      <c r="BC98" s="126" t="n"/>
      <c r="BD98" s="126" t="n"/>
      <c r="BE98" s="126" t="n"/>
      <c r="BF98" s="126" t="n"/>
      <c r="BG98" s="126" t="n"/>
      <c r="BH98" s="175" t="n"/>
      <c r="BI98" s="4665" t="n"/>
      <c r="BJ98" s="1" t="n"/>
      <c r="BK98" s="1" t="n"/>
      <c r="BL98" s="1" t="n"/>
      <c r="BM98" s="1" t="n"/>
      <c r="BN98" s="1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  <c r="CP98" s="1" t="n"/>
      <c r="CQ98" s="1" t="n"/>
      <c r="CR98" s="1" t="n"/>
      <c r="CS98" s="1" t="n"/>
      <c r="CT98" s="1" t="n"/>
      <c r="CU98" s="1" t="n"/>
      <c r="CV98" s="1" t="n"/>
      <c r="CW98" s="1" t="n"/>
      <c r="CX98" s="1" t="n"/>
      <c r="CY98" s="1" t="n"/>
      <c r="CZ98" s="1" t="n"/>
      <c r="DA98" s="1" t="n"/>
      <c r="DB98" s="1" t="n"/>
      <c r="DC98" s="1" t="n"/>
      <c r="DD98" s="1" t="n"/>
      <c r="DE98" s="1" t="n"/>
      <c r="DF98" s="1" t="n"/>
      <c r="DG98" s="1" t="n"/>
      <c r="DH98" s="1" t="n"/>
      <c r="DI98" s="1" t="n"/>
      <c r="DJ98" s="1" t="n"/>
      <c r="DK98" s="1" t="n"/>
      <c r="DL98" s="1" t="n"/>
      <c r="DM98" s="1" t="n"/>
      <c r="DN98" s="1" t="n"/>
      <c r="DO98" s="1" t="n"/>
      <c r="DP98" s="1" t="n"/>
      <c r="DQ98" s="1" t="n"/>
      <c r="DR98" s="1" t="n"/>
      <c r="DS98" s="1" t="n"/>
    </row>
    <row r="99">
      <c r="A99" s="182" t="inlineStr">
        <is>
          <t>СК-6</t>
        </is>
      </c>
      <c r="B99" s="126" t="n"/>
      <c r="C99" s="126" t="n"/>
      <c r="D99" s="126" t="n"/>
      <c r="E99" s="126" t="n"/>
      <c r="F99" s="175" t="n"/>
      <c r="G99" s="1797" t="inlineStr">
        <is>
          <t>Быть способным планировать и реализовывать мероприятия по охране, воспроизводству и рациональному использованию древесных, недревесных, охотничьих и других ресурсов лесных экосистем</t>
        </is>
      </c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217" t="inlineStr">
        <is>
          <t>2.4.2</t>
        </is>
      </c>
      <c r="BC99" s="126" t="n"/>
      <c r="BD99" s="126" t="n"/>
      <c r="BE99" s="126" t="n"/>
      <c r="BF99" s="126" t="n"/>
      <c r="BG99" s="126" t="n"/>
      <c r="BH99" s="175" t="n"/>
      <c r="BI99" s="4665" t="n"/>
      <c r="BJ99" s="1" t="n"/>
      <c r="BK99" s="1" t="n"/>
      <c r="BL99" s="1" t="n"/>
      <c r="BM99" s="1" t="n"/>
      <c r="BN99" s="1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  <c r="CP99" s="1" t="n"/>
      <c r="CQ99" s="1" t="n"/>
      <c r="CR99" s="1" t="n"/>
      <c r="CS99" s="1" t="n"/>
      <c r="CT99" s="1" t="n"/>
      <c r="CU99" s="1" t="n"/>
      <c r="CV99" s="1" t="n"/>
      <c r="CW99" s="1" t="n"/>
      <c r="CX99" s="1" t="n"/>
      <c r="CY99" s="1" t="n"/>
      <c r="CZ99" s="1" t="n"/>
      <c r="DA99" s="1" t="n"/>
      <c r="DB99" s="1" t="n"/>
      <c r="DC99" s="1" t="n"/>
      <c r="DD99" s="1" t="n"/>
      <c r="DE99" s="1" t="n"/>
      <c r="DF99" s="1" t="n"/>
      <c r="DG99" s="1" t="n"/>
      <c r="DH99" s="1" t="n"/>
      <c r="DI99" s="1" t="n"/>
      <c r="DJ99" s="1" t="n"/>
      <c r="DK99" s="1" t="n"/>
      <c r="DL99" s="1" t="n"/>
      <c r="DM99" s="1" t="n"/>
      <c r="DN99" s="1" t="n"/>
      <c r="DO99" s="1" t="n"/>
      <c r="DP99" s="1" t="n"/>
      <c r="DQ99" s="1" t="n"/>
      <c r="DR99" s="1" t="n"/>
      <c r="DS99" s="1" t="n"/>
    </row>
    <row r="100">
      <c r="A100" s="182" t="inlineStr">
        <is>
          <t>СК-7</t>
        </is>
      </c>
      <c r="B100" s="126" t="n"/>
      <c r="C100" s="126" t="n"/>
      <c r="D100" s="126" t="n"/>
      <c r="E100" s="126" t="n"/>
      <c r="F100" s="175" t="n"/>
      <c r="G100" s="1797" t="inlineStr">
        <is>
          <t>Быть способным повышать продуктивность и качество древесины лесных древесных видов на основе использования методов генетики и селекции, проектировать лесосеменные объекты на селекционной основе</t>
        </is>
      </c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217" t="inlineStr">
        <is>
          <t>2.5.1</t>
        </is>
      </c>
      <c r="BC100" s="126" t="n"/>
      <c r="BD100" s="126" t="n"/>
      <c r="BE100" s="126" t="n"/>
      <c r="BF100" s="126" t="n"/>
      <c r="BG100" s="126" t="n"/>
      <c r="BH100" s="175" t="n"/>
      <c r="BI100" s="4665" t="n"/>
      <c r="BJ100" s="1" t="n"/>
      <c r="BK100" s="1" t="n"/>
      <c r="BL100" s="1" t="n"/>
      <c r="BM100" s="1" t="n"/>
      <c r="BN100" s="1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  <c r="CP100" s="1" t="n"/>
      <c r="CQ100" s="1" t="n"/>
      <c r="CR100" s="1" t="n"/>
      <c r="CS100" s="1" t="n"/>
      <c r="CT100" s="1" t="n"/>
      <c r="CU100" s="1" t="n"/>
      <c r="CV100" s="1" t="n"/>
      <c r="CW100" s="1" t="n"/>
      <c r="CX100" s="1" t="n"/>
      <c r="CY100" s="1" t="n"/>
      <c r="CZ100" s="1" t="n"/>
      <c r="DA100" s="1" t="n"/>
      <c r="DB100" s="1" t="n"/>
      <c r="DC100" s="1" t="n"/>
      <c r="DD100" s="1" t="n"/>
      <c r="DE100" s="1" t="n"/>
      <c r="DF100" s="1" t="n"/>
      <c r="DG100" s="1" t="n"/>
      <c r="DH100" s="1" t="n"/>
      <c r="DI100" s="1" t="n"/>
      <c r="DJ100" s="1" t="n"/>
      <c r="DK100" s="1" t="n"/>
      <c r="DL100" s="1" t="n"/>
      <c r="DM100" s="1" t="n"/>
      <c r="DN100" s="1" t="n"/>
      <c r="DO100" s="1" t="n"/>
      <c r="DP100" s="1" t="n"/>
      <c r="DQ100" s="1" t="n"/>
      <c r="DR100" s="1" t="n"/>
      <c r="DS100" s="1" t="n"/>
    </row>
    <row r="101">
      <c r="A101" s="182" t="inlineStr">
        <is>
          <t>СК-8</t>
        </is>
      </c>
      <c r="B101" s="126" t="n"/>
      <c r="C101" s="126" t="n"/>
      <c r="D101" s="126" t="n"/>
      <c r="E101" s="126" t="n"/>
      <c r="F101" s="175" t="n"/>
      <c r="G101" s="1797" t="inlineStr">
        <is>
          <t>Быть способным совершенствовать технологии выращивания лесного посадочного материала с целью их интенсификации</t>
        </is>
      </c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217" t="inlineStr">
        <is>
          <t>2.5.2</t>
        </is>
      </c>
      <c r="BC101" s="126" t="n"/>
      <c r="BD101" s="126" t="n"/>
      <c r="BE101" s="126" t="n"/>
      <c r="BF101" s="126" t="n"/>
      <c r="BG101" s="126" t="n"/>
      <c r="BH101" s="175" t="n"/>
      <c r="BI101" s="4665" t="n"/>
      <c r="BJ101" s="1" t="n"/>
      <c r="BK101" s="1" t="n"/>
      <c r="BL101" s="1" t="n"/>
      <c r="BM101" s="1" t="n"/>
      <c r="BN101" s="1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  <c r="CP101" s="1" t="n"/>
      <c r="CQ101" s="1" t="n"/>
      <c r="CR101" s="1" t="n"/>
      <c r="CS101" s="1" t="n"/>
      <c r="CT101" s="1" t="n"/>
      <c r="CU101" s="1" t="n"/>
      <c r="CV101" s="1" t="n"/>
      <c r="CW101" s="1" t="n"/>
      <c r="CX101" s="1" t="n"/>
      <c r="CY101" s="1" t="n"/>
      <c r="CZ101" s="1" t="n"/>
      <c r="DA101" s="1" t="n"/>
      <c r="DB101" s="1" t="n"/>
      <c r="DC101" s="1" t="n"/>
      <c r="DD101" s="1" t="n"/>
      <c r="DE101" s="1" t="n"/>
      <c r="DF101" s="1" t="n"/>
      <c r="DG101" s="1" t="n"/>
      <c r="DH101" s="1" t="n"/>
      <c r="DI101" s="1" t="n"/>
      <c r="DJ101" s="1" t="n"/>
      <c r="DK101" s="1" t="n"/>
      <c r="DL101" s="1" t="n"/>
      <c r="DM101" s="1" t="n"/>
      <c r="DN101" s="1" t="n"/>
      <c r="DO101" s="1" t="n"/>
      <c r="DP101" s="1" t="n"/>
      <c r="DQ101" s="1" t="n"/>
      <c r="DR101" s="1" t="n"/>
      <c r="DS101" s="1" t="n"/>
    </row>
    <row r="102">
      <c r="A102" s="182" t="inlineStr">
        <is>
          <t>СК-9</t>
        </is>
      </c>
      <c r="B102" s="126" t="n"/>
      <c r="C102" s="126" t="n"/>
      <c r="D102" s="126" t="n"/>
      <c r="E102" s="126" t="n"/>
      <c r="F102" s="175" t="n"/>
      <c r="G102" s="1797" t="inlineStr">
        <is>
          <t>Обладать навыками составления, учета, хранения, защиты, передачи служебной документации в организациях с учетом требований документооборота</t>
        </is>
      </c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217" t="inlineStr">
        <is>
          <t>2.6.1</t>
        </is>
      </c>
      <c r="BC102" s="126" t="n"/>
      <c r="BD102" s="126" t="n"/>
      <c r="BE102" s="126" t="n"/>
      <c r="BF102" s="126" t="n"/>
      <c r="BG102" s="126" t="n"/>
      <c r="BH102" s="175" t="n"/>
      <c r="BI102" s="4665" t="n"/>
      <c r="BJ102" s="1" t="n"/>
      <c r="BK102" s="1" t="n"/>
      <c r="BL102" s="1" t="n"/>
      <c r="BM102" s="1" t="n"/>
      <c r="BN102" s="1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  <c r="CP102" s="1" t="n"/>
      <c r="CQ102" s="1" t="n"/>
      <c r="CR102" s="1" t="n"/>
      <c r="CS102" s="1" t="n"/>
      <c r="CT102" s="1" t="n"/>
      <c r="CU102" s="1" t="n"/>
      <c r="CV102" s="1" t="n"/>
      <c r="CW102" s="1" t="n"/>
      <c r="CX102" s="1" t="n"/>
      <c r="CY102" s="1" t="n"/>
      <c r="CZ102" s="1" t="n"/>
      <c r="DA102" s="1" t="n"/>
      <c r="DB102" s="1" t="n"/>
      <c r="DC102" s="1" t="n"/>
      <c r="DD102" s="1" t="n"/>
      <c r="DE102" s="1" t="n"/>
      <c r="DF102" s="1" t="n"/>
      <c r="DG102" s="1" t="n"/>
      <c r="DH102" s="1" t="n"/>
      <c r="DI102" s="1" t="n"/>
      <c r="DJ102" s="1" t="n"/>
      <c r="DK102" s="1" t="n"/>
      <c r="DL102" s="1" t="n"/>
      <c r="DM102" s="1" t="n"/>
      <c r="DN102" s="1" t="n"/>
      <c r="DO102" s="1" t="n"/>
      <c r="DP102" s="1" t="n"/>
      <c r="DQ102" s="1" t="n"/>
      <c r="DR102" s="1" t="n"/>
      <c r="DS102" s="1" t="n"/>
    </row>
    <row r="103">
      <c r="A103" s="182" t="inlineStr">
        <is>
          <t>СК-10</t>
        </is>
      </c>
      <c r="B103" s="126" t="n"/>
      <c r="C103" s="126" t="n"/>
      <c r="D103" s="126" t="n"/>
      <c r="E103" s="126" t="n"/>
      <c r="F103" s="175" t="n"/>
      <c r="G103" s="1797" t="inlineStr">
        <is>
          <t>Быть способным принимать ответственные решения на основе системного анализа правового материала и уметь анализировать направления и тенденции законодательного обеспечения деятельности лесного хозяйства</t>
        </is>
      </c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217" t="inlineStr">
        <is>
          <t>2.6.2</t>
        </is>
      </c>
      <c r="BC103" s="126" t="n"/>
      <c r="BD103" s="126" t="n"/>
      <c r="BE103" s="126" t="n"/>
      <c r="BF103" s="126" t="n"/>
      <c r="BG103" s="126" t="n"/>
      <c r="BH103" s="175" t="n"/>
      <c r="BI103" s="4665" t="n"/>
      <c r="BJ103" s="1" t="n"/>
      <c r="BK103" s="1" t="n"/>
      <c r="BL103" s="1" t="n"/>
      <c r="BM103" s="1" t="n"/>
      <c r="BN103" s="1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  <c r="CP103" s="1" t="n"/>
      <c r="CQ103" s="1" t="n"/>
      <c r="CR103" s="1" t="n"/>
      <c r="CS103" s="1" t="n"/>
      <c r="CT103" s="1" t="n"/>
      <c r="CU103" s="1" t="n"/>
      <c r="CV103" s="1" t="n"/>
      <c r="CW103" s="1" t="n"/>
      <c r="CX103" s="1" t="n"/>
      <c r="CY103" s="1" t="n"/>
      <c r="CZ103" s="1" t="n"/>
      <c r="DA103" s="1" t="n"/>
      <c r="DB103" s="1" t="n"/>
      <c r="DC103" s="1" t="n"/>
      <c r="DD103" s="1" t="n"/>
      <c r="DE103" s="1" t="n"/>
      <c r="DF103" s="1" t="n"/>
      <c r="DG103" s="1" t="n"/>
      <c r="DH103" s="1" t="n"/>
      <c r="DI103" s="1" t="n"/>
      <c r="DJ103" s="1" t="n"/>
      <c r="DK103" s="1" t="n"/>
      <c r="DL103" s="1" t="n"/>
      <c r="DM103" s="1" t="n"/>
      <c r="DN103" s="1" t="n"/>
      <c r="DO103" s="1" t="n"/>
      <c r="DP103" s="1" t="n"/>
      <c r="DQ103" s="1" t="n"/>
      <c r="DR103" s="1" t="n"/>
      <c r="DS103" s="1" t="n"/>
    </row>
    <row r="104">
      <c r="A104" s="182" t="inlineStr">
        <is>
          <t>СК-11</t>
        </is>
      </c>
      <c r="B104" s="126" t="n"/>
      <c r="C104" s="126" t="n"/>
      <c r="D104" s="126" t="n"/>
      <c r="E104" s="126" t="n"/>
      <c r="F104" s="175" t="n"/>
      <c r="G104" s="1797" t="inlineStr">
        <is>
          <t>Быть способным снижать антропогенное воздействие на биологическое разнообразие природных экосистем и повышать эффективность мер по сохранению  биоразнообразия на основе знания современного состояние флоры и фауны в лесных экосистемах, проблемы их сохранения и устойчивого использования</t>
        </is>
      </c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217" t="inlineStr">
        <is>
          <t>2.7.1</t>
        </is>
      </c>
      <c r="BC104" s="126" t="n"/>
      <c r="BD104" s="126" t="n"/>
      <c r="BE104" s="126" t="n"/>
      <c r="BF104" s="126" t="n"/>
      <c r="BG104" s="126" t="n"/>
      <c r="BH104" s="175" t="n"/>
      <c r="BI104" s="4665" t="n"/>
      <c r="BJ104" s="1" t="n"/>
      <c r="BK104" s="1" t="n"/>
      <c r="BL104" s="1" t="n"/>
      <c r="BM104" s="1" t="n"/>
      <c r="BN104" s="1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  <c r="CP104" s="1" t="n"/>
      <c r="CQ104" s="1" t="n"/>
      <c r="CR104" s="1" t="n"/>
      <c r="CS104" s="1" t="n"/>
      <c r="CT104" s="1" t="n"/>
      <c r="CU104" s="1" t="n"/>
      <c r="CV104" s="1" t="n"/>
      <c r="CW104" s="1" t="n"/>
      <c r="CX104" s="1" t="n"/>
      <c r="CY104" s="1" t="n"/>
      <c r="CZ104" s="1" t="n"/>
      <c r="DA104" s="1" t="n"/>
      <c r="DB104" s="1" t="n"/>
      <c r="DC104" s="1" t="n"/>
      <c r="DD104" s="1" t="n"/>
      <c r="DE104" s="1" t="n"/>
      <c r="DF104" s="1" t="n"/>
      <c r="DG104" s="1" t="n"/>
      <c r="DH104" s="1" t="n"/>
      <c r="DI104" s="1" t="n"/>
      <c r="DJ104" s="1" t="n"/>
      <c r="DK104" s="1" t="n"/>
      <c r="DL104" s="1" t="n"/>
      <c r="DM104" s="1" t="n"/>
      <c r="DN104" s="1" t="n"/>
      <c r="DO104" s="1" t="n"/>
      <c r="DP104" s="1" t="n"/>
      <c r="DQ104" s="1" t="n"/>
      <c r="DR104" s="1" t="n"/>
      <c r="DS104" s="1" t="n"/>
    </row>
    <row r="105">
      <c r="A105" s="229" t="inlineStr">
        <is>
          <t>СК-12</t>
        </is>
      </c>
      <c r="B105" s="202" t="n"/>
      <c r="C105" s="202" t="n"/>
      <c r="D105" s="202" t="n"/>
      <c r="E105" s="202" t="n"/>
      <c r="F105" s="203" t="n"/>
      <c r="G105" s="4667" t="inlineStr">
        <is>
          <t>Владеть знаниями и умениями в области новых технологий и организаций экологического и охотничьего туризма, подготовке объектов экологического туризма к использованию, обеспечения условий всестороннего познания туристического объекта</t>
        </is>
      </c>
      <c r="H105" s="202" t="n"/>
      <c r="I105" s="202" t="n"/>
      <c r="J105" s="202" t="n"/>
      <c r="K105" s="202" t="n"/>
      <c r="L105" s="202" t="n"/>
      <c r="M105" s="202" t="n"/>
      <c r="N105" s="202" t="n"/>
      <c r="O105" s="202" t="n"/>
      <c r="P105" s="202" t="n"/>
      <c r="Q105" s="202" t="n"/>
      <c r="R105" s="202" t="n"/>
      <c r="S105" s="202" t="n"/>
      <c r="T105" s="202" t="n"/>
      <c r="U105" s="202" t="n"/>
      <c r="V105" s="202" t="n"/>
      <c r="W105" s="202" t="n"/>
      <c r="X105" s="202" t="n"/>
      <c r="Y105" s="202" t="n"/>
      <c r="Z105" s="202" t="n"/>
      <c r="AA105" s="202" t="n"/>
      <c r="AB105" s="202" t="n"/>
      <c r="AC105" s="202" t="n"/>
      <c r="AD105" s="202" t="n"/>
      <c r="AE105" s="202" t="n"/>
      <c r="AF105" s="202" t="n"/>
      <c r="AG105" s="202" t="n"/>
      <c r="AH105" s="202" t="n"/>
      <c r="AI105" s="202" t="n"/>
      <c r="AJ105" s="202" t="n"/>
      <c r="AK105" s="202" t="n"/>
      <c r="AL105" s="202" t="n"/>
      <c r="AM105" s="202" t="n"/>
      <c r="AN105" s="202" t="n"/>
      <c r="AO105" s="202" t="n"/>
      <c r="AP105" s="202" t="n"/>
      <c r="AQ105" s="202" t="n"/>
      <c r="AR105" s="202" t="n"/>
      <c r="AS105" s="202" t="n"/>
      <c r="AT105" s="202" t="n"/>
      <c r="AU105" s="202" t="n"/>
      <c r="AV105" s="202" t="n"/>
      <c r="AW105" s="202" t="n"/>
      <c r="AX105" s="202" t="n"/>
      <c r="AY105" s="202" t="n"/>
      <c r="AZ105" s="202" t="n"/>
      <c r="BA105" s="202" t="n"/>
      <c r="BB105" s="898" t="inlineStr">
        <is>
          <t>2.7.2</t>
        </is>
      </c>
      <c r="BC105" s="202" t="n"/>
      <c r="BD105" s="202" t="n"/>
      <c r="BE105" s="202" t="n"/>
      <c r="BF105" s="202" t="n"/>
      <c r="BG105" s="202" t="n"/>
      <c r="BH105" s="203" t="n"/>
      <c r="BI105" s="4668" t="n"/>
      <c r="BJ105" s="1" t="n"/>
      <c r="BK105" s="1" t="n"/>
      <c r="BL105" s="1" t="n"/>
      <c r="BM105" s="1" t="n"/>
      <c r="BN105" s="1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  <c r="CP105" s="1" t="n"/>
      <c r="CQ105" s="1" t="n"/>
      <c r="CR105" s="1" t="n"/>
      <c r="CS105" s="1" t="n"/>
      <c r="CT105" s="1" t="n"/>
      <c r="CU105" s="1" t="n"/>
      <c r="CV105" s="1" t="n"/>
      <c r="CW105" s="1" t="n"/>
      <c r="CX105" s="1" t="n"/>
      <c r="CY105" s="1" t="n"/>
      <c r="CZ105" s="1" t="n"/>
      <c r="DA105" s="1" t="n"/>
      <c r="DB105" s="1" t="n"/>
      <c r="DC105" s="1" t="n"/>
      <c r="DD105" s="1" t="n"/>
      <c r="DE105" s="1" t="n"/>
      <c r="DF105" s="1" t="n"/>
      <c r="DG105" s="1" t="n"/>
      <c r="DH105" s="1" t="n"/>
      <c r="DI105" s="1" t="n"/>
      <c r="DJ105" s="1" t="n"/>
      <c r="DK105" s="1" t="n"/>
      <c r="DL105" s="1" t="n"/>
      <c r="DM105" s="1" t="n"/>
      <c r="DN105" s="1" t="n"/>
      <c r="DO105" s="1" t="n"/>
      <c r="DP105" s="1" t="n"/>
      <c r="DQ105" s="1" t="n"/>
      <c r="DR105" s="1" t="n"/>
      <c r="DS105" s="1" t="n"/>
    </row>
    <row r="106">
      <c r="A106" s="516" t="n"/>
      <c r="B106" s="516" t="n"/>
      <c r="C106" s="516" t="n"/>
      <c r="D106" s="517" t="n"/>
      <c r="E106" s="517" t="n"/>
      <c r="F106" s="517" t="n"/>
      <c r="G106" s="517" t="n"/>
      <c r="H106" s="517" t="n"/>
      <c r="I106" s="517" t="n"/>
      <c r="J106" s="517" t="n"/>
      <c r="K106" s="517" t="n"/>
      <c r="L106" s="517" t="n"/>
      <c r="M106" s="517" t="n"/>
      <c r="N106" s="517" t="n"/>
      <c r="O106" s="517" t="n"/>
      <c r="P106" s="517" t="n"/>
      <c r="Q106" s="517" t="n"/>
      <c r="R106" s="517" t="n"/>
      <c r="S106" s="517" t="n"/>
      <c r="T106" s="517" t="n"/>
      <c r="U106" s="517" t="n"/>
      <c r="V106" s="517" t="n"/>
      <c r="W106" s="517" t="n"/>
      <c r="X106" s="517" t="n"/>
      <c r="Y106" s="517" t="n"/>
      <c r="Z106" s="517" t="n"/>
      <c r="AA106" s="517" t="n"/>
      <c r="AB106" s="517" t="n"/>
      <c r="AC106" s="517" t="n"/>
      <c r="AD106" s="517" t="n"/>
      <c r="AE106" s="517" t="n"/>
      <c r="AF106" s="517" t="n"/>
      <c r="AG106" s="517" t="n"/>
      <c r="AH106" s="517" t="n"/>
      <c r="AI106" s="517" t="n"/>
      <c r="AJ106" s="517" t="n"/>
      <c r="AK106" s="517" t="n"/>
      <c r="AL106" s="517" t="n"/>
      <c r="AM106" s="517" t="n"/>
      <c r="AN106" s="516" t="n"/>
      <c r="AO106" s="516" t="n"/>
      <c r="AP106" s="516" t="n"/>
      <c r="AQ106" s="516" t="n"/>
      <c r="AR106" s="516" t="n"/>
      <c r="AS106" s="516" t="n"/>
      <c r="AT106" s="516" t="n"/>
      <c r="AU106" s="516" t="n"/>
      <c r="AV106" s="516" t="n"/>
      <c r="AW106" s="516" t="n"/>
      <c r="AX106" s="517" t="n"/>
      <c r="AY106" s="517" t="n"/>
      <c r="AZ106" s="517" t="n"/>
      <c r="BA106" s="517" t="n"/>
      <c r="BB106" s="517" t="n"/>
      <c r="BC106" s="517" t="n"/>
      <c r="BD106" s="517" t="n"/>
      <c r="BE106" s="517" t="n"/>
      <c r="BF106" s="260" t="n"/>
      <c r="BG106" s="260" t="n"/>
      <c r="BH106" s="243" t="n"/>
      <c r="BI106" s="243" t="n"/>
      <c r="BJ106" s="243" t="n"/>
      <c r="BK106" s="243" t="n"/>
      <c r="BL106" s="243" t="n"/>
      <c r="BM106" s="243" t="n"/>
      <c r="BN106" s="243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  <c r="CP106" s="1" t="n"/>
      <c r="CQ106" s="1" t="n"/>
      <c r="CR106" s="1" t="n"/>
      <c r="CS106" s="1" t="n"/>
      <c r="CT106" s="1" t="n"/>
      <c r="CU106" s="1" t="n"/>
      <c r="CV106" s="1" t="n"/>
      <c r="CW106" s="1" t="n"/>
      <c r="CX106" s="1" t="n"/>
      <c r="CY106" s="1" t="n"/>
      <c r="CZ106" s="1" t="n"/>
      <c r="DA106" s="1" t="n"/>
      <c r="DB106" s="1" t="n"/>
      <c r="DC106" s="1" t="n"/>
      <c r="DD106" s="1" t="n"/>
      <c r="DE106" s="1" t="n"/>
      <c r="DF106" s="1" t="n"/>
      <c r="DG106" s="1" t="n"/>
      <c r="DH106" s="1" t="n"/>
      <c r="DI106" s="1" t="n"/>
      <c r="DJ106" s="1" t="n"/>
      <c r="DK106" s="1" t="n"/>
      <c r="DL106" s="1" t="n"/>
      <c r="DM106" s="1" t="n"/>
      <c r="DN106" s="1" t="n"/>
      <c r="DO106" s="1" t="n"/>
      <c r="DP106" s="1" t="n"/>
      <c r="DQ106" s="1" t="n"/>
      <c r="DR106" s="1" t="n"/>
      <c r="DS106" s="1" t="n"/>
    </row>
    <row r="107">
      <c r="A107" s="296" t="n"/>
      <c r="B107" s="785" t="n"/>
      <c r="C107" s="296" t="n"/>
      <c r="D107" s="24" t="inlineStr">
        <is>
          <t xml:space="preserve">Учебный план углубленного высшего образования по специальности 7-06-0821-01 "Многофункциональное лесопользование" разработан на основании примерного учебного плана, утвержденного 18.01.2023 Первым заместителем Министра образования Республики Беларусь, регистрационный № 7-06-08-010/пр. </t>
        </is>
      </c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23" t="n"/>
      <c r="BG107" s="23" t="n"/>
      <c r="BH107" s="23" t="n"/>
      <c r="BI107" s="23" t="n"/>
      <c r="BJ107" s="23" t="n"/>
      <c r="BK107" s="23" t="n"/>
      <c r="BL107" s="296" t="n"/>
      <c r="BM107" s="296" t="n"/>
      <c r="BN107" s="296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  <c r="CP107" s="1" t="n"/>
      <c r="CQ107" s="1" t="n"/>
      <c r="CR107" s="1" t="n"/>
      <c r="CS107" s="1" t="n"/>
      <c r="CT107" s="1" t="n"/>
      <c r="CU107" s="1" t="n"/>
      <c r="CV107" s="1" t="n"/>
      <c r="CW107" s="1" t="n"/>
      <c r="CX107" s="1" t="n"/>
      <c r="CY107" s="1" t="n"/>
      <c r="CZ107" s="1" t="n"/>
      <c r="DA107" s="1" t="n"/>
      <c r="DB107" s="1" t="n"/>
      <c r="DC107" s="1" t="n"/>
      <c r="DD107" s="1" t="n"/>
      <c r="DE107" s="1" t="n"/>
      <c r="DF107" s="1" t="n"/>
      <c r="DG107" s="1" t="n"/>
      <c r="DH107" s="1" t="n"/>
      <c r="DI107" s="1" t="n"/>
      <c r="DJ107" s="1" t="n"/>
      <c r="DK107" s="1" t="n"/>
      <c r="DL107" s="1" t="n"/>
      <c r="DM107" s="1" t="n"/>
      <c r="DN107" s="1" t="n"/>
      <c r="DO107" s="1" t="n"/>
      <c r="DP107" s="1" t="n"/>
      <c r="DQ107" s="1" t="n"/>
      <c r="DR107" s="1" t="n"/>
      <c r="DS107" s="1" t="n"/>
    </row>
    <row r="108">
      <c r="A108" s="296" t="n"/>
      <c r="B108" s="3431" t="inlineStr">
        <is>
          <t>*</t>
        </is>
      </c>
      <c r="C108" s="24" t="inlineStr">
        <is>
          <t>Изучение общеобразовательных дисциплин «Философия и методология науки», «Иностранный язык», «Основы информационных технологий» является обязательным для магистрантов – граждан Республики Беларусь.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23" t="n"/>
      <c r="BH108" s="23" t="n"/>
      <c r="BI108" s="23" t="n"/>
      <c r="BJ108" s="23" t="n"/>
      <c r="BK108" s="23" t="n"/>
      <c r="BL108" s="296" t="n"/>
      <c r="BM108" s="296" t="n"/>
      <c r="BN108" s="296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  <c r="CP108" s="1" t="n"/>
      <c r="CQ108" s="1" t="n"/>
      <c r="CR108" s="1" t="n"/>
      <c r="CS108" s="1" t="n"/>
      <c r="CT108" s="1" t="n"/>
      <c r="CU108" s="1" t="n"/>
      <c r="CV108" s="1" t="n"/>
      <c r="CW108" s="1" t="n"/>
      <c r="CX108" s="1" t="n"/>
      <c r="CY108" s="1" t="n"/>
      <c r="CZ108" s="1" t="n"/>
      <c r="DA108" s="1" t="n"/>
      <c r="DB108" s="1" t="n"/>
      <c r="DC108" s="1" t="n"/>
      <c r="DD108" s="1" t="n"/>
      <c r="DE108" s="1" t="n"/>
      <c r="DF108" s="1" t="n"/>
      <c r="DG108" s="1" t="n"/>
      <c r="DH108" s="1" t="n"/>
      <c r="DI108" s="1" t="n"/>
      <c r="DJ108" s="1" t="n"/>
      <c r="DK108" s="1" t="n"/>
      <c r="DL108" s="1" t="n"/>
      <c r="DM108" s="1" t="n"/>
      <c r="DN108" s="1" t="n"/>
      <c r="DO108" s="1" t="n"/>
      <c r="DP108" s="1" t="n"/>
      <c r="DQ108" s="1" t="n"/>
      <c r="DR108" s="1" t="n"/>
      <c r="DS108" s="1" t="n"/>
    </row>
    <row r="109">
      <c r="A109" s="296" t="n"/>
      <c r="B109" s="3431" t="n"/>
      <c r="C109" s="24" t="n"/>
      <c r="D109" s="24" t="n"/>
      <c r="E109" s="24" t="n"/>
      <c r="F109" s="24" t="n"/>
      <c r="G109" s="24" t="n"/>
      <c r="H109" s="24" t="n"/>
      <c r="I109" s="24" t="n"/>
      <c r="J109" s="24" t="n"/>
      <c r="K109" s="24" t="n"/>
      <c r="L109" s="24" t="n"/>
      <c r="M109" s="24" t="n"/>
      <c r="N109" s="24" t="n"/>
      <c r="O109" s="24" t="n"/>
      <c r="P109" s="24" t="n"/>
      <c r="Q109" s="24" t="n"/>
      <c r="R109" s="24" t="n"/>
      <c r="S109" s="24" t="n"/>
      <c r="T109" s="24" t="n"/>
      <c r="U109" s="24" t="n"/>
      <c r="V109" s="24" t="n"/>
      <c r="W109" s="24" t="n"/>
      <c r="X109" s="24" t="n"/>
      <c r="Y109" s="24" t="n"/>
      <c r="Z109" s="24" t="n"/>
      <c r="AA109" s="24" t="n"/>
      <c r="AB109" s="24" t="n"/>
      <c r="AC109" s="24" t="n"/>
      <c r="AD109" s="24" t="n"/>
      <c r="AE109" s="24" t="n"/>
      <c r="AF109" s="24" t="n"/>
      <c r="AG109" s="24" t="n"/>
      <c r="AH109" s="24" t="n"/>
      <c r="AI109" s="24" t="n"/>
      <c r="AJ109" s="24" t="n"/>
      <c r="AK109" s="24" t="n"/>
      <c r="AL109" s="24" t="n"/>
      <c r="AM109" s="24" t="n"/>
      <c r="AN109" s="24" t="n"/>
      <c r="AO109" s="24" t="n"/>
      <c r="AP109" s="24" t="n"/>
      <c r="AQ109" s="24" t="n"/>
      <c r="AR109" s="24" t="n"/>
      <c r="AS109" s="24" t="n"/>
      <c r="AT109" s="24" t="n"/>
      <c r="AU109" s="24" t="n"/>
      <c r="AV109" s="24" t="n"/>
      <c r="AW109" s="24" t="n"/>
      <c r="AX109" s="24" t="n"/>
      <c r="AY109" s="24" t="n"/>
      <c r="AZ109" s="24" t="n"/>
      <c r="BA109" s="24" t="n"/>
      <c r="BB109" s="24" t="n"/>
      <c r="BC109" s="24" t="n"/>
      <c r="BD109" s="24" t="n"/>
      <c r="BE109" s="24" t="n"/>
      <c r="BF109" s="24" t="n"/>
      <c r="BG109" s="23" t="n"/>
      <c r="BH109" s="23" t="n"/>
      <c r="BI109" s="23" t="n"/>
      <c r="BJ109" s="23" t="n"/>
      <c r="BK109" s="23" t="n"/>
      <c r="BL109" s="296" t="n"/>
      <c r="BM109" s="296" t="n"/>
      <c r="BN109" s="296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  <c r="CP109" s="1" t="n"/>
      <c r="CQ109" s="1" t="n"/>
      <c r="CR109" s="1" t="n"/>
      <c r="CS109" s="1" t="n"/>
      <c r="CT109" s="1" t="n"/>
      <c r="CU109" s="1" t="n"/>
      <c r="CV109" s="1" t="n"/>
      <c r="CW109" s="1" t="n"/>
      <c r="CX109" s="1" t="n"/>
      <c r="CY109" s="1" t="n"/>
      <c r="CZ109" s="1" t="n"/>
      <c r="DA109" s="1" t="n"/>
      <c r="DB109" s="1" t="n"/>
      <c r="DC109" s="1" t="n"/>
      <c r="DD109" s="1" t="n"/>
      <c r="DE109" s="1" t="n"/>
      <c r="DF109" s="1" t="n"/>
      <c r="DG109" s="1" t="n"/>
      <c r="DH109" s="1" t="n"/>
      <c r="DI109" s="1" t="n"/>
      <c r="DJ109" s="1" t="n"/>
      <c r="DK109" s="1" t="n"/>
      <c r="DL109" s="1" t="n"/>
      <c r="DM109" s="1" t="n"/>
      <c r="DN109" s="1" t="n"/>
      <c r="DO109" s="1" t="n"/>
      <c r="DP109" s="1" t="n"/>
      <c r="DQ109" s="1" t="n"/>
      <c r="DR109" s="1" t="n"/>
      <c r="DS109" s="1" t="n"/>
    </row>
    <row r="110">
      <c r="A110" s="2735" t="n"/>
      <c r="B110" s="4669" t="inlineStr">
        <is>
          <t>д</t>
        </is>
      </c>
      <c r="C110" s="23" t="inlineStr">
        <is>
          <t>Дифференцированный зачет.</t>
        </is>
      </c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67" t="n"/>
      <c r="Q110" s="267" t="n"/>
      <c r="R110" s="267" t="n"/>
      <c r="S110" s="267" t="n"/>
      <c r="T110" s="267" t="n"/>
      <c r="U110" s="267" t="n"/>
      <c r="V110" s="267" t="n"/>
      <c r="W110" s="267" t="n"/>
      <c r="X110" s="267" t="n"/>
      <c r="Y110" s="267" t="n"/>
      <c r="Z110" s="267" t="n"/>
      <c r="AA110" s="267" t="n"/>
      <c r="AB110" s="267" t="n"/>
      <c r="AC110" s="267" t="n"/>
      <c r="AD110" s="267" t="n"/>
      <c r="AE110" s="267" t="n"/>
      <c r="AF110" s="267" t="n"/>
      <c r="AG110" s="267" t="n"/>
      <c r="AH110" s="267" t="n"/>
      <c r="AI110" s="267" t="n"/>
      <c r="AJ110" s="267" t="n"/>
      <c r="AK110" s="267" t="n"/>
      <c r="AL110" s="267" t="n"/>
      <c r="AM110" s="267" t="n"/>
      <c r="AN110" s="6" t="n"/>
      <c r="AO110" s="6" t="n"/>
      <c r="AP110" s="6" t="n"/>
      <c r="AQ110" s="6" t="n"/>
      <c r="AR110" s="6" t="n"/>
      <c r="AS110" s="6" t="n"/>
      <c r="AT110" s="6" t="n"/>
      <c r="AU110" s="6" t="n"/>
      <c r="AV110" s="6" t="n"/>
      <c r="AW110" s="6" t="n"/>
      <c r="AX110" s="267" t="n"/>
      <c r="AY110" s="267" t="n"/>
      <c r="AZ110" s="267" t="n"/>
      <c r="BA110" s="267" t="n"/>
      <c r="BB110" s="267" t="n"/>
      <c r="BC110" s="267" t="n"/>
      <c r="BD110" s="267" t="n"/>
      <c r="BE110" s="267" t="n"/>
      <c r="BF110" s="267" t="n"/>
      <c r="BG110" s="267" t="n"/>
      <c r="BH110" s="267" t="n"/>
      <c r="BI110" s="267" t="n"/>
      <c r="BJ110" s="296" t="n"/>
      <c r="BK110" s="267" t="n"/>
      <c r="BL110" s="267" t="n"/>
      <c r="BM110" s="267" t="n"/>
      <c r="BN110" s="267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  <c r="CP110" s="1" t="n"/>
      <c r="CQ110" s="1" t="n"/>
      <c r="CR110" s="1" t="n"/>
      <c r="CS110" s="1" t="n"/>
      <c r="CT110" s="1" t="n"/>
      <c r="CU110" s="1" t="n"/>
      <c r="CV110" s="1" t="n"/>
      <c r="CW110" s="1" t="n"/>
      <c r="CX110" s="1" t="n"/>
      <c r="CY110" s="1" t="n"/>
      <c r="CZ110" s="1" t="n"/>
      <c r="DA110" s="1" t="n"/>
      <c r="DB110" s="1" t="n"/>
      <c r="DC110" s="1" t="n"/>
      <c r="DD110" s="1" t="n"/>
      <c r="DE110" s="1" t="n"/>
      <c r="DF110" s="1" t="n"/>
      <c r="DG110" s="1" t="n"/>
      <c r="DH110" s="1" t="n"/>
      <c r="DI110" s="1" t="n"/>
      <c r="DJ110" s="1" t="n"/>
      <c r="DK110" s="1" t="n"/>
      <c r="DL110" s="1" t="n"/>
      <c r="DM110" s="1" t="n"/>
      <c r="DN110" s="1" t="n"/>
      <c r="DO110" s="1" t="n"/>
      <c r="DP110" s="1" t="n"/>
      <c r="DQ110" s="1" t="n"/>
      <c r="DR110" s="1" t="n"/>
      <c r="DS110" s="1" t="n"/>
    </row>
    <row r="111">
      <c r="A111" s="243" t="n"/>
      <c r="B111" s="243" t="n"/>
      <c r="C111" s="243" t="n"/>
      <c r="D111" s="243" t="n"/>
      <c r="E111" s="243" t="n"/>
      <c r="F111" s="243" t="n"/>
      <c r="G111" s="243" t="n"/>
      <c r="H111" s="243" t="n"/>
      <c r="I111" s="243" t="n"/>
      <c r="J111" s="243" t="n"/>
      <c r="K111" s="243" t="n"/>
      <c r="L111" s="243" t="n"/>
      <c r="M111" s="243" t="n"/>
      <c r="N111" s="243" t="n"/>
      <c r="O111" s="243" t="n"/>
      <c r="P111" s="243" t="n"/>
      <c r="Q111" s="243" t="n"/>
      <c r="R111" s="243" t="n"/>
      <c r="S111" s="243" t="n"/>
      <c r="T111" s="243" t="n"/>
      <c r="U111" s="243" t="n"/>
      <c r="V111" s="243" t="n"/>
      <c r="W111" s="243" t="n"/>
      <c r="X111" s="243" t="n"/>
      <c r="Y111" s="243" t="n"/>
      <c r="Z111" s="243" t="n"/>
      <c r="AA111" s="243" t="n"/>
      <c r="AB111" s="243" t="n"/>
      <c r="AC111" s="243" t="n"/>
      <c r="AD111" s="243" t="n"/>
      <c r="AE111" s="243" t="n"/>
      <c r="AF111" s="243" t="n"/>
      <c r="AG111" s="243" t="n"/>
      <c r="AH111" s="243" t="n"/>
      <c r="AI111" s="243" t="n"/>
      <c r="AJ111" s="243" t="n"/>
      <c r="AK111" s="243" t="n"/>
      <c r="AL111" s="243" t="n"/>
      <c r="AM111" s="243" t="n"/>
      <c r="AN111" s="1524" t="n"/>
      <c r="AO111" s="1524" t="n"/>
      <c r="AP111" s="1524" t="n"/>
      <c r="AQ111" s="1524" t="n"/>
      <c r="AR111" s="1524" t="n"/>
      <c r="AS111" s="1524" t="n"/>
      <c r="AT111" s="1524" t="n"/>
      <c r="AU111" s="1524" t="n"/>
      <c r="AV111" s="1524" t="n"/>
      <c r="AW111" s="1524" t="n"/>
      <c r="AX111" s="243" t="n"/>
      <c r="AY111" s="243" t="n"/>
      <c r="AZ111" s="243" t="n"/>
      <c r="BA111" s="243" t="n"/>
      <c r="BB111" s="243" t="n"/>
      <c r="BC111" s="243" t="n"/>
      <c r="BD111" s="243" t="n"/>
      <c r="BE111" s="243" t="n"/>
      <c r="BF111" s="243" t="n"/>
      <c r="BG111" s="243" t="n"/>
      <c r="BH111" s="243" t="n"/>
      <c r="BI111" s="243" t="n"/>
      <c r="BJ111" s="243" t="n"/>
      <c r="BK111" s="243" t="n"/>
      <c r="BL111" s="243" t="n"/>
      <c r="BM111" s="243" t="n"/>
      <c r="BN111" s="243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  <c r="CP111" s="1" t="n"/>
      <c r="CQ111" s="1" t="n"/>
      <c r="CR111" s="1" t="n"/>
      <c r="CS111" s="1" t="n"/>
      <c r="CT111" s="1" t="n"/>
      <c r="CU111" s="1" t="n"/>
      <c r="CV111" s="1" t="n"/>
      <c r="CW111" s="1" t="n"/>
      <c r="CX111" s="1" t="n"/>
      <c r="CY111" s="1" t="n"/>
      <c r="CZ111" s="1" t="n"/>
      <c r="DA111" s="1" t="n"/>
      <c r="DB111" s="1" t="n"/>
      <c r="DC111" s="1" t="n"/>
      <c r="DD111" s="1" t="n"/>
      <c r="DE111" s="1" t="n"/>
      <c r="DF111" s="1" t="n"/>
      <c r="DG111" s="1" t="n"/>
      <c r="DH111" s="1" t="n"/>
      <c r="DI111" s="1" t="n"/>
      <c r="DJ111" s="1" t="n"/>
      <c r="DK111" s="1" t="n"/>
      <c r="DL111" s="1" t="n"/>
      <c r="DM111" s="1" t="n"/>
      <c r="DN111" s="1" t="n"/>
      <c r="DO111" s="1" t="n"/>
      <c r="DP111" s="1" t="n"/>
      <c r="DQ111" s="1" t="n"/>
      <c r="DR111" s="1" t="n"/>
      <c r="DS111" s="1" t="n"/>
    </row>
    <row r="112">
      <c r="A112" s="4670" t="n"/>
      <c r="B112" s="1822" t="n"/>
      <c r="C112" s="41" t="inlineStr">
        <is>
          <t>Проректор по учебной работе</t>
        </is>
      </c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272" t="n"/>
      <c r="AC112" s="273" t="n"/>
      <c r="AD112" s="273" t="n"/>
      <c r="AE112" s="273" t="n"/>
      <c r="AF112" s="273" t="n"/>
      <c r="AG112" s="273" t="n"/>
      <c r="AH112" s="273" t="n"/>
      <c r="AI112" s="272" t="n"/>
      <c r="AJ112" s="41" t="n"/>
      <c r="AK112" s="41" t="n"/>
      <c r="AL112" s="41" t="n"/>
      <c r="AM112" s="41" t="n"/>
      <c r="AN112" s="1173" t="n"/>
      <c r="AO112" s="2" t="n"/>
      <c r="AP112" s="1173" t="inlineStr">
        <is>
          <t>А.А. Сакович</t>
        </is>
      </c>
      <c r="AQ112" s="2" t="n"/>
      <c r="AR112" s="2" t="n"/>
      <c r="AS112" s="2" t="n"/>
      <c r="AT112" s="2" t="n"/>
      <c r="AU112" s="2" t="n"/>
      <c r="AV112" s="2" t="n"/>
      <c r="AW112" s="2" t="n"/>
      <c r="AX112" s="244" t="n"/>
      <c r="AY112" s="244" t="n"/>
      <c r="AZ112" s="244" t="n"/>
      <c r="BA112" s="244" t="n"/>
      <c r="BB112" s="90" t="n"/>
      <c r="BC112" s="90" t="n"/>
      <c r="BD112" s="90" t="n"/>
      <c r="BE112" s="90" t="n"/>
      <c r="BF112" s="90" t="n"/>
      <c r="BG112" s="90" t="n"/>
      <c r="BH112" s="90" t="n"/>
      <c r="BI112" s="90" t="n"/>
      <c r="BJ112" s="90" t="n"/>
      <c r="BK112" s="90" t="n"/>
      <c r="BL112" s="90" t="n"/>
      <c r="BM112" s="90" t="n"/>
      <c r="BN112" s="90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  <c r="CP112" s="1" t="n"/>
      <c r="CQ112" s="1" t="n"/>
      <c r="CR112" s="1" t="n"/>
      <c r="CS112" s="1" t="n"/>
      <c r="CT112" s="1" t="n"/>
      <c r="CU112" s="1" t="n"/>
      <c r="CV112" s="1" t="n"/>
      <c r="CW112" s="1" t="n"/>
      <c r="CX112" s="1" t="n"/>
      <c r="CY112" s="1" t="n"/>
      <c r="CZ112" s="1" t="n"/>
      <c r="DA112" s="1" t="n"/>
      <c r="DB112" s="1" t="n"/>
      <c r="DC112" s="1" t="n"/>
      <c r="DD112" s="1" t="n"/>
      <c r="DE112" s="1" t="n"/>
      <c r="DF112" s="1" t="n"/>
      <c r="DG112" s="1" t="n"/>
      <c r="DH112" s="1" t="n"/>
      <c r="DI112" s="1" t="n"/>
      <c r="DJ112" s="1" t="n"/>
      <c r="DK112" s="1" t="n"/>
      <c r="DL112" s="1" t="n"/>
      <c r="DM112" s="1" t="n"/>
      <c r="DN112" s="1" t="n"/>
      <c r="DO112" s="1" t="n"/>
      <c r="DP112" s="1" t="n"/>
      <c r="DQ112" s="1" t="n"/>
      <c r="DR112" s="1" t="n"/>
      <c r="DS112" s="1" t="n"/>
    </row>
    <row r="113">
      <c r="A113" s="4671" t="n"/>
      <c r="B113" s="4671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41" t="n"/>
      <c r="AC113" s="3" t="n"/>
      <c r="AD113" s="3" t="n"/>
      <c r="AE113" s="3" t="n"/>
      <c r="AF113" s="3" t="n"/>
      <c r="AG113" s="3" t="n"/>
      <c r="AH113" s="3" t="n"/>
      <c r="AI113" s="41" t="n"/>
      <c r="AJ113" s="41" t="n"/>
      <c r="AK113" s="41" t="n"/>
      <c r="AL113" s="41" t="n"/>
      <c r="AM113" s="41" t="n"/>
      <c r="AN113" s="1173" t="n"/>
      <c r="AO113" s="2" t="n"/>
      <c r="AP113" s="1173" t="n"/>
      <c r="AQ113" s="2" t="n"/>
      <c r="AR113" s="2" t="n"/>
      <c r="AS113" s="2" t="n"/>
      <c r="AT113" s="2" t="n"/>
      <c r="AU113" s="2" t="n"/>
      <c r="AV113" s="2" t="n"/>
      <c r="AW113" s="2" t="n"/>
      <c r="AX113" s="267" t="n"/>
      <c r="AY113" s="267" t="n"/>
      <c r="AZ113" s="267" t="n"/>
      <c r="BA113" s="267" t="n"/>
      <c r="BB113" s="296" t="n"/>
      <c r="BC113" s="296" t="n"/>
      <c r="BD113" s="296" t="n"/>
      <c r="BE113" s="296" t="n"/>
      <c r="BF113" s="296" t="n"/>
      <c r="BG113" s="296" t="n"/>
      <c r="BH113" s="296" t="n"/>
      <c r="BI113" s="296" t="n"/>
      <c r="BJ113" s="296" t="n"/>
      <c r="BK113" s="283" t="n"/>
      <c r="BL113" s="283" t="n"/>
      <c r="BM113" s="283" t="n"/>
      <c r="BN113" s="283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  <c r="CN113" s="1" t="n"/>
      <c r="CO113" s="1" t="n"/>
      <c r="CP113" s="1" t="n"/>
      <c r="CQ113" s="1" t="n"/>
      <c r="CR113" s="1" t="n"/>
      <c r="CS113" s="1" t="n"/>
      <c r="CT113" s="1" t="n"/>
      <c r="CU113" s="1" t="n"/>
      <c r="CV113" s="1" t="n"/>
      <c r="CW113" s="1" t="n"/>
      <c r="CX113" s="1" t="n"/>
      <c r="CY113" s="1" t="n"/>
      <c r="CZ113" s="1" t="n"/>
      <c r="DA113" s="1" t="n"/>
      <c r="DB113" s="1" t="n"/>
      <c r="DC113" s="1" t="n"/>
      <c r="DD113" s="1" t="n"/>
      <c r="DE113" s="1" t="n"/>
      <c r="DF113" s="1" t="n"/>
      <c r="DG113" s="1" t="n"/>
      <c r="DH113" s="1" t="n"/>
      <c r="DI113" s="1" t="n"/>
      <c r="DJ113" s="1" t="n"/>
      <c r="DK113" s="1" t="n"/>
      <c r="DL113" s="1" t="n"/>
      <c r="DM113" s="1" t="n"/>
      <c r="DN113" s="1" t="n"/>
      <c r="DO113" s="1" t="n"/>
      <c r="DP113" s="1" t="n"/>
      <c r="DQ113" s="1" t="n"/>
      <c r="DR113" s="1" t="n"/>
      <c r="DS113" s="1" t="n"/>
    </row>
    <row r="114">
      <c r="A114" s="4671" t="n"/>
      <c r="B114" s="4671" t="n"/>
      <c r="C114" s="273" t="n"/>
      <c r="D114" s="273" t="n"/>
      <c r="E114" s="273" t="n"/>
      <c r="F114" s="273" t="n"/>
      <c r="G114" s="277" t="inlineStr">
        <is>
          <t>20___</t>
        </is>
      </c>
      <c r="H114" s="278" t="n"/>
      <c r="I114" s="41" t="n"/>
      <c r="J114" s="41" t="n"/>
      <c r="K114" s="279" t="n"/>
      <c r="L114" s="274" t="n"/>
      <c r="M114" s="274" t="n"/>
      <c r="N114" s="274" t="n"/>
      <c r="O114" s="274" t="n"/>
      <c r="P114" s="274" t="n"/>
      <c r="Q114" s="274" t="n"/>
      <c r="R114" s="274" t="n"/>
      <c r="S114" s="274" t="n"/>
      <c r="T114" s="274" t="n"/>
      <c r="U114" s="274" t="n"/>
      <c r="V114" s="274" t="n"/>
      <c r="W114" s="274" t="n"/>
      <c r="X114" s="274" t="n"/>
      <c r="Y114" s="274" t="n"/>
      <c r="Z114" s="274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1173" t="n"/>
      <c r="AO114" s="1173" t="n"/>
      <c r="AP114" s="1173" t="n"/>
      <c r="AQ114" s="1173" t="n"/>
      <c r="AR114" s="1173" t="n"/>
      <c r="AS114" s="1173" t="n"/>
      <c r="AT114" s="1173" t="n"/>
      <c r="AU114" s="1173" t="n"/>
      <c r="AV114" s="1173" t="n"/>
      <c r="AW114" s="1173" t="n"/>
      <c r="AX114" s="267" t="n"/>
      <c r="AY114" s="267" t="n"/>
      <c r="AZ114" s="267" t="n"/>
      <c r="BA114" s="267" t="n"/>
      <c r="BB114" s="296" t="n"/>
      <c r="BC114" s="296" t="n"/>
      <c r="BD114" s="296" t="n"/>
      <c r="BE114" s="296" t="n"/>
      <c r="BF114" s="296" t="n"/>
      <c r="BG114" s="296" t="n"/>
      <c r="BH114" s="296" t="n"/>
      <c r="BI114" s="296" t="n"/>
      <c r="BJ114" s="296" t="n"/>
      <c r="BK114" s="283" t="n"/>
      <c r="BL114" s="283" t="n"/>
      <c r="BM114" s="283" t="n"/>
      <c r="BN114" s="283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  <c r="CP114" s="1" t="n"/>
      <c r="CQ114" s="1" t="n"/>
      <c r="CR114" s="1" t="n"/>
      <c r="CS114" s="1" t="n"/>
      <c r="CT114" s="1" t="n"/>
      <c r="CU114" s="1" t="n"/>
      <c r="CV114" s="1" t="n"/>
      <c r="CW114" s="1" t="n"/>
      <c r="CX114" s="1" t="n"/>
      <c r="CY114" s="1" t="n"/>
      <c r="CZ114" s="1" t="n"/>
      <c r="DA114" s="1" t="n"/>
      <c r="DB114" s="1" t="n"/>
      <c r="DC114" s="1" t="n"/>
      <c r="DD114" s="1" t="n"/>
      <c r="DE114" s="1" t="n"/>
      <c r="DF114" s="1" t="n"/>
      <c r="DG114" s="1" t="n"/>
      <c r="DH114" s="1" t="n"/>
      <c r="DI114" s="1" t="n"/>
      <c r="DJ114" s="1" t="n"/>
      <c r="DK114" s="1" t="n"/>
      <c r="DL114" s="1" t="n"/>
      <c r="DM114" s="1" t="n"/>
      <c r="DN114" s="1" t="n"/>
      <c r="DO114" s="1" t="n"/>
      <c r="DP114" s="1" t="n"/>
      <c r="DQ114" s="1" t="n"/>
      <c r="DR114" s="1" t="n"/>
      <c r="DS114" s="1" t="n"/>
    </row>
    <row r="115">
      <c r="A115" s="4671" t="n"/>
      <c r="B115" s="4671" t="n"/>
      <c r="C115" s="41" t="n"/>
      <c r="D115" s="41" t="n"/>
      <c r="E115" s="41" t="n"/>
      <c r="F115" s="41" t="n"/>
      <c r="G115" s="41" t="n"/>
      <c r="H115" s="41" t="n"/>
      <c r="I115" s="41" t="n"/>
      <c r="J115" s="41" t="n"/>
      <c r="K115" s="41" t="n"/>
      <c r="L115" s="41" t="n"/>
      <c r="M115" s="41" t="n"/>
      <c r="N115" s="41" t="n"/>
      <c r="O115" s="41" t="n"/>
      <c r="P115" s="41" t="n"/>
      <c r="Q115" s="41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1173" t="n"/>
      <c r="AO115" s="1173" t="n"/>
      <c r="AP115" s="1173" t="n"/>
      <c r="AQ115" s="1173" t="n"/>
      <c r="AR115" s="1173" t="n"/>
      <c r="AS115" s="1173" t="n"/>
      <c r="AT115" s="1173" t="n"/>
      <c r="AU115" s="1173" t="n"/>
      <c r="AV115" s="1173" t="n"/>
      <c r="AW115" s="1173" t="n"/>
      <c r="AX115" s="267" t="n"/>
      <c r="AY115" s="267" t="n"/>
      <c r="AZ115" s="267" t="n"/>
      <c r="BA115" s="267" t="n"/>
      <c r="BB115" s="296" t="n"/>
      <c r="BC115" s="296" t="n"/>
      <c r="BD115" s="296" t="n"/>
      <c r="BE115" s="296" t="n"/>
      <c r="BF115" s="296" t="n"/>
      <c r="BG115" s="296" t="n"/>
      <c r="BH115" s="296" t="n"/>
      <c r="BI115" s="296" t="n"/>
      <c r="BJ115" s="296" t="n"/>
      <c r="BK115" s="283" t="n"/>
      <c r="BL115" s="283" t="n"/>
      <c r="BM115" s="283" t="n"/>
      <c r="BN115" s="283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  <c r="CN115" s="1" t="n"/>
      <c r="CO115" s="1" t="n"/>
      <c r="CP115" s="1" t="n"/>
      <c r="CQ115" s="1" t="n"/>
      <c r="CR115" s="1" t="n"/>
      <c r="CS115" s="1" t="n"/>
      <c r="CT115" s="1" t="n"/>
      <c r="CU115" s="1" t="n"/>
      <c r="CV115" s="1" t="n"/>
      <c r="CW115" s="1" t="n"/>
      <c r="CX115" s="1" t="n"/>
      <c r="CY115" s="1" t="n"/>
      <c r="CZ115" s="1" t="n"/>
      <c r="DA115" s="1" t="n"/>
      <c r="DB115" s="1" t="n"/>
      <c r="DC115" s="1" t="n"/>
      <c r="DD115" s="1" t="n"/>
      <c r="DE115" s="1" t="n"/>
      <c r="DF115" s="1" t="n"/>
      <c r="DG115" s="1" t="n"/>
      <c r="DH115" s="1" t="n"/>
      <c r="DI115" s="1" t="n"/>
      <c r="DJ115" s="1" t="n"/>
      <c r="DK115" s="1" t="n"/>
      <c r="DL115" s="1" t="n"/>
      <c r="DM115" s="1" t="n"/>
      <c r="DN115" s="1" t="n"/>
      <c r="DO115" s="1" t="n"/>
      <c r="DP115" s="1" t="n"/>
      <c r="DQ115" s="1" t="n"/>
      <c r="DR115" s="1" t="n"/>
      <c r="DS115" s="1" t="n"/>
    </row>
    <row r="116">
      <c r="A116" s="4671" t="n"/>
      <c r="B116" s="4671" t="n"/>
      <c r="C116" s="282" t="inlineStr">
        <is>
          <t xml:space="preserve">Декан лесохозяйственного факультета                                  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1173" t="n"/>
      <c r="AO116" s="1173" t="n"/>
      <c r="AP116" s="1173" t="n"/>
      <c r="AQ116" s="1173" t="n"/>
      <c r="AR116" s="1173" t="n"/>
      <c r="AS116" s="1173" t="n"/>
      <c r="AT116" s="1173" t="n"/>
      <c r="AU116" s="1173" t="n"/>
      <c r="AV116" s="1173" t="n"/>
      <c r="AW116" s="2" t="n"/>
      <c r="AX116" s="267" t="n"/>
      <c r="AY116" s="267" t="n"/>
      <c r="AZ116" s="267" t="n"/>
      <c r="BA116" s="267" t="n"/>
      <c r="BB116" s="296" t="n"/>
      <c r="BC116" s="296" t="n"/>
      <c r="BD116" s="296" t="n"/>
      <c r="BE116" s="296" t="n"/>
      <c r="BF116" s="296" t="n"/>
      <c r="BG116" s="296" t="n"/>
      <c r="BH116" s="296" t="n"/>
      <c r="BI116" s="296" t="n"/>
      <c r="BJ116" s="296" t="n"/>
      <c r="BK116" s="283" t="n"/>
      <c r="BL116" s="283" t="n"/>
      <c r="BM116" s="283" t="n"/>
      <c r="BN116" s="283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  <c r="CN116" s="1" t="n"/>
      <c r="CO116" s="1" t="n"/>
      <c r="CP116" s="1" t="n"/>
      <c r="CQ116" s="1" t="n"/>
      <c r="CR116" s="1" t="n"/>
      <c r="CS116" s="1" t="n"/>
      <c r="CT116" s="1" t="n"/>
      <c r="CU116" s="1" t="n"/>
      <c r="CV116" s="1" t="n"/>
      <c r="CW116" s="1" t="n"/>
      <c r="CX116" s="1" t="n"/>
      <c r="CY116" s="1" t="n"/>
      <c r="CZ116" s="1" t="n"/>
      <c r="DA116" s="1" t="n"/>
      <c r="DB116" s="1" t="n"/>
      <c r="DC116" s="1" t="n"/>
      <c r="DD116" s="1" t="n"/>
      <c r="DE116" s="1" t="n"/>
      <c r="DF116" s="1" t="n"/>
      <c r="DG116" s="1" t="n"/>
      <c r="DH116" s="1" t="n"/>
      <c r="DI116" s="1" t="n"/>
      <c r="DJ116" s="1" t="n"/>
      <c r="DK116" s="1" t="n"/>
      <c r="DL116" s="1" t="n"/>
      <c r="DM116" s="1" t="n"/>
      <c r="DN116" s="1" t="n"/>
      <c r="DO116" s="1" t="n"/>
      <c r="DP116" s="1" t="n"/>
      <c r="DQ116" s="1" t="n"/>
      <c r="DR116" s="1" t="n"/>
      <c r="DS116" s="1" t="n"/>
    </row>
    <row r="117">
      <c r="A117" s="1211" t="n"/>
      <c r="B117" s="121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3" t="n"/>
      <c r="Y117" s="3" t="n"/>
      <c r="Z117" s="3" t="n"/>
      <c r="AA117" s="3" t="n"/>
      <c r="AB117" s="273" t="n"/>
      <c r="AC117" s="273" t="n"/>
      <c r="AD117" s="273" t="n"/>
      <c r="AE117" s="273" t="n"/>
      <c r="AF117" s="273" t="n"/>
      <c r="AG117" s="273" t="n"/>
      <c r="AH117" s="272" t="n"/>
      <c r="AI117" s="272" t="n"/>
      <c r="AJ117" s="41" t="n"/>
      <c r="AK117" s="41" t="n"/>
      <c r="AL117" s="41" t="n"/>
      <c r="AM117" s="41" t="n"/>
      <c r="AN117" s="2" t="n"/>
      <c r="AO117" s="1173" t="n"/>
      <c r="AP117" s="1173" t="inlineStr">
        <is>
          <t>Н.Т.Юшкевич</t>
        </is>
      </c>
      <c r="AQ117" s="2" t="n"/>
      <c r="AR117" s="2" t="n"/>
      <c r="AS117" s="2" t="n"/>
      <c r="AT117" s="2" t="n"/>
      <c r="AU117" s="2" t="n"/>
      <c r="AV117" s="2" t="n"/>
      <c r="AW117" s="2" t="n"/>
      <c r="AX117" s="267" t="n"/>
      <c r="AY117" s="266" t="n"/>
      <c r="AZ117" s="267" t="n"/>
      <c r="BA117" s="267" t="n"/>
      <c r="BB117" s="296" t="n"/>
      <c r="BC117" s="296" t="n"/>
      <c r="BD117" s="296" t="n"/>
      <c r="BE117" s="296" t="n"/>
      <c r="BF117" s="296" t="n"/>
      <c r="BG117" s="296" t="n"/>
      <c r="BH117" s="296" t="n"/>
      <c r="BI117" s="296" t="n"/>
      <c r="BJ117" s="296" t="n"/>
      <c r="BK117" s="283" t="n"/>
      <c r="BL117" s="283" t="n"/>
      <c r="BM117" s="283" t="n"/>
      <c r="BN117" s="283" t="n"/>
      <c r="BO117" s="1" t="n"/>
      <c r="BP117" s="1" t="n"/>
      <c r="BQ117" s="1" t="n"/>
      <c r="BR117" s="1" t="n"/>
      <c r="BS117" s="1" t="n"/>
      <c r="BT117" s="1" t="n"/>
      <c r="BU117" s="1" t="n"/>
      <c r="BV117" s="1" t="n"/>
      <c r="BW117" s="1" t="n"/>
      <c r="BX117" s="1" t="n"/>
      <c r="BY117" s="1" t="n"/>
      <c r="BZ117" s="1" t="n"/>
      <c r="CA117" s="1" t="n"/>
      <c r="CB117" s="1" t="n"/>
      <c r="CC117" s="1" t="n"/>
      <c r="CD117" s="1" t="n"/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  <c r="CN117" s="1" t="n"/>
      <c r="CO117" s="1" t="n"/>
      <c r="CP117" s="1" t="n"/>
      <c r="CQ117" s="1" t="n"/>
      <c r="CR117" s="1" t="n"/>
      <c r="CS117" s="1" t="n"/>
      <c r="CT117" s="1" t="n"/>
      <c r="CU117" s="1" t="n"/>
      <c r="CV117" s="1" t="n"/>
      <c r="CW117" s="1" t="n"/>
      <c r="CX117" s="1" t="n"/>
      <c r="CY117" s="1" t="n"/>
      <c r="CZ117" s="1" t="n"/>
      <c r="DA117" s="1" t="n"/>
      <c r="DB117" s="1" t="n"/>
      <c r="DC117" s="1" t="n"/>
      <c r="DD117" s="1" t="n"/>
      <c r="DE117" s="1" t="n"/>
      <c r="DF117" s="1" t="n"/>
      <c r="DG117" s="1" t="n"/>
      <c r="DH117" s="1" t="n"/>
      <c r="DI117" s="1" t="n"/>
      <c r="DJ117" s="1" t="n"/>
      <c r="DK117" s="1" t="n"/>
      <c r="DL117" s="1" t="n"/>
      <c r="DM117" s="1" t="n"/>
      <c r="DN117" s="1" t="n"/>
      <c r="DO117" s="1" t="n"/>
      <c r="DP117" s="1" t="n"/>
      <c r="DQ117" s="1" t="n"/>
      <c r="DR117" s="1" t="n"/>
      <c r="DS117" s="1" t="n"/>
    </row>
    <row r="118">
      <c r="A118" s="4671" t="n"/>
      <c r="B118" s="1211" t="n"/>
      <c r="C118" s="273" t="n"/>
      <c r="D118" s="273" t="n"/>
      <c r="E118" s="273" t="n"/>
      <c r="F118" s="273" t="n"/>
      <c r="G118" s="277" t="inlineStr">
        <is>
          <t>20___</t>
        </is>
      </c>
      <c r="H118" s="278" t="n"/>
      <c r="I118" s="41" t="n"/>
      <c r="J118" s="41" t="n"/>
      <c r="K118" s="279" t="n"/>
      <c r="L118" s="274" t="n"/>
      <c r="M118" s="274" t="n"/>
      <c r="N118" s="274" t="n"/>
      <c r="O118" s="274" t="n"/>
      <c r="P118" s="274" t="n"/>
      <c r="Q118" s="274" t="n"/>
      <c r="R118" s="274" t="n"/>
      <c r="S118" s="274" t="n"/>
      <c r="T118" s="274" t="n"/>
      <c r="U118" s="274" t="n"/>
      <c r="V118" s="274" t="n"/>
      <c r="W118" s="274" t="n"/>
      <c r="X118" s="274" t="n"/>
      <c r="Y118" s="274" t="n"/>
      <c r="Z118" s="274" t="n"/>
      <c r="AA118" s="3" t="n"/>
      <c r="AB118" s="3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1173" t="n"/>
      <c r="AO118" s="1173" t="n"/>
      <c r="AP118" s="1173" t="n"/>
      <c r="AQ118" s="1173" t="n"/>
      <c r="AR118" s="1173" t="n"/>
      <c r="AS118" s="1173" t="n"/>
      <c r="AT118" s="1173" t="n"/>
      <c r="AU118" s="1173" t="n"/>
      <c r="AV118" s="1173" t="n"/>
      <c r="AW118" s="1173" t="n"/>
      <c r="AX118" s="267" t="n"/>
      <c r="AY118" s="267" t="n"/>
      <c r="AZ118" s="267" t="n"/>
      <c r="BA118" s="267" t="n"/>
      <c r="BB118" s="296" t="n"/>
      <c r="BC118" s="296" t="n"/>
      <c r="BD118" s="296" t="n"/>
      <c r="BE118" s="296" t="n"/>
      <c r="BF118" s="296" t="n"/>
      <c r="BG118" s="296" t="n"/>
      <c r="BH118" s="296" t="n"/>
      <c r="BI118" s="296" t="n"/>
      <c r="BJ118" s="296" t="n"/>
      <c r="BK118" s="283" t="n"/>
      <c r="BL118" s="283" t="n"/>
      <c r="BM118" s="283" t="n"/>
      <c r="BN118" s="283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  <c r="CN118" s="1" t="n"/>
      <c r="CO118" s="1" t="n"/>
      <c r="CP118" s="1" t="n"/>
      <c r="CQ118" s="1" t="n"/>
      <c r="CR118" s="1" t="n"/>
      <c r="CS118" s="1" t="n"/>
      <c r="CT118" s="1" t="n"/>
      <c r="CU118" s="1" t="n"/>
      <c r="CV118" s="1" t="n"/>
      <c r="CW118" s="1" t="n"/>
      <c r="CX118" s="1" t="n"/>
      <c r="CY118" s="1" t="n"/>
      <c r="CZ118" s="1" t="n"/>
      <c r="DA118" s="1" t="n"/>
      <c r="DB118" s="1" t="n"/>
      <c r="DC118" s="1" t="n"/>
      <c r="DD118" s="1" t="n"/>
      <c r="DE118" s="1" t="n"/>
      <c r="DF118" s="1" t="n"/>
      <c r="DG118" s="1" t="n"/>
      <c r="DH118" s="1" t="n"/>
      <c r="DI118" s="1" t="n"/>
      <c r="DJ118" s="1" t="n"/>
      <c r="DK118" s="1" t="n"/>
      <c r="DL118" s="1" t="n"/>
      <c r="DM118" s="1" t="n"/>
      <c r="DN118" s="1" t="n"/>
      <c r="DO118" s="1" t="n"/>
      <c r="DP118" s="1" t="n"/>
      <c r="DQ118" s="1" t="n"/>
      <c r="DR118" s="1" t="n"/>
      <c r="DS118" s="1" t="n"/>
    </row>
    <row r="119">
      <c r="A119" s="4671" t="n"/>
      <c r="B119" s="1211" t="n"/>
      <c r="C119" s="41" t="n"/>
      <c r="D119" s="41" t="n"/>
      <c r="E119" s="41" t="n"/>
      <c r="F119" s="41" t="n"/>
      <c r="G119" s="41" t="n"/>
      <c r="H119" s="41" t="n"/>
      <c r="I119" s="41" t="n"/>
      <c r="J119" s="41" t="n"/>
      <c r="K119" s="41" t="n"/>
      <c r="L119" s="41" t="n"/>
      <c r="M119" s="41" t="n"/>
      <c r="N119" s="41" t="n"/>
      <c r="O119" s="41" t="n"/>
      <c r="P119" s="41" t="n"/>
      <c r="Q119" s="41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1173" t="n"/>
      <c r="AO119" s="1173" t="n"/>
      <c r="AP119" s="1173" t="n"/>
      <c r="AQ119" s="1173" t="n"/>
      <c r="AR119" s="1173" t="n"/>
      <c r="AS119" s="1173" t="n"/>
      <c r="AT119" s="1173" t="n"/>
      <c r="AU119" s="1173" t="n"/>
      <c r="AV119" s="1173" t="n"/>
      <c r="AW119" s="1173" t="n"/>
      <c r="AX119" s="267" t="n"/>
      <c r="AY119" s="267" t="n"/>
      <c r="AZ119" s="267" t="n"/>
      <c r="BA119" s="267" t="n"/>
      <c r="BB119" s="296" t="n"/>
      <c r="BC119" s="296" t="n"/>
      <c r="BD119" s="296" t="n"/>
      <c r="BE119" s="296" t="n"/>
      <c r="BF119" s="296" t="n"/>
      <c r="BG119" s="296" t="n"/>
      <c r="BH119" s="296" t="n"/>
      <c r="BI119" s="296" t="n"/>
      <c r="BJ119" s="296" t="n"/>
      <c r="BK119" s="283" t="n"/>
      <c r="BL119" s="283" t="n"/>
      <c r="BM119" s="283" t="n"/>
      <c r="BN119" s="283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  <c r="CN119" s="1" t="n"/>
      <c r="CO119" s="1" t="n"/>
      <c r="CP119" s="1" t="n"/>
      <c r="CQ119" s="1" t="n"/>
      <c r="CR119" s="1" t="n"/>
      <c r="CS119" s="1" t="n"/>
      <c r="CT119" s="1" t="n"/>
      <c r="CU119" s="1" t="n"/>
      <c r="CV119" s="1" t="n"/>
      <c r="CW119" s="1" t="n"/>
      <c r="CX119" s="1" t="n"/>
      <c r="CY119" s="1" t="n"/>
      <c r="CZ119" s="1" t="n"/>
      <c r="DA119" s="1" t="n"/>
      <c r="DB119" s="1" t="n"/>
      <c r="DC119" s="1" t="n"/>
      <c r="DD119" s="1" t="n"/>
      <c r="DE119" s="1" t="n"/>
      <c r="DF119" s="1" t="n"/>
      <c r="DG119" s="1" t="n"/>
      <c r="DH119" s="1" t="n"/>
      <c r="DI119" s="1" t="n"/>
      <c r="DJ119" s="1" t="n"/>
      <c r="DK119" s="1" t="n"/>
      <c r="DL119" s="1" t="n"/>
      <c r="DM119" s="1" t="n"/>
      <c r="DN119" s="1" t="n"/>
      <c r="DO119" s="1" t="n"/>
      <c r="DP119" s="1" t="n"/>
      <c r="DQ119" s="1" t="n"/>
      <c r="DR119" s="1" t="n"/>
      <c r="DS119" s="1" t="n"/>
    </row>
    <row r="120">
      <c r="A120" s="4671" t="n"/>
      <c r="B120" s="4671" t="n"/>
      <c r="C120" s="3" t="n"/>
      <c r="D120" s="2" t="n"/>
      <c r="E120" s="2" t="n"/>
      <c r="F120" s="2" t="n"/>
      <c r="G120" s="2" t="n"/>
      <c r="H120" s="2" t="n"/>
      <c r="I120" s="2" t="n"/>
      <c r="J120" s="2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41" t="n"/>
      <c r="AC120" s="3" t="n"/>
      <c r="AD120" s="3" t="n"/>
      <c r="AE120" s="3" t="n"/>
      <c r="AF120" s="3" t="n"/>
      <c r="AG120" s="3" t="n"/>
      <c r="AH120" s="3" t="n"/>
      <c r="AI120" s="41" t="n"/>
      <c r="AJ120" s="41" t="n"/>
      <c r="AK120" s="41" t="n"/>
      <c r="AL120" s="41" t="n"/>
      <c r="AM120" s="41" t="n"/>
      <c r="AN120" s="1173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67" t="n"/>
      <c r="AY120" s="266" t="n"/>
      <c r="AZ120" s="267" t="n"/>
      <c r="BA120" s="267" t="n"/>
      <c r="BB120" s="296" t="n"/>
      <c r="BC120" s="296" t="n"/>
      <c r="BD120" s="296" t="n"/>
      <c r="BE120" s="296" t="n"/>
      <c r="BF120" s="296" t="n"/>
      <c r="BG120" s="296" t="n"/>
      <c r="BH120" s="296" t="n"/>
      <c r="BI120" s="296" t="n"/>
      <c r="BJ120" s="296" t="n"/>
      <c r="BK120" s="283" t="n"/>
      <c r="BL120" s="283" t="n"/>
      <c r="BM120" s="283" t="n"/>
      <c r="BN120" s="283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  <c r="CN120" s="1" t="n"/>
      <c r="CO120" s="1" t="n"/>
      <c r="CP120" s="1" t="n"/>
      <c r="CQ120" s="1" t="n"/>
      <c r="CR120" s="1" t="n"/>
      <c r="CS120" s="1" t="n"/>
      <c r="CT120" s="1" t="n"/>
      <c r="CU120" s="1" t="n"/>
      <c r="CV120" s="1" t="n"/>
      <c r="CW120" s="1" t="n"/>
      <c r="CX120" s="1" t="n"/>
      <c r="CY120" s="1" t="n"/>
      <c r="CZ120" s="1" t="n"/>
      <c r="DA120" s="1" t="n"/>
      <c r="DB120" s="1" t="n"/>
      <c r="DC120" s="1" t="n"/>
      <c r="DD120" s="1" t="n"/>
      <c r="DE120" s="1" t="n"/>
      <c r="DF120" s="1" t="n"/>
      <c r="DG120" s="1" t="n"/>
      <c r="DH120" s="1" t="n"/>
      <c r="DI120" s="1" t="n"/>
      <c r="DJ120" s="1" t="n"/>
      <c r="DK120" s="1" t="n"/>
      <c r="DL120" s="1" t="n"/>
      <c r="DM120" s="1" t="n"/>
      <c r="DN120" s="1" t="n"/>
      <c r="DO120" s="1" t="n"/>
      <c r="DP120" s="1" t="n"/>
      <c r="DQ120" s="1" t="n"/>
      <c r="DR120" s="1" t="n"/>
      <c r="DS120" s="1" t="n"/>
    </row>
    <row r="121">
      <c r="A121" s="4671" t="n"/>
      <c r="B121" s="4671" t="n"/>
      <c r="C121" s="41" t="n"/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1173" t="n"/>
      <c r="AO121" s="1173" t="n"/>
      <c r="AP121" s="1173" t="n"/>
      <c r="AQ121" s="1173" t="n"/>
      <c r="AR121" s="1173" t="n"/>
      <c r="AS121" s="1173" t="n"/>
      <c r="AT121" s="1173" t="n"/>
      <c r="AU121" s="1173" t="n"/>
      <c r="AV121" s="1173" t="n"/>
      <c r="AW121" s="1173" t="n"/>
      <c r="AX121" s="267" t="n"/>
      <c r="AY121" s="266" t="n"/>
      <c r="AZ121" s="296" t="n"/>
      <c r="BA121" s="296" t="n"/>
      <c r="BB121" s="296" t="n"/>
      <c r="BC121" s="296" t="n"/>
      <c r="BD121" s="296" t="n"/>
      <c r="BE121" s="296" t="n"/>
      <c r="BF121" s="296" t="n"/>
      <c r="BG121" s="296" t="n"/>
      <c r="BH121" s="296" t="n"/>
      <c r="BI121" s="296" t="n"/>
      <c r="BJ121" s="296" t="n"/>
      <c r="BK121" s="283" t="n"/>
      <c r="BL121" s="283" t="n"/>
      <c r="BM121" s="283" t="n"/>
      <c r="BN121" s="283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  <c r="CN121" s="1" t="n"/>
      <c r="CO121" s="1" t="n"/>
      <c r="CP121" s="1" t="n"/>
      <c r="CQ121" s="1" t="n"/>
      <c r="CR121" s="1" t="n"/>
      <c r="CS121" s="1" t="n"/>
      <c r="CT121" s="1" t="n"/>
      <c r="CU121" s="1" t="n"/>
      <c r="CV121" s="1" t="n"/>
      <c r="CW121" s="1" t="n"/>
      <c r="CX121" s="1" t="n"/>
      <c r="CY121" s="1" t="n"/>
      <c r="CZ121" s="1" t="n"/>
      <c r="DA121" s="1" t="n"/>
      <c r="DB121" s="1" t="n"/>
      <c r="DC121" s="1" t="n"/>
      <c r="DD121" s="1" t="n"/>
      <c r="DE121" s="1" t="n"/>
      <c r="DF121" s="1" t="n"/>
      <c r="DG121" s="1" t="n"/>
      <c r="DH121" s="1" t="n"/>
      <c r="DI121" s="1" t="n"/>
      <c r="DJ121" s="1" t="n"/>
      <c r="DK121" s="1" t="n"/>
      <c r="DL121" s="1" t="n"/>
      <c r="DM121" s="1" t="n"/>
      <c r="DN121" s="1" t="n"/>
      <c r="DO121" s="1" t="n"/>
      <c r="DP121" s="1" t="n"/>
      <c r="DQ121" s="1" t="n"/>
      <c r="DR121" s="1" t="n"/>
      <c r="DS121" s="1" t="n"/>
    </row>
    <row r="122">
      <c r="A122" s="4671" t="n"/>
      <c r="B122" s="4671" t="n"/>
      <c r="C122" s="281" t="inlineStr">
        <is>
          <t>Рекомендован к утверждению научно-методическим советом БГТУ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1173" t="n"/>
      <c r="AO122" s="1173" t="n"/>
      <c r="AP122" s="1173" t="n"/>
      <c r="AQ122" s="1173" t="n"/>
      <c r="AR122" s="1173" t="n"/>
      <c r="AS122" s="1173" t="n"/>
      <c r="AT122" s="1173" t="n"/>
      <c r="AU122" s="1173" t="n"/>
      <c r="AV122" s="1173" t="n"/>
      <c r="AW122" s="1173" t="n"/>
      <c r="AX122" s="267" t="n"/>
      <c r="AY122" s="267" t="n"/>
      <c r="AZ122" s="267" t="n"/>
      <c r="BA122" s="267" t="n"/>
      <c r="BB122" s="296" t="n"/>
      <c r="BC122" s="296" t="n"/>
      <c r="BD122" s="296" t="n"/>
      <c r="BE122" s="296" t="n"/>
      <c r="BF122" s="296" t="n"/>
      <c r="BG122" s="296" t="n"/>
      <c r="BH122" s="296" t="n"/>
      <c r="BI122" s="296" t="n"/>
      <c r="BJ122" s="296" t="n"/>
      <c r="BK122" s="283" t="n"/>
      <c r="BL122" s="283" t="n"/>
      <c r="BM122" s="283" t="n"/>
      <c r="BN122" s="283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  <c r="CN122" s="1" t="n"/>
      <c r="CO122" s="1" t="n"/>
      <c r="CP122" s="1" t="n"/>
      <c r="CQ122" s="1" t="n"/>
      <c r="CR122" s="1" t="n"/>
      <c r="CS122" s="1" t="n"/>
      <c r="CT122" s="1" t="n"/>
      <c r="CU122" s="1" t="n"/>
      <c r="CV122" s="1" t="n"/>
      <c r="CW122" s="1" t="n"/>
      <c r="CX122" s="1" t="n"/>
      <c r="CY122" s="1" t="n"/>
      <c r="CZ122" s="1" t="n"/>
      <c r="DA122" s="1" t="n"/>
      <c r="DB122" s="1" t="n"/>
      <c r="DC122" s="1" t="n"/>
      <c r="DD122" s="1" t="n"/>
      <c r="DE122" s="1" t="n"/>
      <c r="DF122" s="1" t="n"/>
      <c r="DG122" s="1" t="n"/>
      <c r="DH122" s="1" t="n"/>
      <c r="DI122" s="1" t="n"/>
      <c r="DJ122" s="1" t="n"/>
      <c r="DK122" s="1" t="n"/>
      <c r="DL122" s="1" t="n"/>
      <c r="DM122" s="1" t="n"/>
      <c r="DN122" s="1" t="n"/>
      <c r="DO122" s="1" t="n"/>
      <c r="DP122" s="1" t="n"/>
      <c r="DQ122" s="1" t="n"/>
      <c r="DR122" s="1" t="n"/>
      <c r="DS122" s="1" t="n"/>
    </row>
    <row r="123">
      <c r="A123" s="4671" t="n"/>
      <c r="B123" s="4671" t="n"/>
      <c r="C123" s="282" t="inlineStr">
        <is>
          <t>Протокол № 6 от 28.04.2023</t>
        </is>
      </c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1173" t="n"/>
      <c r="AO123" s="1173" t="n"/>
      <c r="AP123" s="1173" t="n"/>
      <c r="AQ123" s="1173" t="n"/>
      <c r="AR123" s="1173" t="n"/>
      <c r="AS123" s="1173" t="n"/>
      <c r="AT123" s="1173" t="n"/>
      <c r="AU123" s="1173" t="n"/>
      <c r="AV123" s="1173" t="n"/>
      <c r="AW123" s="1173" t="n"/>
      <c r="AX123" s="267" t="n"/>
      <c r="AY123" s="266" t="n"/>
      <c r="AZ123" s="267" t="n"/>
      <c r="BA123" s="267" t="n"/>
      <c r="BB123" s="296" t="n"/>
      <c r="BC123" s="296" t="n"/>
      <c r="BD123" s="296" t="n"/>
      <c r="BE123" s="296" t="n"/>
      <c r="BF123" s="296" t="n"/>
      <c r="BG123" s="296" t="n"/>
      <c r="BH123" s="296" t="n"/>
      <c r="BI123" s="296" t="n"/>
      <c r="BJ123" s="296" t="n"/>
      <c r="BK123" s="283" t="n"/>
      <c r="BL123" s="283" t="n"/>
      <c r="BM123" s="283" t="n"/>
      <c r="BN123" s="283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  <c r="CN123" s="1" t="n"/>
      <c r="CO123" s="1" t="n"/>
      <c r="CP123" s="1" t="n"/>
      <c r="CQ123" s="1" t="n"/>
      <c r="CR123" s="1" t="n"/>
      <c r="CS123" s="1" t="n"/>
      <c r="CT123" s="1" t="n"/>
      <c r="CU123" s="1" t="n"/>
      <c r="CV123" s="1" t="n"/>
      <c r="CW123" s="1" t="n"/>
      <c r="CX123" s="1" t="n"/>
      <c r="CY123" s="1" t="n"/>
      <c r="CZ123" s="1" t="n"/>
      <c r="DA123" s="1" t="n"/>
      <c r="DB123" s="1" t="n"/>
      <c r="DC123" s="1" t="n"/>
      <c r="DD123" s="1" t="n"/>
      <c r="DE123" s="1" t="n"/>
      <c r="DF123" s="1" t="n"/>
      <c r="DG123" s="1" t="n"/>
      <c r="DH123" s="1" t="n"/>
      <c r="DI123" s="1" t="n"/>
      <c r="DJ123" s="1" t="n"/>
      <c r="DK123" s="1" t="n"/>
      <c r="DL123" s="1" t="n"/>
      <c r="DM123" s="1" t="n"/>
      <c r="DN123" s="1" t="n"/>
      <c r="DO123" s="1" t="n"/>
      <c r="DP123" s="1" t="n"/>
      <c r="DQ123" s="1" t="n"/>
      <c r="DR123" s="1" t="n"/>
      <c r="DS123" s="1" t="n"/>
    </row>
    <row r="124">
      <c r="A124" s="1211" t="n"/>
      <c r="B124" s="1211" t="n"/>
      <c r="C124" s="1211" t="n"/>
      <c r="D124" s="1211" t="n"/>
      <c r="E124" s="1211" t="n"/>
      <c r="F124" s="1211" t="n"/>
      <c r="G124" s="1211" t="n"/>
      <c r="H124" s="1211" t="n"/>
      <c r="I124" s="1211" t="n"/>
      <c r="J124" s="1211" t="n"/>
      <c r="K124" s="1211" t="n"/>
      <c r="L124" s="1211" t="n"/>
      <c r="M124" s="1211" t="n"/>
      <c r="N124" s="1211" t="n"/>
      <c r="O124" s="1211" t="n"/>
      <c r="P124" s="1211" t="n"/>
      <c r="Q124" s="1211" t="n"/>
      <c r="R124" s="1211" t="n"/>
      <c r="S124" s="1211" t="n"/>
      <c r="T124" s="1211" t="n"/>
      <c r="U124" s="1211" t="n"/>
      <c r="V124" s="1211" t="n"/>
      <c r="W124" s="1211" t="n"/>
      <c r="X124" s="1211" t="n"/>
      <c r="Y124" s="1211" t="n"/>
      <c r="Z124" s="1211" t="n"/>
      <c r="AA124" s="1211" t="n"/>
      <c r="AB124" s="1211" t="n"/>
      <c r="AC124" s="296" t="n"/>
      <c r="AD124" s="296" t="n"/>
      <c r="AE124" s="296" t="n"/>
      <c r="AF124" s="296" t="n"/>
      <c r="AG124" s="296" t="n"/>
      <c r="AH124" s="296" t="n"/>
      <c r="AI124" s="267" t="n"/>
      <c r="AJ124" s="267" t="n"/>
      <c r="AK124" s="267" t="n"/>
      <c r="AL124" s="267" t="n"/>
      <c r="AM124" s="294" t="n"/>
      <c r="AN124" s="293" t="n"/>
      <c r="AO124" s="787" t="n"/>
      <c r="AP124" s="787" t="n"/>
      <c r="AQ124" s="293" t="n"/>
      <c r="AR124" s="6" t="n"/>
      <c r="AS124" s="6" t="n"/>
      <c r="AT124" s="6" t="n"/>
      <c r="AU124" s="6" t="n"/>
      <c r="AV124" s="6" t="n"/>
      <c r="AW124" s="6" t="n"/>
      <c r="AX124" s="267" t="n"/>
      <c r="AY124" s="266" t="n"/>
      <c r="AZ124" s="267" t="n"/>
      <c r="BA124" s="267" t="n"/>
      <c r="BB124" s="296" t="n"/>
      <c r="BC124" s="296" t="n"/>
      <c r="BD124" s="296" t="n"/>
      <c r="BE124" s="296" t="n"/>
      <c r="BF124" s="296" t="n"/>
      <c r="BG124" s="296" t="n"/>
      <c r="BH124" s="296" t="n"/>
      <c r="BI124" s="296" t="n"/>
      <c r="BJ124" s="296" t="n"/>
      <c r="BK124" s="283" t="n"/>
      <c r="BL124" s="283" t="n"/>
      <c r="BM124" s="283" t="n"/>
      <c r="BN124" s="283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  <c r="CN124" s="1" t="n"/>
      <c r="CO124" s="1" t="n"/>
      <c r="CP124" s="1" t="n"/>
      <c r="CQ124" s="1" t="n"/>
      <c r="CR124" s="1" t="n"/>
      <c r="CS124" s="1" t="n"/>
      <c r="CT124" s="1" t="n"/>
      <c r="CU124" s="1" t="n"/>
      <c r="CV124" s="1" t="n"/>
      <c r="CW124" s="1" t="n"/>
      <c r="CX124" s="1" t="n"/>
      <c r="CY124" s="1" t="n"/>
      <c r="CZ124" s="1" t="n"/>
      <c r="DA124" s="1" t="n"/>
      <c r="DB124" s="1" t="n"/>
      <c r="DC124" s="1" t="n"/>
      <c r="DD124" s="1" t="n"/>
      <c r="DE124" s="1" t="n"/>
      <c r="DF124" s="1" t="n"/>
      <c r="DG124" s="1" t="n"/>
      <c r="DH124" s="1" t="n"/>
      <c r="DI124" s="1" t="n"/>
      <c r="DJ124" s="1" t="n"/>
      <c r="DK124" s="1" t="n"/>
      <c r="DL124" s="1" t="n"/>
      <c r="DM124" s="1" t="n"/>
      <c r="DN124" s="1" t="n"/>
      <c r="DO124" s="1" t="n"/>
      <c r="DP124" s="1" t="n"/>
      <c r="DQ124" s="1" t="n"/>
      <c r="DR124" s="1" t="n"/>
      <c r="DS124" s="1" t="n"/>
    </row>
    <row r="125">
      <c r="A125" s="4671" t="n"/>
      <c r="B125" s="4671" t="n"/>
      <c r="C125" s="4671" t="n"/>
      <c r="D125" s="4671" t="n"/>
      <c r="E125" s="4671" t="n"/>
      <c r="F125" s="4671" t="n"/>
      <c r="G125" s="4671" t="n"/>
      <c r="H125" s="4671" t="n"/>
      <c r="I125" s="4671" t="n"/>
      <c r="J125" s="4671" t="n"/>
      <c r="K125" s="4671" t="n"/>
      <c r="L125" s="4671" t="n"/>
      <c r="M125" s="4671" t="n"/>
      <c r="N125" s="4671" t="n"/>
      <c r="O125" s="1211" t="n"/>
      <c r="P125" s="1211" t="n"/>
      <c r="Q125" s="1211" t="n"/>
      <c r="R125" s="1211" t="n"/>
      <c r="S125" s="1211" t="n"/>
      <c r="T125" s="1211" t="n"/>
      <c r="U125" s="1211" t="n"/>
      <c r="V125" s="1211" t="n"/>
      <c r="W125" s="1211" t="n"/>
      <c r="X125" s="1211" t="n"/>
      <c r="Y125" s="1211" t="n"/>
      <c r="Z125" s="1211" t="n"/>
      <c r="AA125" s="1211" t="n"/>
      <c r="AB125" s="1211" t="n"/>
      <c r="AC125" s="296" t="n"/>
      <c r="AD125" s="296" t="n"/>
      <c r="AE125" s="296" t="n"/>
      <c r="AF125" s="296" t="n"/>
      <c r="AG125" s="296" t="n"/>
      <c r="AH125" s="296" t="n"/>
      <c r="AI125" s="296" t="n"/>
      <c r="AJ125" s="296" t="n"/>
      <c r="AK125" s="296" t="n"/>
      <c r="AL125" s="296" t="n"/>
      <c r="AM125" s="296" t="n"/>
      <c r="AN125" s="787" t="n"/>
      <c r="AO125" s="787" t="n"/>
      <c r="AP125" s="787" t="n"/>
      <c r="AQ125" s="787" t="n"/>
      <c r="AR125" s="787" t="n"/>
      <c r="AS125" s="787" t="n"/>
      <c r="AT125" s="787" t="n"/>
      <c r="AU125" s="787" t="n"/>
      <c r="AV125" s="787" t="n"/>
      <c r="AW125" s="787" t="n"/>
      <c r="AX125" s="296" t="n"/>
      <c r="AY125" s="296" t="n"/>
      <c r="AZ125" s="267" t="n"/>
      <c r="BA125" s="267" t="n"/>
      <c r="BB125" s="296" t="n"/>
      <c r="BC125" s="296" t="n"/>
      <c r="BD125" s="296" t="n"/>
      <c r="BE125" s="296" t="n"/>
      <c r="BF125" s="296" t="n"/>
      <c r="BG125" s="296" t="n"/>
      <c r="BH125" s="296" t="n"/>
      <c r="BI125" s="296" t="n"/>
      <c r="BJ125" s="296" t="n"/>
      <c r="BK125" s="283" t="n"/>
      <c r="BL125" s="283" t="n"/>
      <c r="BM125" s="283" t="n"/>
      <c r="BN125" s="283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  <c r="BX125" s="1" t="n"/>
      <c r="BY125" s="1" t="n"/>
      <c r="BZ125" s="1" t="n"/>
      <c r="CA125" s="1" t="n"/>
      <c r="CB125" s="1" t="n"/>
      <c r="CC125" s="1" t="n"/>
      <c r="CD125" s="1" t="n"/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  <c r="CN125" s="1" t="n"/>
      <c r="CO125" s="1" t="n"/>
      <c r="CP125" s="1" t="n"/>
      <c r="CQ125" s="1" t="n"/>
      <c r="CR125" s="1" t="n"/>
      <c r="CS125" s="1" t="n"/>
      <c r="CT125" s="1" t="n"/>
      <c r="CU125" s="1" t="n"/>
      <c r="CV125" s="1" t="n"/>
      <c r="CW125" s="1" t="n"/>
      <c r="CX125" s="1" t="n"/>
      <c r="CY125" s="1" t="n"/>
      <c r="CZ125" s="1" t="n"/>
      <c r="DA125" s="1" t="n"/>
      <c r="DB125" s="1" t="n"/>
      <c r="DC125" s="1" t="n"/>
      <c r="DD125" s="1" t="n"/>
      <c r="DE125" s="1" t="n"/>
      <c r="DF125" s="1" t="n"/>
      <c r="DG125" s="1" t="n"/>
      <c r="DH125" s="1" t="n"/>
      <c r="DI125" s="1" t="n"/>
      <c r="DJ125" s="1" t="n"/>
      <c r="DK125" s="1" t="n"/>
      <c r="DL125" s="1" t="n"/>
      <c r="DM125" s="1" t="n"/>
      <c r="DN125" s="1" t="n"/>
      <c r="DO125" s="1" t="n"/>
      <c r="DP125" s="1" t="n"/>
      <c r="DQ125" s="1" t="n"/>
      <c r="DR125" s="1" t="n"/>
      <c r="DS125" s="1" t="n"/>
    </row>
    <row r="126">
      <c r="A126" s="4671" t="n"/>
      <c r="B126" s="4671" t="n"/>
      <c r="C126" s="4671" t="n"/>
      <c r="D126" s="4671" t="n"/>
      <c r="E126" s="4671" t="n"/>
      <c r="F126" s="4671" t="n"/>
      <c r="G126" s="4671" t="n"/>
      <c r="H126" s="4671" t="n"/>
      <c r="I126" s="4671" t="n"/>
      <c r="J126" s="4671" t="n"/>
      <c r="K126" s="4671" t="n"/>
      <c r="L126" s="4671" t="n"/>
      <c r="M126" s="4671" t="n"/>
      <c r="N126" s="4671" t="n"/>
      <c r="O126" s="1211" t="n"/>
      <c r="P126" s="1211" t="n"/>
      <c r="Q126" s="1211" t="n"/>
      <c r="R126" s="1211" t="n"/>
      <c r="S126" s="1211" t="n"/>
      <c r="T126" s="1211" t="n"/>
      <c r="U126" s="1211" t="n"/>
      <c r="V126" s="1211" t="n"/>
      <c r="W126" s="1211" t="n"/>
      <c r="X126" s="1211" t="n"/>
      <c r="Y126" s="1211" t="n"/>
      <c r="Z126" s="1211" t="n"/>
      <c r="AA126" s="1211" t="n"/>
      <c r="AB126" s="1211" t="n"/>
      <c r="AC126" s="296" t="n"/>
      <c r="AD126" s="296" t="n"/>
      <c r="AE126" s="296" t="n"/>
      <c r="AF126" s="296" t="n"/>
      <c r="AG126" s="296" t="n"/>
      <c r="AH126" s="296" t="n"/>
      <c r="AI126" s="296" t="n"/>
      <c r="AJ126" s="296" t="n"/>
      <c r="AK126" s="296" t="n"/>
      <c r="AL126" s="296" t="n"/>
      <c r="AM126" s="296" t="n"/>
      <c r="AN126" s="787" t="n"/>
      <c r="AO126" s="787" t="n"/>
      <c r="AP126" s="787" t="n"/>
      <c r="AQ126" s="787" t="n"/>
      <c r="AR126" s="787" t="n"/>
      <c r="AS126" s="787" t="n"/>
      <c r="AT126" s="787" t="n"/>
      <c r="AU126" s="787" t="n"/>
      <c r="AV126" s="787" t="n"/>
      <c r="AW126" s="787" t="n"/>
      <c r="AX126" s="296" t="n"/>
      <c r="AY126" s="296" t="n"/>
      <c r="AZ126" s="267" t="n"/>
      <c r="BA126" s="267" t="n"/>
      <c r="BB126" s="296" t="n"/>
      <c r="BC126" s="296" t="n"/>
      <c r="BD126" s="296" t="n"/>
      <c r="BE126" s="296" t="n"/>
      <c r="BF126" s="296" t="n"/>
      <c r="BG126" s="296" t="n"/>
      <c r="BH126" s="296" t="n"/>
      <c r="BI126" s="296" t="n"/>
      <c r="BJ126" s="296" t="n"/>
      <c r="BK126" s="283" t="n"/>
      <c r="BL126" s="283" t="n"/>
      <c r="BM126" s="283" t="n"/>
      <c r="BN126" s="283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  <c r="BX126" s="1" t="n"/>
      <c r="BY126" s="1" t="n"/>
      <c r="BZ126" s="1" t="n"/>
      <c r="CA126" s="1" t="n"/>
      <c r="CB126" s="1" t="n"/>
      <c r="CC126" s="1" t="n"/>
      <c r="CD126" s="1" t="n"/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  <c r="CN126" s="1" t="n"/>
      <c r="CO126" s="1" t="n"/>
      <c r="CP126" s="1" t="n"/>
      <c r="CQ126" s="1" t="n"/>
      <c r="CR126" s="1" t="n"/>
      <c r="CS126" s="1" t="n"/>
      <c r="CT126" s="1" t="n"/>
      <c r="CU126" s="1" t="n"/>
      <c r="CV126" s="1" t="n"/>
      <c r="CW126" s="1" t="n"/>
      <c r="CX126" s="1" t="n"/>
      <c r="CY126" s="1" t="n"/>
      <c r="CZ126" s="1" t="n"/>
      <c r="DA126" s="1" t="n"/>
      <c r="DB126" s="1" t="n"/>
      <c r="DC126" s="1" t="n"/>
      <c r="DD126" s="1" t="n"/>
      <c r="DE126" s="1" t="n"/>
      <c r="DF126" s="1" t="n"/>
      <c r="DG126" s="1" t="n"/>
      <c r="DH126" s="1" t="n"/>
      <c r="DI126" s="1" t="n"/>
      <c r="DJ126" s="1" t="n"/>
      <c r="DK126" s="1" t="n"/>
      <c r="DL126" s="1" t="n"/>
      <c r="DM126" s="1" t="n"/>
      <c r="DN126" s="1" t="n"/>
      <c r="DO126" s="1" t="n"/>
      <c r="DP126" s="1" t="n"/>
      <c r="DQ126" s="1" t="n"/>
      <c r="DR126" s="1" t="n"/>
      <c r="DS126" s="1" t="n"/>
    </row>
    <row r="127">
      <c r="A127" s="4671" t="n"/>
      <c r="B127" s="4671" t="n"/>
      <c r="C127" s="4671" t="n"/>
      <c r="D127" s="4671" t="n"/>
      <c r="E127" s="4671" t="n"/>
      <c r="F127" s="4671" t="n"/>
      <c r="G127" s="4671" t="n"/>
      <c r="H127" s="4671" t="n"/>
      <c r="I127" s="4671" t="n"/>
      <c r="J127" s="4671" t="n"/>
      <c r="K127" s="4671" t="n"/>
      <c r="L127" s="4671" t="n"/>
      <c r="M127" s="4671" t="n"/>
      <c r="N127" s="4671" t="n"/>
      <c r="O127" s="1211" t="n"/>
      <c r="P127" s="1211" t="n"/>
      <c r="Q127" s="1211" t="n"/>
      <c r="R127" s="1211" t="n"/>
      <c r="S127" s="1211" t="n"/>
      <c r="T127" s="1211" t="n"/>
      <c r="U127" s="1211" t="n"/>
      <c r="V127" s="1211" t="n"/>
      <c r="W127" s="1211" t="n"/>
      <c r="X127" s="1211" t="n"/>
      <c r="Y127" s="1211" t="n"/>
      <c r="Z127" s="1211" t="n"/>
      <c r="AA127" s="1211" t="n"/>
      <c r="AB127" s="1211" t="n"/>
      <c r="AC127" s="296" t="n"/>
      <c r="AD127" s="296" t="n"/>
      <c r="AE127" s="296" t="n"/>
      <c r="AF127" s="296" t="n"/>
      <c r="AG127" s="296" t="n"/>
      <c r="AH127" s="296" t="n"/>
      <c r="AI127" s="296" t="n"/>
      <c r="AJ127" s="296" t="n"/>
      <c r="AK127" s="296" t="n"/>
      <c r="AL127" s="296" t="n"/>
      <c r="AM127" s="296" t="n"/>
      <c r="AN127" s="2025" t="n"/>
      <c r="AO127" s="6" t="n"/>
      <c r="AP127" s="6" t="n"/>
      <c r="AQ127" s="6" t="n"/>
      <c r="AR127" s="6" t="n"/>
      <c r="AS127" s="6" t="n"/>
      <c r="AT127" s="6" t="n"/>
      <c r="AU127" s="6" t="n"/>
      <c r="AV127" s="6" t="n"/>
      <c r="AW127" s="6" t="n"/>
      <c r="AX127" s="267" t="n"/>
      <c r="AY127" s="267" t="n"/>
      <c r="AZ127" s="267" t="n"/>
      <c r="BA127" s="267" t="n"/>
      <c r="BB127" s="296" t="n"/>
      <c r="BC127" s="296" t="n"/>
      <c r="BD127" s="296" t="n"/>
      <c r="BE127" s="296" t="n"/>
      <c r="BF127" s="296" t="n"/>
      <c r="BG127" s="296" t="n"/>
      <c r="BH127" s="296" t="n"/>
      <c r="BI127" s="296" t="n"/>
      <c r="BJ127" s="296" t="n"/>
      <c r="BK127" s="283" t="n"/>
      <c r="BL127" s="283" t="n"/>
      <c r="BM127" s="283" t="n"/>
      <c r="BN127" s="283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  <c r="BX127" s="1" t="n"/>
      <c r="BY127" s="1" t="n"/>
      <c r="BZ127" s="1" t="n"/>
      <c r="CA127" s="1" t="n"/>
      <c r="CB127" s="1" t="n"/>
      <c r="CC127" s="1" t="n"/>
      <c r="CD127" s="1" t="n"/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  <c r="CN127" s="1" t="n"/>
      <c r="CO127" s="1" t="n"/>
      <c r="CP127" s="1" t="n"/>
      <c r="CQ127" s="1" t="n"/>
      <c r="CR127" s="1" t="n"/>
      <c r="CS127" s="1" t="n"/>
      <c r="CT127" s="1" t="n"/>
      <c r="CU127" s="1" t="n"/>
      <c r="CV127" s="1" t="n"/>
      <c r="CW127" s="1" t="n"/>
      <c r="CX127" s="1" t="n"/>
      <c r="CY127" s="1" t="n"/>
      <c r="CZ127" s="1" t="n"/>
      <c r="DA127" s="1" t="n"/>
      <c r="DB127" s="1" t="n"/>
      <c r="DC127" s="1" t="n"/>
      <c r="DD127" s="1" t="n"/>
      <c r="DE127" s="1" t="n"/>
      <c r="DF127" s="1" t="n"/>
      <c r="DG127" s="1" t="n"/>
      <c r="DH127" s="1" t="n"/>
      <c r="DI127" s="1" t="n"/>
      <c r="DJ127" s="1" t="n"/>
      <c r="DK127" s="1" t="n"/>
      <c r="DL127" s="1" t="n"/>
      <c r="DM127" s="1" t="n"/>
      <c r="DN127" s="1" t="n"/>
      <c r="DO127" s="1" t="n"/>
      <c r="DP127" s="1" t="n"/>
      <c r="DQ127" s="1" t="n"/>
      <c r="DR127" s="1" t="n"/>
      <c r="DS127" s="1" t="n"/>
    </row>
    <row r="128">
      <c r="A128" s="1211" t="n"/>
      <c r="B128" s="1211" t="n"/>
      <c r="C128" s="1211" t="n"/>
      <c r="D128" s="1211" t="n"/>
      <c r="E128" s="1211" t="n"/>
      <c r="F128" s="1211" t="n"/>
      <c r="G128" s="1211" t="n"/>
      <c r="H128" s="1211" t="n"/>
      <c r="I128" s="1211" t="n"/>
      <c r="J128" s="1211" t="n"/>
      <c r="K128" s="1211" t="n"/>
      <c r="L128" s="1211" t="n"/>
      <c r="M128" s="1211" t="n"/>
      <c r="N128" s="1211" t="n"/>
      <c r="O128" s="1211" t="n"/>
      <c r="P128" s="1211" t="n"/>
      <c r="Q128" s="1211" t="n"/>
      <c r="R128" s="1211" t="n"/>
      <c r="S128" s="1211" t="n"/>
      <c r="T128" s="1211" t="n"/>
      <c r="U128" s="1211" t="n"/>
      <c r="V128" s="1211" t="n"/>
      <c r="W128" s="1211" t="n"/>
      <c r="X128" s="1211" t="n"/>
      <c r="Y128" s="1211" t="n"/>
      <c r="Z128" s="1211" t="n"/>
      <c r="AA128" s="1211" t="n"/>
      <c r="AB128" s="1211" t="n"/>
      <c r="AC128" s="296" t="n"/>
      <c r="AD128" s="296" t="n"/>
      <c r="AE128" s="296" t="n"/>
      <c r="AF128" s="296" t="n"/>
      <c r="AG128" s="296" t="n"/>
      <c r="AH128" s="296" t="n"/>
      <c r="AI128" s="296" t="n"/>
      <c r="AJ128" s="296" t="n"/>
      <c r="AK128" s="296" t="n"/>
      <c r="AL128" s="296" t="n"/>
      <c r="AM128" s="296" t="n"/>
      <c r="AN128" s="787" t="n"/>
      <c r="AO128" s="787" t="n"/>
      <c r="AP128" s="787" t="n"/>
      <c r="AQ128" s="787" t="n"/>
      <c r="AR128" s="787" t="n"/>
      <c r="AS128" s="787" t="n"/>
      <c r="AT128" s="787" t="n"/>
      <c r="AU128" s="787" t="n"/>
      <c r="AV128" s="787" t="n"/>
      <c r="AW128" s="787" t="n"/>
      <c r="AX128" s="296" t="n"/>
      <c r="AY128" s="296" t="n"/>
      <c r="AZ128" s="296" t="n"/>
      <c r="BA128" s="296" t="n"/>
      <c r="BB128" s="296" t="n"/>
      <c r="BC128" s="296" t="n"/>
      <c r="BD128" s="296" t="n"/>
      <c r="BE128" s="296" t="n"/>
      <c r="BF128" s="296" t="n"/>
      <c r="BG128" s="296" t="n"/>
      <c r="BH128" s="296" t="n"/>
      <c r="BI128" s="296" t="n"/>
      <c r="BJ128" s="296" t="n"/>
      <c r="BK128" s="283" t="n"/>
      <c r="BL128" s="283" t="n"/>
      <c r="BM128" s="283" t="n"/>
      <c r="BN128" s="283" t="n"/>
      <c r="BO128" s="283" t="n"/>
      <c r="BP128" s="283" t="n"/>
      <c r="BQ128" s="283" t="n"/>
      <c r="BR128" s="283" t="n"/>
      <c r="BS128" s="283" t="n"/>
      <c r="BT128" s="283" t="n"/>
      <c r="BU128" s="283" t="n"/>
      <c r="BV128" s="283" t="n"/>
      <c r="BW128" s="283" t="n"/>
      <c r="BX128" s="283" t="n"/>
      <c r="BY128" s="283" t="n"/>
      <c r="BZ128" s="283" t="n"/>
      <c r="CA128" s="283" t="n"/>
      <c r="CB128" s="283" t="n"/>
      <c r="CC128" s="283" t="n"/>
      <c r="CD128" s="283" t="n"/>
      <c r="CE128" s="283" t="n"/>
      <c r="CF128" s="283" t="n"/>
      <c r="CG128" s="283" t="n"/>
      <c r="CH128" s="283" t="n"/>
      <c r="CI128" s="283" t="n"/>
      <c r="CJ128" s="283" t="n"/>
      <c r="CK128" s="283" t="n"/>
      <c r="CL128" s="283" t="n"/>
      <c r="CM128" s="283" t="n"/>
      <c r="CN128" s="283" t="n"/>
      <c r="CO128" s="283" t="n"/>
      <c r="CP128" s="283" t="n"/>
      <c r="CQ128" s="283" t="n"/>
      <c r="CR128" s="283" t="n"/>
      <c r="CS128" s="283" t="n"/>
      <c r="CT128" s="283" t="n"/>
      <c r="CU128" s="283" t="n"/>
      <c r="CV128" s="283" t="n"/>
      <c r="CW128" s="283" t="n"/>
      <c r="CX128" s="283" t="n"/>
      <c r="CY128" s="283" t="n"/>
      <c r="CZ128" s="283" t="n"/>
      <c r="DA128" s="283" t="n"/>
      <c r="DB128" s="283" t="n"/>
      <c r="DC128" s="283" t="n"/>
      <c r="DD128" s="283" t="n"/>
      <c r="DE128" s="283" t="n"/>
      <c r="DF128" s="283" t="n"/>
      <c r="DG128" s="283" t="n"/>
      <c r="DH128" s="283" t="n"/>
      <c r="DI128" s="283" t="n"/>
      <c r="DJ128" s="283" t="n"/>
      <c r="DK128" s="283" t="n"/>
      <c r="DL128" s="283" t="n"/>
      <c r="DM128" s="283" t="n"/>
      <c r="DN128" s="283" t="n"/>
      <c r="DO128" s="283" t="n"/>
      <c r="DP128" s="283" t="n"/>
      <c r="DQ128" s="283" t="n"/>
      <c r="DR128" s="283" t="n"/>
      <c r="DS128" s="283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  <c r="AA129" s="1" t="n"/>
      <c r="AB129" s="1" t="n"/>
      <c r="AC129" s="1" t="n"/>
      <c r="AD129" s="1" t="n"/>
      <c r="AE129" s="1" t="n"/>
      <c r="AF129" s="1" t="n"/>
      <c r="AG129" s="1" t="n"/>
      <c r="AH129" s="1" t="n"/>
      <c r="AI129" s="1" t="n"/>
      <c r="AJ129" s="1" t="n"/>
      <c r="AK129" s="1" t="n"/>
      <c r="AL129" s="1" t="n"/>
      <c r="AM129" s="1" t="n"/>
      <c r="AN129" s="1" t="n"/>
      <c r="AO129" s="1" t="n"/>
      <c r="AP129" s="1" t="n"/>
      <c r="AQ129" s="1" t="n"/>
      <c r="AR129" s="1" t="n"/>
      <c r="AS129" s="1" t="n"/>
      <c r="AT129" s="1" t="n"/>
      <c r="AU129" s="1" t="n"/>
      <c r="AV129" s="1" t="n"/>
      <c r="AW129" s="1" t="n"/>
      <c r="AX129" s="1" t="n"/>
      <c r="AY129" s="1" t="n"/>
      <c r="AZ129" s="1" t="n"/>
      <c r="BA129" s="1" t="n"/>
      <c r="BB129" s="1" t="n"/>
      <c r="BC129" s="1" t="n"/>
      <c r="BD129" s="1" t="n"/>
      <c r="BE129" s="1" t="n"/>
      <c r="BF129" s="1" t="n"/>
      <c r="BG129" s="1" t="n"/>
      <c r="BH129" s="1" t="n"/>
      <c r="BI129" s="1" t="n"/>
      <c r="BJ129" s="1" t="n"/>
      <c r="BK129" s="1" t="n"/>
      <c r="BL129" s="1" t="n"/>
      <c r="BM129" s="1" t="n"/>
      <c r="BN129" s="1" t="n"/>
      <c r="BO129" s="25" t="n"/>
      <c r="BP129" s="25" t="n"/>
      <c r="BQ129" s="25" t="n"/>
      <c r="BR129" s="25" t="n"/>
      <c r="BS129" s="25" t="n"/>
      <c r="BT129" s="25" t="n"/>
      <c r="BU129" s="25" t="n"/>
      <c r="BV129" s="25" t="n"/>
      <c r="BW129" s="25" t="n"/>
      <c r="BX129" s="25" t="n"/>
      <c r="BY129" s="25" t="n"/>
      <c r="BZ129" s="25" t="n"/>
      <c r="CA129" s="25" t="n"/>
      <c r="CB129" s="25" t="n"/>
      <c r="CC129" s="25" t="n"/>
      <c r="CD129" s="25" t="n"/>
      <c r="CE129" s="25" t="n"/>
      <c r="CF129" s="25" t="n"/>
      <c r="CG129" s="25" t="n"/>
      <c r="CH129" s="25" t="n"/>
      <c r="CI129" s="25" t="n"/>
      <c r="CJ129" s="25" t="n"/>
      <c r="CK129" s="25" t="n"/>
      <c r="CL129" s="25" t="n"/>
      <c r="CM129" s="25" t="n"/>
      <c r="CN129" s="1" t="n"/>
      <c r="CO129" s="1" t="n"/>
      <c r="CP129" s="1" t="n"/>
      <c r="CQ129" s="1" t="n"/>
      <c r="CR129" s="1" t="n"/>
      <c r="CS129" s="1" t="n"/>
      <c r="CT129" s="1" t="n"/>
      <c r="CU129" s="1" t="n"/>
      <c r="CV129" s="1" t="n"/>
      <c r="CW129" s="1" t="n"/>
      <c r="CX129" s="1" t="n"/>
      <c r="CY129" s="1" t="n"/>
      <c r="CZ129" s="1" t="n"/>
      <c r="DA129" s="1" t="n"/>
      <c r="DB129" s="1" t="n"/>
      <c r="DC129" s="1" t="n"/>
      <c r="DD129" s="1" t="n"/>
      <c r="DE129" s="1" t="n"/>
      <c r="DF129" s="1" t="n"/>
      <c r="DG129" s="1" t="n"/>
      <c r="DH129" s="1" t="n"/>
      <c r="DI129" s="1" t="n"/>
      <c r="DJ129" s="1" t="n"/>
      <c r="DK129" s="1" t="n"/>
      <c r="DL129" s="1" t="n"/>
      <c r="DM129" s="1" t="n"/>
      <c r="DN129" s="1" t="n"/>
      <c r="DO129" s="1" t="n"/>
      <c r="DP129" s="1" t="n"/>
      <c r="DQ129" s="1" t="n"/>
      <c r="DR129" s="1" t="n"/>
      <c r="DS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/>
      <c r="AH130" s="1" t="n"/>
      <c r="AI130" s="1" t="n"/>
      <c r="AJ130" s="1" t="n"/>
      <c r="AK130" s="1" t="n"/>
      <c r="AL130" s="1" t="n"/>
      <c r="AM130" s="1" t="n"/>
      <c r="AN130" s="1" t="n"/>
      <c r="AO130" s="1" t="n"/>
      <c r="AP130" s="1" t="n"/>
      <c r="AQ130" s="1" t="n"/>
      <c r="AR130" s="1" t="n"/>
      <c r="AS130" s="1" t="n"/>
      <c r="AT130" s="1" t="n"/>
      <c r="AU130" s="1" t="n"/>
      <c r="AV130" s="1" t="n"/>
      <c r="AW130" s="1" t="n"/>
      <c r="AX130" s="1" t="n"/>
      <c r="AY130" s="1" t="n"/>
      <c r="AZ130" s="1" t="n"/>
      <c r="BA130" s="1" t="n"/>
      <c r="BB130" s="1" t="n"/>
      <c r="BC130" s="1" t="n"/>
      <c r="BD130" s="1" t="n"/>
      <c r="BE130" s="1" t="n"/>
      <c r="BF130" s="1" t="n"/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25" t="n"/>
      <c r="BP130" s="25" t="n"/>
      <c r="BQ130" s="25" t="n"/>
      <c r="BR130" s="25" t="n"/>
      <c r="BS130" s="25" t="n"/>
      <c r="BT130" s="1" t="n"/>
      <c r="BU130" s="1" t="n"/>
      <c r="BV130" s="1" t="n"/>
      <c r="BW130" s="1" t="n"/>
      <c r="BX130" s="1" t="n"/>
      <c r="BY130" s="1" t="n"/>
      <c r="BZ130" s="1" t="n"/>
      <c r="CA130" s="1" t="n"/>
      <c r="CB130" s="1" t="n"/>
      <c r="CC130" s="1" t="n"/>
      <c r="CD130" s="1" t="n"/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  <c r="CN130" s="1" t="n"/>
      <c r="CO130" s="1" t="n"/>
      <c r="CP130" s="1" t="n"/>
      <c r="CQ130" s="1" t="n"/>
      <c r="CR130" s="1" t="n"/>
      <c r="CS130" s="1" t="n"/>
      <c r="CT130" s="1" t="n"/>
      <c r="CU130" s="1" t="n"/>
      <c r="CV130" s="1" t="n"/>
      <c r="CW130" s="1" t="n"/>
      <c r="CX130" s="1" t="n"/>
      <c r="CY130" s="1" t="n"/>
      <c r="CZ130" s="1" t="n"/>
      <c r="DA130" s="1" t="n"/>
      <c r="DB130" s="1" t="n"/>
      <c r="DC130" s="1" t="n"/>
      <c r="DD130" s="1" t="n"/>
      <c r="DE130" s="1" t="n"/>
      <c r="DF130" s="1" t="n"/>
      <c r="DG130" s="1" t="n"/>
      <c r="DH130" s="1" t="n"/>
      <c r="DI130" s="1" t="n"/>
      <c r="DJ130" s="1" t="n"/>
      <c r="DK130" s="1" t="n"/>
      <c r="DL130" s="1" t="n"/>
      <c r="DM130" s="1" t="n"/>
      <c r="DN130" s="1" t="n"/>
      <c r="DO130" s="1" t="n"/>
      <c r="DP130" s="1" t="n"/>
      <c r="DQ130" s="1" t="n"/>
      <c r="DR130" s="1" t="n"/>
      <c r="DS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  <c r="AA131" s="1" t="n"/>
      <c r="AB131" s="1" t="n"/>
      <c r="AC131" s="1" t="n"/>
      <c r="AD131" s="1" t="n"/>
      <c r="AE131" s="1" t="n"/>
      <c r="AF131" s="1" t="n"/>
      <c r="AG131" s="1" t="n"/>
      <c r="AH131" s="1" t="n"/>
      <c r="AI131" s="1" t="n"/>
      <c r="AJ131" s="1" t="n"/>
      <c r="AK131" s="1" t="n"/>
      <c r="AL131" s="1" t="n"/>
      <c r="AM131" s="1" t="n"/>
      <c r="AN131" s="1" t="n"/>
      <c r="AO131" s="1" t="n"/>
      <c r="AP131" s="1" t="n"/>
      <c r="AQ131" s="1" t="n"/>
      <c r="AR131" s="1" t="n"/>
      <c r="AS131" s="1" t="n"/>
      <c r="AT131" s="1" t="n"/>
      <c r="AU131" s="1" t="n"/>
      <c r="AV131" s="1" t="n"/>
      <c r="AW131" s="1" t="n"/>
      <c r="AX131" s="1" t="n"/>
      <c r="AY131" s="1" t="n"/>
      <c r="AZ131" s="1" t="n"/>
      <c r="BA131" s="1" t="n"/>
      <c r="BB131" s="1" t="n"/>
      <c r="BC131" s="1" t="n"/>
      <c r="BD131" s="1" t="n"/>
      <c r="BE131" s="1" t="n"/>
      <c r="BF131" s="1" t="n"/>
      <c r="BG131" s="1" t="n"/>
      <c r="BH131" s="1" t="n"/>
      <c r="BI131" s="1" t="n"/>
      <c r="BJ131" s="1" t="n"/>
      <c r="BK131" s="1" t="n"/>
      <c r="BL131" s="1" t="n"/>
      <c r="BM131" s="1" t="n"/>
      <c r="BN131" s="1" t="n"/>
      <c r="BO131" s="25" t="n"/>
      <c r="BP131" s="25" t="n"/>
      <c r="BQ131" s="25" t="n"/>
      <c r="BR131" s="25" t="n"/>
      <c r="BS131" s="25" t="n"/>
      <c r="BT131" s="1" t="n"/>
      <c r="BU131" s="1" t="n"/>
      <c r="BV131" s="1" t="n"/>
      <c r="BW131" s="1" t="n"/>
      <c r="BX131" s="1" t="n"/>
      <c r="BY131" s="1" t="n"/>
      <c r="BZ131" s="1" t="n"/>
      <c r="CA131" s="1" t="n"/>
      <c r="CB131" s="1" t="n"/>
      <c r="CC131" s="1" t="n"/>
      <c r="CD131" s="1" t="n"/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  <c r="CN131" s="1" t="n"/>
      <c r="CO131" s="1" t="n"/>
      <c r="CP131" s="1" t="n"/>
      <c r="CQ131" s="1" t="n"/>
      <c r="CR131" s="1" t="n"/>
      <c r="CS131" s="1" t="n"/>
      <c r="CT131" s="1" t="n"/>
      <c r="CU131" s="1" t="n"/>
      <c r="CV131" s="1" t="n"/>
      <c r="CW131" s="1" t="n"/>
      <c r="CX131" s="1" t="n"/>
      <c r="CY131" s="1" t="n"/>
      <c r="CZ131" s="1" t="n"/>
      <c r="DA131" s="1" t="n"/>
      <c r="DB131" s="1" t="n"/>
      <c r="DC131" s="1" t="n"/>
      <c r="DD131" s="1" t="n"/>
      <c r="DE131" s="1" t="n"/>
      <c r="DF131" s="1" t="n"/>
      <c r="DG131" s="1" t="n"/>
      <c r="DH131" s="1" t="n"/>
      <c r="DI131" s="1" t="n"/>
      <c r="DJ131" s="1" t="n"/>
      <c r="DK131" s="1" t="n"/>
      <c r="DL131" s="1" t="n"/>
      <c r="DM131" s="1" t="n"/>
      <c r="DN131" s="1" t="n"/>
      <c r="DO131" s="1" t="n"/>
      <c r="DP131" s="1" t="n"/>
      <c r="DQ131" s="1" t="n"/>
      <c r="DR131" s="1" t="n"/>
      <c r="DS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  <c r="AA132" s="1" t="n"/>
      <c r="AB132" s="1" t="n"/>
      <c r="AC132" s="1" t="n"/>
      <c r="AD132" s="1" t="n"/>
      <c r="AE132" s="1" t="n"/>
      <c r="AF132" s="1" t="n"/>
      <c r="AG132" s="1" t="n"/>
      <c r="AH132" s="1" t="n"/>
      <c r="AI132" s="1" t="n"/>
      <c r="AJ132" s="1" t="n"/>
      <c r="AK132" s="1" t="n"/>
      <c r="AL132" s="1" t="n"/>
      <c r="AM132" s="1" t="n"/>
      <c r="AN132" s="1" t="n"/>
      <c r="AO132" s="1" t="n"/>
      <c r="AP132" s="1" t="n"/>
      <c r="AQ132" s="1" t="n"/>
      <c r="AR132" s="1" t="n"/>
      <c r="AS132" s="1" t="n"/>
      <c r="AT132" s="1" t="n"/>
      <c r="AU132" s="1" t="n"/>
      <c r="AV132" s="1" t="n"/>
      <c r="AW132" s="1" t="n"/>
      <c r="AX132" s="1" t="n"/>
      <c r="AY132" s="1" t="n"/>
      <c r="AZ132" s="1" t="n"/>
      <c r="BA132" s="1" t="n"/>
      <c r="BB132" s="1" t="n"/>
      <c r="BC132" s="1" t="n"/>
      <c r="BD132" s="1" t="n"/>
      <c r="BE132" s="1" t="n"/>
      <c r="BF132" s="1" t="n"/>
      <c r="BG132" s="1" t="n"/>
      <c r="BH132" s="1" t="n"/>
      <c r="BI132" s="1" t="n"/>
      <c r="BJ132" s="1" t="n"/>
      <c r="BK132" s="1" t="n"/>
      <c r="BL132" s="1" t="n"/>
      <c r="BM132" s="1" t="n"/>
      <c r="BN132" s="1" t="n"/>
      <c r="BO132" s="25" t="n"/>
      <c r="BP132" s="25" t="n"/>
      <c r="BQ132" s="25" t="n"/>
      <c r="BR132" s="25" t="n"/>
      <c r="BS132" s="25" t="n"/>
      <c r="BT132" s="1" t="n"/>
      <c r="BU132" s="1" t="n"/>
      <c r="BV132" s="1" t="n"/>
      <c r="BW132" s="1" t="n"/>
      <c r="BX132" s="1" t="n"/>
      <c r="BY132" s="1" t="n"/>
      <c r="BZ132" s="1" t="n"/>
      <c r="CA132" s="1" t="n"/>
      <c r="CB132" s="1" t="n"/>
      <c r="CC132" s="1" t="n"/>
      <c r="CD132" s="1" t="n"/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  <c r="CN132" s="1" t="n"/>
      <c r="CO132" s="1" t="n"/>
      <c r="CP132" s="1" t="n"/>
      <c r="CQ132" s="1" t="n"/>
      <c r="CR132" s="1" t="n"/>
      <c r="CS132" s="1" t="n"/>
      <c r="CT132" s="1" t="n"/>
      <c r="CU132" s="1" t="n"/>
      <c r="CV132" s="1" t="n"/>
      <c r="CW132" s="1" t="n"/>
      <c r="CX132" s="1" t="n"/>
      <c r="CY132" s="1" t="n"/>
      <c r="CZ132" s="1" t="n"/>
      <c r="DA132" s="1" t="n"/>
      <c r="DB132" s="1" t="n"/>
      <c r="DC132" s="1" t="n"/>
      <c r="DD132" s="1" t="n"/>
      <c r="DE132" s="1" t="n"/>
      <c r="DF132" s="1" t="n"/>
      <c r="DG132" s="1" t="n"/>
      <c r="DH132" s="1" t="n"/>
      <c r="DI132" s="1" t="n"/>
      <c r="DJ132" s="1" t="n"/>
      <c r="DK132" s="1" t="n"/>
      <c r="DL132" s="1" t="n"/>
      <c r="DM132" s="1" t="n"/>
      <c r="DN132" s="1" t="n"/>
      <c r="DO132" s="1" t="n"/>
      <c r="DP132" s="1" t="n"/>
      <c r="DQ132" s="1" t="n"/>
      <c r="DR132" s="1" t="n"/>
      <c r="DS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  <c r="AA133" s="1" t="n"/>
      <c r="AB133" s="1" t="n"/>
      <c r="AC133" s="1" t="n"/>
      <c r="AD133" s="1" t="n"/>
      <c r="AE133" s="1" t="n"/>
      <c r="AF133" s="1" t="n"/>
      <c r="AG133" s="1" t="n"/>
      <c r="AH133" s="1" t="n"/>
      <c r="AI133" s="1" t="n"/>
      <c r="AJ133" s="1" t="n"/>
      <c r="AK133" s="1" t="n"/>
      <c r="AL133" s="1" t="n"/>
      <c r="AM133" s="1" t="n"/>
      <c r="AN133" s="1" t="n"/>
      <c r="AO133" s="1" t="n"/>
      <c r="AP133" s="1" t="n"/>
      <c r="AQ133" s="1" t="n"/>
      <c r="AR133" s="1" t="n"/>
      <c r="AS133" s="1" t="n"/>
      <c r="AT133" s="1" t="n"/>
      <c r="AU133" s="1" t="n"/>
      <c r="AV133" s="1" t="n"/>
      <c r="AW133" s="1" t="n"/>
      <c r="AX133" s="1" t="n"/>
      <c r="AY133" s="1" t="n"/>
      <c r="AZ133" s="1" t="n"/>
      <c r="BA133" s="1" t="n"/>
      <c r="BB133" s="1" t="n"/>
      <c r="BC133" s="1" t="n"/>
      <c r="BD133" s="1" t="n"/>
      <c r="BE133" s="1" t="n"/>
      <c r="BF133" s="1" t="n"/>
      <c r="BG133" s="1" t="n"/>
      <c r="BH133" s="1" t="n"/>
      <c r="BI133" s="1" t="n"/>
      <c r="BJ133" s="1" t="n"/>
      <c r="BK133" s="1" t="n"/>
      <c r="BL133" s="1" t="n"/>
      <c r="BM133" s="1" t="n"/>
      <c r="BN133" s="1" t="n"/>
      <c r="BO133" s="25" t="n"/>
      <c r="BP133" s="25" t="n"/>
      <c r="BQ133" s="25" t="n"/>
      <c r="BR133" s="25" t="n"/>
      <c r="BS133" s="25" t="n"/>
      <c r="BT133" s="1" t="n"/>
      <c r="BU133" s="1" t="n"/>
      <c r="BV133" s="1" t="n"/>
      <c r="BW133" s="1" t="n"/>
      <c r="BX133" s="1" t="n"/>
      <c r="BY133" s="1" t="n"/>
      <c r="BZ133" s="1" t="n"/>
      <c r="CA133" s="1" t="n"/>
      <c r="CB133" s="1" t="n"/>
      <c r="CC133" s="1" t="n"/>
      <c r="CD133" s="1" t="n"/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  <c r="CN133" s="1" t="n"/>
      <c r="CO133" s="1" t="n"/>
      <c r="CP133" s="1" t="n"/>
      <c r="CQ133" s="1" t="n"/>
      <c r="CR133" s="1" t="n"/>
      <c r="CS133" s="1" t="n"/>
      <c r="CT133" s="1" t="n"/>
      <c r="CU133" s="1" t="n"/>
      <c r="CV133" s="1" t="n"/>
      <c r="CW133" s="1" t="n"/>
      <c r="CX133" s="1" t="n"/>
      <c r="CY133" s="1" t="n"/>
      <c r="CZ133" s="1" t="n"/>
      <c r="DA133" s="1" t="n"/>
      <c r="DB133" s="1" t="n"/>
      <c r="DC133" s="1" t="n"/>
      <c r="DD133" s="1" t="n"/>
      <c r="DE133" s="1" t="n"/>
      <c r="DF133" s="1" t="n"/>
      <c r="DG133" s="1" t="n"/>
      <c r="DH133" s="1" t="n"/>
      <c r="DI133" s="1" t="n"/>
      <c r="DJ133" s="1" t="n"/>
      <c r="DK133" s="1" t="n"/>
      <c r="DL133" s="1" t="n"/>
      <c r="DM133" s="1" t="n"/>
      <c r="DN133" s="1" t="n"/>
      <c r="DO133" s="1" t="n"/>
      <c r="DP133" s="1" t="n"/>
      <c r="DQ133" s="1" t="n"/>
      <c r="DR133" s="1" t="n"/>
      <c r="DS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  <c r="AA134" s="1" t="n"/>
      <c r="AB134" s="1" t="n"/>
      <c r="AC134" s="1" t="n"/>
      <c r="AD134" s="1" t="n"/>
      <c r="AE134" s="1" t="n"/>
      <c r="AF134" s="1" t="n"/>
      <c r="AG134" s="1" t="n"/>
      <c r="AH134" s="1" t="n"/>
      <c r="AI134" s="1" t="n"/>
      <c r="AJ134" s="1" t="n"/>
      <c r="AK134" s="1" t="n"/>
      <c r="AL134" s="1" t="n"/>
      <c r="AM134" s="1" t="n"/>
      <c r="AN134" s="1" t="n"/>
      <c r="AO134" s="1" t="n"/>
      <c r="AP134" s="1" t="n"/>
      <c r="AQ134" s="1" t="n"/>
      <c r="AR134" s="1" t="n"/>
      <c r="AS134" s="1" t="n"/>
      <c r="AT134" s="1" t="n"/>
      <c r="AU134" s="1" t="n"/>
      <c r="AV134" s="1" t="n"/>
      <c r="AW134" s="1" t="n"/>
      <c r="AX134" s="1" t="n"/>
      <c r="AY134" s="1" t="n"/>
      <c r="AZ134" s="1" t="n"/>
      <c r="BA134" s="1" t="n"/>
      <c r="BB134" s="1" t="n"/>
      <c r="BC134" s="1" t="n"/>
      <c r="BD134" s="1" t="n"/>
      <c r="BE134" s="1" t="n"/>
      <c r="BF134" s="1" t="n"/>
      <c r="BG134" s="1" t="n"/>
      <c r="BH134" s="1" t="n"/>
      <c r="BI134" s="1" t="n"/>
      <c r="BJ134" s="1" t="n"/>
      <c r="BK134" s="1" t="n"/>
      <c r="BL134" s="1" t="n"/>
      <c r="BM134" s="1" t="n"/>
      <c r="BN134" s="1" t="n"/>
      <c r="BO134" s="25" t="n"/>
      <c r="BP134" s="25" t="n"/>
      <c r="BQ134" s="25" t="n"/>
      <c r="BR134" s="25" t="n"/>
      <c r="BS134" s="25" t="n"/>
      <c r="BT134" s="1" t="n"/>
      <c r="BU134" s="1" t="n"/>
      <c r="BV134" s="1" t="n"/>
      <c r="BW134" s="1" t="n"/>
      <c r="BX134" s="1" t="n"/>
      <c r="BY134" s="1" t="n"/>
      <c r="BZ134" s="1" t="n"/>
      <c r="CA134" s="1" t="n"/>
      <c r="CB134" s="1" t="n"/>
      <c r="CC134" s="1" t="n"/>
      <c r="CD134" s="1" t="n"/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  <c r="CN134" s="1" t="n"/>
      <c r="CO134" s="1" t="n"/>
      <c r="CP134" s="1" t="n"/>
      <c r="CQ134" s="1" t="n"/>
      <c r="CR134" s="1" t="n"/>
      <c r="CS134" s="1" t="n"/>
      <c r="CT134" s="1" t="n"/>
      <c r="CU134" s="1" t="n"/>
      <c r="CV134" s="1" t="n"/>
      <c r="CW134" s="1" t="n"/>
      <c r="CX134" s="1" t="n"/>
      <c r="CY134" s="1" t="n"/>
      <c r="CZ134" s="1" t="n"/>
      <c r="DA134" s="1" t="n"/>
      <c r="DB134" s="1" t="n"/>
      <c r="DC134" s="1" t="n"/>
      <c r="DD134" s="1" t="n"/>
      <c r="DE134" s="1" t="n"/>
      <c r="DF134" s="1" t="n"/>
      <c r="DG134" s="1" t="n"/>
      <c r="DH134" s="1" t="n"/>
      <c r="DI134" s="1" t="n"/>
      <c r="DJ134" s="1" t="n"/>
      <c r="DK134" s="1" t="n"/>
      <c r="DL134" s="1" t="n"/>
      <c r="DM134" s="1" t="n"/>
      <c r="DN134" s="1" t="n"/>
      <c r="DO134" s="1" t="n"/>
      <c r="DP134" s="1" t="n"/>
      <c r="DQ134" s="1" t="n"/>
      <c r="DR134" s="1" t="n"/>
      <c r="DS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  <c r="AA135" s="1" t="n"/>
      <c r="AB135" s="1" t="n"/>
      <c r="AC135" s="1" t="n"/>
      <c r="AD135" s="1" t="n"/>
      <c r="AE135" s="1" t="n"/>
      <c r="AF135" s="1" t="n"/>
      <c r="AG135" s="1" t="n"/>
      <c r="AH135" s="1" t="n"/>
      <c r="AI135" s="1" t="n"/>
      <c r="AJ135" s="1" t="n"/>
      <c r="AK135" s="1" t="n"/>
      <c r="AL135" s="1" t="n"/>
      <c r="AM135" s="1" t="n"/>
      <c r="AN135" s="1" t="n"/>
      <c r="AO135" s="1" t="n"/>
      <c r="AP135" s="1" t="n"/>
      <c r="AQ135" s="1" t="n"/>
      <c r="AR135" s="1" t="n"/>
      <c r="AS135" s="1" t="n"/>
      <c r="AT135" s="1" t="n"/>
      <c r="AU135" s="1" t="n"/>
      <c r="AV135" s="1" t="n"/>
      <c r="AW135" s="1" t="n"/>
      <c r="AX135" s="1" t="n"/>
      <c r="AY135" s="1" t="n"/>
      <c r="AZ135" s="1" t="n"/>
      <c r="BA135" s="1" t="n"/>
      <c r="BB135" s="1" t="n"/>
      <c r="BC135" s="1" t="n"/>
      <c r="BD135" s="1" t="n"/>
      <c r="BE135" s="1" t="n"/>
      <c r="BF135" s="1" t="n"/>
      <c r="BG135" s="1" t="n"/>
      <c r="BH135" s="1" t="n"/>
      <c r="BI135" s="1" t="n"/>
      <c r="BJ135" s="1" t="n"/>
      <c r="BK135" s="1" t="n"/>
      <c r="BL135" s="1" t="n"/>
      <c r="BM135" s="1" t="n"/>
      <c r="BN135" s="1" t="n"/>
      <c r="BO135" s="25" t="n"/>
      <c r="BP135" s="25" t="n"/>
      <c r="BQ135" s="25" t="n"/>
      <c r="BR135" s="25" t="n"/>
      <c r="BS135" s="25" t="n"/>
      <c r="BT135" s="1" t="n"/>
      <c r="BU135" s="1" t="n"/>
      <c r="BV135" s="1" t="n"/>
      <c r="BW135" s="1" t="n"/>
      <c r="BX135" s="1" t="n"/>
      <c r="BY135" s="1" t="n"/>
      <c r="BZ135" s="1" t="n"/>
      <c r="CA135" s="1" t="n"/>
      <c r="CB135" s="1" t="n"/>
      <c r="CC135" s="1" t="n"/>
      <c r="CD135" s="1" t="n"/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  <c r="CN135" s="1" t="n"/>
      <c r="CO135" s="1" t="n"/>
      <c r="CP135" s="1" t="n"/>
      <c r="CQ135" s="1" t="n"/>
      <c r="CR135" s="1" t="n"/>
      <c r="CS135" s="1" t="n"/>
      <c r="CT135" s="1" t="n"/>
      <c r="CU135" s="1" t="n"/>
      <c r="CV135" s="1" t="n"/>
      <c r="CW135" s="1" t="n"/>
      <c r="CX135" s="1" t="n"/>
      <c r="CY135" s="1" t="n"/>
      <c r="CZ135" s="1" t="n"/>
      <c r="DA135" s="1" t="n"/>
      <c r="DB135" s="1" t="n"/>
      <c r="DC135" s="1" t="n"/>
      <c r="DD135" s="1" t="n"/>
      <c r="DE135" s="1" t="n"/>
      <c r="DF135" s="1" t="n"/>
      <c r="DG135" s="1" t="n"/>
      <c r="DH135" s="1" t="n"/>
      <c r="DI135" s="1" t="n"/>
      <c r="DJ135" s="1" t="n"/>
      <c r="DK135" s="1" t="n"/>
      <c r="DL135" s="1" t="n"/>
      <c r="DM135" s="1" t="n"/>
      <c r="DN135" s="1" t="n"/>
      <c r="DO135" s="1" t="n"/>
      <c r="DP135" s="1" t="n"/>
      <c r="DQ135" s="1" t="n"/>
      <c r="DR135" s="1" t="n"/>
      <c r="DS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  <c r="AA136" s="1" t="n"/>
      <c r="AB136" s="1" t="n"/>
      <c r="AC136" s="1" t="n"/>
      <c r="AD136" s="1" t="n"/>
      <c r="AE136" s="1" t="n"/>
      <c r="AF136" s="1" t="n"/>
      <c r="AG136" s="1" t="n"/>
      <c r="AH136" s="1" t="n"/>
      <c r="AI136" s="1" t="n"/>
      <c r="AJ136" s="1" t="n"/>
      <c r="AK136" s="1" t="n"/>
      <c r="AL136" s="1" t="n"/>
      <c r="AM136" s="1" t="n"/>
      <c r="AN136" s="1" t="n"/>
      <c r="AO136" s="1" t="n"/>
      <c r="AP136" s="1" t="n"/>
      <c r="AQ136" s="1" t="n"/>
      <c r="AR136" s="1" t="n"/>
      <c r="AS136" s="1" t="n"/>
      <c r="AT136" s="1" t="n"/>
      <c r="AU136" s="1" t="n"/>
      <c r="AV136" s="1" t="n"/>
      <c r="AW136" s="1" t="n"/>
      <c r="AX136" s="1" t="n"/>
      <c r="AY136" s="1" t="n"/>
      <c r="AZ136" s="1" t="n"/>
      <c r="BA136" s="1" t="n"/>
      <c r="BB136" s="1" t="n"/>
      <c r="BC136" s="1" t="n"/>
      <c r="BD136" s="1" t="n"/>
      <c r="BE136" s="1" t="n"/>
      <c r="BF136" s="1" t="n"/>
      <c r="BG136" s="1" t="n"/>
      <c r="BH136" s="1" t="n"/>
      <c r="BI136" s="1" t="n"/>
      <c r="BJ136" s="1" t="n"/>
      <c r="BK136" s="1" t="n"/>
      <c r="BL136" s="1" t="n"/>
      <c r="BM136" s="1" t="n"/>
      <c r="BN136" s="1" t="n"/>
      <c r="BO136" s="25" t="n"/>
      <c r="BP136" s="25" t="n"/>
      <c r="BQ136" s="25" t="n"/>
      <c r="BR136" s="25" t="n"/>
      <c r="BS136" s="25" t="n"/>
      <c r="BT136" s="1" t="n"/>
      <c r="BU136" s="1" t="n"/>
      <c r="BV136" s="1" t="n"/>
      <c r="BW136" s="1" t="n"/>
      <c r="BX136" s="1" t="n"/>
      <c r="BY136" s="1" t="n"/>
      <c r="BZ136" s="1" t="n"/>
      <c r="CA136" s="1" t="n"/>
      <c r="CB136" s="1" t="n"/>
      <c r="CC136" s="1" t="n"/>
      <c r="CD136" s="1" t="n"/>
      <c r="CE136" s="1" t="n"/>
      <c r="CF136" s="1" t="n"/>
      <c r="CG136" s="1" t="n"/>
      <c r="CH136" s="1" t="n"/>
      <c r="CI136" s="1" t="n"/>
      <c r="CJ136" s="1" t="n"/>
      <c r="CK136" s="1" t="n"/>
      <c r="CL136" s="1" t="n"/>
      <c r="CM136" s="1" t="n"/>
      <c r="CN136" s="1" t="n"/>
      <c r="CO136" s="1" t="n"/>
      <c r="CP136" s="1" t="n"/>
      <c r="CQ136" s="1" t="n"/>
      <c r="CR136" s="1" t="n"/>
      <c r="CS136" s="1" t="n"/>
      <c r="CT136" s="1" t="n"/>
      <c r="CU136" s="1" t="n"/>
      <c r="CV136" s="1" t="n"/>
      <c r="CW136" s="1" t="n"/>
      <c r="CX136" s="1" t="n"/>
      <c r="CY136" s="1" t="n"/>
      <c r="CZ136" s="1" t="n"/>
      <c r="DA136" s="1" t="n"/>
      <c r="DB136" s="1" t="n"/>
      <c r="DC136" s="1" t="n"/>
      <c r="DD136" s="1" t="n"/>
      <c r="DE136" s="1" t="n"/>
      <c r="DF136" s="1" t="n"/>
      <c r="DG136" s="1" t="n"/>
      <c r="DH136" s="1" t="n"/>
      <c r="DI136" s="1" t="n"/>
      <c r="DJ136" s="1" t="n"/>
      <c r="DK136" s="1" t="n"/>
      <c r="DL136" s="1" t="n"/>
      <c r="DM136" s="1" t="n"/>
      <c r="DN136" s="1" t="n"/>
      <c r="DO136" s="1" t="n"/>
      <c r="DP136" s="1" t="n"/>
      <c r="DQ136" s="1" t="n"/>
      <c r="DR136" s="1" t="n"/>
      <c r="DS136" s="1" t="n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W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3" t="n"/>
      <c r="BO1" s="3" t="n"/>
      <c r="BP1" s="4" t="n"/>
      <c r="BQ1" s="4" t="n"/>
      <c r="BR1" s="4" t="n"/>
      <c r="BS1" s="4" t="n"/>
      <c r="BT1" s="4" t="n"/>
      <c r="BU1" s="4" t="n"/>
      <c r="BV1" s="4" t="n"/>
      <c r="BW1" s="4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3" t="n"/>
      <c r="BO2" s="3" t="n"/>
      <c r="BP2" s="3" t="n"/>
      <c r="BQ2" s="4" t="n"/>
      <c r="BR2" s="4" t="n"/>
      <c r="BS2" s="4" t="n"/>
      <c r="BT2" s="4" t="n"/>
      <c r="BU2" s="4" t="n"/>
      <c r="BV2" s="4" t="n"/>
      <c r="BW2" s="4" t="n"/>
    </row>
    <row r="3">
      <c r="A3" s="1" t="n"/>
      <c r="B3" s="4672" t="n"/>
      <c r="C3" s="1" t="n"/>
      <c r="D3" s="1" t="n"/>
      <c r="E3" s="284" t="inlineStr">
        <is>
          <t>УТВЕРЖДЕНО</t>
        </is>
      </c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1" t="n"/>
      <c r="Q3" s="2" t="n"/>
      <c r="R3" s="2" t="n"/>
      <c r="S3" s="2" t="n"/>
      <c r="T3" s="2" t="n"/>
      <c r="U3" s="2" t="n"/>
      <c r="V3" s="13" t="inlineStr">
        <is>
          <t>УЧЕБНЫЙ ПЛАН</t>
        </is>
      </c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052" t="n"/>
      <c r="AS3" s="1052" t="n"/>
      <c r="AT3" s="1052" t="n"/>
      <c r="AU3" s="105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4" t="n"/>
      <c r="BQ3" s="4" t="n"/>
      <c r="BR3" s="4" t="n"/>
      <c r="BS3" s="4" t="n"/>
      <c r="BT3" s="4" t="n"/>
      <c r="BU3" s="4" t="n"/>
      <c r="BV3" s="4" t="n"/>
      <c r="BW3" s="4" t="n"/>
    </row>
    <row r="4">
      <c r="A4" s="1" t="n"/>
      <c r="B4" s="10" t="n"/>
      <c r="C4" s="1" t="n"/>
      <c r="D4" s="1" t="n"/>
      <c r="E4" s="3797" t="n"/>
      <c r="F4" s="3797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31" t="n"/>
      <c r="P4" s="1" t="n"/>
      <c r="Q4" s="31" t="n"/>
      <c r="R4" s="31" t="n"/>
      <c r="S4" s="31" t="n"/>
      <c r="T4" s="31" t="n"/>
      <c r="U4" s="31" t="n"/>
      <c r="V4" s="1510" t="n"/>
      <c r="W4" s="8" t="n"/>
      <c r="X4" s="31" t="n"/>
      <c r="Y4" s="31" t="n"/>
      <c r="Z4" s="31" t="n"/>
      <c r="AA4" s="31" t="n"/>
      <c r="AB4" s="10" t="n"/>
      <c r="AC4" s="285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286" t="n"/>
      <c r="BS4" s="286" t="n"/>
      <c r="BT4" s="286" t="n"/>
      <c r="BU4" s="286" t="n"/>
      <c r="BV4" s="286" t="n"/>
      <c r="BW4" s="286" t="n"/>
    </row>
    <row r="5">
      <c r="A5" s="1" t="n"/>
      <c r="B5" s="10" t="n"/>
      <c r="C5" s="1" t="n"/>
      <c r="D5" s="1" t="n"/>
      <c r="E5" s="284" t="inlineStr">
        <is>
          <t>Ректором БГТУ</t>
        </is>
      </c>
      <c r="F5" s="3797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1052" t="n"/>
      <c r="P5" s="1" t="n"/>
      <c r="Q5" s="1052" t="n"/>
      <c r="R5" s="1052" t="n"/>
      <c r="S5" s="1052" t="n"/>
      <c r="T5" s="1052" t="n"/>
      <c r="U5" s="1" t="n"/>
      <c r="V5" s="1" t="n"/>
      <c r="W5" s="1" t="n"/>
      <c r="X5" s="1" t="n"/>
      <c r="Y5" s="1" t="n"/>
      <c r="Z5" s="1" t="n"/>
      <c r="AA5" s="537" t="inlineStr">
        <is>
          <t>7-06-0821-01 Многофункциональное лесопользование</t>
        </is>
      </c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052" t="n"/>
      <c r="AX5" s="1052" t="n"/>
      <c r="AY5" s="1052" t="n"/>
      <c r="AZ5" s="1052" t="n"/>
      <c r="BA5" s="18" t="inlineStr">
        <is>
          <t>Степень: Магистр</t>
        </is>
      </c>
      <c r="BB5" s="18" t="n"/>
      <c r="BC5" s="18" t="n"/>
      <c r="BD5" s="18" t="n"/>
      <c r="BE5" s="18" t="n"/>
      <c r="BF5" s="18" t="n"/>
      <c r="BG5" s="2834" t="n"/>
      <c r="BH5" s="18" t="n"/>
      <c r="BI5" s="18" t="n"/>
      <c r="BJ5" s="18" t="n"/>
      <c r="BK5" s="10" t="n"/>
      <c r="BL5" s="1" t="n"/>
      <c r="BM5" s="18" t="n"/>
      <c r="BN5" s="18" t="n"/>
      <c r="BO5" s="18" t="n"/>
      <c r="BP5" s="18" t="n"/>
      <c r="BQ5" s="289" t="n"/>
      <c r="BR5" s="289" t="n"/>
      <c r="BS5" s="289" t="n"/>
      <c r="BT5" s="1" t="n"/>
      <c r="BU5" s="1" t="n"/>
      <c r="BV5" s="1" t="n"/>
      <c r="BW5" s="1" t="n"/>
    </row>
    <row r="6">
      <c r="A6" s="1" t="n"/>
      <c r="B6" s="10" t="n"/>
      <c r="C6" s="1" t="n"/>
      <c r="D6" s="1" t="n"/>
      <c r="E6" s="3797" t="n"/>
      <c r="F6" s="3797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31" t="n"/>
      <c r="P6" s="1" t="n"/>
      <c r="Q6" s="31" t="n"/>
      <c r="R6" s="31" t="n"/>
      <c r="S6" s="31" t="n"/>
      <c r="T6" s="31" t="n"/>
      <c r="U6" s="31" t="n"/>
      <c r="V6" s="1510" t="n"/>
      <c r="W6" s="1510" t="n"/>
      <c r="X6" s="31" t="n"/>
      <c r="Y6" s="31" t="n"/>
      <c r="Z6" s="3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8" t="n"/>
      <c r="AX6" s="8" t="n"/>
      <c r="AY6" s="8" t="n"/>
      <c r="AZ6" s="8" t="n"/>
      <c r="BA6" s="21" t="n"/>
      <c r="BB6" s="21" t="n"/>
      <c r="BC6" s="21" t="n"/>
      <c r="BD6" s="21" t="n"/>
      <c r="BE6" s="21" t="n"/>
      <c r="BF6" s="21" t="n"/>
      <c r="BG6" s="21" t="n"/>
      <c r="BH6" s="21" t="n"/>
      <c r="BI6" s="21" t="n"/>
      <c r="BJ6" s="21" t="n"/>
      <c r="BK6" s="10" t="n"/>
      <c r="BL6" s="1" t="n"/>
      <c r="BM6" s="21" t="n"/>
      <c r="BN6" s="21" t="n"/>
      <c r="BO6" s="21" t="n"/>
      <c r="BP6" s="21" t="n"/>
      <c r="BQ6" s="21" t="n"/>
      <c r="BR6" s="21" t="n"/>
      <c r="BS6" s="21" t="n"/>
      <c r="BT6" s="1" t="n"/>
      <c r="BU6" s="1" t="n"/>
      <c r="BV6" s="1" t="n"/>
      <c r="BW6" s="1" t="n"/>
    </row>
    <row r="7">
      <c r="A7" s="1" t="n"/>
      <c r="B7" s="10" t="n"/>
      <c r="C7" s="1" t="n"/>
      <c r="D7" s="1" t="n"/>
      <c r="E7" s="284" t="inlineStr">
        <is>
          <t>И.В. Войтовым</t>
        </is>
      </c>
      <c r="F7" s="3797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31" t="n"/>
      <c r="P7" s="1" t="n"/>
      <c r="Q7" s="31" t="n"/>
      <c r="R7" s="31" t="n"/>
      <c r="S7" s="535" t="inlineStr">
        <is>
          <t>Специальность:</t>
        </is>
      </c>
      <c r="T7" s="1" t="n"/>
      <c r="U7" s="534" t="n"/>
      <c r="V7" s="4673" t="n"/>
      <c r="W7" s="4673" t="n"/>
      <c r="X7" s="534" t="n"/>
      <c r="Y7" s="534" t="n"/>
      <c r="Z7" s="534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534" t="n"/>
      <c r="AX7" s="534" t="n"/>
      <c r="AY7" s="534" t="n"/>
      <c r="AZ7" s="4673" t="n"/>
      <c r="BA7" s="1563" t="inlineStr">
        <is>
          <t xml:space="preserve">Срок обучения: </t>
        </is>
      </c>
      <c r="BB7" s="1563" t="n"/>
      <c r="BC7" s="1563" t="n"/>
      <c r="BD7" s="1563" t="n"/>
      <c r="BE7" s="1563" t="n"/>
      <c r="BF7" s="1563" t="n"/>
      <c r="BG7" s="1" t="n"/>
      <c r="BH7" s="4674" t="inlineStr">
        <is>
          <t>2 года</t>
        </is>
      </c>
      <c r="BI7" s="901" t="n"/>
      <c r="BJ7" s="901" t="n"/>
      <c r="BK7" s="10" t="n"/>
      <c r="BL7" s="1" t="n"/>
      <c r="BM7" s="901" t="n"/>
      <c r="BN7" s="901" t="n"/>
      <c r="BO7" s="901" t="n"/>
      <c r="BP7" s="901" t="n"/>
      <c r="BQ7" s="901" t="n"/>
      <c r="BR7" s="901" t="n"/>
      <c r="BS7" s="901" t="n"/>
      <c r="BT7" s="1" t="n"/>
      <c r="BU7" s="1" t="n"/>
      <c r="BV7" s="1" t="n"/>
      <c r="BW7" s="1" t="n"/>
    </row>
    <row r="8">
      <c r="A8" s="1" t="n"/>
      <c r="B8" s="25" t="n"/>
      <c r="C8" s="1" t="n"/>
      <c r="D8" s="1" t="n"/>
      <c r="E8" s="3797" t="n"/>
      <c r="F8" s="3797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31" t="n"/>
      <c r="P8" s="1" t="n"/>
      <c r="Q8" s="31" t="n"/>
      <c r="R8" s="31" t="n"/>
      <c r="S8" s="31" t="n"/>
      <c r="T8" s="4675" t="n"/>
      <c r="U8" s="4676" t="n"/>
      <c r="V8" s="4676" t="n"/>
      <c r="W8" s="4676" t="n"/>
      <c r="X8" s="4676" t="n"/>
      <c r="Y8" s="4676" t="n"/>
      <c r="Z8" s="4676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130" t="n"/>
      <c r="AX8" s="2130" t="n"/>
      <c r="AY8" s="2130" t="n"/>
      <c r="AZ8" s="2130" t="n"/>
      <c r="BA8" s="29" t="n"/>
      <c r="BB8" s="29" t="n"/>
      <c r="BC8" s="29" t="n"/>
      <c r="BD8" s="29" t="n"/>
      <c r="BE8" s="29" t="n"/>
      <c r="BF8" s="29" t="n"/>
      <c r="BG8" s="1564" t="n"/>
      <c r="BH8" s="29" t="n"/>
      <c r="BI8" s="30" t="n"/>
      <c r="BJ8" s="24" t="n"/>
      <c r="BK8" s="25" t="n"/>
      <c r="BL8" s="1" t="n"/>
      <c r="BM8" s="29" t="n"/>
      <c r="BN8" s="30" t="n"/>
      <c r="BO8" s="29" t="n"/>
      <c r="BP8" s="29" t="n"/>
      <c r="BQ8" s="29" t="n"/>
      <c r="BR8" s="29" t="n"/>
      <c r="BS8" s="29" t="n"/>
      <c r="BT8" s="1" t="n"/>
      <c r="BU8" s="1" t="n"/>
      <c r="BV8" s="1" t="n"/>
      <c r="BW8" s="1" t="n"/>
    </row>
    <row r="9">
      <c r="A9" s="1" t="n"/>
      <c r="B9" s="25" t="n"/>
      <c r="C9" s="1" t="n"/>
      <c r="D9" s="1" t="n"/>
      <c r="E9" s="284" t="inlineStr">
        <is>
          <t>03.05.2023</t>
        </is>
      </c>
      <c r="F9" s="3797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31" t="n"/>
      <c r="P9" s="1" t="n"/>
      <c r="Q9" s="31" t="n"/>
      <c r="R9" s="31" t="n"/>
      <c r="S9" s="31" t="n"/>
      <c r="T9" s="519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519" t="n"/>
      <c r="AX9" s="519" t="n"/>
      <c r="AY9" s="519" t="n"/>
      <c r="AZ9" s="519" t="n"/>
      <c r="BA9" s="18" t="inlineStr">
        <is>
          <t xml:space="preserve">Форма получения образования: заочная </t>
        </is>
      </c>
      <c r="BB9" s="18" t="n"/>
      <c r="BC9" s="18" t="n"/>
      <c r="BD9" s="18" t="n"/>
      <c r="BE9" s="18" t="n"/>
      <c r="BF9" s="18" t="n"/>
      <c r="BG9" s="2834" t="n"/>
      <c r="BH9" s="18" t="n"/>
      <c r="BI9" s="18" t="n"/>
      <c r="BJ9" s="18" t="n"/>
      <c r="BK9" s="25" t="n"/>
      <c r="BL9" s="1" t="n"/>
      <c r="BM9" s="18" t="n"/>
      <c r="BN9" s="18" t="n"/>
      <c r="BO9" s="18" t="n"/>
      <c r="BP9" s="18" t="n"/>
      <c r="BQ9" s="18" t="n"/>
      <c r="BR9" s="18" t="n"/>
      <c r="BS9" s="18" t="n"/>
      <c r="BT9" s="1" t="n"/>
      <c r="BU9" s="1" t="n"/>
      <c r="BV9" s="1" t="n"/>
      <c r="BW9" s="1" t="n"/>
    </row>
    <row r="10">
      <c r="A10" s="1" t="n"/>
      <c r="B10" s="25" t="n"/>
      <c r="C10" s="1" t="n"/>
      <c r="D10" s="1" t="n"/>
      <c r="E10" s="3" t="inlineStr">
        <is>
          <t>Регистрационный № 06-08-050/уч.</t>
        </is>
      </c>
      <c r="F10" s="3797" t="n"/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31" t="n"/>
      <c r="P10" s="1" t="n"/>
      <c r="Q10" s="31" t="n"/>
      <c r="R10" s="31" t="n"/>
      <c r="S10" s="31" t="n"/>
      <c r="T10" s="31" t="n"/>
      <c r="U10" s="31" t="n"/>
      <c r="V10" s="1510" t="n"/>
      <c r="W10" s="1510" t="n"/>
      <c r="X10" s="31" t="n"/>
      <c r="Y10" s="31" t="n"/>
      <c r="Z10" s="31" t="n"/>
      <c r="AA10" s="31" t="n"/>
      <c r="AB10" s="9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295" t="n"/>
      <c r="BC10" s="37" t="n"/>
      <c r="BD10" s="30" t="n"/>
      <c r="BE10" s="30" t="n"/>
      <c r="BF10" s="30" t="n"/>
      <c r="BG10" s="30" t="n"/>
      <c r="BH10" s="2835" t="n"/>
      <c r="BI10" s="30" t="n"/>
      <c r="BJ10" s="30" t="n"/>
      <c r="BK10" s="30" t="n"/>
      <c r="BL10" s="25" t="n"/>
      <c r="BM10" s="30" t="n"/>
      <c r="BN10" s="30" t="n"/>
      <c r="BO10" s="2131" t="n"/>
      <c r="BP10" s="2132" t="n"/>
      <c r="BQ10" s="2132" t="n"/>
      <c r="BR10" s="2132" t="n"/>
      <c r="BS10" s="2132" t="n"/>
      <c r="BT10" s="2132" t="n"/>
      <c r="BU10" s="1" t="n"/>
      <c r="BV10" s="1" t="n"/>
      <c r="BW10" s="1" t="n"/>
    </row>
    <row r="11">
      <c r="A11" s="1" t="n"/>
      <c r="B11" s="32" t="n"/>
      <c r="C11" s="1511" t="n"/>
      <c r="D11" s="1511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1511" t="n"/>
      <c r="W11" s="1511" t="n"/>
      <c r="X11" s="299" t="n"/>
      <c r="Y11" s="299" t="n"/>
      <c r="Z11" s="224" t="n"/>
      <c r="AA11" s="224" t="n"/>
      <c r="AB11" s="243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1511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224" t="n"/>
      <c r="BS11" s="224" t="n"/>
      <c r="BT11" s="224" t="n"/>
      <c r="BU11" s="224" t="n"/>
      <c r="BV11" s="224" t="n"/>
      <c r="BW11" s="224" t="n"/>
    </row>
    <row r="12">
      <c r="A12" s="1" t="n"/>
      <c r="B12" s="20" t="n"/>
      <c r="C12" s="20" t="n"/>
      <c r="D12" s="19" t="n"/>
      <c r="E12" s="19" t="n"/>
      <c r="F12" s="19" t="n"/>
      <c r="G12" s="19" t="n"/>
      <c r="H12" s="19" t="n"/>
      <c r="I12" s="19" t="inlineStr">
        <is>
          <t>I. График образовательного процесса</t>
        </is>
      </c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20" t="n"/>
      <c r="W12" s="20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42" t="n"/>
      <c r="AM12" s="42" t="n"/>
      <c r="AN12" s="42" t="n"/>
      <c r="AO12" s="43" t="inlineStr">
        <is>
          <t>II. Сводные данные по бюджету времени (в неделях)</t>
        </is>
      </c>
      <c r="AP12" s="44" t="n"/>
      <c r="AQ12" s="44" t="n"/>
      <c r="AR12" s="44" t="n"/>
      <c r="AS12" s="44" t="n"/>
      <c r="AT12" s="44" t="n"/>
      <c r="AU12" s="44" t="n"/>
      <c r="AV12" s="44" t="n"/>
      <c r="AW12" s="44" t="n"/>
      <c r="AX12" s="44" t="n"/>
      <c r="AY12" s="44" t="n"/>
      <c r="AZ12" s="44" t="n"/>
      <c r="BA12" s="44" t="n"/>
      <c r="BB12" s="44" t="n"/>
      <c r="BC12" s="44" t="n"/>
      <c r="BD12" s="44" t="n"/>
      <c r="BE12" s="44" t="n"/>
      <c r="BF12" s="44" t="n"/>
      <c r="BG12" s="44" t="n"/>
      <c r="BH12" s="44" t="n"/>
      <c r="BI12" s="44" t="n"/>
      <c r="BJ12" s="44" t="n"/>
      <c r="BK12" s="44" t="n"/>
      <c r="BL12" s="45" t="n"/>
      <c r="BM12" s="46" t="n"/>
      <c r="BN12" s="46" t="n"/>
      <c r="BO12" s="99" t="n"/>
      <c r="BP12" s="46" t="n"/>
      <c r="BQ12" s="46" t="n"/>
      <c r="BR12" s="46" t="n"/>
      <c r="BS12" s="46" t="n"/>
      <c r="BT12" s="46" t="n"/>
      <c r="BU12" s="46" t="n"/>
      <c r="BV12" s="46" t="n"/>
      <c r="BW12" s="1" t="n"/>
    </row>
    <row r="13">
      <c r="A13" s="1" t="n"/>
      <c r="B13" s="3747" t="inlineStr">
        <is>
          <t>КУРСЫ</t>
        </is>
      </c>
      <c r="C13" s="4677" t="inlineStr">
        <is>
          <t>сентябрь</t>
        </is>
      </c>
      <c r="D13" s="50" t="n"/>
      <c r="E13" s="50" t="n"/>
      <c r="F13" s="51" t="n"/>
      <c r="G13" s="4678" t="n"/>
      <c r="H13" s="4679" t="inlineStr">
        <is>
          <t>октябрь</t>
        </is>
      </c>
      <c r="I13" s="50" t="n"/>
      <c r="J13" s="51" t="n"/>
      <c r="K13" s="4680" t="n"/>
      <c r="L13" s="4679" t="inlineStr">
        <is>
          <t>ноябрь</t>
        </is>
      </c>
      <c r="M13" s="50" t="n"/>
      <c r="N13" s="50" t="n"/>
      <c r="O13" s="51" t="n"/>
      <c r="P13" s="4679" t="inlineStr">
        <is>
          <t>декабрь</t>
        </is>
      </c>
      <c r="Q13" s="50" t="n"/>
      <c r="R13" s="50" t="n"/>
      <c r="S13" s="51" t="n"/>
      <c r="T13" s="4680" t="n"/>
      <c r="U13" s="4679" t="inlineStr">
        <is>
          <t>январь</t>
        </is>
      </c>
      <c r="V13" s="50" t="n"/>
      <c r="W13" s="51" t="n"/>
      <c r="X13" s="4678" t="n"/>
      <c r="Y13" s="53" t="n"/>
      <c r="Z13" s="4679" t="inlineStr">
        <is>
          <t>февраль</t>
        </is>
      </c>
      <c r="AA13" s="50" t="n"/>
      <c r="AB13" s="51" t="n"/>
      <c r="AC13" s="4681" t="n"/>
      <c r="AD13" s="4679" t="inlineStr">
        <is>
          <t>март</t>
        </is>
      </c>
      <c r="AE13" s="50" t="n"/>
      <c r="AF13" s="50" t="n"/>
      <c r="AG13" s="51" t="n"/>
      <c r="AH13" s="4681" t="n"/>
      <c r="AI13" s="4679" t="inlineStr">
        <is>
          <t>апрель</t>
        </is>
      </c>
      <c r="AJ13" s="50" t="n"/>
      <c r="AK13" s="51" t="n"/>
      <c r="AL13" s="4681" t="n"/>
      <c r="AM13" s="4679" t="inlineStr">
        <is>
          <t>май</t>
        </is>
      </c>
      <c r="AN13" s="50" t="n"/>
      <c r="AO13" s="50" t="n"/>
      <c r="AP13" s="51" t="n"/>
      <c r="AQ13" s="4679" t="inlineStr">
        <is>
          <t>июнь</t>
        </is>
      </c>
      <c r="AR13" s="50" t="n"/>
      <c r="AS13" s="50" t="n"/>
      <c r="AT13" s="51" t="n"/>
      <c r="AU13" s="4678" t="n"/>
      <c r="AV13" s="53" t="n"/>
      <c r="AW13" s="4679" t="inlineStr">
        <is>
          <t>июль</t>
        </is>
      </c>
      <c r="AX13" s="50" t="n"/>
      <c r="AY13" s="51" t="n"/>
      <c r="AZ13" s="4680" t="n"/>
      <c r="BA13" s="4679" t="inlineStr">
        <is>
          <t>август</t>
        </is>
      </c>
      <c r="BB13" s="50" t="n"/>
      <c r="BC13" s="50" t="n"/>
      <c r="BD13" s="51" t="n"/>
      <c r="BE13" s="914" t="inlineStr">
        <is>
          <t>Самостоятельная работа по изучению дисциплин учебного плана</t>
        </is>
      </c>
      <c r="BF13" s="53" t="n"/>
      <c r="BG13" s="57" t="inlineStr">
        <is>
          <t>Установочная сессия</t>
        </is>
      </c>
      <c r="BH13" s="57" t="inlineStr">
        <is>
          <t>Лабораторно-экзаменационная сессия</t>
        </is>
      </c>
      <c r="BI13" s="57" t="inlineStr">
        <is>
          <t>Производственные практики</t>
        </is>
      </c>
      <c r="BJ13" s="57" t="inlineStr">
        <is>
          <t>Магистерская диссертация</t>
        </is>
      </c>
      <c r="BK13" s="57" t="inlineStr">
        <is>
          <t>Итоговая аттестация</t>
        </is>
      </c>
      <c r="BL13" s="1645" t="inlineStr">
        <is>
          <t>Всего</t>
        </is>
      </c>
      <c r="BM13" s="32" t="n"/>
      <c r="BN13" s="32" t="n"/>
      <c r="BO13" s="32" t="n"/>
      <c r="BP13" s="32" t="n"/>
      <c r="BQ13" s="32" t="n"/>
      <c r="BR13" s="32" t="n"/>
      <c r="BS13" s="1" t="n"/>
      <c r="BT13" s="1" t="n"/>
      <c r="BU13" s="1" t="n"/>
      <c r="BV13" s="1" t="n"/>
      <c r="BW13" s="1" t="n"/>
    </row>
    <row r="14">
      <c r="A14" s="1" t="n"/>
      <c r="B14" s="3690" t="n"/>
      <c r="C14" s="4682" t="n">
        <v>1</v>
      </c>
      <c r="D14" s="4683" t="n">
        <v>8</v>
      </c>
      <c r="E14" s="4683" t="n">
        <v>15</v>
      </c>
      <c r="F14" s="4683" t="n">
        <v>22</v>
      </c>
      <c r="G14" s="1513" t="n">
        <v>29</v>
      </c>
      <c r="H14" s="4683" t="n">
        <v>6</v>
      </c>
      <c r="I14" s="4683" t="n">
        <v>13</v>
      </c>
      <c r="J14" s="4683" t="n">
        <v>20</v>
      </c>
      <c r="K14" s="1514" t="n">
        <v>27</v>
      </c>
      <c r="L14" s="4683" t="n">
        <v>3</v>
      </c>
      <c r="M14" s="4683" t="n">
        <v>10</v>
      </c>
      <c r="N14" s="4683" t="n">
        <v>17</v>
      </c>
      <c r="O14" s="4683" t="n">
        <v>24</v>
      </c>
      <c r="P14" s="4683" t="n">
        <v>1</v>
      </c>
      <c r="Q14" s="4683" t="n">
        <v>8</v>
      </c>
      <c r="R14" s="4683" t="n">
        <v>15</v>
      </c>
      <c r="S14" s="4683" t="n">
        <v>22</v>
      </c>
      <c r="T14" s="1514" t="n">
        <v>29</v>
      </c>
      <c r="U14" s="4683" t="n">
        <v>5</v>
      </c>
      <c r="V14" s="4683" t="n">
        <v>12</v>
      </c>
      <c r="W14" s="4683" t="n">
        <v>19</v>
      </c>
      <c r="X14" s="1514" t="n">
        <v>26</v>
      </c>
      <c r="Y14" s="141" t="n"/>
      <c r="Z14" s="4683" t="n">
        <v>2</v>
      </c>
      <c r="AA14" s="4683" t="n">
        <v>9</v>
      </c>
      <c r="AB14" s="4683" t="n">
        <v>16</v>
      </c>
      <c r="AC14" s="1513" t="n">
        <v>23</v>
      </c>
      <c r="AD14" s="4683" t="n">
        <v>2</v>
      </c>
      <c r="AE14" s="4683" t="n">
        <v>9</v>
      </c>
      <c r="AF14" s="4683" t="n">
        <v>16</v>
      </c>
      <c r="AG14" s="4683" t="n">
        <v>23</v>
      </c>
      <c r="AH14" s="1513" t="n">
        <v>30</v>
      </c>
      <c r="AI14" s="4683" t="n">
        <v>6</v>
      </c>
      <c r="AJ14" s="4683" t="n">
        <v>13</v>
      </c>
      <c r="AK14" s="4683" t="n">
        <v>20</v>
      </c>
      <c r="AL14" s="1513" t="n">
        <v>27</v>
      </c>
      <c r="AM14" s="4683" t="n">
        <v>4</v>
      </c>
      <c r="AN14" s="4683" t="n">
        <v>11</v>
      </c>
      <c r="AO14" s="4683" t="n">
        <v>18</v>
      </c>
      <c r="AP14" s="4683" t="n">
        <v>25</v>
      </c>
      <c r="AQ14" s="4683" t="n">
        <v>1</v>
      </c>
      <c r="AR14" s="4683" t="n">
        <v>8</v>
      </c>
      <c r="AS14" s="4683" t="n">
        <v>15</v>
      </c>
      <c r="AT14" s="4683" t="n">
        <v>22</v>
      </c>
      <c r="AU14" s="1514" t="n">
        <v>29</v>
      </c>
      <c r="AV14" s="141" t="n"/>
      <c r="AW14" s="4683" t="n">
        <v>6</v>
      </c>
      <c r="AX14" s="4683" t="n">
        <v>13</v>
      </c>
      <c r="AY14" s="4683" t="n">
        <v>20</v>
      </c>
      <c r="AZ14" s="1514" t="n">
        <v>27</v>
      </c>
      <c r="BA14" s="4684" t="n">
        <v>3</v>
      </c>
      <c r="BB14" s="4684" t="n">
        <v>10</v>
      </c>
      <c r="BC14" s="4684" t="n">
        <v>17</v>
      </c>
      <c r="BD14" s="4685" t="n">
        <v>24</v>
      </c>
      <c r="BE14" s="112" t="n"/>
      <c r="BF14" s="115" t="n"/>
      <c r="BG14" s="64" t="n"/>
      <c r="BH14" s="64" t="n"/>
      <c r="BI14" s="64" t="n"/>
      <c r="BJ14" s="64" t="n"/>
      <c r="BK14" s="64" t="n"/>
      <c r="BL14" s="563" t="n"/>
      <c r="BM14" s="32" t="n"/>
      <c r="BN14" s="32" t="n"/>
      <c r="BO14" s="32" t="n"/>
      <c r="BP14" s="32" t="n"/>
      <c r="BQ14" s="32" t="n"/>
      <c r="BR14" s="32" t="n"/>
      <c r="BS14" s="1" t="n"/>
      <c r="BT14" s="1" t="n"/>
      <c r="BU14" s="1" t="n"/>
      <c r="BV14" s="1" t="n"/>
      <c r="BW14" s="1" t="n"/>
    </row>
    <row r="15">
      <c r="A15" s="1" t="n"/>
      <c r="B15" s="3690" t="n"/>
      <c r="C15" s="4686" t="n">
        <v>7</v>
      </c>
      <c r="D15" s="4687" t="n">
        <v>14</v>
      </c>
      <c r="E15" s="4687" t="n">
        <v>21</v>
      </c>
      <c r="F15" s="4687" t="n">
        <v>28</v>
      </c>
      <c r="G15" s="4687" t="n">
        <v>5</v>
      </c>
      <c r="H15" s="4687" t="n">
        <v>12</v>
      </c>
      <c r="I15" s="4687" t="n">
        <v>19</v>
      </c>
      <c r="J15" s="4687" t="n">
        <v>26</v>
      </c>
      <c r="K15" s="4687" t="n">
        <v>2</v>
      </c>
      <c r="L15" s="4687" t="n">
        <v>9</v>
      </c>
      <c r="M15" s="4687" t="n">
        <v>16</v>
      </c>
      <c r="N15" s="4687" t="n">
        <v>23</v>
      </c>
      <c r="O15" s="4687" t="n">
        <v>30</v>
      </c>
      <c r="P15" s="4687" t="n">
        <v>7</v>
      </c>
      <c r="Q15" s="4687" t="n">
        <v>14</v>
      </c>
      <c r="R15" s="4687" t="n">
        <v>21</v>
      </c>
      <c r="S15" s="4687" t="n">
        <v>28</v>
      </c>
      <c r="T15" s="4687" t="n">
        <v>4</v>
      </c>
      <c r="U15" s="4687" t="n">
        <v>11</v>
      </c>
      <c r="V15" s="4687" t="n">
        <v>18</v>
      </c>
      <c r="W15" s="4687" t="n">
        <v>25</v>
      </c>
      <c r="X15" s="4687" t="n">
        <v>1</v>
      </c>
      <c r="Y15" s="317" t="n"/>
      <c r="Z15" s="4687" t="n">
        <v>8</v>
      </c>
      <c r="AA15" s="4687" t="n">
        <v>15</v>
      </c>
      <c r="AB15" s="4687" t="n">
        <v>22</v>
      </c>
      <c r="AC15" s="4687" t="n">
        <v>1</v>
      </c>
      <c r="AD15" s="4687" t="n">
        <v>8</v>
      </c>
      <c r="AE15" s="4687" t="n">
        <v>15</v>
      </c>
      <c r="AF15" s="4687" t="n">
        <v>22</v>
      </c>
      <c r="AG15" s="4687" t="n">
        <v>29</v>
      </c>
      <c r="AH15" s="4687" t="n">
        <v>5</v>
      </c>
      <c r="AI15" s="4687" t="n">
        <v>12</v>
      </c>
      <c r="AJ15" s="4687" t="n">
        <v>19</v>
      </c>
      <c r="AK15" s="4687" t="n">
        <v>26</v>
      </c>
      <c r="AL15" s="4687" t="n">
        <v>3</v>
      </c>
      <c r="AM15" s="4687" t="n">
        <v>10</v>
      </c>
      <c r="AN15" s="4687" t="n">
        <v>17</v>
      </c>
      <c r="AO15" s="4687" t="n">
        <v>24</v>
      </c>
      <c r="AP15" s="4687" t="n">
        <v>31</v>
      </c>
      <c r="AQ15" s="4687" t="n">
        <v>7</v>
      </c>
      <c r="AR15" s="4687" t="n">
        <v>14</v>
      </c>
      <c r="AS15" s="4687" t="n">
        <v>21</v>
      </c>
      <c r="AT15" s="4687" t="n">
        <v>28</v>
      </c>
      <c r="AU15" s="4687" t="n">
        <v>5</v>
      </c>
      <c r="AV15" s="317" t="n"/>
      <c r="AW15" s="4687" t="n">
        <v>12</v>
      </c>
      <c r="AX15" s="4687" t="n">
        <v>19</v>
      </c>
      <c r="AY15" s="4687" t="n">
        <v>26</v>
      </c>
      <c r="AZ15" s="4687" t="n">
        <v>2</v>
      </c>
      <c r="BA15" s="1513" t="n">
        <v>9</v>
      </c>
      <c r="BB15" s="1513" t="n">
        <v>16</v>
      </c>
      <c r="BC15" s="1513" t="n">
        <v>23</v>
      </c>
      <c r="BD15" s="4688" t="n">
        <v>31</v>
      </c>
      <c r="BE15" s="112" t="n"/>
      <c r="BF15" s="115" t="n"/>
      <c r="BG15" s="64" t="n"/>
      <c r="BH15" s="64" t="n"/>
      <c r="BI15" s="64" t="n"/>
      <c r="BJ15" s="64" t="n"/>
      <c r="BK15" s="64" t="n"/>
      <c r="BL15" s="563" t="n"/>
      <c r="BM15" s="32" t="n"/>
      <c r="BN15" s="1" t="n"/>
      <c r="BO15" s="32" t="n"/>
      <c r="BP15" s="32" t="n"/>
      <c r="BQ15" s="32" t="n"/>
      <c r="BR15" s="32" t="n"/>
      <c r="BS15" s="1" t="n"/>
      <c r="BT15" s="1" t="n"/>
      <c r="BU15" s="1" t="n"/>
      <c r="BV15" s="1" t="n"/>
      <c r="BW15" s="1" t="n"/>
    </row>
    <row r="16">
      <c r="A16" s="1" t="n"/>
      <c r="B16" s="3751" t="n"/>
      <c r="C16" s="2973" t="n">
        <v>1</v>
      </c>
      <c r="D16" s="2974" t="n">
        <v>2</v>
      </c>
      <c r="E16" s="2974" t="n">
        <v>3</v>
      </c>
      <c r="F16" s="2974" t="n">
        <v>4</v>
      </c>
      <c r="G16" s="2974" t="n">
        <v>5</v>
      </c>
      <c r="H16" s="2974" t="n">
        <v>6</v>
      </c>
      <c r="I16" s="2974" t="n">
        <v>7</v>
      </c>
      <c r="J16" s="2974" t="n">
        <v>8</v>
      </c>
      <c r="K16" s="2974" t="n">
        <v>9</v>
      </c>
      <c r="L16" s="2974" t="n">
        <v>10</v>
      </c>
      <c r="M16" s="2974" t="n">
        <v>11</v>
      </c>
      <c r="N16" s="2974" t="n">
        <v>12</v>
      </c>
      <c r="O16" s="2974" t="n">
        <v>13</v>
      </c>
      <c r="P16" s="2974" t="n">
        <v>14</v>
      </c>
      <c r="Q16" s="2974" t="n">
        <v>15</v>
      </c>
      <c r="R16" s="2974" t="n">
        <v>16</v>
      </c>
      <c r="S16" s="2974" t="n">
        <v>17</v>
      </c>
      <c r="T16" s="2974" t="n">
        <v>18</v>
      </c>
      <c r="U16" s="2974" t="n">
        <v>19</v>
      </c>
      <c r="V16" s="2974" t="n">
        <v>20</v>
      </c>
      <c r="W16" s="2974" t="n">
        <v>21</v>
      </c>
      <c r="X16" s="2974" t="n">
        <v>22</v>
      </c>
      <c r="Y16" s="70" t="n"/>
      <c r="Z16" s="2974" t="n">
        <v>23</v>
      </c>
      <c r="AA16" s="2974" t="n">
        <v>24</v>
      </c>
      <c r="AB16" s="2974" t="n">
        <v>25</v>
      </c>
      <c r="AC16" s="2974" t="n">
        <v>26</v>
      </c>
      <c r="AD16" s="2974" t="n">
        <v>27</v>
      </c>
      <c r="AE16" s="2974" t="n">
        <v>28</v>
      </c>
      <c r="AF16" s="2974" t="n">
        <v>29</v>
      </c>
      <c r="AG16" s="2974" t="n">
        <v>30</v>
      </c>
      <c r="AH16" s="2974" t="n">
        <v>31</v>
      </c>
      <c r="AI16" s="2974" t="n">
        <v>32</v>
      </c>
      <c r="AJ16" s="2974" t="n">
        <v>33</v>
      </c>
      <c r="AK16" s="2974" t="n">
        <v>34</v>
      </c>
      <c r="AL16" s="2974" t="n">
        <v>35</v>
      </c>
      <c r="AM16" s="2974" t="n">
        <v>36</v>
      </c>
      <c r="AN16" s="2974" t="n">
        <v>37</v>
      </c>
      <c r="AO16" s="2974" t="n">
        <v>38</v>
      </c>
      <c r="AP16" s="2974" t="n">
        <v>39</v>
      </c>
      <c r="AQ16" s="2974" t="n">
        <v>40</v>
      </c>
      <c r="AR16" s="2974" t="n">
        <v>41</v>
      </c>
      <c r="AS16" s="2974" t="n">
        <v>42</v>
      </c>
      <c r="AT16" s="2974" t="n">
        <v>43</v>
      </c>
      <c r="AU16" s="2974" t="n">
        <v>44</v>
      </c>
      <c r="AV16" s="70" t="n"/>
      <c r="AW16" s="2974" t="n">
        <v>45</v>
      </c>
      <c r="AX16" s="2974" t="n">
        <v>46</v>
      </c>
      <c r="AY16" s="2974" t="n">
        <v>47</v>
      </c>
      <c r="AZ16" s="2974" t="n">
        <v>48</v>
      </c>
      <c r="BA16" s="2974" t="n">
        <v>49</v>
      </c>
      <c r="BB16" s="2974" t="n">
        <v>50</v>
      </c>
      <c r="BC16" s="2974" t="n">
        <v>51</v>
      </c>
      <c r="BD16" s="3245" t="n">
        <v>52</v>
      </c>
      <c r="BE16" s="136" t="n"/>
      <c r="BF16" s="249" t="n"/>
      <c r="BG16" s="73" t="n"/>
      <c r="BH16" s="73" t="n"/>
      <c r="BI16" s="73" t="n"/>
      <c r="BJ16" s="73" t="n"/>
      <c r="BK16" s="73" t="n"/>
      <c r="BL16" s="1647" t="n"/>
      <c r="BM16" s="32" t="n"/>
      <c r="BN16" s="32" t="n"/>
      <c r="BO16" s="32" t="n"/>
      <c r="BP16" s="32" t="n"/>
      <c r="BQ16" s="32" t="n"/>
      <c r="BR16" s="32" t="n"/>
      <c r="BS16" s="1" t="n"/>
      <c r="BT16" s="1" t="n"/>
      <c r="BU16" s="1" t="n"/>
      <c r="BV16" s="1" t="n"/>
      <c r="BW16" s="1" t="n"/>
    </row>
    <row r="17">
      <c r="A17" s="1" t="n"/>
      <c r="B17" s="1648" t="inlineStr">
        <is>
          <t>I</t>
        </is>
      </c>
      <c r="C17" s="328" t="n"/>
      <c r="D17" s="328" t="inlineStr">
        <is>
          <t>+</t>
        </is>
      </c>
      <c r="E17" s="327" t="n"/>
      <c r="F17" s="327" t="n"/>
      <c r="G17" s="327" t="n"/>
      <c r="H17" s="327" t="n"/>
      <c r="I17" s="327" t="n"/>
      <c r="J17" s="327" t="n"/>
      <c r="K17" s="327" t="n"/>
      <c r="L17" s="327" t="n"/>
      <c r="M17" s="327" t="n"/>
      <c r="N17" s="327" t="n"/>
      <c r="O17" s="327" t="n"/>
      <c r="P17" s="327" t="n"/>
      <c r="Q17" s="327" t="n"/>
      <c r="R17" s="327" t="n"/>
      <c r="S17" s="327" t="n"/>
      <c r="T17" s="327" t="n"/>
      <c r="U17" s="329" t="n"/>
      <c r="V17" s="329" t="inlineStr">
        <is>
          <t>:</t>
        </is>
      </c>
      <c r="W17" s="329" t="inlineStr">
        <is>
          <t>:</t>
        </is>
      </c>
      <c r="X17" s="3752" t="n"/>
      <c r="Y17" s="622" t="n"/>
      <c r="Z17" s="329" t="n"/>
      <c r="AA17" s="332" t="n"/>
      <c r="AB17" s="333" t="n"/>
      <c r="AC17" s="332" t="n"/>
      <c r="AD17" s="332" t="n"/>
      <c r="AE17" s="332" t="n"/>
      <c r="AF17" s="332" t="n"/>
      <c r="AG17" s="332" t="n"/>
      <c r="AH17" s="332" t="n"/>
      <c r="AI17" s="332" t="n"/>
      <c r="AJ17" s="332" t="n"/>
      <c r="AK17" s="332" t="n"/>
      <c r="AL17" s="332" t="n"/>
      <c r="AM17" s="328" t="n"/>
      <c r="AN17" s="328" t="n"/>
      <c r="AO17" s="328" t="n"/>
      <c r="AP17" s="329" t="n"/>
      <c r="AQ17" s="329" t="inlineStr">
        <is>
          <t>:</t>
        </is>
      </c>
      <c r="AR17" s="329" t="inlineStr">
        <is>
          <t>:</t>
        </is>
      </c>
      <c r="AS17" s="75" t="n"/>
      <c r="AT17" s="329" t="n"/>
      <c r="AU17" s="3752" t="n"/>
      <c r="AV17" s="622" t="n"/>
      <c r="AW17" s="329" t="n"/>
      <c r="AX17" s="329" t="n"/>
      <c r="AY17" s="329" t="n"/>
      <c r="AZ17" s="329" t="n"/>
      <c r="BA17" s="329" t="n"/>
      <c r="BB17" s="329" t="n"/>
      <c r="BC17" s="329" t="n"/>
      <c r="BD17" s="329" t="n"/>
      <c r="BE17" s="335" t="n">
        <v>47</v>
      </c>
      <c r="BF17" s="124" t="n"/>
      <c r="BG17" s="4689" t="n">
        <v>1</v>
      </c>
      <c r="BH17" s="4689" t="n">
        <v>4</v>
      </c>
      <c r="BI17" s="4689" t="n"/>
      <c r="BJ17" s="4689" t="n"/>
      <c r="BK17" s="4689" t="n"/>
      <c r="BL17" s="87">
        <f>BE17+BG17+BH17+BI17+BJ17+BK17</f>
        <v/>
      </c>
      <c r="BM17" s="88" t="n"/>
      <c r="BN17" s="1" t="n"/>
      <c r="BO17" s="88" t="n"/>
      <c r="BP17" s="1" t="n"/>
      <c r="BQ17" s="88" t="n"/>
      <c r="BR17" s="1" t="n"/>
      <c r="BS17" s="1" t="n"/>
      <c r="BT17" s="1" t="n"/>
      <c r="BU17" s="1" t="n"/>
      <c r="BV17" s="1" t="n"/>
      <c r="BW17" s="1" t="n"/>
    </row>
    <row r="18">
      <c r="A18" s="1" t="n"/>
      <c r="B18" s="1649" t="inlineStr">
        <is>
          <t>II</t>
        </is>
      </c>
      <c r="C18" s="589" t="inlineStr">
        <is>
          <t>Х</t>
        </is>
      </c>
      <c r="D18" s="589" t="inlineStr">
        <is>
          <t>Х</t>
        </is>
      </c>
      <c r="E18" s="589" t="inlineStr">
        <is>
          <t>Х</t>
        </is>
      </c>
      <c r="F18" s="589" t="inlineStr">
        <is>
          <t>Х</t>
        </is>
      </c>
      <c r="G18" s="589" t="n"/>
      <c r="H18" s="589" t="n"/>
      <c r="I18" s="589" t="n"/>
      <c r="J18" s="589" t="n"/>
      <c r="K18" s="589" t="n"/>
      <c r="L18" s="589" t="n"/>
      <c r="M18" s="339" t="n"/>
      <c r="N18" s="339" t="n"/>
      <c r="O18" s="2360" t="n"/>
      <c r="P18" s="2360" t="n"/>
      <c r="Q18" s="2360" t="n"/>
      <c r="R18" s="2360" t="n"/>
      <c r="S18" s="2360" t="n"/>
      <c r="T18" s="2360" t="n"/>
      <c r="U18" s="589" t="n"/>
      <c r="V18" s="339" t="inlineStr">
        <is>
          <t>:</t>
        </is>
      </c>
      <c r="W18" s="339" t="inlineStr">
        <is>
          <t>:</t>
        </is>
      </c>
      <c r="X18" s="4690" t="n"/>
      <c r="Y18" s="240" t="n"/>
      <c r="Z18" s="589" t="n"/>
      <c r="AA18" s="4691" t="n"/>
      <c r="AB18" s="4692" t="n"/>
      <c r="AC18" s="4691" t="n"/>
      <c r="AD18" s="4691" t="n"/>
      <c r="AE18" s="4691" t="n"/>
      <c r="AF18" s="4691" t="n"/>
      <c r="AG18" s="4691" t="n"/>
      <c r="AH18" s="4691" t="n"/>
      <c r="AI18" s="4691" t="n"/>
      <c r="AJ18" s="339" t="inlineStr">
        <is>
          <t>:</t>
        </is>
      </c>
      <c r="AK18" s="339" t="inlineStr">
        <is>
          <t>:</t>
        </is>
      </c>
      <c r="AL18" s="589" t="inlineStr">
        <is>
          <t>/</t>
        </is>
      </c>
      <c r="AM18" s="589" t="inlineStr">
        <is>
          <t>/</t>
        </is>
      </c>
      <c r="AN18" s="589" t="inlineStr">
        <is>
          <t>/</t>
        </is>
      </c>
      <c r="AO18" s="589" t="inlineStr">
        <is>
          <t>/</t>
        </is>
      </c>
      <c r="AP18" s="589" t="inlineStr">
        <is>
          <t>/</t>
        </is>
      </c>
      <c r="AQ18" s="589" t="inlineStr">
        <is>
          <t>/</t>
        </is>
      </c>
      <c r="AR18" s="589" t="inlineStr">
        <is>
          <t>/</t>
        </is>
      </c>
      <c r="AS18" s="589" t="inlineStr">
        <is>
          <t>/</t>
        </is>
      </c>
      <c r="AT18" s="589" t="inlineStr">
        <is>
          <t>//</t>
        </is>
      </c>
      <c r="AU18" s="2153" t="inlineStr">
        <is>
          <t>//</t>
        </is>
      </c>
      <c r="AV18" s="937" t="n"/>
      <c r="AW18" s="589" t="n"/>
      <c r="AX18" s="194" t="n"/>
      <c r="AY18" s="194" t="n"/>
      <c r="AZ18" s="194" t="n"/>
      <c r="BA18" s="194" t="n"/>
      <c r="BB18" s="194" t="n"/>
      <c r="BC18" s="194" t="n"/>
      <c r="BD18" s="1059" t="n"/>
      <c r="BE18" s="345" t="n">
        <v>26</v>
      </c>
      <c r="BF18" s="240" t="n"/>
      <c r="BG18" s="588" t="n"/>
      <c r="BH18" s="588" t="n">
        <v>4</v>
      </c>
      <c r="BI18" s="588" t="n">
        <v>4</v>
      </c>
      <c r="BJ18" s="588" t="n">
        <v>8</v>
      </c>
      <c r="BK18" s="588" t="n">
        <v>2</v>
      </c>
      <c r="BL18" s="87">
        <f>BE18+BG18+BH18+BI18+BJ18+BK18</f>
        <v/>
      </c>
      <c r="BM18" s="88" t="n"/>
      <c r="BN18" s="88" t="n"/>
      <c r="BO18" s="88" t="n"/>
      <c r="BP18" s="88" t="n"/>
      <c r="BQ18" s="88" t="n"/>
      <c r="BR18" s="88" t="n"/>
      <c r="BS18" s="1" t="n"/>
      <c r="BT18" s="1" t="n"/>
      <c r="BU18" s="1" t="n"/>
      <c r="BV18" s="1" t="n"/>
      <c r="BW18" s="1" t="n"/>
    </row>
    <row r="19">
      <c r="A19" s="1" t="n"/>
      <c r="B19" s="88" t="n"/>
      <c r="C19" s="88" t="n"/>
      <c r="D19" s="347" t="n"/>
      <c r="E19" s="347" t="n"/>
      <c r="F19" s="347" t="n"/>
      <c r="G19" s="347" t="n"/>
      <c r="H19" s="347" t="n"/>
      <c r="I19" s="347" t="n"/>
      <c r="J19" s="347" t="n"/>
      <c r="K19" s="347" t="n"/>
      <c r="L19" s="347" t="n"/>
      <c r="M19" s="347" t="n"/>
      <c r="N19" s="347" t="n"/>
      <c r="O19" s="347" t="n"/>
      <c r="P19" s="347" t="n"/>
      <c r="Q19" s="347" t="n"/>
      <c r="R19" s="347" t="n"/>
      <c r="S19" s="347" t="n"/>
      <c r="T19" s="347" t="n"/>
      <c r="U19" s="347" t="n"/>
      <c r="V19" s="88" t="n"/>
      <c r="W19" s="88" t="n"/>
      <c r="X19" s="347" t="n"/>
      <c r="Y19" s="347" t="n"/>
      <c r="Z19" s="346" t="n"/>
      <c r="AA19" s="346" t="n"/>
      <c r="AB19" s="75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6" t="n"/>
      <c r="AL19" s="346" t="n"/>
      <c r="AM19" s="346" t="n"/>
      <c r="AN19" s="346" t="n"/>
      <c r="AO19" s="346" t="n"/>
      <c r="AP19" s="346" t="n"/>
      <c r="AQ19" s="346" t="n"/>
      <c r="AR19" s="346" t="n"/>
      <c r="AS19" s="346" t="n"/>
      <c r="AT19" s="346" t="n"/>
      <c r="AU19" s="346" t="n"/>
      <c r="AV19" s="346" t="n"/>
      <c r="AW19" s="346" t="n"/>
      <c r="AX19" s="346" t="n"/>
      <c r="AY19" s="346" t="n"/>
      <c r="AZ19" s="346" t="n"/>
      <c r="BA19" s="346" t="n"/>
      <c r="BB19" s="346" t="n"/>
      <c r="BC19" s="346" t="n"/>
      <c r="BD19" s="346" t="n"/>
      <c r="BE19" s="940">
        <f>BE17+BE18</f>
        <v/>
      </c>
      <c r="BF19" s="249" t="n"/>
      <c r="BG19" s="1461">
        <f>BG17+BG18</f>
        <v/>
      </c>
      <c r="BH19" s="1461">
        <f>BH17+BH18</f>
        <v/>
      </c>
      <c r="BI19" s="1461">
        <f>BI17+BI18</f>
        <v/>
      </c>
      <c r="BJ19" s="1461">
        <f>BJ17+BJ18</f>
        <v/>
      </c>
      <c r="BK19" s="1461">
        <f>BK17+BK18</f>
        <v/>
      </c>
      <c r="BL19" s="1462">
        <f>BL17+BL18</f>
        <v/>
      </c>
      <c r="BM19" s="88" t="n"/>
      <c r="BN19" s="1" t="n"/>
      <c r="BO19" s="88" t="n"/>
      <c r="BP19" s="1" t="n"/>
      <c r="BQ19" s="88" t="n"/>
      <c r="BR19" s="1" t="n"/>
      <c r="BS19" s="1" t="n"/>
      <c r="BT19" s="1" t="n"/>
      <c r="BU19" s="1" t="n"/>
      <c r="BV19" s="1" t="n"/>
      <c r="BW19" s="1" t="n"/>
    </row>
    <row r="20">
      <c r="A20" s="1" t="n"/>
      <c r="B20" s="94" t="inlineStr">
        <is>
          <t>Обозначения:</t>
        </is>
      </c>
      <c r="C20" s="1" t="n"/>
      <c r="D20" s="1" t="n"/>
      <c r="E20" s="1" t="n"/>
      <c r="F20" s="1" t="n"/>
      <c r="G20" s="1" t="n"/>
      <c r="H20" s="1" t="n"/>
      <c r="I20" s="1" t="n"/>
      <c r="J20" s="1" t="n"/>
      <c r="K20" s="691" t="n"/>
      <c r="L20" s="350" t="n"/>
      <c r="M20" s="94" t="inlineStr">
        <is>
          <t>−</t>
        </is>
      </c>
      <c r="N20" s="351" t="inlineStr">
        <is>
          <t>самостоятельная работа по изучению дисциплин учебного плана</t>
        </is>
      </c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351" t="n"/>
      <c r="AC20" s="92" t="n"/>
      <c r="AD20" s="352" t="inlineStr">
        <is>
          <t>Х</t>
        </is>
      </c>
      <c r="AE20" s="94" t="inlineStr">
        <is>
          <t>−</t>
        </is>
      </c>
      <c r="AF20" s="91" t="inlineStr">
        <is>
          <t>производственная практика</t>
        </is>
      </c>
      <c r="AG20" s="90" t="n"/>
      <c r="AH20" s="90" t="n"/>
      <c r="AI20" s="90" t="n"/>
      <c r="AJ20" s="90" t="n"/>
      <c r="AK20" s="90" t="n"/>
      <c r="AL20" s="92" t="n"/>
      <c r="AM20" s="92" t="n"/>
      <c r="AN20" s="92" t="n"/>
      <c r="AO20" s="92" t="n"/>
      <c r="AP20" s="92" t="n"/>
      <c r="AQ20" s="92" t="n"/>
      <c r="AR20" s="353" t="inlineStr">
        <is>
          <t>//</t>
        </is>
      </c>
      <c r="AS20" s="94" t="inlineStr">
        <is>
          <t>−</t>
        </is>
      </c>
      <c r="AT20" s="91" t="inlineStr">
        <is>
          <t>итоговая аттестация</t>
        </is>
      </c>
      <c r="AU20" s="91" t="n"/>
      <c r="AV20" s="91" t="n"/>
      <c r="AW20" s="91" t="n"/>
      <c r="AX20" s="91" t="n"/>
      <c r="AY20" s="91" t="n"/>
      <c r="AZ20" s="92" t="n"/>
      <c r="BA20" s="92" t="n"/>
      <c r="BB20" s="92" t="n"/>
      <c r="BC20" s="91" t="n"/>
      <c r="BD20" s="97" t="n"/>
      <c r="BE20" s="97" t="n"/>
      <c r="BF20" s="97" t="n"/>
      <c r="BG20" s="97" t="n"/>
      <c r="BH20" s="1450" t="n"/>
      <c r="BI20" s="97" t="n"/>
      <c r="BJ20" s="97" t="n"/>
      <c r="BK20" s="97" t="n"/>
      <c r="BL20" s="97" t="n"/>
      <c r="BM20" s="97" t="n"/>
      <c r="BN20" s="97" t="n"/>
      <c r="BO20" s="97" t="n"/>
      <c r="BP20" s="97" t="n"/>
      <c r="BQ20" s="97" t="n"/>
      <c r="BR20" s="1" t="n"/>
      <c r="BS20" s="1" t="n"/>
      <c r="BT20" s="1" t="n"/>
      <c r="BU20" s="1" t="n"/>
      <c r="BV20" s="1" t="n"/>
      <c r="BW20" s="1" t="n"/>
    </row>
    <row r="21">
      <c r="A21" s="1" t="n"/>
      <c r="B21" s="94" t="n"/>
      <c r="C21" s="98" t="n"/>
      <c r="D21" s="91" t="n"/>
      <c r="E21" s="91" t="n"/>
      <c r="F21" s="91" t="n"/>
      <c r="G21" s="92" t="n"/>
      <c r="H21" s="92" t="n"/>
      <c r="I21" s="92" t="n"/>
      <c r="J21" s="92" t="n"/>
      <c r="K21" s="691" t="n"/>
      <c r="L21" s="94" t="n"/>
      <c r="M21" s="94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351" t="n"/>
      <c r="AC21" s="92" t="n"/>
      <c r="AD21" s="14" t="n"/>
      <c r="AE21" s="94" t="n"/>
      <c r="AF21" s="91" t="n"/>
      <c r="AG21" s="90" t="n"/>
      <c r="AH21" s="90" t="n"/>
      <c r="AI21" s="90" t="n"/>
      <c r="AJ21" s="90" t="n"/>
      <c r="AK21" s="90" t="n"/>
      <c r="AL21" s="92" t="n"/>
      <c r="AM21" s="92" t="n"/>
      <c r="AN21" s="92" t="n"/>
      <c r="AO21" s="92" t="n"/>
      <c r="AP21" s="92" t="n"/>
      <c r="AQ21" s="92" t="n"/>
      <c r="AR21" s="354" t="n"/>
      <c r="AS21" s="94" t="n"/>
      <c r="AT21" s="91" t="n"/>
      <c r="AU21" s="91" t="n"/>
      <c r="AV21" s="91" t="n"/>
      <c r="AW21" s="91" t="n"/>
      <c r="AX21" s="91" t="n"/>
      <c r="AY21" s="91" t="n"/>
      <c r="AZ21" s="92" t="n"/>
      <c r="BA21" s="92" t="n"/>
      <c r="BB21" s="92" t="n"/>
      <c r="BC21" s="91" t="n"/>
      <c r="BD21" s="97" t="n"/>
      <c r="BE21" s="97" t="n"/>
      <c r="BF21" s="97" t="n"/>
      <c r="BG21" s="97" t="n"/>
      <c r="BH21" s="1450" t="n"/>
      <c r="BI21" s="97" t="n"/>
      <c r="BJ21" s="97" t="n"/>
      <c r="BK21" s="97" t="n"/>
      <c r="BL21" s="97" t="n"/>
      <c r="BM21" s="97" t="n"/>
      <c r="BN21" s="97" t="n"/>
      <c r="BO21" s="97" t="n"/>
      <c r="BP21" s="97" t="n"/>
      <c r="BQ21" s="97" t="n"/>
      <c r="BR21" s="97" t="n"/>
      <c r="BS21" s="97" t="n"/>
      <c r="BT21" s="97" t="n"/>
      <c r="BU21" s="97" t="n"/>
      <c r="BV21" s="97" t="n"/>
      <c r="BW21" s="97" t="n"/>
    </row>
    <row r="22">
      <c r="A22" s="1" t="n"/>
      <c r="B22" s="94" t="n"/>
      <c r="C22" s="98" t="n"/>
      <c r="D22" s="91" t="n"/>
      <c r="E22" s="91" t="n"/>
      <c r="F22" s="91" t="n"/>
      <c r="G22" s="91" t="n"/>
      <c r="H22" s="92" t="n"/>
      <c r="I22" s="92" t="n"/>
      <c r="J22" s="92" t="n"/>
      <c r="K22" s="91" t="n"/>
      <c r="L22" s="91" t="n"/>
      <c r="M22" s="91" t="n"/>
      <c r="N22" s="91" t="n"/>
      <c r="O22" s="91" t="n"/>
      <c r="P22" s="91" t="n"/>
      <c r="Q22" s="91" t="n"/>
      <c r="R22" s="91" t="n"/>
      <c r="S22" s="92" t="n"/>
      <c r="T22" s="92" t="n"/>
      <c r="U22" s="92" t="n"/>
      <c r="V22" s="98" t="n"/>
      <c r="W22" s="98" t="n"/>
      <c r="X22" s="92" t="n"/>
      <c r="Y22" s="92" t="n"/>
      <c r="Z22" s="92" t="n"/>
      <c r="AA22" s="92" t="n"/>
      <c r="AB22" s="92" t="n"/>
      <c r="AC22" s="92" t="n"/>
      <c r="AD22" s="91" t="n"/>
      <c r="AE22" s="91" t="n"/>
      <c r="AF22" s="91" t="n"/>
      <c r="AG22" s="90" t="n"/>
      <c r="AH22" s="90" t="n"/>
      <c r="AI22" s="90" t="n"/>
      <c r="AJ22" s="90" t="n"/>
      <c r="AK22" s="90" t="n"/>
      <c r="AL22" s="91" t="n"/>
      <c r="AM22" s="91" t="n"/>
      <c r="AN22" s="92" t="n"/>
      <c r="AO22" s="92" t="n"/>
      <c r="AP22" s="92" t="n"/>
      <c r="AQ22" s="92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2" t="n"/>
      <c r="BC22" s="91" t="n"/>
      <c r="BD22" s="91" t="n"/>
      <c r="BE22" s="91" t="n"/>
      <c r="BF22" s="91" t="n"/>
      <c r="BG22" s="91" t="n"/>
      <c r="BH22" s="94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91" t="n"/>
      <c r="BS22" s="91" t="n"/>
      <c r="BT22" s="91" t="n"/>
      <c r="BU22" s="91" t="n"/>
      <c r="BV22" s="91" t="n"/>
      <c r="BW22" s="91" t="n"/>
    </row>
    <row r="23">
      <c r="A23" s="1" t="n"/>
      <c r="B23" s="94" t="n"/>
      <c r="C23" s="94" t="n"/>
      <c r="D23" s="91" t="n"/>
      <c r="E23" s="91" t="n"/>
      <c r="F23" s="91" t="n"/>
      <c r="G23" s="92" t="n"/>
      <c r="H23" s="92" t="n"/>
      <c r="I23" s="92" t="n"/>
      <c r="J23" s="92" t="n"/>
      <c r="K23" s="691" t="n"/>
      <c r="L23" s="352" t="inlineStr">
        <is>
          <t>:</t>
        </is>
      </c>
      <c r="M23" s="94" t="inlineStr">
        <is>
          <t>−</t>
        </is>
      </c>
      <c r="N23" s="351" t="inlineStr">
        <is>
          <t>лабораторно-экзаменационная сессия (ЛЭС)</t>
        </is>
      </c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351" t="n"/>
      <c r="AC23" s="92" t="n"/>
      <c r="AD23" s="353" t="inlineStr">
        <is>
          <t>/</t>
        </is>
      </c>
      <c r="AE23" s="94" t="inlineStr">
        <is>
          <t>−</t>
        </is>
      </c>
      <c r="AF23" s="91" t="inlineStr">
        <is>
          <t>магистерская диссертация</t>
        </is>
      </c>
      <c r="AG23" s="90" t="n"/>
      <c r="AH23" s="90" t="n"/>
      <c r="AI23" s="90" t="n"/>
      <c r="AJ23" s="90" t="n"/>
      <c r="AK23" s="90" t="n"/>
      <c r="AL23" s="92" t="n"/>
      <c r="AM23" s="92" t="n"/>
      <c r="AN23" s="92" t="n"/>
      <c r="AO23" s="92" t="n"/>
      <c r="AP23" s="92" t="n"/>
      <c r="AQ23" s="92" t="n"/>
      <c r="AR23" s="352" t="inlineStr">
        <is>
          <t>+</t>
        </is>
      </c>
      <c r="AS23" s="94" t="inlineStr">
        <is>
          <t>−</t>
        </is>
      </c>
      <c r="AT23" s="91" t="inlineStr">
        <is>
          <t>установочная сессия (УС)</t>
        </is>
      </c>
      <c r="AU23" s="97" t="n"/>
      <c r="AV23" s="97" t="n"/>
      <c r="AW23" s="97" t="n"/>
      <c r="AX23" s="92" t="n"/>
      <c r="AY23" s="90" t="n"/>
      <c r="AZ23" s="90" t="n"/>
      <c r="BA23" s="92" t="n"/>
      <c r="BB23" s="92" t="n"/>
      <c r="BC23" s="91" t="n"/>
      <c r="BD23" s="90" t="n"/>
      <c r="BE23" s="90" t="n"/>
      <c r="BF23" s="90" t="n"/>
      <c r="BG23" s="90" t="n"/>
      <c r="BH23" s="98" t="n"/>
      <c r="BI23" s="90" t="n"/>
      <c r="BJ23" s="90" t="n"/>
      <c r="BK23" s="90" t="n"/>
      <c r="BL23" s="90" t="n"/>
      <c r="BM23" s="90" t="n"/>
      <c r="BN23" s="90" t="n"/>
      <c r="BO23" s="90" t="n"/>
      <c r="BP23" s="90" t="n"/>
      <c r="BQ23" s="90" t="n"/>
      <c r="BR23" s="90" t="n"/>
      <c r="BS23" s="90" t="n"/>
      <c r="BT23" s="90" t="n"/>
      <c r="BU23" s="90" t="n"/>
      <c r="BV23" s="90" t="n"/>
      <c r="BW23" s="90" t="n"/>
    </row>
    <row r="24">
      <c r="A24" s="1" t="n"/>
      <c r="B24" s="94" t="n"/>
      <c r="C24" s="94" t="n"/>
      <c r="D24" s="91" t="n"/>
      <c r="E24" s="91" t="n"/>
      <c r="F24" s="91" t="n"/>
      <c r="G24" s="91" t="n"/>
      <c r="H24" s="91" t="n"/>
      <c r="I24" s="91" t="n"/>
      <c r="J24" s="691" t="n"/>
      <c r="K24" s="691" t="n"/>
      <c r="L24" s="691" t="n"/>
      <c r="M24" s="69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91" t="n"/>
      <c r="AC24" s="91" t="n"/>
      <c r="AD24" s="91" t="n"/>
      <c r="AE24" s="91" t="n"/>
      <c r="AF24" s="92" t="n"/>
      <c r="AG24" s="92" t="n"/>
      <c r="AH24" s="92" t="n"/>
      <c r="AI24" s="92" t="n"/>
      <c r="AJ24" s="92" t="n"/>
      <c r="AK24" s="91" t="n"/>
      <c r="AL24" s="91" t="n"/>
      <c r="AM24" s="91" t="n"/>
      <c r="AN24" s="91" t="n"/>
      <c r="AO24" s="91" t="n"/>
      <c r="AP24" s="91" t="n"/>
      <c r="AQ24" s="91" t="n"/>
      <c r="AR24" s="91" t="n"/>
      <c r="AS24" s="91" t="n"/>
      <c r="AT24" s="91" t="n"/>
      <c r="AU24" s="91" t="n"/>
      <c r="AV24" s="91" t="n"/>
      <c r="AW24" s="91" t="n"/>
      <c r="AX24" s="91" t="n"/>
      <c r="AY24" s="91" t="n"/>
      <c r="AZ24" s="91" t="n"/>
      <c r="BA24" s="91" t="n"/>
      <c r="BB24" s="91" t="n"/>
      <c r="BC24" s="91" t="n"/>
      <c r="BD24" s="91" t="n"/>
      <c r="BE24" s="91" t="n"/>
      <c r="BF24" s="91" t="n"/>
      <c r="BG24" s="91" t="n"/>
      <c r="BH24" s="94" t="n"/>
      <c r="BI24" s="91" t="n"/>
      <c r="BJ24" s="91" t="n"/>
      <c r="BK24" s="91" t="n"/>
      <c r="BL24" s="91" t="n"/>
      <c r="BM24" s="91" t="n"/>
      <c r="BN24" s="91" t="n"/>
      <c r="BO24" s="91" t="n"/>
      <c r="BP24" s="91" t="n"/>
      <c r="BQ24" s="91" t="n"/>
      <c r="BR24" s="91" t="n"/>
      <c r="BS24" s="91" t="n"/>
      <c r="BT24" s="91" t="n"/>
      <c r="BU24" s="91" t="n"/>
      <c r="BV24" s="1" t="n"/>
      <c r="BW24" s="1" t="n"/>
    </row>
    <row r="25">
      <c r="A25" s="1" t="n"/>
      <c r="B25" s="516" t="n"/>
      <c r="C25" s="51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516" t="n"/>
      <c r="W25" s="516" t="n"/>
      <c r="X25" s="356" t="n"/>
      <c r="Y25" s="356" t="n"/>
      <c r="Z25" s="356" t="n"/>
      <c r="AA25" s="356" t="n"/>
      <c r="AB25" s="356" t="n"/>
      <c r="AC25" s="356" t="n"/>
      <c r="AD25" s="356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6" t="n"/>
      <c r="AW25" s="356" t="n"/>
      <c r="AX25" s="356" t="n"/>
      <c r="AY25" s="356" t="n"/>
      <c r="AZ25" s="356" t="n"/>
      <c r="BA25" s="356" t="n"/>
      <c r="BB25" s="356" t="n"/>
      <c r="BC25" s="356" t="n"/>
      <c r="BD25" s="356" t="n"/>
      <c r="BE25" s="356" t="n"/>
      <c r="BF25" s="356" t="n"/>
      <c r="BG25" s="356" t="n"/>
      <c r="BH25" s="51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6" t="n"/>
      <c r="BS25" s="356" t="n"/>
      <c r="BT25" s="356" t="n"/>
      <c r="BU25" s="356" t="n"/>
      <c r="BV25" s="356" t="n"/>
      <c r="BW25" s="1" t="n"/>
    </row>
    <row r="26">
      <c r="A26" s="1" t="n"/>
      <c r="B26" s="516" t="n"/>
      <c r="C26" s="51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516" t="n"/>
      <c r="W26" s="516" t="n"/>
      <c r="X26" s="356" t="n"/>
      <c r="Y26" s="356" t="n"/>
      <c r="Z26" s="356" t="n"/>
      <c r="AA26" s="356" t="n"/>
      <c r="AB26" s="356" t="n"/>
      <c r="AC26" s="355" t="n"/>
      <c r="AD26" s="355" t="n"/>
      <c r="AE26" s="355" t="n"/>
      <c r="AF26" s="356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5" t="n"/>
      <c r="AV26" s="356" t="n"/>
      <c r="AW26" s="356" t="n"/>
      <c r="AX26" s="356" t="n"/>
      <c r="AY26" s="356" t="n"/>
      <c r="AZ26" s="356" t="n"/>
      <c r="BA26" s="355" t="n"/>
      <c r="BB26" s="356" t="n"/>
      <c r="BC26" s="356" t="n"/>
      <c r="BD26" s="356" t="n"/>
      <c r="BE26" s="356" t="n"/>
      <c r="BF26" s="356" t="n"/>
      <c r="BG26" s="356" t="n"/>
      <c r="BH26" s="51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6" t="n"/>
      <c r="BS26" s="356" t="n"/>
      <c r="BT26" s="356" t="n"/>
      <c r="BU26" s="356" t="n"/>
      <c r="BV26" s="356" t="n"/>
      <c r="BW26" s="1" t="n"/>
    </row>
    <row r="27">
      <c r="A27" s="1" t="n"/>
      <c r="B27" s="20" t="inlineStr">
        <is>
          <t>III. План образовательного процесса</t>
        </is>
      </c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1" t="n"/>
      <c r="BS27" s="1" t="n"/>
      <c r="BT27" s="1" t="n"/>
      <c r="BU27" s="1" t="n"/>
      <c r="BV27" s="1" t="n"/>
      <c r="BW27" s="1" t="n"/>
    </row>
    <row r="28">
      <c r="A28" s="1" t="n"/>
      <c r="B28" s="103" t="inlineStr">
        <is>
          <t>№ п/п</t>
        </is>
      </c>
      <c r="C28" s="104" t="n"/>
      <c r="D28" s="941" t="inlineStr">
        <is>
          <t>Название модуля, учебной дисциплины, курсового проекта (курсовой работы)</t>
        </is>
      </c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251" t="inlineStr">
        <is>
          <t>Экзамены</t>
        </is>
      </c>
      <c r="U28" s="104" t="n"/>
      <c r="V28" s="251" t="inlineStr">
        <is>
          <t>Зачеты</t>
        </is>
      </c>
      <c r="W28" s="104" t="n"/>
      <c r="X28" s="103" t="inlineStr">
        <is>
          <t>Количество академических часов</t>
        </is>
      </c>
      <c r="Y28" s="108" t="n"/>
      <c r="Z28" s="108" t="n"/>
      <c r="AA28" s="108" t="n"/>
      <c r="AB28" s="108" t="n"/>
      <c r="AC28" s="108" t="n"/>
      <c r="AD28" s="108" t="n"/>
      <c r="AE28" s="108" t="n"/>
      <c r="AF28" s="108" t="n"/>
      <c r="AG28" s="108" t="n"/>
      <c r="AH28" s="108" t="n"/>
      <c r="AI28" s="108" t="n"/>
      <c r="AJ28" s="108" t="n"/>
      <c r="AK28" s="108" t="n"/>
      <c r="AL28" s="108" t="n"/>
      <c r="AM28" s="148" t="n"/>
      <c r="AN28" s="943" t="inlineStr">
        <is>
          <t>Распределение по курсам и УС, ЛЭС</t>
        </is>
      </c>
      <c r="AO28" s="108" t="n"/>
      <c r="AP28" s="108" t="n"/>
      <c r="AQ28" s="108" t="n"/>
      <c r="AR28" s="108" t="n"/>
      <c r="AS28" s="108" t="n"/>
      <c r="AT28" s="108" t="n"/>
      <c r="AU28" s="108" t="n"/>
      <c r="AV28" s="108" t="n"/>
      <c r="AW28" s="108" t="n"/>
      <c r="AX28" s="108" t="n"/>
      <c r="AY28" s="108" t="n"/>
      <c r="AZ28" s="108" t="n"/>
      <c r="BA28" s="108" t="n"/>
      <c r="BB28" s="108" t="n"/>
      <c r="BC28" s="108" t="n"/>
      <c r="BD28" s="108" t="n"/>
      <c r="BE28" s="108" t="n"/>
      <c r="BF28" s="108" t="n"/>
      <c r="BG28" s="108" t="n"/>
      <c r="BH28" s="108" t="n"/>
      <c r="BI28" s="108" t="n"/>
      <c r="BJ28" s="108" t="n"/>
      <c r="BK28" s="103" t="inlineStr">
        <is>
          <t>Код компетенции</t>
        </is>
      </c>
      <c r="BL28" s="101" t="n"/>
      <c r="BM28" s="104" t="n"/>
      <c r="BN28" s="355" t="n"/>
      <c r="BO28" s="355" t="n"/>
      <c r="BP28" s="1" t="n"/>
      <c r="BQ28" s="1" t="n"/>
      <c r="BR28" s="1" t="n"/>
      <c r="BS28" s="1" t="n"/>
      <c r="BT28" s="1" t="n"/>
      <c r="BU28" s="1" t="n"/>
      <c r="BV28" s="1" t="n"/>
      <c r="BW28" s="1" t="n"/>
    </row>
    <row r="29">
      <c r="A29" s="1" t="n"/>
      <c r="B29" s="112" t="n"/>
      <c r="C29" s="114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12" t="n"/>
      <c r="U29" s="114" t="n"/>
      <c r="V29" s="112" t="n"/>
      <c r="W29" s="114" t="n"/>
      <c r="X29" s="251" t="inlineStr">
        <is>
          <t>Всего</t>
        </is>
      </c>
      <c r="Y29" s="101" t="n"/>
      <c r="Z29" s="101" t="n"/>
      <c r="AA29" s="104" t="n"/>
      <c r="AB29" s="1361" t="inlineStr">
        <is>
          <t xml:space="preserve">Аудиторных: дневная форма получения образования </t>
        </is>
      </c>
      <c r="AC29" s="104" t="n"/>
      <c r="AD29" s="1361" t="inlineStr">
        <is>
          <t xml:space="preserve">Аудиторных: заочная форма получения образования </t>
        </is>
      </c>
      <c r="AE29" s="104" t="n"/>
      <c r="AF29" s="945" t="inlineStr">
        <is>
          <t>Из них</t>
        </is>
      </c>
      <c r="AG29" s="44" t="n"/>
      <c r="AH29" s="44" t="n"/>
      <c r="AI29" s="44" t="n"/>
      <c r="AJ29" s="44" t="n"/>
      <c r="AK29" s="44" t="n"/>
      <c r="AL29" s="44" t="n"/>
      <c r="AM29" s="249" t="n"/>
      <c r="AN29" s="946" t="inlineStr">
        <is>
          <t>I курс</t>
        </is>
      </c>
      <c r="AO29" s="44" t="n"/>
      <c r="AP29" s="44" t="n"/>
      <c r="AQ29" s="44" t="n"/>
      <c r="AR29" s="44" t="n"/>
      <c r="AS29" s="44" t="n"/>
      <c r="AT29" s="44" t="n"/>
      <c r="AU29" s="44" t="n"/>
      <c r="AV29" s="44" t="n"/>
      <c r="AW29" s="44" t="n"/>
      <c r="AX29" s="44" t="n"/>
      <c r="AY29" s="44" t="n"/>
      <c r="AZ29" s="44" t="n"/>
      <c r="BA29" s="44" t="n"/>
      <c r="BB29" s="943" t="inlineStr">
        <is>
          <t>II курс</t>
        </is>
      </c>
      <c r="BC29" s="108" t="n"/>
      <c r="BD29" s="108" t="n"/>
      <c r="BE29" s="108" t="n"/>
      <c r="BF29" s="108" t="n"/>
      <c r="BG29" s="108" t="n"/>
      <c r="BH29" s="108" t="n"/>
      <c r="BI29" s="108" t="n"/>
      <c r="BJ29" s="108" t="n"/>
      <c r="BK29" s="112" t="n"/>
      <c r="BL29" s="1" t="n"/>
      <c r="BM29" s="114" t="n"/>
      <c r="BN29" s="355" t="n"/>
      <c r="BO29" s="355" t="n"/>
      <c r="BP29" s="1" t="n"/>
      <c r="BQ29" s="1" t="n"/>
      <c r="BR29" s="1" t="n"/>
      <c r="BS29" s="1" t="n"/>
      <c r="BT29" s="1" t="n"/>
      <c r="BU29" s="1" t="n"/>
      <c r="BV29" s="1" t="n"/>
      <c r="BW29" s="1" t="n"/>
    </row>
    <row r="30">
      <c r="A30" s="1" t="n"/>
      <c r="B30" s="112" t="n"/>
      <c r="C30" s="114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12" t="n"/>
      <c r="U30" s="114" t="n"/>
      <c r="V30" s="112" t="n"/>
      <c r="W30" s="114" t="n"/>
      <c r="X30" s="112" t="n"/>
      <c r="Y30" s="1" t="n"/>
      <c r="Z30" s="1" t="n"/>
      <c r="AA30" s="114" t="n"/>
      <c r="AB30" s="112" t="n"/>
      <c r="AC30" s="114" t="n"/>
      <c r="AD30" s="112" t="n"/>
      <c r="AE30" s="114" t="n"/>
      <c r="AF30" s="3530" t="inlineStr">
        <is>
          <t>Лекции</t>
        </is>
      </c>
      <c r="AG30" s="695" t="n"/>
      <c r="AH30" s="1996" t="inlineStr">
        <is>
          <t>Лабораторные</t>
        </is>
      </c>
      <c r="AI30" s="695" t="n"/>
      <c r="AJ30" s="1996" t="inlineStr">
        <is>
          <t>Практические</t>
        </is>
      </c>
      <c r="AK30" s="695" t="n"/>
      <c r="AL30" s="1996" t="inlineStr">
        <is>
          <t>Семинарские</t>
        </is>
      </c>
      <c r="AM30" s="695" t="n"/>
      <c r="AN30" s="1290" t="inlineStr">
        <is>
          <t>УС   1 нед</t>
        </is>
      </c>
      <c r="AO30" s="104" t="n"/>
      <c r="AP30" s="364" t="inlineStr">
        <is>
          <t>1 ЛЭС,</t>
        </is>
      </c>
      <c r="AQ30" s="123" t="n"/>
      <c r="AR30" s="123" t="n"/>
      <c r="AS30" s="123" t="n"/>
      <c r="AT30" s="123" t="n"/>
      <c r="AU30" s="124" t="n"/>
      <c r="AV30" s="1996" t="inlineStr">
        <is>
          <t>2 ЛЭС,</t>
        </is>
      </c>
      <c r="AW30" s="1997" t="n"/>
      <c r="AX30" s="1997" t="n"/>
      <c r="AY30" s="1997" t="n"/>
      <c r="AZ30" s="1997" t="n"/>
      <c r="BA30" s="1998" t="n"/>
      <c r="BB30" s="3530" t="inlineStr">
        <is>
          <t>3 ЛЭС,</t>
        </is>
      </c>
      <c r="BC30" s="1997" t="n"/>
      <c r="BD30" s="1997" t="n"/>
      <c r="BE30" s="1997" t="n"/>
      <c r="BF30" s="1997" t="n"/>
      <c r="BG30" s="1998" t="n"/>
      <c r="BH30" s="2003" t="inlineStr">
        <is>
          <t>4 ЛЭС,</t>
        </is>
      </c>
      <c r="BI30" s="1997" t="n"/>
      <c r="BJ30" s="2004" t="n"/>
      <c r="BK30" s="112" t="n"/>
      <c r="BL30" s="1" t="n"/>
      <c r="BM30" s="114" t="n"/>
      <c r="BN30" s="355" t="n"/>
      <c r="BO30" s="355" t="n"/>
      <c r="BP30" s="1" t="n"/>
      <c r="BQ30" s="1" t="n"/>
      <c r="BR30" s="1" t="n"/>
      <c r="BS30" s="1" t="n"/>
      <c r="BT30" s="1" t="n"/>
      <c r="BU30" s="1" t="n"/>
      <c r="BV30" s="1" t="n"/>
      <c r="BW30" s="1" t="n"/>
    </row>
    <row r="31">
      <c r="A31" s="1" t="n"/>
      <c r="B31" s="112" t="n"/>
      <c r="C31" s="114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12" t="n"/>
      <c r="U31" s="114" t="n"/>
      <c r="V31" s="112" t="n"/>
      <c r="W31" s="114" t="n"/>
      <c r="X31" s="112" t="n"/>
      <c r="Y31" s="1" t="n"/>
      <c r="Z31" s="1" t="n"/>
      <c r="AA31" s="114" t="n"/>
      <c r="AB31" s="112" t="n"/>
      <c r="AC31" s="114" t="n"/>
      <c r="AD31" s="112" t="n"/>
      <c r="AE31" s="114" t="n"/>
      <c r="AF31" s="2138" t="n"/>
      <c r="AG31" s="701" t="n"/>
      <c r="AH31" s="561" t="n"/>
      <c r="AI31" s="701" t="n"/>
      <c r="AJ31" s="561" t="n"/>
      <c r="AK31" s="701" t="n"/>
      <c r="AL31" s="561" t="n"/>
      <c r="AM31" s="701" t="n"/>
      <c r="AN31" s="138" t="n"/>
      <c r="AO31" s="207" t="n"/>
      <c r="AP31" s="366" t="n">
        <v>2</v>
      </c>
      <c r="AQ31" s="131" t="n"/>
      <c r="AR31" s="181" t="inlineStr">
        <is>
          <t>недели</t>
        </is>
      </c>
      <c r="AS31" s="126" t="n"/>
      <c r="AT31" s="126" t="n"/>
      <c r="AU31" s="128" t="n"/>
      <c r="AV31" s="725" t="n">
        <v>2</v>
      </c>
      <c r="AW31" s="131" t="n"/>
      <c r="AX31" s="189" t="inlineStr">
        <is>
          <t>недели</t>
        </is>
      </c>
      <c r="AY31" s="126" t="n"/>
      <c r="AZ31" s="126" t="n"/>
      <c r="BA31" s="175" t="n"/>
      <c r="BB31" s="366" t="n">
        <v>2</v>
      </c>
      <c r="BC31" s="131" t="n"/>
      <c r="BD31" s="181" t="inlineStr">
        <is>
          <t>недели</t>
        </is>
      </c>
      <c r="BE31" s="126" t="n"/>
      <c r="BF31" s="126" t="n"/>
      <c r="BG31" s="128" t="n"/>
      <c r="BH31" s="725" t="n">
        <v>2</v>
      </c>
      <c r="BI31" s="895" t="inlineStr">
        <is>
          <t>недели</t>
        </is>
      </c>
      <c r="BJ31" s="895" t="n"/>
      <c r="BK31" s="112" t="n"/>
      <c r="BL31" s="1" t="n"/>
      <c r="BM31" s="114" t="n"/>
      <c r="BN31" s="355" t="n"/>
      <c r="BO31" s="355" t="n"/>
      <c r="BP31" s="1" t="n"/>
      <c r="BQ31" s="1" t="n"/>
      <c r="BR31" s="1" t="n"/>
      <c r="BS31" s="1" t="n"/>
      <c r="BT31" s="1" t="n"/>
      <c r="BU31" s="1" t="n"/>
      <c r="BV31" s="1" t="n"/>
      <c r="BW31" s="1" t="n"/>
    </row>
    <row r="32">
      <c r="A32" s="1" t="n"/>
      <c r="B32" s="136" t="n"/>
      <c r="C32" s="137" t="n"/>
      <c r="D32" s="44" t="n"/>
      <c r="E32" s="44" t="n"/>
      <c r="F32" s="44" t="n"/>
      <c r="G32" s="44" t="n"/>
      <c r="H32" s="44" t="n"/>
      <c r="I32" s="44" t="n"/>
      <c r="J32" s="44" t="n"/>
      <c r="K32" s="44" t="n"/>
      <c r="L32" s="44" t="n"/>
      <c r="M32" s="44" t="n"/>
      <c r="N32" s="44" t="n"/>
      <c r="O32" s="44" t="n"/>
      <c r="P32" s="44" t="n"/>
      <c r="Q32" s="44" t="n"/>
      <c r="R32" s="44" t="n"/>
      <c r="S32" s="44" t="n"/>
      <c r="T32" s="136" t="n"/>
      <c r="U32" s="137" t="n"/>
      <c r="V32" s="136" t="n"/>
      <c r="W32" s="137" t="n"/>
      <c r="X32" s="136" t="n"/>
      <c r="Y32" s="44" t="n"/>
      <c r="Z32" s="44" t="n"/>
      <c r="AA32" s="137" t="n"/>
      <c r="AB32" s="136" t="n"/>
      <c r="AC32" s="137" t="n"/>
      <c r="AD32" s="136" t="n"/>
      <c r="AE32" s="137" t="n"/>
      <c r="AF32" s="3531" t="n"/>
      <c r="AG32" s="2576" t="n"/>
      <c r="AH32" s="3532" t="n"/>
      <c r="AI32" s="2576" t="n"/>
      <c r="AJ32" s="3532" t="n"/>
      <c r="AK32" s="2576" t="n"/>
      <c r="AL32" s="3532" t="n"/>
      <c r="AM32" s="2576" t="n"/>
      <c r="AN32" s="143" t="inlineStr">
        <is>
          <t>Ауд. часов</t>
        </is>
      </c>
      <c r="AO32" s="144" t="n"/>
      <c r="AP32" s="143" t="inlineStr">
        <is>
          <t>Всего часов</t>
        </is>
      </c>
      <c r="AQ32" s="144" t="n"/>
      <c r="AR32" s="145" t="inlineStr">
        <is>
          <t>Ауд. часов</t>
        </is>
      </c>
      <c r="AS32" s="144" t="n"/>
      <c r="AT32" s="145" t="inlineStr">
        <is>
          <t>Зач. единиц</t>
        </is>
      </c>
      <c r="AU32" s="144" t="n"/>
      <c r="AV32" s="145" t="inlineStr">
        <is>
          <t>Всего часов</t>
        </is>
      </c>
      <c r="AW32" s="144" t="n"/>
      <c r="AX32" s="145" t="inlineStr">
        <is>
          <t>Ауд. часов</t>
        </is>
      </c>
      <c r="AY32" s="144" t="n"/>
      <c r="AZ32" s="145" t="inlineStr">
        <is>
          <t>Зач. единиц</t>
        </is>
      </c>
      <c r="BA32" s="144" t="n"/>
      <c r="BB32" s="143" t="inlineStr">
        <is>
          <t>Всего часов</t>
        </is>
      </c>
      <c r="BC32" s="144" t="n"/>
      <c r="BD32" s="145" t="inlineStr">
        <is>
          <t>Ауд. часов</t>
        </is>
      </c>
      <c r="BE32" s="144" t="n"/>
      <c r="BF32" s="145" t="inlineStr">
        <is>
          <t>Зач. единиц</t>
        </is>
      </c>
      <c r="BG32" s="144" t="n"/>
      <c r="BH32" s="145" t="inlineStr">
        <is>
          <t>Всего часов</t>
        </is>
      </c>
      <c r="BI32" s="1201" t="inlineStr">
        <is>
          <t>Ауд. часов</t>
        </is>
      </c>
      <c r="BJ32" s="1201" t="inlineStr">
        <is>
          <t>Зач. единиц</t>
        </is>
      </c>
      <c r="BK32" s="136" t="n"/>
      <c r="BL32" s="44" t="n"/>
      <c r="BM32" s="137" t="n"/>
      <c r="BN32" s="355" t="n"/>
      <c r="BO32" s="355" t="n"/>
      <c r="BP32" s="1" t="n"/>
      <c r="BQ32" s="1" t="n"/>
      <c r="BR32" s="1" t="n"/>
      <c r="BS32" s="1" t="n"/>
      <c r="BT32" s="1" t="n"/>
      <c r="BU32" s="1" t="n"/>
      <c r="BV32" s="1" t="n"/>
      <c r="BW32" s="1" t="n"/>
    </row>
    <row r="33">
      <c r="A33" s="1" t="n"/>
      <c r="B33" s="376" t="n">
        <v>1</v>
      </c>
      <c r="C33" s="148" t="n"/>
      <c r="D33" s="378" t="inlineStr">
        <is>
          <t>Государственный компонент</t>
        </is>
      </c>
      <c r="E33" s="108" t="n"/>
      <c r="F33" s="108" t="n"/>
      <c r="G33" s="108" t="n"/>
      <c r="H33" s="108" t="n"/>
      <c r="I33" s="108" t="n"/>
      <c r="J33" s="108" t="n"/>
      <c r="K33" s="108" t="n"/>
      <c r="L33" s="108" t="n"/>
      <c r="M33" s="108" t="n"/>
      <c r="N33" s="108" t="n"/>
      <c r="O33" s="108" t="n"/>
      <c r="P33" s="108" t="n"/>
      <c r="Q33" s="108" t="n"/>
      <c r="R33" s="108" t="n"/>
      <c r="S33" s="108" t="n"/>
      <c r="T33" s="379" t="n"/>
      <c r="U33" s="148" t="n"/>
      <c r="V33" s="383" t="n"/>
      <c r="W33" s="148" t="n"/>
      <c r="X33" s="376">
        <f>X34+X37+X41</f>
        <v/>
      </c>
      <c r="Y33" s="108" t="n"/>
      <c r="Z33" s="108" t="n"/>
      <c r="AA33" s="148" t="n"/>
      <c r="AB33" s="376" t="n">
        <v>346</v>
      </c>
      <c r="AC33" s="148" t="n"/>
      <c r="AD33" s="376">
        <f>AD34+AD37+AD41</f>
        <v/>
      </c>
      <c r="AE33" s="148" t="n"/>
      <c r="AF33" s="612">
        <f>AF34+AF37+AF41</f>
        <v/>
      </c>
      <c r="AG33" s="613" t="n"/>
      <c r="AH33" s="382">
        <f>AH34+AH37+AH41</f>
        <v/>
      </c>
      <c r="AI33" s="109" t="n"/>
      <c r="AJ33" s="382">
        <f>AJ34+AJ37+AJ41</f>
        <v/>
      </c>
      <c r="AK33" s="109" t="n"/>
      <c r="AL33" s="382" t="n"/>
      <c r="AM33" s="109" t="n"/>
      <c r="AN33" s="376" t="n"/>
      <c r="AO33" s="148" t="n"/>
      <c r="AP33" s="612">
        <f>AP34+AP37+AP41</f>
        <v/>
      </c>
      <c r="AQ33" s="613" t="n"/>
      <c r="AR33" s="382">
        <f>AR34+AR37+AR41</f>
        <v/>
      </c>
      <c r="AS33" s="109" t="n"/>
      <c r="AT33" s="382">
        <f>AT34+AT37+AT41</f>
        <v/>
      </c>
      <c r="AU33" s="109" t="n"/>
      <c r="AV33" s="382">
        <f>AV34+AV37+AV41</f>
        <v/>
      </c>
      <c r="AW33" s="109" t="n"/>
      <c r="AX33" s="382">
        <f>AX34+AX37+AX41</f>
        <v/>
      </c>
      <c r="AY33" s="109" t="n"/>
      <c r="AZ33" s="382">
        <f>AZ34+AZ37+AZ41</f>
        <v/>
      </c>
      <c r="BA33" s="109" t="n"/>
      <c r="BB33" s="612">
        <f>BB34+BB37+BB41</f>
        <v/>
      </c>
      <c r="BC33" s="613" t="n"/>
      <c r="BD33" s="382" t="n"/>
      <c r="BE33" s="109" t="n"/>
      <c r="BF33" s="382">
        <f>BF34+BF37+BF41</f>
        <v/>
      </c>
      <c r="BG33" s="109" t="n"/>
      <c r="BH33" s="382">
        <f>BH34+BH37+BH41</f>
        <v/>
      </c>
      <c r="BI33" s="382" t="n"/>
      <c r="BJ33" s="382">
        <f>BJ34+BJ37+BJ41</f>
        <v/>
      </c>
      <c r="BK33" s="376" t="n"/>
      <c r="BL33" s="108" t="n"/>
      <c r="BM33" s="148" t="n"/>
      <c r="BN33" s="355" t="n"/>
      <c r="BO33" s="355" t="n"/>
      <c r="BP33" s="1" t="n"/>
      <c r="BQ33" s="1" t="n"/>
      <c r="BR33" s="1" t="n"/>
      <c r="BS33" s="1" t="n"/>
      <c r="BT33" s="1" t="n"/>
      <c r="BU33" s="1" t="n"/>
      <c r="BV33" s="1" t="n"/>
      <c r="BW33" s="1" t="n"/>
    </row>
    <row r="34">
      <c r="A34" s="1" t="n"/>
      <c r="B34" s="720" t="inlineStr">
        <is>
          <t>1.1</t>
        </is>
      </c>
      <c r="C34" s="161" t="n"/>
      <c r="D34" s="4693" t="inlineStr">
        <is>
          <t>Модуль "Современные методы анализа состояния и защиты леса"</t>
        </is>
      </c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61" t="n"/>
      <c r="T34" s="620" t="n"/>
      <c r="U34" s="161" t="n"/>
      <c r="V34" s="388" t="n"/>
      <c r="W34" s="161" t="n"/>
      <c r="X34" s="387">
        <f>X35+X36</f>
        <v/>
      </c>
      <c r="Y34" s="123" t="n"/>
      <c r="Z34" s="123" t="n"/>
      <c r="AA34" s="161" t="n"/>
      <c r="AB34" s="387" t="n">
        <v>126</v>
      </c>
      <c r="AC34" s="161" t="n"/>
      <c r="AD34" s="387">
        <f>AD35+AD36</f>
        <v/>
      </c>
      <c r="AE34" s="161" t="n"/>
      <c r="AF34" s="3500">
        <f>AF35+AF36</f>
        <v/>
      </c>
      <c r="AG34" s="1998" t="n"/>
      <c r="AH34" s="2172">
        <f>AH35+AH36</f>
        <v/>
      </c>
      <c r="AI34" s="1998" t="n"/>
      <c r="AJ34" s="3865" t="n"/>
      <c r="AK34" s="1998" t="n"/>
      <c r="AL34" s="2172" t="n"/>
      <c r="AM34" s="1998" t="n"/>
      <c r="AN34" s="387" t="n"/>
      <c r="AO34" s="161" t="n"/>
      <c r="AP34" s="3500">
        <f>AP35+AP36</f>
        <v/>
      </c>
      <c r="AQ34" s="1998" t="n"/>
      <c r="AR34" s="2172">
        <f>AR35+AR36</f>
        <v/>
      </c>
      <c r="AS34" s="1998" t="n"/>
      <c r="AT34" s="2172">
        <f>AT35+AT36</f>
        <v/>
      </c>
      <c r="AU34" s="1998" t="n"/>
      <c r="AV34" s="2172">
        <f>AV35+AV36</f>
        <v/>
      </c>
      <c r="AW34" s="1998" t="n"/>
      <c r="AX34" s="2172">
        <f>AX35+AX36</f>
        <v/>
      </c>
      <c r="AY34" s="1998" t="n"/>
      <c r="AZ34" s="2172">
        <f>AZ35+AZ36</f>
        <v/>
      </c>
      <c r="BA34" s="1998" t="n"/>
      <c r="BB34" s="3500" t="n"/>
      <c r="BC34" s="1998" t="n"/>
      <c r="BD34" s="212" t="n"/>
      <c r="BE34" s="139" t="n"/>
      <c r="BF34" s="212" t="n"/>
      <c r="BG34" s="139" t="n"/>
      <c r="BH34" s="2172" t="n"/>
      <c r="BI34" s="2255" t="n"/>
      <c r="BJ34" s="2255" t="n"/>
      <c r="BK34" s="4551" t="n"/>
      <c r="BL34" s="123" t="n"/>
      <c r="BM34" s="161" t="n"/>
      <c r="BN34" s="355" t="n"/>
      <c r="BO34" s="355" t="n"/>
      <c r="BP34" s="1" t="n"/>
      <c r="BQ34" s="1" t="n"/>
      <c r="BR34" s="1" t="n"/>
      <c r="BS34" s="1" t="n"/>
      <c r="BT34" s="1" t="n"/>
      <c r="BU34" s="1" t="n"/>
      <c r="BV34" s="1" t="n"/>
      <c r="BW34" s="1" t="n"/>
    </row>
    <row r="35">
      <c r="A35" s="1" t="n"/>
      <c r="B35" s="262" t="inlineStr">
        <is>
          <t>1.1.1</t>
        </is>
      </c>
      <c r="C35" s="132" t="n"/>
      <c r="D35" s="4694" t="inlineStr">
        <is>
          <t>Актуальные проблемы и современные методы защиты леса</t>
        </is>
      </c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75" t="n"/>
      <c r="T35" s="261" t="n">
        <v>1</v>
      </c>
      <c r="U35" s="132" t="n"/>
      <c r="V35" s="130" t="n"/>
      <c r="W35" s="132" t="n"/>
      <c r="X35" s="261" t="n">
        <v>108</v>
      </c>
      <c r="Y35" s="131" t="n"/>
      <c r="Z35" s="131" t="n"/>
      <c r="AA35" s="132" t="n"/>
      <c r="AB35" s="261" t="n">
        <v>54</v>
      </c>
      <c r="AC35" s="132" t="n"/>
      <c r="AD35" s="261">
        <f>AF35+AH35+AJ35+AL35</f>
        <v/>
      </c>
      <c r="AE35" s="132" t="n"/>
      <c r="AF35" s="225" t="n">
        <v>8</v>
      </c>
      <c r="AG35" s="179" t="n"/>
      <c r="AH35" s="350" t="n">
        <v>6</v>
      </c>
      <c r="AI35" s="179" t="n"/>
      <c r="AJ35" s="350" t="n"/>
      <c r="AK35" s="179" t="n"/>
      <c r="AL35" s="350" t="n"/>
      <c r="AM35" s="179" t="n"/>
      <c r="AN35" s="261" t="n"/>
      <c r="AO35" s="132" t="n"/>
      <c r="AP35" s="225">
        <f>X35</f>
        <v/>
      </c>
      <c r="AQ35" s="179" t="n"/>
      <c r="AR35" s="350">
        <f>AD35</f>
        <v/>
      </c>
      <c r="AS35" s="179" t="n"/>
      <c r="AT35" s="350" t="n">
        <v>3</v>
      </c>
      <c r="AU35" s="179" t="n"/>
      <c r="AV35" s="350" t="n"/>
      <c r="AW35" s="179" t="n"/>
      <c r="AX35" s="350" t="n"/>
      <c r="AY35" s="179" t="n"/>
      <c r="AZ35" s="350" t="n"/>
      <c r="BA35" s="179" t="n"/>
      <c r="BB35" s="225" t="n"/>
      <c r="BC35" s="179" t="n"/>
      <c r="BD35" s="350" t="n"/>
      <c r="BE35" s="179" t="n"/>
      <c r="BF35" s="350" t="n"/>
      <c r="BG35" s="179" t="n"/>
      <c r="BH35" s="350" t="n"/>
      <c r="BI35" s="2832" t="n"/>
      <c r="BJ35" s="2832" t="n"/>
      <c r="BK35" s="261" t="inlineStr">
        <is>
          <t>УПК-1</t>
        </is>
      </c>
      <c r="BL35" s="131" t="n"/>
      <c r="BM35" s="132" t="n"/>
      <c r="BN35" s="355" t="n"/>
      <c r="BO35" s="355" t="n"/>
      <c r="BP35" s="1" t="n"/>
      <c r="BQ35" s="1" t="n"/>
      <c r="BR35" s="1" t="n"/>
      <c r="BS35" s="1" t="n"/>
      <c r="BT35" s="1" t="n"/>
      <c r="BU35" s="1" t="n"/>
      <c r="BV35" s="1" t="n"/>
      <c r="BW35" s="1" t="n"/>
    </row>
    <row r="36">
      <c r="A36" s="1" t="n"/>
      <c r="B36" s="262" t="inlineStr">
        <is>
          <t>1.1.2</t>
        </is>
      </c>
      <c r="C36" s="132" t="n"/>
      <c r="D36" s="4694" t="inlineStr">
        <is>
          <t>Дистанционное зондирование и геоинформатика</t>
        </is>
      </c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75" t="n"/>
      <c r="T36" s="261" t="n"/>
      <c r="U36" s="132" t="n"/>
      <c r="V36" s="130" t="n">
        <v>2</v>
      </c>
      <c r="W36" s="132" t="n"/>
      <c r="X36" s="261" t="n">
        <v>216</v>
      </c>
      <c r="Y36" s="131" t="n"/>
      <c r="Z36" s="131" t="n"/>
      <c r="AA36" s="132" t="n"/>
      <c r="AB36" s="261" t="n">
        <v>72</v>
      </c>
      <c r="AC36" s="132" t="n"/>
      <c r="AD36" s="261">
        <f>AF36+AH36+AJ36+AL36</f>
        <v/>
      </c>
      <c r="AE36" s="132" t="n"/>
      <c r="AF36" s="225" t="n">
        <v>10</v>
      </c>
      <c r="AG36" s="179" t="n"/>
      <c r="AH36" s="350" t="n">
        <v>8</v>
      </c>
      <c r="AI36" s="179" t="n"/>
      <c r="AJ36" s="350" t="n"/>
      <c r="AK36" s="179" t="n"/>
      <c r="AL36" s="350" t="n"/>
      <c r="AM36" s="179" t="n"/>
      <c r="AN36" s="261" t="n"/>
      <c r="AO36" s="132" t="n"/>
      <c r="AP36" s="225" t="n"/>
      <c r="AQ36" s="179" t="n"/>
      <c r="AR36" s="350" t="n"/>
      <c r="AS36" s="179" t="n"/>
      <c r="AT36" s="350" t="n"/>
      <c r="AU36" s="179" t="n"/>
      <c r="AV36" s="350">
        <f>X36</f>
        <v/>
      </c>
      <c r="AW36" s="179" t="n"/>
      <c r="AX36" s="350">
        <f>AD36</f>
        <v/>
      </c>
      <c r="AY36" s="179" t="n"/>
      <c r="AZ36" s="350" t="n">
        <v>6</v>
      </c>
      <c r="BA36" s="179" t="n"/>
      <c r="BB36" s="225" t="n"/>
      <c r="BC36" s="179" t="n"/>
      <c r="BD36" s="350" t="n"/>
      <c r="BE36" s="179" t="n"/>
      <c r="BF36" s="350" t="n"/>
      <c r="BG36" s="179" t="n"/>
      <c r="BH36" s="350" t="n"/>
      <c r="BI36" s="2832" t="n"/>
      <c r="BJ36" s="2832" t="n"/>
      <c r="BK36" s="261" t="inlineStr">
        <is>
          <t>УПК-2</t>
        </is>
      </c>
      <c r="BL36" s="131" t="n"/>
      <c r="BM36" s="132" t="n"/>
      <c r="BN36" s="355" t="n"/>
      <c r="BO36" s="355" t="n"/>
      <c r="BP36" s="1" t="n"/>
      <c r="BQ36" s="1" t="n"/>
      <c r="BR36" s="1" t="n"/>
      <c r="BS36" s="1" t="n"/>
      <c r="BT36" s="1" t="n"/>
      <c r="BU36" s="1" t="n"/>
      <c r="BV36" s="1" t="n"/>
      <c r="BW36" s="1" t="n"/>
    </row>
    <row r="37">
      <c r="A37" s="1" t="n"/>
      <c r="B37" s="402" t="inlineStr">
        <is>
          <t>1.2</t>
        </is>
      </c>
      <c r="C37" s="132" t="n"/>
      <c r="D37" s="963" t="inlineStr">
        <is>
          <t>Модуль "Многофункциональное использование лесов"</t>
        </is>
      </c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75" t="n"/>
      <c r="T37" s="184" t="n"/>
      <c r="U37" s="132" t="n"/>
      <c r="V37" s="734" t="n"/>
      <c r="W37" s="132" t="n"/>
      <c r="X37" s="405">
        <f>X38+X39+X40</f>
        <v/>
      </c>
      <c r="Y37" s="131" t="n"/>
      <c r="Z37" s="131" t="n"/>
      <c r="AA37" s="132" t="n"/>
      <c r="AB37" s="405" t="n">
        <v>168</v>
      </c>
      <c r="AC37" s="132" t="n"/>
      <c r="AD37" s="405">
        <f>AD38+AD39+AD40</f>
        <v/>
      </c>
      <c r="AE37" s="132" t="n"/>
      <c r="AF37" s="222">
        <f>AF38+AF39+AF40</f>
        <v/>
      </c>
      <c r="AG37" s="179" t="n"/>
      <c r="AH37" s="352" t="n"/>
      <c r="AI37" s="179" t="n"/>
      <c r="AJ37" s="352">
        <f>AJ38+AJ39+AJ40</f>
        <v/>
      </c>
      <c r="AK37" s="179" t="n"/>
      <c r="AL37" s="352" t="n"/>
      <c r="AM37" s="179" t="n"/>
      <c r="AN37" s="405" t="n"/>
      <c r="AO37" s="132" t="n"/>
      <c r="AP37" s="222">
        <f>AP38+AP39+AP40</f>
        <v/>
      </c>
      <c r="AQ37" s="179" t="n"/>
      <c r="AR37" s="352">
        <f>AR38+AR39+AR40</f>
        <v/>
      </c>
      <c r="AS37" s="179" t="n"/>
      <c r="AT37" s="352">
        <f>AT38+AT39+AT40</f>
        <v/>
      </c>
      <c r="AU37" s="179" t="n"/>
      <c r="AV37" s="352">
        <f>AV38+AV39+AV40</f>
        <v/>
      </c>
      <c r="AW37" s="179" t="n"/>
      <c r="AX37" s="352">
        <f>AX38+AX39+AX40</f>
        <v/>
      </c>
      <c r="AY37" s="179" t="n"/>
      <c r="AZ37" s="352">
        <f>AZ38+AZ39+AZ40</f>
        <v/>
      </c>
      <c r="BA37" s="179" t="n"/>
      <c r="BB37" s="222" t="n"/>
      <c r="BC37" s="179" t="n"/>
      <c r="BD37" s="352" t="n"/>
      <c r="BE37" s="179" t="n"/>
      <c r="BF37" s="352" t="n"/>
      <c r="BG37" s="179" t="n"/>
      <c r="BH37" s="352" t="n"/>
      <c r="BI37" s="3722" t="n"/>
      <c r="BJ37" s="3722" t="n"/>
      <c r="BK37" s="1170" t="n"/>
      <c r="BL37" s="131" t="n"/>
      <c r="BM37" s="132" t="n"/>
      <c r="BN37" s="355" t="n"/>
      <c r="BO37" s="355" t="n"/>
      <c r="BP37" s="1" t="n"/>
      <c r="BQ37" s="1" t="n"/>
      <c r="BR37" s="1" t="n"/>
      <c r="BS37" s="1" t="n"/>
      <c r="BT37" s="1" t="n"/>
      <c r="BU37" s="1" t="n"/>
      <c r="BV37" s="1" t="n"/>
      <c r="BW37" s="1" t="n"/>
    </row>
    <row r="38">
      <c r="A38" s="1" t="n"/>
      <c r="B38" s="262" t="inlineStr">
        <is>
          <t>1.2.1</t>
        </is>
      </c>
      <c r="C38" s="132" t="n"/>
      <c r="D38" s="4694" t="inlineStr">
        <is>
          <t>Лесоводство в условиях природных и антропогенных аномалий</t>
        </is>
      </c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75" t="n"/>
      <c r="T38" s="261" t="n">
        <v>1</v>
      </c>
      <c r="U38" s="132" t="n"/>
      <c r="V38" s="130" t="n"/>
      <c r="W38" s="132" t="n"/>
      <c r="X38" s="261" t="n">
        <v>108</v>
      </c>
      <c r="Y38" s="131" t="n"/>
      <c r="Z38" s="131" t="n"/>
      <c r="AA38" s="132" t="n"/>
      <c r="AB38" s="261" t="n">
        <v>60</v>
      </c>
      <c r="AC38" s="132" t="n"/>
      <c r="AD38" s="261">
        <f>AF38+AH38+AJ38</f>
        <v/>
      </c>
      <c r="AE38" s="132" t="n"/>
      <c r="AF38" s="225" t="n">
        <v>8</v>
      </c>
      <c r="AG38" s="179" t="n"/>
      <c r="AH38" s="350" t="n"/>
      <c r="AI38" s="179" t="n"/>
      <c r="AJ38" s="350" t="n">
        <v>8</v>
      </c>
      <c r="AK38" s="179" t="n"/>
      <c r="AL38" s="350" t="n"/>
      <c r="AM38" s="179" t="n"/>
      <c r="AN38" s="261" t="n"/>
      <c r="AO38" s="132" t="n"/>
      <c r="AP38" s="225">
        <f>X38</f>
        <v/>
      </c>
      <c r="AQ38" s="179" t="n"/>
      <c r="AR38" s="350">
        <f>AD38</f>
        <v/>
      </c>
      <c r="AS38" s="179" t="n"/>
      <c r="AT38" s="350" t="n">
        <v>3</v>
      </c>
      <c r="AU38" s="179" t="n"/>
      <c r="AV38" s="350" t="n"/>
      <c r="AW38" s="179" t="n"/>
      <c r="AX38" s="350" t="n"/>
      <c r="AY38" s="179" t="n"/>
      <c r="AZ38" s="350" t="n"/>
      <c r="BA38" s="179" t="n"/>
      <c r="BB38" s="225" t="n"/>
      <c r="BC38" s="179" t="n"/>
      <c r="BD38" s="350" t="n"/>
      <c r="BE38" s="179" t="n"/>
      <c r="BF38" s="350" t="n"/>
      <c r="BG38" s="179" t="n"/>
      <c r="BH38" s="350" t="n"/>
      <c r="BI38" s="2832" t="n"/>
      <c r="BJ38" s="2832" t="n"/>
      <c r="BK38" s="261" t="inlineStr">
        <is>
          <t>УПК-3</t>
        </is>
      </c>
      <c r="BL38" s="131" t="n"/>
      <c r="BM38" s="132" t="n"/>
      <c r="BN38" s="355" t="n"/>
      <c r="BO38" s="355" t="n"/>
      <c r="BP38" s="1" t="n"/>
      <c r="BQ38" s="1" t="n"/>
      <c r="BR38" s="1" t="n"/>
      <c r="BS38" s="1" t="n"/>
      <c r="BT38" s="1" t="n"/>
      <c r="BU38" s="1" t="n"/>
      <c r="BV38" s="1" t="n"/>
      <c r="BW38" s="1" t="n"/>
    </row>
    <row r="39">
      <c r="A39" s="1" t="n"/>
      <c r="B39" s="262" t="inlineStr">
        <is>
          <t>1.2.2</t>
        </is>
      </c>
      <c r="C39" s="132" t="n"/>
      <c r="D39" s="4694" t="inlineStr">
        <is>
          <t>Инновационные системы и методы лесовосстановления</t>
        </is>
      </c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75" t="n"/>
      <c r="T39" s="261" t="n"/>
      <c r="U39" s="132" t="n"/>
      <c r="V39" s="261" t="n">
        <v>1</v>
      </c>
      <c r="W39" s="132" t="n"/>
      <c r="X39" s="261" t="n">
        <v>108</v>
      </c>
      <c r="Y39" s="131" t="n"/>
      <c r="Z39" s="131" t="n"/>
      <c r="AA39" s="132" t="n"/>
      <c r="AB39" s="261" t="n">
        <v>54</v>
      </c>
      <c r="AC39" s="132" t="n"/>
      <c r="AD39" s="261">
        <f>AF39+AH39+AJ39</f>
        <v/>
      </c>
      <c r="AE39" s="132" t="n"/>
      <c r="AF39" s="225" t="n">
        <v>8</v>
      </c>
      <c r="AG39" s="179" t="n"/>
      <c r="AH39" s="350" t="n"/>
      <c r="AI39" s="179" t="n"/>
      <c r="AJ39" s="350" t="n">
        <v>6</v>
      </c>
      <c r="AK39" s="179" t="n"/>
      <c r="AL39" s="350" t="n"/>
      <c r="AM39" s="179" t="n"/>
      <c r="AN39" s="261" t="n"/>
      <c r="AO39" s="132" t="n"/>
      <c r="AP39" s="225">
        <f>X39</f>
        <v/>
      </c>
      <c r="AQ39" s="179" t="n"/>
      <c r="AR39" s="350">
        <f>AD39</f>
        <v/>
      </c>
      <c r="AS39" s="179" t="n"/>
      <c r="AT39" s="350" t="n">
        <v>3</v>
      </c>
      <c r="AU39" s="179" t="n"/>
      <c r="AV39" s="350" t="n"/>
      <c r="AW39" s="179" t="n"/>
      <c r="AX39" s="350" t="n"/>
      <c r="AY39" s="179" t="n"/>
      <c r="AZ39" s="350" t="n"/>
      <c r="BA39" s="179" t="n"/>
      <c r="BB39" s="225" t="n"/>
      <c r="BC39" s="179" t="n"/>
      <c r="BD39" s="350" t="n"/>
      <c r="BE39" s="179" t="n"/>
      <c r="BF39" s="350" t="n"/>
      <c r="BG39" s="179" t="n"/>
      <c r="BH39" s="198" t="n"/>
      <c r="BI39" s="4695" t="n"/>
      <c r="BJ39" s="4695" t="n"/>
      <c r="BK39" s="261" t="inlineStr">
        <is>
          <t>УПК-4</t>
        </is>
      </c>
      <c r="BL39" s="131" t="n"/>
      <c r="BM39" s="132" t="n"/>
      <c r="BN39" s="355" t="n"/>
      <c r="BO39" s="355" t="n"/>
      <c r="BP39" s="1" t="n"/>
      <c r="BQ39" s="1" t="n"/>
      <c r="BR39" s="1" t="n"/>
      <c r="BS39" s="1" t="n"/>
      <c r="BT39" s="1" t="n"/>
      <c r="BU39" s="1" t="n"/>
      <c r="BV39" s="1" t="n"/>
      <c r="BW39" s="1" t="n"/>
    </row>
    <row r="40">
      <c r="A40" s="1" t="n"/>
      <c r="B40" s="262" t="inlineStr">
        <is>
          <t>1.2.3</t>
        </is>
      </c>
      <c r="C40" s="132" t="n"/>
      <c r="D40" s="4694" t="inlineStr">
        <is>
          <t xml:space="preserve">Туристско-рекреационное пользование лесов </t>
        </is>
      </c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75" t="n"/>
      <c r="T40" s="261" t="n"/>
      <c r="U40" s="132" t="n"/>
      <c r="V40" s="261" t="n">
        <v>2</v>
      </c>
      <c r="W40" s="132" t="n"/>
      <c r="X40" s="261" t="n">
        <v>108</v>
      </c>
      <c r="Y40" s="131" t="n"/>
      <c r="Z40" s="131" t="n"/>
      <c r="AA40" s="132" t="n"/>
      <c r="AB40" s="261" t="n">
        <v>54</v>
      </c>
      <c r="AC40" s="132" t="n"/>
      <c r="AD40" s="261">
        <f>AF40+AH40+AJ40</f>
        <v/>
      </c>
      <c r="AE40" s="132" t="n"/>
      <c r="AF40" s="225" t="n">
        <v>8</v>
      </c>
      <c r="AG40" s="179" t="n"/>
      <c r="AH40" s="350" t="n"/>
      <c r="AI40" s="179" t="n"/>
      <c r="AJ40" s="350" t="n">
        <v>6</v>
      </c>
      <c r="AK40" s="179" t="n"/>
      <c r="AL40" s="350" t="n"/>
      <c r="AM40" s="179" t="n"/>
      <c r="AN40" s="261" t="n"/>
      <c r="AO40" s="132" t="n"/>
      <c r="AP40" s="225" t="n"/>
      <c r="AQ40" s="179" t="n"/>
      <c r="AR40" s="350" t="n"/>
      <c r="AS40" s="179" t="n"/>
      <c r="AT40" s="350" t="n"/>
      <c r="AU40" s="179" t="n"/>
      <c r="AV40" s="350">
        <f>X40</f>
        <v/>
      </c>
      <c r="AW40" s="179" t="n"/>
      <c r="AX40" s="350">
        <f>AD40</f>
        <v/>
      </c>
      <c r="AY40" s="179" t="n"/>
      <c r="AZ40" s="350" t="n">
        <v>3</v>
      </c>
      <c r="BA40" s="179" t="n"/>
      <c r="BB40" s="225" t="n"/>
      <c r="BC40" s="179" t="n"/>
      <c r="BD40" s="350" t="n"/>
      <c r="BE40" s="179" t="n"/>
      <c r="BF40" s="350" t="n"/>
      <c r="BG40" s="179" t="n"/>
      <c r="BH40" s="198" t="n"/>
      <c r="BI40" s="4695" t="n"/>
      <c r="BJ40" s="4695" t="n"/>
      <c r="BK40" s="261" t="inlineStr">
        <is>
          <t>УПК-5</t>
        </is>
      </c>
      <c r="BL40" s="131" t="n"/>
      <c r="BM40" s="132" t="n"/>
      <c r="BN40" s="355" t="n"/>
      <c r="BO40" s="355" t="n"/>
      <c r="BP40" s="1" t="n"/>
      <c r="BQ40" s="1" t="n"/>
      <c r="BR40" s="1" t="n"/>
      <c r="BS40" s="1" t="n"/>
      <c r="BT40" s="1" t="n"/>
      <c r="BU40" s="1" t="n"/>
      <c r="BV40" s="1" t="n"/>
      <c r="BW40" s="1" t="n"/>
    </row>
    <row r="41">
      <c r="A41" s="1" t="n"/>
      <c r="B41" s="402" t="inlineStr">
        <is>
          <t>1.3</t>
        </is>
      </c>
      <c r="C41" s="132" t="n"/>
      <c r="D41" s="963" t="inlineStr">
        <is>
          <t>Модуль "Научно-исследовательская работа"</t>
        </is>
      </c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75" t="n"/>
      <c r="T41" s="261" t="n"/>
      <c r="U41" s="132" t="n"/>
      <c r="V41" s="261" t="n"/>
      <c r="W41" s="132" t="n"/>
      <c r="X41" s="405">
        <f>X42+X43</f>
        <v/>
      </c>
      <c r="Y41" s="131" t="n"/>
      <c r="Z41" s="131" t="n"/>
      <c r="AA41" s="132" t="n"/>
      <c r="AB41" s="405" t="n">
        <v>52</v>
      </c>
      <c r="AC41" s="132" t="n"/>
      <c r="AD41" s="405">
        <f>AD42+AD43</f>
        <v/>
      </c>
      <c r="AE41" s="132" t="n"/>
      <c r="AF41" s="222">
        <f>AF42+AF43</f>
        <v/>
      </c>
      <c r="AG41" s="179" t="n"/>
      <c r="AH41" s="352">
        <f>AH42+AH43</f>
        <v/>
      </c>
      <c r="AI41" s="179" t="n"/>
      <c r="AJ41" s="352" t="n"/>
      <c r="AK41" s="179" t="n"/>
      <c r="AL41" s="352" t="n"/>
      <c r="AM41" s="179" t="n"/>
      <c r="AN41" s="405" t="n"/>
      <c r="AO41" s="132" t="n"/>
      <c r="AP41" s="222">
        <f>AP42+AP43</f>
        <v/>
      </c>
      <c r="AQ41" s="179" t="n"/>
      <c r="AR41" s="352">
        <f>AR42+AR43</f>
        <v/>
      </c>
      <c r="AS41" s="179" t="n"/>
      <c r="AT41" s="352">
        <f>AT42+AT43</f>
        <v/>
      </c>
      <c r="AU41" s="179" t="n"/>
      <c r="AV41" s="352">
        <f>AV42+AV43</f>
        <v/>
      </c>
      <c r="AW41" s="179" t="n"/>
      <c r="AX41" s="352" t="n"/>
      <c r="AY41" s="179" t="n"/>
      <c r="AZ41" s="352">
        <f>AZ42+AZ43</f>
        <v/>
      </c>
      <c r="BA41" s="179" t="n"/>
      <c r="BB41" s="222">
        <f>BB42+BB43</f>
        <v/>
      </c>
      <c r="BC41" s="179" t="n"/>
      <c r="BD41" s="352" t="n"/>
      <c r="BE41" s="179" t="n"/>
      <c r="BF41" s="352">
        <f>BF42+BF43</f>
        <v/>
      </c>
      <c r="BG41" s="179" t="n"/>
      <c r="BH41" s="626">
        <f>BH42+BH43</f>
        <v/>
      </c>
      <c r="BI41" s="4696" t="n"/>
      <c r="BJ41" s="4696">
        <f>BJ42+BJ43</f>
        <v/>
      </c>
      <c r="BK41" s="1170" t="n"/>
      <c r="BL41" s="131" t="n"/>
      <c r="BM41" s="132" t="n"/>
      <c r="BN41" s="355" t="n"/>
      <c r="BO41" s="355" t="n"/>
      <c r="BP41" s="1" t="n"/>
      <c r="BQ41" s="1" t="n"/>
      <c r="BR41" s="1" t="n"/>
      <c r="BS41" s="1" t="n"/>
      <c r="BT41" s="1" t="n"/>
      <c r="BU41" s="1" t="n"/>
      <c r="BV41" s="1" t="n"/>
      <c r="BW41" s="1" t="n"/>
    </row>
    <row r="42">
      <c r="A42" s="1" t="n"/>
      <c r="B42" s="262" t="inlineStr">
        <is>
          <t>1.3.1</t>
        </is>
      </c>
      <c r="C42" s="132" t="n"/>
      <c r="D42" s="4694" t="inlineStr">
        <is>
          <t>Научно-исследовательский семинар</t>
        </is>
      </c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75" t="n"/>
      <c r="T42" s="261" t="n"/>
      <c r="U42" s="132" t="n"/>
      <c r="V42" s="1090" t="inlineStr">
        <is>
          <t>1,2,3,4</t>
        </is>
      </c>
      <c r="W42" s="132" t="n"/>
      <c r="X42" s="261" t="n">
        <v>270</v>
      </c>
      <c r="Y42" s="131" t="n"/>
      <c r="Z42" s="131" t="n"/>
      <c r="AA42" s="132" t="n"/>
      <c r="AB42" s="261" t="n"/>
      <c r="AC42" s="132" t="n"/>
      <c r="AD42" s="261" t="n"/>
      <c r="AE42" s="132" t="n"/>
      <c r="AF42" s="225" t="n"/>
      <c r="AG42" s="179" t="n"/>
      <c r="AH42" s="350" t="n"/>
      <c r="AI42" s="179" t="n"/>
      <c r="AJ42" s="350" t="n"/>
      <c r="AK42" s="179" t="n"/>
      <c r="AL42" s="350" t="n"/>
      <c r="AM42" s="179" t="n"/>
      <c r="AN42" s="261" t="n"/>
      <c r="AO42" s="132" t="n"/>
      <c r="AP42" s="225" t="n">
        <v>72</v>
      </c>
      <c r="AQ42" s="179" t="n"/>
      <c r="AR42" s="350" t="n"/>
      <c r="AS42" s="179" t="n"/>
      <c r="AT42" s="350" t="n">
        <v>3</v>
      </c>
      <c r="AU42" s="179" t="n"/>
      <c r="AV42" s="350" t="n">
        <v>66</v>
      </c>
      <c r="AW42" s="179" t="n"/>
      <c r="AX42" s="350" t="n"/>
      <c r="AY42" s="179" t="n"/>
      <c r="AZ42" s="350" t="n">
        <v>2</v>
      </c>
      <c r="BA42" s="179" t="n"/>
      <c r="BB42" s="225" t="n">
        <v>66</v>
      </c>
      <c r="BC42" s="179" t="n"/>
      <c r="BD42" s="350" t="n"/>
      <c r="BE42" s="179" t="n"/>
      <c r="BF42" s="350" t="n">
        <v>2</v>
      </c>
      <c r="BG42" s="179" t="n"/>
      <c r="BH42" s="198" t="n">
        <v>66</v>
      </c>
      <c r="BI42" s="4695" t="n"/>
      <c r="BJ42" s="4697" t="n">
        <v>2</v>
      </c>
      <c r="BK42" s="261" t="inlineStr">
        <is>
          <t>УК-1,4,5,6</t>
        </is>
      </c>
      <c r="BL42" s="131" t="n"/>
      <c r="BM42" s="132" t="n"/>
      <c r="BN42" s="355" t="n"/>
      <c r="BO42" s="355" t="n"/>
      <c r="BP42" s="1" t="n"/>
      <c r="BQ42" s="1" t="n"/>
      <c r="BR42" s="1" t="n"/>
      <c r="BS42" s="1" t="n"/>
      <c r="BT42" s="1" t="n"/>
      <c r="BU42" s="1" t="n"/>
      <c r="BV42" s="1" t="n"/>
      <c r="BW42" s="1" t="n"/>
    </row>
    <row r="43">
      <c r="A43" s="1" t="n"/>
      <c r="B43" s="264" t="inlineStr">
        <is>
          <t>1.3.2</t>
        </is>
      </c>
      <c r="C43" s="195" t="n"/>
      <c r="D43" s="4698" t="inlineStr">
        <is>
          <t>Информационные технологии в науке и производстве</t>
        </is>
      </c>
      <c r="E43" s="194" t="n"/>
      <c r="F43" s="194" t="n"/>
      <c r="G43" s="194" t="n"/>
      <c r="H43" s="194" t="n"/>
      <c r="I43" s="194" t="n"/>
      <c r="J43" s="194" t="n"/>
      <c r="K43" s="194" t="n"/>
      <c r="L43" s="194" t="n"/>
      <c r="M43" s="194" t="n"/>
      <c r="N43" s="194" t="n"/>
      <c r="O43" s="194" t="n"/>
      <c r="P43" s="194" t="n"/>
      <c r="Q43" s="194" t="n"/>
      <c r="R43" s="194" t="n"/>
      <c r="S43" s="195" t="n"/>
      <c r="T43" s="261" t="n"/>
      <c r="U43" s="132" t="n"/>
      <c r="V43" s="130" t="n">
        <v>1</v>
      </c>
      <c r="W43" s="132" t="n"/>
      <c r="X43" s="261" t="n">
        <v>108</v>
      </c>
      <c r="Y43" s="131" t="n"/>
      <c r="Z43" s="131" t="n"/>
      <c r="AA43" s="132" t="n"/>
      <c r="AB43" s="263" t="n">
        <v>52</v>
      </c>
      <c r="AC43" s="195" t="n"/>
      <c r="AD43" s="261">
        <f>AF43+AH43+AJ43</f>
        <v/>
      </c>
      <c r="AE43" s="132" t="n"/>
      <c r="AF43" s="225" t="n">
        <v>6</v>
      </c>
      <c r="AG43" s="179" t="n"/>
      <c r="AH43" s="350" t="n">
        <v>8</v>
      </c>
      <c r="AI43" s="179" t="n"/>
      <c r="AJ43" s="350" t="n"/>
      <c r="AK43" s="179" t="n"/>
      <c r="AL43" s="350" t="n"/>
      <c r="AM43" s="179" t="n"/>
      <c r="AN43" s="261" t="n"/>
      <c r="AO43" s="132" t="n"/>
      <c r="AP43" s="227">
        <f>X43</f>
        <v/>
      </c>
      <c r="AQ43" s="144" t="n"/>
      <c r="AR43" s="228">
        <f>AD43</f>
        <v/>
      </c>
      <c r="AS43" s="144" t="n"/>
      <c r="AT43" s="228" t="n">
        <v>3</v>
      </c>
      <c r="AU43" s="144" t="n"/>
      <c r="AV43" s="228" t="n"/>
      <c r="AW43" s="144" t="n"/>
      <c r="AX43" s="228" t="n"/>
      <c r="AY43" s="144" t="n"/>
      <c r="AZ43" s="228" t="n"/>
      <c r="BA43" s="144" t="n"/>
      <c r="BB43" s="227" t="n"/>
      <c r="BC43" s="144" t="n"/>
      <c r="BD43" s="228" t="n"/>
      <c r="BE43" s="144" t="n"/>
      <c r="BF43" s="228" t="n"/>
      <c r="BG43" s="144" t="n"/>
      <c r="BH43" s="228" t="n"/>
      <c r="BI43" s="2261" t="n"/>
      <c r="BJ43" s="2261" t="n"/>
      <c r="BK43" s="4699" t="inlineStr">
        <is>
          <t>УК-2,5-7,УПК-6</t>
        </is>
      </c>
      <c r="BL43" s="194" t="n"/>
      <c r="BM43" s="195" t="n"/>
      <c r="BN43" s="355" t="n"/>
      <c r="BO43" s="355" t="n"/>
      <c r="BP43" s="1" t="n"/>
      <c r="BQ43" s="1" t="n"/>
      <c r="BR43" s="1" t="n"/>
      <c r="BS43" s="1" t="n"/>
      <c r="BT43" s="1" t="n"/>
      <c r="BU43" s="1" t="n"/>
      <c r="BV43" s="1" t="n"/>
      <c r="BW43" s="1" t="n"/>
    </row>
    <row r="44">
      <c r="A44" s="1" t="n"/>
      <c r="B44" s="376" t="n">
        <v>2</v>
      </c>
      <c r="C44" s="148" t="n"/>
      <c r="D44" s="2553" t="inlineStr">
        <is>
          <t>Компонент учреждения образования</t>
        </is>
      </c>
      <c r="E44" s="108" t="n"/>
      <c r="F44" s="108" t="n"/>
      <c r="G44" s="108" t="n"/>
      <c r="H44" s="108" t="n"/>
      <c r="I44" s="108" t="n"/>
      <c r="J44" s="108" t="n"/>
      <c r="K44" s="108" t="n"/>
      <c r="L44" s="108" t="n"/>
      <c r="M44" s="108" t="n"/>
      <c r="N44" s="108" t="n"/>
      <c r="O44" s="108" t="n"/>
      <c r="P44" s="108" t="n"/>
      <c r="Q44" s="108" t="n"/>
      <c r="R44" s="108" t="n"/>
      <c r="S44" s="108" t="n"/>
      <c r="T44" s="379" t="n"/>
      <c r="U44" s="148" t="n"/>
      <c r="V44" s="383" t="n"/>
      <c r="W44" s="148" t="n"/>
      <c r="X44" s="376">
        <f>X45+X46+X49+X52+X55+X58+X61</f>
        <v/>
      </c>
      <c r="Y44" s="108" t="n"/>
      <c r="Z44" s="108" t="n"/>
      <c r="AA44" s="148" t="n"/>
      <c r="AB44" s="376">
        <f>AB45+AB46+AB49+AB52+AB55+AB58+AB61</f>
        <v/>
      </c>
      <c r="AC44" s="148" t="n"/>
      <c r="AD44" s="376">
        <f>AD45+AD46+AD49+AD52+AD55+AD58+AD61</f>
        <v/>
      </c>
      <c r="AE44" s="148" t="n"/>
      <c r="AF44" s="612">
        <f>AF45+AF46+AF49+AF52+AF55+AF58+AF61</f>
        <v/>
      </c>
      <c r="AG44" s="613" t="n"/>
      <c r="AH44" s="382">
        <f>AH45+AH46+AH49+AH52+AH55+AH58+AH61</f>
        <v/>
      </c>
      <c r="AI44" s="109" t="n"/>
      <c r="AJ44" s="382">
        <f>AJ45+AJ46+AJ49+AJ52+AJ55+AJ58+AJ61</f>
        <v/>
      </c>
      <c r="AK44" s="109" t="n"/>
      <c r="AL44" s="382" t="n"/>
      <c r="AM44" s="109" t="n"/>
      <c r="AN44" s="376" t="n"/>
      <c r="AO44" s="148" t="n"/>
      <c r="AP44" s="612">
        <f>AP45+AP46+AP49+AP52+AP55+AP58+AP61</f>
        <v/>
      </c>
      <c r="AQ44" s="613" t="n"/>
      <c r="AR44" s="382">
        <f>AR45+AR46+AR49+AR52+AR55+AR58+AR61</f>
        <v/>
      </c>
      <c r="AS44" s="109" t="n"/>
      <c r="AT44" s="382">
        <f>AT45+AT46+AT49+AT52+AT55+AT58+AT61</f>
        <v/>
      </c>
      <c r="AU44" s="109" t="n"/>
      <c r="AV44" s="382">
        <f>AV45+AV46+AV49+AV52+AV55+AV58+AV61</f>
        <v/>
      </c>
      <c r="AW44" s="109" t="n"/>
      <c r="AX44" s="382">
        <f>AX45+AX46+AX49+AX52+AX55+AX58+AX61</f>
        <v/>
      </c>
      <c r="AY44" s="109" t="n"/>
      <c r="AZ44" s="382">
        <f>AZ45+AZ46+AZ49+AZ52+AZ55+AZ58+AZ61</f>
        <v/>
      </c>
      <c r="BA44" s="109" t="n"/>
      <c r="BB44" s="612">
        <f>BB45+BB46+BB49+BB52+BB55+BB58+BB61</f>
        <v/>
      </c>
      <c r="BC44" s="613" t="n"/>
      <c r="BD44" s="382">
        <f>BD45+BD46+BD49+BD52+BD55+BD58+BD61</f>
        <v/>
      </c>
      <c r="BE44" s="109" t="n"/>
      <c r="BF44" s="382">
        <f>BF45+BF46+BF49+BF52+BF55+BF58+BF61</f>
        <v/>
      </c>
      <c r="BG44" s="109" t="n"/>
      <c r="BH44" s="978">
        <f>BH45+BH46+BH49+BH52+BH55+BH58+BH61</f>
        <v/>
      </c>
      <c r="BI44" s="978">
        <f>BI45+BI46+BI49+BI52+BI55+BI58+BI61</f>
        <v/>
      </c>
      <c r="BJ44" s="2898">
        <f>BJ45+BJ46+BJ49+BJ52+BJ55+BJ58+BJ61</f>
        <v/>
      </c>
      <c r="BK44" s="376" t="n"/>
      <c r="BL44" s="108" t="n"/>
      <c r="BM44" s="148" t="n"/>
      <c r="BN44" s="355" t="n"/>
      <c r="BO44" s="355" t="n"/>
      <c r="BP44" s="1" t="n"/>
      <c r="BQ44" s="1" t="n"/>
      <c r="BR44" s="1" t="n"/>
      <c r="BS44" s="1" t="n"/>
      <c r="BT44" s="1" t="n"/>
      <c r="BU44" s="1" t="n"/>
      <c r="BV44" s="1" t="n"/>
      <c r="BW44" s="1" t="n"/>
    </row>
    <row r="45">
      <c r="A45" s="1" t="n"/>
      <c r="B45" s="720" t="inlineStr">
        <is>
          <t>2.1</t>
        </is>
      </c>
      <c r="C45" s="161" t="n"/>
      <c r="D45" s="743" t="inlineStr">
        <is>
          <t>Иностранный язык для делового и профессионального общения</t>
        </is>
      </c>
      <c r="E45" s="123" t="n"/>
      <c r="F45" s="123" t="n"/>
      <c r="G45" s="123" t="n"/>
      <c r="H45" s="123" t="n"/>
      <c r="I45" s="123" t="n"/>
      <c r="J45" s="123" t="n"/>
      <c r="K45" s="123" t="n"/>
      <c r="L45" s="123" t="n"/>
      <c r="M45" s="123" t="n"/>
      <c r="N45" s="123" t="n"/>
      <c r="O45" s="123" t="n"/>
      <c r="P45" s="123" t="n"/>
      <c r="Q45" s="123" t="n"/>
      <c r="R45" s="123" t="n"/>
      <c r="S45" s="161" t="n"/>
      <c r="T45" s="171" t="n"/>
      <c r="U45" s="161" t="n"/>
      <c r="V45" s="171" t="n">
        <v>1</v>
      </c>
      <c r="W45" s="161" t="n"/>
      <c r="X45" s="387" t="n">
        <v>108</v>
      </c>
      <c r="Y45" s="123" t="n"/>
      <c r="Z45" s="123" t="n"/>
      <c r="AA45" s="161" t="n"/>
      <c r="AB45" s="387" t="n">
        <v>52</v>
      </c>
      <c r="AC45" s="161" t="n"/>
      <c r="AD45" s="387">
        <f>AF45+AH45+AJ45</f>
        <v/>
      </c>
      <c r="AE45" s="161" t="n"/>
      <c r="AF45" s="213" t="n"/>
      <c r="AG45" s="139" t="n"/>
      <c r="AH45" s="212" t="n"/>
      <c r="AI45" s="139" t="n"/>
      <c r="AJ45" s="212" t="n">
        <v>16</v>
      </c>
      <c r="AK45" s="139" t="n"/>
      <c r="AL45" s="212" t="n"/>
      <c r="AM45" s="139" t="n"/>
      <c r="AN45" s="387" t="n"/>
      <c r="AO45" s="161" t="n"/>
      <c r="AP45" s="3500">
        <f>X45</f>
        <v/>
      </c>
      <c r="AQ45" s="1998" t="n"/>
      <c r="AR45" s="2172">
        <f>AD45</f>
        <v/>
      </c>
      <c r="AS45" s="1998" t="n"/>
      <c r="AT45" s="2172" t="n">
        <v>3</v>
      </c>
      <c r="AU45" s="1998" t="n"/>
      <c r="AV45" s="1996" t="n"/>
      <c r="AW45" s="1998" t="n"/>
      <c r="AX45" s="1996" t="n"/>
      <c r="AY45" s="1998" t="n"/>
      <c r="AZ45" s="1996" t="n"/>
      <c r="BA45" s="1998" t="n"/>
      <c r="BB45" s="3530" t="n"/>
      <c r="BC45" s="1998" t="n"/>
      <c r="BD45" s="1996" t="n"/>
      <c r="BE45" s="1998" t="n"/>
      <c r="BF45" s="1996" t="n"/>
      <c r="BG45" s="1998" t="n"/>
      <c r="BH45" s="1996" t="n"/>
      <c r="BI45" s="4700" t="n"/>
      <c r="BJ45" s="4701" t="n"/>
      <c r="BK45" s="171" t="inlineStr">
        <is>
          <t>УК-3</t>
        </is>
      </c>
      <c r="BL45" s="123" t="n"/>
      <c r="BM45" s="161" t="n"/>
      <c r="BN45" s="355" t="n"/>
      <c r="BO45" s="355" t="n"/>
      <c r="BP45" s="1" t="n"/>
      <c r="BQ45" s="1" t="n"/>
      <c r="BR45" s="1" t="n"/>
      <c r="BS45" s="1" t="n"/>
      <c r="BT45" s="1" t="n"/>
      <c r="BU45" s="1" t="n"/>
      <c r="BV45" s="1" t="n"/>
      <c r="BW45" s="1" t="n"/>
    </row>
    <row r="46">
      <c r="A46" s="1" t="n"/>
      <c r="B46" s="402" t="inlineStr">
        <is>
          <t>2.2</t>
        </is>
      </c>
      <c r="C46" s="132" t="n"/>
      <c r="D46" s="4702" t="inlineStr">
        <is>
          <t>Модуль "Экология вредителей и болезней леса"</t>
        </is>
      </c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75" t="n"/>
      <c r="T46" s="184" t="n"/>
      <c r="U46" s="132" t="n"/>
      <c r="V46" s="406" t="n"/>
      <c r="W46" s="175" t="n"/>
      <c r="X46" s="405" t="n">
        <v>216</v>
      </c>
      <c r="Y46" s="131" t="n"/>
      <c r="Z46" s="131" t="n"/>
      <c r="AA46" s="132" t="n"/>
      <c r="AB46" s="405">
        <f>AB47+AB48</f>
        <v/>
      </c>
      <c r="AC46" s="132" t="n"/>
      <c r="AD46" s="405">
        <f>AD47+AD48</f>
        <v/>
      </c>
      <c r="AE46" s="132" t="n"/>
      <c r="AF46" s="222">
        <f>AF47+AF48</f>
        <v/>
      </c>
      <c r="AG46" s="179" t="n"/>
      <c r="AH46" s="352">
        <f>AH47+AH48</f>
        <v/>
      </c>
      <c r="AI46" s="179" t="n"/>
      <c r="AJ46" s="352" t="n"/>
      <c r="AK46" s="179" t="n"/>
      <c r="AL46" s="352" t="n"/>
      <c r="AM46" s="179" t="n"/>
      <c r="AN46" s="405" t="n"/>
      <c r="AO46" s="132" t="n"/>
      <c r="AP46" s="222" t="n"/>
      <c r="AQ46" s="179" t="n"/>
      <c r="AR46" s="352" t="n"/>
      <c r="AS46" s="179" t="n"/>
      <c r="AT46" s="352" t="n"/>
      <c r="AU46" s="179" t="n"/>
      <c r="AV46" s="352" t="n"/>
      <c r="AW46" s="179" t="n"/>
      <c r="AX46" s="352" t="n"/>
      <c r="AY46" s="179" t="n"/>
      <c r="AZ46" s="352" t="n"/>
      <c r="BA46" s="179" t="n"/>
      <c r="BB46" s="222">
        <f>BB47+BB48</f>
        <v/>
      </c>
      <c r="BC46" s="179" t="n"/>
      <c r="BD46" s="352">
        <f>BD47+BD48</f>
        <v/>
      </c>
      <c r="BE46" s="179" t="n"/>
      <c r="BF46" s="352">
        <f>BF47+BF48</f>
        <v/>
      </c>
      <c r="BG46" s="179" t="n"/>
      <c r="BH46" s="1878">
        <f>BH47+BH48</f>
        <v/>
      </c>
      <c r="BI46" s="352">
        <f>BI47+BI48</f>
        <v/>
      </c>
      <c r="BJ46" s="847">
        <f>BJ47+BJ48</f>
        <v/>
      </c>
      <c r="BK46" s="261" t="n"/>
      <c r="BL46" s="131" t="n"/>
      <c r="BM46" s="132" t="n"/>
      <c r="BN46" s="355" t="n"/>
      <c r="BO46" s="355" t="n"/>
      <c r="BP46" s="1" t="n"/>
      <c r="BQ46" s="1" t="n"/>
      <c r="BR46" s="1" t="n"/>
      <c r="BS46" s="1" t="n"/>
      <c r="BT46" s="1" t="n"/>
      <c r="BU46" s="1" t="n"/>
      <c r="BV46" s="1" t="n"/>
      <c r="BW46" s="1" t="n"/>
    </row>
    <row r="47">
      <c r="A47" s="1" t="n"/>
      <c r="B47" s="262" t="inlineStr">
        <is>
          <t>2.2.1</t>
        </is>
      </c>
      <c r="C47" s="132" t="n"/>
      <c r="D47" s="4694" t="inlineStr">
        <is>
          <t>Популяционная экология насекомых</t>
        </is>
      </c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75" t="n"/>
      <c r="T47" s="261" t="n"/>
      <c r="U47" s="132" t="n"/>
      <c r="V47" s="189" t="n">
        <v>4</v>
      </c>
      <c r="W47" s="175" t="n"/>
      <c r="X47" s="261" t="n">
        <v>108</v>
      </c>
      <c r="Y47" s="131" t="n"/>
      <c r="Z47" s="131" t="n"/>
      <c r="AA47" s="132" t="n"/>
      <c r="AB47" s="261" t="n">
        <v>58</v>
      </c>
      <c r="AC47" s="132" t="n"/>
      <c r="AD47" s="261">
        <f>AF47+AH47+AJ47</f>
        <v/>
      </c>
      <c r="AE47" s="132" t="n"/>
      <c r="AF47" s="225" t="n">
        <v>8</v>
      </c>
      <c r="AG47" s="179" t="n"/>
      <c r="AH47" s="350" t="n">
        <v>8</v>
      </c>
      <c r="AI47" s="179" t="n"/>
      <c r="AJ47" s="350" t="n"/>
      <c r="AK47" s="179" t="n"/>
      <c r="AL47" s="350" t="n"/>
      <c r="AM47" s="179" t="n"/>
      <c r="AN47" s="261" t="n"/>
      <c r="AO47" s="132" t="n"/>
      <c r="AP47" s="225" t="n"/>
      <c r="AQ47" s="179" t="n"/>
      <c r="AR47" s="350" t="n"/>
      <c r="AS47" s="179" t="n"/>
      <c r="AT47" s="350" t="n"/>
      <c r="AU47" s="179" t="n"/>
      <c r="AV47" s="350" t="n"/>
      <c r="AW47" s="179" t="n"/>
      <c r="AX47" s="350" t="n"/>
      <c r="AY47" s="179" t="n"/>
      <c r="AZ47" s="350" t="n"/>
      <c r="BA47" s="179" t="n"/>
      <c r="BB47" s="225" t="n"/>
      <c r="BC47" s="179" t="n"/>
      <c r="BD47" s="350" t="n"/>
      <c r="BE47" s="179" t="n"/>
      <c r="BF47" s="350" t="n"/>
      <c r="BG47" s="179" t="n"/>
      <c r="BH47" s="350">
        <f>X47</f>
        <v/>
      </c>
      <c r="BI47" s="496">
        <f>AD47</f>
        <v/>
      </c>
      <c r="BJ47" s="827" t="n">
        <v>3</v>
      </c>
      <c r="BK47" s="261" t="inlineStr">
        <is>
          <t>СК-1</t>
        </is>
      </c>
      <c r="BL47" s="131" t="n"/>
      <c r="BM47" s="132" t="n"/>
      <c r="BN47" s="355" t="n"/>
      <c r="BO47" s="355" t="n"/>
      <c r="BP47" s="1" t="n"/>
      <c r="BQ47" s="1" t="n"/>
      <c r="BR47" s="1" t="n"/>
      <c r="BS47" s="1" t="n"/>
      <c r="BT47" s="1" t="n"/>
      <c r="BU47" s="1" t="n"/>
      <c r="BV47" s="1" t="n"/>
      <c r="BW47" s="1" t="n"/>
    </row>
    <row r="48">
      <c r="A48" s="1" t="n"/>
      <c r="B48" s="262" t="inlineStr">
        <is>
          <t>2.2.2</t>
        </is>
      </c>
      <c r="C48" s="132" t="n"/>
      <c r="D48" s="4694" t="inlineStr">
        <is>
          <t>Прикладная микология</t>
        </is>
      </c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75" t="n"/>
      <c r="T48" s="261" t="n">
        <v>3</v>
      </c>
      <c r="U48" s="132" t="n"/>
      <c r="V48" s="189" t="n"/>
      <c r="W48" s="175" t="n"/>
      <c r="X48" s="261" t="n">
        <v>108</v>
      </c>
      <c r="Y48" s="131" t="n"/>
      <c r="Z48" s="131" t="n"/>
      <c r="AA48" s="132" t="n"/>
      <c r="AB48" s="261" t="n">
        <v>58</v>
      </c>
      <c r="AC48" s="132" t="n"/>
      <c r="AD48" s="261">
        <f>AF48+AH48+AJ48</f>
        <v/>
      </c>
      <c r="AE48" s="132" t="n"/>
      <c r="AF48" s="225" t="n">
        <v>6</v>
      </c>
      <c r="AG48" s="179" t="n"/>
      <c r="AH48" s="350" t="n">
        <v>8</v>
      </c>
      <c r="AI48" s="179" t="n"/>
      <c r="AJ48" s="350" t="n"/>
      <c r="AK48" s="179" t="n"/>
      <c r="AL48" s="350" t="n"/>
      <c r="AM48" s="179" t="n"/>
      <c r="AN48" s="261" t="n"/>
      <c r="AO48" s="132" t="n"/>
      <c r="AP48" s="225" t="n"/>
      <c r="AQ48" s="179" t="n"/>
      <c r="AR48" s="350" t="n"/>
      <c r="AS48" s="179" t="n"/>
      <c r="AT48" s="350" t="n"/>
      <c r="AU48" s="179" t="n"/>
      <c r="AV48" s="350" t="n"/>
      <c r="AW48" s="179" t="n"/>
      <c r="AX48" s="350" t="n"/>
      <c r="AY48" s="179" t="n"/>
      <c r="AZ48" s="350" t="n"/>
      <c r="BA48" s="179" t="n"/>
      <c r="BB48" s="225">
        <f>X48</f>
        <v/>
      </c>
      <c r="BC48" s="179" t="n"/>
      <c r="BD48" s="350">
        <f>AD48</f>
        <v/>
      </c>
      <c r="BE48" s="179" t="n"/>
      <c r="BF48" s="350" t="n">
        <v>3</v>
      </c>
      <c r="BG48" s="179" t="n"/>
      <c r="BH48" s="350" t="n"/>
      <c r="BI48" s="496" t="n"/>
      <c r="BJ48" s="823" t="n"/>
      <c r="BK48" s="261" t="inlineStr">
        <is>
          <t>СК-2</t>
        </is>
      </c>
      <c r="BL48" s="131" t="n"/>
      <c r="BM48" s="132" t="n"/>
      <c r="BN48" s="355" t="n"/>
      <c r="BO48" s="355" t="n"/>
      <c r="BP48" s="1" t="n"/>
      <c r="BQ48" s="1" t="n"/>
      <c r="BR48" s="1" t="n"/>
      <c r="BS48" s="1" t="n"/>
      <c r="BT48" s="1" t="n"/>
      <c r="BU48" s="1" t="n"/>
      <c r="BV48" s="1" t="n"/>
      <c r="BW48" s="1" t="n"/>
    </row>
    <row r="49">
      <c r="A49" s="1" t="n"/>
      <c r="B49" s="402" t="inlineStr">
        <is>
          <t>2.3</t>
        </is>
      </c>
      <c r="C49" s="132" t="n"/>
      <c r="D49" s="963" t="inlineStr">
        <is>
          <t>Модуль "Управление лесами и лесными ресурсами"</t>
        </is>
      </c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75" t="n"/>
      <c r="T49" s="184" t="n"/>
      <c r="U49" s="132" t="n"/>
      <c r="V49" s="406" t="n"/>
      <c r="W49" s="175" t="n"/>
      <c r="X49" s="405" t="n">
        <v>216</v>
      </c>
      <c r="Y49" s="131" t="n"/>
      <c r="Z49" s="131" t="n"/>
      <c r="AA49" s="132" t="n"/>
      <c r="AB49" s="405">
        <f>AB50+AB51</f>
        <v/>
      </c>
      <c r="AC49" s="132" t="n"/>
      <c r="AD49" s="405">
        <f>AD50+AD51</f>
        <v/>
      </c>
      <c r="AE49" s="132" t="n"/>
      <c r="AF49" s="222">
        <f>AF50+AF51</f>
        <v/>
      </c>
      <c r="AG49" s="179" t="n"/>
      <c r="AH49" s="352">
        <f>AH50+AH51</f>
        <v/>
      </c>
      <c r="AI49" s="179" t="n"/>
      <c r="AJ49" s="352">
        <f>AJ50+AJ51</f>
        <v/>
      </c>
      <c r="AK49" s="179" t="n"/>
      <c r="AL49" s="352" t="n"/>
      <c r="AM49" s="179" t="n"/>
      <c r="AN49" s="405" t="n"/>
      <c r="AO49" s="132" t="n"/>
      <c r="AP49" s="222" t="n"/>
      <c r="AQ49" s="179" t="n"/>
      <c r="AR49" s="352" t="n"/>
      <c r="AS49" s="179" t="n"/>
      <c r="AT49" s="352" t="n"/>
      <c r="AU49" s="179" t="n"/>
      <c r="AV49" s="352">
        <f>AV50+AV51</f>
        <v/>
      </c>
      <c r="AW49" s="179" t="n"/>
      <c r="AX49" s="352">
        <f>AX50+AX51</f>
        <v/>
      </c>
      <c r="AY49" s="179" t="n"/>
      <c r="AZ49" s="352">
        <f>AZ50+AZ51</f>
        <v/>
      </c>
      <c r="BA49" s="179" t="n"/>
      <c r="BB49" s="222" t="n"/>
      <c r="BC49" s="179" t="n"/>
      <c r="BD49" s="352" t="n"/>
      <c r="BE49" s="179" t="n"/>
      <c r="BF49" s="352" t="n"/>
      <c r="BG49" s="179" t="n"/>
      <c r="BH49" s="1878">
        <f>BH50+BH51</f>
        <v/>
      </c>
      <c r="BI49" s="1878">
        <f>BI50+BI51</f>
        <v/>
      </c>
      <c r="BJ49" s="2400">
        <f>BJ50+BJ51</f>
        <v/>
      </c>
      <c r="BK49" s="405" t="n"/>
      <c r="BL49" s="131" t="n"/>
      <c r="BM49" s="132" t="n"/>
      <c r="BN49" s="355" t="n"/>
      <c r="BO49" s="355" t="n"/>
      <c r="BP49" s="1" t="n"/>
      <c r="BQ49" s="1" t="n"/>
      <c r="BR49" s="1" t="n"/>
      <c r="BS49" s="1" t="n"/>
      <c r="BT49" s="1" t="n"/>
      <c r="BU49" s="1" t="n"/>
      <c r="BV49" s="1" t="n"/>
      <c r="BW49" s="1" t="n"/>
    </row>
    <row r="50">
      <c r="A50" s="1" t="n"/>
      <c r="B50" s="262" t="inlineStr">
        <is>
          <t>2.3.1</t>
        </is>
      </c>
      <c r="C50" s="132" t="n"/>
      <c r="D50" s="4694" t="inlineStr">
        <is>
          <t>Комплексная оценка лесных ресурсов</t>
        </is>
      </c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75" t="n"/>
      <c r="T50" s="261" t="n">
        <v>2</v>
      </c>
      <c r="U50" s="132" t="n"/>
      <c r="V50" s="189" t="n"/>
      <c r="W50" s="175" t="n"/>
      <c r="X50" s="261" t="n">
        <v>108</v>
      </c>
      <c r="Y50" s="131" t="n"/>
      <c r="Z50" s="131" t="n"/>
      <c r="AA50" s="132" t="n"/>
      <c r="AB50" s="261" t="n">
        <v>60</v>
      </c>
      <c r="AC50" s="132" t="n"/>
      <c r="AD50" s="261">
        <f>AF50+AH50+AJ50</f>
        <v/>
      </c>
      <c r="AE50" s="132" t="n"/>
      <c r="AF50" s="225" t="n">
        <v>8</v>
      </c>
      <c r="AG50" s="179" t="n"/>
      <c r="AH50" s="350" t="n">
        <v>8</v>
      </c>
      <c r="AI50" s="179" t="n"/>
      <c r="AJ50" s="350" t="n"/>
      <c r="AK50" s="179" t="n"/>
      <c r="AL50" s="350" t="n"/>
      <c r="AM50" s="179" t="n"/>
      <c r="AN50" s="261" t="n"/>
      <c r="AO50" s="132" t="n"/>
      <c r="AP50" s="225" t="n"/>
      <c r="AQ50" s="179" t="n"/>
      <c r="AR50" s="350" t="n"/>
      <c r="AS50" s="179" t="n"/>
      <c r="AT50" s="350" t="n"/>
      <c r="AU50" s="179" t="n"/>
      <c r="AV50" s="350">
        <f>X50</f>
        <v/>
      </c>
      <c r="AW50" s="179" t="n"/>
      <c r="AX50" s="350">
        <f>AD50</f>
        <v/>
      </c>
      <c r="AY50" s="179" t="n"/>
      <c r="AZ50" s="350" t="n">
        <v>3</v>
      </c>
      <c r="BA50" s="179" t="n"/>
      <c r="BB50" s="225" t="n"/>
      <c r="BC50" s="179" t="n"/>
      <c r="BD50" s="350" t="n"/>
      <c r="BE50" s="179" t="n"/>
      <c r="BF50" s="350" t="n"/>
      <c r="BG50" s="179" t="n"/>
      <c r="BH50" s="1877" t="n"/>
      <c r="BI50" s="496" t="n"/>
      <c r="BJ50" s="823" t="n"/>
      <c r="BK50" s="261" t="inlineStr">
        <is>
          <t>СК-3</t>
        </is>
      </c>
      <c r="BL50" s="131" t="n"/>
      <c r="BM50" s="132" t="n"/>
      <c r="BN50" s="355" t="n"/>
      <c r="BO50" s="355" t="n"/>
      <c r="BP50" s="1" t="n"/>
      <c r="BQ50" s="1" t="n"/>
      <c r="BR50" s="1" t="n"/>
      <c r="BS50" s="1" t="n"/>
      <c r="BT50" s="1" t="n"/>
      <c r="BU50" s="1" t="n"/>
      <c r="BV50" s="1" t="n"/>
      <c r="BW50" s="1" t="n"/>
    </row>
    <row r="51">
      <c r="A51" s="1" t="n"/>
      <c r="B51" s="262" t="inlineStr">
        <is>
          <t>2.3.2</t>
        </is>
      </c>
      <c r="C51" s="132" t="n"/>
      <c r="D51" s="4703" t="inlineStr">
        <is>
          <t>Инвентаризация лесов и лесоустроительное проектирование</t>
        </is>
      </c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75" t="n"/>
      <c r="T51" s="261" t="n"/>
      <c r="U51" s="132" t="n"/>
      <c r="V51" s="189" t="n">
        <v>4</v>
      </c>
      <c r="W51" s="175" t="n"/>
      <c r="X51" s="261" t="n">
        <v>108</v>
      </c>
      <c r="Y51" s="131" t="n"/>
      <c r="Z51" s="131" t="n"/>
      <c r="AA51" s="132" t="n"/>
      <c r="AB51" s="261" t="n">
        <v>58</v>
      </c>
      <c r="AC51" s="132" t="n"/>
      <c r="AD51" s="261">
        <f>AF51+AH51+AJ51</f>
        <v/>
      </c>
      <c r="AE51" s="132" t="n"/>
      <c r="AF51" s="225" t="n">
        <v>8</v>
      </c>
      <c r="AG51" s="179" t="n"/>
      <c r="AH51" s="350" t="n">
        <v>6</v>
      </c>
      <c r="AI51" s="179" t="n"/>
      <c r="AJ51" s="350" t="n">
        <v>2</v>
      </c>
      <c r="AK51" s="179" t="n"/>
      <c r="AL51" s="350" t="n"/>
      <c r="AM51" s="179" t="n"/>
      <c r="AN51" s="261" t="n"/>
      <c r="AO51" s="132" t="n"/>
      <c r="AP51" s="225" t="n"/>
      <c r="AQ51" s="179" t="n"/>
      <c r="AR51" s="350" t="n"/>
      <c r="AS51" s="179" t="n"/>
      <c r="AT51" s="350" t="n"/>
      <c r="AU51" s="179" t="n"/>
      <c r="AV51" s="350" t="n"/>
      <c r="AW51" s="179" t="n"/>
      <c r="AX51" s="350" t="n"/>
      <c r="AY51" s="179" t="n"/>
      <c r="AZ51" s="350" t="n"/>
      <c r="BA51" s="179" t="n"/>
      <c r="BB51" s="225" t="n"/>
      <c r="BC51" s="179" t="n"/>
      <c r="BD51" s="350" t="n"/>
      <c r="BE51" s="179" t="n"/>
      <c r="BF51" s="350" t="n"/>
      <c r="BG51" s="179" t="n"/>
      <c r="BH51" s="1877">
        <f>X51</f>
        <v/>
      </c>
      <c r="BI51" s="496">
        <f>AD51</f>
        <v/>
      </c>
      <c r="BJ51" s="827" t="n">
        <v>3</v>
      </c>
      <c r="BK51" s="261" t="inlineStr">
        <is>
          <t>СК-4</t>
        </is>
      </c>
      <c r="BL51" s="131" t="n"/>
      <c r="BM51" s="132" t="n"/>
      <c r="BN51" s="355" t="n"/>
      <c r="BO51" s="355" t="n"/>
      <c r="BP51" s="1" t="n"/>
      <c r="BQ51" s="1" t="n"/>
      <c r="BR51" s="1" t="n"/>
      <c r="BS51" s="1" t="n"/>
      <c r="BT51" s="1" t="n"/>
      <c r="BU51" s="1" t="n"/>
      <c r="BV51" s="1" t="n"/>
      <c r="BW51" s="1" t="n"/>
    </row>
    <row r="52">
      <c r="A52" s="1" t="n"/>
      <c r="B52" s="402" t="inlineStr">
        <is>
          <t>2.4</t>
        </is>
      </c>
      <c r="C52" s="132" t="n"/>
      <c r="D52" s="1425" t="inlineStr">
        <is>
          <t>Модуль "Устойчивое лесоводство"</t>
        </is>
      </c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75" t="n"/>
      <c r="T52" s="184" t="n"/>
      <c r="U52" s="132" t="n"/>
      <c r="V52" s="406" t="n"/>
      <c r="W52" s="175" t="n"/>
      <c r="X52" s="405">
        <f>X53+X54</f>
        <v/>
      </c>
      <c r="Y52" s="131" t="n"/>
      <c r="Z52" s="131" t="n"/>
      <c r="AA52" s="132" t="n"/>
      <c r="AB52" s="405">
        <f>AB53+AB54</f>
        <v/>
      </c>
      <c r="AC52" s="132" t="n"/>
      <c r="AD52" s="405">
        <f>AD53+AD54</f>
        <v/>
      </c>
      <c r="AE52" s="132" t="n"/>
      <c r="AF52" s="222">
        <f>AF53+AF54</f>
        <v/>
      </c>
      <c r="AG52" s="179" t="n"/>
      <c r="AH52" s="352">
        <f>AH53+AH54</f>
        <v/>
      </c>
      <c r="AI52" s="179" t="n"/>
      <c r="AJ52" s="352">
        <f>AJ53+AJ54</f>
        <v/>
      </c>
      <c r="AK52" s="179" t="n"/>
      <c r="AL52" s="352" t="n"/>
      <c r="AM52" s="179" t="n"/>
      <c r="AN52" s="405" t="n"/>
      <c r="AO52" s="132" t="n"/>
      <c r="AP52" s="222" t="n"/>
      <c r="AQ52" s="179" t="n"/>
      <c r="AR52" s="352" t="n"/>
      <c r="AS52" s="179" t="n"/>
      <c r="AT52" s="352" t="n"/>
      <c r="AU52" s="179" t="n"/>
      <c r="AV52" s="352" t="n"/>
      <c r="AW52" s="179" t="n"/>
      <c r="AX52" s="352" t="n"/>
      <c r="AY52" s="179" t="n"/>
      <c r="AZ52" s="352" t="n"/>
      <c r="BA52" s="179" t="n"/>
      <c r="BB52" s="222">
        <f>BB53+BB54</f>
        <v/>
      </c>
      <c r="BC52" s="179" t="n"/>
      <c r="BD52" s="352">
        <f>BD53+BD54</f>
        <v/>
      </c>
      <c r="BE52" s="179" t="n"/>
      <c r="BF52" s="352">
        <f>BF53+BF54</f>
        <v/>
      </c>
      <c r="BG52" s="179" t="n"/>
      <c r="BH52" s="1878">
        <f>BH53+BH54</f>
        <v/>
      </c>
      <c r="BI52" s="1878">
        <f>BI53+BI54</f>
        <v/>
      </c>
      <c r="BJ52" s="2400">
        <f>BJ53+BJ54</f>
        <v/>
      </c>
      <c r="BK52" s="261" t="n"/>
      <c r="BL52" s="131" t="n"/>
      <c r="BM52" s="132" t="n"/>
      <c r="BN52" s="355" t="n"/>
      <c r="BO52" s="355" t="n"/>
      <c r="BP52" s="1" t="n"/>
      <c r="BQ52" s="1" t="n"/>
      <c r="BR52" s="1" t="n"/>
      <c r="BS52" s="1" t="n"/>
      <c r="BT52" s="1" t="n"/>
      <c r="BU52" s="1" t="n"/>
      <c r="BV52" s="1" t="n"/>
      <c r="BW52" s="1" t="n"/>
    </row>
    <row r="53">
      <c r="A53" s="1" t="n"/>
      <c r="B53" s="262" t="inlineStr">
        <is>
          <t>2.4.1</t>
        </is>
      </c>
      <c r="C53" s="132" t="n"/>
      <c r="D53" s="4694" t="inlineStr">
        <is>
          <t>Современные технологии естественного лесовозобновления</t>
        </is>
      </c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75" t="n"/>
      <c r="T53" s="261" t="n"/>
      <c r="U53" s="132" t="n"/>
      <c r="V53" s="189" t="n">
        <v>3</v>
      </c>
      <c r="W53" s="175" t="n"/>
      <c r="X53" s="261" t="n">
        <v>98</v>
      </c>
      <c r="Y53" s="131" t="n"/>
      <c r="Z53" s="131" t="n"/>
      <c r="AA53" s="132" t="n"/>
      <c r="AB53" s="261" t="n">
        <v>46</v>
      </c>
      <c r="AC53" s="132" t="n"/>
      <c r="AD53" s="261">
        <f>AF53+AH53+AJ53</f>
        <v/>
      </c>
      <c r="AE53" s="132" t="n"/>
      <c r="AF53" s="225" t="n">
        <v>6</v>
      </c>
      <c r="AG53" s="179" t="n"/>
      <c r="AH53" s="350" t="n"/>
      <c r="AI53" s="179" t="n"/>
      <c r="AJ53" s="350" t="n">
        <v>6</v>
      </c>
      <c r="AK53" s="179" t="n"/>
      <c r="AL53" s="350" t="n"/>
      <c r="AM53" s="179" t="n"/>
      <c r="AN53" s="261" t="n"/>
      <c r="AO53" s="132" t="n"/>
      <c r="AP53" s="225" t="n"/>
      <c r="AQ53" s="179" t="n"/>
      <c r="AR53" s="350" t="n"/>
      <c r="AS53" s="179" t="n"/>
      <c r="AT53" s="350" t="n"/>
      <c r="AU53" s="179" t="n"/>
      <c r="AV53" s="350" t="n"/>
      <c r="AW53" s="179" t="n"/>
      <c r="AX53" s="350" t="n"/>
      <c r="AY53" s="179" t="n"/>
      <c r="AZ53" s="350" t="n"/>
      <c r="BA53" s="179" t="n"/>
      <c r="BB53" s="225">
        <f>X53</f>
        <v/>
      </c>
      <c r="BC53" s="179" t="n"/>
      <c r="BD53" s="350">
        <f>AD53</f>
        <v/>
      </c>
      <c r="BE53" s="179" t="n"/>
      <c r="BF53" s="350" t="n">
        <v>3</v>
      </c>
      <c r="BG53" s="179" t="n"/>
      <c r="BH53" s="1877" t="n"/>
      <c r="BI53" s="350" t="n"/>
      <c r="BJ53" s="827" t="n"/>
      <c r="BK53" s="261" t="inlineStr">
        <is>
          <t>СК-5</t>
        </is>
      </c>
      <c r="BL53" s="131" t="n"/>
      <c r="BM53" s="132" t="n"/>
      <c r="BN53" s="355" t="n"/>
      <c r="BO53" s="355" t="n"/>
      <c r="BP53" s="1" t="n"/>
      <c r="BQ53" s="1" t="n"/>
      <c r="BR53" s="1" t="n"/>
      <c r="BS53" s="1" t="n"/>
      <c r="BT53" s="1" t="n"/>
      <c r="BU53" s="1" t="n"/>
      <c r="BV53" s="1" t="n"/>
      <c r="BW53" s="1" t="n"/>
    </row>
    <row r="54">
      <c r="A54" s="1" t="n"/>
      <c r="B54" s="262" t="inlineStr">
        <is>
          <t>2.4.2</t>
        </is>
      </c>
      <c r="C54" s="132" t="n"/>
      <c r="D54" s="4694" t="inlineStr">
        <is>
          <t>Основы лесного ресурсоведения</t>
        </is>
      </c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75" t="n"/>
      <c r="T54" s="261" t="n"/>
      <c r="U54" s="132" t="n"/>
      <c r="V54" s="189" t="n">
        <v>4</v>
      </c>
      <c r="W54" s="175" t="n"/>
      <c r="X54" s="261" t="n">
        <v>216</v>
      </c>
      <c r="Y54" s="131" t="n"/>
      <c r="Z54" s="131" t="n"/>
      <c r="AA54" s="132" t="n"/>
      <c r="AB54" s="261" t="n">
        <v>78</v>
      </c>
      <c r="AC54" s="132" t="n"/>
      <c r="AD54" s="261">
        <f>AF54+AH54+AJ54</f>
        <v/>
      </c>
      <c r="AE54" s="132" t="n"/>
      <c r="AF54" s="225" t="n">
        <v>12</v>
      </c>
      <c r="AG54" s="179" t="n"/>
      <c r="AH54" s="350" t="n"/>
      <c r="AI54" s="179" t="n"/>
      <c r="AJ54" s="350" t="n">
        <v>8</v>
      </c>
      <c r="AK54" s="179" t="n"/>
      <c r="AL54" s="350" t="n"/>
      <c r="AM54" s="179" t="n"/>
      <c r="AN54" s="261" t="n"/>
      <c r="AO54" s="132" t="n"/>
      <c r="AP54" s="225" t="n"/>
      <c r="AQ54" s="179" t="n"/>
      <c r="AR54" s="350" t="n"/>
      <c r="AS54" s="179" t="n"/>
      <c r="AT54" s="350" t="n"/>
      <c r="AU54" s="179" t="n"/>
      <c r="AV54" s="350" t="n"/>
      <c r="AW54" s="179" t="n"/>
      <c r="AX54" s="350" t="n"/>
      <c r="AY54" s="179" t="n"/>
      <c r="AZ54" s="350" t="n"/>
      <c r="BA54" s="179" t="n"/>
      <c r="BB54" s="225" t="n"/>
      <c r="BC54" s="179" t="n"/>
      <c r="BD54" s="350" t="n"/>
      <c r="BE54" s="179" t="n"/>
      <c r="BF54" s="350" t="n"/>
      <c r="BG54" s="179" t="n"/>
      <c r="BH54" s="1877">
        <f>X54</f>
        <v/>
      </c>
      <c r="BI54" s="350">
        <f>AD54</f>
        <v/>
      </c>
      <c r="BJ54" s="827" t="n">
        <v>6</v>
      </c>
      <c r="BK54" s="261" t="inlineStr">
        <is>
          <t>СК-6</t>
        </is>
      </c>
      <c r="BL54" s="131" t="n"/>
      <c r="BM54" s="132" t="n"/>
      <c r="BN54" s="355" t="n"/>
      <c r="BO54" s="355" t="n"/>
      <c r="BP54" s="1" t="n"/>
      <c r="BQ54" s="1" t="n"/>
      <c r="BR54" s="1" t="n"/>
      <c r="BS54" s="1" t="n"/>
      <c r="BT54" s="1" t="n"/>
      <c r="BU54" s="1" t="n"/>
      <c r="BV54" s="1" t="n"/>
      <c r="BW54" s="1" t="n"/>
    </row>
    <row r="55">
      <c r="A55" s="1" t="n"/>
      <c r="B55" s="402" t="inlineStr">
        <is>
          <t>2.5</t>
        </is>
      </c>
      <c r="C55" s="132" t="n"/>
      <c r="D55" s="4704" t="inlineStr">
        <is>
          <t>Модуль "Лесокультурное производство"</t>
        </is>
      </c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75" t="n"/>
      <c r="T55" s="405" t="n"/>
      <c r="U55" s="132" t="n"/>
      <c r="V55" s="406" t="n"/>
      <c r="W55" s="175" t="n"/>
      <c r="X55" s="405" t="n">
        <v>216</v>
      </c>
      <c r="Y55" s="131" t="n"/>
      <c r="Z55" s="131" t="n"/>
      <c r="AA55" s="132" t="n"/>
      <c r="AB55" s="405">
        <f>AB56+AB57</f>
        <v/>
      </c>
      <c r="AC55" s="132" t="n"/>
      <c r="AD55" s="405">
        <f>AD56+AD57</f>
        <v/>
      </c>
      <c r="AE55" s="132" t="n"/>
      <c r="AF55" s="222">
        <f>AF56+AF57</f>
        <v/>
      </c>
      <c r="AG55" s="179" t="n"/>
      <c r="AH55" s="352">
        <f>AH56+AH57</f>
        <v/>
      </c>
      <c r="AI55" s="179" t="n"/>
      <c r="AJ55" s="352">
        <f>AJ56+AJ57</f>
        <v/>
      </c>
      <c r="AK55" s="179" t="n"/>
      <c r="AL55" s="352" t="n"/>
      <c r="AM55" s="179" t="n"/>
      <c r="AN55" s="405" t="n"/>
      <c r="AO55" s="132" t="n"/>
      <c r="AP55" s="222" t="n"/>
      <c r="AQ55" s="179" t="n"/>
      <c r="AR55" s="352" t="n"/>
      <c r="AS55" s="179" t="n"/>
      <c r="AT55" s="352" t="n"/>
      <c r="AU55" s="179" t="n"/>
      <c r="AV55" s="352">
        <f>AV56+AV57</f>
        <v/>
      </c>
      <c r="AW55" s="179" t="n"/>
      <c r="AX55" s="352">
        <f>AX56+AX57</f>
        <v/>
      </c>
      <c r="AY55" s="179" t="n"/>
      <c r="AZ55" s="352">
        <f>AZ56+AZ57</f>
        <v/>
      </c>
      <c r="BA55" s="179" t="n"/>
      <c r="BB55" s="222">
        <f>BB56+BB57</f>
        <v/>
      </c>
      <c r="BC55" s="179" t="n"/>
      <c r="BD55" s="352">
        <f>BD56+BD57</f>
        <v/>
      </c>
      <c r="BE55" s="179" t="n"/>
      <c r="BF55" s="352">
        <f>BF56+BF57</f>
        <v/>
      </c>
      <c r="BG55" s="179" t="n"/>
      <c r="BH55" s="1878" t="n"/>
      <c r="BI55" s="352" t="n"/>
      <c r="BJ55" s="847" t="n"/>
      <c r="BK55" s="261" t="n"/>
      <c r="BL55" s="131" t="n"/>
      <c r="BM55" s="132" t="n"/>
      <c r="BN55" s="355" t="n"/>
      <c r="BO55" s="355" t="n"/>
      <c r="BP55" s="1" t="n"/>
      <c r="BQ55" s="1" t="n"/>
      <c r="BR55" s="1" t="n"/>
      <c r="BS55" s="1" t="n"/>
      <c r="BT55" s="1" t="n"/>
      <c r="BU55" s="1" t="n"/>
      <c r="BV55" s="1" t="n"/>
      <c r="BW55" s="1" t="n"/>
    </row>
    <row r="56">
      <c r="A56" s="1" t="n"/>
      <c r="B56" s="262" t="inlineStr">
        <is>
          <t>2.5.1</t>
        </is>
      </c>
      <c r="C56" s="132" t="n"/>
      <c r="D56" s="4705" t="inlineStr">
        <is>
          <t xml:space="preserve">Селекционно-генетические методы повышения продуктивности и качества лесных насаждений </t>
        </is>
      </c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75" t="n"/>
      <c r="T56" s="261" t="n">
        <v>2</v>
      </c>
      <c r="U56" s="132" t="n"/>
      <c r="V56" s="189" t="n"/>
      <c r="W56" s="175" t="n"/>
      <c r="X56" s="261" t="n">
        <v>108</v>
      </c>
      <c r="Y56" s="131" t="n"/>
      <c r="Z56" s="131" t="n"/>
      <c r="AA56" s="132" t="n"/>
      <c r="AB56" s="261" t="n">
        <v>58</v>
      </c>
      <c r="AC56" s="132" t="n"/>
      <c r="AD56" s="261">
        <f>AF56+AH56+AJ56</f>
        <v/>
      </c>
      <c r="AE56" s="132" t="n"/>
      <c r="AF56" s="225" t="n">
        <v>8</v>
      </c>
      <c r="AG56" s="179" t="n"/>
      <c r="AH56" s="350" t="n">
        <v>6</v>
      </c>
      <c r="AI56" s="179" t="n"/>
      <c r="AJ56" s="350" t="n">
        <v>2</v>
      </c>
      <c r="AK56" s="179" t="n"/>
      <c r="AL56" s="350" t="n"/>
      <c r="AM56" s="179" t="n"/>
      <c r="AN56" s="261" t="n"/>
      <c r="AO56" s="132" t="n"/>
      <c r="AP56" s="225" t="n"/>
      <c r="AQ56" s="179" t="n"/>
      <c r="AR56" s="350" t="n"/>
      <c r="AS56" s="179" t="n"/>
      <c r="AT56" s="350" t="n"/>
      <c r="AU56" s="179" t="n"/>
      <c r="AV56" s="350">
        <f>X56</f>
        <v/>
      </c>
      <c r="AW56" s="179" t="n"/>
      <c r="AX56" s="350">
        <f>AD56</f>
        <v/>
      </c>
      <c r="AY56" s="179" t="n"/>
      <c r="AZ56" s="350" t="n">
        <v>3</v>
      </c>
      <c r="BA56" s="179" t="n"/>
      <c r="BB56" s="225" t="n"/>
      <c r="BC56" s="179" t="n"/>
      <c r="BD56" s="350" t="n"/>
      <c r="BE56" s="179" t="n"/>
      <c r="BF56" s="350" t="n"/>
      <c r="BG56" s="179" t="n"/>
      <c r="BH56" s="1877" t="n"/>
      <c r="BI56" s="496" t="n"/>
      <c r="BJ56" s="823" t="n"/>
      <c r="BK56" s="261" t="inlineStr">
        <is>
          <t>СК-7</t>
        </is>
      </c>
      <c r="BL56" s="131" t="n"/>
      <c r="BM56" s="132" t="n"/>
      <c r="BN56" s="355" t="n"/>
      <c r="BO56" s="355" t="n"/>
      <c r="BP56" s="1" t="n"/>
      <c r="BQ56" s="1" t="n"/>
      <c r="BR56" s="1" t="n"/>
      <c r="BS56" s="1" t="n"/>
      <c r="BT56" s="1" t="n"/>
      <c r="BU56" s="1" t="n"/>
      <c r="BV56" s="1" t="n"/>
      <c r="BW56" s="1" t="n"/>
    </row>
    <row r="57">
      <c r="A57" s="1" t="n"/>
      <c r="B57" s="262" t="inlineStr">
        <is>
          <t>2.5.2</t>
        </is>
      </c>
      <c r="C57" s="132" t="n"/>
      <c r="D57" s="4705" t="inlineStr">
        <is>
          <t>Интенсификация выращивания посадочного материала</t>
        </is>
      </c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75" t="n"/>
      <c r="T57" s="261" t="n"/>
      <c r="U57" s="132" t="n"/>
      <c r="V57" s="189" t="n">
        <v>3</v>
      </c>
      <c r="W57" s="175" t="n"/>
      <c r="X57" s="261" t="n">
        <v>108</v>
      </c>
      <c r="Y57" s="131" t="n"/>
      <c r="Z57" s="131" t="n"/>
      <c r="AA57" s="132" t="n"/>
      <c r="AB57" s="261" t="n">
        <v>72</v>
      </c>
      <c r="AC57" s="132" t="n"/>
      <c r="AD57" s="261">
        <f>AF57+AH57+AJ57</f>
        <v/>
      </c>
      <c r="AE57" s="132" t="n"/>
      <c r="AF57" s="225" t="n">
        <v>10</v>
      </c>
      <c r="AG57" s="179" t="n"/>
      <c r="AH57" s="350" t="n">
        <v>8</v>
      </c>
      <c r="AI57" s="179" t="n"/>
      <c r="AJ57" s="350" t="n"/>
      <c r="AK57" s="179" t="n"/>
      <c r="AL57" s="350" t="n"/>
      <c r="AM57" s="179" t="n"/>
      <c r="AN57" s="261" t="n"/>
      <c r="AO57" s="132" t="n"/>
      <c r="AP57" s="225" t="n"/>
      <c r="AQ57" s="179" t="n"/>
      <c r="AR57" s="350" t="n"/>
      <c r="AS57" s="179" t="n"/>
      <c r="AT57" s="350" t="n"/>
      <c r="AU57" s="179" t="n"/>
      <c r="AV57" s="350" t="n"/>
      <c r="AW57" s="179" t="n"/>
      <c r="AX57" s="350" t="n"/>
      <c r="AY57" s="179" t="n"/>
      <c r="AZ57" s="350" t="n"/>
      <c r="BA57" s="179" t="n"/>
      <c r="BB57" s="225">
        <f>X57</f>
        <v/>
      </c>
      <c r="BC57" s="179" t="n"/>
      <c r="BD57" s="350">
        <f>AD57</f>
        <v/>
      </c>
      <c r="BE57" s="179" t="n"/>
      <c r="BF57" s="350" t="n">
        <v>3</v>
      </c>
      <c r="BG57" s="179" t="n"/>
      <c r="BH57" s="1877" t="n"/>
      <c r="BI57" s="496" t="n"/>
      <c r="BJ57" s="823" t="n"/>
      <c r="BK57" s="261" t="inlineStr">
        <is>
          <t>СК-8</t>
        </is>
      </c>
      <c r="BL57" s="131" t="n"/>
      <c r="BM57" s="132" t="n"/>
      <c r="BN57" s="355" t="n"/>
      <c r="BO57" s="355" t="n"/>
      <c r="BP57" s="1" t="n"/>
      <c r="BQ57" s="1" t="n"/>
      <c r="BR57" s="1" t="n"/>
      <c r="BS57" s="1" t="n"/>
      <c r="BT57" s="1" t="n"/>
      <c r="BU57" s="1" t="n"/>
      <c r="BV57" s="1" t="n"/>
      <c r="BW57" s="1" t="n"/>
    </row>
    <row r="58">
      <c r="A58" s="1" t="n"/>
      <c r="B58" s="402" t="inlineStr">
        <is>
          <t>2.6</t>
        </is>
      </c>
      <c r="C58" s="132" t="n"/>
      <c r="D58" s="4706" t="inlineStr">
        <is>
          <t>Модуль "Законодательство и делопроизводство в лесохозяйственной деятельности"</t>
        </is>
      </c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75" t="n"/>
      <c r="T58" s="261" t="n"/>
      <c r="U58" s="132" t="n"/>
      <c r="V58" s="261" t="n"/>
      <c r="W58" s="132" t="n"/>
      <c r="X58" s="405" t="n">
        <v>216</v>
      </c>
      <c r="Y58" s="131" t="n"/>
      <c r="Z58" s="131" t="n"/>
      <c r="AA58" s="132" t="n"/>
      <c r="AB58" s="405">
        <f>AB59+AB60</f>
        <v/>
      </c>
      <c r="AC58" s="132" t="n"/>
      <c r="AD58" s="405">
        <f>AD59+AD60</f>
        <v/>
      </c>
      <c r="AE58" s="132" t="n"/>
      <c r="AF58" s="222">
        <f>AF59+AF60</f>
        <v/>
      </c>
      <c r="AG58" s="179" t="n"/>
      <c r="AH58" s="352" t="n"/>
      <c r="AI58" s="179" t="n"/>
      <c r="AJ58" s="352">
        <f>AJ59+AJ60</f>
        <v/>
      </c>
      <c r="AK58" s="179" t="n"/>
      <c r="AL58" s="352" t="n"/>
      <c r="AM58" s="179" t="n"/>
      <c r="AN58" s="405" t="n"/>
      <c r="AO58" s="132" t="n"/>
      <c r="AP58" s="3622" t="n"/>
      <c r="AQ58" s="429" t="n"/>
      <c r="AR58" s="2267" t="n"/>
      <c r="AS58" s="429" t="n"/>
      <c r="AT58" s="2267" t="n"/>
      <c r="AU58" s="429" t="n"/>
      <c r="AV58" s="2267" t="n"/>
      <c r="AW58" s="429" t="n"/>
      <c r="AX58" s="2267" t="n"/>
      <c r="AY58" s="429" t="n"/>
      <c r="AZ58" s="732" t="n"/>
      <c r="BA58" s="132" t="n"/>
      <c r="BB58" s="222">
        <f>BB59+BB60</f>
        <v/>
      </c>
      <c r="BC58" s="179" t="n"/>
      <c r="BD58" s="352">
        <f>BD59+BD60</f>
        <v/>
      </c>
      <c r="BE58" s="179" t="n"/>
      <c r="BF58" s="352">
        <f>BF59+BF60</f>
        <v/>
      </c>
      <c r="BG58" s="179" t="n"/>
      <c r="BH58" s="1878" t="n"/>
      <c r="BI58" s="495" t="n"/>
      <c r="BJ58" s="826" t="n"/>
      <c r="BK58" s="261" t="n"/>
      <c r="BL58" s="131" t="n"/>
      <c r="BM58" s="132" t="n"/>
      <c r="BN58" s="355" t="n"/>
      <c r="BO58" s="355" t="n"/>
      <c r="BP58" s="1" t="n"/>
      <c r="BQ58" s="1" t="n"/>
      <c r="BR58" s="1" t="n"/>
      <c r="BS58" s="1" t="n"/>
      <c r="BT58" s="1" t="n"/>
      <c r="BU58" s="1" t="n"/>
      <c r="BV58" s="1" t="n"/>
      <c r="BW58" s="1" t="n"/>
    </row>
    <row r="59">
      <c r="A59" s="1" t="n"/>
      <c r="B59" s="262" t="inlineStr">
        <is>
          <t>2.6.1</t>
        </is>
      </c>
      <c r="C59" s="132" t="n"/>
      <c r="D59" s="4705" t="inlineStr">
        <is>
          <t>Делопроизводство в организациях лесной отрасли</t>
        </is>
      </c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75" t="n"/>
      <c r="T59" s="261" t="n"/>
      <c r="U59" s="132" t="n"/>
      <c r="V59" s="261" t="n">
        <v>3</v>
      </c>
      <c r="W59" s="132" t="n"/>
      <c r="X59" s="261" t="n">
        <v>108</v>
      </c>
      <c r="Y59" s="131" t="n"/>
      <c r="Z59" s="131" t="n"/>
      <c r="AA59" s="132" t="n"/>
      <c r="AB59" s="261" t="n">
        <v>42</v>
      </c>
      <c r="AC59" s="132" t="n"/>
      <c r="AD59" s="261">
        <f>AF59+AH59+AJ59</f>
        <v/>
      </c>
      <c r="AE59" s="132" t="n"/>
      <c r="AF59" s="225" t="n">
        <v>6</v>
      </c>
      <c r="AG59" s="179" t="n"/>
      <c r="AH59" s="350" t="n"/>
      <c r="AI59" s="179" t="n"/>
      <c r="AJ59" s="350" t="n">
        <v>4</v>
      </c>
      <c r="AK59" s="179" t="n"/>
      <c r="AL59" s="350" t="n"/>
      <c r="AM59" s="179" t="n"/>
      <c r="AN59" s="261" t="n"/>
      <c r="AO59" s="132" t="n"/>
      <c r="AP59" s="2264" t="n"/>
      <c r="AQ59" s="429" t="n"/>
      <c r="AR59" s="2257" t="n"/>
      <c r="AS59" s="429" t="n"/>
      <c r="AT59" s="2257" t="n"/>
      <c r="AU59" s="429" t="n"/>
      <c r="AV59" s="2257" t="n"/>
      <c r="AW59" s="429" t="n"/>
      <c r="AX59" s="2257" t="n"/>
      <c r="AY59" s="429" t="n"/>
      <c r="AZ59" s="729" t="n"/>
      <c r="BA59" s="132" t="n"/>
      <c r="BB59" s="225">
        <f>X59</f>
        <v/>
      </c>
      <c r="BC59" s="179" t="n"/>
      <c r="BD59" s="350">
        <f>AD59</f>
        <v/>
      </c>
      <c r="BE59" s="179" t="n"/>
      <c r="BF59" s="350" t="n">
        <v>3</v>
      </c>
      <c r="BG59" s="179" t="n"/>
      <c r="BH59" s="1877" t="n"/>
      <c r="BI59" s="496" t="n"/>
      <c r="BJ59" s="823" t="n"/>
      <c r="BK59" s="261" t="inlineStr">
        <is>
          <t>СК-9</t>
        </is>
      </c>
      <c r="BL59" s="131" t="n"/>
      <c r="BM59" s="132" t="n"/>
      <c r="BN59" s="355" t="n"/>
      <c r="BO59" s="355" t="n"/>
      <c r="BP59" s="1" t="n"/>
      <c r="BQ59" s="1" t="n"/>
      <c r="BR59" s="1" t="n"/>
      <c r="BS59" s="1" t="n"/>
      <c r="BT59" s="1" t="n"/>
      <c r="BU59" s="1" t="n"/>
      <c r="BV59" s="1" t="n"/>
      <c r="BW59" s="1" t="n"/>
    </row>
    <row r="60">
      <c r="A60" s="1" t="n"/>
      <c r="B60" s="262" t="inlineStr">
        <is>
          <t>2.6.2</t>
        </is>
      </c>
      <c r="C60" s="132" t="n"/>
      <c r="D60" s="4705" t="inlineStr">
        <is>
          <t>Законодательное обеспечение лесохозяйственной деятельности</t>
        </is>
      </c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75" t="n"/>
      <c r="T60" s="261" t="n"/>
      <c r="U60" s="132" t="n"/>
      <c r="V60" s="261" t="n">
        <v>3</v>
      </c>
      <c r="W60" s="132" t="n"/>
      <c r="X60" s="261" t="n">
        <v>108</v>
      </c>
      <c r="Y60" s="131" t="n"/>
      <c r="Z60" s="131" t="n"/>
      <c r="AA60" s="132" t="n"/>
      <c r="AB60" s="261" t="n">
        <v>56</v>
      </c>
      <c r="AC60" s="132" t="n"/>
      <c r="AD60" s="261">
        <f>AF60+AH60+AJ60</f>
        <v/>
      </c>
      <c r="AE60" s="132" t="n"/>
      <c r="AF60" s="225" t="n">
        <v>8</v>
      </c>
      <c r="AG60" s="179" t="n"/>
      <c r="AH60" s="350" t="n"/>
      <c r="AI60" s="179" t="n"/>
      <c r="AJ60" s="350" t="n">
        <v>8</v>
      </c>
      <c r="AK60" s="179" t="n"/>
      <c r="AL60" s="350" t="n"/>
      <c r="AM60" s="179" t="n"/>
      <c r="AN60" s="261" t="n"/>
      <c r="AO60" s="132" t="n"/>
      <c r="AP60" s="2264" t="n"/>
      <c r="AQ60" s="429" t="n"/>
      <c r="AR60" s="2257" t="n"/>
      <c r="AS60" s="429" t="n"/>
      <c r="AT60" s="2257" t="n"/>
      <c r="AU60" s="429" t="n"/>
      <c r="AV60" s="2257" t="n"/>
      <c r="AW60" s="429" t="n"/>
      <c r="AX60" s="2257" t="n"/>
      <c r="AY60" s="429" t="n"/>
      <c r="AZ60" s="729" t="n"/>
      <c r="BA60" s="132" t="n"/>
      <c r="BB60" s="225">
        <f>X60</f>
        <v/>
      </c>
      <c r="BC60" s="179" t="n"/>
      <c r="BD60" s="350">
        <f>AD60</f>
        <v/>
      </c>
      <c r="BE60" s="179" t="n"/>
      <c r="BF60" s="350" t="n">
        <v>3</v>
      </c>
      <c r="BG60" s="179" t="n"/>
      <c r="BH60" s="1877" t="n"/>
      <c r="BI60" s="496" t="n"/>
      <c r="BJ60" s="823" t="n"/>
      <c r="BK60" s="261" t="inlineStr">
        <is>
          <t>СК-10</t>
        </is>
      </c>
      <c r="BL60" s="131" t="n"/>
      <c r="BM60" s="132" t="n"/>
      <c r="BN60" s="355" t="n"/>
      <c r="BO60" s="355" t="n"/>
      <c r="BP60" s="1" t="n"/>
      <c r="BQ60" s="1" t="n"/>
      <c r="BR60" s="1" t="n"/>
      <c r="BS60" s="1" t="n"/>
      <c r="BT60" s="1" t="n"/>
      <c r="BU60" s="1" t="n"/>
      <c r="BV60" s="1" t="n"/>
      <c r="BW60" s="1" t="n"/>
    </row>
    <row r="61">
      <c r="A61" s="1" t="n"/>
      <c r="B61" s="402" t="inlineStr">
        <is>
          <t>2.7</t>
        </is>
      </c>
      <c r="C61" s="132" t="n"/>
      <c r="D61" s="963" t="inlineStr">
        <is>
          <t>Модуль "Фаунистические ресурсы и биоразнообразие лесных экосистем"</t>
        </is>
      </c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75" t="n"/>
      <c r="T61" s="261" t="n"/>
      <c r="U61" s="132" t="n"/>
      <c r="V61" s="261" t="n"/>
      <c r="W61" s="132" t="n"/>
      <c r="X61" s="405">
        <f>X62+X63</f>
        <v/>
      </c>
      <c r="Y61" s="131" t="n"/>
      <c r="Z61" s="131" t="n"/>
      <c r="AA61" s="132" t="n"/>
      <c r="AB61" s="405">
        <f>AB62+AB63</f>
        <v/>
      </c>
      <c r="AC61" s="132" t="n"/>
      <c r="AD61" s="405">
        <f>AD62+AD63</f>
        <v/>
      </c>
      <c r="AE61" s="132" t="n"/>
      <c r="AF61" s="222">
        <f>AF62+AF63</f>
        <v/>
      </c>
      <c r="AG61" s="179" t="n"/>
      <c r="AH61" s="352" t="n"/>
      <c r="AI61" s="179" t="n"/>
      <c r="AJ61" s="352">
        <f>AJ62+AJ63</f>
        <v/>
      </c>
      <c r="AK61" s="179" t="n"/>
      <c r="AL61" s="352" t="n"/>
      <c r="AM61" s="179" t="n"/>
      <c r="AN61" s="405" t="n"/>
      <c r="AO61" s="132" t="n"/>
      <c r="AP61" s="3622" t="n"/>
      <c r="AQ61" s="429" t="n"/>
      <c r="AR61" s="2267" t="n"/>
      <c r="AS61" s="429" t="n"/>
      <c r="AT61" s="2267" t="n"/>
      <c r="AU61" s="429" t="n"/>
      <c r="AV61" s="2267">
        <f>AV62+AV63</f>
        <v/>
      </c>
      <c r="AW61" s="429" t="n"/>
      <c r="AX61" s="2267">
        <f>AX62+AX63</f>
        <v/>
      </c>
      <c r="AY61" s="429" t="n"/>
      <c r="AZ61" s="2267">
        <f>AZ62+AZ63</f>
        <v/>
      </c>
      <c r="BA61" s="429" t="n"/>
      <c r="BB61" s="3622" t="n"/>
      <c r="BC61" s="429" t="n"/>
      <c r="BD61" s="2267" t="n"/>
      <c r="BE61" s="429" t="n"/>
      <c r="BF61" s="2267" t="n"/>
      <c r="BG61" s="429" t="n"/>
      <c r="BH61" s="2782">
        <f>BH62+BH63</f>
        <v/>
      </c>
      <c r="BI61" s="2782">
        <f>BI62+BI63</f>
        <v/>
      </c>
      <c r="BJ61" s="2782">
        <f>BJ62+BJ63</f>
        <v/>
      </c>
      <c r="BK61" s="745" t="n"/>
      <c r="BL61" s="131" t="n"/>
      <c r="BM61" s="132" t="n"/>
      <c r="BN61" s="355" t="n"/>
      <c r="BO61" s="355" t="n"/>
      <c r="BP61" s="1" t="n"/>
      <c r="BQ61" s="1" t="n"/>
      <c r="BR61" s="1" t="n"/>
      <c r="BS61" s="1" t="n"/>
      <c r="BT61" s="1" t="n"/>
      <c r="BU61" s="1" t="n"/>
      <c r="BV61" s="1" t="n"/>
      <c r="BW61" s="1" t="n"/>
    </row>
    <row r="62">
      <c r="A62" s="1" t="n"/>
      <c r="B62" s="262" t="inlineStr">
        <is>
          <t>2.7.1</t>
        </is>
      </c>
      <c r="C62" s="132" t="n"/>
      <c r="D62" s="4694" t="inlineStr">
        <is>
          <t xml:space="preserve">Биоразнообразие лесных экосистем и его сохранение  </t>
        </is>
      </c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75" t="n"/>
      <c r="T62" s="261" t="n"/>
      <c r="U62" s="132" t="n"/>
      <c r="V62" s="261" t="n">
        <v>2</v>
      </c>
      <c r="W62" s="132" t="n"/>
      <c r="X62" s="261" t="n">
        <v>108</v>
      </c>
      <c r="Y62" s="131" t="n"/>
      <c r="Z62" s="131" t="n"/>
      <c r="AA62" s="132" t="n"/>
      <c r="AB62" s="261" t="n">
        <v>54</v>
      </c>
      <c r="AC62" s="132" t="n"/>
      <c r="AD62" s="261">
        <f>AF62+AH62+AJ62</f>
        <v/>
      </c>
      <c r="AE62" s="132" t="n"/>
      <c r="AF62" s="225" t="n">
        <v>8</v>
      </c>
      <c r="AG62" s="179" t="n"/>
      <c r="AH62" s="350" t="n"/>
      <c r="AI62" s="179" t="n"/>
      <c r="AJ62" s="350" t="n">
        <v>6</v>
      </c>
      <c r="AK62" s="179" t="n"/>
      <c r="AL62" s="350" t="n"/>
      <c r="AM62" s="179" t="n"/>
      <c r="AN62" s="261" t="n"/>
      <c r="AO62" s="132" t="n"/>
      <c r="AP62" s="2264" t="n"/>
      <c r="AQ62" s="429" t="n"/>
      <c r="AR62" s="2257" t="n"/>
      <c r="AS62" s="429" t="n"/>
      <c r="AT62" s="214" t="n"/>
      <c r="AU62" s="139" t="n"/>
      <c r="AV62" s="2257">
        <f>X62</f>
        <v/>
      </c>
      <c r="AW62" s="429" t="n"/>
      <c r="AX62" s="2257">
        <f>AD62</f>
        <v/>
      </c>
      <c r="AY62" s="429" t="n"/>
      <c r="AZ62" s="729" t="n">
        <v>3</v>
      </c>
      <c r="BA62" s="132" t="n"/>
      <c r="BB62" s="2264" t="n"/>
      <c r="BC62" s="429" t="n"/>
      <c r="BD62" s="2257" t="n"/>
      <c r="BE62" s="429" t="n"/>
      <c r="BF62" s="2257" t="n"/>
      <c r="BG62" s="429" t="n"/>
      <c r="BH62" s="2612" t="n"/>
      <c r="BI62" s="2832" t="n"/>
      <c r="BJ62" s="2832" t="n"/>
      <c r="BK62" s="261" t="inlineStr">
        <is>
          <t>СК-11</t>
        </is>
      </c>
      <c r="BL62" s="131" t="n"/>
      <c r="BM62" s="132" t="n"/>
      <c r="BN62" s="355" t="n"/>
      <c r="BO62" s="355" t="n"/>
      <c r="BP62" s="1" t="n"/>
      <c r="BQ62" s="1" t="n"/>
      <c r="BR62" s="1" t="n"/>
      <c r="BS62" s="1" t="n"/>
      <c r="BT62" s="1" t="n"/>
      <c r="BU62" s="1" t="n"/>
      <c r="BV62" s="1" t="n"/>
      <c r="BW62" s="1" t="n"/>
    </row>
    <row r="63">
      <c r="A63" s="1" t="n"/>
      <c r="B63" s="262" t="inlineStr">
        <is>
          <t>2.7.2</t>
        </is>
      </c>
      <c r="C63" s="132" t="n"/>
      <c r="D63" s="4694" t="inlineStr">
        <is>
          <t>Альтернативное использование объектов флоры и фауны</t>
        </is>
      </c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75" t="n"/>
      <c r="T63" s="261" t="n">
        <v>4</v>
      </c>
      <c r="U63" s="132" t="n"/>
      <c r="V63" s="261" t="n"/>
      <c r="W63" s="132" t="n"/>
      <c r="X63" s="261" t="n">
        <v>98</v>
      </c>
      <c r="Y63" s="131" t="n"/>
      <c r="Z63" s="131" t="n"/>
      <c r="AA63" s="132" t="n"/>
      <c r="AB63" s="261" t="n">
        <v>48</v>
      </c>
      <c r="AC63" s="132" t="n"/>
      <c r="AD63" s="261">
        <f>AF63+AH63+AJ63</f>
        <v/>
      </c>
      <c r="AE63" s="132" t="n"/>
      <c r="AF63" s="225" t="n">
        <v>6</v>
      </c>
      <c r="AG63" s="179" t="n"/>
      <c r="AH63" s="350" t="n"/>
      <c r="AI63" s="179" t="n"/>
      <c r="AJ63" s="350" t="n">
        <v>8</v>
      </c>
      <c r="AK63" s="179" t="n"/>
      <c r="AL63" s="350" t="n"/>
      <c r="AM63" s="179" t="n"/>
      <c r="AN63" s="261" t="n"/>
      <c r="AO63" s="132" t="n"/>
      <c r="AP63" s="225" t="n"/>
      <c r="AQ63" s="179" t="n"/>
      <c r="AR63" s="350" t="n"/>
      <c r="AS63" s="179" t="n"/>
      <c r="AT63" s="350" t="n"/>
      <c r="AU63" s="179" t="n"/>
      <c r="AV63" s="350" t="n"/>
      <c r="AW63" s="179" t="n"/>
      <c r="AX63" s="350" t="n"/>
      <c r="AY63" s="179" t="n"/>
      <c r="AZ63" s="350" t="n"/>
      <c r="BA63" s="179" t="n"/>
      <c r="BB63" s="225" t="n"/>
      <c r="BC63" s="179" t="n"/>
      <c r="BD63" s="350" t="n"/>
      <c r="BE63" s="179" t="n"/>
      <c r="BF63" s="350" t="n"/>
      <c r="BG63" s="179" t="n"/>
      <c r="BH63" s="2612">
        <f>X63</f>
        <v/>
      </c>
      <c r="BI63" s="725">
        <f>AD63</f>
        <v/>
      </c>
      <c r="BJ63" s="725" t="n">
        <v>3</v>
      </c>
      <c r="BK63" s="261" t="inlineStr">
        <is>
          <t>СК-12</t>
        </is>
      </c>
      <c r="BL63" s="131" t="n"/>
      <c r="BM63" s="132" t="n"/>
      <c r="BN63" s="355" t="n"/>
      <c r="BO63" s="355" t="n"/>
      <c r="BP63" s="1" t="n"/>
      <c r="BQ63" s="1" t="n"/>
      <c r="BR63" s="1" t="n"/>
      <c r="BS63" s="1" t="n"/>
      <c r="BT63" s="1" t="n"/>
      <c r="BU63" s="1" t="n"/>
      <c r="BV63" s="1" t="n"/>
      <c r="BW63" s="1" t="n"/>
    </row>
    <row r="64">
      <c r="A64" s="1" t="n"/>
      <c r="B64" s="3599" t="inlineStr">
        <is>
          <t>2.8</t>
        </is>
      </c>
      <c r="C64" s="132" t="n"/>
      <c r="D64" s="989" t="inlineStr">
        <is>
          <t>Дополнительные виды обучения</t>
        </is>
      </c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2511" t="n"/>
      <c r="U64" s="132" t="n"/>
      <c r="V64" s="745" t="n"/>
      <c r="W64" s="132" t="n"/>
      <c r="X64" s="3761" t="inlineStr">
        <is>
          <t>/</t>
        </is>
      </c>
      <c r="Y64" s="131" t="n"/>
      <c r="Z64" s="4707" t="n">
        <v>338</v>
      </c>
      <c r="AA64" s="175" t="n"/>
      <c r="AB64" s="3761" t="inlineStr">
        <is>
          <t>/</t>
        </is>
      </c>
      <c r="AC64" s="1387" t="n">
        <v>218</v>
      </c>
      <c r="AD64" s="3623" t="inlineStr">
        <is>
          <t>/</t>
        </is>
      </c>
      <c r="AE64" s="1002">
        <f>AE65+AE66+AE67</f>
        <v/>
      </c>
      <c r="AF64" s="3763" t="inlineStr">
        <is>
          <t>/</t>
        </is>
      </c>
      <c r="AG64" s="997">
        <f>AG65+AG66+AG67</f>
        <v/>
      </c>
      <c r="AH64" s="2191" t="inlineStr">
        <is>
          <t>/</t>
        </is>
      </c>
      <c r="AI64" s="997">
        <f>AI65+AI66+AI67</f>
        <v/>
      </c>
      <c r="AJ64" s="2191" t="inlineStr">
        <is>
          <t>/</t>
        </is>
      </c>
      <c r="AK64" s="997">
        <f>AK65+AK66+AK67</f>
        <v/>
      </c>
      <c r="AL64" s="2191" t="inlineStr">
        <is>
          <t>/</t>
        </is>
      </c>
      <c r="AM64" s="4708" t="n">
        <v>10</v>
      </c>
      <c r="AN64" s="2195" t="n"/>
      <c r="AO64" s="1002" t="n"/>
      <c r="AP64" s="3623" t="inlineStr">
        <is>
          <t>/</t>
        </is>
      </c>
      <c r="AQ64" s="995">
        <f>AQ65+AQ66</f>
        <v/>
      </c>
      <c r="AR64" s="3765" t="inlineStr">
        <is>
          <t>/</t>
        </is>
      </c>
      <c r="AS64" s="4709">
        <f>AS65+AS66</f>
        <v/>
      </c>
      <c r="AT64" s="4710" t="n"/>
      <c r="AU64" s="429" t="n"/>
      <c r="AV64" s="3765" t="inlineStr">
        <is>
          <t>/</t>
        </is>
      </c>
      <c r="AW64" s="995">
        <f>AW65+AW66</f>
        <v/>
      </c>
      <c r="AX64" s="3765" t="inlineStr">
        <is>
          <t>/</t>
        </is>
      </c>
      <c r="AY64" s="997">
        <f>AY65+AY66</f>
        <v/>
      </c>
      <c r="AZ64" s="3765" t="inlineStr">
        <is>
          <t>/</t>
        </is>
      </c>
      <c r="BA64" s="4711" t="n">
        <v>7</v>
      </c>
      <c r="BB64" s="3763" t="inlineStr">
        <is>
          <t>/</t>
        </is>
      </c>
      <c r="BC64" s="997" t="n">
        <v>72</v>
      </c>
      <c r="BD64" s="3765" t="inlineStr">
        <is>
          <t>/</t>
        </is>
      </c>
      <c r="BE64" s="997" t="n">
        <v>14</v>
      </c>
      <c r="BF64" s="3765" t="inlineStr">
        <is>
          <t>/</t>
        </is>
      </c>
      <c r="BG64" s="997" t="n">
        <v>2</v>
      </c>
      <c r="BH64" s="2191" t="n"/>
      <c r="BI64" s="4712" t="n"/>
      <c r="BJ64" s="4712" t="n"/>
      <c r="BK64" s="1087" t="n"/>
      <c r="BL64" s="131" t="n"/>
      <c r="BM64" s="179" t="n"/>
      <c r="BN64" s="355" t="n"/>
      <c r="BO64" s="355" t="n"/>
      <c r="BP64" s="1" t="n"/>
      <c r="BQ64" s="1" t="n"/>
      <c r="BR64" s="1" t="n"/>
      <c r="BS64" s="1" t="n"/>
      <c r="BT64" s="1" t="n"/>
      <c r="BU64" s="1" t="n"/>
      <c r="BV64" s="1" t="n"/>
      <c r="BW64" s="1" t="n"/>
    </row>
    <row r="65">
      <c r="A65" s="1" t="n"/>
      <c r="B65" s="1164" t="inlineStr">
        <is>
          <t>2.8.1</t>
        </is>
      </c>
      <c r="C65" s="132" t="n"/>
      <c r="D65" s="896" t="inlineStr">
        <is>
          <t>Философия и методология науки *</t>
        </is>
      </c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3771" t="inlineStr">
        <is>
          <t>/</t>
        </is>
      </c>
      <c r="U65" s="1010" t="n">
        <v>2</v>
      </c>
      <c r="V65" s="1011" t="n"/>
      <c r="W65" s="1010" t="n"/>
      <c r="X65" s="3771" t="inlineStr">
        <is>
          <t>/</t>
        </is>
      </c>
      <c r="Y65" s="131" t="n"/>
      <c r="Z65" s="1010" t="n">
        <v>124</v>
      </c>
      <c r="AA65" s="175" t="n"/>
      <c r="AB65" s="3771" t="inlineStr">
        <is>
          <t>/</t>
        </is>
      </c>
      <c r="AC65" s="1020" t="n">
        <v>72</v>
      </c>
      <c r="AD65" s="3763" t="inlineStr">
        <is>
          <t>/</t>
        </is>
      </c>
      <c r="AE65" s="1020" t="n">
        <v>20</v>
      </c>
      <c r="AF65" s="3763" t="inlineStr">
        <is>
          <t>/</t>
        </is>
      </c>
      <c r="AG65" s="1016" t="n">
        <v>10</v>
      </c>
      <c r="AH65" s="2191" t="n"/>
      <c r="AI65" s="1016" t="n"/>
      <c r="AJ65" s="2191" t="n"/>
      <c r="AK65" s="1016" t="n"/>
      <c r="AL65" s="2191" t="inlineStr">
        <is>
          <t>/</t>
        </is>
      </c>
      <c r="AM65" s="4713" t="n">
        <v>10</v>
      </c>
      <c r="AN65" s="2207" t="n"/>
      <c r="AO65" s="1020" t="n"/>
      <c r="AP65" s="3623" t="inlineStr">
        <is>
          <t>/</t>
        </is>
      </c>
      <c r="AQ65" s="1016" t="n">
        <v>62</v>
      </c>
      <c r="AR65" s="2191" t="inlineStr">
        <is>
          <t>/</t>
        </is>
      </c>
      <c r="AS65" s="2305" t="n">
        <v>10</v>
      </c>
      <c r="AT65" s="4714" t="n"/>
      <c r="AU65" s="429" t="n"/>
      <c r="AV65" s="2191" t="inlineStr">
        <is>
          <t>/</t>
        </is>
      </c>
      <c r="AW65" s="1016" t="n">
        <v>62</v>
      </c>
      <c r="AX65" s="2191" t="inlineStr">
        <is>
          <t>/</t>
        </is>
      </c>
      <c r="AY65" s="1016" t="n">
        <v>10</v>
      </c>
      <c r="AZ65" s="2191" t="inlineStr">
        <is>
          <t>/</t>
        </is>
      </c>
      <c r="BA65" s="994" t="n">
        <v>3</v>
      </c>
      <c r="BB65" s="3763" t="n"/>
      <c r="BC65" s="1016" t="n"/>
      <c r="BD65" s="2191" t="n"/>
      <c r="BE65" s="1016" t="n"/>
      <c r="BF65" s="2191" t="n"/>
      <c r="BG65" s="1016" t="n"/>
      <c r="BH65" s="1134" t="n"/>
      <c r="BI65" s="4712" t="n"/>
      <c r="BJ65" s="4712" t="n"/>
      <c r="BK65" s="1087" t="inlineStr">
        <is>
          <t>УК-1</t>
        </is>
      </c>
      <c r="BL65" s="131" t="n"/>
      <c r="BM65" s="179" t="n"/>
      <c r="BN65" s="355" t="n"/>
      <c r="BO65" s="355" t="n"/>
      <c r="BP65" s="1" t="n"/>
      <c r="BQ65" s="1" t="n"/>
      <c r="BR65" s="1" t="n"/>
      <c r="BS65" s="1" t="n"/>
      <c r="BT65" s="1" t="n"/>
      <c r="BU65" s="1" t="n"/>
      <c r="BV65" s="1" t="n"/>
      <c r="BW65" s="1" t="n"/>
    </row>
    <row r="66">
      <c r="A66" s="1" t="n"/>
      <c r="B66" s="1164" t="inlineStr">
        <is>
          <t>2.8.2</t>
        </is>
      </c>
      <c r="C66" s="132" t="n"/>
      <c r="D66" s="896" t="inlineStr">
        <is>
          <t>Иностранный язык *</t>
        </is>
      </c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3771" t="inlineStr">
        <is>
          <t>/</t>
        </is>
      </c>
      <c r="U66" s="1010" t="n">
        <v>2</v>
      </c>
      <c r="V66" s="1011" t="n"/>
      <c r="W66" s="1010" t="n"/>
      <c r="X66" s="3771" t="inlineStr">
        <is>
          <t>/</t>
        </is>
      </c>
      <c r="Y66" s="131" t="n"/>
      <c r="Z66" s="1010" t="n">
        <v>142</v>
      </c>
      <c r="AA66" s="175" t="n"/>
      <c r="AB66" s="3771" t="inlineStr">
        <is>
          <t>/</t>
        </is>
      </c>
      <c r="AC66" s="1020" t="n">
        <v>96</v>
      </c>
      <c r="AD66" s="3763" t="inlineStr">
        <is>
          <t>/</t>
        </is>
      </c>
      <c r="AE66" s="1020" t="n">
        <v>26</v>
      </c>
      <c r="AF66" s="3763" t="n"/>
      <c r="AG66" s="1016" t="n"/>
      <c r="AH66" s="2191" t="n"/>
      <c r="AI66" s="1016" t="n"/>
      <c r="AJ66" s="2191" t="inlineStr">
        <is>
          <t>/</t>
        </is>
      </c>
      <c r="AK66" s="1016" t="n">
        <v>26</v>
      </c>
      <c r="AL66" s="2191" t="n"/>
      <c r="AM66" s="4713" t="n"/>
      <c r="AN66" s="2207" t="n"/>
      <c r="AO66" s="1020" t="n"/>
      <c r="AP66" s="3623" t="inlineStr">
        <is>
          <t>/</t>
        </is>
      </c>
      <c r="AQ66" s="1016" t="n">
        <v>70</v>
      </c>
      <c r="AR66" s="2191" t="inlineStr">
        <is>
          <t>/</t>
        </is>
      </c>
      <c r="AS66" s="2305" t="n">
        <v>10</v>
      </c>
      <c r="AT66" s="4714" t="n"/>
      <c r="AU66" s="429" t="n"/>
      <c r="AV66" s="2191" t="inlineStr">
        <is>
          <t>/</t>
        </is>
      </c>
      <c r="AW66" s="1016" t="n">
        <v>72</v>
      </c>
      <c r="AX66" s="2191" t="inlineStr">
        <is>
          <t>/</t>
        </is>
      </c>
      <c r="AY66" s="1016" t="n">
        <v>16</v>
      </c>
      <c r="AZ66" s="2191" t="inlineStr">
        <is>
          <t>/</t>
        </is>
      </c>
      <c r="BA66" s="994" t="n">
        <v>4</v>
      </c>
      <c r="BB66" s="3763" t="n"/>
      <c r="BC66" s="1016" t="n"/>
      <c r="BD66" s="2191" t="n"/>
      <c r="BE66" s="1016" t="n"/>
      <c r="BF66" s="2191" t="n"/>
      <c r="BG66" s="1016" t="n"/>
      <c r="BH66" s="1134" t="n"/>
      <c r="BI66" s="4712" t="n"/>
      <c r="BJ66" s="4712" t="n"/>
      <c r="BK66" s="1087" t="inlineStr">
        <is>
          <t>УК-3</t>
        </is>
      </c>
      <c r="BL66" s="131" t="n"/>
      <c r="BM66" s="179" t="n"/>
      <c r="BN66" s="355" t="n"/>
      <c r="BO66" s="355" t="n"/>
      <c r="BP66" s="1" t="n"/>
      <c r="BQ66" s="1" t="n"/>
      <c r="BR66" s="1" t="n"/>
      <c r="BS66" s="1" t="n"/>
      <c r="BT66" s="1" t="n"/>
      <c r="BU66" s="1" t="n"/>
      <c r="BV66" s="1" t="n"/>
      <c r="BW66" s="1" t="n"/>
    </row>
    <row r="67">
      <c r="A67" s="1" t="n"/>
      <c r="B67" s="4715" t="inlineStr">
        <is>
          <t>2.8.3</t>
        </is>
      </c>
      <c r="C67" s="195" t="n"/>
      <c r="D67" s="4716" t="inlineStr">
        <is>
          <t>Основы информационных технологий  *</t>
        </is>
      </c>
      <c r="E67" s="194" t="n"/>
      <c r="F67" s="194" t="n"/>
      <c r="G67" s="194" t="n"/>
      <c r="H67" s="194" t="n"/>
      <c r="I67" s="194" t="n"/>
      <c r="J67" s="194" t="n"/>
      <c r="K67" s="194" t="n"/>
      <c r="L67" s="194" t="n"/>
      <c r="M67" s="194" t="n"/>
      <c r="N67" s="194" t="n"/>
      <c r="O67" s="194" t="n"/>
      <c r="P67" s="194" t="n"/>
      <c r="Q67" s="194" t="n"/>
      <c r="R67" s="194" t="n"/>
      <c r="S67" s="194" t="n"/>
      <c r="T67" s="3478" t="n"/>
      <c r="U67" s="4717" t="n"/>
      <c r="V67" s="2213" t="inlineStr">
        <is>
          <t>/</t>
        </is>
      </c>
      <c r="W67" s="3551" t="inlineStr">
        <is>
          <t>3д</t>
        </is>
      </c>
      <c r="X67" s="3477" t="inlineStr">
        <is>
          <t>/</t>
        </is>
      </c>
      <c r="Y67" s="194" t="n"/>
      <c r="Z67" s="3551" t="n">
        <v>72</v>
      </c>
      <c r="AA67" s="195" t="n"/>
      <c r="AB67" s="3477" t="inlineStr">
        <is>
          <t>/</t>
        </is>
      </c>
      <c r="AC67" s="2220" t="n">
        <v>50</v>
      </c>
      <c r="AD67" s="3480" t="inlineStr">
        <is>
          <t>/</t>
        </is>
      </c>
      <c r="AE67" s="2220" t="n">
        <v>14</v>
      </c>
      <c r="AF67" s="3480" t="inlineStr">
        <is>
          <t>/</t>
        </is>
      </c>
      <c r="AG67" s="1033" t="n">
        <v>8</v>
      </c>
      <c r="AH67" s="2218" t="inlineStr">
        <is>
          <t>/</t>
        </is>
      </c>
      <c r="AI67" s="1033" t="n">
        <v>6</v>
      </c>
      <c r="AJ67" s="2218" t="n"/>
      <c r="AK67" s="1033" t="n"/>
      <c r="AL67" s="2218" t="n"/>
      <c r="AM67" s="3552" t="n"/>
      <c r="AN67" s="2219" t="n"/>
      <c r="AO67" s="2220" t="n"/>
      <c r="AP67" s="3480" t="n"/>
      <c r="AQ67" s="3778" t="n"/>
      <c r="AR67" s="2218" t="n"/>
      <c r="AS67" s="3778" t="n"/>
      <c r="AT67" s="3779" t="n"/>
      <c r="AU67" s="240" t="n"/>
      <c r="AV67" s="3780" t="n"/>
      <c r="AW67" s="3778" t="n"/>
      <c r="AX67" s="3780" t="n"/>
      <c r="AY67" s="3778" t="n"/>
      <c r="AZ67" s="3780" t="n"/>
      <c r="BA67" s="3781" t="n"/>
      <c r="BB67" s="3480" t="inlineStr">
        <is>
          <t>/</t>
        </is>
      </c>
      <c r="BC67" s="1033" t="n">
        <v>72</v>
      </c>
      <c r="BD67" s="2218" t="inlineStr">
        <is>
          <t>/</t>
        </is>
      </c>
      <c r="BE67" s="1033" t="n">
        <v>14</v>
      </c>
      <c r="BF67" s="2218" t="inlineStr">
        <is>
          <t>/</t>
        </is>
      </c>
      <c r="BG67" s="1033" t="n">
        <v>2</v>
      </c>
      <c r="BH67" s="4718" t="n"/>
      <c r="BI67" s="4719" t="n"/>
      <c r="BJ67" s="4719" t="n"/>
      <c r="BK67" s="1046" t="inlineStr">
        <is>
          <t>УК-2</t>
        </is>
      </c>
      <c r="BL67" s="202" t="n"/>
      <c r="BM67" s="144" t="n"/>
      <c r="BN67" s="355" t="n"/>
      <c r="BO67" s="355" t="n"/>
      <c r="BP67" s="1" t="n"/>
      <c r="BQ67" s="1" t="n"/>
      <c r="BR67" s="1" t="n"/>
      <c r="BS67" s="1" t="n"/>
      <c r="BT67" s="1" t="n"/>
      <c r="BU67" s="1" t="n"/>
      <c r="BV67" s="1" t="n"/>
      <c r="BW67" s="1" t="n"/>
    </row>
    <row r="68">
      <c r="A68" s="1" t="n"/>
      <c r="B68" s="3784" t="n"/>
      <c r="C68" s="516" t="n"/>
      <c r="D68" s="356" t="n"/>
      <c r="E68" s="356" t="n"/>
      <c r="F68" s="356" t="n"/>
      <c r="G68" s="356" t="n"/>
      <c r="H68" s="356" t="n"/>
      <c r="I68" s="356" t="n"/>
      <c r="J68" s="356" t="n"/>
      <c r="K68" s="356" t="n"/>
      <c r="L68" s="356" t="n"/>
      <c r="M68" s="356" t="n"/>
      <c r="N68" s="356" t="n"/>
      <c r="O68" s="356" t="n"/>
      <c r="P68" s="356" t="n"/>
      <c r="Q68" s="356" t="n"/>
      <c r="R68" s="356" t="n"/>
      <c r="S68" s="356" t="n"/>
      <c r="T68" s="356" t="n"/>
      <c r="U68" s="356" t="n"/>
      <c r="V68" s="516" t="n"/>
      <c r="W68" s="516" t="n"/>
      <c r="X68" s="356" t="n"/>
      <c r="Y68" s="356" t="n"/>
      <c r="Z68" s="356" t="n"/>
      <c r="AA68" s="356" t="n"/>
      <c r="AB68" s="356" t="n"/>
      <c r="AC68" s="356" t="n"/>
      <c r="AD68" s="356" t="n"/>
      <c r="AE68" s="356" t="n"/>
      <c r="AF68" s="356" t="n"/>
      <c r="AG68" s="356" t="n"/>
      <c r="AH68" s="356" t="n"/>
      <c r="AI68" s="356" t="n"/>
      <c r="AJ68" s="356" t="n"/>
      <c r="AK68" s="356" t="n"/>
      <c r="AL68" s="356" t="n"/>
      <c r="AM68" s="356" t="n"/>
      <c r="AN68" s="356" t="n"/>
      <c r="AO68" s="356" t="n"/>
      <c r="AP68" s="356" t="n"/>
      <c r="AQ68" s="356" t="n"/>
      <c r="AR68" s="356" t="n"/>
      <c r="AS68" s="356" t="n"/>
      <c r="AT68" s="356" t="n"/>
      <c r="AU68" s="356" t="n"/>
      <c r="AV68" s="356" t="n"/>
      <c r="AW68" s="356" t="n"/>
      <c r="AX68" s="356" t="n"/>
      <c r="AY68" s="356" t="n"/>
      <c r="AZ68" s="356" t="n"/>
      <c r="BA68" s="356" t="n"/>
      <c r="BB68" s="356" t="n"/>
      <c r="BC68" s="356" t="n"/>
      <c r="BD68" s="356" t="n"/>
      <c r="BE68" s="356" t="n"/>
      <c r="BF68" s="356" t="n"/>
      <c r="BG68" s="356" t="n"/>
      <c r="BH68" s="516" t="n"/>
      <c r="BI68" s="356" t="n"/>
      <c r="BJ68" s="356" t="n"/>
      <c r="BK68" s="356" t="n"/>
      <c r="BL68" s="356" t="n"/>
      <c r="BM68" s="356" t="n"/>
      <c r="BN68" s="355" t="n"/>
      <c r="BO68" s="355" t="n"/>
      <c r="BP68" s="355" t="n"/>
      <c r="BQ68" s="355" t="n"/>
      <c r="BR68" s="355" t="n"/>
      <c r="BS68" s="1" t="n"/>
      <c r="BT68" s="1" t="n"/>
      <c r="BU68" s="1" t="n"/>
      <c r="BV68" s="1" t="n"/>
      <c r="BW68" s="1" t="n"/>
    </row>
    <row r="69">
      <c r="A69" s="1" t="n"/>
      <c r="B69" s="1435" t="inlineStr">
        <is>
          <t>Количество часов учебных занятий</t>
        </is>
      </c>
      <c r="C69" s="123" t="n"/>
      <c r="D69" s="123" t="n"/>
      <c r="E69" s="123" t="n"/>
      <c r="F69" s="123" t="n"/>
      <c r="G69" s="123" t="n"/>
      <c r="H69" s="123" t="n"/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4" t="n"/>
      <c r="X69" s="621">
        <f>X33+X44</f>
        <v/>
      </c>
      <c r="Y69" s="1997" t="n"/>
      <c r="Z69" s="1997" t="n"/>
      <c r="AA69" s="622" t="n"/>
      <c r="AB69" s="2172">
        <f>AB33+AB44</f>
        <v/>
      </c>
      <c r="AC69" s="1998" t="n"/>
      <c r="AD69" s="2172">
        <f>AD33+AD44</f>
        <v/>
      </c>
      <c r="AE69" s="1998" t="n"/>
      <c r="AF69" s="2172">
        <f>AF33+AF44</f>
        <v/>
      </c>
      <c r="AG69" s="1998" t="n"/>
      <c r="AH69" s="2172">
        <f>AH33+AH44</f>
        <v/>
      </c>
      <c r="AI69" s="1998" t="n"/>
      <c r="AJ69" s="2172">
        <f>AJ33+AJ44</f>
        <v/>
      </c>
      <c r="AK69" s="1998" t="n"/>
      <c r="AL69" s="2172" t="n"/>
      <c r="AM69" s="1998" t="n"/>
      <c r="AN69" s="2172" t="n"/>
      <c r="AO69" s="1998" t="n"/>
      <c r="AP69" s="2172">
        <f>AP33+AP44</f>
        <v/>
      </c>
      <c r="AQ69" s="1998" t="n"/>
      <c r="AR69" s="2172">
        <f>AR33+AR44</f>
        <v/>
      </c>
      <c r="AS69" s="1998" t="n"/>
      <c r="AT69" s="2172">
        <f>AT33+AT44</f>
        <v/>
      </c>
      <c r="AU69" s="1998" t="n"/>
      <c r="AV69" s="2172">
        <f>AV33+AV44</f>
        <v/>
      </c>
      <c r="AW69" s="1998" t="n"/>
      <c r="AX69" s="2172">
        <f>AX33+AX44</f>
        <v/>
      </c>
      <c r="AY69" s="1998" t="n"/>
      <c r="AZ69" s="2172">
        <f>AZ33+AZ44</f>
        <v/>
      </c>
      <c r="BA69" s="1998" t="n"/>
      <c r="BB69" s="2172">
        <f>BB33+BB44</f>
        <v/>
      </c>
      <c r="BC69" s="1998" t="n"/>
      <c r="BD69" s="2172">
        <f>BD33+BD44</f>
        <v/>
      </c>
      <c r="BE69" s="1998" t="n"/>
      <c r="BF69" s="2172">
        <f>BF33+BF44</f>
        <v/>
      </c>
      <c r="BG69" s="1998" t="n"/>
      <c r="BH69" s="4720">
        <f>BH33+BH44</f>
        <v/>
      </c>
      <c r="BI69" s="2290">
        <f>BI33+BI44</f>
        <v/>
      </c>
      <c r="BJ69" s="2255">
        <f>BJ33+BJ44</f>
        <v/>
      </c>
      <c r="BK69" s="1047" t="n"/>
      <c r="BL69" s="101" t="n"/>
      <c r="BM69" s="104" t="n"/>
      <c r="BN69" s="355" t="n"/>
      <c r="BO69" s="355" t="n"/>
      <c r="BP69" s="1" t="n"/>
      <c r="BQ69" s="1" t="n"/>
      <c r="BR69" s="1" t="n"/>
      <c r="BS69" s="1" t="n"/>
      <c r="BT69" s="1" t="n"/>
      <c r="BU69" s="1" t="n"/>
      <c r="BV69" s="1" t="n"/>
      <c r="BW69" s="1" t="n"/>
    </row>
    <row r="70">
      <c r="A70" s="1" t="n"/>
      <c r="B70" s="4721" t="inlineStr">
        <is>
          <t>Количество часов учебных занятий в неделю</t>
        </is>
      </c>
      <c r="C70" s="131" t="n"/>
      <c r="D70" s="131" t="n"/>
      <c r="E70" s="131" t="n"/>
      <c r="F70" s="131" t="n"/>
      <c r="G70" s="131" t="n"/>
      <c r="H70" s="131" t="n"/>
      <c r="I70" s="131" t="n"/>
      <c r="J70" s="131" t="n"/>
      <c r="K70" s="131" t="n"/>
      <c r="L70" s="131" t="n"/>
      <c r="M70" s="131" t="n"/>
      <c r="N70" s="131" t="n"/>
      <c r="O70" s="131" t="n"/>
      <c r="P70" s="131" t="n"/>
      <c r="Q70" s="131" t="n"/>
      <c r="R70" s="131" t="n"/>
      <c r="S70" s="131" t="n"/>
      <c r="T70" s="131" t="n"/>
      <c r="U70" s="131" t="n"/>
      <c r="V70" s="131" t="n"/>
      <c r="W70" s="429" t="n"/>
      <c r="X70" s="4722">
        <f>AJ69+AP69+BB69</f>
        <v/>
      </c>
      <c r="Y70" s="131" t="n"/>
      <c r="Z70" s="131" t="n"/>
      <c r="AA70" s="429" t="n"/>
      <c r="AB70" s="350" t="n"/>
      <c r="AC70" s="179" t="n"/>
      <c r="AD70" s="350" t="n"/>
      <c r="AE70" s="179" t="n"/>
      <c r="AF70" s="350" t="n"/>
      <c r="AG70" s="179" t="n"/>
      <c r="AH70" s="350" t="n"/>
      <c r="AI70" s="179" t="n"/>
      <c r="AJ70" s="494">
        <f>AJ69/(AP31+2)</f>
        <v/>
      </c>
      <c r="AK70" s="179" t="n"/>
      <c r="AL70" s="352" t="n"/>
      <c r="AM70" s="179" t="n"/>
      <c r="AN70" s="350" t="n"/>
      <c r="AO70" s="179" t="n"/>
      <c r="AP70" s="2267">
        <f>AR69/AP31</f>
        <v/>
      </c>
      <c r="AQ70" s="131" t="n"/>
      <c r="AR70" s="131" t="n"/>
      <c r="AS70" s="131" t="n"/>
      <c r="AT70" s="131" t="n"/>
      <c r="AU70" s="429" t="n"/>
      <c r="AV70" s="2267">
        <f>AX69/AV31</f>
        <v/>
      </c>
      <c r="AW70" s="131" t="n"/>
      <c r="AX70" s="131" t="n"/>
      <c r="AY70" s="131" t="n"/>
      <c r="AZ70" s="131" t="n"/>
      <c r="BA70" s="429" t="n"/>
      <c r="BB70" s="2267">
        <f>BD69/BB31</f>
        <v/>
      </c>
      <c r="BC70" s="131" t="n"/>
      <c r="BD70" s="131" t="n"/>
      <c r="BE70" s="131" t="n"/>
      <c r="BF70" s="131" t="n"/>
      <c r="BG70" s="429" t="n"/>
      <c r="BH70" s="732">
        <f>BI69/BH31</f>
        <v/>
      </c>
      <c r="BI70" s="131" t="n"/>
      <c r="BJ70" s="132" t="n"/>
      <c r="BK70" s="112" t="n"/>
      <c r="BL70" s="1" t="n"/>
      <c r="BM70" s="114" t="n"/>
      <c r="BN70" s="355" t="n"/>
      <c r="BO70" s="355" t="n"/>
      <c r="BP70" s="1" t="n"/>
      <c r="BQ70" s="1" t="n"/>
      <c r="BR70" s="1" t="n"/>
      <c r="BS70" s="1" t="n"/>
      <c r="BT70" s="1" t="n"/>
      <c r="BU70" s="1" t="n"/>
      <c r="BV70" s="1" t="n"/>
      <c r="BW70" s="1" t="n"/>
    </row>
    <row r="71">
      <c r="A71" s="1" t="n"/>
      <c r="B71" s="4721" t="inlineStr">
        <is>
          <t>Количество курсовых проектов</t>
        </is>
      </c>
      <c r="C71" s="131" t="n"/>
      <c r="D71" s="131" t="n"/>
      <c r="E71" s="131" t="n"/>
      <c r="F71" s="131" t="n"/>
      <c r="G71" s="131" t="n"/>
      <c r="H71" s="131" t="n"/>
      <c r="I71" s="131" t="n"/>
      <c r="J71" s="131" t="n"/>
      <c r="K71" s="131" t="n"/>
      <c r="L71" s="131" t="n"/>
      <c r="M71" s="131" t="n"/>
      <c r="N71" s="131" t="n"/>
      <c r="O71" s="131" t="n"/>
      <c r="P71" s="131" t="n"/>
      <c r="Q71" s="131" t="n"/>
      <c r="R71" s="131" t="n"/>
      <c r="S71" s="131" t="n"/>
      <c r="T71" s="131" t="n"/>
      <c r="U71" s="131" t="n"/>
      <c r="V71" s="131" t="n"/>
      <c r="W71" s="429" t="n"/>
      <c r="X71" s="2267" t="n"/>
      <c r="Y71" s="131" t="n"/>
      <c r="Z71" s="131" t="n"/>
      <c r="AA71" s="429" t="n"/>
      <c r="AB71" s="350" t="n"/>
      <c r="AC71" s="179" t="n"/>
      <c r="AD71" s="350" t="n"/>
      <c r="AE71" s="179" t="n"/>
      <c r="AF71" s="350" t="n"/>
      <c r="AG71" s="179" t="n"/>
      <c r="AH71" s="350" t="n"/>
      <c r="AI71" s="179" t="n"/>
      <c r="AJ71" s="350" t="n"/>
      <c r="AK71" s="179" t="n"/>
      <c r="AL71" s="350" t="n"/>
      <c r="AM71" s="179" t="n"/>
      <c r="AN71" s="350" t="n"/>
      <c r="AO71" s="179" t="n"/>
      <c r="AP71" s="352" t="n"/>
      <c r="AQ71" s="179" t="n"/>
      <c r="AR71" s="352" t="n"/>
      <c r="AS71" s="179" t="n"/>
      <c r="AT71" s="352" t="n"/>
      <c r="AU71" s="179" t="n"/>
      <c r="AV71" s="352" t="n"/>
      <c r="AW71" s="179" t="n"/>
      <c r="AX71" s="352" t="n"/>
      <c r="AY71" s="179" t="n"/>
      <c r="AZ71" s="352" t="n"/>
      <c r="BA71" s="179" t="n"/>
      <c r="BB71" s="352" t="n"/>
      <c r="BC71" s="179" t="n"/>
      <c r="BD71" s="352" t="n"/>
      <c r="BE71" s="179" t="n"/>
      <c r="BF71" s="352" t="n"/>
      <c r="BG71" s="179" t="n"/>
      <c r="BH71" s="730" t="n"/>
      <c r="BI71" s="3722" t="n"/>
      <c r="BJ71" s="3722" t="n"/>
      <c r="BK71" s="112" t="n"/>
      <c r="BL71" s="1" t="n"/>
      <c r="BM71" s="114" t="n"/>
      <c r="BN71" s="355" t="n"/>
      <c r="BO71" s="355" t="n"/>
      <c r="BP71" s="1" t="n"/>
      <c r="BQ71" s="1" t="n"/>
      <c r="BR71" s="1" t="n"/>
      <c r="BS71" s="1" t="n"/>
      <c r="BT71" s="1" t="n"/>
      <c r="BU71" s="1" t="n"/>
      <c r="BV71" s="1" t="n"/>
      <c r="BW71" s="1" t="n"/>
    </row>
    <row r="72">
      <c r="A72" s="1" t="n"/>
      <c r="B72" s="4721" t="inlineStr">
        <is>
          <t>Количество курсовых работ</t>
        </is>
      </c>
      <c r="C72" s="131" t="n"/>
      <c r="D72" s="131" t="n"/>
      <c r="E72" s="131" t="n"/>
      <c r="F72" s="131" t="n"/>
      <c r="G72" s="131" t="n"/>
      <c r="H72" s="131" t="n"/>
      <c r="I72" s="131" t="n"/>
      <c r="J72" s="131" t="n"/>
      <c r="K72" s="131" t="n"/>
      <c r="L72" s="131" t="n"/>
      <c r="M72" s="131" t="n"/>
      <c r="N72" s="131" t="n"/>
      <c r="O72" s="131" t="n"/>
      <c r="P72" s="131" t="n"/>
      <c r="Q72" s="131" t="n"/>
      <c r="R72" s="131" t="n"/>
      <c r="S72" s="131" t="n"/>
      <c r="T72" s="131" t="n"/>
      <c r="U72" s="131" t="n"/>
      <c r="V72" s="131" t="n"/>
      <c r="W72" s="429" t="n"/>
      <c r="X72" s="2267" t="n"/>
      <c r="Y72" s="131" t="n"/>
      <c r="Z72" s="131" t="n"/>
      <c r="AA72" s="429" t="n"/>
      <c r="AB72" s="350" t="n"/>
      <c r="AC72" s="179" t="n"/>
      <c r="AD72" s="350" t="n"/>
      <c r="AE72" s="179" t="n"/>
      <c r="AF72" s="350" t="n"/>
      <c r="AG72" s="179" t="n"/>
      <c r="AH72" s="350" t="n"/>
      <c r="AI72" s="179" t="n"/>
      <c r="AJ72" s="350" t="n"/>
      <c r="AK72" s="179" t="n"/>
      <c r="AL72" s="350" t="n"/>
      <c r="AM72" s="179" t="n"/>
      <c r="AN72" s="350" t="n"/>
      <c r="AO72" s="179" t="n"/>
      <c r="AP72" s="352" t="n"/>
      <c r="AQ72" s="179" t="n"/>
      <c r="AR72" s="352" t="n"/>
      <c r="AS72" s="179" t="n"/>
      <c r="AT72" s="352" t="n"/>
      <c r="AU72" s="179" t="n"/>
      <c r="AV72" s="352" t="n"/>
      <c r="AW72" s="179" t="n"/>
      <c r="AX72" s="352" t="n"/>
      <c r="AY72" s="179" t="n"/>
      <c r="AZ72" s="352" t="n"/>
      <c r="BA72" s="179" t="n"/>
      <c r="BB72" s="352" t="n"/>
      <c r="BC72" s="179" t="n"/>
      <c r="BD72" s="352" t="n"/>
      <c r="BE72" s="179" t="n"/>
      <c r="BF72" s="352" t="n"/>
      <c r="BG72" s="179" t="n"/>
      <c r="BH72" s="730" t="n"/>
      <c r="BI72" s="3722" t="n"/>
      <c r="BJ72" s="3722" t="n"/>
      <c r="BK72" s="112" t="n"/>
      <c r="BL72" s="1" t="n"/>
      <c r="BM72" s="114" t="n"/>
      <c r="BN72" s="355" t="n"/>
      <c r="BO72" s="355" t="n"/>
      <c r="BP72" s="1" t="n"/>
      <c r="BQ72" s="1" t="n"/>
      <c r="BR72" s="1" t="n"/>
      <c r="BS72" s="1" t="n"/>
      <c r="BT72" s="1" t="n"/>
      <c r="BU72" s="1" t="n"/>
      <c r="BV72" s="1" t="n"/>
      <c r="BW72" s="1" t="n"/>
    </row>
    <row r="73">
      <c r="A73" s="1" t="n"/>
      <c r="B73" s="4721" t="inlineStr">
        <is>
          <t>Количество экзаменов</t>
        </is>
      </c>
      <c r="C73" s="131" t="n"/>
      <c r="D73" s="131" t="n"/>
      <c r="E73" s="131" t="n"/>
      <c r="F73" s="131" t="n"/>
      <c r="G73" s="131" t="n"/>
      <c r="H73" s="131" t="n"/>
      <c r="I73" s="131" t="n"/>
      <c r="J73" s="131" t="n"/>
      <c r="K73" s="131" t="n"/>
      <c r="L73" s="131" t="n"/>
      <c r="M73" s="131" t="n"/>
      <c r="N73" s="131" t="n"/>
      <c r="O73" s="131" t="n"/>
      <c r="P73" s="131" t="n"/>
      <c r="Q73" s="131" t="n"/>
      <c r="R73" s="131" t="n"/>
      <c r="S73" s="131" t="n"/>
      <c r="T73" s="131" t="n"/>
      <c r="U73" s="131" t="n"/>
      <c r="V73" s="131" t="n"/>
      <c r="W73" s="429" t="n"/>
      <c r="X73" s="2267">
        <f>AP73+AV73+BB73+BH73</f>
        <v/>
      </c>
      <c r="Y73" s="131" t="n"/>
      <c r="Z73" s="131" t="n"/>
      <c r="AA73" s="429" t="n"/>
      <c r="AB73" s="350" t="n"/>
      <c r="AC73" s="179" t="n"/>
      <c r="AD73" s="350" t="n"/>
      <c r="AE73" s="179" t="n"/>
      <c r="AF73" s="350" t="n"/>
      <c r="AG73" s="179" t="n"/>
      <c r="AH73" s="350" t="n"/>
      <c r="AI73" s="179" t="n"/>
      <c r="AJ73" s="350" t="n"/>
      <c r="AK73" s="179" t="n"/>
      <c r="AL73" s="350" t="n"/>
      <c r="AM73" s="179" t="n"/>
      <c r="AN73" s="350" t="n"/>
      <c r="AO73" s="179" t="n"/>
      <c r="AP73" s="2267">
        <f>COUNTIF(T34:U63,1)</f>
        <v/>
      </c>
      <c r="AQ73" s="131" t="n"/>
      <c r="AR73" s="131" t="n"/>
      <c r="AS73" s="131" t="n"/>
      <c r="AT73" s="131" t="n"/>
      <c r="AU73" s="429" t="n"/>
      <c r="AV73" s="2267">
        <f>COUNTIF(T34:U63,2)</f>
        <v/>
      </c>
      <c r="AW73" s="131" t="n"/>
      <c r="AX73" s="131" t="n"/>
      <c r="AY73" s="131" t="n"/>
      <c r="AZ73" s="131" t="n"/>
      <c r="BA73" s="429" t="n"/>
      <c r="BB73" s="2267">
        <f>COUNTIF(T34:U63,3)</f>
        <v/>
      </c>
      <c r="BC73" s="131" t="n"/>
      <c r="BD73" s="131" t="n"/>
      <c r="BE73" s="131" t="n"/>
      <c r="BF73" s="131" t="n"/>
      <c r="BG73" s="429" t="n"/>
      <c r="BH73" s="732">
        <f>COUNTIF(T34:U63,4)</f>
        <v/>
      </c>
      <c r="BI73" s="131" t="n"/>
      <c r="BJ73" s="132" t="n"/>
      <c r="BK73" s="112" t="n"/>
      <c r="BL73" s="1" t="n"/>
      <c r="BM73" s="114" t="n"/>
      <c r="BN73" s="355" t="n"/>
      <c r="BO73" s="355" t="n"/>
      <c r="BP73" s="1" t="n"/>
      <c r="BQ73" s="1" t="n"/>
      <c r="BR73" s="1" t="n"/>
      <c r="BS73" s="1" t="n"/>
      <c r="BT73" s="1" t="n"/>
      <c r="BU73" s="1" t="n"/>
      <c r="BV73" s="1" t="n"/>
      <c r="BW73" s="1" t="n"/>
    </row>
    <row r="74">
      <c r="A74" s="1" t="n"/>
      <c r="B74" s="239" t="inlineStr">
        <is>
          <t>Количество зачетов</t>
        </is>
      </c>
      <c r="C74" s="194" t="n"/>
      <c r="D74" s="194" t="n"/>
      <c r="E74" s="194" t="n"/>
      <c r="F74" s="194" t="n"/>
      <c r="G74" s="194" t="n"/>
      <c r="H74" s="194" t="n"/>
      <c r="I74" s="194" t="n"/>
      <c r="J74" s="194" t="n"/>
      <c r="K74" s="194" t="n"/>
      <c r="L74" s="194" t="n"/>
      <c r="M74" s="194" t="n"/>
      <c r="N74" s="194" t="n"/>
      <c r="O74" s="194" t="n"/>
      <c r="P74" s="194" t="n"/>
      <c r="Q74" s="194" t="n"/>
      <c r="R74" s="194" t="n"/>
      <c r="S74" s="194" t="n"/>
      <c r="T74" s="194" t="n"/>
      <c r="U74" s="194" t="n"/>
      <c r="V74" s="194" t="n"/>
      <c r="W74" s="240" t="n"/>
      <c r="X74" s="631">
        <f>AP74+AV74+BB74+BH74</f>
        <v/>
      </c>
      <c r="Y74" s="194" t="n"/>
      <c r="Z74" s="194" t="n"/>
      <c r="AA74" s="240" t="n"/>
      <c r="AB74" s="228" t="n"/>
      <c r="AC74" s="144" t="n"/>
      <c r="AD74" s="228" t="n"/>
      <c r="AE74" s="144" t="n"/>
      <c r="AF74" s="228" t="n"/>
      <c r="AG74" s="144" t="n"/>
      <c r="AH74" s="228" t="n"/>
      <c r="AI74" s="144" t="n"/>
      <c r="AJ74" s="228" t="n"/>
      <c r="AK74" s="144" t="n"/>
      <c r="AL74" s="228" t="n"/>
      <c r="AM74" s="144" t="n"/>
      <c r="AN74" s="228" t="n"/>
      <c r="AO74" s="144" t="n"/>
      <c r="AP74" s="631" t="n">
        <v>4</v>
      </c>
      <c r="AQ74" s="194" t="n"/>
      <c r="AR74" s="194" t="n"/>
      <c r="AS74" s="194" t="n"/>
      <c r="AT74" s="194" t="n"/>
      <c r="AU74" s="240" t="n"/>
      <c r="AV74" s="631" t="n">
        <v>4</v>
      </c>
      <c r="AW74" s="194" t="n"/>
      <c r="AX74" s="194" t="n"/>
      <c r="AY74" s="194" t="n"/>
      <c r="AZ74" s="194" t="n"/>
      <c r="BA74" s="240" t="n"/>
      <c r="BB74" s="631" t="n">
        <v>5</v>
      </c>
      <c r="BC74" s="194" t="n"/>
      <c r="BD74" s="194" t="n"/>
      <c r="BE74" s="194" t="n"/>
      <c r="BF74" s="194" t="n"/>
      <c r="BG74" s="240" t="n"/>
      <c r="BH74" s="1155" t="n">
        <v>4</v>
      </c>
      <c r="BI74" s="194" t="n"/>
      <c r="BJ74" s="195" t="n"/>
      <c r="BK74" s="136" t="n"/>
      <c r="BL74" s="44" t="n"/>
      <c r="BM74" s="137" t="n"/>
      <c r="BN74" s="355" t="n"/>
      <c r="BO74" s="355" t="n"/>
      <c r="BP74" s="1" t="n"/>
      <c r="BQ74" s="1" t="n"/>
      <c r="BR74" s="1" t="n"/>
      <c r="BS74" s="1" t="n"/>
      <c r="BT74" s="1" t="n"/>
      <c r="BU74" s="1" t="n"/>
      <c r="BV74" s="1" t="n"/>
      <c r="BW74" s="1" t="n"/>
    </row>
    <row r="75">
      <c r="A75" s="1" t="n"/>
      <c r="B75" s="516" t="n"/>
      <c r="C75" s="516" t="n"/>
      <c r="D75" s="356" t="n"/>
      <c r="E75" s="356" t="n"/>
      <c r="F75" s="356" t="n"/>
      <c r="G75" s="356" t="n"/>
      <c r="H75" s="356" t="n"/>
      <c r="I75" s="356" t="n"/>
      <c r="J75" s="356" t="n"/>
      <c r="K75" s="356" t="n"/>
      <c r="L75" s="356" t="n"/>
      <c r="M75" s="356" t="n"/>
      <c r="N75" s="356" t="n"/>
      <c r="O75" s="356" t="n"/>
      <c r="P75" s="356" t="n"/>
      <c r="Q75" s="356" t="n"/>
      <c r="R75" s="356" t="n"/>
      <c r="S75" s="356" t="n"/>
      <c r="T75" s="356" t="n"/>
      <c r="U75" s="356" t="n"/>
      <c r="V75" s="516" t="n"/>
      <c r="W75" s="516" t="n"/>
      <c r="X75" s="356" t="n"/>
      <c r="Y75" s="356" t="n"/>
      <c r="Z75" s="356" t="n"/>
      <c r="AA75" s="356" t="n"/>
      <c r="AB75" s="356" t="n"/>
      <c r="AC75" s="356" t="n"/>
      <c r="AD75" s="356" t="n"/>
      <c r="AE75" s="2957" t="n"/>
      <c r="AF75" s="2957" t="n"/>
      <c r="AG75" s="2957" t="n"/>
      <c r="AH75" s="2957" t="n"/>
      <c r="AI75" s="2957" t="n"/>
      <c r="AJ75" s="2957" t="n"/>
      <c r="AK75" s="2957" t="n"/>
      <c r="AL75" s="2957" t="n"/>
      <c r="AM75" s="2957" t="n"/>
      <c r="AN75" s="2957" t="n"/>
      <c r="AO75" s="2957" t="n"/>
      <c r="AP75" s="2957" t="n"/>
      <c r="AQ75" s="2957" t="n"/>
      <c r="AR75" s="2957" t="n"/>
      <c r="AS75" s="2957" t="n"/>
      <c r="AT75" s="356" t="n"/>
      <c r="AU75" s="356" t="n"/>
      <c r="AV75" s="356" t="n"/>
      <c r="AW75" s="356" t="n"/>
      <c r="AX75" s="356" t="n"/>
      <c r="AY75" s="356" t="n"/>
      <c r="AZ75" s="356" t="n"/>
      <c r="BA75" s="356" t="n"/>
      <c r="BB75" s="356" t="n"/>
      <c r="BC75" s="356" t="n"/>
      <c r="BD75" s="356" t="n"/>
      <c r="BE75" s="356" t="n"/>
      <c r="BF75" s="356" t="n"/>
      <c r="BG75" s="356" t="n"/>
      <c r="BH75" s="516" t="n"/>
      <c r="BI75" s="356" t="n"/>
      <c r="BJ75" s="356" t="n"/>
      <c r="BK75" s="356" t="n"/>
      <c r="BL75" s="356" t="n"/>
      <c r="BM75" s="356" t="n"/>
      <c r="BN75" s="356" t="n"/>
      <c r="BO75" s="356" t="n"/>
      <c r="BP75" s="356" t="n"/>
      <c r="BQ75" s="356" t="n"/>
      <c r="BR75" s="355" t="n"/>
      <c r="BS75" s="355" t="n"/>
      <c r="BT75" s="355" t="n"/>
      <c r="BU75" s="355" t="n"/>
      <c r="BV75" s="355" t="n"/>
      <c r="BW75" s="1" t="n"/>
    </row>
    <row r="76">
      <c r="A76" s="1" t="n"/>
      <c r="B76" s="505" t="inlineStr">
        <is>
          <t>IV. Производственная практика</t>
        </is>
      </c>
      <c r="C76" s="108" t="n"/>
      <c r="D76" s="108" t="n"/>
      <c r="E76" s="108" t="n"/>
      <c r="F76" s="108" t="n"/>
      <c r="G76" s="108" t="n"/>
      <c r="H76" s="108" t="n"/>
      <c r="I76" s="108" t="n"/>
      <c r="J76" s="108" t="n"/>
      <c r="K76" s="108" t="n"/>
      <c r="L76" s="108" t="n"/>
      <c r="M76" s="108" t="n"/>
      <c r="N76" s="108" t="n"/>
      <c r="O76" s="108" t="n"/>
      <c r="P76" s="108" t="n"/>
      <c r="Q76" s="108" t="n"/>
      <c r="R76" s="108" t="n"/>
      <c r="S76" s="108" t="n"/>
      <c r="T76" s="108" t="n"/>
      <c r="U76" s="108" t="n"/>
      <c r="V76" s="108" t="n"/>
      <c r="W76" s="108" t="n"/>
      <c r="X76" s="108" t="n"/>
      <c r="Y76" s="108" t="n"/>
      <c r="Z76" s="108" t="n"/>
      <c r="AA76" s="109" t="n"/>
      <c r="AB76" s="813" t="inlineStr">
        <is>
          <t>V. Магистерская диссертация</t>
        </is>
      </c>
      <c r="AC76" s="108" t="n"/>
      <c r="AD76" s="108" t="n"/>
      <c r="AE76" s="108" t="n"/>
      <c r="AF76" s="108" t="n"/>
      <c r="AG76" s="108" t="n"/>
      <c r="AH76" s="108" t="n"/>
      <c r="AI76" s="108" t="n"/>
      <c r="AJ76" s="108" t="n"/>
      <c r="AK76" s="108" t="n"/>
      <c r="AL76" s="108" t="n"/>
      <c r="AM76" s="108" t="n"/>
      <c r="AN76" s="108" t="n"/>
      <c r="AO76" s="108" t="n"/>
      <c r="AP76" s="108" t="n"/>
      <c r="AQ76" s="108" t="n"/>
      <c r="AR76" s="108" t="n"/>
      <c r="AS76" s="108" t="n"/>
      <c r="AT76" s="109" t="n"/>
      <c r="AU76" s="506" t="inlineStr">
        <is>
          <t xml:space="preserve">VI. Итоговая аттестация </t>
        </is>
      </c>
      <c r="AV76" s="108" t="n"/>
      <c r="AW76" s="108" t="n"/>
      <c r="AX76" s="108" t="n"/>
      <c r="AY76" s="108" t="n"/>
      <c r="AZ76" s="108" t="n"/>
      <c r="BA76" s="108" t="n"/>
      <c r="BB76" s="108" t="n"/>
      <c r="BC76" s="108" t="n"/>
      <c r="BD76" s="108" t="n"/>
      <c r="BE76" s="108" t="n"/>
      <c r="BF76" s="108" t="n"/>
      <c r="BG76" s="108" t="n"/>
      <c r="BH76" s="108" t="n"/>
      <c r="BI76" s="108" t="n"/>
      <c r="BJ76" s="108" t="n"/>
      <c r="BK76" s="108" t="n"/>
      <c r="BL76" s="108" t="n"/>
      <c r="BM76" s="148" t="n"/>
      <c r="BN76" s="504" t="n"/>
      <c r="BO76" s="355" t="n"/>
      <c r="BP76" s="1" t="n"/>
      <c r="BQ76" s="1" t="n"/>
      <c r="BR76" s="1" t="n"/>
      <c r="BS76" s="1" t="n"/>
      <c r="BT76" s="1" t="n"/>
      <c r="BU76" s="1" t="n"/>
      <c r="BV76" s="1" t="n"/>
      <c r="BW76" s="1" t="n"/>
    </row>
    <row r="77">
      <c r="A77" s="1" t="n"/>
      <c r="B77" s="672" t="inlineStr">
        <is>
          <t>Название практики</t>
        </is>
      </c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585" t="n"/>
      <c r="N77" s="613" t="n"/>
      <c r="O77" s="250" t="inlineStr">
        <is>
          <t>Семестр</t>
        </is>
      </c>
      <c r="P77" s="108" t="n"/>
      <c r="Q77" s="108" t="n"/>
      <c r="R77" s="109" t="n"/>
      <c r="S77" s="250" t="inlineStr">
        <is>
          <t>Недель</t>
        </is>
      </c>
      <c r="T77" s="108" t="n"/>
      <c r="U77" s="109" t="n"/>
      <c r="V77" s="1445" t="inlineStr">
        <is>
          <t>Зачетных единиц</t>
        </is>
      </c>
      <c r="W77" s="108" t="n"/>
      <c r="X77" s="108" t="n"/>
      <c r="Y77" s="108" t="n"/>
      <c r="Z77" s="108" t="n"/>
      <c r="AA77" s="108" t="n"/>
      <c r="AB77" s="120" t="inlineStr">
        <is>
          <t>Семестр</t>
        </is>
      </c>
      <c r="AC77" s="108" t="n"/>
      <c r="AD77" s="108" t="n"/>
      <c r="AE77" s="108" t="n"/>
      <c r="AF77" s="109" t="n"/>
      <c r="AG77" s="250" t="inlineStr">
        <is>
          <t>Недель</t>
        </is>
      </c>
      <c r="AH77" s="108" t="n"/>
      <c r="AI77" s="108" t="n"/>
      <c r="AJ77" s="108" t="n"/>
      <c r="AK77" s="108" t="n"/>
      <c r="AL77" s="108" t="n"/>
      <c r="AM77" s="109" t="n"/>
      <c r="AN77" s="250" t="inlineStr">
        <is>
          <t>Зачетных единиц</t>
        </is>
      </c>
      <c r="AO77" s="108" t="n"/>
      <c r="AP77" s="108" t="n"/>
      <c r="AQ77" s="108" t="n"/>
      <c r="AR77" s="108" t="n"/>
      <c r="AS77" s="108" t="n"/>
      <c r="AT77" s="109" t="n"/>
      <c r="AU77" s="251" t="inlineStr">
        <is>
          <t>Защита магистерской диссертации</t>
        </is>
      </c>
      <c r="AV77" s="101" t="n"/>
      <c r="AW77" s="101" t="n"/>
      <c r="AX77" s="101" t="n"/>
      <c r="AY77" s="101" t="n"/>
      <c r="AZ77" s="101" t="n"/>
      <c r="BA77" s="101" t="n"/>
      <c r="BB77" s="101" t="n"/>
      <c r="BC77" s="101" t="n"/>
      <c r="BD77" s="101" t="n"/>
      <c r="BE77" s="101" t="n"/>
      <c r="BF77" s="101" t="n"/>
      <c r="BG77" s="101" t="n"/>
      <c r="BH77" s="101" t="n"/>
      <c r="BI77" s="101" t="n"/>
      <c r="BJ77" s="101" t="n"/>
      <c r="BK77" s="101" t="n"/>
      <c r="BL77" s="101" t="n"/>
      <c r="BM77" s="104" t="n"/>
      <c r="BN77" s="355" t="n"/>
      <c r="BO77" s="355" t="n"/>
      <c r="BP77" s="1" t="n"/>
      <c r="BQ77" s="1" t="n"/>
      <c r="BR77" s="1" t="n"/>
      <c r="BS77" s="1" t="n"/>
      <c r="BT77" s="1" t="n"/>
      <c r="BU77" s="1" t="n"/>
      <c r="BV77" s="1" t="n"/>
      <c r="BW77" s="1" t="n"/>
    </row>
    <row r="78">
      <c r="A78" s="1" t="n"/>
      <c r="B78" s="3739" t="inlineStr">
        <is>
          <t>Научно-исследовательская</t>
        </is>
      </c>
      <c r="C78" s="585" t="n"/>
      <c r="D78" s="585" t="n"/>
      <c r="E78" s="585" t="n"/>
      <c r="F78" s="585" t="n"/>
      <c r="G78" s="585" t="n"/>
      <c r="H78" s="585" t="n"/>
      <c r="I78" s="585" t="n"/>
      <c r="J78" s="585" t="n"/>
      <c r="K78" s="585" t="n"/>
      <c r="L78" s="585" t="n"/>
      <c r="M78" s="585" t="n"/>
      <c r="N78" s="613" t="n"/>
      <c r="O78" s="1838" t="n">
        <v>3</v>
      </c>
      <c r="P78" s="108" t="n"/>
      <c r="Q78" s="108" t="n"/>
      <c r="R78" s="109" t="n"/>
      <c r="S78" s="1838" t="n">
        <v>4</v>
      </c>
      <c r="T78" s="108" t="n"/>
      <c r="U78" s="109" t="n"/>
      <c r="V78" s="4723">
        <f>S78*54/36</f>
        <v/>
      </c>
      <c r="W78" s="108" t="n"/>
      <c r="X78" s="108" t="n"/>
      <c r="Y78" s="108" t="n"/>
      <c r="Z78" s="108" t="n"/>
      <c r="AA78" s="108" t="n"/>
      <c r="AB78" s="1840" t="n">
        <v>4</v>
      </c>
      <c r="AC78" s="108" t="n"/>
      <c r="AD78" s="108" t="n"/>
      <c r="AE78" s="108" t="n"/>
      <c r="AF78" s="109" t="n"/>
      <c r="AG78" s="1838" t="n">
        <v>8</v>
      </c>
      <c r="AH78" s="108" t="n"/>
      <c r="AI78" s="108" t="n"/>
      <c r="AJ78" s="108" t="n"/>
      <c r="AK78" s="108" t="n"/>
      <c r="AL78" s="108" t="n"/>
      <c r="AM78" s="109" t="n"/>
      <c r="AN78" s="4724" t="n">
        <v>12</v>
      </c>
      <c r="AO78" s="108" t="n"/>
      <c r="AP78" s="108" t="n"/>
      <c r="AQ78" s="108" t="n"/>
      <c r="AR78" s="108" t="n"/>
      <c r="AS78" s="108" t="n"/>
      <c r="AT78" s="148" t="n"/>
      <c r="AU78" s="136" t="n"/>
      <c r="AV78" s="44" t="n"/>
      <c r="AW78" s="44" t="n"/>
      <c r="AX78" s="44" t="n"/>
      <c r="AY78" s="44" t="n"/>
      <c r="AZ78" s="44" t="n"/>
      <c r="BA78" s="44" t="n"/>
      <c r="BB78" s="44" t="n"/>
      <c r="BC78" s="44" t="n"/>
      <c r="BD78" s="44" t="n"/>
      <c r="BE78" s="44" t="n"/>
      <c r="BF78" s="44" t="n"/>
      <c r="BG78" s="44" t="n"/>
      <c r="BH78" s="44" t="n"/>
      <c r="BI78" s="44" t="n"/>
      <c r="BJ78" s="44" t="n"/>
      <c r="BK78" s="44" t="n"/>
      <c r="BL78" s="44" t="n"/>
      <c r="BM78" s="137" t="n"/>
      <c r="BN78" s="355" t="n"/>
      <c r="BO78" s="504" t="n"/>
      <c r="BP78" s="1" t="n"/>
      <c r="BQ78" s="1" t="n"/>
      <c r="BR78" s="1" t="n"/>
      <c r="BS78" s="1" t="n"/>
      <c r="BT78" s="1" t="n"/>
      <c r="BU78" s="1" t="n"/>
      <c r="BV78" s="1" t="n"/>
      <c r="BW78" s="1" t="n"/>
    </row>
    <row r="79">
      <c r="A79" s="1" t="n"/>
      <c r="B79" s="1550" t="n"/>
      <c r="C79" s="155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550" t="n"/>
      <c r="W79" s="155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  <c r="AL79" s="10" t="n"/>
      <c r="AM79" s="10" t="n"/>
      <c r="AN79" s="10" t="n"/>
      <c r="AO79" s="10" t="n"/>
      <c r="AP79" s="10" t="n"/>
      <c r="AQ79" s="10" t="n"/>
      <c r="AR79" s="10" t="n"/>
      <c r="AS79" s="10" t="n"/>
      <c r="AT79" s="10" t="n"/>
      <c r="AU79" s="10" t="n"/>
      <c r="AV79" s="14" t="n"/>
      <c r="AW79" s="14" t="n"/>
      <c r="AX79" s="14" t="n"/>
      <c r="AY79" s="14" t="n"/>
      <c r="AZ79" s="14" t="n"/>
      <c r="BA79" s="14" t="n"/>
      <c r="BB79" s="14" t="n"/>
      <c r="BC79" s="14" t="n"/>
      <c r="BD79" s="14" t="n"/>
      <c r="BE79" s="14" t="n"/>
      <c r="BF79" s="14" t="n"/>
      <c r="BG79" s="14" t="n"/>
      <c r="BH79" s="14" t="n"/>
      <c r="BI79" s="14" t="n"/>
      <c r="BJ79" s="14" t="n"/>
      <c r="BK79" s="14" t="n"/>
      <c r="BL79" s="14" t="n"/>
      <c r="BM79" s="14" t="n"/>
      <c r="BN79" s="14" t="n"/>
      <c r="BO79" s="14" t="n"/>
      <c r="BP79" s="14" t="n"/>
      <c r="BQ79" s="90" t="n"/>
      <c r="BR79" s="90" t="n"/>
      <c r="BS79" s="90" t="n"/>
      <c r="BT79" s="90" t="n"/>
      <c r="BU79" s="90" t="n"/>
      <c r="BV79" s="90" t="n"/>
      <c r="BW79" s="1" t="n"/>
    </row>
    <row r="80">
      <c r="A80" s="1" t="n"/>
      <c r="B80" s="43" t="inlineStr">
        <is>
          <t>VII. Матрица компетенций</t>
        </is>
      </c>
      <c r="C80" s="44" t="n"/>
      <c r="D80" s="44" t="n"/>
      <c r="E80" s="44" t="n"/>
      <c r="F80" s="44" t="n"/>
      <c r="G80" s="44" t="n"/>
      <c r="H80" s="44" t="n"/>
      <c r="I80" s="44" t="n"/>
      <c r="J80" s="44" t="n"/>
      <c r="K80" s="44" t="n"/>
      <c r="L80" s="44" t="n"/>
      <c r="M80" s="44" t="n"/>
      <c r="N80" s="44" t="n"/>
      <c r="O80" s="44" t="n"/>
      <c r="P80" s="44" t="n"/>
      <c r="Q80" s="44" t="n"/>
      <c r="R80" s="44" t="n"/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  <c r="AH80" s="44" t="n"/>
      <c r="AI80" s="44" t="n"/>
      <c r="AJ80" s="44" t="n"/>
      <c r="AK80" s="44" t="n"/>
      <c r="AL80" s="44" t="n"/>
      <c r="AM80" s="44" t="n"/>
      <c r="AN80" s="44" t="n"/>
      <c r="AO80" s="44" t="n"/>
      <c r="AP80" s="44" t="n"/>
      <c r="AQ80" s="44" t="n"/>
      <c r="AR80" s="44" t="n"/>
      <c r="AS80" s="44" t="n"/>
      <c r="AT80" s="44" t="n"/>
      <c r="AU80" s="44" t="n"/>
      <c r="AV80" s="44" t="n"/>
      <c r="AW80" s="44" t="n"/>
      <c r="AX80" s="44" t="n"/>
      <c r="AY80" s="44" t="n"/>
      <c r="AZ80" s="44" t="n"/>
      <c r="BA80" s="44" t="n"/>
      <c r="BB80" s="44" t="n"/>
      <c r="BC80" s="44" t="n"/>
      <c r="BD80" s="44" t="n"/>
      <c r="BE80" s="44" t="n"/>
      <c r="BF80" s="44" t="n"/>
      <c r="BG80" s="44" t="n"/>
      <c r="BH80" s="44" t="n"/>
      <c r="BI80" s="44" t="n"/>
      <c r="BJ80" s="44" t="n"/>
      <c r="BK80" s="44" t="n"/>
      <c r="BL80" s="44" t="n"/>
      <c r="BM80" s="45" t="n"/>
      <c r="BN80" s="20" t="n"/>
      <c r="BO80" s="19" t="n"/>
      <c r="BP80" s="41" t="n"/>
      <c r="BQ80" s="41" t="n"/>
      <c r="BR80" s="41" t="n"/>
      <c r="BS80" s="41" t="n"/>
      <c r="BT80" s="41" t="n"/>
      <c r="BU80" s="1" t="n"/>
      <c r="BV80" s="1" t="n"/>
      <c r="BW80" s="1" t="n"/>
    </row>
    <row r="81">
      <c r="A81" s="512" t="inlineStr">
        <is>
          <t>Код компетенции</t>
        </is>
      </c>
      <c r="B81" s="108" t="n"/>
      <c r="C81" s="108" t="n"/>
      <c r="D81" s="108" t="n"/>
      <c r="E81" s="108" t="n"/>
      <c r="F81" s="148" t="n"/>
      <c r="G81" s="511" t="inlineStr">
        <is>
          <t>Наименование компетенции</t>
        </is>
      </c>
      <c r="H81" s="108" t="n"/>
      <c r="I81" s="108" t="n"/>
      <c r="J81" s="108" t="n"/>
      <c r="K81" s="108" t="n"/>
      <c r="L81" s="108" t="n"/>
      <c r="M81" s="108" t="n"/>
      <c r="N81" s="108" t="n"/>
      <c r="O81" s="108" t="n"/>
      <c r="P81" s="108" t="n"/>
      <c r="Q81" s="108" t="n"/>
      <c r="R81" s="108" t="n"/>
      <c r="S81" s="108" t="n"/>
      <c r="T81" s="108" t="n"/>
      <c r="U81" s="108" t="n"/>
      <c r="V81" s="108" t="n"/>
      <c r="W81" s="108" t="n"/>
      <c r="X81" s="108" t="n"/>
      <c r="Y81" s="108" t="n"/>
      <c r="Z81" s="108" t="n"/>
      <c r="AA81" s="108" t="n"/>
      <c r="AB81" s="108" t="n"/>
      <c r="AC81" s="108" t="n"/>
      <c r="AD81" s="108" t="n"/>
      <c r="AE81" s="108" t="n"/>
      <c r="AF81" s="108" t="n"/>
      <c r="AG81" s="108" t="n"/>
      <c r="AH81" s="108" t="n"/>
      <c r="AI81" s="108" t="n"/>
      <c r="AJ81" s="108" t="n"/>
      <c r="AK81" s="108" t="n"/>
      <c r="AL81" s="108" t="n"/>
      <c r="AM81" s="108" t="n"/>
      <c r="AN81" s="108" t="n"/>
      <c r="AO81" s="108" t="n"/>
      <c r="AP81" s="108" t="n"/>
      <c r="AQ81" s="108" t="n"/>
      <c r="AR81" s="108" t="n"/>
      <c r="AS81" s="108" t="n"/>
      <c r="AT81" s="108" t="n"/>
      <c r="AU81" s="108" t="n"/>
      <c r="AV81" s="108" t="n"/>
      <c r="AW81" s="108" t="n"/>
      <c r="AX81" s="108" t="n"/>
      <c r="AY81" s="108" t="n"/>
      <c r="AZ81" s="108" t="n"/>
      <c r="BA81" s="108" t="n"/>
      <c r="BB81" s="108" t="n"/>
      <c r="BC81" s="108" t="n"/>
      <c r="BD81" s="108" t="n"/>
      <c r="BE81" s="108" t="n"/>
      <c r="BF81" s="148" t="n"/>
      <c r="BG81" s="511" t="inlineStr">
        <is>
          <t>Код модуля, учебной дисциплины</t>
        </is>
      </c>
      <c r="BH81" s="108" t="n"/>
      <c r="BI81" s="108" t="n"/>
      <c r="BJ81" s="108" t="n"/>
      <c r="BK81" s="108" t="n"/>
      <c r="BL81" s="108" t="n"/>
      <c r="BM81" s="148" t="n"/>
      <c r="BN81" s="783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</row>
    <row r="82">
      <c r="A82" s="171" t="inlineStr">
        <is>
          <t>УК-1</t>
        </is>
      </c>
      <c r="B82" s="123" t="n"/>
      <c r="C82" s="123" t="n"/>
      <c r="D82" s="123" t="n"/>
      <c r="E82" s="123" t="n"/>
      <c r="F82" s="161" t="n"/>
      <c r="G82" s="781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2" s="123" t="n"/>
      <c r="I82" s="123" t="n"/>
      <c r="J82" s="123" t="n"/>
      <c r="K82" s="123" t="n"/>
      <c r="L82" s="123" t="n"/>
      <c r="M82" s="123" t="n"/>
      <c r="N82" s="123" t="n"/>
      <c r="O82" s="123" t="n"/>
      <c r="P82" s="123" t="n"/>
      <c r="Q82" s="123" t="n"/>
      <c r="R82" s="123" t="n"/>
      <c r="S82" s="123" t="n"/>
      <c r="T82" s="123" t="n"/>
      <c r="U82" s="123" t="n"/>
      <c r="V82" s="123" t="n"/>
      <c r="W82" s="123" t="n"/>
      <c r="X82" s="123" t="n"/>
      <c r="Y82" s="123" t="n"/>
      <c r="Z82" s="123" t="n"/>
      <c r="AA82" s="123" t="n"/>
      <c r="AB82" s="123" t="n"/>
      <c r="AC82" s="123" t="n"/>
      <c r="AD82" s="123" t="n"/>
      <c r="AE82" s="123" t="n"/>
      <c r="AF82" s="123" t="n"/>
      <c r="AG82" s="123" t="n"/>
      <c r="AH82" s="123" t="n"/>
      <c r="AI82" s="123" t="n"/>
      <c r="AJ82" s="123" t="n"/>
      <c r="AK82" s="123" t="n"/>
      <c r="AL82" s="123" t="n"/>
      <c r="AM82" s="123" t="n"/>
      <c r="AN82" s="123" t="n"/>
      <c r="AO82" s="123" t="n"/>
      <c r="AP82" s="123" t="n"/>
      <c r="AQ82" s="123" t="n"/>
      <c r="AR82" s="123" t="n"/>
      <c r="AS82" s="123" t="n"/>
      <c r="AT82" s="123" t="n"/>
      <c r="AU82" s="123" t="n"/>
      <c r="AV82" s="123" t="n"/>
      <c r="AW82" s="123" t="n"/>
      <c r="AX82" s="123" t="n"/>
      <c r="AY82" s="123" t="n"/>
      <c r="AZ82" s="123" t="n"/>
      <c r="BA82" s="123" t="n"/>
      <c r="BB82" s="123" t="n"/>
      <c r="BC82" s="123" t="n"/>
      <c r="BD82" s="123" t="n"/>
      <c r="BE82" s="123" t="n"/>
      <c r="BF82" s="161" t="n"/>
      <c r="BG82" s="680" t="inlineStr">
        <is>
          <t>1.3.1, 2.8.1</t>
        </is>
      </c>
      <c r="BH82" s="123" t="n"/>
      <c r="BI82" s="123" t="n"/>
      <c r="BJ82" s="123" t="n"/>
      <c r="BK82" s="123" t="n"/>
      <c r="BL82" s="123" t="n"/>
      <c r="BM82" s="161" t="n"/>
      <c r="BN82" s="243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</row>
    <row r="83">
      <c r="A83" s="182" t="inlineStr">
        <is>
          <t>УК-2</t>
        </is>
      </c>
      <c r="B83" s="126" t="n"/>
      <c r="C83" s="126" t="n"/>
      <c r="D83" s="126" t="n"/>
      <c r="E83" s="126" t="n"/>
      <c r="F83" s="175" t="n"/>
      <c r="G83" s="1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3" s="131" t="n"/>
      <c r="I83" s="131" t="n"/>
      <c r="J83" s="131" t="n"/>
      <c r="K83" s="131" t="n"/>
      <c r="L83" s="131" t="n"/>
      <c r="M83" s="131" t="n"/>
      <c r="N83" s="131" t="n"/>
      <c r="O83" s="131" t="n"/>
      <c r="P83" s="131" t="n"/>
      <c r="Q83" s="131" t="n"/>
      <c r="R83" s="131" t="n"/>
      <c r="S83" s="131" t="n"/>
      <c r="T83" s="131" t="n"/>
      <c r="U83" s="131" t="n"/>
      <c r="V83" s="131" t="n"/>
      <c r="W83" s="131" t="n"/>
      <c r="X83" s="131" t="n"/>
      <c r="Y83" s="131" t="n"/>
      <c r="Z83" s="131" t="n"/>
      <c r="AA83" s="131" t="n"/>
      <c r="AB83" s="131" t="n"/>
      <c r="AC83" s="131" t="n"/>
      <c r="AD83" s="131" t="n"/>
      <c r="AE83" s="131" t="n"/>
      <c r="AF83" s="131" t="n"/>
      <c r="AG83" s="131" t="n"/>
      <c r="AH83" s="131" t="n"/>
      <c r="AI83" s="131" t="n"/>
      <c r="AJ83" s="131" t="n"/>
      <c r="AK83" s="131" t="n"/>
      <c r="AL83" s="131" t="n"/>
      <c r="AM83" s="131" t="n"/>
      <c r="AN83" s="131" t="n"/>
      <c r="AO83" s="131" t="n"/>
      <c r="AP83" s="131" t="n"/>
      <c r="AQ83" s="131" t="n"/>
      <c r="AR83" s="131" t="n"/>
      <c r="AS83" s="131" t="n"/>
      <c r="AT83" s="131" t="n"/>
      <c r="AU83" s="131" t="n"/>
      <c r="AV83" s="131" t="n"/>
      <c r="AW83" s="131" t="n"/>
      <c r="AX83" s="131" t="n"/>
      <c r="AY83" s="131" t="n"/>
      <c r="AZ83" s="131" t="n"/>
      <c r="BA83" s="131" t="n"/>
      <c r="BB83" s="131" t="n"/>
      <c r="BC83" s="131" t="n"/>
      <c r="BD83" s="131" t="n"/>
      <c r="BE83" s="131" t="n"/>
      <c r="BF83" s="132" t="n"/>
      <c r="BG83" s="217" t="inlineStr">
        <is>
          <t>1.3.2, 2.8.3</t>
        </is>
      </c>
      <c r="BH83" s="126" t="n"/>
      <c r="BI83" s="126" t="n"/>
      <c r="BJ83" s="126" t="n"/>
      <c r="BK83" s="126" t="n"/>
      <c r="BL83" s="126" t="n"/>
      <c r="BM83" s="175" t="n"/>
      <c r="BN83" s="243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</row>
    <row r="84">
      <c r="A84" s="182" t="inlineStr">
        <is>
          <t>УК-3</t>
        </is>
      </c>
      <c r="B84" s="126" t="n"/>
      <c r="C84" s="126" t="n"/>
      <c r="D84" s="126" t="n"/>
      <c r="E84" s="126" t="n"/>
      <c r="F84" s="175" t="n"/>
      <c r="G84" s="1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
научно-исследовательской  и  инновационной  деятельности </t>
        </is>
      </c>
      <c r="H84" s="131" t="n"/>
      <c r="I84" s="131" t="n"/>
      <c r="J84" s="131" t="n"/>
      <c r="K84" s="131" t="n"/>
      <c r="L84" s="131" t="n"/>
      <c r="M84" s="131" t="n"/>
      <c r="N84" s="131" t="n"/>
      <c r="O84" s="131" t="n"/>
      <c r="P84" s="131" t="n"/>
      <c r="Q84" s="131" t="n"/>
      <c r="R84" s="131" t="n"/>
      <c r="S84" s="131" t="n"/>
      <c r="T84" s="131" t="n"/>
      <c r="U84" s="131" t="n"/>
      <c r="V84" s="131" t="n"/>
      <c r="W84" s="131" t="n"/>
      <c r="X84" s="131" t="n"/>
      <c r="Y84" s="131" t="n"/>
      <c r="Z84" s="131" t="n"/>
      <c r="AA84" s="131" t="n"/>
      <c r="AB84" s="131" t="n"/>
      <c r="AC84" s="131" t="n"/>
      <c r="AD84" s="131" t="n"/>
      <c r="AE84" s="131" t="n"/>
      <c r="AF84" s="131" t="n"/>
      <c r="AG84" s="131" t="n"/>
      <c r="AH84" s="131" t="n"/>
      <c r="AI84" s="131" t="n"/>
      <c r="AJ84" s="131" t="n"/>
      <c r="AK84" s="131" t="n"/>
      <c r="AL84" s="131" t="n"/>
      <c r="AM84" s="131" t="n"/>
      <c r="AN84" s="131" t="n"/>
      <c r="AO84" s="131" t="n"/>
      <c r="AP84" s="131" t="n"/>
      <c r="AQ84" s="131" t="n"/>
      <c r="AR84" s="131" t="n"/>
      <c r="AS84" s="131" t="n"/>
      <c r="AT84" s="131" t="n"/>
      <c r="AU84" s="131" t="n"/>
      <c r="AV84" s="131" t="n"/>
      <c r="AW84" s="131" t="n"/>
      <c r="AX84" s="131" t="n"/>
      <c r="AY84" s="131" t="n"/>
      <c r="AZ84" s="131" t="n"/>
      <c r="BA84" s="131" t="n"/>
      <c r="BB84" s="131" t="n"/>
      <c r="BC84" s="131" t="n"/>
      <c r="BD84" s="131" t="n"/>
      <c r="BE84" s="131" t="n"/>
      <c r="BF84" s="132" t="n"/>
      <c r="BG84" s="217" t="inlineStr">
        <is>
          <t>2.1, 2.8.2</t>
        </is>
      </c>
      <c r="BH84" s="126" t="n"/>
      <c r="BI84" s="126" t="n"/>
      <c r="BJ84" s="126" t="n"/>
      <c r="BK84" s="126" t="n"/>
      <c r="BL84" s="126" t="n"/>
      <c r="BM84" s="175" t="n"/>
      <c r="BN84" s="243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</row>
    <row r="85">
      <c r="A85" s="182" t="inlineStr">
        <is>
          <t>УК-4</t>
        </is>
      </c>
      <c r="B85" s="126" t="n"/>
      <c r="C85" s="126" t="n"/>
      <c r="D85" s="126" t="n"/>
      <c r="E85" s="126" t="n"/>
      <c r="F85" s="175" t="n"/>
      <c r="G85" s="1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5" s="131" t="n"/>
      <c r="I85" s="131" t="n"/>
      <c r="J85" s="131" t="n"/>
      <c r="K85" s="131" t="n"/>
      <c r="L85" s="131" t="n"/>
      <c r="M85" s="131" t="n"/>
      <c r="N85" s="131" t="n"/>
      <c r="O85" s="131" t="n"/>
      <c r="P85" s="131" t="n"/>
      <c r="Q85" s="131" t="n"/>
      <c r="R85" s="131" t="n"/>
      <c r="S85" s="131" t="n"/>
      <c r="T85" s="131" t="n"/>
      <c r="U85" s="131" t="n"/>
      <c r="V85" s="131" t="n"/>
      <c r="W85" s="131" t="n"/>
      <c r="X85" s="131" t="n"/>
      <c r="Y85" s="131" t="n"/>
      <c r="Z85" s="131" t="n"/>
      <c r="AA85" s="131" t="n"/>
      <c r="AB85" s="131" t="n"/>
      <c r="AC85" s="131" t="n"/>
      <c r="AD85" s="131" t="n"/>
      <c r="AE85" s="131" t="n"/>
      <c r="AF85" s="131" t="n"/>
      <c r="AG85" s="131" t="n"/>
      <c r="AH85" s="131" t="n"/>
      <c r="AI85" s="131" t="n"/>
      <c r="AJ85" s="131" t="n"/>
      <c r="AK85" s="131" t="n"/>
      <c r="AL85" s="131" t="n"/>
      <c r="AM85" s="131" t="n"/>
      <c r="AN85" s="131" t="n"/>
      <c r="AO85" s="131" t="n"/>
      <c r="AP85" s="131" t="n"/>
      <c r="AQ85" s="131" t="n"/>
      <c r="AR85" s="131" t="n"/>
      <c r="AS85" s="131" t="n"/>
      <c r="AT85" s="131" t="n"/>
      <c r="AU85" s="131" t="n"/>
      <c r="AV85" s="131" t="n"/>
      <c r="AW85" s="131" t="n"/>
      <c r="AX85" s="131" t="n"/>
      <c r="AY85" s="131" t="n"/>
      <c r="AZ85" s="131" t="n"/>
      <c r="BA85" s="131" t="n"/>
      <c r="BB85" s="131" t="n"/>
      <c r="BC85" s="131" t="n"/>
      <c r="BD85" s="131" t="n"/>
      <c r="BE85" s="131" t="n"/>
      <c r="BF85" s="132" t="n"/>
      <c r="BG85" s="217" t="inlineStr">
        <is>
          <t>1.3.1</t>
        </is>
      </c>
      <c r="BH85" s="126" t="n"/>
      <c r="BI85" s="126" t="n"/>
      <c r="BJ85" s="126" t="n"/>
      <c r="BK85" s="126" t="n"/>
      <c r="BL85" s="126" t="n"/>
      <c r="BM85" s="175" t="n"/>
      <c r="BN85" s="243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</row>
    <row r="86">
      <c r="A86" s="182" t="inlineStr">
        <is>
          <t>УК-5</t>
        </is>
      </c>
      <c r="B86" s="126" t="n"/>
      <c r="C86" s="126" t="n"/>
      <c r="D86" s="126" t="n"/>
      <c r="E86" s="126" t="n"/>
      <c r="F86" s="175" t="n"/>
      <c r="G86" s="176" t="inlineStr">
        <is>
          <t>Развивать инновационную восприимчивость и способность к инновационной деятельности</t>
        </is>
      </c>
      <c r="H86" s="131" t="n"/>
      <c r="I86" s="131" t="n"/>
      <c r="J86" s="131" t="n"/>
      <c r="K86" s="131" t="n"/>
      <c r="L86" s="131" t="n"/>
      <c r="M86" s="131" t="n"/>
      <c r="N86" s="131" t="n"/>
      <c r="O86" s="131" t="n"/>
      <c r="P86" s="131" t="n"/>
      <c r="Q86" s="131" t="n"/>
      <c r="R86" s="131" t="n"/>
      <c r="S86" s="131" t="n"/>
      <c r="T86" s="131" t="n"/>
      <c r="U86" s="131" t="n"/>
      <c r="V86" s="131" t="n"/>
      <c r="W86" s="131" t="n"/>
      <c r="X86" s="131" t="n"/>
      <c r="Y86" s="131" t="n"/>
      <c r="Z86" s="131" t="n"/>
      <c r="AA86" s="131" t="n"/>
      <c r="AB86" s="131" t="n"/>
      <c r="AC86" s="131" t="n"/>
      <c r="AD86" s="131" t="n"/>
      <c r="AE86" s="131" t="n"/>
      <c r="AF86" s="131" t="n"/>
      <c r="AG86" s="131" t="n"/>
      <c r="AH86" s="131" t="n"/>
      <c r="AI86" s="131" t="n"/>
      <c r="AJ86" s="131" t="n"/>
      <c r="AK86" s="131" t="n"/>
      <c r="AL86" s="131" t="n"/>
      <c r="AM86" s="131" t="n"/>
      <c r="AN86" s="131" t="n"/>
      <c r="AO86" s="131" t="n"/>
      <c r="AP86" s="131" t="n"/>
      <c r="AQ86" s="131" t="n"/>
      <c r="AR86" s="131" t="n"/>
      <c r="AS86" s="131" t="n"/>
      <c r="AT86" s="131" t="n"/>
      <c r="AU86" s="131" t="n"/>
      <c r="AV86" s="131" t="n"/>
      <c r="AW86" s="131" t="n"/>
      <c r="AX86" s="131" t="n"/>
      <c r="AY86" s="131" t="n"/>
      <c r="AZ86" s="131" t="n"/>
      <c r="BA86" s="131" t="n"/>
      <c r="BB86" s="131" t="n"/>
      <c r="BC86" s="131" t="n"/>
      <c r="BD86" s="131" t="n"/>
      <c r="BE86" s="131" t="n"/>
      <c r="BF86" s="132" t="n"/>
      <c r="BG86" s="217" t="inlineStr">
        <is>
          <t>1.3.1, 1.3.2</t>
        </is>
      </c>
      <c r="BH86" s="126" t="n"/>
      <c r="BI86" s="126" t="n"/>
      <c r="BJ86" s="126" t="n"/>
      <c r="BK86" s="126" t="n"/>
      <c r="BL86" s="126" t="n"/>
      <c r="BM86" s="175" t="n"/>
      <c r="BN86" s="243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</row>
    <row r="87">
      <c r="A87" s="182" t="inlineStr">
        <is>
          <t>УК-6</t>
        </is>
      </c>
      <c r="B87" s="126" t="n"/>
      <c r="C87" s="126" t="n"/>
      <c r="D87" s="126" t="n"/>
      <c r="E87" s="126" t="n"/>
      <c r="F87" s="175" t="n"/>
      <c r="G87" s="176" t="inlineStr">
        <is>
          <t>Быть  способным  к  прогнозированию  условий  реализации  профессиональной деятельности и решению профессиональных задач в условиях неопределенности</t>
        </is>
      </c>
      <c r="H87" s="131" t="n"/>
      <c r="I87" s="131" t="n"/>
      <c r="J87" s="131" t="n"/>
      <c r="K87" s="131" t="n"/>
      <c r="L87" s="131" t="n"/>
      <c r="M87" s="131" t="n"/>
      <c r="N87" s="131" t="n"/>
      <c r="O87" s="131" t="n"/>
      <c r="P87" s="131" t="n"/>
      <c r="Q87" s="131" t="n"/>
      <c r="R87" s="131" t="n"/>
      <c r="S87" s="131" t="n"/>
      <c r="T87" s="131" t="n"/>
      <c r="U87" s="131" t="n"/>
      <c r="V87" s="131" t="n"/>
      <c r="W87" s="131" t="n"/>
      <c r="X87" s="131" t="n"/>
      <c r="Y87" s="131" t="n"/>
      <c r="Z87" s="131" t="n"/>
      <c r="AA87" s="131" t="n"/>
      <c r="AB87" s="131" t="n"/>
      <c r="AC87" s="131" t="n"/>
      <c r="AD87" s="131" t="n"/>
      <c r="AE87" s="131" t="n"/>
      <c r="AF87" s="131" t="n"/>
      <c r="AG87" s="131" t="n"/>
      <c r="AH87" s="131" t="n"/>
      <c r="AI87" s="131" t="n"/>
      <c r="AJ87" s="131" t="n"/>
      <c r="AK87" s="131" t="n"/>
      <c r="AL87" s="131" t="n"/>
      <c r="AM87" s="131" t="n"/>
      <c r="AN87" s="131" t="n"/>
      <c r="AO87" s="131" t="n"/>
      <c r="AP87" s="131" t="n"/>
      <c r="AQ87" s="131" t="n"/>
      <c r="AR87" s="131" t="n"/>
      <c r="AS87" s="131" t="n"/>
      <c r="AT87" s="131" t="n"/>
      <c r="AU87" s="131" t="n"/>
      <c r="AV87" s="131" t="n"/>
      <c r="AW87" s="131" t="n"/>
      <c r="AX87" s="131" t="n"/>
      <c r="AY87" s="131" t="n"/>
      <c r="AZ87" s="131" t="n"/>
      <c r="BA87" s="131" t="n"/>
      <c r="BB87" s="131" t="n"/>
      <c r="BC87" s="131" t="n"/>
      <c r="BD87" s="131" t="n"/>
      <c r="BE87" s="131" t="n"/>
      <c r="BF87" s="132" t="n"/>
      <c r="BG87" s="217" t="inlineStr">
        <is>
          <t>1.3.1, 1.3.2</t>
        </is>
      </c>
      <c r="BH87" s="126" t="n"/>
      <c r="BI87" s="126" t="n"/>
      <c r="BJ87" s="126" t="n"/>
      <c r="BK87" s="126" t="n"/>
      <c r="BL87" s="126" t="n"/>
      <c r="BM87" s="175" t="n"/>
      <c r="BN87" s="243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</row>
    <row r="88">
      <c r="A88" s="182" t="inlineStr">
        <is>
          <t>УК-7</t>
        </is>
      </c>
      <c r="B88" s="126" t="n"/>
      <c r="C88" s="126" t="n"/>
      <c r="D88" s="126" t="n"/>
      <c r="E88" s="126" t="n"/>
      <c r="F88" s="175" t="n"/>
      <c r="G88" s="176" t="inlineStr">
        <is>
          <t>Применять  психолого-педагогические  методы  и  информационно-коммуникационные технологии в образовании и управлении</t>
        </is>
      </c>
      <c r="H88" s="131" t="n"/>
      <c r="I88" s="131" t="n"/>
      <c r="J88" s="131" t="n"/>
      <c r="K88" s="131" t="n"/>
      <c r="L88" s="131" t="n"/>
      <c r="M88" s="131" t="n"/>
      <c r="N88" s="131" t="n"/>
      <c r="O88" s="131" t="n"/>
      <c r="P88" s="131" t="n"/>
      <c r="Q88" s="131" t="n"/>
      <c r="R88" s="131" t="n"/>
      <c r="S88" s="131" t="n"/>
      <c r="T88" s="131" t="n"/>
      <c r="U88" s="131" t="n"/>
      <c r="V88" s="131" t="n"/>
      <c r="W88" s="131" t="n"/>
      <c r="X88" s="131" t="n"/>
      <c r="Y88" s="131" t="n"/>
      <c r="Z88" s="131" t="n"/>
      <c r="AA88" s="131" t="n"/>
      <c r="AB88" s="131" t="n"/>
      <c r="AC88" s="131" t="n"/>
      <c r="AD88" s="131" t="n"/>
      <c r="AE88" s="131" t="n"/>
      <c r="AF88" s="131" t="n"/>
      <c r="AG88" s="131" t="n"/>
      <c r="AH88" s="131" t="n"/>
      <c r="AI88" s="131" t="n"/>
      <c r="AJ88" s="131" t="n"/>
      <c r="AK88" s="131" t="n"/>
      <c r="AL88" s="131" t="n"/>
      <c r="AM88" s="131" t="n"/>
      <c r="AN88" s="131" t="n"/>
      <c r="AO88" s="131" t="n"/>
      <c r="AP88" s="131" t="n"/>
      <c r="AQ88" s="131" t="n"/>
      <c r="AR88" s="131" t="n"/>
      <c r="AS88" s="131" t="n"/>
      <c r="AT88" s="131" t="n"/>
      <c r="AU88" s="131" t="n"/>
      <c r="AV88" s="131" t="n"/>
      <c r="AW88" s="131" t="n"/>
      <c r="AX88" s="131" t="n"/>
      <c r="AY88" s="131" t="n"/>
      <c r="AZ88" s="131" t="n"/>
      <c r="BA88" s="131" t="n"/>
      <c r="BB88" s="131" t="n"/>
      <c r="BC88" s="131" t="n"/>
      <c r="BD88" s="131" t="n"/>
      <c r="BE88" s="131" t="n"/>
      <c r="BF88" s="132" t="n"/>
      <c r="BG88" s="217" t="inlineStr">
        <is>
          <t>1.3.2</t>
        </is>
      </c>
      <c r="BH88" s="126" t="n"/>
      <c r="BI88" s="126" t="n"/>
      <c r="BJ88" s="126" t="n"/>
      <c r="BK88" s="126" t="n"/>
      <c r="BL88" s="126" t="n"/>
      <c r="BM88" s="175" t="n"/>
      <c r="BN88" s="243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</row>
    <row r="89">
      <c r="A89" s="182" t="inlineStr">
        <is>
          <t>УПК-1</t>
        </is>
      </c>
      <c r="B89" s="126" t="n"/>
      <c r="C89" s="126" t="n"/>
      <c r="D89" s="126" t="n"/>
      <c r="E89" s="126" t="n"/>
      <c r="F89" s="175" t="n"/>
      <c r="G89" s="176" t="inlineStr">
        <is>
          <t>Обладать знанием актуальных проблем защиты леса и быть способным находить пути их решения</t>
        </is>
      </c>
      <c r="H89" s="131" t="n"/>
      <c r="I89" s="131" t="n"/>
      <c r="J89" s="131" t="n"/>
      <c r="K89" s="131" t="n"/>
      <c r="L89" s="131" t="n"/>
      <c r="M89" s="131" t="n"/>
      <c r="N89" s="131" t="n"/>
      <c r="O89" s="131" t="n"/>
      <c r="P89" s="131" t="n"/>
      <c r="Q89" s="131" t="n"/>
      <c r="R89" s="131" t="n"/>
      <c r="S89" s="131" t="n"/>
      <c r="T89" s="131" t="n"/>
      <c r="U89" s="131" t="n"/>
      <c r="V89" s="131" t="n"/>
      <c r="W89" s="131" t="n"/>
      <c r="X89" s="131" t="n"/>
      <c r="Y89" s="131" t="n"/>
      <c r="Z89" s="131" t="n"/>
      <c r="AA89" s="131" t="n"/>
      <c r="AB89" s="131" t="n"/>
      <c r="AC89" s="131" t="n"/>
      <c r="AD89" s="131" t="n"/>
      <c r="AE89" s="131" t="n"/>
      <c r="AF89" s="131" t="n"/>
      <c r="AG89" s="131" t="n"/>
      <c r="AH89" s="131" t="n"/>
      <c r="AI89" s="131" t="n"/>
      <c r="AJ89" s="131" t="n"/>
      <c r="AK89" s="131" t="n"/>
      <c r="AL89" s="131" t="n"/>
      <c r="AM89" s="131" t="n"/>
      <c r="AN89" s="131" t="n"/>
      <c r="AO89" s="131" t="n"/>
      <c r="AP89" s="131" t="n"/>
      <c r="AQ89" s="131" t="n"/>
      <c r="AR89" s="131" t="n"/>
      <c r="AS89" s="131" t="n"/>
      <c r="AT89" s="131" t="n"/>
      <c r="AU89" s="131" t="n"/>
      <c r="AV89" s="131" t="n"/>
      <c r="AW89" s="131" t="n"/>
      <c r="AX89" s="131" t="n"/>
      <c r="AY89" s="131" t="n"/>
      <c r="AZ89" s="131" t="n"/>
      <c r="BA89" s="131" t="n"/>
      <c r="BB89" s="131" t="n"/>
      <c r="BC89" s="131" t="n"/>
      <c r="BD89" s="131" t="n"/>
      <c r="BE89" s="131" t="n"/>
      <c r="BF89" s="132" t="n"/>
      <c r="BG89" s="217" t="inlineStr">
        <is>
          <t>1.1.1</t>
        </is>
      </c>
      <c r="BH89" s="126" t="n"/>
      <c r="BI89" s="126" t="n"/>
      <c r="BJ89" s="126" t="n"/>
      <c r="BK89" s="126" t="n"/>
      <c r="BL89" s="126" t="n"/>
      <c r="BM89" s="175" t="n"/>
      <c r="BN89" s="4665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</row>
    <row r="90">
      <c r="A90" s="182" t="inlineStr">
        <is>
          <t>УПК-2</t>
        </is>
      </c>
      <c r="B90" s="126" t="n"/>
      <c r="C90" s="126" t="n"/>
      <c r="D90" s="126" t="n"/>
      <c r="E90" s="126" t="n"/>
      <c r="F90" s="175" t="n"/>
      <c r="G90" s="176" t="inlineStr">
        <is>
          <t>Выполнять визуальное и измерительное дешифрирование материалов аэро- и космической съемки лесов, использовать геоинформационные системы при выполнении практических задач лесохозяйственной деятельности</t>
        </is>
      </c>
      <c r="H90" s="131" t="n"/>
      <c r="I90" s="131" t="n"/>
      <c r="J90" s="131" t="n"/>
      <c r="K90" s="131" t="n"/>
      <c r="L90" s="131" t="n"/>
      <c r="M90" s="131" t="n"/>
      <c r="N90" s="131" t="n"/>
      <c r="O90" s="131" t="n"/>
      <c r="P90" s="131" t="n"/>
      <c r="Q90" s="131" t="n"/>
      <c r="R90" s="131" t="n"/>
      <c r="S90" s="131" t="n"/>
      <c r="T90" s="131" t="n"/>
      <c r="U90" s="131" t="n"/>
      <c r="V90" s="131" t="n"/>
      <c r="W90" s="131" t="n"/>
      <c r="X90" s="131" t="n"/>
      <c r="Y90" s="131" t="n"/>
      <c r="Z90" s="131" t="n"/>
      <c r="AA90" s="131" t="n"/>
      <c r="AB90" s="131" t="n"/>
      <c r="AC90" s="131" t="n"/>
      <c r="AD90" s="131" t="n"/>
      <c r="AE90" s="131" t="n"/>
      <c r="AF90" s="131" t="n"/>
      <c r="AG90" s="131" t="n"/>
      <c r="AH90" s="131" t="n"/>
      <c r="AI90" s="131" t="n"/>
      <c r="AJ90" s="131" t="n"/>
      <c r="AK90" s="131" t="n"/>
      <c r="AL90" s="131" t="n"/>
      <c r="AM90" s="131" t="n"/>
      <c r="AN90" s="131" t="n"/>
      <c r="AO90" s="131" t="n"/>
      <c r="AP90" s="131" t="n"/>
      <c r="AQ90" s="131" t="n"/>
      <c r="AR90" s="131" t="n"/>
      <c r="AS90" s="131" t="n"/>
      <c r="AT90" s="131" t="n"/>
      <c r="AU90" s="131" t="n"/>
      <c r="AV90" s="131" t="n"/>
      <c r="AW90" s="131" t="n"/>
      <c r="AX90" s="131" t="n"/>
      <c r="AY90" s="131" t="n"/>
      <c r="AZ90" s="131" t="n"/>
      <c r="BA90" s="131" t="n"/>
      <c r="BB90" s="131" t="n"/>
      <c r="BC90" s="131" t="n"/>
      <c r="BD90" s="131" t="n"/>
      <c r="BE90" s="131" t="n"/>
      <c r="BF90" s="132" t="n"/>
      <c r="BG90" s="217" t="inlineStr">
        <is>
          <t>1.1.2</t>
        </is>
      </c>
      <c r="BH90" s="126" t="n"/>
      <c r="BI90" s="126" t="n"/>
      <c r="BJ90" s="126" t="n"/>
      <c r="BK90" s="126" t="n"/>
      <c r="BL90" s="126" t="n"/>
      <c r="BM90" s="175" t="n"/>
      <c r="BN90" s="4665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</row>
    <row r="91">
      <c r="A91" s="182" t="inlineStr">
        <is>
          <t>УПК-3</t>
        </is>
      </c>
      <c r="B91" s="126" t="n"/>
      <c r="C91" s="126" t="n"/>
      <c r="D91" s="126" t="n"/>
      <c r="E91" s="126" t="n"/>
      <c r="F91" s="175" t="n"/>
      <c r="G91" s="176" t="inlineStr">
        <is>
          <t>Обосновывать и проектировать системы лесоводственных мероприятий в условиях природных и антропогенных нарушений лесных экосистем</t>
        </is>
      </c>
      <c r="H91" s="131" t="n"/>
      <c r="I91" s="131" t="n"/>
      <c r="J91" s="131" t="n"/>
      <c r="K91" s="131" t="n"/>
      <c r="L91" s="131" t="n"/>
      <c r="M91" s="131" t="n"/>
      <c r="N91" s="131" t="n"/>
      <c r="O91" s="131" t="n"/>
      <c r="P91" s="131" t="n"/>
      <c r="Q91" s="131" t="n"/>
      <c r="R91" s="131" t="n"/>
      <c r="S91" s="131" t="n"/>
      <c r="T91" s="131" t="n"/>
      <c r="U91" s="131" t="n"/>
      <c r="V91" s="131" t="n"/>
      <c r="W91" s="131" t="n"/>
      <c r="X91" s="131" t="n"/>
      <c r="Y91" s="131" t="n"/>
      <c r="Z91" s="131" t="n"/>
      <c r="AA91" s="131" t="n"/>
      <c r="AB91" s="131" t="n"/>
      <c r="AC91" s="131" t="n"/>
      <c r="AD91" s="131" t="n"/>
      <c r="AE91" s="131" t="n"/>
      <c r="AF91" s="131" t="n"/>
      <c r="AG91" s="131" t="n"/>
      <c r="AH91" s="131" t="n"/>
      <c r="AI91" s="131" t="n"/>
      <c r="AJ91" s="131" t="n"/>
      <c r="AK91" s="131" t="n"/>
      <c r="AL91" s="131" t="n"/>
      <c r="AM91" s="131" t="n"/>
      <c r="AN91" s="131" t="n"/>
      <c r="AO91" s="131" t="n"/>
      <c r="AP91" s="131" t="n"/>
      <c r="AQ91" s="131" t="n"/>
      <c r="AR91" s="131" t="n"/>
      <c r="AS91" s="131" t="n"/>
      <c r="AT91" s="131" t="n"/>
      <c r="AU91" s="131" t="n"/>
      <c r="AV91" s="131" t="n"/>
      <c r="AW91" s="131" t="n"/>
      <c r="AX91" s="131" t="n"/>
      <c r="AY91" s="131" t="n"/>
      <c r="AZ91" s="131" t="n"/>
      <c r="BA91" s="131" t="n"/>
      <c r="BB91" s="131" t="n"/>
      <c r="BC91" s="131" t="n"/>
      <c r="BD91" s="131" t="n"/>
      <c r="BE91" s="131" t="n"/>
      <c r="BF91" s="132" t="n"/>
      <c r="BG91" s="217" t="inlineStr">
        <is>
          <t>1.2.1</t>
        </is>
      </c>
      <c r="BH91" s="126" t="n"/>
      <c r="BI91" s="126" t="n"/>
      <c r="BJ91" s="126" t="n"/>
      <c r="BK91" s="126" t="n"/>
      <c r="BL91" s="126" t="n"/>
      <c r="BM91" s="175" t="n"/>
      <c r="BN91" s="4666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</row>
    <row r="92">
      <c r="A92" s="182" t="inlineStr">
        <is>
          <t>УПК-4</t>
        </is>
      </c>
      <c r="B92" s="126" t="n"/>
      <c r="C92" s="126" t="n"/>
      <c r="D92" s="126" t="n"/>
      <c r="E92" s="126" t="n"/>
      <c r="F92" s="175" t="n"/>
      <c r="G92" s="176" t="inlineStr">
        <is>
          <t>Организовать работы по производству лесных культур и созданию искусственных насаждений с использованием современных технологий</t>
        </is>
      </c>
      <c r="H92" s="131" t="n"/>
      <c r="I92" s="131" t="n"/>
      <c r="J92" s="131" t="n"/>
      <c r="K92" s="131" t="n"/>
      <c r="L92" s="131" t="n"/>
      <c r="M92" s="131" t="n"/>
      <c r="N92" s="131" t="n"/>
      <c r="O92" s="131" t="n"/>
      <c r="P92" s="131" t="n"/>
      <c r="Q92" s="131" t="n"/>
      <c r="R92" s="131" t="n"/>
      <c r="S92" s="131" t="n"/>
      <c r="T92" s="131" t="n"/>
      <c r="U92" s="131" t="n"/>
      <c r="V92" s="131" t="n"/>
      <c r="W92" s="131" t="n"/>
      <c r="X92" s="131" t="n"/>
      <c r="Y92" s="131" t="n"/>
      <c r="Z92" s="131" t="n"/>
      <c r="AA92" s="131" t="n"/>
      <c r="AB92" s="131" t="n"/>
      <c r="AC92" s="131" t="n"/>
      <c r="AD92" s="131" t="n"/>
      <c r="AE92" s="131" t="n"/>
      <c r="AF92" s="131" t="n"/>
      <c r="AG92" s="131" t="n"/>
      <c r="AH92" s="131" t="n"/>
      <c r="AI92" s="131" t="n"/>
      <c r="AJ92" s="131" t="n"/>
      <c r="AK92" s="131" t="n"/>
      <c r="AL92" s="131" t="n"/>
      <c r="AM92" s="131" t="n"/>
      <c r="AN92" s="131" t="n"/>
      <c r="AO92" s="131" t="n"/>
      <c r="AP92" s="131" t="n"/>
      <c r="AQ92" s="131" t="n"/>
      <c r="AR92" s="131" t="n"/>
      <c r="AS92" s="131" t="n"/>
      <c r="AT92" s="131" t="n"/>
      <c r="AU92" s="131" t="n"/>
      <c r="AV92" s="131" t="n"/>
      <c r="AW92" s="131" t="n"/>
      <c r="AX92" s="131" t="n"/>
      <c r="AY92" s="131" t="n"/>
      <c r="AZ92" s="131" t="n"/>
      <c r="BA92" s="131" t="n"/>
      <c r="BB92" s="131" t="n"/>
      <c r="BC92" s="131" t="n"/>
      <c r="BD92" s="131" t="n"/>
      <c r="BE92" s="131" t="n"/>
      <c r="BF92" s="132" t="n"/>
      <c r="BG92" s="217" t="inlineStr">
        <is>
          <t>1.2.2</t>
        </is>
      </c>
      <c r="BH92" s="126" t="n"/>
      <c r="BI92" s="126" t="n"/>
      <c r="BJ92" s="126" t="n"/>
      <c r="BK92" s="126" t="n"/>
      <c r="BL92" s="126" t="n"/>
      <c r="BM92" s="175" t="n"/>
      <c r="BN92" s="4665" t="n"/>
      <c r="BO92" s="1" t="n"/>
      <c r="BP92" s="1" t="n"/>
      <c r="BQ92" s="1" t="n"/>
      <c r="BR92" s="1" t="n"/>
      <c r="BS92" s="1" t="n"/>
      <c r="BT92" s="1" t="n"/>
      <c r="BU92" s="1" t="n"/>
      <c r="BV92" s="1" t="n"/>
      <c r="BW92" s="1" t="n"/>
    </row>
    <row r="93">
      <c r="A93" s="182" t="inlineStr">
        <is>
          <t>УПК-5</t>
        </is>
      </c>
      <c r="B93" s="126" t="n"/>
      <c r="C93" s="126" t="n"/>
      <c r="D93" s="126" t="n"/>
      <c r="E93" s="126" t="n"/>
      <c r="F93" s="175" t="n"/>
      <c r="G93" s="176" t="inlineStr">
        <is>
          <t>Обладать знаниями использования природных экосистем для развития рекреационно-туристской деятельности и современными навыками интерпретации в отношении природных объектов</t>
        </is>
      </c>
      <c r="H93" s="131" t="n"/>
      <c r="I93" s="131" t="n"/>
      <c r="J93" s="131" t="n"/>
      <c r="K93" s="131" t="n"/>
      <c r="L93" s="131" t="n"/>
      <c r="M93" s="131" t="n"/>
      <c r="N93" s="131" t="n"/>
      <c r="O93" s="131" t="n"/>
      <c r="P93" s="131" t="n"/>
      <c r="Q93" s="131" t="n"/>
      <c r="R93" s="131" t="n"/>
      <c r="S93" s="131" t="n"/>
      <c r="T93" s="131" t="n"/>
      <c r="U93" s="131" t="n"/>
      <c r="V93" s="131" t="n"/>
      <c r="W93" s="131" t="n"/>
      <c r="X93" s="131" t="n"/>
      <c r="Y93" s="131" t="n"/>
      <c r="Z93" s="131" t="n"/>
      <c r="AA93" s="131" t="n"/>
      <c r="AB93" s="131" t="n"/>
      <c r="AC93" s="131" t="n"/>
      <c r="AD93" s="131" t="n"/>
      <c r="AE93" s="131" t="n"/>
      <c r="AF93" s="131" t="n"/>
      <c r="AG93" s="131" t="n"/>
      <c r="AH93" s="131" t="n"/>
      <c r="AI93" s="131" t="n"/>
      <c r="AJ93" s="131" t="n"/>
      <c r="AK93" s="131" t="n"/>
      <c r="AL93" s="131" t="n"/>
      <c r="AM93" s="131" t="n"/>
      <c r="AN93" s="131" t="n"/>
      <c r="AO93" s="131" t="n"/>
      <c r="AP93" s="131" t="n"/>
      <c r="AQ93" s="131" t="n"/>
      <c r="AR93" s="131" t="n"/>
      <c r="AS93" s="131" t="n"/>
      <c r="AT93" s="131" t="n"/>
      <c r="AU93" s="131" t="n"/>
      <c r="AV93" s="131" t="n"/>
      <c r="AW93" s="131" t="n"/>
      <c r="AX93" s="131" t="n"/>
      <c r="AY93" s="131" t="n"/>
      <c r="AZ93" s="131" t="n"/>
      <c r="BA93" s="131" t="n"/>
      <c r="BB93" s="131" t="n"/>
      <c r="BC93" s="131" t="n"/>
      <c r="BD93" s="131" t="n"/>
      <c r="BE93" s="131" t="n"/>
      <c r="BF93" s="132" t="n"/>
      <c r="BG93" s="217" t="inlineStr">
        <is>
          <t>1.2.3</t>
        </is>
      </c>
      <c r="BH93" s="126" t="n"/>
      <c r="BI93" s="126" t="n"/>
      <c r="BJ93" s="126" t="n"/>
      <c r="BK93" s="126" t="n"/>
      <c r="BL93" s="126" t="n"/>
      <c r="BM93" s="175" t="n"/>
      <c r="BN93" s="4665" t="n"/>
      <c r="BO93" s="1" t="n"/>
      <c r="BP93" s="1" t="n"/>
      <c r="BQ93" s="1" t="n"/>
      <c r="BR93" s="1" t="n"/>
      <c r="BS93" s="1" t="n"/>
      <c r="BT93" s="1" t="n"/>
      <c r="BU93" s="1" t="n"/>
      <c r="BV93" s="1" t="n"/>
      <c r="BW93" s="1" t="n"/>
    </row>
    <row r="94">
      <c r="A94" s="182" t="inlineStr">
        <is>
          <t>УПК-6</t>
        </is>
      </c>
      <c r="B94" s="126" t="n"/>
      <c r="C94" s="126" t="n"/>
      <c r="D94" s="126" t="n"/>
      <c r="E94" s="126" t="n"/>
      <c r="F94" s="175" t="n"/>
      <c r="G94" s="1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лесохозяйственной деятельности</t>
        </is>
      </c>
      <c r="H94" s="131" t="n"/>
      <c r="I94" s="131" t="n"/>
      <c r="J94" s="131" t="n"/>
      <c r="K94" s="131" t="n"/>
      <c r="L94" s="131" t="n"/>
      <c r="M94" s="131" t="n"/>
      <c r="N94" s="131" t="n"/>
      <c r="O94" s="131" t="n"/>
      <c r="P94" s="131" t="n"/>
      <c r="Q94" s="131" t="n"/>
      <c r="R94" s="131" t="n"/>
      <c r="S94" s="131" t="n"/>
      <c r="T94" s="131" t="n"/>
      <c r="U94" s="131" t="n"/>
      <c r="V94" s="131" t="n"/>
      <c r="W94" s="131" t="n"/>
      <c r="X94" s="131" t="n"/>
      <c r="Y94" s="131" t="n"/>
      <c r="Z94" s="131" t="n"/>
      <c r="AA94" s="131" t="n"/>
      <c r="AB94" s="131" t="n"/>
      <c r="AC94" s="131" t="n"/>
      <c r="AD94" s="131" t="n"/>
      <c r="AE94" s="131" t="n"/>
      <c r="AF94" s="131" t="n"/>
      <c r="AG94" s="131" t="n"/>
      <c r="AH94" s="131" t="n"/>
      <c r="AI94" s="131" t="n"/>
      <c r="AJ94" s="131" t="n"/>
      <c r="AK94" s="131" t="n"/>
      <c r="AL94" s="131" t="n"/>
      <c r="AM94" s="131" t="n"/>
      <c r="AN94" s="131" t="n"/>
      <c r="AO94" s="131" t="n"/>
      <c r="AP94" s="131" t="n"/>
      <c r="AQ94" s="131" t="n"/>
      <c r="AR94" s="131" t="n"/>
      <c r="AS94" s="131" t="n"/>
      <c r="AT94" s="131" t="n"/>
      <c r="AU94" s="131" t="n"/>
      <c r="AV94" s="131" t="n"/>
      <c r="AW94" s="131" t="n"/>
      <c r="AX94" s="131" t="n"/>
      <c r="AY94" s="131" t="n"/>
      <c r="AZ94" s="131" t="n"/>
      <c r="BA94" s="131" t="n"/>
      <c r="BB94" s="131" t="n"/>
      <c r="BC94" s="131" t="n"/>
      <c r="BD94" s="131" t="n"/>
      <c r="BE94" s="131" t="n"/>
      <c r="BF94" s="132" t="n"/>
      <c r="BG94" s="217" t="inlineStr">
        <is>
          <t>1.3.2</t>
        </is>
      </c>
      <c r="BH94" s="126" t="n"/>
      <c r="BI94" s="126" t="n"/>
      <c r="BJ94" s="126" t="n"/>
      <c r="BK94" s="126" t="n"/>
      <c r="BL94" s="126" t="n"/>
      <c r="BM94" s="175" t="n"/>
      <c r="BN94" s="4665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</row>
    <row r="95">
      <c r="A95" s="182" t="inlineStr">
        <is>
          <t>СК-1</t>
        </is>
      </c>
      <c r="B95" s="126" t="n"/>
      <c r="C95" s="126" t="n"/>
      <c r="D95" s="126" t="n"/>
      <c r="E95" s="126" t="n"/>
      <c r="F95" s="175" t="n"/>
      <c r="G95" s="176" t="inlineStr">
        <is>
          <t>Быть способным оценивать состояние популяций насекомых, в том числе имеющих важное экономическое значение для лесного хозяйства, прогнозировать возникновение и развитие вспышек массового размножения</t>
        </is>
      </c>
      <c r="H95" s="131" t="n"/>
      <c r="I95" s="131" t="n"/>
      <c r="J95" s="131" t="n"/>
      <c r="K95" s="131" t="n"/>
      <c r="L95" s="131" t="n"/>
      <c r="M95" s="131" t="n"/>
      <c r="N95" s="131" t="n"/>
      <c r="O95" s="131" t="n"/>
      <c r="P95" s="131" t="n"/>
      <c r="Q95" s="131" t="n"/>
      <c r="R95" s="131" t="n"/>
      <c r="S95" s="131" t="n"/>
      <c r="T95" s="131" t="n"/>
      <c r="U95" s="131" t="n"/>
      <c r="V95" s="131" t="n"/>
      <c r="W95" s="131" t="n"/>
      <c r="X95" s="131" t="n"/>
      <c r="Y95" s="131" t="n"/>
      <c r="Z95" s="131" t="n"/>
      <c r="AA95" s="131" t="n"/>
      <c r="AB95" s="131" t="n"/>
      <c r="AC95" s="131" t="n"/>
      <c r="AD95" s="131" t="n"/>
      <c r="AE95" s="131" t="n"/>
      <c r="AF95" s="131" t="n"/>
      <c r="AG95" s="131" t="n"/>
      <c r="AH95" s="131" t="n"/>
      <c r="AI95" s="131" t="n"/>
      <c r="AJ95" s="131" t="n"/>
      <c r="AK95" s="131" t="n"/>
      <c r="AL95" s="131" t="n"/>
      <c r="AM95" s="131" t="n"/>
      <c r="AN95" s="131" t="n"/>
      <c r="AO95" s="131" t="n"/>
      <c r="AP95" s="131" t="n"/>
      <c r="AQ95" s="131" t="n"/>
      <c r="AR95" s="131" t="n"/>
      <c r="AS95" s="131" t="n"/>
      <c r="AT95" s="131" t="n"/>
      <c r="AU95" s="131" t="n"/>
      <c r="AV95" s="131" t="n"/>
      <c r="AW95" s="131" t="n"/>
      <c r="AX95" s="131" t="n"/>
      <c r="AY95" s="131" t="n"/>
      <c r="AZ95" s="131" t="n"/>
      <c r="BA95" s="131" t="n"/>
      <c r="BB95" s="131" t="n"/>
      <c r="BC95" s="131" t="n"/>
      <c r="BD95" s="131" t="n"/>
      <c r="BE95" s="131" t="n"/>
      <c r="BF95" s="132" t="n"/>
      <c r="BG95" s="217" t="inlineStr">
        <is>
          <t>2.2.1</t>
        </is>
      </c>
      <c r="BH95" s="126" t="n"/>
      <c r="BI95" s="126" t="n"/>
      <c r="BJ95" s="126" t="n"/>
      <c r="BK95" s="126" t="n"/>
      <c r="BL95" s="126" t="n"/>
      <c r="BM95" s="175" t="n"/>
      <c r="BN95" s="4665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</row>
    <row r="96">
      <c r="A96" s="182" t="inlineStr">
        <is>
          <t>СК-2</t>
        </is>
      </c>
      <c r="B96" s="126" t="n"/>
      <c r="C96" s="126" t="n"/>
      <c r="D96" s="126" t="n"/>
      <c r="E96" s="126" t="n"/>
      <c r="F96" s="175" t="n"/>
      <c r="G96" s="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 r="H96" s="131" t="n"/>
      <c r="I96" s="131" t="n"/>
      <c r="J96" s="131" t="n"/>
      <c r="K96" s="131" t="n"/>
      <c r="L96" s="131" t="n"/>
      <c r="M96" s="131" t="n"/>
      <c r="N96" s="131" t="n"/>
      <c r="O96" s="131" t="n"/>
      <c r="P96" s="131" t="n"/>
      <c r="Q96" s="131" t="n"/>
      <c r="R96" s="131" t="n"/>
      <c r="S96" s="131" t="n"/>
      <c r="T96" s="131" t="n"/>
      <c r="U96" s="131" t="n"/>
      <c r="V96" s="131" t="n"/>
      <c r="W96" s="131" t="n"/>
      <c r="X96" s="131" t="n"/>
      <c r="Y96" s="131" t="n"/>
      <c r="Z96" s="131" t="n"/>
      <c r="AA96" s="131" t="n"/>
      <c r="AB96" s="131" t="n"/>
      <c r="AC96" s="131" t="n"/>
      <c r="AD96" s="131" t="n"/>
      <c r="AE96" s="131" t="n"/>
      <c r="AF96" s="131" t="n"/>
      <c r="AG96" s="131" t="n"/>
      <c r="AH96" s="131" t="n"/>
      <c r="AI96" s="131" t="n"/>
      <c r="AJ96" s="131" t="n"/>
      <c r="AK96" s="131" t="n"/>
      <c r="AL96" s="131" t="n"/>
      <c r="AM96" s="131" t="n"/>
      <c r="AN96" s="131" t="n"/>
      <c r="AO96" s="131" t="n"/>
      <c r="AP96" s="131" t="n"/>
      <c r="AQ96" s="131" t="n"/>
      <c r="AR96" s="131" t="n"/>
      <c r="AS96" s="131" t="n"/>
      <c r="AT96" s="131" t="n"/>
      <c r="AU96" s="131" t="n"/>
      <c r="AV96" s="131" t="n"/>
      <c r="AW96" s="131" t="n"/>
      <c r="AX96" s="131" t="n"/>
      <c r="AY96" s="131" t="n"/>
      <c r="AZ96" s="131" t="n"/>
      <c r="BA96" s="131" t="n"/>
      <c r="BB96" s="131" t="n"/>
      <c r="BC96" s="131" t="n"/>
      <c r="BD96" s="131" t="n"/>
      <c r="BE96" s="131" t="n"/>
      <c r="BF96" s="132" t="n"/>
      <c r="BG96" s="217" t="inlineStr">
        <is>
          <t>2.2.2</t>
        </is>
      </c>
      <c r="BH96" s="126" t="n"/>
      <c r="BI96" s="126" t="n"/>
      <c r="BJ96" s="126" t="n"/>
      <c r="BK96" s="126" t="n"/>
      <c r="BL96" s="126" t="n"/>
      <c r="BM96" s="175" t="n"/>
      <c r="BN96" s="4665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</row>
    <row r="97">
      <c r="A97" s="182" t="inlineStr">
        <is>
          <t>СК-3</t>
        </is>
      </c>
      <c r="B97" s="126" t="n"/>
      <c r="C97" s="126" t="n"/>
      <c r="D97" s="126" t="n"/>
      <c r="E97" s="126" t="n"/>
      <c r="F97" s="175" t="n"/>
      <c r="G97" s="176" t="inlineStr">
        <is>
          <t>Быть способным проводить комплексную качественную и количественную оценку лесного фонда и лесных ресурсов</t>
        </is>
      </c>
      <c r="H97" s="131" t="n"/>
      <c r="I97" s="131" t="n"/>
      <c r="J97" s="131" t="n"/>
      <c r="K97" s="131" t="n"/>
      <c r="L97" s="131" t="n"/>
      <c r="M97" s="131" t="n"/>
      <c r="N97" s="131" t="n"/>
      <c r="O97" s="131" t="n"/>
      <c r="P97" s="131" t="n"/>
      <c r="Q97" s="131" t="n"/>
      <c r="R97" s="131" t="n"/>
      <c r="S97" s="131" t="n"/>
      <c r="T97" s="131" t="n"/>
      <c r="U97" s="131" t="n"/>
      <c r="V97" s="131" t="n"/>
      <c r="W97" s="131" t="n"/>
      <c r="X97" s="131" t="n"/>
      <c r="Y97" s="131" t="n"/>
      <c r="Z97" s="131" t="n"/>
      <c r="AA97" s="131" t="n"/>
      <c r="AB97" s="131" t="n"/>
      <c r="AC97" s="131" t="n"/>
      <c r="AD97" s="131" t="n"/>
      <c r="AE97" s="131" t="n"/>
      <c r="AF97" s="131" t="n"/>
      <c r="AG97" s="131" t="n"/>
      <c r="AH97" s="131" t="n"/>
      <c r="AI97" s="131" t="n"/>
      <c r="AJ97" s="131" t="n"/>
      <c r="AK97" s="131" t="n"/>
      <c r="AL97" s="131" t="n"/>
      <c r="AM97" s="131" t="n"/>
      <c r="AN97" s="131" t="n"/>
      <c r="AO97" s="131" t="n"/>
      <c r="AP97" s="131" t="n"/>
      <c r="AQ97" s="131" t="n"/>
      <c r="AR97" s="131" t="n"/>
      <c r="AS97" s="131" t="n"/>
      <c r="AT97" s="131" t="n"/>
      <c r="AU97" s="131" t="n"/>
      <c r="AV97" s="131" t="n"/>
      <c r="AW97" s="131" t="n"/>
      <c r="AX97" s="131" t="n"/>
      <c r="AY97" s="131" t="n"/>
      <c r="AZ97" s="131" t="n"/>
      <c r="BA97" s="131" t="n"/>
      <c r="BB97" s="131" t="n"/>
      <c r="BC97" s="131" t="n"/>
      <c r="BD97" s="131" t="n"/>
      <c r="BE97" s="131" t="n"/>
      <c r="BF97" s="132" t="n"/>
      <c r="BG97" s="217" t="inlineStr">
        <is>
          <t>2.3.1</t>
        </is>
      </c>
      <c r="BH97" s="126" t="n"/>
      <c r="BI97" s="126" t="n"/>
      <c r="BJ97" s="126" t="n"/>
      <c r="BK97" s="126" t="n"/>
      <c r="BL97" s="126" t="n"/>
      <c r="BM97" s="175" t="n"/>
      <c r="BN97" s="4666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</row>
    <row r="98">
      <c r="A98" s="182" t="inlineStr">
        <is>
          <t>СК-4</t>
        </is>
      </c>
      <c r="B98" s="126" t="n"/>
      <c r="C98" s="126" t="n"/>
      <c r="D98" s="126" t="n"/>
      <c r="E98" s="126" t="n"/>
      <c r="F98" s="175" t="n"/>
      <c r="G98" s="176" t="inlineStr">
        <is>
          <t>Владеть методами инвентаризации лесов, технологиями лесоустройства и быть способным выполнять на основе материалов инвентаризации лесоустроительное проектирование хозяйственных мероприятий</t>
        </is>
      </c>
      <c r="H98" s="131" t="n"/>
      <c r="I98" s="131" t="n"/>
      <c r="J98" s="131" t="n"/>
      <c r="K98" s="131" t="n"/>
      <c r="L98" s="131" t="n"/>
      <c r="M98" s="131" t="n"/>
      <c r="N98" s="131" t="n"/>
      <c r="O98" s="131" t="n"/>
      <c r="P98" s="131" t="n"/>
      <c r="Q98" s="131" t="n"/>
      <c r="R98" s="131" t="n"/>
      <c r="S98" s="131" t="n"/>
      <c r="T98" s="131" t="n"/>
      <c r="U98" s="131" t="n"/>
      <c r="V98" s="131" t="n"/>
      <c r="W98" s="131" t="n"/>
      <c r="X98" s="131" t="n"/>
      <c r="Y98" s="131" t="n"/>
      <c r="Z98" s="131" t="n"/>
      <c r="AA98" s="131" t="n"/>
      <c r="AB98" s="131" t="n"/>
      <c r="AC98" s="131" t="n"/>
      <c r="AD98" s="131" t="n"/>
      <c r="AE98" s="131" t="n"/>
      <c r="AF98" s="131" t="n"/>
      <c r="AG98" s="131" t="n"/>
      <c r="AH98" s="131" t="n"/>
      <c r="AI98" s="131" t="n"/>
      <c r="AJ98" s="131" t="n"/>
      <c r="AK98" s="131" t="n"/>
      <c r="AL98" s="131" t="n"/>
      <c r="AM98" s="131" t="n"/>
      <c r="AN98" s="131" t="n"/>
      <c r="AO98" s="131" t="n"/>
      <c r="AP98" s="131" t="n"/>
      <c r="AQ98" s="131" t="n"/>
      <c r="AR98" s="131" t="n"/>
      <c r="AS98" s="131" t="n"/>
      <c r="AT98" s="131" t="n"/>
      <c r="AU98" s="131" t="n"/>
      <c r="AV98" s="131" t="n"/>
      <c r="AW98" s="131" t="n"/>
      <c r="AX98" s="131" t="n"/>
      <c r="AY98" s="131" t="n"/>
      <c r="AZ98" s="131" t="n"/>
      <c r="BA98" s="131" t="n"/>
      <c r="BB98" s="131" t="n"/>
      <c r="BC98" s="131" t="n"/>
      <c r="BD98" s="131" t="n"/>
      <c r="BE98" s="131" t="n"/>
      <c r="BF98" s="132" t="n"/>
      <c r="BG98" s="217" t="inlineStr">
        <is>
          <t>2.3.2</t>
        </is>
      </c>
      <c r="BH98" s="126" t="n"/>
      <c r="BI98" s="126" t="n"/>
      <c r="BJ98" s="126" t="n"/>
      <c r="BK98" s="126" t="n"/>
      <c r="BL98" s="126" t="n"/>
      <c r="BM98" s="175" t="n"/>
      <c r="BN98" s="4665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</row>
    <row r="99">
      <c r="A99" s="182" t="inlineStr">
        <is>
          <t>СК-5</t>
        </is>
      </c>
      <c r="B99" s="126" t="n"/>
      <c r="C99" s="126" t="n"/>
      <c r="D99" s="126" t="n"/>
      <c r="E99" s="126" t="n"/>
      <c r="F99" s="175" t="n"/>
      <c r="G99" s="176" t="inlineStr">
        <is>
          <t>Быть способным проводить учет и оценку возобновления леса, обосновывать и проектировать современные мероприятия и технологии по содействию естественному лесовозобновлению</t>
        </is>
      </c>
      <c r="H99" s="131" t="n"/>
      <c r="I99" s="131" t="n"/>
      <c r="J99" s="131" t="n"/>
      <c r="K99" s="131" t="n"/>
      <c r="L99" s="131" t="n"/>
      <c r="M99" s="131" t="n"/>
      <c r="N99" s="131" t="n"/>
      <c r="O99" s="131" t="n"/>
      <c r="P99" s="131" t="n"/>
      <c r="Q99" s="131" t="n"/>
      <c r="R99" s="131" t="n"/>
      <c r="S99" s="131" t="n"/>
      <c r="T99" s="131" t="n"/>
      <c r="U99" s="131" t="n"/>
      <c r="V99" s="131" t="n"/>
      <c r="W99" s="131" t="n"/>
      <c r="X99" s="131" t="n"/>
      <c r="Y99" s="131" t="n"/>
      <c r="Z99" s="131" t="n"/>
      <c r="AA99" s="131" t="n"/>
      <c r="AB99" s="131" t="n"/>
      <c r="AC99" s="131" t="n"/>
      <c r="AD99" s="131" t="n"/>
      <c r="AE99" s="131" t="n"/>
      <c r="AF99" s="131" t="n"/>
      <c r="AG99" s="131" t="n"/>
      <c r="AH99" s="131" t="n"/>
      <c r="AI99" s="131" t="n"/>
      <c r="AJ99" s="131" t="n"/>
      <c r="AK99" s="131" t="n"/>
      <c r="AL99" s="131" t="n"/>
      <c r="AM99" s="131" t="n"/>
      <c r="AN99" s="131" t="n"/>
      <c r="AO99" s="131" t="n"/>
      <c r="AP99" s="131" t="n"/>
      <c r="AQ99" s="131" t="n"/>
      <c r="AR99" s="131" t="n"/>
      <c r="AS99" s="131" t="n"/>
      <c r="AT99" s="131" t="n"/>
      <c r="AU99" s="131" t="n"/>
      <c r="AV99" s="131" t="n"/>
      <c r="AW99" s="131" t="n"/>
      <c r="AX99" s="131" t="n"/>
      <c r="AY99" s="131" t="n"/>
      <c r="AZ99" s="131" t="n"/>
      <c r="BA99" s="131" t="n"/>
      <c r="BB99" s="131" t="n"/>
      <c r="BC99" s="131" t="n"/>
      <c r="BD99" s="131" t="n"/>
      <c r="BE99" s="131" t="n"/>
      <c r="BF99" s="132" t="n"/>
      <c r="BG99" s="217" t="inlineStr">
        <is>
          <t>2.4.1</t>
        </is>
      </c>
      <c r="BH99" s="126" t="n"/>
      <c r="BI99" s="126" t="n"/>
      <c r="BJ99" s="126" t="n"/>
      <c r="BK99" s="126" t="n"/>
      <c r="BL99" s="126" t="n"/>
      <c r="BM99" s="175" t="n"/>
      <c r="BN99" s="4665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</row>
    <row r="100">
      <c r="A100" s="182" t="inlineStr">
        <is>
          <t>СК-6</t>
        </is>
      </c>
      <c r="B100" s="126" t="n"/>
      <c r="C100" s="126" t="n"/>
      <c r="D100" s="126" t="n"/>
      <c r="E100" s="126" t="n"/>
      <c r="F100" s="175" t="n"/>
      <c r="G100" s="176" t="inlineStr">
        <is>
          <t>Быть способным планировать и реализовывать мероприятия по охране, воспроизводству и рациональному использованию древесных, недревесных, охотничьих и других ресурсов лесных экосистем</t>
        </is>
      </c>
      <c r="H100" s="131" t="n"/>
      <c r="I100" s="131" t="n"/>
      <c r="J100" s="131" t="n"/>
      <c r="K100" s="131" t="n"/>
      <c r="L100" s="131" t="n"/>
      <c r="M100" s="131" t="n"/>
      <c r="N100" s="131" t="n"/>
      <c r="O100" s="131" t="n"/>
      <c r="P100" s="131" t="n"/>
      <c r="Q100" s="131" t="n"/>
      <c r="R100" s="131" t="n"/>
      <c r="S100" s="131" t="n"/>
      <c r="T100" s="131" t="n"/>
      <c r="U100" s="131" t="n"/>
      <c r="V100" s="131" t="n"/>
      <c r="W100" s="131" t="n"/>
      <c r="X100" s="131" t="n"/>
      <c r="Y100" s="131" t="n"/>
      <c r="Z100" s="131" t="n"/>
      <c r="AA100" s="131" t="n"/>
      <c r="AB100" s="131" t="n"/>
      <c r="AC100" s="131" t="n"/>
      <c r="AD100" s="131" t="n"/>
      <c r="AE100" s="131" t="n"/>
      <c r="AF100" s="131" t="n"/>
      <c r="AG100" s="131" t="n"/>
      <c r="AH100" s="131" t="n"/>
      <c r="AI100" s="131" t="n"/>
      <c r="AJ100" s="131" t="n"/>
      <c r="AK100" s="131" t="n"/>
      <c r="AL100" s="131" t="n"/>
      <c r="AM100" s="131" t="n"/>
      <c r="AN100" s="131" t="n"/>
      <c r="AO100" s="131" t="n"/>
      <c r="AP100" s="131" t="n"/>
      <c r="AQ100" s="131" t="n"/>
      <c r="AR100" s="131" t="n"/>
      <c r="AS100" s="131" t="n"/>
      <c r="AT100" s="131" t="n"/>
      <c r="AU100" s="131" t="n"/>
      <c r="AV100" s="131" t="n"/>
      <c r="AW100" s="131" t="n"/>
      <c r="AX100" s="131" t="n"/>
      <c r="AY100" s="131" t="n"/>
      <c r="AZ100" s="131" t="n"/>
      <c r="BA100" s="131" t="n"/>
      <c r="BB100" s="131" t="n"/>
      <c r="BC100" s="131" t="n"/>
      <c r="BD100" s="131" t="n"/>
      <c r="BE100" s="131" t="n"/>
      <c r="BF100" s="132" t="n"/>
      <c r="BG100" s="217" t="inlineStr">
        <is>
          <t>2.4.2</t>
        </is>
      </c>
      <c r="BH100" s="126" t="n"/>
      <c r="BI100" s="126" t="n"/>
      <c r="BJ100" s="126" t="n"/>
      <c r="BK100" s="126" t="n"/>
      <c r="BL100" s="126" t="n"/>
      <c r="BM100" s="175" t="n"/>
      <c r="BN100" s="4665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</row>
    <row r="101">
      <c r="A101" s="182" t="inlineStr">
        <is>
          <t>СК-7</t>
        </is>
      </c>
      <c r="B101" s="126" t="n"/>
      <c r="C101" s="126" t="n"/>
      <c r="D101" s="126" t="n"/>
      <c r="E101" s="126" t="n"/>
      <c r="F101" s="175" t="n"/>
      <c r="G101" s="176" t="inlineStr">
        <is>
          <t>Быть способным повышать продуктивность и качество древесины лесных древесных видов на основе использования методов генетики и селекции, проектировать лесосеменные объекты на селекционной основе</t>
        </is>
      </c>
      <c r="H101" s="131" t="n"/>
      <c r="I101" s="131" t="n"/>
      <c r="J101" s="131" t="n"/>
      <c r="K101" s="131" t="n"/>
      <c r="L101" s="131" t="n"/>
      <c r="M101" s="131" t="n"/>
      <c r="N101" s="131" t="n"/>
      <c r="O101" s="131" t="n"/>
      <c r="P101" s="131" t="n"/>
      <c r="Q101" s="131" t="n"/>
      <c r="R101" s="131" t="n"/>
      <c r="S101" s="131" t="n"/>
      <c r="T101" s="131" t="n"/>
      <c r="U101" s="131" t="n"/>
      <c r="V101" s="131" t="n"/>
      <c r="W101" s="131" t="n"/>
      <c r="X101" s="131" t="n"/>
      <c r="Y101" s="131" t="n"/>
      <c r="Z101" s="131" t="n"/>
      <c r="AA101" s="131" t="n"/>
      <c r="AB101" s="131" t="n"/>
      <c r="AC101" s="131" t="n"/>
      <c r="AD101" s="131" t="n"/>
      <c r="AE101" s="131" t="n"/>
      <c r="AF101" s="131" t="n"/>
      <c r="AG101" s="131" t="n"/>
      <c r="AH101" s="131" t="n"/>
      <c r="AI101" s="131" t="n"/>
      <c r="AJ101" s="131" t="n"/>
      <c r="AK101" s="131" t="n"/>
      <c r="AL101" s="131" t="n"/>
      <c r="AM101" s="131" t="n"/>
      <c r="AN101" s="131" t="n"/>
      <c r="AO101" s="131" t="n"/>
      <c r="AP101" s="131" t="n"/>
      <c r="AQ101" s="131" t="n"/>
      <c r="AR101" s="131" t="n"/>
      <c r="AS101" s="131" t="n"/>
      <c r="AT101" s="131" t="n"/>
      <c r="AU101" s="131" t="n"/>
      <c r="AV101" s="131" t="n"/>
      <c r="AW101" s="131" t="n"/>
      <c r="AX101" s="131" t="n"/>
      <c r="AY101" s="131" t="n"/>
      <c r="AZ101" s="131" t="n"/>
      <c r="BA101" s="131" t="n"/>
      <c r="BB101" s="131" t="n"/>
      <c r="BC101" s="131" t="n"/>
      <c r="BD101" s="131" t="n"/>
      <c r="BE101" s="131" t="n"/>
      <c r="BF101" s="132" t="n"/>
      <c r="BG101" s="217" t="inlineStr">
        <is>
          <t>2.5.1</t>
        </is>
      </c>
      <c r="BH101" s="126" t="n"/>
      <c r="BI101" s="126" t="n"/>
      <c r="BJ101" s="126" t="n"/>
      <c r="BK101" s="126" t="n"/>
      <c r="BL101" s="126" t="n"/>
      <c r="BM101" s="175" t="n"/>
      <c r="BN101" s="4665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</row>
    <row r="102">
      <c r="A102" s="182" t="inlineStr">
        <is>
          <t>СК-8</t>
        </is>
      </c>
      <c r="B102" s="126" t="n"/>
      <c r="C102" s="126" t="n"/>
      <c r="D102" s="126" t="n"/>
      <c r="E102" s="126" t="n"/>
      <c r="F102" s="175" t="n"/>
      <c r="G102" s="176" t="inlineStr">
        <is>
          <t>Быть способным совершенствовать технологии выращивания лесного посадочного материала с целью их интенсификации</t>
        </is>
      </c>
      <c r="H102" s="131" t="n"/>
      <c r="I102" s="131" t="n"/>
      <c r="J102" s="131" t="n"/>
      <c r="K102" s="131" t="n"/>
      <c r="L102" s="131" t="n"/>
      <c r="M102" s="131" t="n"/>
      <c r="N102" s="131" t="n"/>
      <c r="O102" s="131" t="n"/>
      <c r="P102" s="131" t="n"/>
      <c r="Q102" s="131" t="n"/>
      <c r="R102" s="131" t="n"/>
      <c r="S102" s="131" t="n"/>
      <c r="T102" s="131" t="n"/>
      <c r="U102" s="131" t="n"/>
      <c r="V102" s="131" t="n"/>
      <c r="W102" s="131" t="n"/>
      <c r="X102" s="131" t="n"/>
      <c r="Y102" s="131" t="n"/>
      <c r="Z102" s="131" t="n"/>
      <c r="AA102" s="131" t="n"/>
      <c r="AB102" s="131" t="n"/>
      <c r="AC102" s="131" t="n"/>
      <c r="AD102" s="131" t="n"/>
      <c r="AE102" s="131" t="n"/>
      <c r="AF102" s="131" t="n"/>
      <c r="AG102" s="131" t="n"/>
      <c r="AH102" s="131" t="n"/>
      <c r="AI102" s="131" t="n"/>
      <c r="AJ102" s="131" t="n"/>
      <c r="AK102" s="131" t="n"/>
      <c r="AL102" s="131" t="n"/>
      <c r="AM102" s="131" t="n"/>
      <c r="AN102" s="131" t="n"/>
      <c r="AO102" s="131" t="n"/>
      <c r="AP102" s="131" t="n"/>
      <c r="AQ102" s="131" t="n"/>
      <c r="AR102" s="131" t="n"/>
      <c r="AS102" s="131" t="n"/>
      <c r="AT102" s="131" t="n"/>
      <c r="AU102" s="131" t="n"/>
      <c r="AV102" s="131" t="n"/>
      <c r="AW102" s="131" t="n"/>
      <c r="AX102" s="131" t="n"/>
      <c r="AY102" s="131" t="n"/>
      <c r="AZ102" s="131" t="n"/>
      <c r="BA102" s="131" t="n"/>
      <c r="BB102" s="131" t="n"/>
      <c r="BC102" s="131" t="n"/>
      <c r="BD102" s="131" t="n"/>
      <c r="BE102" s="131" t="n"/>
      <c r="BF102" s="132" t="n"/>
      <c r="BG102" s="217" t="inlineStr">
        <is>
          <t>2.5.2</t>
        </is>
      </c>
      <c r="BH102" s="126" t="n"/>
      <c r="BI102" s="126" t="n"/>
      <c r="BJ102" s="126" t="n"/>
      <c r="BK102" s="126" t="n"/>
      <c r="BL102" s="126" t="n"/>
      <c r="BM102" s="175" t="n"/>
      <c r="BN102" s="4665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</row>
    <row r="103">
      <c r="A103" s="182" t="inlineStr">
        <is>
          <t>СК-9</t>
        </is>
      </c>
      <c r="B103" s="126" t="n"/>
      <c r="C103" s="126" t="n"/>
      <c r="D103" s="126" t="n"/>
      <c r="E103" s="126" t="n"/>
      <c r="F103" s="175" t="n"/>
      <c r="G103" s="176" t="inlineStr">
        <is>
          <t>Обладать навыками составления, учета, хранения, защиты, передачи служебной документации в организациях с учетом требований документооборота</t>
        </is>
      </c>
      <c r="H103" s="131" t="n"/>
      <c r="I103" s="131" t="n"/>
      <c r="J103" s="131" t="n"/>
      <c r="K103" s="131" t="n"/>
      <c r="L103" s="131" t="n"/>
      <c r="M103" s="131" t="n"/>
      <c r="N103" s="131" t="n"/>
      <c r="O103" s="131" t="n"/>
      <c r="P103" s="131" t="n"/>
      <c r="Q103" s="131" t="n"/>
      <c r="R103" s="131" t="n"/>
      <c r="S103" s="131" t="n"/>
      <c r="T103" s="131" t="n"/>
      <c r="U103" s="131" t="n"/>
      <c r="V103" s="131" t="n"/>
      <c r="W103" s="131" t="n"/>
      <c r="X103" s="131" t="n"/>
      <c r="Y103" s="131" t="n"/>
      <c r="Z103" s="131" t="n"/>
      <c r="AA103" s="131" t="n"/>
      <c r="AB103" s="131" t="n"/>
      <c r="AC103" s="131" t="n"/>
      <c r="AD103" s="131" t="n"/>
      <c r="AE103" s="131" t="n"/>
      <c r="AF103" s="131" t="n"/>
      <c r="AG103" s="131" t="n"/>
      <c r="AH103" s="131" t="n"/>
      <c r="AI103" s="131" t="n"/>
      <c r="AJ103" s="131" t="n"/>
      <c r="AK103" s="131" t="n"/>
      <c r="AL103" s="131" t="n"/>
      <c r="AM103" s="131" t="n"/>
      <c r="AN103" s="131" t="n"/>
      <c r="AO103" s="131" t="n"/>
      <c r="AP103" s="131" t="n"/>
      <c r="AQ103" s="131" t="n"/>
      <c r="AR103" s="131" t="n"/>
      <c r="AS103" s="131" t="n"/>
      <c r="AT103" s="131" t="n"/>
      <c r="AU103" s="131" t="n"/>
      <c r="AV103" s="131" t="n"/>
      <c r="AW103" s="131" t="n"/>
      <c r="AX103" s="131" t="n"/>
      <c r="AY103" s="131" t="n"/>
      <c r="AZ103" s="131" t="n"/>
      <c r="BA103" s="131" t="n"/>
      <c r="BB103" s="131" t="n"/>
      <c r="BC103" s="131" t="n"/>
      <c r="BD103" s="131" t="n"/>
      <c r="BE103" s="131" t="n"/>
      <c r="BF103" s="132" t="n"/>
      <c r="BG103" s="217" t="inlineStr">
        <is>
          <t>2.6.1</t>
        </is>
      </c>
      <c r="BH103" s="126" t="n"/>
      <c r="BI103" s="126" t="n"/>
      <c r="BJ103" s="126" t="n"/>
      <c r="BK103" s="126" t="n"/>
      <c r="BL103" s="126" t="n"/>
      <c r="BM103" s="175" t="n"/>
      <c r="BN103" s="4665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</row>
    <row r="104">
      <c r="A104" s="182" t="inlineStr">
        <is>
          <t>СК-10</t>
        </is>
      </c>
      <c r="B104" s="126" t="n"/>
      <c r="C104" s="126" t="n"/>
      <c r="D104" s="126" t="n"/>
      <c r="E104" s="126" t="n"/>
      <c r="F104" s="175" t="n"/>
      <c r="G104" s="176" t="inlineStr">
        <is>
          <t>Быть способным принимать ответственные решения на основе системного анализа правового материала и уметь анализировать направления и тенденции законодательного обеспечения деятельности лесного хозяйства</t>
        </is>
      </c>
      <c r="H104" s="131" t="n"/>
      <c r="I104" s="131" t="n"/>
      <c r="J104" s="131" t="n"/>
      <c r="K104" s="131" t="n"/>
      <c r="L104" s="131" t="n"/>
      <c r="M104" s="131" t="n"/>
      <c r="N104" s="131" t="n"/>
      <c r="O104" s="131" t="n"/>
      <c r="P104" s="131" t="n"/>
      <c r="Q104" s="131" t="n"/>
      <c r="R104" s="131" t="n"/>
      <c r="S104" s="131" t="n"/>
      <c r="T104" s="131" t="n"/>
      <c r="U104" s="131" t="n"/>
      <c r="V104" s="131" t="n"/>
      <c r="W104" s="131" t="n"/>
      <c r="X104" s="131" t="n"/>
      <c r="Y104" s="131" t="n"/>
      <c r="Z104" s="131" t="n"/>
      <c r="AA104" s="131" t="n"/>
      <c r="AB104" s="131" t="n"/>
      <c r="AC104" s="131" t="n"/>
      <c r="AD104" s="131" t="n"/>
      <c r="AE104" s="131" t="n"/>
      <c r="AF104" s="131" t="n"/>
      <c r="AG104" s="131" t="n"/>
      <c r="AH104" s="131" t="n"/>
      <c r="AI104" s="131" t="n"/>
      <c r="AJ104" s="131" t="n"/>
      <c r="AK104" s="131" t="n"/>
      <c r="AL104" s="131" t="n"/>
      <c r="AM104" s="131" t="n"/>
      <c r="AN104" s="131" t="n"/>
      <c r="AO104" s="131" t="n"/>
      <c r="AP104" s="131" t="n"/>
      <c r="AQ104" s="131" t="n"/>
      <c r="AR104" s="131" t="n"/>
      <c r="AS104" s="131" t="n"/>
      <c r="AT104" s="131" t="n"/>
      <c r="AU104" s="131" t="n"/>
      <c r="AV104" s="131" t="n"/>
      <c r="AW104" s="131" t="n"/>
      <c r="AX104" s="131" t="n"/>
      <c r="AY104" s="131" t="n"/>
      <c r="AZ104" s="131" t="n"/>
      <c r="BA104" s="131" t="n"/>
      <c r="BB104" s="131" t="n"/>
      <c r="BC104" s="131" t="n"/>
      <c r="BD104" s="131" t="n"/>
      <c r="BE104" s="131" t="n"/>
      <c r="BF104" s="132" t="n"/>
      <c r="BG104" s="217" t="inlineStr">
        <is>
          <t>2.6.2</t>
        </is>
      </c>
      <c r="BH104" s="126" t="n"/>
      <c r="BI104" s="126" t="n"/>
      <c r="BJ104" s="126" t="n"/>
      <c r="BK104" s="126" t="n"/>
      <c r="BL104" s="126" t="n"/>
      <c r="BM104" s="175" t="n"/>
      <c r="BN104" s="4665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</row>
    <row r="105">
      <c r="A105" s="182" t="inlineStr">
        <is>
          <t>СК-11</t>
        </is>
      </c>
      <c r="B105" s="126" t="n"/>
      <c r="C105" s="126" t="n"/>
      <c r="D105" s="126" t="n"/>
      <c r="E105" s="126" t="n"/>
      <c r="F105" s="175" t="n"/>
      <c r="G105" s="176" t="inlineStr">
        <is>
          <t>Быть способным снижать антропогенное воздействие на биологическое разнообразие природных экосистем и повышать эффективность мер по сохранению  биоразнообразия на основе знания современного состояние флоры и фауны в лесных экосистемах, проблемы их сохранения и устойчивого использования</t>
        </is>
      </c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31" t="n"/>
      <c r="AK105" s="131" t="n"/>
      <c r="AL105" s="131" t="n"/>
      <c r="AM105" s="131" t="n"/>
      <c r="AN105" s="131" t="n"/>
      <c r="AO105" s="131" t="n"/>
      <c r="AP105" s="131" t="n"/>
      <c r="AQ105" s="131" t="n"/>
      <c r="AR105" s="131" t="n"/>
      <c r="AS105" s="131" t="n"/>
      <c r="AT105" s="131" t="n"/>
      <c r="AU105" s="131" t="n"/>
      <c r="AV105" s="131" t="n"/>
      <c r="AW105" s="131" t="n"/>
      <c r="AX105" s="131" t="n"/>
      <c r="AY105" s="131" t="n"/>
      <c r="AZ105" s="131" t="n"/>
      <c r="BA105" s="131" t="n"/>
      <c r="BB105" s="131" t="n"/>
      <c r="BC105" s="131" t="n"/>
      <c r="BD105" s="131" t="n"/>
      <c r="BE105" s="131" t="n"/>
      <c r="BF105" s="132" t="n"/>
      <c r="BG105" s="217" t="inlineStr">
        <is>
          <t>2.7.1</t>
        </is>
      </c>
      <c r="BH105" s="126" t="n"/>
      <c r="BI105" s="126" t="n"/>
      <c r="BJ105" s="126" t="n"/>
      <c r="BK105" s="126" t="n"/>
      <c r="BL105" s="126" t="n"/>
      <c r="BM105" s="175" t="n"/>
      <c r="BN105" s="4665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</row>
    <row r="106">
      <c r="A106" s="229" t="inlineStr">
        <is>
          <t>СК-12</t>
        </is>
      </c>
      <c r="B106" s="202" t="n"/>
      <c r="C106" s="202" t="n"/>
      <c r="D106" s="202" t="n"/>
      <c r="E106" s="202" t="n"/>
      <c r="F106" s="203" t="n"/>
      <c r="G106" s="4725" t="inlineStr">
        <is>
          <t>Владеть знаниями и умениями в области новых технологий и организаций экологического и охотничьего туризма, подготовке объектов экологического туризма к использованию, обеспечения условий всестороннего познания туристического объекта</t>
        </is>
      </c>
      <c r="H106" s="194" t="n"/>
      <c r="I106" s="194" t="n"/>
      <c r="J106" s="194" t="n"/>
      <c r="K106" s="194" t="n"/>
      <c r="L106" s="194" t="n"/>
      <c r="M106" s="194" t="n"/>
      <c r="N106" s="194" t="n"/>
      <c r="O106" s="194" t="n"/>
      <c r="P106" s="194" t="n"/>
      <c r="Q106" s="194" t="n"/>
      <c r="R106" s="194" t="n"/>
      <c r="S106" s="194" t="n"/>
      <c r="T106" s="194" t="n"/>
      <c r="U106" s="194" t="n"/>
      <c r="V106" s="194" t="n"/>
      <c r="W106" s="194" t="n"/>
      <c r="X106" s="194" t="n"/>
      <c r="Y106" s="194" t="n"/>
      <c r="Z106" s="194" t="n"/>
      <c r="AA106" s="194" t="n"/>
      <c r="AB106" s="194" t="n"/>
      <c r="AC106" s="194" t="n"/>
      <c r="AD106" s="194" t="n"/>
      <c r="AE106" s="194" t="n"/>
      <c r="AF106" s="194" t="n"/>
      <c r="AG106" s="194" t="n"/>
      <c r="AH106" s="194" t="n"/>
      <c r="AI106" s="194" t="n"/>
      <c r="AJ106" s="194" t="n"/>
      <c r="AK106" s="194" t="n"/>
      <c r="AL106" s="194" t="n"/>
      <c r="AM106" s="194" t="n"/>
      <c r="AN106" s="194" t="n"/>
      <c r="AO106" s="194" t="n"/>
      <c r="AP106" s="194" t="n"/>
      <c r="AQ106" s="194" t="n"/>
      <c r="AR106" s="194" t="n"/>
      <c r="AS106" s="194" t="n"/>
      <c r="AT106" s="194" t="n"/>
      <c r="AU106" s="194" t="n"/>
      <c r="AV106" s="194" t="n"/>
      <c r="AW106" s="194" t="n"/>
      <c r="AX106" s="194" t="n"/>
      <c r="AY106" s="194" t="n"/>
      <c r="AZ106" s="194" t="n"/>
      <c r="BA106" s="194" t="n"/>
      <c r="BB106" s="194" t="n"/>
      <c r="BC106" s="194" t="n"/>
      <c r="BD106" s="194" t="n"/>
      <c r="BE106" s="194" t="n"/>
      <c r="BF106" s="195" t="n"/>
      <c r="BG106" s="898" t="inlineStr">
        <is>
          <t>2.7.2</t>
        </is>
      </c>
      <c r="BH106" s="202" t="n"/>
      <c r="BI106" s="202" t="n"/>
      <c r="BJ106" s="202" t="n"/>
      <c r="BK106" s="202" t="n"/>
      <c r="BL106" s="202" t="n"/>
      <c r="BM106" s="203" t="n"/>
      <c r="BN106" s="4668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</row>
    <row r="107">
      <c r="A107" s="1" t="n"/>
      <c r="B107" s="516" t="n"/>
      <c r="C107" s="516" t="n"/>
      <c r="D107" s="517" t="n"/>
      <c r="E107" s="517" t="n"/>
      <c r="F107" s="517" t="n"/>
      <c r="G107" s="517" t="n"/>
      <c r="H107" s="517" t="n"/>
      <c r="I107" s="517" t="n"/>
      <c r="J107" s="517" t="n"/>
      <c r="K107" s="517" t="n"/>
      <c r="L107" s="517" t="n"/>
      <c r="M107" s="517" t="n"/>
      <c r="N107" s="517" t="n"/>
      <c r="O107" s="517" t="n"/>
      <c r="P107" s="517" t="n"/>
      <c r="Q107" s="517" t="n"/>
      <c r="R107" s="517" t="n"/>
      <c r="S107" s="517" t="n"/>
      <c r="T107" s="517" t="n"/>
      <c r="U107" s="517" t="n"/>
      <c r="V107" s="516" t="n"/>
      <c r="W107" s="516" t="n"/>
      <c r="X107" s="517" t="n"/>
      <c r="Y107" s="517" t="n"/>
      <c r="Z107" s="517" t="n"/>
      <c r="AA107" s="517" t="n"/>
      <c r="AB107" s="517" t="n"/>
      <c r="AC107" s="517" t="n"/>
      <c r="AD107" s="517" t="n"/>
      <c r="AE107" s="517" t="n"/>
      <c r="AF107" s="517" t="n"/>
      <c r="AG107" s="517" t="n"/>
      <c r="AH107" s="517" t="n"/>
      <c r="AI107" s="517" t="n"/>
      <c r="AJ107" s="517" t="n"/>
      <c r="AK107" s="517" t="n"/>
      <c r="AL107" s="517" t="n"/>
      <c r="AM107" s="517" t="n"/>
      <c r="AN107" s="516" t="n"/>
      <c r="AO107" s="516" t="n"/>
      <c r="AP107" s="516" t="n"/>
      <c r="AQ107" s="516" t="n"/>
      <c r="AR107" s="516" t="n"/>
      <c r="AS107" s="516" t="n"/>
      <c r="AT107" s="516" t="n"/>
      <c r="AU107" s="516" t="n"/>
      <c r="AV107" s="516" t="n"/>
      <c r="AW107" s="516" t="n"/>
      <c r="AX107" s="517" t="n"/>
      <c r="AY107" s="517" t="n"/>
      <c r="AZ107" s="517" t="n"/>
      <c r="BA107" s="517" t="n"/>
      <c r="BB107" s="517" t="n"/>
      <c r="BC107" s="517" t="n"/>
      <c r="BD107" s="517" t="n"/>
      <c r="BE107" s="517" t="n"/>
      <c r="BF107" s="260" t="n"/>
      <c r="BG107" s="260" t="n"/>
      <c r="BH107" s="1524" t="n"/>
      <c r="BI107" s="243" t="n"/>
      <c r="BJ107" s="243" t="n"/>
      <c r="BK107" s="243" t="n"/>
      <c r="BL107" s="243" t="n"/>
      <c r="BM107" s="243" t="n"/>
      <c r="BN107" s="243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</row>
    <row r="108">
      <c r="A108" s="1" t="n"/>
      <c r="B108" s="785" t="n"/>
      <c r="C108" s="296" t="n"/>
      <c r="D108" s="24" t="inlineStr">
        <is>
          <t xml:space="preserve">Учебный план углубленного высшего образования по специальности 7-06-0821-01 "Многофункциональное лесопользование" разработан на основании примерного учебного плана, утвержденного 18.01.2023 Первым заместителем Министра образования Республики Беларусь, регистрационный № 7-06-08-010/пр. 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1" t="n"/>
      <c r="BH108" s="1" t="n"/>
      <c r="BI108" s="1" t="n"/>
      <c r="BJ108" s="1" t="n"/>
      <c r="BK108" s="1" t="n"/>
      <c r="BL108" s="296" t="n"/>
      <c r="BM108" s="296" t="n"/>
      <c r="BN108" s="296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</row>
    <row r="109">
      <c r="A109" s="1" t="n"/>
      <c r="B109" s="1" t="n"/>
      <c r="C109" s="3431" t="inlineStr">
        <is>
          <t>*</t>
        </is>
      </c>
      <c r="D109" s="1172" t="inlineStr">
        <is>
          <t>Изучение общеобразовательных дисциплин «Философия и методология науки», «Иностранный язык», «Основы информационных технологий» является обязательным для магистрантов – граждан Республики Беларусь.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1" t="n"/>
      <c r="BK109" s="30" t="n"/>
      <c r="BL109" s="30" t="n"/>
      <c r="BM109" s="296" t="n"/>
      <c r="BN109" s="296" t="n"/>
      <c r="BO109" s="296" t="n"/>
      <c r="BP109" s="1" t="n"/>
      <c r="BQ109" s="1" t="n"/>
      <c r="BR109" s="1" t="n"/>
      <c r="BS109" s="1" t="n"/>
      <c r="BT109" s="1" t="n"/>
      <c r="BU109" s="1" t="n"/>
      <c r="BV109" s="1" t="n"/>
      <c r="BW109" s="1" t="n"/>
    </row>
    <row r="110">
      <c r="A110" s="1" t="n"/>
      <c r="B110" s="1" t="n"/>
      <c r="C110" s="3431" t="n"/>
      <c r="D110" s="24" t="n"/>
      <c r="E110" s="24" t="n"/>
      <c r="F110" s="24" t="n"/>
      <c r="G110" s="24" t="n"/>
      <c r="H110" s="24" t="n"/>
      <c r="I110" s="24" t="n"/>
      <c r="J110" s="24" t="n"/>
      <c r="K110" s="24" t="n"/>
      <c r="L110" s="24" t="n"/>
      <c r="M110" s="24" t="n"/>
      <c r="N110" s="24" t="n"/>
      <c r="O110" s="24" t="n"/>
      <c r="P110" s="24" t="n"/>
      <c r="Q110" s="24" t="n"/>
      <c r="R110" s="24" t="n"/>
      <c r="S110" s="24" t="n"/>
      <c r="T110" s="24" t="n"/>
      <c r="U110" s="24" t="n"/>
      <c r="V110" s="24" t="n"/>
      <c r="W110" s="21" t="n"/>
      <c r="X110" s="21" t="n"/>
      <c r="Y110" s="24" t="n"/>
      <c r="Z110" s="24" t="n"/>
      <c r="AA110" s="24" t="n"/>
      <c r="AB110" s="24" t="n"/>
      <c r="AC110" s="24" t="n"/>
      <c r="AD110" s="24" t="n"/>
      <c r="AE110" s="24" t="n"/>
      <c r="AF110" s="24" t="n"/>
      <c r="AG110" s="24" t="n"/>
      <c r="AH110" s="24" t="n"/>
      <c r="AI110" s="24" t="n"/>
      <c r="AJ110" s="24" t="n"/>
      <c r="AK110" s="24" t="n"/>
      <c r="AL110" s="24" t="n"/>
      <c r="AM110" s="24" t="n"/>
      <c r="AN110" s="24" t="n"/>
      <c r="AO110" s="24" t="n"/>
      <c r="AP110" s="24" t="n"/>
      <c r="AQ110" s="24" t="n"/>
      <c r="AR110" s="24" t="n"/>
      <c r="AS110" s="24" t="n"/>
      <c r="AT110" s="24" t="n"/>
      <c r="AU110" s="24" t="n"/>
      <c r="AV110" s="24" t="n"/>
      <c r="AW110" s="24" t="n"/>
      <c r="AX110" s="24" t="n"/>
      <c r="AY110" s="24" t="n"/>
      <c r="AZ110" s="24" t="n"/>
      <c r="BA110" s="24" t="n"/>
      <c r="BB110" s="24" t="n"/>
      <c r="BC110" s="24" t="n"/>
      <c r="BD110" s="24" t="n"/>
      <c r="BE110" s="24" t="n"/>
      <c r="BF110" s="24" t="n"/>
      <c r="BG110" s="24" t="n"/>
      <c r="BH110" s="23" t="n"/>
      <c r="BI110" s="21" t="n"/>
      <c r="BJ110" s="23" t="n"/>
      <c r="BK110" s="23" t="n"/>
      <c r="BL110" s="23" t="n"/>
      <c r="BM110" s="296" t="n"/>
      <c r="BN110" s="296" t="n"/>
      <c r="BO110" s="296" t="n"/>
      <c r="BP110" s="1" t="n"/>
      <c r="BQ110" s="1" t="n"/>
      <c r="BR110" s="1" t="n"/>
      <c r="BS110" s="1" t="n"/>
      <c r="BT110" s="1" t="n"/>
      <c r="BU110" s="1" t="n"/>
      <c r="BV110" s="1" t="n"/>
      <c r="BW110" s="1" t="n"/>
    </row>
    <row r="111">
      <c r="A111" s="1" t="n"/>
      <c r="B111" s="1" t="n"/>
      <c r="C111" s="4669" t="inlineStr">
        <is>
          <t>д</t>
        </is>
      </c>
      <c r="D111" s="30" t="inlineStr">
        <is>
          <t>Дифференцированный зачет.</t>
        </is>
      </c>
      <c r="E111" s="23" t="n"/>
      <c r="F111" s="23" t="n"/>
      <c r="G111" s="23" t="n"/>
      <c r="H111" s="23" t="n"/>
      <c r="I111" s="23" t="n"/>
      <c r="J111" s="23" t="n"/>
      <c r="K111" s="23" t="n"/>
      <c r="L111" s="23" t="n"/>
      <c r="M111" s="23" t="n"/>
      <c r="N111" s="23" t="n"/>
      <c r="O111" s="23" t="n"/>
      <c r="P111" s="23" t="n"/>
      <c r="Q111" s="267" t="n"/>
      <c r="R111" s="267" t="n"/>
      <c r="S111" s="267" t="n"/>
      <c r="T111" s="267" t="n"/>
      <c r="U111" s="267" t="n"/>
      <c r="V111" s="267" t="n"/>
      <c r="W111" s="6" t="n"/>
      <c r="X111" s="6" t="n"/>
      <c r="Y111" s="267" t="n"/>
      <c r="Z111" s="267" t="n"/>
      <c r="AA111" s="267" t="n"/>
      <c r="AB111" s="267" t="n"/>
      <c r="AC111" s="267" t="n"/>
      <c r="AD111" s="267" t="n"/>
      <c r="AE111" s="267" t="n"/>
      <c r="AF111" s="267" t="n"/>
      <c r="AG111" s="267" t="n"/>
      <c r="AH111" s="267" t="n"/>
      <c r="AI111" s="267" t="n"/>
      <c r="AJ111" s="267" t="n"/>
      <c r="AK111" s="267" t="n"/>
      <c r="AL111" s="267" t="n"/>
      <c r="AM111" s="267" t="n"/>
      <c r="AN111" s="267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267" t="n"/>
      <c r="AZ111" s="267" t="n"/>
      <c r="BA111" s="267" t="n"/>
      <c r="BB111" s="267" t="n"/>
      <c r="BC111" s="267" t="n"/>
      <c r="BD111" s="267" t="n"/>
      <c r="BE111" s="267" t="n"/>
      <c r="BF111" s="267" t="n"/>
      <c r="BG111" s="267" t="n"/>
      <c r="BH111" s="267" t="n"/>
      <c r="BI111" s="6" t="n"/>
      <c r="BJ111" s="267" t="n"/>
      <c r="BK111" s="296" t="n"/>
      <c r="BL111" s="267" t="n"/>
      <c r="BM111" s="267" t="n"/>
      <c r="BN111" s="267" t="n"/>
      <c r="BO111" s="267" t="n"/>
      <c r="BP111" s="1" t="n"/>
      <c r="BQ111" s="1" t="n"/>
      <c r="BR111" s="1" t="n"/>
      <c r="BS111" s="1" t="n"/>
      <c r="BT111" s="1" t="n"/>
      <c r="BU111" s="1" t="n"/>
      <c r="BV111" s="1" t="n"/>
      <c r="BW111" s="1" t="n"/>
    </row>
    <row r="112">
      <c r="A112" s="1" t="n"/>
      <c r="B112" s="1" t="n"/>
      <c r="C112" s="243" t="n"/>
      <c r="D112" s="243" t="n"/>
      <c r="E112" s="243" t="n"/>
      <c r="F112" s="243" t="n"/>
      <c r="G112" s="243" t="n"/>
      <c r="H112" s="243" t="n"/>
      <c r="I112" s="243" t="n"/>
      <c r="J112" s="243" t="n"/>
      <c r="K112" s="243" t="n"/>
      <c r="L112" s="243" t="n"/>
      <c r="M112" s="243" t="n"/>
      <c r="N112" s="243" t="n"/>
      <c r="O112" s="243" t="n"/>
      <c r="P112" s="243" t="n"/>
      <c r="Q112" s="243" t="n"/>
      <c r="R112" s="243" t="n"/>
      <c r="S112" s="243" t="n"/>
      <c r="T112" s="243" t="n"/>
      <c r="U112" s="243" t="n"/>
      <c r="V112" s="243" t="n"/>
      <c r="W112" s="1524" t="n"/>
      <c r="X112" s="1524" t="n"/>
      <c r="Y112" s="243" t="n"/>
      <c r="Z112" s="243" t="n"/>
      <c r="AA112" s="243" t="n"/>
      <c r="AB112" s="243" t="n"/>
      <c r="AC112" s="243" t="n"/>
      <c r="AD112" s="243" t="n"/>
      <c r="AE112" s="243" t="n"/>
      <c r="AF112" s="243" t="n"/>
      <c r="AG112" s="243" t="n"/>
      <c r="AH112" s="243" t="n"/>
      <c r="AI112" s="243" t="n"/>
      <c r="AJ112" s="243" t="n"/>
      <c r="AK112" s="243" t="n"/>
      <c r="AL112" s="243" t="n"/>
      <c r="AM112" s="243" t="n"/>
      <c r="AN112" s="243" t="n"/>
      <c r="AO112" s="1524" t="n"/>
      <c r="AP112" s="1524" t="n"/>
      <c r="AQ112" s="1524" t="n"/>
      <c r="AR112" s="1524" t="n"/>
      <c r="AS112" s="1524" t="n"/>
      <c r="AT112" s="1524" t="n"/>
      <c r="AU112" s="1524" t="n"/>
      <c r="AV112" s="1524" t="n"/>
      <c r="AW112" s="1524" t="n"/>
      <c r="AX112" s="1524" t="n"/>
      <c r="AY112" s="243" t="n"/>
      <c r="AZ112" s="243" t="n"/>
      <c r="BA112" s="243" t="n"/>
      <c r="BB112" s="243" t="n"/>
      <c r="BC112" s="243" t="n"/>
      <c r="BD112" s="243" t="n"/>
      <c r="BE112" s="243" t="n"/>
      <c r="BF112" s="243" t="n"/>
      <c r="BG112" s="243" t="n"/>
      <c r="BH112" s="243" t="n"/>
      <c r="BI112" s="1524" t="n"/>
      <c r="BJ112" s="243" t="n"/>
      <c r="BK112" s="243" t="n"/>
      <c r="BL112" s="243" t="n"/>
      <c r="BM112" s="243" t="n"/>
      <c r="BN112" s="243" t="n"/>
      <c r="BO112" s="243" t="n"/>
      <c r="BP112" s="1" t="n"/>
      <c r="BQ112" s="1" t="n"/>
      <c r="BR112" s="1" t="n"/>
      <c r="BS112" s="1" t="n"/>
      <c r="BT112" s="1" t="n"/>
      <c r="BU112" s="1" t="n"/>
      <c r="BV112" s="1" t="n"/>
      <c r="BW112" s="1" t="n"/>
    </row>
    <row r="113">
      <c r="A113" s="1" t="n"/>
      <c r="B113" s="1822" t="n"/>
      <c r="C113" s="41" t="inlineStr">
        <is>
          <t>Проректор по учебной работе</t>
        </is>
      </c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2" t="n"/>
      <c r="W113" s="2" t="n"/>
      <c r="X113" s="3" t="n"/>
      <c r="Y113" s="3" t="n"/>
      <c r="Z113" s="3" t="n"/>
      <c r="AA113" s="3" t="n"/>
      <c r="AB113" s="272" t="n"/>
      <c r="AC113" s="273" t="n"/>
      <c r="AD113" s="273" t="n"/>
      <c r="AE113" s="273" t="n"/>
      <c r="AF113" s="273" t="n"/>
      <c r="AG113" s="273" t="n"/>
      <c r="AH113" s="273" t="n"/>
      <c r="AI113" s="272" t="n"/>
      <c r="AJ113" s="41" t="n"/>
      <c r="AK113" s="41" t="n"/>
      <c r="AL113" s="41" t="n"/>
      <c r="AM113" s="282" t="inlineStr">
        <is>
          <t>А.А. Сакович</t>
        </is>
      </c>
      <c r="AN113" s="1" t="n"/>
      <c r="AO113" s="1" t="n"/>
      <c r="AP113" s="1" t="n"/>
      <c r="AQ113" s="1" t="n"/>
      <c r="AR113" s="1" t="n"/>
      <c r="AS113" s="1" t="n"/>
      <c r="AT113" s="2" t="n"/>
      <c r="AU113" s="2" t="n"/>
      <c r="AV113" s="2" t="n"/>
      <c r="AW113" s="2" t="n"/>
      <c r="AX113" s="244" t="n"/>
      <c r="AY113" s="244" t="n"/>
      <c r="AZ113" s="244" t="n"/>
      <c r="BA113" s="244" t="n"/>
      <c r="BB113" s="90" t="n"/>
      <c r="BC113" s="90" t="n"/>
      <c r="BD113" s="90" t="n"/>
      <c r="BE113" s="90" t="n"/>
      <c r="BF113" s="90" t="n"/>
      <c r="BG113" s="90" t="n"/>
      <c r="BH113" s="98" t="n"/>
      <c r="BI113" s="90" t="n"/>
      <c r="BJ113" s="90" t="n"/>
      <c r="BK113" s="90" t="n"/>
      <c r="BL113" s="90" t="n"/>
      <c r="BM113" s="90" t="n"/>
      <c r="BN113" s="90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</row>
    <row r="114">
      <c r="A114" s="1" t="n"/>
      <c r="B114" s="4671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2" t="n"/>
      <c r="W114" s="2" t="n"/>
      <c r="X114" s="3" t="n"/>
      <c r="Y114" s="3" t="n"/>
      <c r="Z114" s="3" t="n"/>
      <c r="AA114" s="3" t="n"/>
      <c r="AB114" s="41" t="n"/>
      <c r="AC114" s="3" t="n"/>
      <c r="AD114" s="3" t="n"/>
      <c r="AE114" s="3" t="n"/>
      <c r="AF114" s="3" t="n"/>
      <c r="AG114" s="3" t="n"/>
      <c r="AH114" s="3" t="n"/>
      <c r="AI114" s="41" t="n"/>
      <c r="AJ114" s="41" t="n"/>
      <c r="AK114" s="41" t="n"/>
      <c r="AL114" s="41" t="n"/>
      <c r="AM114" s="41" t="n"/>
      <c r="AN114" s="1173" t="n"/>
      <c r="AO114" s="2" t="n"/>
      <c r="AP114" s="1173" t="n"/>
      <c r="AQ114" s="2" t="n"/>
      <c r="AR114" s="2" t="n"/>
      <c r="AS114" s="2" t="n"/>
      <c r="AT114" s="2" t="n"/>
      <c r="AU114" s="2" t="n"/>
      <c r="AV114" s="2" t="n"/>
      <c r="AW114" s="2" t="n"/>
      <c r="AX114" s="267" t="n"/>
      <c r="AY114" s="267" t="n"/>
      <c r="AZ114" s="267" t="n"/>
      <c r="BA114" s="267" t="n"/>
      <c r="BB114" s="296" t="n"/>
      <c r="BC114" s="296" t="n"/>
      <c r="BD114" s="296" t="n"/>
      <c r="BE114" s="296" t="n"/>
      <c r="BF114" s="296" t="n"/>
      <c r="BG114" s="296" t="n"/>
      <c r="BH114" s="787" t="n"/>
      <c r="BI114" s="296" t="n"/>
      <c r="BJ114" s="296" t="n"/>
      <c r="BK114" s="283" t="n"/>
      <c r="BL114" s="283" t="n"/>
      <c r="BM114" s="283" t="n"/>
      <c r="BN114" s="283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</row>
    <row r="115">
      <c r="A115" s="1" t="n"/>
      <c r="B115" s="4671" t="n"/>
      <c r="C115" s="273" t="n"/>
      <c r="D115" s="273" t="n"/>
      <c r="E115" s="273" t="n"/>
      <c r="F115" s="273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274" t="n"/>
      <c r="S115" s="274" t="n"/>
      <c r="T115" s="274" t="n"/>
      <c r="U115" s="274" t="n"/>
      <c r="V115" s="2" t="n"/>
      <c r="W115" s="2" t="n"/>
      <c r="X115" s="274" t="n"/>
      <c r="Y115" s="274" t="n"/>
      <c r="Z115" s="274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1173" t="n"/>
      <c r="AO115" s="1173" t="n"/>
      <c r="AP115" s="1173" t="n"/>
      <c r="AQ115" s="1173" t="n"/>
      <c r="AR115" s="1173" t="n"/>
      <c r="AS115" s="1173" t="n"/>
      <c r="AT115" s="1173" t="n"/>
      <c r="AU115" s="1173" t="n"/>
      <c r="AV115" s="1173" t="n"/>
      <c r="AW115" s="1173" t="n"/>
      <c r="AX115" s="267" t="n"/>
      <c r="AY115" s="267" t="n"/>
      <c r="AZ115" s="267" t="n"/>
      <c r="BA115" s="267" t="n"/>
      <c r="BB115" s="296" t="n"/>
      <c r="BC115" s="296" t="n"/>
      <c r="BD115" s="296" t="n"/>
      <c r="BE115" s="296" t="n"/>
      <c r="BF115" s="296" t="n"/>
      <c r="BG115" s="296" t="n"/>
      <c r="BH115" s="787" t="n"/>
      <c r="BI115" s="296" t="n"/>
      <c r="BJ115" s="296" t="n"/>
      <c r="BK115" s="283" t="n"/>
      <c r="BL115" s="283" t="n"/>
      <c r="BM115" s="283" t="n"/>
      <c r="BN115" s="283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</row>
    <row r="116">
      <c r="A116" s="1" t="n"/>
      <c r="B116" s="4671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1173" t="n"/>
      <c r="W116" s="1173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1173" t="n"/>
      <c r="AO116" s="1173" t="n"/>
      <c r="AP116" s="1173" t="n"/>
      <c r="AQ116" s="1173" t="n"/>
      <c r="AR116" s="1173" t="n"/>
      <c r="AS116" s="1173" t="n"/>
      <c r="AT116" s="1173" t="n"/>
      <c r="AU116" s="1173" t="n"/>
      <c r="AV116" s="1173" t="n"/>
      <c r="AW116" s="1173" t="n"/>
      <c r="AX116" s="267" t="n"/>
      <c r="AY116" s="267" t="n"/>
      <c r="AZ116" s="267" t="n"/>
      <c r="BA116" s="267" t="n"/>
      <c r="BB116" s="296" t="n"/>
      <c r="BC116" s="296" t="n"/>
      <c r="BD116" s="296" t="n"/>
      <c r="BE116" s="296" t="n"/>
      <c r="BF116" s="296" t="n"/>
      <c r="BG116" s="296" t="n"/>
      <c r="BH116" s="787" t="n"/>
      <c r="BI116" s="296" t="n"/>
      <c r="BJ116" s="296" t="n"/>
      <c r="BK116" s="283" t="n"/>
      <c r="BL116" s="283" t="n"/>
      <c r="BM116" s="283" t="n"/>
      <c r="BN116" s="283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</row>
    <row r="117">
      <c r="A117" s="1" t="n"/>
      <c r="B117" s="4671" t="n"/>
      <c r="C117" s="282" t="inlineStr">
        <is>
          <t xml:space="preserve">Декан лесохозяйственного факультета                                  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1173" t="n"/>
      <c r="AO117" s="1173" t="n"/>
      <c r="AP117" s="1173" t="n"/>
      <c r="AQ117" s="1173" t="n"/>
      <c r="AR117" s="1173" t="n"/>
      <c r="AS117" s="1173" t="n"/>
      <c r="AT117" s="1173" t="n"/>
      <c r="AU117" s="1173" t="n"/>
      <c r="AV117" s="1173" t="n"/>
      <c r="AW117" s="2" t="n"/>
      <c r="AX117" s="267" t="n"/>
      <c r="AY117" s="267" t="n"/>
      <c r="AZ117" s="267" t="n"/>
      <c r="BA117" s="267" t="n"/>
      <c r="BB117" s="296" t="n"/>
      <c r="BC117" s="296" t="n"/>
      <c r="BD117" s="296" t="n"/>
      <c r="BE117" s="296" t="n"/>
      <c r="BF117" s="296" t="n"/>
      <c r="BG117" s="296" t="n"/>
      <c r="BH117" s="787" t="n"/>
      <c r="BI117" s="296" t="n"/>
      <c r="BJ117" s="296" t="n"/>
      <c r="BK117" s="283" t="n"/>
      <c r="BL117" s="283" t="n"/>
      <c r="BM117" s="283" t="n"/>
      <c r="BN117" s="283" t="n"/>
      <c r="BO117" s="1" t="n"/>
      <c r="BP117" s="1" t="n"/>
      <c r="BQ117" s="1" t="n"/>
      <c r="BR117" s="1" t="n"/>
      <c r="BS117" s="1" t="n"/>
      <c r="BT117" s="1" t="n"/>
      <c r="BU117" s="1" t="n"/>
      <c r="BV117" s="1" t="n"/>
      <c r="BW117" s="1" t="n"/>
    </row>
    <row r="118">
      <c r="A118" s="1" t="n"/>
      <c r="B118" s="121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3" t="n"/>
      <c r="Y118" s="3" t="n"/>
      <c r="Z118" s="3" t="n"/>
      <c r="AA118" s="3" t="n"/>
      <c r="AB118" s="273" t="n"/>
      <c r="AC118" s="273" t="n"/>
      <c r="AD118" s="273" t="n"/>
      <c r="AE118" s="273" t="n"/>
      <c r="AF118" s="273" t="n"/>
      <c r="AG118" s="273" t="n"/>
      <c r="AH118" s="272" t="n"/>
      <c r="AI118" s="272" t="n"/>
      <c r="AJ118" s="41" t="n"/>
      <c r="AK118" s="41" t="n"/>
      <c r="AL118" s="41" t="n"/>
      <c r="AM118" s="282" t="inlineStr">
        <is>
          <t>Н.Т.Юшкевич</t>
        </is>
      </c>
      <c r="AN118" s="1" t="n"/>
      <c r="AO118" s="1" t="n"/>
      <c r="AP118" s="1" t="n"/>
      <c r="AQ118" s="1" t="n"/>
      <c r="AR118" s="1" t="n"/>
      <c r="AS118" s="1" t="n"/>
      <c r="AT118" s="2" t="n"/>
      <c r="AU118" s="2" t="n"/>
      <c r="AV118" s="2" t="n"/>
      <c r="AW118" s="2" t="n"/>
      <c r="AX118" s="267" t="n"/>
      <c r="AY118" s="266" t="n"/>
      <c r="AZ118" s="267" t="n"/>
      <c r="BA118" s="267" t="n"/>
      <c r="BB118" s="296" t="n"/>
      <c r="BC118" s="296" t="n"/>
      <c r="BD118" s="296" t="n"/>
      <c r="BE118" s="296" t="n"/>
      <c r="BF118" s="296" t="n"/>
      <c r="BG118" s="296" t="n"/>
      <c r="BH118" s="787" t="n"/>
      <c r="BI118" s="296" t="n"/>
      <c r="BJ118" s="296" t="n"/>
      <c r="BK118" s="283" t="n"/>
      <c r="BL118" s="283" t="n"/>
      <c r="BM118" s="283" t="n"/>
      <c r="BN118" s="283" t="n"/>
      <c r="BO118" s="1" t="n"/>
      <c r="BP118" s="1" t="n"/>
      <c r="BQ118" s="1" t="n"/>
      <c r="BR118" s="1" t="n"/>
      <c r="BS118" s="1" t="n"/>
      <c r="BT118" s="1" t="n"/>
      <c r="BU118" s="1" t="n"/>
      <c r="BV118" s="1" t="n"/>
      <c r="BW118" s="1" t="n"/>
    </row>
    <row r="119">
      <c r="A119" s="1" t="n"/>
      <c r="B119" s="1211" t="n"/>
      <c r="C119" s="273" t="n"/>
      <c r="D119" s="273" t="n"/>
      <c r="E119" s="273" t="n"/>
      <c r="F119" s="273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274" t="n"/>
      <c r="S119" s="274" t="n"/>
      <c r="T119" s="274" t="n"/>
      <c r="U119" s="274" t="n"/>
      <c r="V119" s="2" t="n"/>
      <c r="W119" s="2" t="n"/>
      <c r="X119" s="274" t="n"/>
      <c r="Y119" s="274" t="n"/>
      <c r="Z119" s="274" t="n"/>
      <c r="AA119" s="3" t="n"/>
      <c r="AB119" s="3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1173" t="n"/>
      <c r="AO119" s="1173" t="n"/>
      <c r="AP119" s="1173" t="n"/>
      <c r="AQ119" s="1173" t="n"/>
      <c r="AR119" s="1173" t="n"/>
      <c r="AS119" s="1173" t="n"/>
      <c r="AT119" s="1173" t="n"/>
      <c r="AU119" s="1173" t="n"/>
      <c r="AV119" s="1173" t="n"/>
      <c r="AW119" s="1173" t="n"/>
      <c r="AX119" s="267" t="n"/>
      <c r="AY119" s="267" t="n"/>
      <c r="AZ119" s="267" t="n"/>
      <c r="BA119" s="267" t="n"/>
      <c r="BB119" s="296" t="n"/>
      <c r="BC119" s="296" t="n"/>
      <c r="BD119" s="296" t="n"/>
      <c r="BE119" s="296" t="n"/>
      <c r="BF119" s="296" t="n"/>
      <c r="BG119" s="296" t="n"/>
      <c r="BH119" s="787" t="n"/>
      <c r="BI119" s="296" t="n"/>
      <c r="BJ119" s="296" t="n"/>
      <c r="BK119" s="283" t="n"/>
      <c r="BL119" s="283" t="n"/>
      <c r="BM119" s="283" t="n"/>
      <c r="BN119" s="283" t="n"/>
      <c r="BO119" s="1" t="n"/>
      <c r="BP119" s="1" t="n"/>
      <c r="BQ119" s="1" t="n"/>
      <c r="BR119" s="1" t="n"/>
      <c r="BS119" s="1" t="n"/>
      <c r="BT119" s="1" t="n"/>
      <c r="BU119" s="1" t="n"/>
      <c r="BV119" s="1" t="n"/>
      <c r="BW119" s="1" t="n"/>
    </row>
    <row r="120">
      <c r="A120" s="1" t="n"/>
      <c r="B120" s="1211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1173" t="n"/>
      <c r="W120" s="1173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1173" t="n"/>
      <c r="AO120" s="1173" t="n"/>
      <c r="AP120" s="1173" t="n"/>
      <c r="AQ120" s="1173" t="n"/>
      <c r="AR120" s="1173" t="n"/>
      <c r="AS120" s="1173" t="n"/>
      <c r="AT120" s="1173" t="n"/>
      <c r="AU120" s="1173" t="n"/>
      <c r="AV120" s="1173" t="n"/>
      <c r="AW120" s="1173" t="n"/>
      <c r="AX120" s="267" t="n"/>
      <c r="AY120" s="267" t="n"/>
      <c r="AZ120" s="267" t="n"/>
      <c r="BA120" s="267" t="n"/>
      <c r="BB120" s="296" t="n"/>
      <c r="BC120" s="296" t="n"/>
      <c r="BD120" s="296" t="n"/>
      <c r="BE120" s="296" t="n"/>
      <c r="BF120" s="296" t="n"/>
      <c r="BG120" s="296" t="n"/>
      <c r="BH120" s="787" t="n"/>
      <c r="BI120" s="296" t="n"/>
      <c r="BJ120" s="296" t="n"/>
      <c r="BK120" s="283" t="n"/>
      <c r="BL120" s="283" t="n"/>
      <c r="BM120" s="283" t="n"/>
      <c r="BN120" s="283" t="n"/>
      <c r="BO120" s="1" t="n"/>
      <c r="BP120" s="1" t="n"/>
      <c r="BQ120" s="1" t="n"/>
      <c r="BR120" s="1" t="n"/>
      <c r="BS120" s="1" t="n"/>
      <c r="BT120" s="1" t="n"/>
      <c r="BU120" s="1" t="n"/>
      <c r="BV120" s="1" t="n"/>
      <c r="BW120" s="1" t="n"/>
    </row>
    <row r="121">
      <c r="A121" s="1" t="n"/>
      <c r="B121" s="1211" t="n"/>
      <c r="C121" s="274" t="inlineStr">
        <is>
          <t>Декан факультета заочного образования</t>
        </is>
      </c>
      <c r="D121" s="274" t="n"/>
      <c r="E121" s="274" t="n"/>
      <c r="F121" s="274" t="n"/>
      <c r="G121" s="274" t="n"/>
      <c r="H121" s="274" t="n"/>
      <c r="I121" s="274" t="n"/>
      <c r="J121" s="274" t="n"/>
      <c r="K121" s="274" t="n"/>
      <c r="L121" s="274" t="n"/>
      <c r="M121" s="274" t="n"/>
      <c r="N121" s="274" t="n"/>
      <c r="O121" s="274" t="n"/>
      <c r="P121" s="274" t="n"/>
      <c r="Q121" s="274" t="n"/>
      <c r="R121" s="274" t="n"/>
      <c r="S121" s="274" t="n"/>
      <c r="T121" s="274" t="n"/>
      <c r="U121" s="274" t="n"/>
      <c r="V121" s="274" t="n"/>
      <c r="W121" s="274" t="n"/>
      <c r="X121" s="3" t="n"/>
      <c r="Y121" s="3" t="n"/>
      <c r="Z121" s="3" t="n"/>
      <c r="AA121" s="3" t="n"/>
      <c r="AB121" s="273" t="n"/>
      <c r="AC121" s="273" t="n"/>
      <c r="AD121" s="273" t="n"/>
      <c r="AE121" s="273" t="n"/>
      <c r="AF121" s="273" t="n"/>
      <c r="AG121" s="273" t="n"/>
      <c r="AH121" s="272" t="n"/>
      <c r="AI121" s="272" t="n"/>
      <c r="AJ121" s="41" t="n"/>
      <c r="AK121" s="41" t="n"/>
      <c r="AL121" s="41" t="n"/>
      <c r="AM121" s="282" t="inlineStr">
        <is>
          <t>С.А.Прохорчик</t>
        </is>
      </c>
      <c r="AN121" s="1" t="n"/>
      <c r="AO121" s="1" t="n"/>
      <c r="AP121" s="1" t="n"/>
      <c r="AQ121" s="1" t="n"/>
      <c r="AR121" s="1" t="n"/>
      <c r="AS121" s="1" t="n"/>
      <c r="AT121" s="3" t="n"/>
      <c r="AU121" s="1173" t="n"/>
      <c r="AV121" s="267" t="n"/>
      <c r="AW121" s="267" t="n"/>
      <c r="AX121" s="267" t="n"/>
      <c r="AY121" s="267" t="n"/>
      <c r="AZ121" s="296" t="n"/>
      <c r="BA121" s="296" t="n"/>
      <c r="BB121" s="296" t="n"/>
      <c r="BC121" s="296" t="n"/>
      <c r="BD121" s="296" t="n"/>
      <c r="BE121" s="296" t="n"/>
      <c r="BF121" s="787" t="n"/>
      <c r="BG121" s="296" t="n"/>
      <c r="BH121" s="296" t="n"/>
      <c r="BI121" s="283" t="n"/>
      <c r="BJ121" s="283" t="n"/>
      <c r="BK121" s="283" t="n"/>
      <c r="BL121" s="283" t="n"/>
      <c r="BM121" s="1" t="n"/>
      <c r="BN121" s="1" t="n"/>
      <c r="BO121" s="1" t="n"/>
      <c r="BP121" s="1" t="n"/>
      <c r="BQ121" s="1" t="n"/>
      <c r="BR121" s="1" t="n"/>
      <c r="BS121" s="1" t="n"/>
      <c r="BT121" s="1" t="n"/>
      <c r="BU121" s="1" t="n"/>
      <c r="BV121" s="1" t="n"/>
      <c r="BW121" s="1" t="n"/>
    </row>
    <row r="122">
      <c r="A122" s="1" t="n"/>
      <c r="B122" s="1211" t="n"/>
      <c r="C122" s="274" t="n"/>
      <c r="D122" s="274" t="n"/>
      <c r="E122" s="274" t="n"/>
      <c r="F122" s="274" t="n"/>
      <c r="G122" s="274" t="n"/>
      <c r="H122" s="274" t="n"/>
      <c r="I122" s="274" t="n"/>
      <c r="J122" s="274" t="n"/>
      <c r="K122" s="274" t="n"/>
      <c r="L122" s="274" t="n"/>
      <c r="M122" s="274" t="n"/>
      <c r="N122" s="274" t="n"/>
      <c r="O122" s="274" t="n"/>
      <c r="P122" s="274" t="n"/>
      <c r="Q122" s="274" t="n"/>
      <c r="R122" s="274" t="n"/>
      <c r="S122" s="274" t="n"/>
      <c r="T122" s="274" t="n"/>
      <c r="U122" s="274" t="n"/>
      <c r="V122" s="274" t="n"/>
      <c r="W122" s="274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1173" t="n"/>
      <c r="AX122" s="267" t="n"/>
      <c r="AY122" s="267" t="n"/>
      <c r="AZ122" s="267" t="n"/>
      <c r="BA122" s="267" t="n"/>
      <c r="BB122" s="296" t="n"/>
      <c r="BC122" s="296" t="n"/>
      <c r="BD122" s="296" t="n"/>
      <c r="BE122" s="296" t="n"/>
      <c r="BF122" s="296" t="n"/>
      <c r="BG122" s="296" t="n"/>
      <c r="BH122" s="787" t="n"/>
      <c r="BI122" s="296" t="n"/>
      <c r="BJ122" s="296" t="n"/>
      <c r="BK122" s="283" t="n"/>
      <c r="BL122" s="283" t="n"/>
      <c r="BM122" s="283" t="n"/>
      <c r="BN122" s="283" t="n"/>
      <c r="BO122" s="1" t="n"/>
      <c r="BP122" s="1" t="n"/>
      <c r="BQ122" s="1" t="n"/>
      <c r="BR122" s="1" t="n"/>
      <c r="BS122" s="1" t="n"/>
      <c r="BT122" s="1" t="n"/>
      <c r="BU122" s="1" t="n"/>
      <c r="BV122" s="1" t="n"/>
      <c r="BW122" s="1" t="n"/>
    </row>
    <row r="123">
      <c r="A123" s="1" t="n"/>
      <c r="B123" s="1211" t="n"/>
      <c r="C123" s="1051" t="n"/>
      <c r="D123" s="1051" t="n"/>
      <c r="E123" s="1051" t="n"/>
      <c r="F123" s="1051" t="n"/>
      <c r="G123" s="277" t="inlineStr">
        <is>
          <t>20___</t>
        </is>
      </c>
      <c r="H123" s="281" t="n"/>
      <c r="I123" s="282" t="n"/>
      <c r="J123" s="282" t="n"/>
      <c r="K123" s="281" t="n"/>
      <c r="L123" s="274" t="n"/>
      <c r="M123" s="274" t="n"/>
      <c r="N123" s="274" t="n"/>
      <c r="O123" s="274" t="n"/>
      <c r="P123" s="274" t="n"/>
      <c r="Q123" s="274" t="n"/>
      <c r="R123" s="274" t="n"/>
      <c r="S123" s="274" t="n"/>
      <c r="T123" s="274" t="n"/>
      <c r="U123" s="274" t="n"/>
      <c r="V123" s="274" t="n"/>
      <c r="W123" s="274" t="n"/>
      <c r="X123" s="274" t="n"/>
      <c r="Y123" s="274" t="n"/>
      <c r="Z123" s="3" t="n"/>
      <c r="AA123" s="3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1173" t="n"/>
      <c r="AX123" s="267" t="n"/>
      <c r="AY123" s="267" t="n"/>
      <c r="AZ123" s="267" t="n"/>
      <c r="BA123" s="267" t="n"/>
      <c r="BB123" s="296" t="n"/>
      <c r="BC123" s="296" t="n"/>
      <c r="BD123" s="296" t="n"/>
      <c r="BE123" s="296" t="n"/>
      <c r="BF123" s="296" t="n"/>
      <c r="BG123" s="296" t="n"/>
      <c r="BH123" s="787" t="n"/>
      <c r="BI123" s="296" t="n"/>
      <c r="BJ123" s="296" t="n"/>
      <c r="BK123" s="283" t="n"/>
      <c r="BL123" s="283" t="n"/>
      <c r="BM123" s="283" t="n"/>
      <c r="BN123" s="283" t="n"/>
      <c r="BO123" s="1" t="n"/>
      <c r="BP123" s="1" t="n"/>
      <c r="BQ123" s="1" t="n"/>
      <c r="BR123" s="1" t="n"/>
      <c r="BS123" s="1" t="n"/>
      <c r="BT123" s="1" t="n"/>
      <c r="BU123" s="1" t="n"/>
      <c r="BV123" s="1" t="n"/>
      <c r="BW123" s="1" t="n"/>
    </row>
    <row r="124">
      <c r="A124" s="1" t="n"/>
      <c r="B124" s="4671" t="n"/>
      <c r="C124" s="282" t="n"/>
      <c r="D124" s="282" t="n"/>
      <c r="E124" s="282" t="n"/>
      <c r="F124" s="282" t="n"/>
      <c r="G124" s="282" t="n"/>
      <c r="H124" s="282" t="n"/>
      <c r="I124" s="282" t="n"/>
      <c r="J124" s="282" t="n"/>
      <c r="K124" s="282" t="n"/>
      <c r="L124" s="282" t="n"/>
      <c r="M124" s="282" t="n"/>
      <c r="N124" s="282" t="n"/>
      <c r="O124" s="282" t="n"/>
      <c r="P124" s="282" t="n"/>
      <c r="Q124" s="282" t="n"/>
      <c r="R124" s="282" t="n"/>
      <c r="S124" s="282" t="n"/>
      <c r="T124" s="282" t="n"/>
      <c r="U124" s="282" t="n"/>
      <c r="V124" s="282" t="n"/>
      <c r="W124" s="282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3" t="n"/>
      <c r="AW124" s="2" t="n"/>
      <c r="AX124" s="267" t="n"/>
      <c r="AY124" s="266" t="n"/>
      <c r="AZ124" s="267" t="n"/>
      <c r="BA124" s="267" t="n"/>
      <c r="BB124" s="296" t="n"/>
      <c r="BC124" s="296" t="n"/>
      <c r="BD124" s="296" t="n"/>
      <c r="BE124" s="296" t="n"/>
      <c r="BF124" s="296" t="n"/>
      <c r="BG124" s="296" t="n"/>
      <c r="BH124" s="787" t="n"/>
      <c r="BI124" s="296" t="n"/>
      <c r="BJ124" s="296" t="n"/>
      <c r="BK124" s="283" t="n"/>
      <c r="BL124" s="283" t="n"/>
      <c r="BM124" s="283" t="n"/>
      <c r="BN124" s="283" t="n"/>
      <c r="BO124" s="1" t="n"/>
      <c r="BP124" s="1" t="n"/>
      <c r="BQ124" s="1" t="n"/>
      <c r="BR124" s="1" t="n"/>
      <c r="BS124" s="1" t="n"/>
      <c r="BT124" s="1" t="n"/>
      <c r="BU124" s="1" t="n"/>
      <c r="BV124" s="1" t="n"/>
      <c r="BW124" s="1" t="n"/>
    </row>
    <row r="125">
      <c r="A125" s="1" t="n"/>
      <c r="B125" s="4671" t="n"/>
      <c r="C125" s="41" t="n"/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1173" t="n"/>
      <c r="W125" s="1173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1173" t="n"/>
      <c r="AO125" s="1173" t="n"/>
      <c r="AP125" s="1173" t="n"/>
      <c r="AQ125" s="1173" t="n"/>
      <c r="AR125" s="1173" t="n"/>
      <c r="AS125" s="1173" t="n"/>
      <c r="AT125" s="1173" t="n"/>
      <c r="AU125" s="1173" t="n"/>
      <c r="AV125" s="1173" t="n"/>
      <c r="AW125" s="1173" t="n"/>
      <c r="AX125" s="267" t="n"/>
      <c r="AY125" s="266" t="n"/>
      <c r="AZ125" s="296" t="n"/>
      <c r="BA125" s="296" t="n"/>
      <c r="BB125" s="296" t="n"/>
      <c r="BC125" s="296" t="n"/>
      <c r="BD125" s="296" t="n"/>
      <c r="BE125" s="296" t="n"/>
      <c r="BF125" s="296" t="n"/>
      <c r="BG125" s="296" t="n"/>
      <c r="BH125" s="787" t="n"/>
      <c r="BI125" s="296" t="n"/>
      <c r="BJ125" s="296" t="n"/>
      <c r="BK125" s="283" t="n"/>
      <c r="BL125" s="283" t="n"/>
      <c r="BM125" s="283" t="n"/>
      <c r="BN125" s="283" t="n"/>
      <c r="BO125" s="1" t="n"/>
      <c r="BP125" s="1" t="n"/>
      <c r="BQ125" s="1" t="n"/>
      <c r="BR125" s="1" t="n"/>
      <c r="BS125" s="1" t="n"/>
      <c r="BT125" s="1" t="n"/>
      <c r="BU125" s="1" t="n"/>
      <c r="BV125" s="1" t="n"/>
      <c r="BW125" s="1" t="n"/>
    </row>
    <row r="126">
      <c r="A126" s="1" t="n"/>
      <c r="B126" s="4671" t="n"/>
      <c r="C126" s="281" t="inlineStr">
        <is>
          <t>Рекомендован к утверждению научно-методическим советом БГТУ</t>
        </is>
      </c>
      <c r="D126" s="41" t="n"/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1173" t="n"/>
      <c r="W126" s="1173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1173" t="n"/>
      <c r="AO126" s="1173" t="n"/>
      <c r="AP126" s="1173" t="n"/>
      <c r="AQ126" s="1173" t="n"/>
      <c r="AR126" s="1173" t="n"/>
      <c r="AS126" s="1173" t="n"/>
      <c r="AT126" s="1173" t="n"/>
      <c r="AU126" s="1173" t="n"/>
      <c r="AV126" s="1173" t="n"/>
      <c r="AW126" s="1173" t="n"/>
      <c r="AX126" s="267" t="n"/>
      <c r="AY126" s="267" t="n"/>
      <c r="AZ126" s="267" t="n"/>
      <c r="BA126" s="267" t="n"/>
      <c r="BB126" s="296" t="n"/>
      <c r="BC126" s="296" t="n"/>
      <c r="BD126" s="296" t="n"/>
      <c r="BE126" s="296" t="n"/>
      <c r="BF126" s="296" t="n"/>
      <c r="BG126" s="296" t="n"/>
      <c r="BH126" s="787" t="n"/>
      <c r="BI126" s="296" t="n"/>
      <c r="BJ126" s="296" t="n"/>
      <c r="BK126" s="283" t="n"/>
      <c r="BL126" s="283" t="n"/>
      <c r="BM126" s="283" t="n"/>
      <c r="BN126" s="283" t="n"/>
      <c r="BO126" s="1" t="n"/>
      <c r="BP126" s="1" t="n"/>
      <c r="BQ126" s="1" t="n"/>
      <c r="BR126" s="1" t="n"/>
      <c r="BS126" s="1" t="n"/>
      <c r="BT126" s="1" t="n"/>
      <c r="BU126" s="1" t="n"/>
      <c r="BV126" s="1" t="n"/>
      <c r="BW126" s="1" t="n"/>
    </row>
    <row r="127">
      <c r="A127" s="1" t="n"/>
      <c r="B127" s="4671" t="n"/>
      <c r="C127" s="282" t="inlineStr">
        <is>
          <t>Протокол № 6 от 28.04.2023</t>
        </is>
      </c>
      <c r="D127" s="41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1173" t="n"/>
      <c r="W127" s="1173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1173" t="n"/>
      <c r="AO127" s="1173" t="n"/>
      <c r="AP127" s="1173" t="n"/>
      <c r="AQ127" s="1173" t="n"/>
      <c r="AR127" s="1173" t="n"/>
      <c r="AS127" s="1173" t="n"/>
      <c r="AT127" s="1173" t="n"/>
      <c r="AU127" s="1173" t="n"/>
      <c r="AV127" s="1173" t="n"/>
      <c r="AW127" s="1173" t="n"/>
      <c r="AX127" s="267" t="n"/>
      <c r="AY127" s="266" t="n"/>
      <c r="AZ127" s="267" t="n"/>
      <c r="BA127" s="267" t="n"/>
      <c r="BB127" s="296" t="n"/>
      <c r="BC127" s="296" t="n"/>
      <c r="BD127" s="296" t="n"/>
      <c r="BE127" s="296" t="n"/>
      <c r="BF127" s="296" t="n"/>
      <c r="BG127" s="296" t="n"/>
      <c r="BH127" s="787" t="n"/>
      <c r="BI127" s="296" t="n"/>
      <c r="BJ127" s="296" t="n"/>
      <c r="BK127" s="283" t="n"/>
      <c r="BL127" s="283" t="n"/>
      <c r="BM127" s="283" t="n"/>
      <c r="BN127" s="283" t="n"/>
      <c r="BO127" s="1" t="n"/>
      <c r="BP127" s="1" t="n"/>
      <c r="BQ127" s="1" t="n"/>
      <c r="BR127" s="1" t="n"/>
      <c r="BS127" s="1" t="n"/>
      <c r="BT127" s="1" t="n"/>
      <c r="BU127" s="1" t="n"/>
      <c r="BV127" s="1" t="n"/>
      <c r="BW127" s="1" t="n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P131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</row>
    <row r="4">
      <c r="A4" s="1702" t="n"/>
      <c r="B4" s="1702" t="n"/>
      <c r="C4" s="1702" t="n"/>
      <c r="D4" s="1702" t="n"/>
      <c r="E4" s="1702" t="n"/>
      <c r="F4" s="1702" t="n"/>
      <c r="G4" s="1702" t="n"/>
      <c r="H4" s="1702" t="n"/>
      <c r="I4" s="1702" t="n"/>
      <c r="J4" s="1702" t="n"/>
      <c r="K4" s="1702" t="n"/>
      <c r="L4" s="1702" t="n"/>
      <c r="M4" s="31" t="n"/>
      <c r="N4" s="31" t="n"/>
      <c r="O4" s="31" t="n"/>
      <c r="P4" s="31" t="n"/>
      <c r="Q4" s="31" t="n"/>
      <c r="R4" s="31" t="n"/>
      <c r="S4" s="31" t="n"/>
      <c r="T4" s="31" t="n"/>
      <c r="U4" s="16" t="n"/>
      <c r="V4" s="31" t="n"/>
      <c r="W4" s="31" t="n"/>
      <c r="X4" s="31" t="n"/>
      <c r="Y4" s="31" t="n"/>
      <c r="Z4" s="1" t="n"/>
      <c r="AA4" s="285" t="n"/>
      <c r="AB4" s="1" t="n"/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1" t="n"/>
    </row>
    <row r="5">
      <c r="A5" s="1702" t="n"/>
      <c r="B5" s="1702" t="n"/>
      <c r="C5" s="1702" t="n"/>
      <c r="D5" s="1" t="n"/>
      <c r="E5" s="2544" t="inlineStr">
        <is>
          <t>УТВЕРЖДЕНО</t>
        </is>
      </c>
      <c r="F5" s="2544" t="n"/>
      <c r="G5" s="2544" t="n"/>
      <c r="H5" s="2544" t="n"/>
      <c r="I5" s="2544" t="n"/>
      <c r="J5" s="2544" t="n"/>
      <c r="K5" s="1857" t="n"/>
      <c r="L5" s="2544" t="n"/>
      <c r="M5" s="4726" t="n"/>
      <c r="N5" s="4726" t="n"/>
      <c r="O5" s="4726" t="n"/>
      <c r="P5" s="1" t="n"/>
      <c r="Q5" s="2352" t="n"/>
      <c r="R5" s="2352" t="n"/>
      <c r="S5" s="2352" t="n"/>
      <c r="T5" s="2352" t="n"/>
      <c r="U5" s="2352" t="n"/>
      <c r="V5" s="2352" t="n"/>
      <c r="W5" s="2352" t="n"/>
      <c r="X5" s="2352" t="n"/>
      <c r="Y5" s="2352" t="n"/>
      <c r="Z5" s="2352" t="n"/>
      <c r="AA5" s="2352" t="inlineStr">
        <is>
          <t xml:space="preserve"> УЧЕБНЫЙ ПЛАН</t>
        </is>
      </c>
      <c r="AB5" s="2352" t="n"/>
      <c r="AC5" s="2352" t="n"/>
      <c r="AD5" s="2352" t="n"/>
      <c r="AE5" s="2352" t="n"/>
      <c r="AF5" s="2352" t="n"/>
      <c r="AG5" s="2352" t="n"/>
      <c r="AH5" s="2352" t="n"/>
      <c r="AI5" s="2352" t="n"/>
      <c r="AJ5" s="2352" t="n"/>
      <c r="AK5" s="2352" t="n"/>
      <c r="AL5" s="2352" t="n"/>
      <c r="AM5" s="2352" t="n"/>
      <c r="AN5" s="2352" t="n"/>
      <c r="AO5" s="2352" t="n"/>
      <c r="AP5" s="2352" t="n"/>
      <c r="AQ5" s="2352" t="n"/>
      <c r="AR5" s="2352" t="n"/>
      <c r="AS5" s="2352" t="n"/>
      <c r="AT5" s="2352" t="n"/>
      <c r="AU5" s="2352" t="n"/>
      <c r="AV5" s="2352" t="n"/>
      <c r="AW5" s="99" t="n"/>
      <c r="AX5" s="1" t="n"/>
      <c r="AY5" s="2359" t="inlineStr">
        <is>
          <t>Степень: Магистр</t>
        </is>
      </c>
      <c r="AZ5" s="4726" t="n"/>
      <c r="BA5" s="4726" t="n"/>
      <c r="BB5" s="4726" t="n"/>
      <c r="BC5" s="4727" t="n"/>
      <c r="BD5" s="4726" t="n"/>
      <c r="BE5" s="4726" t="n"/>
      <c r="BF5" s="4727" t="n"/>
      <c r="BG5" s="4726" t="n"/>
      <c r="BH5" s="4726" t="n"/>
      <c r="BI5" s="4726" t="n"/>
      <c r="BJ5" s="4726" t="n"/>
      <c r="BK5" s="4726" t="n"/>
      <c r="BL5" s="4726" t="n"/>
      <c r="BM5" s="1" t="n"/>
      <c r="BN5" s="1" t="n"/>
      <c r="BO5" s="254" t="n"/>
      <c r="BP5" s="1" t="n"/>
    </row>
    <row r="6">
      <c r="A6" s="1702" t="n"/>
      <c r="B6" s="1702" t="n"/>
      <c r="C6" s="1702" t="n"/>
      <c r="D6" s="1" t="n"/>
      <c r="E6" s="2544" t="inlineStr">
        <is>
          <t>Ректором БГТУ</t>
        </is>
      </c>
      <c r="F6" s="4728" t="n"/>
      <c r="G6" s="4728" t="n"/>
      <c r="H6" s="4728" t="n"/>
      <c r="I6" s="4728" t="n"/>
      <c r="J6" s="2544" t="n"/>
      <c r="K6" s="2544" t="n"/>
      <c r="L6" s="2544" t="n"/>
      <c r="M6" s="2544" t="n"/>
      <c r="N6" s="2544" t="n"/>
      <c r="O6" s="2544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1" t="n"/>
      <c r="AY6" s="2542" t="n"/>
      <c r="AZ6" s="2542" t="n"/>
      <c r="BA6" s="2542" t="n"/>
      <c r="BB6" s="2542" t="n"/>
      <c r="BC6" s="4727" t="n"/>
      <c r="BD6" s="2542" t="n"/>
      <c r="BE6" s="2542" t="n"/>
      <c r="BF6" s="4727" t="n"/>
      <c r="BG6" s="2542" t="n"/>
      <c r="BH6" s="2542" t="n"/>
      <c r="BI6" s="2542" t="n"/>
      <c r="BJ6" s="2542" t="n"/>
      <c r="BK6" s="2542" t="n"/>
      <c r="BL6" s="2542" t="n"/>
      <c r="BM6" s="1" t="n"/>
      <c r="BN6" s="1" t="n"/>
      <c r="BO6" s="8" t="n"/>
      <c r="BP6" s="1" t="n"/>
    </row>
    <row r="7">
      <c r="A7" s="1702" t="n"/>
      <c r="B7" s="1702" t="n"/>
      <c r="C7" s="1702" t="n"/>
      <c r="D7" s="1" t="n"/>
      <c r="E7" s="2544" t="inlineStr">
        <is>
          <t>И.В.Войтовым</t>
        </is>
      </c>
      <c r="F7" s="2544" t="n"/>
      <c r="G7" s="2544" t="n"/>
      <c r="H7" s="2544" t="n"/>
      <c r="I7" s="2544" t="n"/>
      <c r="J7" s="2544" t="n"/>
      <c r="K7" s="2544" t="n"/>
      <c r="L7" s="2544" t="n"/>
      <c r="M7" s="2544" t="n"/>
      <c r="N7" s="2544" t="n"/>
      <c r="O7" s="2544" t="n"/>
      <c r="P7" s="31" t="n"/>
      <c r="Q7" s="31" t="n"/>
      <c r="R7" s="7" t="n"/>
      <c r="S7" s="1157" t="inlineStr">
        <is>
          <t>Специальность:</t>
        </is>
      </c>
      <c r="T7" s="4729" t="n"/>
      <c r="U7" s="4730" t="n"/>
      <c r="V7" s="536" t="n"/>
      <c r="W7" s="4730" t="n"/>
      <c r="X7" s="536" t="n"/>
      <c r="Y7" s="1157" t="n"/>
      <c r="Z7" s="20" t="inlineStr">
        <is>
          <t>7-06-0821-02 Ландшафтное благоустройство территорий</t>
        </is>
      </c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543" t="inlineStr">
        <is>
          <t>Срок обучения: 1,5 года</t>
        </is>
      </c>
      <c r="AZ7" s="2442" t="n"/>
      <c r="BA7" s="1575" t="n"/>
      <c r="BB7" s="1575" t="n"/>
      <c r="BC7" s="2359" t="n"/>
      <c r="BD7" s="1575" t="n"/>
      <c r="BE7" s="4727" t="n"/>
      <c r="BF7" s="4727" t="n"/>
      <c r="BG7" s="1575" t="n"/>
      <c r="BH7" s="4727" t="n"/>
      <c r="BI7" s="1575" t="n"/>
      <c r="BJ7" s="1575" t="n"/>
      <c r="BK7" s="1575" t="n"/>
      <c r="BL7" s="1575" t="n"/>
      <c r="BM7" s="1" t="n"/>
      <c r="BN7" s="1" t="n"/>
      <c r="BO7" s="275" t="n"/>
      <c r="BP7" s="1" t="n"/>
    </row>
    <row r="8">
      <c r="A8" s="1702" t="n"/>
      <c r="B8" s="1702" t="n"/>
      <c r="C8" s="1702" t="n"/>
      <c r="D8" s="1" t="n"/>
      <c r="E8" s="2544" t="inlineStr">
        <is>
          <t>03.05.2023</t>
        </is>
      </c>
      <c r="F8" s="2544" t="n"/>
      <c r="G8" s="2544" t="n"/>
      <c r="H8" s="2544" t="n"/>
      <c r="I8" s="2544" t="n"/>
      <c r="J8" s="2544" t="n"/>
      <c r="K8" s="1857" t="n"/>
      <c r="L8" s="2544" t="n"/>
      <c r="M8" s="2544" t="n"/>
      <c r="N8" s="2544" t="n"/>
      <c r="O8" s="2544" t="n"/>
      <c r="P8" s="31" t="n"/>
      <c r="Q8" s="31" t="n"/>
      <c r="R8" s="786" t="n"/>
      <c r="S8" s="1570" t="n"/>
      <c r="T8" s="1570" t="n"/>
      <c r="U8" s="1570" t="n"/>
      <c r="V8" s="1570" t="n"/>
      <c r="W8" s="1570" t="n"/>
      <c r="X8" s="1570" t="n"/>
      <c r="Y8" s="1180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275" t="n"/>
      <c r="AX8" s="1" t="n"/>
      <c r="AY8" s="2543" t="n"/>
      <c r="AZ8" s="1575" t="n"/>
      <c r="BA8" s="1575" t="n"/>
      <c r="BB8" s="1575" t="n"/>
      <c r="BC8" s="523" t="n"/>
      <c r="BD8" s="1575" t="n"/>
      <c r="BE8" s="523" t="n"/>
      <c r="BF8" s="523" t="n"/>
      <c r="BG8" s="1575" t="n"/>
      <c r="BH8" s="523" t="n"/>
      <c r="BI8" s="1575" t="n"/>
      <c r="BJ8" s="1575" t="n"/>
      <c r="BK8" s="1575" t="n"/>
      <c r="BL8" s="1575" t="n"/>
      <c r="BM8" s="1" t="n"/>
      <c r="BN8" s="1" t="n"/>
      <c r="BO8" s="275" t="n"/>
      <c r="BP8" s="1" t="n"/>
    </row>
    <row r="9">
      <c r="A9" s="1702" t="n"/>
      <c r="B9" s="1702" t="n"/>
      <c r="C9" s="1702" t="n"/>
      <c r="D9" s="1" t="n"/>
      <c r="E9" s="1857" t="inlineStr">
        <is>
          <t>Регистрационный № 06-08-051/уч.</t>
        </is>
      </c>
      <c r="F9" s="2544" t="n"/>
      <c r="G9" s="2544" t="n"/>
      <c r="H9" s="2544" t="n"/>
      <c r="I9" s="2544" t="n"/>
      <c r="J9" s="2544" t="n"/>
      <c r="K9" s="1857" t="n"/>
      <c r="L9" s="2544" t="n"/>
      <c r="M9" s="2544" t="n"/>
      <c r="N9" s="2544" t="n"/>
      <c r="O9" s="2544" t="n"/>
      <c r="P9" s="31" t="n"/>
      <c r="Q9" s="31" t="n"/>
      <c r="R9" s="785" t="n"/>
      <c r="S9" s="785" t="n"/>
      <c r="T9" s="785" t="n"/>
      <c r="U9" s="785" t="n"/>
      <c r="V9" s="785" t="n"/>
      <c r="W9" s="785" t="n"/>
      <c r="X9" s="785" t="n"/>
      <c r="Y9" s="275" t="n"/>
      <c r="Z9" s="275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1" t="n"/>
      <c r="AY9" s="91" t="inlineStr">
        <is>
          <t xml:space="preserve">Форма получения образования: </t>
        </is>
      </c>
      <c r="AZ9" s="1575" t="n"/>
      <c r="BA9" s="1575" t="n"/>
      <c r="BB9" s="1575" t="n"/>
      <c r="BC9" s="523" t="n"/>
      <c r="BD9" s="1575" t="n"/>
      <c r="BE9" s="523" t="n"/>
      <c r="BF9" s="523" t="n"/>
      <c r="BG9" s="1575" t="n"/>
      <c r="BH9" s="2359" t="n"/>
      <c r="BI9" s="523" t="n"/>
      <c r="BJ9" s="1575" t="n"/>
      <c r="BK9" s="1857" t="n"/>
      <c r="BL9" s="1857" t="n"/>
      <c r="BM9" s="1" t="n"/>
      <c r="BN9" s="1" t="n"/>
      <c r="BO9" s="267" t="n"/>
      <c r="BP9" s="1" t="n"/>
    </row>
    <row r="10">
      <c r="A10" s="244" t="n"/>
      <c r="B10" s="1702" t="n"/>
      <c r="C10" s="1702" t="n"/>
      <c r="D10" s="1702" t="n"/>
      <c r="E10" s="1702" t="n"/>
      <c r="F10" s="1702" t="n"/>
      <c r="G10" s="1702" t="n"/>
      <c r="H10" s="1702" t="n"/>
      <c r="I10" s="1702" t="n"/>
      <c r="J10" s="1702" t="n"/>
      <c r="K10" s="1702" t="n"/>
      <c r="L10" s="1702" t="n"/>
      <c r="M10" s="31" t="n"/>
      <c r="N10" s="31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16" t="n"/>
      <c r="AG10" s="31" t="n"/>
      <c r="AH10" s="295" t="n"/>
      <c r="AI10" s="295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1" t="n"/>
      <c r="AY10" s="90" t="inlineStr">
        <is>
          <t>очная (дневная)</t>
        </is>
      </c>
      <c r="AZ10" s="2544" t="n"/>
      <c r="BA10" s="2544" t="n"/>
      <c r="BB10" s="2544" t="n"/>
      <c r="BC10" s="523" t="n"/>
      <c r="BD10" s="2544" t="n"/>
      <c r="BE10" s="2544" t="n"/>
      <c r="BF10" s="2544" t="n"/>
      <c r="BG10" s="2544" t="n"/>
      <c r="BH10" s="2544" t="n"/>
      <c r="BI10" s="2544" t="n"/>
      <c r="BJ10" s="2544" t="n"/>
      <c r="BK10" s="2544" t="n"/>
      <c r="BL10" s="2544" t="n"/>
      <c r="BM10" s="1" t="n"/>
      <c r="BN10" s="1" t="n"/>
      <c r="BO10" s="2445" t="n"/>
      <c r="BP10" s="1" t="n"/>
    </row>
    <row r="11">
      <c r="A11" s="224" t="n"/>
      <c r="B11" s="299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6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46" t="inlineStr">
        <is>
          <t>II. Сводные данные по бюджету времени (в неделях)</t>
        </is>
      </c>
      <c r="BI12" s="46" t="n"/>
      <c r="BJ12" s="46" t="n"/>
      <c r="BK12" s="46" t="n"/>
      <c r="BL12" s="46" t="n"/>
      <c r="BM12" s="46" t="n"/>
      <c r="BN12" s="46" t="n"/>
      <c r="BO12" s="46" t="n"/>
      <c r="BP12" s="1" t="n"/>
    </row>
    <row r="13">
      <c r="A13" s="2446" t="inlineStr">
        <is>
          <t>КУРСЫ</t>
        </is>
      </c>
      <c r="B13" s="4731" t="inlineStr">
        <is>
          <t>сентябрь</t>
        </is>
      </c>
      <c r="C13" s="50" t="n"/>
      <c r="D13" s="50" t="n"/>
      <c r="E13" s="2838" t="n"/>
      <c r="F13" s="4732" t="n"/>
      <c r="G13" s="4733" t="inlineStr">
        <is>
          <t>октябрь</t>
        </is>
      </c>
      <c r="H13" s="50" t="n"/>
      <c r="I13" s="50" t="n"/>
      <c r="J13" s="4734" t="n"/>
      <c r="K13" s="4735" t="inlineStr">
        <is>
          <t>ноябрь</t>
        </is>
      </c>
      <c r="L13" s="50" t="n"/>
      <c r="M13" s="50" t="n"/>
      <c r="N13" s="2838" t="n"/>
      <c r="O13" s="4735" t="inlineStr">
        <is>
          <t>декабрь</t>
        </is>
      </c>
      <c r="P13" s="50" t="n"/>
      <c r="Q13" s="50" t="n"/>
      <c r="R13" s="2838" t="n"/>
      <c r="S13" s="4736" t="n"/>
      <c r="T13" s="4735" t="inlineStr">
        <is>
          <t>январь</t>
        </is>
      </c>
      <c r="U13" s="50" t="n"/>
      <c r="V13" s="2838" t="n"/>
      <c r="W13" s="4737" t="n"/>
      <c r="X13" s="4735" t="inlineStr">
        <is>
          <t>февраль</t>
        </is>
      </c>
      <c r="Y13" s="50" t="n"/>
      <c r="Z13" s="2838" t="n"/>
      <c r="AA13" s="4737" t="n"/>
      <c r="AB13" s="4735" t="inlineStr">
        <is>
          <t>март</t>
        </is>
      </c>
      <c r="AC13" s="50" t="n"/>
      <c r="AD13" s="50" t="n"/>
      <c r="AE13" s="2838" t="n"/>
      <c r="AF13" s="4737" t="n"/>
      <c r="AG13" s="4735" t="inlineStr">
        <is>
          <t>апрель</t>
        </is>
      </c>
      <c r="AH13" s="50" t="n"/>
      <c r="AI13" s="2838" t="n"/>
      <c r="AJ13" s="4737" t="n"/>
      <c r="AK13" s="4735" t="inlineStr">
        <is>
          <t>май</t>
        </is>
      </c>
      <c r="AL13" s="50" t="n"/>
      <c r="AM13" s="50" t="n"/>
      <c r="AN13" s="2838" t="n"/>
      <c r="AO13" s="4735" t="inlineStr">
        <is>
          <t>июнь</t>
        </is>
      </c>
      <c r="AP13" s="50" t="n"/>
      <c r="AQ13" s="50" t="n"/>
      <c r="AR13" s="2838" t="n"/>
      <c r="AS13" s="4738" t="n"/>
      <c r="AT13" s="4735" t="inlineStr">
        <is>
          <t>июль</t>
        </is>
      </c>
      <c r="AU13" s="50" t="n"/>
      <c r="AV13" s="2838" t="n"/>
      <c r="AW13" s="4736" t="n"/>
      <c r="AX13" s="4739" t="inlineStr">
        <is>
          <t>август</t>
        </is>
      </c>
      <c r="AY13" s="50" t="n"/>
      <c r="AZ13" s="50" t="n"/>
      <c r="BA13" s="55" t="n"/>
      <c r="BB13" s="696" t="inlineStr">
        <is>
          <t>Теоретическое обучение</t>
        </is>
      </c>
      <c r="BC13" s="53" t="n"/>
      <c r="BD13" s="699" t="inlineStr">
        <is>
          <t>Экзаменационные сессии</t>
        </is>
      </c>
      <c r="BE13" s="695" t="n"/>
      <c r="BF13" s="699" t="inlineStr">
        <is>
          <t>Производственные практики</t>
        </is>
      </c>
      <c r="BG13" s="695" t="n"/>
      <c r="BH13" s="699" t="inlineStr">
        <is>
          <t>Магистерская диссертация</t>
        </is>
      </c>
      <c r="BI13" s="695" t="n"/>
      <c r="BJ13" s="699" t="inlineStr">
        <is>
          <t>Итоговая аттестация</t>
        </is>
      </c>
      <c r="BK13" s="695" t="n"/>
      <c r="BL13" s="699" t="inlineStr">
        <is>
          <t>Каникулы</t>
        </is>
      </c>
      <c r="BM13" s="695" t="n"/>
      <c r="BN13" s="700" t="inlineStr">
        <is>
          <t>Всего</t>
        </is>
      </c>
      <c r="BO13" s="695" t="n"/>
      <c r="BP13" s="1" t="n"/>
    </row>
    <row r="14">
      <c r="A14" s="307" t="n"/>
      <c r="B14" s="3981" t="n">
        <v>1</v>
      </c>
      <c r="C14" s="3982" t="n">
        <v>8</v>
      </c>
      <c r="D14" s="3982" t="n">
        <v>15</v>
      </c>
      <c r="E14" s="3982" t="n">
        <v>22</v>
      </c>
      <c r="F14" s="3983" t="n">
        <v>29</v>
      </c>
      <c r="G14" s="3982" t="n">
        <v>6</v>
      </c>
      <c r="H14" s="3982" t="n">
        <v>13</v>
      </c>
      <c r="I14" s="3982" t="n">
        <v>20</v>
      </c>
      <c r="J14" s="3984" t="n">
        <v>27</v>
      </c>
      <c r="K14" s="3982" t="n">
        <v>3</v>
      </c>
      <c r="L14" s="3982" t="n">
        <v>10</v>
      </c>
      <c r="M14" s="3982" t="n">
        <v>17</v>
      </c>
      <c r="N14" s="3982" t="n">
        <v>24</v>
      </c>
      <c r="O14" s="3982" t="n">
        <v>1</v>
      </c>
      <c r="P14" s="3982" t="n">
        <v>8</v>
      </c>
      <c r="Q14" s="3982" t="n">
        <v>15</v>
      </c>
      <c r="R14" s="3982" t="n">
        <v>22</v>
      </c>
      <c r="S14" s="3984" t="n">
        <v>29</v>
      </c>
      <c r="T14" s="3982" t="n">
        <v>5</v>
      </c>
      <c r="U14" s="3982" t="n">
        <v>12</v>
      </c>
      <c r="V14" s="3982" t="n">
        <v>19</v>
      </c>
      <c r="W14" s="3983" t="n">
        <v>26</v>
      </c>
      <c r="X14" s="3982" t="n">
        <v>2</v>
      </c>
      <c r="Y14" s="3982" t="n">
        <v>9</v>
      </c>
      <c r="Z14" s="3982" t="n">
        <v>16</v>
      </c>
      <c r="AA14" s="3983" t="n">
        <v>23</v>
      </c>
      <c r="AB14" s="3982" t="n">
        <v>2</v>
      </c>
      <c r="AC14" s="3982" t="n">
        <v>9</v>
      </c>
      <c r="AD14" s="3982" t="n">
        <v>16</v>
      </c>
      <c r="AE14" s="3982" t="n">
        <v>23</v>
      </c>
      <c r="AF14" s="3983" t="n">
        <v>30</v>
      </c>
      <c r="AG14" s="3982" t="n">
        <v>6</v>
      </c>
      <c r="AH14" s="3982" t="n">
        <v>13</v>
      </c>
      <c r="AI14" s="3982" t="n">
        <v>20</v>
      </c>
      <c r="AJ14" s="3983" t="n">
        <v>27</v>
      </c>
      <c r="AK14" s="3982" t="n">
        <v>4</v>
      </c>
      <c r="AL14" s="3982" t="n">
        <v>11</v>
      </c>
      <c r="AM14" s="3982" t="n">
        <v>18</v>
      </c>
      <c r="AN14" s="3982" t="n">
        <v>25</v>
      </c>
      <c r="AO14" s="3982" t="n">
        <v>1</v>
      </c>
      <c r="AP14" s="3982" t="n">
        <v>8</v>
      </c>
      <c r="AQ14" s="3982" t="n">
        <v>15</v>
      </c>
      <c r="AR14" s="3982" t="n">
        <v>22</v>
      </c>
      <c r="AS14" s="3984" t="n">
        <v>29</v>
      </c>
      <c r="AT14" s="3982" t="n">
        <v>6</v>
      </c>
      <c r="AU14" s="3982" t="n">
        <v>13</v>
      </c>
      <c r="AV14" s="3982" t="n">
        <v>20</v>
      </c>
      <c r="AW14" s="3984" t="n">
        <v>27</v>
      </c>
      <c r="AX14" s="3986" t="n">
        <v>3</v>
      </c>
      <c r="AY14" s="3986" t="n">
        <v>10</v>
      </c>
      <c r="AZ14" s="3986" t="n">
        <v>17</v>
      </c>
      <c r="BA14" s="3987" t="n">
        <v>24</v>
      </c>
      <c r="BB14" s="112" t="n"/>
      <c r="BC14" s="115" t="n"/>
      <c r="BD14" s="561" t="n"/>
      <c r="BE14" s="701" t="n"/>
      <c r="BF14" s="561" t="n"/>
      <c r="BG14" s="701" t="n"/>
      <c r="BH14" s="561" t="n"/>
      <c r="BI14" s="701" t="n"/>
      <c r="BJ14" s="561" t="n"/>
      <c r="BK14" s="701" t="n"/>
      <c r="BL14" s="561" t="n"/>
      <c r="BM14" s="701" t="n"/>
      <c r="BN14" s="561" t="n"/>
      <c r="BO14" s="701" t="n"/>
      <c r="BP14" s="1" t="n"/>
    </row>
    <row r="15">
      <c r="A15" s="307" t="n"/>
      <c r="B15" s="3988" t="n">
        <v>7</v>
      </c>
      <c r="C15" s="3989" t="n">
        <v>14</v>
      </c>
      <c r="D15" s="3989" t="n">
        <v>21</v>
      </c>
      <c r="E15" s="3989" t="n">
        <v>28</v>
      </c>
      <c r="F15" s="3989" t="n">
        <v>5</v>
      </c>
      <c r="G15" s="3989" t="n">
        <v>12</v>
      </c>
      <c r="H15" s="3989" t="n">
        <v>19</v>
      </c>
      <c r="I15" s="3989" t="n">
        <v>26</v>
      </c>
      <c r="J15" s="3989" t="n">
        <v>2</v>
      </c>
      <c r="K15" s="3989" t="n">
        <v>9</v>
      </c>
      <c r="L15" s="3989" t="n">
        <v>16</v>
      </c>
      <c r="M15" s="3989" t="n">
        <v>23</v>
      </c>
      <c r="N15" s="3989" t="n">
        <v>30</v>
      </c>
      <c r="O15" s="3989" t="n">
        <v>7</v>
      </c>
      <c r="P15" s="3989" t="n">
        <v>14</v>
      </c>
      <c r="Q15" s="3989" t="n">
        <v>21</v>
      </c>
      <c r="R15" s="3989" t="n">
        <v>28</v>
      </c>
      <c r="S15" s="3989" t="n">
        <v>4</v>
      </c>
      <c r="T15" s="3989" t="n">
        <v>11</v>
      </c>
      <c r="U15" s="3989" t="n">
        <v>18</v>
      </c>
      <c r="V15" s="3989" t="n">
        <v>25</v>
      </c>
      <c r="W15" s="3989" t="n">
        <v>1</v>
      </c>
      <c r="X15" s="3989" t="n">
        <v>8</v>
      </c>
      <c r="Y15" s="3989" t="n">
        <v>15</v>
      </c>
      <c r="Z15" s="3989" t="n">
        <v>22</v>
      </c>
      <c r="AA15" s="3989" t="n">
        <v>1</v>
      </c>
      <c r="AB15" s="3989" t="n">
        <v>8</v>
      </c>
      <c r="AC15" s="3989" t="n">
        <v>15</v>
      </c>
      <c r="AD15" s="3989" t="n">
        <v>22</v>
      </c>
      <c r="AE15" s="3989" t="n">
        <v>29</v>
      </c>
      <c r="AF15" s="3989" t="n">
        <v>5</v>
      </c>
      <c r="AG15" s="3989" t="n">
        <v>12</v>
      </c>
      <c r="AH15" s="3989" t="n">
        <v>19</v>
      </c>
      <c r="AI15" s="3989" t="n">
        <v>26</v>
      </c>
      <c r="AJ15" s="3989" t="n">
        <v>3</v>
      </c>
      <c r="AK15" s="3989" t="n">
        <v>10</v>
      </c>
      <c r="AL15" s="3989" t="n">
        <v>17</v>
      </c>
      <c r="AM15" s="3989" t="n">
        <v>24</v>
      </c>
      <c r="AN15" s="3989" t="n">
        <v>31</v>
      </c>
      <c r="AO15" s="3989" t="n">
        <v>7</v>
      </c>
      <c r="AP15" s="3989" t="n">
        <v>14</v>
      </c>
      <c r="AQ15" s="3989" t="n">
        <v>21</v>
      </c>
      <c r="AR15" s="3989" t="n">
        <v>28</v>
      </c>
      <c r="AS15" s="3989" t="n">
        <v>5</v>
      </c>
      <c r="AT15" s="3989" t="n">
        <v>12</v>
      </c>
      <c r="AU15" s="3989" t="n">
        <v>19</v>
      </c>
      <c r="AV15" s="3989" t="n">
        <v>26</v>
      </c>
      <c r="AW15" s="3989" t="n">
        <v>2</v>
      </c>
      <c r="AX15" s="3983" t="n">
        <v>9</v>
      </c>
      <c r="AY15" s="3983" t="n">
        <v>16</v>
      </c>
      <c r="AZ15" s="3983" t="n">
        <v>23</v>
      </c>
      <c r="BA15" s="3991" t="n">
        <v>31</v>
      </c>
      <c r="BB15" s="112" t="n"/>
      <c r="BC15" s="115" t="n"/>
      <c r="BD15" s="561" t="n"/>
      <c r="BE15" s="701" t="n"/>
      <c r="BF15" s="561" t="n"/>
      <c r="BG15" s="701" t="n"/>
      <c r="BH15" s="561" t="n"/>
      <c r="BI15" s="701" t="n"/>
      <c r="BJ15" s="561" t="n"/>
      <c r="BK15" s="701" t="n"/>
      <c r="BL15" s="561" t="n"/>
      <c r="BM15" s="701" t="n"/>
      <c r="BN15" s="561" t="n"/>
      <c r="BO15" s="701" t="n"/>
      <c r="BP15" s="1" t="n"/>
    </row>
    <row r="16">
      <c r="A16" s="320" t="n"/>
      <c r="B16" s="3993" t="n">
        <v>1</v>
      </c>
      <c r="C16" s="3993" t="n">
        <v>2</v>
      </c>
      <c r="D16" s="3993" t="n">
        <v>3</v>
      </c>
      <c r="E16" s="3993" t="n">
        <v>4</v>
      </c>
      <c r="F16" s="3993" t="n">
        <v>5</v>
      </c>
      <c r="G16" s="3993" t="n">
        <v>6</v>
      </c>
      <c r="H16" s="3993" t="n">
        <v>7</v>
      </c>
      <c r="I16" s="3993" t="n">
        <v>8</v>
      </c>
      <c r="J16" s="3993" t="n">
        <v>9</v>
      </c>
      <c r="K16" s="3993" t="n">
        <v>10</v>
      </c>
      <c r="L16" s="3993" t="n">
        <v>11</v>
      </c>
      <c r="M16" s="3993" t="n">
        <v>12</v>
      </c>
      <c r="N16" s="3993" t="n">
        <v>13</v>
      </c>
      <c r="O16" s="3993" t="n">
        <v>14</v>
      </c>
      <c r="P16" s="3993" t="n">
        <v>15</v>
      </c>
      <c r="Q16" s="3993" t="n">
        <v>16</v>
      </c>
      <c r="R16" s="3993" t="n">
        <v>17</v>
      </c>
      <c r="S16" s="3993" t="n">
        <v>18</v>
      </c>
      <c r="T16" s="3993" t="n">
        <v>19</v>
      </c>
      <c r="U16" s="3993" t="n">
        <v>20</v>
      </c>
      <c r="V16" s="3993" t="n">
        <v>21</v>
      </c>
      <c r="W16" s="3993" t="n">
        <v>22</v>
      </c>
      <c r="X16" s="3993" t="n">
        <v>23</v>
      </c>
      <c r="Y16" s="3993" t="n">
        <v>24</v>
      </c>
      <c r="Z16" s="3993" t="n">
        <v>25</v>
      </c>
      <c r="AA16" s="3993" t="n">
        <v>26</v>
      </c>
      <c r="AB16" s="3993" t="n">
        <v>27</v>
      </c>
      <c r="AC16" s="3993" t="n">
        <v>28</v>
      </c>
      <c r="AD16" s="3993" t="n">
        <v>29</v>
      </c>
      <c r="AE16" s="3993" t="n">
        <v>30</v>
      </c>
      <c r="AF16" s="3993" t="n">
        <v>31</v>
      </c>
      <c r="AG16" s="3993" t="n">
        <v>32</v>
      </c>
      <c r="AH16" s="3993" t="n">
        <v>33</v>
      </c>
      <c r="AI16" s="3993" t="n">
        <v>34</v>
      </c>
      <c r="AJ16" s="3993" t="n">
        <v>35</v>
      </c>
      <c r="AK16" s="3993" t="n">
        <v>36</v>
      </c>
      <c r="AL16" s="3993" t="n">
        <v>37</v>
      </c>
      <c r="AM16" s="3993" t="n">
        <v>38</v>
      </c>
      <c r="AN16" s="3993" t="n">
        <v>39</v>
      </c>
      <c r="AO16" s="3993" t="n">
        <v>40</v>
      </c>
      <c r="AP16" s="3993" t="n">
        <v>41</v>
      </c>
      <c r="AQ16" s="3993" t="n">
        <v>42</v>
      </c>
      <c r="AR16" s="3993" t="n">
        <v>43</v>
      </c>
      <c r="AS16" s="3993" t="n">
        <v>44</v>
      </c>
      <c r="AT16" s="3993" t="n">
        <v>45</v>
      </c>
      <c r="AU16" s="3993" t="n">
        <v>46</v>
      </c>
      <c r="AV16" s="3993" t="n">
        <v>47</v>
      </c>
      <c r="AW16" s="3993" t="n">
        <v>48</v>
      </c>
      <c r="AX16" s="3993" t="n">
        <v>49</v>
      </c>
      <c r="AY16" s="3993" t="n">
        <v>50</v>
      </c>
      <c r="AZ16" s="3993" t="n">
        <v>51</v>
      </c>
      <c r="BA16" s="3996" t="n">
        <v>52</v>
      </c>
      <c r="BB16" s="606" t="n"/>
      <c r="BC16" s="609" t="n"/>
      <c r="BD16" s="608" t="n"/>
      <c r="BE16" s="603" t="n"/>
      <c r="BF16" s="608" t="n"/>
      <c r="BG16" s="603" t="n"/>
      <c r="BH16" s="608" t="n"/>
      <c r="BI16" s="603" t="n"/>
      <c r="BJ16" s="608" t="n"/>
      <c r="BK16" s="603" t="n"/>
      <c r="BL16" s="608" t="n"/>
      <c r="BM16" s="603" t="n"/>
      <c r="BN16" s="608" t="n"/>
      <c r="BO16" s="603" t="n"/>
      <c r="BP16" s="1" t="n"/>
    </row>
    <row r="17">
      <c r="A17" s="1407" t="inlineStr">
        <is>
          <t>I</t>
        </is>
      </c>
      <c r="B17" s="4740" t="n"/>
      <c r="C17" s="4741" t="n"/>
      <c r="D17" s="4741" t="n"/>
      <c r="E17" s="4741" t="n"/>
      <c r="F17" s="4741" t="n"/>
      <c r="G17" s="4741" t="n"/>
      <c r="H17" s="4741" t="n"/>
      <c r="I17" s="4741" t="n"/>
      <c r="J17" s="4741" t="n"/>
      <c r="K17" s="4741" t="n"/>
      <c r="L17" s="4741" t="n"/>
      <c r="M17" s="4741" t="n"/>
      <c r="N17" s="4741" t="n"/>
      <c r="O17" s="4741" t="n"/>
      <c r="P17" s="4741" t="n"/>
      <c r="Q17" s="4741" t="n"/>
      <c r="R17" s="4741" t="n"/>
      <c r="S17" s="4741" t="n"/>
      <c r="T17" s="4742" t="inlineStr">
        <is>
          <t>:</t>
        </is>
      </c>
      <c r="U17" s="4742" t="inlineStr">
        <is>
          <t>:</t>
        </is>
      </c>
      <c r="V17" s="4742" t="inlineStr">
        <is>
          <t>:</t>
        </is>
      </c>
      <c r="W17" s="4742" t="inlineStr">
        <is>
          <t>=</t>
        </is>
      </c>
      <c r="X17" s="4742" t="inlineStr">
        <is>
          <t>=</t>
        </is>
      </c>
      <c r="Y17" s="4743" t="n"/>
      <c r="Z17" s="4744" t="n"/>
      <c r="AA17" s="4743" t="n"/>
      <c r="AB17" s="4743" t="n"/>
      <c r="AC17" s="4743" t="n"/>
      <c r="AD17" s="4743" t="n"/>
      <c r="AE17" s="4743" t="n"/>
      <c r="AF17" s="4743" t="n"/>
      <c r="AG17" s="4743" t="n"/>
      <c r="AH17" s="4743" t="n"/>
      <c r="AI17" s="4743" t="n"/>
      <c r="AJ17" s="4743" t="n"/>
      <c r="AK17" s="4743" t="n"/>
      <c r="AL17" s="4743" t="n"/>
      <c r="AM17" s="4743" t="n"/>
      <c r="AN17" s="4742" t="n"/>
      <c r="AO17" s="4742" t="inlineStr">
        <is>
          <t>:</t>
        </is>
      </c>
      <c r="AP17" s="4742" t="inlineStr">
        <is>
          <t>:</t>
        </is>
      </c>
      <c r="AQ17" s="4742" t="inlineStr">
        <is>
          <t>:</t>
        </is>
      </c>
      <c r="AR17" s="4742" t="inlineStr">
        <is>
          <t>Х</t>
        </is>
      </c>
      <c r="AS17" s="4742" t="inlineStr">
        <is>
          <t>Х</t>
        </is>
      </c>
      <c r="AT17" s="4742" t="inlineStr">
        <is>
          <t>Х</t>
        </is>
      </c>
      <c r="AU17" s="4742" t="inlineStr">
        <is>
          <t>Х</t>
        </is>
      </c>
      <c r="AV17" s="4742" t="inlineStr">
        <is>
          <t>=</t>
        </is>
      </c>
      <c r="AW17" s="4742" t="inlineStr">
        <is>
          <t>=</t>
        </is>
      </c>
      <c r="AX17" s="4742" t="inlineStr">
        <is>
          <t>=</t>
        </is>
      </c>
      <c r="AY17" s="4742" t="inlineStr">
        <is>
          <t>=</t>
        </is>
      </c>
      <c r="AZ17" s="4742" t="inlineStr">
        <is>
          <t>=</t>
        </is>
      </c>
      <c r="BA17" s="4745" t="inlineStr">
        <is>
          <t>=</t>
        </is>
      </c>
      <c r="BB17" s="4746">
        <f>BN17-SUM(BD17:BM17)</f>
        <v/>
      </c>
      <c r="BC17" s="1998" t="n"/>
      <c r="BD17" s="4747">
        <f>COUNTIF(B17:BA17,":")</f>
        <v/>
      </c>
      <c r="BE17" s="695" t="n"/>
      <c r="BF17" s="4748">
        <f>COUNTIF(B17:BA17,"Х")</f>
        <v/>
      </c>
      <c r="BG17" s="1998" t="n"/>
      <c r="BH17" s="4748" t="n">
        <v>0</v>
      </c>
      <c r="BI17" s="1998" t="n"/>
      <c r="BJ17" s="4748" t="n">
        <v>0</v>
      </c>
      <c r="BK17" s="1998" t="n"/>
      <c r="BL17" s="4748" t="n">
        <v>8</v>
      </c>
      <c r="BM17" s="1998" t="n"/>
      <c r="BN17" s="4748" t="n">
        <v>52</v>
      </c>
      <c r="BO17" s="1998" t="n"/>
      <c r="BP17" s="1" t="n"/>
    </row>
    <row r="18">
      <c r="A18" s="4749" t="inlineStr">
        <is>
          <t>II</t>
        </is>
      </c>
      <c r="B18" s="4750" t="n"/>
      <c r="C18" s="4751" t="n"/>
      <c r="D18" s="4751" t="n"/>
      <c r="E18" s="4751" t="n"/>
      <c r="F18" s="4751" t="n"/>
      <c r="G18" s="4751" t="n"/>
      <c r="H18" s="4751" t="n"/>
      <c r="I18" s="4751" t="n"/>
      <c r="J18" s="4751" t="n"/>
      <c r="K18" s="4751" t="n"/>
      <c r="L18" s="4751" t="n"/>
      <c r="M18" s="4752" t="n"/>
      <c r="N18" s="4752" t="n"/>
      <c r="O18" s="4753" t="n"/>
      <c r="P18" s="4752" t="inlineStr">
        <is>
          <t>:</t>
        </is>
      </c>
      <c r="Q18" s="4752" t="inlineStr">
        <is>
          <t>:</t>
        </is>
      </c>
      <c r="R18" s="4753" t="inlineStr">
        <is>
          <t>/</t>
        </is>
      </c>
      <c r="S18" s="4753" t="inlineStr">
        <is>
          <t>/</t>
        </is>
      </c>
      <c r="T18" s="4753" t="inlineStr">
        <is>
          <t>/</t>
        </is>
      </c>
      <c r="U18" s="4753" t="inlineStr">
        <is>
          <t>/</t>
        </is>
      </c>
      <c r="V18" s="4753" t="inlineStr">
        <is>
          <t>/</t>
        </is>
      </c>
      <c r="W18" s="4753" t="inlineStr">
        <is>
          <t>/</t>
        </is>
      </c>
      <c r="X18" s="4753" t="inlineStr">
        <is>
          <t>/</t>
        </is>
      </c>
      <c r="Y18" s="4753" t="inlineStr">
        <is>
          <t>/</t>
        </is>
      </c>
      <c r="Z18" s="4753" t="inlineStr">
        <is>
          <t>//</t>
        </is>
      </c>
      <c r="AA18" s="4754" t="n"/>
      <c r="AB18" s="4755" t="n"/>
      <c r="AC18" s="4755" t="n"/>
      <c r="AD18" s="4755" t="n"/>
      <c r="AE18" s="4755" t="n"/>
      <c r="AF18" s="4755" t="n"/>
      <c r="AG18" s="4755" t="n"/>
      <c r="AH18" s="4755" t="n"/>
      <c r="AI18" s="4755" t="n"/>
      <c r="AJ18" s="4755" t="n"/>
      <c r="AK18" s="4755" t="n"/>
      <c r="AL18" s="4755" t="n"/>
      <c r="AM18" s="4755" t="n"/>
      <c r="AN18" s="4755" t="n"/>
      <c r="AO18" s="4755" t="n"/>
      <c r="AP18" s="4755" t="n"/>
      <c r="AQ18" s="4755" t="n"/>
      <c r="AR18" s="4755" t="n"/>
      <c r="AS18" s="4755" t="n"/>
      <c r="AT18" s="4755" t="n"/>
      <c r="AU18" s="4755" t="n"/>
      <c r="AV18" s="4755" t="n"/>
      <c r="AW18" s="4755" t="n"/>
      <c r="AX18" s="4755" t="n"/>
      <c r="AY18" s="4755" t="n"/>
      <c r="AZ18" s="4755" t="n"/>
      <c r="BA18" s="4756" t="n"/>
      <c r="BB18" s="4757">
        <f>BN18-SUM(BD18:BM18)</f>
        <v/>
      </c>
      <c r="BC18" s="1059" t="n"/>
      <c r="BD18" s="4758">
        <f>COUNTIF(B18:BA18,":")</f>
        <v/>
      </c>
      <c r="BE18" s="2157" t="n"/>
      <c r="BF18" s="3704" t="n">
        <v>0</v>
      </c>
      <c r="BG18" s="1059" t="n"/>
      <c r="BH18" s="3704">
        <f>COUNTIF(B18:BA18,"/")</f>
        <v/>
      </c>
      <c r="BI18" s="1059" t="n"/>
      <c r="BJ18" s="3704">
        <f>COUNTIF(B18:BA18,"//")</f>
        <v/>
      </c>
      <c r="BK18" s="1059" t="n"/>
      <c r="BL18" s="3704" t="n"/>
      <c r="BM18" s="1059" t="n"/>
      <c r="BN18" s="3704" t="n">
        <v>25</v>
      </c>
      <c r="BO18" s="1059" t="n"/>
      <c r="BP18" s="1" t="n"/>
    </row>
    <row r="19">
      <c r="A19" s="3558" t="n"/>
      <c r="B19" s="3738" t="n"/>
      <c r="C19" s="3738" t="n"/>
      <c r="D19" s="3738" t="n"/>
      <c r="E19" s="3738" t="n"/>
      <c r="F19" s="3738" t="n"/>
      <c r="G19" s="3738" t="n"/>
      <c r="H19" s="3738" t="n"/>
      <c r="I19" s="3738" t="n"/>
      <c r="J19" s="3738" t="n"/>
      <c r="K19" s="3738" t="n"/>
      <c r="L19" s="3738" t="n"/>
      <c r="M19" s="3738" t="n"/>
      <c r="N19" s="3738" t="n"/>
      <c r="O19" s="3738" t="n"/>
      <c r="P19" s="3738" t="n"/>
      <c r="Q19" s="3738" t="n"/>
      <c r="R19" s="3738" t="n"/>
      <c r="S19" s="3738" t="n"/>
      <c r="T19" s="3738" t="n"/>
      <c r="U19" s="3738" t="n"/>
      <c r="V19" s="3738" t="n"/>
      <c r="W19" s="3738" t="n"/>
      <c r="X19" s="3558" t="n"/>
      <c r="Y19" s="3558" t="n"/>
      <c r="Z19" s="2737" t="n"/>
      <c r="AA19" s="3558" t="n"/>
      <c r="AB19" s="3558" t="n"/>
      <c r="AC19" s="3558" t="n"/>
      <c r="AD19" s="3558" t="n"/>
      <c r="AE19" s="3558" t="n"/>
      <c r="AF19" s="3558" t="n"/>
      <c r="AG19" s="3558" t="n"/>
      <c r="AH19" s="3558" t="n"/>
      <c r="AI19" s="3558" t="n"/>
      <c r="AJ19" s="3558" t="n"/>
      <c r="AK19" s="3558" t="n"/>
      <c r="AL19" s="3558" t="n"/>
      <c r="AM19" s="3558" t="n"/>
      <c r="AN19" s="3558" t="n"/>
      <c r="AO19" s="3558" t="n"/>
      <c r="AP19" s="3558" t="n"/>
      <c r="AQ19" s="3558" t="n"/>
      <c r="AR19" s="3558" t="n"/>
      <c r="AS19" s="3558" t="n"/>
      <c r="AT19" s="3558" t="n"/>
      <c r="AU19" s="3558" t="n"/>
      <c r="AV19" s="3558" t="n"/>
      <c r="AW19" s="3558" t="n"/>
      <c r="AX19" s="3558" t="n"/>
      <c r="AY19" s="3558" t="n"/>
      <c r="AZ19" s="3558" t="n"/>
      <c r="BA19" s="3558" t="n"/>
      <c r="BB19" s="4759">
        <f>SUM(BB17:BC18)</f>
        <v/>
      </c>
      <c r="BC19" s="613" t="n"/>
      <c r="BD19" s="4027">
        <f>SUM(BD17:BE18)</f>
        <v/>
      </c>
      <c r="BE19" s="613" t="n"/>
      <c r="BF19" s="4027">
        <f>SUM(BF17:BG18)</f>
        <v/>
      </c>
      <c r="BG19" s="613" t="n"/>
      <c r="BH19" s="4027">
        <f>SUM(BH17:BI18)</f>
        <v/>
      </c>
      <c r="BI19" s="613" t="n"/>
      <c r="BJ19" s="4027">
        <f>SUM(BJ17:BK18)</f>
        <v/>
      </c>
      <c r="BK19" s="613" t="n"/>
      <c r="BL19" s="4027">
        <f>SUM(BL17:BM18)</f>
        <v/>
      </c>
      <c r="BM19" s="613" t="n"/>
      <c r="BN19" s="4027">
        <f>SUM(BB19:BM19)</f>
        <v/>
      </c>
      <c r="BO19" s="613" t="n"/>
      <c r="BP19" s="1" t="n"/>
    </row>
    <row r="20">
      <c r="A20" s="266" t="inlineStr">
        <is>
          <t>Обозначения:</t>
        </is>
      </c>
      <c r="B20" s="1861" t="n"/>
      <c r="C20" s="266" t="n"/>
      <c r="D20" s="266" t="n"/>
      <c r="E20" s="266" t="n"/>
      <c r="F20" s="1861" t="n"/>
      <c r="G20" s="961" t="n"/>
      <c r="H20" s="6" t="inlineStr">
        <is>
          <t>−</t>
        </is>
      </c>
      <c r="I20" s="266" t="inlineStr">
        <is>
          <t>теоретическое обучение</t>
        </is>
      </c>
      <c r="J20" s="266" t="n"/>
      <c r="K20" s="266" t="n"/>
      <c r="L20" s="266" t="n"/>
      <c r="M20" s="266" t="n"/>
      <c r="N20" s="266" t="n"/>
      <c r="O20" s="266" t="n"/>
      <c r="P20" s="266" t="n"/>
      <c r="Q20" s="6" t="n"/>
      <c r="R20" s="6" t="n"/>
      <c r="S20" s="984" t="inlineStr">
        <is>
          <t>Х</t>
        </is>
      </c>
      <c r="T20" s="6" t="inlineStr">
        <is>
          <t>−</t>
        </is>
      </c>
      <c r="U20" s="266" t="inlineStr">
        <is>
          <t>производственная практика</t>
        </is>
      </c>
      <c r="V20" s="296" t="n"/>
      <c r="W20" s="296" t="n"/>
      <c r="X20" s="296" t="n"/>
      <c r="Y20" s="296" t="n"/>
      <c r="Z20" s="296" t="n"/>
      <c r="AA20" s="1861" t="n"/>
      <c r="AB20" s="1861" t="n"/>
      <c r="AC20" s="1" t="n"/>
      <c r="AD20" s="1" t="n"/>
      <c r="AE20" s="1" t="n"/>
      <c r="AF20" s="2024" t="inlineStr">
        <is>
          <t>//</t>
        </is>
      </c>
      <c r="AG20" s="6" t="inlineStr">
        <is>
          <t>−</t>
        </is>
      </c>
      <c r="AH20" s="266" t="inlineStr">
        <is>
          <t>итоговая аттестация</t>
        </is>
      </c>
      <c r="AI20" s="266" t="n"/>
      <c r="AJ20" s="266" t="n"/>
      <c r="AK20" s="266" t="n"/>
      <c r="AL20" s="266" t="n"/>
      <c r="AM20" s="266" t="n"/>
      <c r="AN20" s="1861" t="n"/>
      <c r="AO20" s="1861" t="n"/>
      <c r="AP20" s="1" t="n"/>
      <c r="AQ20" s="1" t="n"/>
      <c r="AR20" s="1" t="n"/>
      <c r="AS20" s="266" t="n"/>
      <c r="AT20" s="266" t="n"/>
      <c r="AU20" s="266" t="n"/>
      <c r="AV20" s="266" t="n"/>
      <c r="AW20" s="266" t="n"/>
      <c r="AX20" s="294" t="n"/>
      <c r="AY20" s="294" t="n"/>
      <c r="AZ20" s="294" t="n"/>
      <c r="BA20" s="294" t="n"/>
      <c r="BB20" s="294" t="n"/>
      <c r="BC20" s="294" t="n"/>
      <c r="BD20" s="294" t="n"/>
      <c r="BE20" s="294" t="n"/>
      <c r="BF20" s="294" t="n"/>
      <c r="BG20" s="294" t="n"/>
      <c r="BH20" s="294" t="n"/>
      <c r="BI20" s="294" t="n"/>
      <c r="BJ20" s="294" t="n"/>
      <c r="BK20" s="294" t="n"/>
      <c r="BL20" s="294" t="n"/>
      <c r="BM20" s="294" t="n"/>
      <c r="BN20" s="294" t="n"/>
      <c r="BO20" s="294" t="n"/>
      <c r="BP20" s="1" t="n"/>
    </row>
    <row r="21">
      <c r="A21" s="266" t="n"/>
      <c r="B21" s="1861" t="n"/>
      <c r="C21" s="266" t="n"/>
      <c r="D21" s="266" t="n"/>
      <c r="E21" s="266" t="n"/>
      <c r="F21" s="266" t="n"/>
      <c r="G21" s="266" t="n"/>
      <c r="H21" s="266" t="n"/>
      <c r="I21" s="266" t="n"/>
      <c r="J21" s="266" t="n"/>
      <c r="K21" s="266" t="n"/>
      <c r="L21" s="266" t="n"/>
      <c r="M21" s="266" t="n"/>
      <c r="N21" s="266" t="n"/>
      <c r="O21" s="266" t="n"/>
      <c r="P21" s="266" t="n"/>
      <c r="Q21" s="266" t="n"/>
      <c r="R21" s="266" t="n"/>
      <c r="S21" s="266" t="n"/>
      <c r="T21" s="266" t="n"/>
      <c r="U21" s="266" t="n"/>
      <c r="V21" s="296" t="n"/>
      <c r="W21" s="296" t="n"/>
      <c r="X21" s="296" t="n"/>
      <c r="Y21" s="296" t="n"/>
      <c r="Z21" s="296" t="n"/>
      <c r="AA21" s="266" t="n"/>
      <c r="AB21" s="266" t="n"/>
      <c r="AC21" s="1" t="n"/>
      <c r="AD21" s="1" t="n"/>
      <c r="AE21" s="1" t="n"/>
      <c r="AF21" s="266" t="n"/>
      <c r="AG21" s="266" t="n"/>
      <c r="AH21" s="266" t="n"/>
      <c r="AI21" s="266" t="n"/>
      <c r="AJ21" s="266" t="n"/>
      <c r="AK21" s="266" t="n"/>
      <c r="AL21" s="266" t="n"/>
      <c r="AM21" s="266" t="n"/>
      <c r="AN21" s="266" t="n"/>
      <c r="AO21" s="266" t="n"/>
      <c r="AP21" s="1" t="n"/>
      <c r="AQ21" s="1" t="n"/>
      <c r="AR21" s="1" t="n"/>
      <c r="AS21" s="266" t="n"/>
      <c r="AT21" s="266" t="n"/>
      <c r="AU21" s="266" t="n"/>
      <c r="AV21" s="266" t="n"/>
      <c r="AW21" s="266" t="n"/>
      <c r="AX21" s="266" t="n"/>
      <c r="AY21" s="266" t="n"/>
      <c r="AZ21" s="266" t="n"/>
      <c r="BA21" s="266" t="n"/>
      <c r="BB21" s="266" t="n"/>
      <c r="BC21" s="266" t="n"/>
      <c r="BD21" s="266" t="n"/>
      <c r="BE21" s="266" t="n"/>
      <c r="BF21" s="266" t="n"/>
      <c r="BG21" s="266" t="n"/>
      <c r="BH21" s="266" t="n"/>
      <c r="BI21" s="266" t="n"/>
      <c r="BJ21" s="266" t="n"/>
      <c r="BK21" s="266" t="n"/>
      <c r="BL21" s="266" t="n"/>
      <c r="BM21" s="266" t="n"/>
      <c r="BN21" s="266" t="n"/>
      <c r="BO21" s="266" t="n"/>
      <c r="BP21" s="1" t="n"/>
    </row>
    <row r="22">
      <c r="A22" s="266" t="n"/>
      <c r="B22" s="266" t="n"/>
      <c r="C22" s="266" t="n"/>
      <c r="D22" s="266" t="n"/>
      <c r="E22" s="266" t="n"/>
      <c r="F22" s="1861" t="n"/>
      <c r="G22" s="984" t="inlineStr">
        <is>
          <t>:</t>
        </is>
      </c>
      <c r="H22" s="6" t="inlineStr">
        <is>
          <t>−</t>
        </is>
      </c>
      <c r="I22" s="266" t="inlineStr">
        <is>
          <t>экзаменационная сессия</t>
        </is>
      </c>
      <c r="J22" s="266" t="n"/>
      <c r="K22" s="266" t="n"/>
      <c r="L22" s="266" t="n"/>
      <c r="M22" s="266" t="n"/>
      <c r="N22" s="266" t="n"/>
      <c r="O22" s="266" t="n"/>
      <c r="P22" s="266" t="n"/>
      <c r="Q22" s="6" t="n"/>
      <c r="R22" s="6" t="n"/>
      <c r="S22" s="2024" t="inlineStr">
        <is>
          <t>/</t>
        </is>
      </c>
      <c r="T22" s="6" t="inlineStr">
        <is>
          <t>−</t>
        </is>
      </c>
      <c r="U22" s="266" t="inlineStr">
        <is>
          <t>магистерская диссертация</t>
        </is>
      </c>
      <c r="V22" s="296" t="n"/>
      <c r="W22" s="296" t="n"/>
      <c r="X22" s="296" t="n"/>
      <c r="Y22" s="296" t="n"/>
      <c r="Z22" s="296" t="n"/>
      <c r="AA22" s="1861" t="n"/>
      <c r="AB22" s="1861" t="n"/>
      <c r="AC22" s="1" t="n"/>
      <c r="AD22" s="1" t="n"/>
      <c r="AE22" s="1" t="n"/>
      <c r="AF22" s="984" t="inlineStr">
        <is>
          <t>=</t>
        </is>
      </c>
      <c r="AG22" s="6" t="inlineStr">
        <is>
          <t>−</t>
        </is>
      </c>
      <c r="AH22" s="266" t="inlineStr">
        <is>
          <t>каникулы</t>
        </is>
      </c>
      <c r="AI22" s="294" t="n"/>
      <c r="AJ22" s="294" t="n"/>
      <c r="AK22" s="294" t="n"/>
      <c r="AL22" s="1861" t="n"/>
      <c r="AM22" s="296" t="n"/>
      <c r="AN22" s="296" t="n"/>
      <c r="AO22" s="1861" t="n"/>
      <c r="AP22" s="1" t="n"/>
      <c r="AQ22" s="1" t="n"/>
      <c r="AR22" s="1" t="n"/>
      <c r="AS22" s="266" t="n"/>
      <c r="AT22" s="266" t="n"/>
      <c r="AU22" s="266" t="n"/>
      <c r="AV22" s="266" t="n"/>
      <c r="AW22" s="266" t="n"/>
      <c r="AX22" s="296" t="n"/>
      <c r="AY22" s="296" t="n"/>
      <c r="AZ22" s="296" t="n"/>
      <c r="BA22" s="296" t="n"/>
      <c r="BB22" s="296" t="n"/>
      <c r="BC22" s="296" t="n"/>
      <c r="BD22" s="296" t="n"/>
      <c r="BE22" s="296" t="n"/>
      <c r="BF22" s="296" t="n"/>
      <c r="BG22" s="296" t="n"/>
      <c r="BH22" s="296" t="n"/>
      <c r="BI22" s="296" t="n"/>
      <c r="BJ22" s="296" t="n"/>
      <c r="BK22" s="296" t="n"/>
      <c r="BL22" s="296" t="n"/>
      <c r="BM22" s="296" t="n"/>
      <c r="BN22" s="296" t="n"/>
      <c r="BO22" s="296" t="n"/>
      <c r="BP22" s="1" t="n"/>
    </row>
    <row r="23">
      <c r="A23" s="356" t="n"/>
      <c r="B23" s="356" t="n"/>
      <c r="C23" s="356" t="n"/>
      <c r="D23" s="356" t="n"/>
      <c r="E23" s="356" t="n"/>
      <c r="F23" s="356" t="n"/>
      <c r="G23" s="356" t="n"/>
      <c r="H23" s="356" t="n"/>
      <c r="I23" s="356" t="n"/>
      <c r="J23" s="356" t="n"/>
      <c r="K23" s="356" t="n"/>
      <c r="L23" s="356" t="n"/>
      <c r="M23" s="356" t="n"/>
      <c r="N23" s="356" t="n"/>
      <c r="O23" s="356" t="n"/>
      <c r="P23" s="356" t="n"/>
      <c r="Q23" s="356" t="n"/>
      <c r="R23" s="35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6" t="n"/>
      <c r="AB23" s="356" t="n"/>
      <c r="AC23" s="356" t="n"/>
      <c r="AD23" s="35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6" t="n"/>
      <c r="AO23" s="356" t="n"/>
      <c r="AP23" s="356" t="n"/>
      <c r="AQ23" s="356" t="n"/>
      <c r="AR23" s="356" t="n"/>
      <c r="AS23" s="356" t="n"/>
      <c r="AT23" s="356" t="n"/>
      <c r="AU23" s="356" t="n"/>
      <c r="AV23" s="356" t="n"/>
      <c r="AW23" s="356" t="n"/>
      <c r="AX23" s="356" t="n"/>
      <c r="AY23" s="356" t="n"/>
      <c r="AZ23" s="356" t="n"/>
      <c r="BA23" s="356" t="n"/>
      <c r="BB23" s="356" t="n"/>
      <c r="BC23" s="356" t="n"/>
      <c r="BD23" s="356" t="n"/>
      <c r="BE23" s="356" t="n"/>
      <c r="BF23" s="356" t="n"/>
      <c r="BG23" s="356" t="n"/>
      <c r="BH23" s="356" t="n"/>
      <c r="BI23" s="356" t="n"/>
      <c r="BJ23" s="356" t="n"/>
      <c r="BK23" s="356" t="n"/>
      <c r="BL23" s="356" t="n"/>
      <c r="BM23" s="356" t="n"/>
      <c r="BN23" s="356" t="n"/>
      <c r="BO23" s="356" t="n"/>
      <c r="BP23" s="1" t="n"/>
    </row>
    <row r="24">
      <c r="A24" s="356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1" t="n"/>
    </row>
    <row r="25">
      <c r="A25" s="356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1" t="n"/>
      <c r="AC25" s="1" t="n"/>
      <c r="AD25" s="1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1" t="n"/>
      <c r="AU25" s="356" t="n"/>
      <c r="AV25" s="356" t="n"/>
      <c r="AW25" s="356" t="n"/>
      <c r="AX25" s="356" t="n"/>
      <c r="AY25" s="356" t="n"/>
      <c r="AZ25" s="1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1" t="n"/>
    </row>
    <row r="26">
      <c r="A26" s="20" t="inlineStr">
        <is>
          <t>III. План образовательного процесса</t>
        </is>
      </c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  <c r="AX26" s="1" t="n"/>
      <c r="AY26" s="1" t="n"/>
      <c r="AZ26" s="1" t="n"/>
      <c r="BA26" s="1" t="n"/>
      <c r="BB26" s="1" t="n"/>
      <c r="BC26" s="1" t="n"/>
      <c r="BD26" s="1" t="n"/>
      <c r="BE26" s="1" t="n"/>
      <c r="BF26" s="1" t="n"/>
      <c r="BG26" s="1" t="n"/>
      <c r="BH26" s="1" t="n"/>
      <c r="BI26" s="1" t="n"/>
      <c r="BJ26" s="1" t="n"/>
      <c r="BK26" s="1" t="n"/>
      <c r="BL26" s="1" t="n"/>
      <c r="BM26" s="1" t="n"/>
      <c r="BN26" s="1" t="n"/>
      <c r="BO26" s="1" t="n"/>
      <c r="BP26" s="1" t="n"/>
    </row>
    <row r="27">
      <c r="A27" s="4760" t="inlineStr">
        <is>
          <t>№ п/п</t>
        </is>
      </c>
      <c r="B27" s="552" t="n"/>
      <c r="C27" s="2361" t="inlineStr">
        <is>
          <t>Название модуля, учебной дисциплины, курсового проекта (курсовой работы)</t>
        </is>
      </c>
      <c r="D27" s="101" t="n"/>
      <c r="E27" s="101" t="n"/>
      <c r="F27" s="101" t="n"/>
      <c r="G27" s="101" t="n"/>
      <c r="H27" s="101" t="n"/>
      <c r="I27" s="101" t="n"/>
      <c r="J27" s="101" t="n"/>
      <c r="K27" s="101" t="n"/>
      <c r="L27" s="101" t="n"/>
      <c r="M27" s="101" t="n"/>
      <c r="N27" s="101" t="n"/>
      <c r="O27" s="101" t="n"/>
      <c r="P27" s="101" t="n"/>
      <c r="Q27" s="101" t="n"/>
      <c r="R27" s="101" t="n"/>
      <c r="S27" s="101" t="n"/>
      <c r="T27" s="101" t="n"/>
      <c r="U27" s="101" t="n"/>
      <c r="V27" s="101" t="n"/>
      <c r="W27" s="101" t="n"/>
      <c r="X27" s="101" t="n"/>
      <c r="Y27" s="101" t="n"/>
      <c r="Z27" s="101" t="n"/>
      <c r="AA27" s="101" t="n"/>
      <c r="AB27" s="101" t="n"/>
      <c r="AC27" s="101" t="n"/>
      <c r="AD27" s="104" t="n"/>
      <c r="AE27" s="1290" t="inlineStr">
        <is>
          <t>Экзамены</t>
        </is>
      </c>
      <c r="AF27" s="104" t="n"/>
      <c r="AG27" s="1290" t="inlineStr">
        <is>
          <t>Зачеты</t>
        </is>
      </c>
      <c r="AH27" s="104" t="n"/>
      <c r="AI27" s="4759" t="inlineStr">
        <is>
          <t>Количество академических часов</t>
        </is>
      </c>
      <c r="AJ27" s="585" t="n"/>
      <c r="AK27" s="585" t="n"/>
      <c r="AL27" s="585" t="n"/>
      <c r="AM27" s="585" t="n"/>
      <c r="AN27" s="585" t="n"/>
      <c r="AO27" s="585" t="n"/>
      <c r="AP27" s="585" t="n"/>
      <c r="AQ27" s="585" t="n"/>
      <c r="AR27" s="585" t="n"/>
      <c r="AS27" s="585" t="n"/>
      <c r="AT27" s="613" t="n"/>
      <c r="AU27" s="4027" t="inlineStr">
        <is>
          <t>Распределение по курсам и семестрам</t>
        </is>
      </c>
      <c r="AV27" s="585" t="n"/>
      <c r="AW27" s="585" t="n"/>
      <c r="AX27" s="585" t="n"/>
      <c r="AY27" s="585" t="n"/>
      <c r="AZ27" s="585" t="n"/>
      <c r="BA27" s="585" t="n"/>
      <c r="BB27" s="585" t="n"/>
      <c r="BC27" s="585" t="n"/>
      <c r="BD27" s="585" t="n"/>
      <c r="BE27" s="585" t="n"/>
      <c r="BF27" s="585" t="n"/>
      <c r="BG27" s="585" t="n"/>
      <c r="BH27" s="585" t="n"/>
      <c r="BI27" s="585" t="n"/>
      <c r="BJ27" s="585" t="n"/>
      <c r="BK27" s="585" t="n"/>
      <c r="BL27" s="613" t="n"/>
      <c r="BM27" s="2558" t="inlineStr">
        <is>
          <t>Код компетенции</t>
        </is>
      </c>
      <c r="BN27" s="101" t="n"/>
      <c r="BO27" s="53" t="n"/>
      <c r="BP27" s="599" t="inlineStr">
        <is>
          <t>Учебная дисциплина закреплена за кафедрой</t>
        </is>
      </c>
    </row>
    <row r="28">
      <c r="A28" s="2138" t="n"/>
      <c r="B28" s="115" t="n"/>
      <c r="C28" s="116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14" t="n"/>
      <c r="AG28" s="112" t="n"/>
      <c r="AH28" s="114" t="n"/>
      <c r="AI28" s="3102" t="inlineStr">
        <is>
          <t>Всего</t>
        </is>
      </c>
      <c r="AJ28" s="115" t="n"/>
      <c r="AK28" s="1519" t="inlineStr">
        <is>
          <t>Аудиторных</t>
        </is>
      </c>
      <c r="AL28" s="115" t="n"/>
      <c r="AM28" s="4761" t="inlineStr">
        <is>
          <t>Из них</t>
        </is>
      </c>
      <c r="AN28" s="544" t="n"/>
      <c r="AO28" s="544" t="n"/>
      <c r="AP28" s="544" t="n"/>
      <c r="AQ28" s="544" t="n"/>
      <c r="AR28" s="544" t="n"/>
      <c r="AS28" s="544" t="n"/>
      <c r="AT28" s="603" t="n"/>
      <c r="AU28" s="2032" t="inlineStr">
        <is>
          <t>I курс</t>
        </is>
      </c>
      <c r="AV28" s="544" t="n"/>
      <c r="AW28" s="544" t="n"/>
      <c r="AX28" s="544" t="n"/>
      <c r="AY28" s="544" t="n"/>
      <c r="AZ28" s="544" t="n"/>
      <c r="BA28" s="544" t="n"/>
      <c r="BB28" s="544" t="n"/>
      <c r="BC28" s="544" t="n"/>
      <c r="BD28" s="544" t="n"/>
      <c r="BE28" s="544" t="n"/>
      <c r="BF28" s="603" t="n"/>
      <c r="BG28" s="2032" t="inlineStr">
        <is>
          <t>II курс</t>
        </is>
      </c>
      <c r="BH28" s="544" t="n"/>
      <c r="BI28" s="544" t="n"/>
      <c r="BJ28" s="544" t="n"/>
      <c r="BK28" s="544" t="n"/>
      <c r="BL28" s="603" t="n"/>
      <c r="BM28" s="1" t="n"/>
      <c r="BN28" s="1" t="n"/>
      <c r="BO28" s="115" t="n"/>
      <c r="BP28" s="112" t="n"/>
    </row>
    <row r="29">
      <c r="A29" s="2138" t="n"/>
      <c r="B29" s="115" t="n"/>
      <c r="C29" s="116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14" t="n"/>
      <c r="AE29" s="112" t="n"/>
      <c r="AF29" s="114" t="n"/>
      <c r="AG29" s="112" t="n"/>
      <c r="AH29" s="114" t="n"/>
      <c r="AI29" s="1" t="n"/>
      <c r="AJ29" s="115" t="n"/>
      <c r="AK29" s="116" t="n"/>
      <c r="AL29" s="115" t="n"/>
      <c r="AM29" s="1519" t="inlineStr">
        <is>
          <t>Лекции</t>
        </is>
      </c>
      <c r="AN29" s="115" t="n"/>
      <c r="AO29" s="1519" t="inlineStr">
        <is>
          <t>Лабораторные</t>
        </is>
      </c>
      <c r="AP29" s="115" t="n"/>
      <c r="AQ29" s="1519" t="inlineStr">
        <is>
          <t>Практические</t>
        </is>
      </c>
      <c r="AR29" s="115" t="n"/>
      <c r="AS29" s="1519" t="inlineStr">
        <is>
          <t>Семинарские</t>
        </is>
      </c>
      <c r="AT29" s="115" t="n"/>
      <c r="AU29" s="4578" t="inlineStr">
        <is>
          <t>1 семестр,</t>
        </is>
      </c>
      <c r="AV29" s="206" t="n"/>
      <c r="AW29" s="206" t="n"/>
      <c r="AX29" s="206" t="n"/>
      <c r="AY29" s="206" t="n"/>
      <c r="AZ29" s="139" t="n"/>
      <c r="BA29" s="1410" t="inlineStr">
        <is>
          <t>2 семестр,</t>
        </is>
      </c>
      <c r="BB29" s="206" t="n"/>
      <c r="BC29" s="206" t="n"/>
      <c r="BD29" s="206" t="n"/>
      <c r="BE29" s="206" t="n"/>
      <c r="BF29" s="139" t="n"/>
      <c r="BG29" s="4578" t="inlineStr">
        <is>
          <t>3 семестр,</t>
        </is>
      </c>
      <c r="BH29" s="206" t="n"/>
      <c r="BI29" s="206" t="n"/>
      <c r="BJ29" s="206" t="n"/>
      <c r="BK29" s="206" t="n"/>
      <c r="BL29" s="139" t="n"/>
      <c r="BM29" s="1" t="n"/>
      <c r="BN29" s="1" t="n"/>
      <c r="BO29" s="115" t="n"/>
      <c r="BP29" s="112" t="n"/>
    </row>
    <row r="30">
      <c r="A30" s="2138" t="n"/>
      <c r="B30" s="115" t="n"/>
      <c r="C30" s="116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14" t="n"/>
      <c r="AE30" s="112" t="n"/>
      <c r="AF30" s="114" t="n"/>
      <c r="AG30" s="112" t="n"/>
      <c r="AH30" s="114" t="n"/>
      <c r="AI30" s="1" t="n"/>
      <c r="AJ30" s="115" t="n"/>
      <c r="AK30" s="116" t="n"/>
      <c r="AL30" s="115" t="n"/>
      <c r="AM30" s="116" t="n"/>
      <c r="AN30" s="115" t="n"/>
      <c r="AO30" s="116" t="n"/>
      <c r="AP30" s="115" t="n"/>
      <c r="AQ30" s="116" t="n"/>
      <c r="AR30" s="115" t="n"/>
      <c r="AS30" s="116" t="n"/>
      <c r="AT30" s="115" t="n"/>
      <c r="AU30" s="645" t="n">
        <v>18</v>
      </c>
      <c r="AV30" s="126" t="n"/>
      <c r="AW30" s="642" t="inlineStr">
        <is>
          <t>недель</t>
        </is>
      </c>
      <c r="AX30" s="126" t="n"/>
      <c r="AY30" s="126" t="n"/>
      <c r="AZ30" s="128" t="n"/>
      <c r="BA30" s="643" t="n">
        <v>16</v>
      </c>
      <c r="BB30" s="126" t="n"/>
      <c r="BC30" s="868" t="inlineStr">
        <is>
          <t>недель</t>
        </is>
      </c>
      <c r="BD30" s="126" t="n"/>
      <c r="BE30" s="126" t="n"/>
      <c r="BF30" s="175" t="n"/>
      <c r="BG30" s="645">
        <f>BB18</f>
        <v/>
      </c>
      <c r="BH30" s="126" t="n"/>
      <c r="BI30" s="868" t="inlineStr">
        <is>
          <t>недель</t>
        </is>
      </c>
      <c r="BJ30" s="126" t="n"/>
      <c r="BK30" s="126" t="n"/>
      <c r="BL30" s="175" t="n"/>
      <c r="BM30" s="1" t="n"/>
      <c r="BN30" s="1" t="n"/>
      <c r="BO30" s="115" t="n"/>
      <c r="BP30" s="112" t="n"/>
    </row>
    <row r="31">
      <c r="A31" s="2139" t="n"/>
      <c r="B31" s="609" t="n"/>
      <c r="C31" s="1848" t="n"/>
      <c r="D31" s="544" t="n"/>
      <c r="E31" s="544" t="n"/>
      <c r="F31" s="544" t="n"/>
      <c r="G31" s="544" t="n"/>
      <c r="H31" s="544" t="n"/>
      <c r="I31" s="544" t="n"/>
      <c r="J31" s="544" t="n"/>
      <c r="K31" s="544" t="n"/>
      <c r="L31" s="544" t="n"/>
      <c r="M31" s="544" t="n"/>
      <c r="N31" s="544" t="n"/>
      <c r="O31" s="544" t="n"/>
      <c r="P31" s="544" t="n"/>
      <c r="Q31" s="544" t="n"/>
      <c r="R31" s="544" t="n"/>
      <c r="S31" s="544" t="n"/>
      <c r="T31" s="544" t="n"/>
      <c r="U31" s="544" t="n"/>
      <c r="V31" s="544" t="n"/>
      <c r="W31" s="544" t="n"/>
      <c r="X31" s="544" t="n"/>
      <c r="Y31" s="544" t="n"/>
      <c r="Z31" s="544" t="n"/>
      <c r="AA31" s="544" t="n"/>
      <c r="AB31" s="544" t="n"/>
      <c r="AC31" s="544" t="n"/>
      <c r="AD31" s="607" t="n"/>
      <c r="AE31" s="138" t="n"/>
      <c r="AF31" s="207" t="n"/>
      <c r="AG31" s="138" t="n"/>
      <c r="AH31" s="207" t="n"/>
      <c r="AI31" s="206" t="n"/>
      <c r="AJ31" s="139" t="n"/>
      <c r="AK31" s="140" t="n"/>
      <c r="AL31" s="139" t="n"/>
      <c r="AM31" s="140" t="n"/>
      <c r="AN31" s="139" t="n"/>
      <c r="AO31" s="140" t="n"/>
      <c r="AP31" s="139" t="n"/>
      <c r="AQ31" s="140" t="n"/>
      <c r="AR31" s="139" t="n"/>
      <c r="AS31" s="140" t="n"/>
      <c r="AT31" s="139" t="n"/>
      <c r="AU31" s="1234" t="inlineStr">
        <is>
          <t>Всего часов</t>
        </is>
      </c>
      <c r="AV31" s="197" t="n"/>
      <c r="AW31" s="1235" t="inlineStr">
        <is>
          <t>Ауд. часов</t>
        </is>
      </c>
      <c r="AX31" s="197" t="n"/>
      <c r="AY31" s="1235" t="inlineStr">
        <is>
          <t>Зач. единиц</t>
        </is>
      </c>
      <c r="AZ31" s="197" t="n"/>
      <c r="BA31" s="1235" t="inlineStr">
        <is>
          <t>Всего часов</t>
        </is>
      </c>
      <c r="BB31" s="197" t="n"/>
      <c r="BC31" s="1235" t="inlineStr">
        <is>
          <t>Ауд. часов</t>
        </is>
      </c>
      <c r="BD31" s="197" t="n"/>
      <c r="BE31" s="1235" t="inlineStr">
        <is>
          <t>Зач. единиц</t>
        </is>
      </c>
      <c r="BF31" s="197" t="n"/>
      <c r="BG31" s="1234" t="inlineStr">
        <is>
          <t>Всего часов</t>
        </is>
      </c>
      <c r="BH31" s="197" t="n"/>
      <c r="BI31" s="1235" t="inlineStr">
        <is>
          <t>Ауд. часов</t>
        </is>
      </c>
      <c r="BJ31" s="197" t="n"/>
      <c r="BK31" s="1235" t="inlineStr">
        <is>
          <t>Зач. единиц</t>
        </is>
      </c>
      <c r="BL31" s="197" t="n"/>
      <c r="BM31" s="206" t="n"/>
      <c r="BN31" s="206" t="n"/>
      <c r="BO31" s="139" t="n"/>
      <c r="BP31" s="112" t="n"/>
    </row>
    <row r="32">
      <c r="A32" s="4759" t="n">
        <v>1</v>
      </c>
      <c r="B32" s="613" t="n"/>
      <c r="C32" s="4762" t="inlineStr">
        <is>
          <t>Государственный компонент</t>
        </is>
      </c>
      <c r="D32" s="585" t="n"/>
      <c r="E32" s="585" t="n"/>
      <c r="F32" s="585" t="n"/>
      <c r="G32" s="585" t="n"/>
      <c r="H32" s="585" t="n"/>
      <c r="I32" s="585" t="n"/>
      <c r="J32" s="585" t="n"/>
      <c r="K32" s="585" t="n"/>
      <c r="L32" s="585" t="n"/>
      <c r="M32" s="585" t="n"/>
      <c r="N32" s="585" t="n"/>
      <c r="O32" s="585" t="n"/>
      <c r="P32" s="585" t="n"/>
      <c r="Q32" s="585" t="n"/>
      <c r="R32" s="585" t="n"/>
      <c r="S32" s="585" t="n"/>
      <c r="T32" s="585" t="n"/>
      <c r="U32" s="585" t="n"/>
      <c r="V32" s="585" t="n"/>
      <c r="W32" s="585" t="n"/>
      <c r="X32" s="585" t="n"/>
      <c r="Y32" s="585" t="n"/>
      <c r="Z32" s="585" t="n"/>
      <c r="AA32" s="585" t="n"/>
      <c r="AB32" s="585" t="n"/>
      <c r="AC32" s="585" t="n"/>
      <c r="AD32" s="613" t="n"/>
      <c r="AE32" s="3100" t="n"/>
      <c r="AF32" s="148" t="n"/>
      <c r="AG32" s="3100" t="n"/>
      <c r="AH32" s="148" t="n"/>
      <c r="AI32" s="4028">
        <f>AI33+AI37+AI41</f>
        <v/>
      </c>
      <c r="AJ32" s="613" t="n"/>
      <c r="AK32" s="4027">
        <f>AK33+AK37+AK41</f>
        <v/>
      </c>
      <c r="AL32" s="613" t="n"/>
      <c r="AM32" s="4027">
        <f>AM33+AM37+AM41</f>
        <v/>
      </c>
      <c r="AN32" s="613" t="n"/>
      <c r="AO32" s="4027">
        <f>AO33+AO37+AO41</f>
        <v/>
      </c>
      <c r="AP32" s="613" t="n"/>
      <c r="AQ32" s="4027">
        <f>AQ33+AQ37+AQ41</f>
        <v/>
      </c>
      <c r="AR32" s="613" t="n"/>
      <c r="AS32" s="4027">
        <f>AS33+AS37+AS41</f>
        <v/>
      </c>
      <c r="AT32" s="613" t="n"/>
      <c r="AU32" s="4759">
        <f>AU33+AU37+AU41</f>
        <v/>
      </c>
      <c r="AV32" s="613" t="n"/>
      <c r="AW32" s="4027">
        <f>AW33+AW37+AW41</f>
        <v/>
      </c>
      <c r="AX32" s="613" t="n"/>
      <c r="AY32" s="4027">
        <f>AY33+AY37+AY41</f>
        <v/>
      </c>
      <c r="AZ32" s="613" t="n"/>
      <c r="BA32" s="4027">
        <f>BA33+BA37+BA41</f>
        <v/>
      </c>
      <c r="BB32" s="613" t="n"/>
      <c r="BC32" s="4027">
        <f>BC33+BC37+BC41</f>
        <v/>
      </c>
      <c r="BD32" s="613" t="n"/>
      <c r="BE32" s="4027">
        <f>BE33+BE37+BE41</f>
        <v/>
      </c>
      <c r="BF32" s="613" t="n"/>
      <c r="BG32" s="4759">
        <f>BG33+BG37+BG41</f>
        <v/>
      </c>
      <c r="BH32" s="613" t="n"/>
      <c r="BI32" s="4027">
        <f>BI33+BI37+BI41</f>
        <v/>
      </c>
      <c r="BJ32" s="613" t="n"/>
      <c r="BK32" s="4027">
        <f>BK33+BK37+BK41</f>
        <v/>
      </c>
      <c r="BL32" s="613" t="n"/>
      <c r="BM32" s="4028" t="n"/>
      <c r="BN32" s="585" t="n"/>
      <c r="BO32" s="613" t="n"/>
      <c r="BP32" s="1070" t="n"/>
    </row>
    <row r="33">
      <c r="A33" s="4763" t="inlineStr">
        <is>
          <t>1.1</t>
        </is>
      </c>
      <c r="B33" s="139" t="n"/>
      <c r="C33" s="4764" t="inlineStr">
        <is>
          <t>Модуль "Перспективные направления ландшафтной архитектуры и дизайна"</t>
        </is>
      </c>
      <c r="D33" s="206" t="n"/>
      <c r="E33" s="206" t="n"/>
      <c r="F33" s="206" t="n"/>
      <c r="G33" s="206" t="n"/>
      <c r="H33" s="206" t="n"/>
      <c r="I33" s="206" t="n"/>
      <c r="J33" s="206" t="n"/>
      <c r="K33" s="206" t="n"/>
      <c r="L33" s="206" t="n"/>
      <c r="M33" s="206" t="n"/>
      <c r="N33" s="206" t="n"/>
      <c r="O33" s="206" t="n"/>
      <c r="P33" s="206" t="n"/>
      <c r="Q33" s="206" t="n"/>
      <c r="R33" s="206" t="n"/>
      <c r="S33" s="206" t="n"/>
      <c r="T33" s="206" t="n"/>
      <c r="U33" s="206" t="n"/>
      <c r="V33" s="206" t="n"/>
      <c r="W33" s="206" t="n"/>
      <c r="X33" s="206" t="n"/>
      <c r="Y33" s="206" t="n"/>
      <c r="Z33" s="206" t="n"/>
      <c r="AA33" s="206" t="n"/>
      <c r="AB33" s="206" t="n"/>
      <c r="AC33" s="206" t="n"/>
      <c r="AD33" s="139" t="n"/>
      <c r="AE33" s="3651" t="n"/>
      <c r="AF33" s="207" t="n"/>
      <c r="AG33" s="3651" t="n"/>
      <c r="AH33" s="207" t="n"/>
      <c r="AI33" s="3646">
        <f>SUM(AI34:AJ36)</f>
        <v/>
      </c>
      <c r="AJ33" s="139" t="n"/>
      <c r="AK33" s="4035">
        <f>SUM(AK34:AL36)</f>
        <v/>
      </c>
      <c r="AL33" s="139" t="n"/>
      <c r="AM33" s="4035">
        <f>SUM(AM34:AN36)</f>
        <v/>
      </c>
      <c r="AN33" s="139" t="n"/>
      <c r="AO33" s="4035">
        <f>SUM(AO34:AP36)</f>
        <v/>
      </c>
      <c r="AP33" s="139" t="n"/>
      <c r="AQ33" s="4035">
        <f>SUM(AQ34:AR36)</f>
        <v/>
      </c>
      <c r="AR33" s="139" t="n"/>
      <c r="AS33" s="4035">
        <f>SUM(AS34:AT36)</f>
        <v/>
      </c>
      <c r="AT33" s="139" t="n"/>
      <c r="AU33" s="4765">
        <f>SUM(AU34:AV36)</f>
        <v/>
      </c>
      <c r="AV33" s="139" t="n"/>
      <c r="AW33" s="4035">
        <f>SUM(AW34:AX36)</f>
        <v/>
      </c>
      <c r="AX33" s="139" t="n"/>
      <c r="AY33" s="4035">
        <f>SUM(AY34:AZ36)</f>
        <v/>
      </c>
      <c r="AZ33" s="139" t="n"/>
      <c r="BA33" s="4035">
        <f>SUM(BA34:BB36)</f>
        <v/>
      </c>
      <c r="BB33" s="139" t="n"/>
      <c r="BC33" s="4035">
        <f>SUM(BC34:BD36)</f>
        <v/>
      </c>
      <c r="BD33" s="139" t="n"/>
      <c r="BE33" s="4035">
        <f>SUM(BE34:BF36)</f>
        <v/>
      </c>
      <c r="BF33" s="139" t="n"/>
      <c r="BG33" s="4765">
        <f>SUM(BG34:BH36)</f>
        <v/>
      </c>
      <c r="BH33" s="139" t="n"/>
      <c r="BI33" s="4035">
        <f>SUM(BI34:BJ36)</f>
        <v/>
      </c>
      <c r="BJ33" s="139" t="n"/>
      <c r="BK33" s="4035">
        <f>SUM(BK34:BL36)</f>
        <v/>
      </c>
      <c r="BL33" s="139" t="n"/>
      <c r="BM33" s="3102" t="n"/>
      <c r="BN33" s="206" t="n"/>
      <c r="BO33" s="139" t="n"/>
      <c r="BP33" s="1070" t="n"/>
    </row>
    <row r="34">
      <c r="A34" s="2303" t="inlineStr">
        <is>
          <t>1.1.1</t>
        </is>
      </c>
      <c r="B34" s="197" t="n"/>
      <c r="C34" s="1417" t="inlineStr">
        <is>
          <t>Комплексный подход в проектировании предметно-пространственной среды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8" t="n"/>
      <c r="AE34" s="1385" t="n">
        <v>1</v>
      </c>
      <c r="AF34" s="175" t="n"/>
      <c r="AG34" s="1385" t="n"/>
      <c r="AH34" s="175" t="n"/>
      <c r="AI34" s="1308">
        <f>AU34+BA34+BG34</f>
        <v/>
      </c>
      <c r="AJ34" s="128" t="n"/>
      <c r="AK34" s="857">
        <f>SUM(AM34:AT34)</f>
        <v/>
      </c>
      <c r="AL34" s="128" t="n"/>
      <c r="AM34" s="857" t="n">
        <v>14</v>
      </c>
      <c r="AN34" s="128" t="n"/>
      <c r="AO34" s="857" t="n"/>
      <c r="AP34" s="128" t="n"/>
      <c r="AQ34" s="857">
        <f>2*AU30</f>
        <v/>
      </c>
      <c r="AR34" s="128" t="n"/>
      <c r="AS34" s="857" t="n"/>
      <c r="AT34" s="128" t="n"/>
      <c r="AU34" s="856">
        <f>AY34*36</f>
        <v/>
      </c>
      <c r="AV34" s="128" t="n"/>
      <c r="AW34" s="857">
        <f>$AK34</f>
        <v/>
      </c>
      <c r="AX34" s="128" t="n"/>
      <c r="AY34" s="857" t="n">
        <v>3</v>
      </c>
      <c r="AZ34" s="128" t="n"/>
      <c r="BA34" s="857">
        <f>BE34*36</f>
        <v/>
      </c>
      <c r="BB34" s="128" t="n"/>
      <c r="BC34" s="857" t="n"/>
      <c r="BD34" s="128" t="n"/>
      <c r="BE34" s="857" t="n"/>
      <c r="BF34" s="128" t="n"/>
      <c r="BG34" s="856">
        <f>BK34*36</f>
        <v/>
      </c>
      <c r="BH34" s="128" t="n"/>
      <c r="BI34" s="857" t="n"/>
      <c r="BJ34" s="128" t="n"/>
      <c r="BK34" s="857" t="n"/>
      <c r="BL34" s="128" t="n"/>
      <c r="BM34" s="3397" t="inlineStr">
        <is>
          <t>УПК-1</t>
        </is>
      </c>
      <c r="BN34" s="191" t="n"/>
      <c r="BO34" s="197" t="n"/>
      <c r="BP34" s="1070" t="inlineStr">
        <is>
          <t>ЛПиСПС</t>
        </is>
      </c>
    </row>
    <row r="35">
      <c r="A35" s="138" t="n"/>
      <c r="B35" s="139" t="n"/>
      <c r="C35" s="1417" t="inlineStr">
        <is>
          <t>Курсовая работа по учебной дисциплине "Комплексный подход в проектировании предметно-пространственной среды"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8" t="n"/>
      <c r="AE35" s="1385" t="n"/>
      <c r="AF35" s="175" t="n"/>
      <c r="AG35" s="1385" t="n"/>
      <c r="AH35" s="175" t="n"/>
      <c r="AI35" s="1308">
        <f>AU35+BA35+BG35</f>
        <v/>
      </c>
      <c r="AJ35" s="128" t="n"/>
      <c r="AK35" s="857">
        <f>SUM(AM35:AT35)</f>
        <v/>
      </c>
      <c r="AL35" s="128" t="n"/>
      <c r="AM35" s="857" t="n"/>
      <c r="AN35" s="128" t="n"/>
      <c r="AO35" s="857" t="n"/>
      <c r="AP35" s="128" t="n"/>
      <c r="AQ35" s="857" t="n"/>
      <c r="AR35" s="128" t="n"/>
      <c r="AS35" s="857" t="n"/>
      <c r="AT35" s="128" t="n"/>
      <c r="AU35" s="856" t="n">
        <v>30</v>
      </c>
      <c r="AV35" s="128" t="n"/>
      <c r="AW35" s="857">
        <f>$AK35</f>
        <v/>
      </c>
      <c r="AX35" s="128" t="n"/>
      <c r="AY35" s="857" t="n">
        <v>1</v>
      </c>
      <c r="AZ35" s="128" t="n"/>
      <c r="BA35" s="857">
        <f>BE35*36</f>
        <v/>
      </c>
      <c r="BB35" s="128" t="n"/>
      <c r="BC35" s="857">
        <f>$AK35</f>
        <v/>
      </c>
      <c r="BD35" s="128" t="n"/>
      <c r="BE35" s="857" t="n"/>
      <c r="BF35" s="128" t="n"/>
      <c r="BG35" s="856">
        <f>BK35*36</f>
        <v/>
      </c>
      <c r="BH35" s="128" t="n"/>
      <c r="BI35" s="857">
        <f>$AK35</f>
        <v/>
      </c>
      <c r="BJ35" s="128" t="n"/>
      <c r="BK35" s="857" t="n"/>
      <c r="BL35" s="128" t="n"/>
      <c r="BM35" s="206" t="n"/>
      <c r="BN35" s="206" t="n"/>
      <c r="BO35" s="139" t="n"/>
      <c r="BP35" s="1070" t="n"/>
    </row>
    <row r="36">
      <c r="A36" s="2303" t="inlineStr">
        <is>
          <t>1.1.2</t>
        </is>
      </c>
      <c r="B36" s="128" t="n"/>
      <c r="C36" s="1417" t="inlineStr">
        <is>
          <t>Современные элементы архитектурно-ландшафтного дизайна в благоустройстве территорий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8" t="n"/>
      <c r="AE36" s="1385" t="n"/>
      <c r="AF36" s="175" t="n"/>
      <c r="AG36" s="1385" t="n">
        <v>1</v>
      </c>
      <c r="AH36" s="175" t="n"/>
      <c r="AI36" s="1308">
        <f>AU36+BA36+BG36</f>
        <v/>
      </c>
      <c r="AJ36" s="128" t="n"/>
      <c r="AK36" s="857">
        <f>SUM(AM36:AT36)</f>
        <v/>
      </c>
      <c r="AL36" s="128" t="n"/>
      <c r="AM36" s="857" t="n">
        <v>12</v>
      </c>
      <c r="AN36" s="128" t="n"/>
      <c r="AO36" s="857" t="n"/>
      <c r="AP36" s="128" t="n"/>
      <c r="AQ36" s="857">
        <f>2*AU30</f>
        <v/>
      </c>
      <c r="AR36" s="128" t="n"/>
      <c r="AS36" s="857" t="n"/>
      <c r="AT36" s="128" t="n"/>
      <c r="AU36" s="856">
        <f>AY36*36</f>
        <v/>
      </c>
      <c r="AV36" s="128" t="n"/>
      <c r="AW36" s="857">
        <f>$AK36</f>
        <v/>
      </c>
      <c r="AX36" s="128" t="n"/>
      <c r="AY36" s="857" t="n">
        <v>3</v>
      </c>
      <c r="AZ36" s="128" t="n"/>
      <c r="BA36" s="857">
        <f>BE36*36</f>
        <v/>
      </c>
      <c r="BB36" s="128" t="n"/>
      <c r="BC36" s="857" t="n"/>
      <c r="BD36" s="128" t="n"/>
      <c r="BE36" s="857" t="n"/>
      <c r="BF36" s="128" t="n"/>
      <c r="BG36" s="856">
        <f>BK36*36</f>
        <v/>
      </c>
      <c r="BH36" s="128" t="n"/>
      <c r="BI36" s="857" t="n"/>
      <c r="BJ36" s="128" t="n"/>
      <c r="BK36" s="857" t="n"/>
      <c r="BL36" s="128" t="n"/>
      <c r="BM36" s="3397" t="inlineStr">
        <is>
          <t>УПК-2</t>
        </is>
      </c>
      <c r="BN36" s="126" t="n"/>
      <c r="BO36" s="128" t="n"/>
      <c r="BP36" s="1070" t="inlineStr">
        <is>
          <t>ЛПиСПС</t>
        </is>
      </c>
    </row>
    <row r="37">
      <c r="A37" s="2302" t="inlineStr">
        <is>
          <t>1.2</t>
        </is>
      </c>
      <c r="B37" s="128" t="n"/>
      <c r="C37" s="4766" t="inlineStr">
        <is>
          <t>Модуль "Спецтехнологии и материаловедение в ландшафтном строительстве и благоустройстве территорий"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8" t="n"/>
      <c r="AE37" s="1230" t="n"/>
      <c r="AF37" s="175" t="n"/>
      <c r="AG37" s="1230" t="n"/>
      <c r="AH37" s="175" t="n"/>
      <c r="AI37" s="854">
        <f>SUM(AI38:AJ40)</f>
        <v/>
      </c>
      <c r="AJ37" s="128" t="n"/>
      <c r="AK37" s="1302">
        <f>SUM(AK38:AL40)</f>
        <v/>
      </c>
      <c r="AL37" s="128" t="n"/>
      <c r="AM37" s="1302">
        <f>SUM(AM38:AN40)</f>
        <v/>
      </c>
      <c r="AN37" s="128" t="n"/>
      <c r="AO37" s="1302">
        <f>SUM(AO38:AP40)</f>
        <v/>
      </c>
      <c r="AP37" s="128" t="n"/>
      <c r="AQ37" s="1302">
        <f>SUM(AQ38:AR40)</f>
        <v/>
      </c>
      <c r="AR37" s="128" t="n"/>
      <c r="AS37" s="1302">
        <f>SUM(AS38:AT40)</f>
        <v/>
      </c>
      <c r="AT37" s="128" t="n"/>
      <c r="AU37" s="1229">
        <f>SUM(AU38:AV40)</f>
        <v/>
      </c>
      <c r="AV37" s="128" t="n"/>
      <c r="AW37" s="1302">
        <f>SUM(AW38:AX40)</f>
        <v/>
      </c>
      <c r="AX37" s="128" t="n"/>
      <c r="AY37" s="1302">
        <f>SUM(AY38:AZ40)</f>
        <v/>
      </c>
      <c r="AZ37" s="128" t="n"/>
      <c r="BA37" s="1302">
        <f>SUM(BA38:BB40)</f>
        <v/>
      </c>
      <c r="BB37" s="128" t="n"/>
      <c r="BC37" s="1302">
        <f>SUM(BC38:BD40)</f>
        <v/>
      </c>
      <c r="BD37" s="128" t="n"/>
      <c r="BE37" s="1302">
        <f>SUM(BE38:BF40)</f>
        <v/>
      </c>
      <c r="BF37" s="128" t="n"/>
      <c r="BG37" s="1229">
        <f>SUM(BG38:BH40)</f>
        <v/>
      </c>
      <c r="BH37" s="128" t="n"/>
      <c r="BI37" s="1302">
        <f>SUM(BI38:BJ40)</f>
        <v/>
      </c>
      <c r="BJ37" s="128" t="n"/>
      <c r="BK37" s="1302">
        <f>SUM(BK38:BL40)</f>
        <v/>
      </c>
      <c r="BL37" s="128" t="n"/>
      <c r="BM37" s="1310" t="n"/>
      <c r="BN37" s="126" t="n"/>
      <c r="BO37" s="128" t="n"/>
      <c r="BP37" s="1070" t="n"/>
    </row>
    <row r="38">
      <c r="A38" s="2303" t="inlineStr">
        <is>
          <t>1.2.1</t>
        </is>
      </c>
      <c r="B38" s="128" t="n"/>
      <c r="C38" s="1417" t="inlineStr">
        <is>
          <t>Инновационные технологии в ландшафтном строительстве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8" t="n"/>
      <c r="AE38" s="1385" t="n">
        <v>1</v>
      </c>
      <c r="AF38" s="175" t="n"/>
      <c r="AG38" s="1385" t="n"/>
      <c r="AH38" s="175" t="n"/>
      <c r="AI38" s="1308">
        <f>AU38+BA38+BG38</f>
        <v/>
      </c>
      <c r="AJ38" s="128" t="n"/>
      <c r="AK38" s="857">
        <f>SUM(AM38:AT38)</f>
        <v/>
      </c>
      <c r="AL38" s="128" t="n"/>
      <c r="AM38" s="857" t="n">
        <v>18</v>
      </c>
      <c r="AN38" s="128" t="n"/>
      <c r="AO38" s="857" t="n"/>
      <c r="AP38" s="128" t="n"/>
      <c r="AQ38" s="857">
        <f>2*AU30</f>
        <v/>
      </c>
      <c r="AR38" s="128" t="n"/>
      <c r="AS38" s="857" t="n"/>
      <c r="AT38" s="128" t="n"/>
      <c r="AU38" s="856">
        <f>AY38*36</f>
        <v/>
      </c>
      <c r="AV38" s="128" t="n"/>
      <c r="AW38" s="857">
        <f>$AK38</f>
        <v/>
      </c>
      <c r="AX38" s="128" t="n"/>
      <c r="AY38" s="857" t="n">
        <v>3</v>
      </c>
      <c r="AZ38" s="128" t="n"/>
      <c r="BA38" s="857">
        <f>BE38*36</f>
        <v/>
      </c>
      <c r="BB38" s="128" t="n"/>
      <c r="BC38" s="857" t="n"/>
      <c r="BD38" s="128" t="n"/>
      <c r="BE38" s="857" t="n"/>
      <c r="BF38" s="128" t="n"/>
      <c r="BG38" s="856">
        <f>BK38*36</f>
        <v/>
      </c>
      <c r="BH38" s="128" t="n"/>
      <c r="BI38" s="857" t="n"/>
      <c r="BJ38" s="128" t="n"/>
      <c r="BK38" s="857" t="n"/>
      <c r="BL38" s="128" t="n"/>
      <c r="BM38" s="3397" t="inlineStr">
        <is>
          <t>УК-5,УПК-3</t>
        </is>
      </c>
      <c r="BN38" s="126" t="n"/>
      <c r="BO38" s="128" t="n"/>
      <c r="BP38" s="1070" t="inlineStr">
        <is>
          <t>ЛПиСПС</t>
        </is>
      </c>
    </row>
    <row r="39">
      <c r="A39" s="2303" t="inlineStr">
        <is>
          <t>1.2.2</t>
        </is>
      </c>
      <c r="B39" s="128" t="n"/>
      <c r="C39" s="1417" t="inlineStr">
        <is>
          <t>Информационные системы и технологии в ландшафтном проектировании и строительстве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/>
      <c r="AB39" s="126" t="n"/>
      <c r="AC39" s="126" t="n"/>
      <c r="AD39" s="128" t="n"/>
      <c r="AE39" s="1385" t="n"/>
      <c r="AF39" s="175" t="n"/>
      <c r="AG39" s="1385" t="n">
        <v>1</v>
      </c>
      <c r="AH39" s="175" t="n"/>
      <c r="AI39" s="1308">
        <f>AU39+BA39+BG39</f>
        <v/>
      </c>
      <c r="AJ39" s="128" t="n"/>
      <c r="AK39" s="857">
        <f>SUM(AM39:AT39)</f>
        <v/>
      </c>
      <c r="AL39" s="128" t="n"/>
      <c r="AM39" s="857" t="n"/>
      <c r="AN39" s="128" t="n"/>
      <c r="AO39" s="857" t="n"/>
      <c r="AP39" s="128" t="n"/>
      <c r="AQ39" s="857">
        <f>3*AU30</f>
        <v/>
      </c>
      <c r="AR39" s="128" t="n"/>
      <c r="AS39" s="857" t="n"/>
      <c r="AT39" s="128" t="n"/>
      <c r="AU39" s="856">
        <f>AY39*36</f>
        <v/>
      </c>
      <c r="AV39" s="128" t="n"/>
      <c r="AW39" s="857">
        <f>$AK39</f>
        <v/>
      </c>
      <c r="AX39" s="128" t="n"/>
      <c r="AY39" s="857" t="n">
        <v>3</v>
      </c>
      <c r="AZ39" s="128" t="n"/>
      <c r="BA39" s="857">
        <f>BE39*36</f>
        <v/>
      </c>
      <c r="BB39" s="128" t="n"/>
      <c r="BC39" s="857" t="n"/>
      <c r="BD39" s="128" t="n"/>
      <c r="BE39" s="857" t="n"/>
      <c r="BF39" s="128" t="n"/>
      <c r="BG39" s="856">
        <f>BK39*36</f>
        <v/>
      </c>
      <c r="BH39" s="128" t="n"/>
      <c r="BI39" s="857" t="n"/>
      <c r="BJ39" s="128" t="n"/>
      <c r="BK39" s="857" t="n"/>
      <c r="BL39" s="128" t="n"/>
      <c r="BM39" s="3397" t="inlineStr">
        <is>
          <t>УК-2,УПК-4</t>
        </is>
      </c>
      <c r="BN39" s="126" t="n"/>
      <c r="BO39" s="128" t="n"/>
      <c r="BP39" s="1070" t="inlineStr">
        <is>
          <t>ЛПиСПС</t>
        </is>
      </c>
    </row>
    <row r="40">
      <c r="A40" s="2303" t="inlineStr">
        <is>
          <t>1.2.3</t>
        </is>
      </c>
      <c r="B40" s="128" t="n"/>
      <c r="C40" s="1417" t="inlineStr">
        <is>
          <t>Современные строительные материалы и конструкции в ландшафтной отрасли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28" t="n"/>
      <c r="AE40" s="1385" t="n">
        <v>2</v>
      </c>
      <c r="AF40" s="175" t="n"/>
      <c r="AG40" s="1385" t="n"/>
      <c r="AH40" s="175" t="n"/>
      <c r="AI40" s="1308">
        <f>AU40+BA40+BG40</f>
        <v/>
      </c>
      <c r="AJ40" s="128" t="n"/>
      <c r="AK40" s="857">
        <f>SUM(AM40:AT40)</f>
        <v/>
      </c>
      <c r="AL40" s="128" t="n"/>
      <c r="AM40" s="857">
        <f>1*BA30</f>
        <v/>
      </c>
      <c r="AN40" s="128" t="n"/>
      <c r="AO40" s="857" t="n"/>
      <c r="AP40" s="128" t="n"/>
      <c r="AQ40" s="857">
        <f>2*BA30</f>
        <v/>
      </c>
      <c r="AR40" s="128" t="n"/>
      <c r="AS40" s="857" t="n"/>
      <c r="AT40" s="128" t="n"/>
      <c r="AU40" s="856">
        <f>AY40*36</f>
        <v/>
      </c>
      <c r="AV40" s="128" t="n"/>
      <c r="AW40" s="857" t="n"/>
      <c r="AX40" s="128" t="n"/>
      <c r="AY40" s="857" t="n"/>
      <c r="AZ40" s="128" t="n"/>
      <c r="BA40" s="857">
        <f>BE40*36</f>
        <v/>
      </c>
      <c r="BB40" s="128" t="n"/>
      <c r="BC40" s="857">
        <f>$AK40</f>
        <v/>
      </c>
      <c r="BD40" s="128" t="n"/>
      <c r="BE40" s="857" t="n">
        <v>3</v>
      </c>
      <c r="BF40" s="128" t="n"/>
      <c r="BG40" s="856">
        <f>BK40*36</f>
        <v/>
      </c>
      <c r="BH40" s="128" t="n"/>
      <c r="BI40" s="857" t="n"/>
      <c r="BJ40" s="128" t="n"/>
      <c r="BK40" s="857" t="n"/>
      <c r="BL40" s="128" t="n"/>
      <c r="BM40" s="3397" t="inlineStr">
        <is>
          <t>УПК-5</t>
        </is>
      </c>
      <c r="BN40" s="126" t="n"/>
      <c r="BO40" s="128" t="n"/>
      <c r="BP40" s="1070" t="inlineStr">
        <is>
          <t>ЛПиСПС</t>
        </is>
      </c>
    </row>
    <row r="41">
      <c r="A41" s="4767" t="inlineStr">
        <is>
          <t>1.3</t>
        </is>
      </c>
      <c r="B41" s="197" t="n"/>
      <c r="C41" s="4768" t="inlineStr">
        <is>
          <t>Научно-исследовательская работа</t>
        </is>
      </c>
      <c r="D41" s="191" t="n"/>
      <c r="E41" s="191" t="n"/>
      <c r="F41" s="191" t="n"/>
      <c r="G41" s="191" t="n"/>
      <c r="H41" s="191" t="n"/>
      <c r="I41" s="191" t="n"/>
      <c r="J41" s="191" t="n"/>
      <c r="K41" s="191" t="n"/>
      <c r="L41" s="191" t="n"/>
      <c r="M41" s="191" t="n"/>
      <c r="N41" s="191" t="n"/>
      <c r="O41" s="191" t="n"/>
      <c r="P41" s="191" t="n"/>
      <c r="Q41" s="191" t="n"/>
      <c r="R41" s="191" t="n"/>
      <c r="S41" s="191" t="n"/>
      <c r="T41" s="191" t="n"/>
      <c r="U41" s="191" t="n"/>
      <c r="V41" s="191" t="n"/>
      <c r="W41" s="191" t="n"/>
      <c r="X41" s="191" t="n"/>
      <c r="Y41" s="191" t="n"/>
      <c r="Z41" s="191" t="n"/>
      <c r="AA41" s="191" t="n"/>
      <c r="AB41" s="191" t="n"/>
      <c r="AC41" s="191" t="n"/>
      <c r="AD41" s="197" t="n"/>
      <c r="AE41" s="2593" t="n"/>
      <c r="AF41" s="192" t="n"/>
      <c r="AG41" s="2593" t="inlineStr">
        <is>
          <t>1,2,3</t>
        </is>
      </c>
      <c r="AH41" s="192" t="n"/>
      <c r="AI41" s="817">
        <f>AU41+BA41+BG41</f>
        <v/>
      </c>
      <c r="AJ41" s="197" t="n"/>
      <c r="AK41" s="816">
        <f>SUM(AM41:AT41)</f>
        <v/>
      </c>
      <c r="AL41" s="197" t="n"/>
      <c r="AM41" s="816" t="n"/>
      <c r="AN41" s="197" t="n"/>
      <c r="AO41" s="816" t="n"/>
      <c r="AP41" s="197" t="n"/>
      <c r="AQ41" s="816" t="n"/>
      <c r="AR41" s="197" t="n"/>
      <c r="AS41" s="816" t="n"/>
      <c r="AT41" s="197" t="n"/>
      <c r="AU41" s="815">
        <f>AY41*36</f>
        <v/>
      </c>
      <c r="AV41" s="197" t="n"/>
      <c r="AW41" s="816">
        <f>$AK41</f>
        <v/>
      </c>
      <c r="AX41" s="197" t="n"/>
      <c r="AY41" s="816" t="n">
        <v>3</v>
      </c>
      <c r="AZ41" s="197" t="n"/>
      <c r="BA41" s="816">
        <f>BE41*36</f>
        <v/>
      </c>
      <c r="BB41" s="197" t="n"/>
      <c r="BC41" s="816" t="n"/>
      <c r="BD41" s="197" t="n"/>
      <c r="BE41" s="816" t="n">
        <v>3</v>
      </c>
      <c r="BF41" s="197" t="n"/>
      <c r="BG41" s="815">
        <f>BK41*36</f>
        <v/>
      </c>
      <c r="BH41" s="197" t="n"/>
      <c r="BI41" s="816" t="n"/>
      <c r="BJ41" s="197" t="n"/>
      <c r="BK41" s="816" t="n">
        <v>3</v>
      </c>
      <c r="BL41" s="197" t="n"/>
      <c r="BM41" s="1236" t="inlineStr">
        <is>
          <t>УК-1,4-6</t>
        </is>
      </c>
      <c r="BN41" s="191" t="n"/>
      <c r="BO41" s="197" t="n"/>
      <c r="BP41" s="1070" t="inlineStr">
        <is>
          <t>ЛПиСПС</t>
        </is>
      </c>
    </row>
    <row r="42">
      <c r="A42" s="4759" t="n">
        <v>2</v>
      </c>
      <c r="B42" s="613" t="n"/>
      <c r="C42" s="4762" t="inlineStr">
        <is>
          <t>Компонент учреждения образования</t>
        </is>
      </c>
      <c r="D42" s="585" t="n"/>
      <c r="E42" s="585" t="n"/>
      <c r="F42" s="585" t="n"/>
      <c r="G42" s="585" t="n"/>
      <c r="H42" s="585" t="n"/>
      <c r="I42" s="585" t="n"/>
      <c r="J42" s="585" t="n"/>
      <c r="K42" s="585" t="n"/>
      <c r="L42" s="585" t="n"/>
      <c r="M42" s="585" t="n"/>
      <c r="N42" s="585" t="n"/>
      <c r="O42" s="585" t="n"/>
      <c r="P42" s="585" t="n"/>
      <c r="Q42" s="585" t="n"/>
      <c r="R42" s="585" t="n"/>
      <c r="S42" s="585" t="n"/>
      <c r="T42" s="585" t="n"/>
      <c r="U42" s="585" t="n"/>
      <c r="V42" s="585" t="n"/>
      <c r="W42" s="585" t="n"/>
      <c r="X42" s="585" t="n"/>
      <c r="Y42" s="585" t="n"/>
      <c r="Z42" s="585" t="n"/>
      <c r="AA42" s="585" t="n"/>
      <c r="AB42" s="585" t="n"/>
      <c r="AC42" s="585" t="n"/>
      <c r="AD42" s="613" t="n"/>
      <c r="AE42" s="3100" t="n"/>
      <c r="AF42" s="148" t="n"/>
      <c r="AG42" s="3100" t="n"/>
      <c r="AH42" s="148" t="n"/>
      <c r="AI42" s="4028">
        <f>AI43+AI44+AI48+AI54+AI58</f>
        <v/>
      </c>
      <c r="AJ42" s="613" t="n"/>
      <c r="AK42" s="4027">
        <f>AK43+AK44+AK48+AK54+AK58</f>
        <v/>
      </c>
      <c r="AL42" s="613" t="n"/>
      <c r="AM42" s="4027">
        <f>AM43+AM44+AM48+AM54+AM58</f>
        <v/>
      </c>
      <c r="AN42" s="613" t="n"/>
      <c r="AO42" s="4027">
        <f>AO43+AO44+AO48+AO54+AO58</f>
        <v/>
      </c>
      <c r="AP42" s="613" t="n"/>
      <c r="AQ42" s="4027">
        <f>AQ43+AQ44+AQ48+AQ54+AQ58</f>
        <v/>
      </c>
      <c r="AR42" s="613" t="n"/>
      <c r="AS42" s="4027">
        <f>AS43+AS44+AS48+AS54+AS58</f>
        <v/>
      </c>
      <c r="AT42" s="613" t="n"/>
      <c r="AU42" s="4759">
        <f>AU43+AU44+AU48+AU54+AU58</f>
        <v/>
      </c>
      <c r="AV42" s="613" t="n"/>
      <c r="AW42" s="4027">
        <f>AW43+AW44+AW48+AW54+AW58</f>
        <v/>
      </c>
      <c r="AX42" s="613" t="n"/>
      <c r="AY42" s="4027">
        <f>AY43+AY44+AY48+AY54+AY58</f>
        <v/>
      </c>
      <c r="AZ42" s="613" t="n"/>
      <c r="BA42" s="4027">
        <f>BA43+BA44+BA48+BA54+BA58</f>
        <v/>
      </c>
      <c r="BB42" s="613" t="n"/>
      <c r="BC42" s="4027">
        <f>BC43+BC44+BC48+BC54+BC58</f>
        <v/>
      </c>
      <c r="BD42" s="613" t="n"/>
      <c r="BE42" s="4027">
        <f>BE43+BE44+BE48+BE54+BE58</f>
        <v/>
      </c>
      <c r="BF42" s="613" t="n"/>
      <c r="BG42" s="4759">
        <f>BG43+BG44+BG48+BG54+BG58</f>
        <v/>
      </c>
      <c r="BH42" s="613" t="n"/>
      <c r="BI42" s="4027">
        <f>BI43+BI44+BI48+BI54+BI58</f>
        <v/>
      </c>
      <c r="BJ42" s="613" t="n"/>
      <c r="BK42" s="4027">
        <f>BK43+BK44+BK48+BK54+BK58</f>
        <v/>
      </c>
      <c r="BL42" s="613" t="n"/>
      <c r="BM42" s="4055" t="n"/>
      <c r="BN42" s="585" t="n"/>
      <c r="BO42" s="613" t="n"/>
      <c r="BP42" s="1070" t="n"/>
    </row>
    <row r="43">
      <c r="A43" s="4763" t="inlineStr">
        <is>
          <t>2.1</t>
        </is>
      </c>
      <c r="B43" s="139" t="n"/>
      <c r="C43" s="4764" t="inlineStr">
        <is>
          <t>Иностранный язык для делового и профессионального общения</t>
        </is>
      </c>
      <c r="D43" s="206" t="n"/>
      <c r="E43" s="206" t="n"/>
      <c r="F43" s="206" t="n"/>
      <c r="G43" s="206" t="n"/>
      <c r="H43" s="206" t="n"/>
      <c r="I43" s="206" t="n"/>
      <c r="J43" s="206" t="n"/>
      <c r="K43" s="206" t="n"/>
      <c r="L43" s="206" t="n"/>
      <c r="M43" s="206" t="n"/>
      <c r="N43" s="206" t="n"/>
      <c r="O43" s="206" t="n"/>
      <c r="P43" s="206" t="n"/>
      <c r="Q43" s="206" t="n"/>
      <c r="R43" s="206" t="n"/>
      <c r="S43" s="206" t="n"/>
      <c r="T43" s="206" t="n"/>
      <c r="U43" s="206" t="n"/>
      <c r="V43" s="206" t="n"/>
      <c r="W43" s="206" t="n"/>
      <c r="X43" s="206" t="n"/>
      <c r="Y43" s="206" t="n"/>
      <c r="Z43" s="206" t="n"/>
      <c r="AA43" s="206" t="n"/>
      <c r="AB43" s="206" t="n"/>
      <c r="AC43" s="206" t="n"/>
      <c r="AD43" s="139" t="n"/>
      <c r="AE43" s="3112" t="n"/>
      <c r="AF43" s="207" t="n"/>
      <c r="AG43" s="3112" t="n">
        <v>1</v>
      </c>
      <c r="AH43" s="207" t="n"/>
      <c r="AI43" s="3102">
        <f>AU43+BA43+BG43</f>
        <v/>
      </c>
      <c r="AJ43" s="139" t="n"/>
      <c r="AK43" s="1519">
        <f>SUM(AM43:AT43)</f>
        <v/>
      </c>
      <c r="AL43" s="139" t="n"/>
      <c r="AM43" s="1519" t="n"/>
      <c r="AN43" s="139" t="n"/>
      <c r="AO43" s="1519" t="n"/>
      <c r="AP43" s="139" t="n"/>
      <c r="AQ43" s="1519" t="n">
        <v>52</v>
      </c>
      <c r="AR43" s="139" t="n"/>
      <c r="AS43" s="1519" t="n"/>
      <c r="AT43" s="139" t="n"/>
      <c r="AU43" s="2768">
        <f>AY43*36</f>
        <v/>
      </c>
      <c r="AV43" s="139" t="n"/>
      <c r="AW43" s="1519">
        <f>AK43</f>
        <v/>
      </c>
      <c r="AX43" s="139" t="n"/>
      <c r="AY43" s="1519" t="n">
        <v>3</v>
      </c>
      <c r="AZ43" s="139" t="n"/>
      <c r="BA43" s="1519">
        <f>BE43*36</f>
        <v/>
      </c>
      <c r="BB43" s="139" t="n"/>
      <c r="BC43" s="1519" t="n"/>
      <c r="BD43" s="139" t="n"/>
      <c r="BE43" s="1519" t="n"/>
      <c r="BF43" s="139" t="n"/>
      <c r="BG43" s="2768">
        <f>BK43*36</f>
        <v/>
      </c>
      <c r="BH43" s="139" t="n"/>
      <c r="BI43" s="1519" t="n"/>
      <c r="BJ43" s="139" t="n"/>
      <c r="BK43" s="1519" t="n"/>
      <c r="BL43" s="139" t="n"/>
      <c r="BM43" s="4769" t="inlineStr">
        <is>
          <t>УК-3</t>
        </is>
      </c>
      <c r="BN43" s="206" t="n"/>
      <c r="BO43" s="139" t="n"/>
      <c r="BP43" s="1070" t="inlineStr">
        <is>
          <t>МКиТП</t>
        </is>
      </c>
    </row>
    <row r="44">
      <c r="A44" s="2302" t="inlineStr">
        <is>
          <t>2.2</t>
        </is>
      </c>
      <c r="B44" s="128" t="n"/>
      <c r="C44" s="4766" t="inlineStr">
        <is>
          <t>Модуль "Законодательство и управление"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8" t="n"/>
      <c r="AE44" s="1230" t="n"/>
      <c r="AF44" s="175" t="n"/>
      <c r="AG44" s="1230" t="n"/>
      <c r="AH44" s="175" t="n"/>
      <c r="AI44" s="854">
        <f>SUM(AI45:AJ47)</f>
        <v/>
      </c>
      <c r="AJ44" s="128" t="n"/>
      <c r="AK44" s="1302">
        <f>SUM(AK45:AL47)</f>
        <v/>
      </c>
      <c r="AL44" s="128" t="n"/>
      <c r="AM44" s="1302">
        <f>SUM(AM45:AN47)</f>
        <v/>
      </c>
      <c r="AN44" s="128" t="n"/>
      <c r="AO44" s="1302">
        <f>SUM(AO45:AP47)</f>
        <v/>
      </c>
      <c r="AP44" s="128" t="n"/>
      <c r="AQ44" s="1302">
        <f>SUM(AQ45:AR47)</f>
        <v/>
      </c>
      <c r="AR44" s="128" t="n"/>
      <c r="AS44" s="1302">
        <f>SUM(AS45:AT47)</f>
        <v/>
      </c>
      <c r="AT44" s="128" t="n"/>
      <c r="AU44" s="1229">
        <f>SUM(AU45:AV47)</f>
        <v/>
      </c>
      <c r="AV44" s="128" t="n"/>
      <c r="AW44" s="1302">
        <f>SUM(AW45:AX47)</f>
        <v/>
      </c>
      <c r="AX44" s="128" t="n"/>
      <c r="AY44" s="1302">
        <f>SUM(AY45:AZ47)</f>
        <v/>
      </c>
      <c r="AZ44" s="128" t="n"/>
      <c r="BA44" s="1302">
        <f>SUM(BA45:BB47)</f>
        <v/>
      </c>
      <c r="BB44" s="128" t="n"/>
      <c r="BC44" s="1302">
        <f>SUM(BC45:BD47)</f>
        <v/>
      </c>
      <c r="BD44" s="128" t="n"/>
      <c r="BE44" s="1302">
        <f>SUM(BE45:BF47)</f>
        <v/>
      </c>
      <c r="BF44" s="128" t="n"/>
      <c r="BG44" s="1229">
        <f>SUM(BG45:BH47)</f>
        <v/>
      </c>
      <c r="BH44" s="128" t="n"/>
      <c r="BI44" s="1302">
        <f>SUM(BI45:BJ47)</f>
        <v/>
      </c>
      <c r="BJ44" s="128" t="n"/>
      <c r="BK44" s="1302">
        <f>SUM(BK45:BL47)</f>
        <v/>
      </c>
      <c r="BL44" s="128" t="n"/>
      <c r="BM44" s="1310" t="n"/>
      <c r="BN44" s="126" t="n"/>
      <c r="BO44" s="128" t="n"/>
      <c r="BP44" s="1070" t="n"/>
    </row>
    <row r="45">
      <c r="A45" s="2303" t="inlineStr">
        <is>
          <t>2.2.1</t>
        </is>
      </c>
      <c r="B45" s="128" t="n"/>
      <c r="C45" s="1417" t="inlineStr">
        <is>
          <t>Законодательное обеспечение хозяйственной деятельности в ландшафтной отрасли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8" t="n"/>
      <c r="AE45" s="1385" t="n"/>
      <c r="AF45" s="175" t="n"/>
      <c r="AG45" s="1385" t="n">
        <v>1</v>
      </c>
      <c r="AH45" s="175" t="n"/>
      <c r="AI45" s="1308">
        <f>AU45+BA45+BG45</f>
        <v/>
      </c>
      <c r="AJ45" s="128" t="n"/>
      <c r="AK45" s="857">
        <f>SUM(AM45:AT45)</f>
        <v/>
      </c>
      <c r="AL45" s="128" t="n"/>
      <c r="AM45" s="857">
        <f>1*AU30</f>
        <v/>
      </c>
      <c r="AN45" s="128" t="n"/>
      <c r="AO45" s="857" t="n"/>
      <c r="AP45" s="128" t="n"/>
      <c r="AQ45" s="857" t="n">
        <v>18</v>
      </c>
      <c r="AR45" s="128" t="n"/>
      <c r="AS45" s="857" t="n"/>
      <c r="AT45" s="128" t="n"/>
      <c r="AU45" s="856">
        <f>AY45*36</f>
        <v/>
      </c>
      <c r="AV45" s="128" t="n"/>
      <c r="AW45" s="857">
        <f>$AK45</f>
        <v/>
      </c>
      <c r="AX45" s="128" t="n"/>
      <c r="AY45" s="857" t="n">
        <v>3</v>
      </c>
      <c r="AZ45" s="128" t="n"/>
      <c r="BA45" s="857">
        <f>BE45*36</f>
        <v/>
      </c>
      <c r="BB45" s="128" t="n"/>
      <c r="BC45" s="857" t="n"/>
      <c r="BD45" s="128" t="n"/>
      <c r="BE45" s="858" t="n"/>
      <c r="BF45" s="175" t="n"/>
      <c r="BG45" s="856">
        <f>BK45*36</f>
        <v/>
      </c>
      <c r="BH45" s="128" t="n"/>
      <c r="BI45" s="857" t="n"/>
      <c r="BJ45" s="128" t="n"/>
      <c r="BK45" s="857" t="n"/>
      <c r="BL45" s="128" t="n"/>
      <c r="BM45" s="3397" t="inlineStr">
        <is>
          <t>УК-4, СК-1</t>
        </is>
      </c>
      <c r="BN45" s="126" t="n"/>
      <c r="BO45" s="128" t="n"/>
      <c r="BP45" s="1070" t="inlineStr">
        <is>
          <t>ФиП</t>
        </is>
      </c>
    </row>
    <row r="46">
      <c r="A46" s="2303" t="inlineStr">
        <is>
          <t>2.2.2</t>
        </is>
      </c>
      <c r="B46" s="128" t="n"/>
      <c r="C46" s="1417" t="inlineStr">
        <is>
          <t>Экономика и управление природоохранной деятельностью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8" t="n"/>
      <c r="AE46" s="1385" t="n">
        <v>1</v>
      </c>
      <c r="AF46" s="175" t="n"/>
      <c r="AG46" s="1385" t="n"/>
      <c r="AH46" s="175" t="n"/>
      <c r="AI46" s="1308">
        <f>AU46+BA46+BG46</f>
        <v/>
      </c>
      <c r="AJ46" s="128" t="n"/>
      <c r="AK46" s="857">
        <f>SUM(AM46:AT46)</f>
        <v/>
      </c>
      <c r="AL46" s="128" t="n"/>
      <c r="AM46" s="857">
        <f>2*AU30</f>
        <v/>
      </c>
      <c r="AN46" s="128" t="n"/>
      <c r="AO46" s="857" t="n"/>
      <c r="AP46" s="128" t="n"/>
      <c r="AQ46" s="857" t="n">
        <v>18</v>
      </c>
      <c r="AR46" s="128" t="n"/>
      <c r="AS46" s="857" t="n"/>
      <c r="AT46" s="128" t="n"/>
      <c r="AU46" s="856">
        <f>AY46*36</f>
        <v/>
      </c>
      <c r="AV46" s="128" t="n"/>
      <c r="AW46" s="857">
        <f>$AK46</f>
        <v/>
      </c>
      <c r="AX46" s="128" t="n"/>
      <c r="AY46" s="857" t="n">
        <v>3</v>
      </c>
      <c r="AZ46" s="128" t="n"/>
      <c r="BA46" s="857">
        <f>BE46*36</f>
        <v/>
      </c>
      <c r="BB46" s="128" t="n"/>
      <c r="BC46" s="857" t="n"/>
      <c r="BD46" s="128" t="n"/>
      <c r="BE46" s="857" t="n"/>
      <c r="BF46" s="128" t="n"/>
      <c r="BG46" s="856">
        <f>BK46*36</f>
        <v/>
      </c>
      <c r="BH46" s="128" t="n"/>
      <c r="BI46" s="857" t="n"/>
      <c r="BJ46" s="128" t="n"/>
      <c r="BK46" s="857" t="n"/>
      <c r="BL46" s="128" t="n"/>
      <c r="BM46" s="3397" t="inlineStr">
        <is>
          <t>СК-2</t>
        </is>
      </c>
      <c r="BN46" s="126" t="n"/>
      <c r="BO46" s="128" t="n"/>
      <c r="BP46" s="1070" t="inlineStr">
        <is>
          <t>МТБиУР</t>
        </is>
      </c>
    </row>
    <row r="47">
      <c r="A47" s="2303" t="inlineStr">
        <is>
          <t>2.2.3</t>
        </is>
      </c>
      <c r="B47" s="128" t="n"/>
      <c r="C47" s="1417" t="inlineStr">
        <is>
          <t>Менеджмент в ландшафтной индустрии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28" t="n"/>
      <c r="AE47" s="1385" t="n"/>
      <c r="AF47" s="175" t="n"/>
      <c r="AG47" s="1385" t="n">
        <v>3</v>
      </c>
      <c r="AH47" s="175" t="n"/>
      <c r="AI47" s="1308">
        <f>AU47+BA47+BG47</f>
        <v/>
      </c>
      <c r="AJ47" s="128" t="n"/>
      <c r="AK47" s="857">
        <f>SUM(AM47:AT47)</f>
        <v/>
      </c>
      <c r="AL47" s="128" t="n"/>
      <c r="AM47" s="857" t="n">
        <v>24</v>
      </c>
      <c r="AN47" s="128" t="n"/>
      <c r="AO47" s="857" t="n"/>
      <c r="AP47" s="128" t="n"/>
      <c r="AQ47" s="857" t="n">
        <v>18</v>
      </c>
      <c r="AR47" s="128" t="n"/>
      <c r="AS47" s="857" t="n"/>
      <c r="AT47" s="128" t="n"/>
      <c r="AU47" s="856">
        <f>AY47*36</f>
        <v/>
      </c>
      <c r="AV47" s="128" t="n"/>
      <c r="AW47" s="857" t="n"/>
      <c r="AX47" s="128" t="n"/>
      <c r="AY47" s="857" t="n"/>
      <c r="AZ47" s="128" t="n"/>
      <c r="BA47" s="857">
        <f>BE47*36</f>
        <v/>
      </c>
      <c r="BB47" s="128" t="n"/>
      <c r="BC47" s="857" t="n"/>
      <c r="BD47" s="128" t="n"/>
      <c r="BE47" s="857" t="n"/>
      <c r="BF47" s="128" t="n"/>
      <c r="BG47" s="856">
        <f>BK47*36</f>
        <v/>
      </c>
      <c r="BH47" s="128" t="n"/>
      <c r="BI47" s="857">
        <f>AK47</f>
        <v/>
      </c>
      <c r="BJ47" s="128" t="n"/>
      <c r="BK47" s="857" t="n">
        <v>3</v>
      </c>
      <c r="BL47" s="128" t="n"/>
      <c r="BM47" s="3397" t="inlineStr">
        <is>
          <t>УК-6, СК-3</t>
        </is>
      </c>
      <c r="BN47" s="126" t="n"/>
      <c r="BO47" s="128" t="n"/>
      <c r="BP47" s="1070" t="inlineStr">
        <is>
          <t>МТБиУР</t>
        </is>
      </c>
    </row>
    <row r="48">
      <c r="A48" s="2302" t="inlineStr">
        <is>
          <t>2.3</t>
        </is>
      </c>
      <c r="B48" s="128" t="n"/>
      <c r="C48" s="4766" t="inlineStr">
        <is>
          <t>Модуль "Современные методы и средства в ландшафтном проектировании"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8" t="n"/>
      <c r="AE48" s="1230" t="n"/>
      <c r="AF48" s="175" t="n"/>
      <c r="AG48" s="1230" t="n"/>
      <c r="AH48" s="175" t="n"/>
      <c r="AI48" s="854">
        <f>SUM(AI49:AJ53)</f>
        <v/>
      </c>
      <c r="AJ48" s="128" t="n"/>
      <c r="AK48" s="1302">
        <f>SUM(AK49:AL53)</f>
        <v/>
      </c>
      <c r="AL48" s="128" t="n"/>
      <c r="AM48" s="1302">
        <f>SUM(AM49:AN53)</f>
        <v/>
      </c>
      <c r="AN48" s="128" t="n"/>
      <c r="AO48" s="1302">
        <f>SUM(AO49:AP53)</f>
        <v/>
      </c>
      <c r="AP48" s="128" t="n"/>
      <c r="AQ48" s="1302">
        <f>SUM(AQ49:AR53)</f>
        <v/>
      </c>
      <c r="AR48" s="128" t="n"/>
      <c r="AS48" s="1302">
        <f>SUM(AS49:AT53)</f>
        <v/>
      </c>
      <c r="AT48" s="128" t="n"/>
      <c r="AU48" s="1229">
        <f>SUM(AU49:AV53)</f>
        <v/>
      </c>
      <c r="AV48" s="128" t="n"/>
      <c r="AW48" s="1302">
        <f>SUM(AW49:AX53)</f>
        <v/>
      </c>
      <c r="AX48" s="128" t="n"/>
      <c r="AY48" s="1302">
        <f>SUM(AY49:AZ53)</f>
        <v/>
      </c>
      <c r="AZ48" s="128" t="n"/>
      <c r="BA48" s="1302">
        <f>SUM(BA49:BB53)</f>
        <v/>
      </c>
      <c r="BB48" s="128" t="n"/>
      <c r="BC48" s="1302">
        <f>SUM(BC49:BD53)</f>
        <v/>
      </c>
      <c r="BD48" s="128" t="n"/>
      <c r="BE48" s="1302">
        <f>SUM(BE49:BF53)</f>
        <v/>
      </c>
      <c r="BF48" s="128" t="n"/>
      <c r="BG48" s="1229">
        <f>SUM(BG49:BH53)</f>
        <v/>
      </c>
      <c r="BH48" s="128" t="n"/>
      <c r="BI48" s="1302">
        <f>SUM(BI49:BJ53)</f>
        <v/>
      </c>
      <c r="BJ48" s="128" t="n"/>
      <c r="BK48" s="1302">
        <f>SUM(BK49:BL53)</f>
        <v/>
      </c>
      <c r="BL48" s="128" t="n"/>
      <c r="BM48" s="1310" t="n"/>
      <c r="BN48" s="126" t="n"/>
      <c r="BO48" s="128" t="n"/>
      <c r="BP48" s="1070" t="n"/>
    </row>
    <row r="49">
      <c r="A49" s="2303" t="inlineStr">
        <is>
          <t>2.3.1</t>
        </is>
      </c>
      <c r="B49" s="128" t="n"/>
      <c r="C49" s="1417" t="inlineStr">
        <is>
          <t>Методы исследований в ландшафтном проектировании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8" t="n"/>
      <c r="AE49" s="1385" t="n"/>
      <c r="AF49" s="175" t="n"/>
      <c r="AG49" s="1385" t="n">
        <v>1</v>
      </c>
      <c r="AH49" s="175" t="n"/>
      <c r="AI49" s="1308">
        <f>AU49+BA49+BG49</f>
        <v/>
      </c>
      <c r="AJ49" s="128" t="n"/>
      <c r="AK49" s="857">
        <f>SUM(AM49:AT49)</f>
        <v/>
      </c>
      <c r="AL49" s="128" t="n"/>
      <c r="AM49" s="857" t="n">
        <v>10</v>
      </c>
      <c r="AN49" s="128" t="n"/>
      <c r="AO49" s="857" t="n"/>
      <c r="AP49" s="128" t="n"/>
      <c r="AQ49" s="857" t="n">
        <v>44</v>
      </c>
      <c r="AR49" s="128" t="n"/>
      <c r="AS49" s="857" t="n"/>
      <c r="AT49" s="128" t="n"/>
      <c r="AU49" s="856">
        <f>AY49*36</f>
        <v/>
      </c>
      <c r="AV49" s="128" t="n"/>
      <c r="AW49" s="857">
        <f>$AK49</f>
        <v/>
      </c>
      <c r="AX49" s="128" t="n"/>
      <c r="AY49" s="857" t="n">
        <v>3</v>
      </c>
      <c r="AZ49" s="128" t="n"/>
      <c r="BA49" s="857">
        <f>BE49*36</f>
        <v/>
      </c>
      <c r="BB49" s="128" t="n"/>
      <c r="BC49" s="857" t="n"/>
      <c r="BD49" s="128" t="n"/>
      <c r="BE49" s="857" t="n"/>
      <c r="BF49" s="128" t="n"/>
      <c r="BG49" s="856">
        <f>BK49*36</f>
        <v/>
      </c>
      <c r="BH49" s="128" t="n"/>
      <c r="BI49" s="857" t="n"/>
      <c r="BJ49" s="128" t="n"/>
      <c r="BK49" s="857" t="n"/>
      <c r="BL49" s="128" t="n"/>
      <c r="BM49" s="3397" t="inlineStr">
        <is>
          <t>СК-4</t>
        </is>
      </c>
      <c r="BN49" s="126" t="n"/>
      <c r="BO49" s="128" t="n"/>
      <c r="BP49" s="1070" t="inlineStr">
        <is>
          <t>ЛПиСПС</t>
        </is>
      </c>
    </row>
    <row r="50">
      <c r="A50" s="2303" t="inlineStr">
        <is>
          <t>2.3.2</t>
        </is>
      </c>
      <c r="B50" s="197" t="n"/>
      <c r="C50" s="1417" t="inlineStr">
        <is>
          <t>Экологические аспекты ландшафтного проектирования объектов урбанизированной среды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28" t="n"/>
      <c r="AE50" s="1385" t="n">
        <v>2</v>
      </c>
      <c r="AF50" s="175" t="n"/>
      <c r="AG50" s="1385" t="n"/>
      <c r="AH50" s="175" t="n"/>
      <c r="AI50" s="1308">
        <f>AU50+BA50+BG50</f>
        <v/>
      </c>
      <c r="AJ50" s="128" t="n"/>
      <c r="AK50" s="857">
        <f>SUM(AM50:AT50)</f>
        <v/>
      </c>
      <c r="AL50" s="128" t="n"/>
      <c r="AM50" s="857" t="n">
        <v>16</v>
      </c>
      <c r="AN50" s="128" t="n"/>
      <c r="AO50" s="857" t="n"/>
      <c r="AP50" s="128" t="n"/>
      <c r="AQ50" s="857">
        <f>2*BA30</f>
        <v/>
      </c>
      <c r="AR50" s="128" t="n"/>
      <c r="AS50" s="857" t="n"/>
      <c r="AT50" s="128" t="n"/>
      <c r="AU50" s="856">
        <f>AY50*36</f>
        <v/>
      </c>
      <c r="AV50" s="128" t="n"/>
      <c r="AW50" s="857" t="n"/>
      <c r="AX50" s="128" t="n"/>
      <c r="AY50" s="857" t="n"/>
      <c r="AZ50" s="128" t="n"/>
      <c r="BA50" s="857">
        <f>BE50*36</f>
        <v/>
      </c>
      <c r="BB50" s="128" t="n"/>
      <c r="BC50" s="857">
        <f>AK50</f>
        <v/>
      </c>
      <c r="BD50" s="128" t="n"/>
      <c r="BE50" s="857" t="n">
        <v>3</v>
      </c>
      <c r="BF50" s="128" t="n"/>
      <c r="BG50" s="856">
        <f>BK50*36</f>
        <v/>
      </c>
      <c r="BH50" s="128" t="n"/>
      <c r="BI50" s="857" t="n"/>
      <c r="BJ50" s="128" t="n"/>
      <c r="BK50" s="857" t="n"/>
      <c r="BL50" s="128" t="n"/>
      <c r="BM50" s="3397" t="inlineStr">
        <is>
          <t>СК-5</t>
        </is>
      </c>
      <c r="BN50" s="191" t="n"/>
      <c r="BO50" s="197" t="n"/>
      <c r="BP50" s="1070" t="inlineStr">
        <is>
          <t>ЛПиСПС</t>
        </is>
      </c>
    </row>
    <row r="51">
      <c r="A51" s="138" t="n"/>
      <c r="B51" s="139" t="n"/>
      <c r="C51" s="1417" t="inlineStr">
        <is>
          <t>Курсовая работа по учебной дисциплине "Экологические аспекты ландшафтного проектирования объектов урбанизированной среды"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8" t="n"/>
      <c r="AE51" s="1385" t="n"/>
      <c r="AF51" s="175" t="n"/>
      <c r="AG51" s="1385" t="n"/>
      <c r="AH51" s="175" t="n"/>
      <c r="AI51" s="1308">
        <f>AU51+BA51+BG51</f>
        <v/>
      </c>
      <c r="AJ51" s="128" t="n"/>
      <c r="AK51" s="857">
        <f>SUM(AM51:AT51)</f>
        <v/>
      </c>
      <c r="AL51" s="128" t="n"/>
      <c r="AM51" s="857" t="n"/>
      <c r="AN51" s="128" t="n"/>
      <c r="AO51" s="857" t="n"/>
      <c r="AP51" s="128" t="n"/>
      <c r="AQ51" s="857" t="n"/>
      <c r="AR51" s="128" t="n"/>
      <c r="AS51" s="857" t="n"/>
      <c r="AT51" s="128" t="n"/>
      <c r="AU51" s="856">
        <f>AY51*36</f>
        <v/>
      </c>
      <c r="AV51" s="128" t="n"/>
      <c r="AW51" s="857">
        <f>$AK51</f>
        <v/>
      </c>
      <c r="AX51" s="128" t="n"/>
      <c r="AY51" s="857" t="n"/>
      <c r="AZ51" s="128" t="n"/>
      <c r="BA51" s="857" t="n">
        <v>60</v>
      </c>
      <c r="BB51" s="128" t="n"/>
      <c r="BC51" s="857" t="n"/>
      <c r="BD51" s="128" t="n"/>
      <c r="BE51" s="857" t="n">
        <v>2</v>
      </c>
      <c r="BF51" s="128" t="n"/>
      <c r="BG51" s="856">
        <f>BK51*36</f>
        <v/>
      </c>
      <c r="BH51" s="128" t="n"/>
      <c r="BI51" s="857" t="n"/>
      <c r="BJ51" s="128" t="n"/>
      <c r="BK51" s="857" t="n"/>
      <c r="BL51" s="128" t="n"/>
      <c r="BM51" s="206" t="n"/>
      <c r="BN51" s="206" t="n"/>
      <c r="BO51" s="139" t="n"/>
      <c r="BP51" s="1070" t="n"/>
    </row>
    <row r="52">
      <c r="A52" s="2303" t="inlineStr">
        <is>
          <t>2.3.3</t>
        </is>
      </c>
      <c r="B52" s="197" t="n"/>
      <c r="C52" s="1417" t="inlineStr">
        <is>
          <t>Научное восстановление и реконструкция объектов ландшафтной архитектуры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8" t="n"/>
      <c r="AE52" s="1385" t="n">
        <v>3</v>
      </c>
      <c r="AF52" s="175" t="n"/>
      <c r="AG52" s="1385" t="n">
        <v>2</v>
      </c>
      <c r="AH52" s="175" t="n"/>
      <c r="AI52" s="1308">
        <f>AU52+BA52+BG52</f>
        <v/>
      </c>
      <c r="AJ52" s="128" t="n"/>
      <c r="AK52" s="857">
        <f>SUM(AM52:AT52)</f>
        <v/>
      </c>
      <c r="AL52" s="128" t="n"/>
      <c r="AM52" s="857" t="n">
        <v>30</v>
      </c>
      <c r="AN52" s="128" t="n"/>
      <c r="AO52" s="857" t="n"/>
      <c r="AP52" s="128" t="n"/>
      <c r="AQ52" s="857" t="n">
        <v>74</v>
      </c>
      <c r="AR52" s="128" t="n"/>
      <c r="AS52" s="857" t="n"/>
      <c r="AT52" s="128" t="n"/>
      <c r="AU52" s="856">
        <f>AY52*36</f>
        <v/>
      </c>
      <c r="AV52" s="128" t="n"/>
      <c r="AW52" s="857" t="n"/>
      <c r="AX52" s="128" t="n"/>
      <c r="AY52" s="857" t="n"/>
      <c r="AZ52" s="128" t="n"/>
      <c r="BA52" s="857">
        <f>BE52*36</f>
        <v/>
      </c>
      <c r="BB52" s="128" t="n"/>
      <c r="BC52" s="857" t="n">
        <v>48</v>
      </c>
      <c r="BD52" s="128" t="n"/>
      <c r="BE52" s="857" t="n">
        <v>3</v>
      </c>
      <c r="BF52" s="128" t="n"/>
      <c r="BG52" s="856" t="n">
        <v>120</v>
      </c>
      <c r="BH52" s="128" t="n"/>
      <c r="BI52" s="857" t="n">
        <v>56</v>
      </c>
      <c r="BJ52" s="128" t="n"/>
      <c r="BK52" s="857" t="n">
        <v>3</v>
      </c>
      <c r="BL52" s="128" t="n"/>
      <c r="BM52" s="3397" t="inlineStr">
        <is>
          <t>СК-6</t>
        </is>
      </c>
      <c r="BN52" s="191" t="n"/>
      <c r="BO52" s="197" t="n"/>
      <c r="BP52" s="1070" t="inlineStr">
        <is>
          <t>ЛПиСПС</t>
        </is>
      </c>
    </row>
    <row r="53">
      <c r="A53" s="138" t="n"/>
      <c r="B53" s="139" t="n"/>
      <c r="C53" s="1417" t="inlineStr">
        <is>
          <t>Курсовой проект по учебной дисциплине "Научное восстановление и реконструкция объектов ландшафтной архитектуры"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8" t="n"/>
      <c r="AE53" s="1385" t="n"/>
      <c r="AF53" s="175" t="n"/>
      <c r="AG53" s="1385" t="n"/>
      <c r="AH53" s="175" t="n"/>
      <c r="AI53" s="1308">
        <f>AU53+BA53+BG53</f>
        <v/>
      </c>
      <c r="AJ53" s="128" t="n"/>
      <c r="AK53" s="857">
        <f>SUM(AM53:AT53)</f>
        <v/>
      </c>
      <c r="AL53" s="128" t="n"/>
      <c r="AM53" s="857" t="n"/>
      <c r="AN53" s="128" t="n"/>
      <c r="AO53" s="857" t="n"/>
      <c r="AP53" s="128" t="n"/>
      <c r="AQ53" s="857" t="n"/>
      <c r="AR53" s="128" t="n"/>
      <c r="AS53" s="857" t="n"/>
      <c r="AT53" s="128" t="n"/>
      <c r="AU53" s="856">
        <f>AY53*36</f>
        <v/>
      </c>
      <c r="AV53" s="128" t="n"/>
      <c r="AW53" s="857">
        <f>$AK53</f>
        <v/>
      </c>
      <c r="AX53" s="128" t="n"/>
      <c r="AY53" s="857" t="n"/>
      <c r="AZ53" s="128" t="n"/>
      <c r="BA53" s="857">
        <f>BE53*36</f>
        <v/>
      </c>
      <c r="BB53" s="128" t="n"/>
      <c r="BC53" s="857" t="n"/>
      <c r="BD53" s="128" t="n"/>
      <c r="BE53" s="857" t="n"/>
      <c r="BF53" s="128" t="n"/>
      <c r="BG53" s="856" t="n">
        <v>40</v>
      </c>
      <c r="BH53" s="128" t="n"/>
      <c r="BI53" s="857" t="n"/>
      <c r="BJ53" s="128" t="n"/>
      <c r="BK53" s="857" t="n">
        <v>1</v>
      </c>
      <c r="BL53" s="128" t="n"/>
      <c r="BM53" s="206" t="n"/>
      <c r="BN53" s="206" t="n"/>
      <c r="BO53" s="139" t="n"/>
      <c r="BP53" s="1070" t="n"/>
    </row>
    <row r="54">
      <c r="A54" s="2302" t="inlineStr">
        <is>
          <t>2.4</t>
        </is>
      </c>
      <c r="B54" s="128" t="n"/>
      <c r="C54" s="4766" t="inlineStr">
        <is>
          <t>Модуль "Цветочно-декоративное оформление предметно-пространственной среды"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8" t="n"/>
      <c r="AE54" s="1230" t="n"/>
      <c r="AF54" s="175" t="n"/>
      <c r="AG54" s="1230" t="n"/>
      <c r="AH54" s="175" t="n"/>
      <c r="AI54" s="854">
        <f>SUM(AI55:AJ57)</f>
        <v/>
      </c>
      <c r="AJ54" s="128" t="n"/>
      <c r="AK54" s="1302">
        <f>SUM(AK55:AL57)</f>
        <v/>
      </c>
      <c r="AL54" s="128" t="n"/>
      <c r="AM54" s="1302">
        <f>SUM(AM55:AN57)</f>
        <v/>
      </c>
      <c r="AN54" s="128" t="n"/>
      <c r="AO54" s="1302">
        <f>SUM(AO55:AP57)</f>
        <v/>
      </c>
      <c r="AP54" s="128" t="n"/>
      <c r="AQ54" s="1302">
        <f>SUM(AQ55:AR57)</f>
        <v/>
      </c>
      <c r="AR54" s="128" t="n"/>
      <c r="AS54" s="1302">
        <f>SUM(AS55:AT57)</f>
        <v/>
      </c>
      <c r="AT54" s="128" t="n"/>
      <c r="AU54" s="1229">
        <f>SUM(AU55:AV57)</f>
        <v/>
      </c>
      <c r="AV54" s="128" t="n"/>
      <c r="AW54" s="1302">
        <f>SUM(AW55:AX57)</f>
        <v/>
      </c>
      <c r="AX54" s="128" t="n"/>
      <c r="AY54" s="1302">
        <f>SUM(AY55:AZ57)</f>
        <v/>
      </c>
      <c r="AZ54" s="128" t="n"/>
      <c r="BA54" s="1302">
        <f>SUM(BA55:BB57)</f>
        <v/>
      </c>
      <c r="BB54" s="128" t="n"/>
      <c r="BC54" s="1302">
        <f>SUM(BC55:BD57)</f>
        <v/>
      </c>
      <c r="BD54" s="128" t="n"/>
      <c r="BE54" s="1302">
        <f>SUM(BE55:BF57)</f>
        <v/>
      </c>
      <c r="BF54" s="128" t="n"/>
      <c r="BG54" s="1229">
        <f>SUM(BG55:BH57)</f>
        <v/>
      </c>
      <c r="BH54" s="128" t="n"/>
      <c r="BI54" s="1302">
        <f>SUM(BI55:BJ57)</f>
        <v/>
      </c>
      <c r="BJ54" s="128" t="n"/>
      <c r="BK54" s="1302">
        <f>SUM(BK55:BL57)</f>
        <v/>
      </c>
      <c r="BL54" s="128" t="n"/>
      <c r="BM54" s="1310" t="n"/>
      <c r="BN54" s="126" t="n"/>
      <c r="BO54" s="128" t="n"/>
      <c r="BP54" s="1070" t="n"/>
    </row>
    <row r="55">
      <c r="A55" s="2303" t="inlineStr">
        <is>
          <t>2.4.1</t>
        </is>
      </c>
      <c r="B55" s="197" t="n"/>
      <c r="C55" s="1417" t="inlineStr">
        <is>
          <t>Современные приемы цветочно-декоративного оформления открытых пространств</t>
        </is>
      </c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26" t="n"/>
      <c r="W55" s="126" t="n"/>
      <c r="X55" s="126" t="n"/>
      <c r="Y55" s="126" t="n"/>
      <c r="Z55" s="126" t="n"/>
      <c r="AA55" s="126" t="n"/>
      <c r="AB55" s="126" t="n"/>
      <c r="AC55" s="126" t="n"/>
      <c r="AD55" s="128" t="n"/>
      <c r="AE55" s="1385" t="n">
        <v>2</v>
      </c>
      <c r="AF55" s="175" t="n"/>
      <c r="AG55" s="1385" t="n"/>
      <c r="AH55" s="175" t="n"/>
      <c r="AI55" s="1308">
        <f>AU55+BA55+BG55</f>
        <v/>
      </c>
      <c r="AJ55" s="128" t="n"/>
      <c r="AK55" s="857">
        <f>SUM(AM55:AT55)</f>
        <v/>
      </c>
      <c r="AL55" s="128" t="n"/>
      <c r="AM55" s="857">
        <f>1*BA30</f>
        <v/>
      </c>
      <c r="AN55" s="128" t="n"/>
      <c r="AO55" s="857" t="n"/>
      <c r="AP55" s="128" t="n"/>
      <c r="AQ55" s="857">
        <f>3*BA30</f>
        <v/>
      </c>
      <c r="AR55" s="128" t="n"/>
      <c r="AS55" s="857" t="n"/>
      <c r="AT55" s="128" t="n"/>
      <c r="AU55" s="856">
        <f>AY55*36</f>
        <v/>
      </c>
      <c r="AV55" s="128" t="n"/>
      <c r="AW55" s="857" t="n"/>
      <c r="AX55" s="128" t="n"/>
      <c r="AY55" s="857" t="n"/>
      <c r="AZ55" s="128" t="n"/>
      <c r="BA55" s="857">
        <f>BE55*36</f>
        <v/>
      </c>
      <c r="BB55" s="128" t="n"/>
      <c r="BC55" s="857">
        <f>AK55</f>
        <v/>
      </c>
      <c r="BD55" s="128" t="n"/>
      <c r="BE55" s="857" t="n">
        <v>3</v>
      </c>
      <c r="BF55" s="128" t="n"/>
      <c r="BG55" s="856">
        <f>BK55*36</f>
        <v/>
      </c>
      <c r="BH55" s="128" t="n"/>
      <c r="BI55" s="857" t="n"/>
      <c r="BJ55" s="128" t="n"/>
      <c r="BK55" s="857" t="n"/>
      <c r="BL55" s="128" t="n"/>
      <c r="BM55" s="3397" t="inlineStr">
        <is>
          <t>СК-7</t>
        </is>
      </c>
      <c r="BN55" s="191" t="n"/>
      <c r="BO55" s="197" t="n"/>
      <c r="BP55" s="1070" t="inlineStr">
        <is>
          <t>ЛПиСПС</t>
        </is>
      </c>
    </row>
    <row r="56">
      <c r="A56" s="138" t="n"/>
      <c r="B56" s="139" t="n"/>
      <c r="C56" s="1417" t="inlineStr">
        <is>
          <t>Курсовой проект по учебной дисциплине "Современные приемы цветочно-декоративного оформления открытых пространств"</t>
        </is>
      </c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8" t="n"/>
      <c r="AE56" s="1385" t="n"/>
      <c r="AF56" s="175" t="n"/>
      <c r="AG56" s="1385" t="n"/>
      <c r="AH56" s="175" t="n"/>
      <c r="AI56" s="1308">
        <f>AU56+BA56+BG56</f>
        <v/>
      </c>
      <c r="AJ56" s="128" t="n"/>
      <c r="AK56" s="857">
        <f>SUM(AM56:AT56)</f>
        <v/>
      </c>
      <c r="AL56" s="128" t="n"/>
      <c r="AM56" s="857" t="n"/>
      <c r="AN56" s="128" t="n"/>
      <c r="AO56" s="857" t="n"/>
      <c r="AP56" s="128" t="n"/>
      <c r="AQ56" s="857" t="n"/>
      <c r="AR56" s="128" t="n"/>
      <c r="AS56" s="857" t="n"/>
      <c r="AT56" s="128" t="n"/>
      <c r="AU56" s="856">
        <f>AY56*36</f>
        <v/>
      </c>
      <c r="AV56" s="128" t="n"/>
      <c r="AW56" s="857">
        <f>$AK56</f>
        <v/>
      </c>
      <c r="AX56" s="128" t="n"/>
      <c r="AY56" s="857" t="n"/>
      <c r="AZ56" s="128" t="n"/>
      <c r="BA56" s="857" t="n">
        <v>90</v>
      </c>
      <c r="BB56" s="128" t="n"/>
      <c r="BC56" s="857" t="n"/>
      <c r="BD56" s="128" t="n"/>
      <c r="BE56" s="857" t="n">
        <v>3</v>
      </c>
      <c r="BF56" s="128" t="n"/>
      <c r="BG56" s="856">
        <f>BK56*36</f>
        <v/>
      </c>
      <c r="BH56" s="128" t="n"/>
      <c r="BI56" s="857" t="n"/>
      <c r="BJ56" s="128" t="n"/>
      <c r="BK56" s="857" t="n"/>
      <c r="BL56" s="128" t="n"/>
      <c r="BM56" s="206" t="n"/>
      <c r="BN56" s="206" t="n"/>
      <c r="BO56" s="139" t="n"/>
      <c r="BP56" s="1070" t="n"/>
    </row>
    <row r="57">
      <c r="A57" s="2303" t="inlineStr">
        <is>
          <t>2.4.2</t>
        </is>
      </c>
      <c r="B57" s="128" t="n"/>
      <c r="C57" s="1417" t="inlineStr">
        <is>
          <t>Перспективные приемы использования растительных форм в дизайне интерьеров</t>
        </is>
      </c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8" t="n"/>
      <c r="AE57" s="1385" t="n">
        <v>3</v>
      </c>
      <c r="AF57" s="175" t="n"/>
      <c r="AG57" s="1385" t="n"/>
      <c r="AH57" s="175" t="n"/>
      <c r="AI57" s="1308">
        <f>AU57+BA57+BG57</f>
        <v/>
      </c>
      <c r="AJ57" s="128" t="n"/>
      <c r="AK57" s="857">
        <f>SUM(AM57:AT57)</f>
        <v/>
      </c>
      <c r="AL57" s="128" t="n"/>
      <c r="AM57" s="857" t="n">
        <v>14</v>
      </c>
      <c r="AN57" s="128" t="n"/>
      <c r="AO57" s="857" t="n"/>
      <c r="AP57" s="128" t="n"/>
      <c r="AQ57" s="857">
        <f>3*BG30</f>
        <v/>
      </c>
      <c r="AR57" s="128" t="n"/>
      <c r="AS57" s="857" t="n"/>
      <c r="AT57" s="128" t="n"/>
      <c r="AU57" s="856">
        <f>AY57*36</f>
        <v/>
      </c>
      <c r="AV57" s="128" t="n"/>
      <c r="AW57" s="857" t="n"/>
      <c r="AX57" s="128" t="n"/>
      <c r="AY57" s="857" t="n"/>
      <c r="AZ57" s="128" t="n"/>
      <c r="BA57" s="857">
        <f>BE57*36</f>
        <v/>
      </c>
      <c r="BB57" s="128" t="n"/>
      <c r="BC57" s="857" t="n"/>
      <c r="BD57" s="128" t="n"/>
      <c r="BE57" s="857" t="n"/>
      <c r="BF57" s="128" t="n"/>
      <c r="BG57" s="856">
        <f>BK57*36</f>
        <v/>
      </c>
      <c r="BH57" s="128" t="n"/>
      <c r="BI57" s="857">
        <f>AK57</f>
        <v/>
      </c>
      <c r="BJ57" s="128" t="n"/>
      <c r="BK57" s="857" t="n">
        <v>3</v>
      </c>
      <c r="BL57" s="128" t="n"/>
      <c r="BM57" s="3397" t="inlineStr">
        <is>
          <t>СК-8</t>
        </is>
      </c>
      <c r="BN57" s="126" t="n"/>
      <c r="BO57" s="128" t="n"/>
      <c r="BP57" s="1070" t="inlineStr">
        <is>
          <t>ЛПиСПС</t>
        </is>
      </c>
    </row>
    <row r="58">
      <c r="A58" s="2302" t="inlineStr">
        <is>
          <t>2.5</t>
        </is>
      </c>
      <c r="B58" s="128" t="n"/>
      <c r="C58" s="4766" t="inlineStr">
        <is>
          <t>Модуль "Инновационные технологии и приемы в ландшафтном оформлении предметно-пространственной среды"</t>
        </is>
      </c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8" t="n"/>
      <c r="AE58" s="1230" t="n"/>
      <c r="AF58" s="175" t="n"/>
      <c r="AG58" s="1230" t="n"/>
      <c r="AH58" s="175" t="n"/>
      <c r="AI58" s="854">
        <f>SUM(AI59:AJ62)</f>
        <v/>
      </c>
      <c r="AJ58" s="128" t="n"/>
      <c r="AK58" s="1302">
        <f>SUM(AK59:AL62)</f>
        <v/>
      </c>
      <c r="AL58" s="128" t="n"/>
      <c r="AM58" s="1302">
        <f>SUM(AM59:AN62)</f>
        <v/>
      </c>
      <c r="AN58" s="128" t="n"/>
      <c r="AO58" s="1302">
        <f>SUM(AO59:AP62)</f>
        <v/>
      </c>
      <c r="AP58" s="128" t="n"/>
      <c r="AQ58" s="1302">
        <f>SUM(AQ59:AR62)</f>
        <v/>
      </c>
      <c r="AR58" s="128" t="n"/>
      <c r="AS58" s="1302">
        <f>SUM(AS59:AT62)</f>
        <v/>
      </c>
      <c r="AT58" s="128" t="n"/>
      <c r="AU58" s="1229">
        <f>SUM(AU59:AV62)</f>
        <v/>
      </c>
      <c r="AV58" s="128" t="n"/>
      <c r="AW58" s="1302">
        <f>SUM(AW59:AX62)</f>
        <v/>
      </c>
      <c r="AX58" s="128" t="n"/>
      <c r="AY58" s="1302">
        <f>SUM(AY59:AZ62)</f>
        <v/>
      </c>
      <c r="AZ58" s="128" t="n"/>
      <c r="BA58" s="1302">
        <f>SUM(BA59:BB62)</f>
        <v/>
      </c>
      <c r="BB58" s="128" t="n"/>
      <c r="BC58" s="1302">
        <f>SUM(BC59:BD62)</f>
        <v/>
      </c>
      <c r="BD58" s="128" t="n"/>
      <c r="BE58" s="1302">
        <f>SUM(BE59:BF62)</f>
        <v/>
      </c>
      <c r="BF58" s="128" t="n"/>
      <c r="BG58" s="1229">
        <f>SUM(BG59:BH62)</f>
        <v/>
      </c>
      <c r="BH58" s="128" t="n"/>
      <c r="BI58" s="1302">
        <f>SUM(BI59:BJ62)</f>
        <v/>
      </c>
      <c r="BJ58" s="128" t="n"/>
      <c r="BK58" s="1302">
        <f>SUM(BK59:BL62)</f>
        <v/>
      </c>
      <c r="BL58" s="128" t="n"/>
      <c r="BM58" s="1310" t="n"/>
      <c r="BN58" s="126" t="n"/>
      <c r="BO58" s="128" t="n"/>
      <c r="BP58" s="1070" t="n"/>
    </row>
    <row r="59">
      <c r="A59" s="2303" t="inlineStr">
        <is>
          <t>2.5.1</t>
        </is>
      </c>
      <c r="B59" s="128" t="n"/>
      <c r="C59" s="1417" t="inlineStr">
        <is>
          <t>Интенсивное ведение отрасли садоводства и декоративного растениеводства</t>
        </is>
      </c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8" t="n"/>
      <c r="AE59" s="1385" t="n">
        <v>3</v>
      </c>
      <c r="AF59" s="175" t="n"/>
      <c r="AG59" s="1385" t="n"/>
      <c r="AH59" s="175" t="n"/>
      <c r="AI59" s="1308">
        <f>AU59+BA59+BG59</f>
        <v/>
      </c>
      <c r="AJ59" s="128" t="n"/>
      <c r="AK59" s="857">
        <f>SUM(AM59:AT59)</f>
        <v/>
      </c>
      <c r="AL59" s="128" t="n"/>
      <c r="AM59" s="857">
        <f>2*BG30</f>
        <v/>
      </c>
      <c r="AN59" s="128" t="n"/>
      <c r="AO59" s="857" t="n"/>
      <c r="AP59" s="128" t="n"/>
      <c r="AQ59" s="857">
        <f>3*BG30</f>
        <v/>
      </c>
      <c r="AR59" s="128" t="n"/>
      <c r="AS59" s="857" t="n"/>
      <c r="AT59" s="128" t="n"/>
      <c r="AU59" s="856">
        <f>AY59*36</f>
        <v/>
      </c>
      <c r="AV59" s="128" t="n"/>
      <c r="AW59" s="857" t="n"/>
      <c r="AX59" s="128" t="n"/>
      <c r="AY59" s="857" t="n"/>
      <c r="AZ59" s="128" t="n"/>
      <c r="BA59" s="857">
        <f>BE59*36</f>
        <v/>
      </c>
      <c r="BB59" s="128" t="n"/>
      <c r="BC59" s="857" t="n"/>
      <c r="BD59" s="128" t="n"/>
      <c r="BE59" s="857" t="n"/>
      <c r="BF59" s="128" t="n"/>
      <c r="BG59" s="856" t="n">
        <v>136</v>
      </c>
      <c r="BH59" s="128" t="n"/>
      <c r="BI59" s="857">
        <f>AK59</f>
        <v/>
      </c>
      <c r="BJ59" s="128" t="n"/>
      <c r="BK59" s="857" t="n">
        <v>3</v>
      </c>
      <c r="BL59" s="128" t="n"/>
      <c r="BM59" s="3397" t="inlineStr">
        <is>
          <t>СК-9</t>
        </is>
      </c>
      <c r="BN59" s="126" t="n"/>
      <c r="BO59" s="128" t="n"/>
      <c r="BP59" s="1070" t="inlineStr">
        <is>
          <t>ЛПиСПС</t>
        </is>
      </c>
    </row>
    <row r="60">
      <c r="A60" s="2303" t="inlineStr">
        <is>
          <t>2.5.2</t>
        </is>
      </c>
      <c r="B60" s="128" t="n"/>
      <c r="C60" s="1417" t="inlineStr">
        <is>
          <t>Газоны и альтернативные покрытия в ландшафтном строительстве</t>
        </is>
      </c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8" t="n"/>
      <c r="AE60" s="1385" t="n"/>
      <c r="AF60" s="175" t="n"/>
      <c r="AG60" s="1385" t="n">
        <v>3</v>
      </c>
      <c r="AH60" s="175" t="n"/>
      <c r="AI60" s="1308">
        <f>AU60+BA60+BG60</f>
        <v/>
      </c>
      <c r="AJ60" s="128" t="n"/>
      <c r="AK60" s="857">
        <f>SUM(AM60:AT60)</f>
        <v/>
      </c>
      <c r="AL60" s="128" t="n"/>
      <c r="AM60" s="857" t="n">
        <v>14</v>
      </c>
      <c r="AN60" s="128" t="n"/>
      <c r="AO60" s="857" t="n"/>
      <c r="AP60" s="128" t="n"/>
      <c r="AQ60" s="857" t="n">
        <v>30</v>
      </c>
      <c r="AR60" s="128" t="n"/>
      <c r="AS60" s="857" t="n"/>
      <c r="AT60" s="128" t="n"/>
      <c r="AU60" s="856">
        <f>AY60*36</f>
        <v/>
      </c>
      <c r="AV60" s="128" t="n"/>
      <c r="AW60" s="857" t="n"/>
      <c r="AX60" s="128" t="n"/>
      <c r="AY60" s="857" t="n"/>
      <c r="AZ60" s="128" t="n"/>
      <c r="BA60" s="857">
        <f>BE60*36</f>
        <v/>
      </c>
      <c r="BB60" s="128" t="n"/>
      <c r="BC60" s="857" t="n"/>
      <c r="BD60" s="128" t="n"/>
      <c r="BE60" s="857" t="n"/>
      <c r="BF60" s="128" t="n"/>
      <c r="BG60" s="856">
        <f>BK60*36</f>
        <v/>
      </c>
      <c r="BH60" s="128" t="n"/>
      <c r="BI60" s="857">
        <f>AK60</f>
        <v/>
      </c>
      <c r="BJ60" s="128" t="n"/>
      <c r="BK60" s="857" t="n">
        <v>3</v>
      </c>
      <c r="BL60" s="128" t="n"/>
      <c r="BM60" s="3397" t="inlineStr">
        <is>
          <t>СК-10</t>
        </is>
      </c>
      <c r="BN60" s="126" t="n"/>
      <c r="BO60" s="128" t="n"/>
      <c r="BP60" s="1070" t="inlineStr">
        <is>
          <t>ЛПиСПС</t>
        </is>
      </c>
    </row>
    <row r="61">
      <c r="A61" s="2303" t="inlineStr">
        <is>
          <t>2.5.3</t>
        </is>
      </c>
      <c r="B61" s="128" t="n"/>
      <c r="C61" s="1417" t="inlineStr">
        <is>
          <t>Дистанционное зондирование и геоинформатика в ландшафтном планировании</t>
        </is>
      </c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8" t="n"/>
      <c r="AE61" s="1385" t="n"/>
      <c r="AF61" s="175" t="n"/>
      <c r="AG61" s="1385" t="n">
        <v>2</v>
      </c>
      <c r="AH61" s="175" t="n"/>
      <c r="AI61" s="1308">
        <f>AU61+BA61+BG61</f>
        <v/>
      </c>
      <c r="AJ61" s="128" t="n"/>
      <c r="AK61" s="857">
        <f>SUM(AM61:AT61)</f>
        <v/>
      </c>
      <c r="AL61" s="128" t="n"/>
      <c r="AM61" s="857" t="n">
        <v>16</v>
      </c>
      <c r="AN61" s="128" t="n"/>
      <c r="AO61" s="857" t="n"/>
      <c r="AP61" s="128" t="n"/>
      <c r="AQ61" s="857">
        <f>2*BA30</f>
        <v/>
      </c>
      <c r="AR61" s="128" t="n"/>
      <c r="AS61" s="857" t="n"/>
      <c r="AT61" s="128" t="n"/>
      <c r="AU61" s="856">
        <f>AY61*36</f>
        <v/>
      </c>
      <c r="AV61" s="128" t="n"/>
      <c r="AW61" s="857" t="n"/>
      <c r="AX61" s="128" t="n"/>
      <c r="AY61" s="857" t="n"/>
      <c r="AZ61" s="128" t="n"/>
      <c r="BA61" s="857">
        <f>BE61*36</f>
        <v/>
      </c>
      <c r="BB61" s="128" t="n"/>
      <c r="BC61" s="857">
        <f>AK61</f>
        <v/>
      </c>
      <c r="BD61" s="128" t="n"/>
      <c r="BE61" s="857" t="n">
        <v>3</v>
      </c>
      <c r="BF61" s="128" t="n"/>
      <c r="BG61" s="856">
        <f>BK61*36</f>
        <v/>
      </c>
      <c r="BH61" s="128" t="n"/>
      <c r="BI61" s="857" t="n"/>
      <c r="BJ61" s="128" t="n"/>
      <c r="BK61" s="857" t="n"/>
      <c r="BL61" s="128" t="n"/>
      <c r="BM61" s="3397" t="inlineStr">
        <is>
          <t>СК-11</t>
        </is>
      </c>
      <c r="BN61" s="126" t="n"/>
      <c r="BO61" s="128" t="n"/>
      <c r="BP61" s="1070" t="inlineStr">
        <is>
          <t>ЛУ</t>
        </is>
      </c>
    </row>
    <row r="62">
      <c r="A62" s="2303" t="inlineStr">
        <is>
          <t>2.5.4</t>
        </is>
      </c>
      <c r="B62" s="128" t="n"/>
      <c r="C62" s="1417" t="inlineStr">
        <is>
          <t>Диагностика болезней и вредителей зеленых насаждений</t>
        </is>
      </c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8" t="n"/>
      <c r="AE62" s="1385" t="n"/>
      <c r="AF62" s="175" t="n"/>
      <c r="AG62" s="1385" t="n">
        <v>2</v>
      </c>
      <c r="AH62" s="175" t="n"/>
      <c r="AI62" s="1308">
        <f>AU62+BA62+BG62</f>
        <v/>
      </c>
      <c r="AJ62" s="128" t="n"/>
      <c r="AK62" s="857">
        <f>SUM(AM62:AT62)</f>
        <v/>
      </c>
      <c r="AL62" s="128" t="n"/>
      <c r="AM62" s="857" t="n">
        <v>16</v>
      </c>
      <c r="AN62" s="128" t="n"/>
      <c r="AO62" s="857" t="n"/>
      <c r="AP62" s="128" t="n"/>
      <c r="AQ62" s="857">
        <f>2*BA30</f>
        <v/>
      </c>
      <c r="AR62" s="128" t="n"/>
      <c r="AS62" s="857" t="n"/>
      <c r="AT62" s="128" t="n"/>
      <c r="AU62" s="856">
        <f>AY62*36</f>
        <v/>
      </c>
      <c r="AV62" s="128" t="n"/>
      <c r="AW62" s="857" t="n"/>
      <c r="AX62" s="128" t="n"/>
      <c r="AY62" s="857" t="n"/>
      <c r="AZ62" s="128" t="n"/>
      <c r="BA62" s="857">
        <f>BE62*36</f>
        <v/>
      </c>
      <c r="BB62" s="128" t="n"/>
      <c r="BC62" s="857">
        <f>AK62</f>
        <v/>
      </c>
      <c r="BD62" s="128" t="n"/>
      <c r="BE62" s="857" t="n">
        <v>3</v>
      </c>
      <c r="BF62" s="128" t="n"/>
      <c r="BG62" s="856">
        <f>BK62*36</f>
        <v/>
      </c>
      <c r="BH62" s="128" t="n"/>
      <c r="BI62" s="857" t="n"/>
      <c r="BJ62" s="128" t="n"/>
      <c r="BK62" s="857" t="n"/>
      <c r="BL62" s="128" t="n"/>
      <c r="BM62" s="3397" t="inlineStr">
        <is>
          <t>СК-12</t>
        </is>
      </c>
      <c r="BN62" s="126" t="n"/>
      <c r="BO62" s="128" t="n"/>
      <c r="BP62" s="1070" t="inlineStr">
        <is>
          <t>ЛПиСПС</t>
        </is>
      </c>
    </row>
    <row r="63">
      <c r="A63" s="2302" t="inlineStr">
        <is>
          <t>2.6</t>
        </is>
      </c>
      <c r="B63" s="128" t="n"/>
      <c r="C63" s="4766" t="inlineStr">
        <is>
          <t>Дополнительные виды обучения</t>
        </is>
      </c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8" t="n"/>
      <c r="AE63" s="1385" t="n"/>
      <c r="AF63" s="175" t="n"/>
      <c r="AG63" s="1385" t="n"/>
      <c r="AH63" s="175" t="n"/>
      <c r="AI63" s="848" t="inlineStr">
        <is>
          <t>/</t>
        </is>
      </c>
      <c r="AJ63" s="2939">
        <f>SUM(AJ64:AJ66)</f>
        <v/>
      </c>
      <c r="AK63" s="850" t="inlineStr">
        <is>
          <t>/</t>
        </is>
      </c>
      <c r="AL63" s="2939">
        <f>SUM(AL64:AL66)</f>
        <v/>
      </c>
      <c r="AM63" s="850" t="inlineStr">
        <is>
          <t>/</t>
        </is>
      </c>
      <c r="AN63" s="849">
        <f>SUM(AN64:AN66)</f>
        <v/>
      </c>
      <c r="AO63" s="850" t="inlineStr">
        <is>
          <t>/</t>
        </is>
      </c>
      <c r="AP63" s="849">
        <f>SUM(AP64:AP66)</f>
        <v/>
      </c>
      <c r="AQ63" s="851" t="inlineStr">
        <is>
          <t>/</t>
        </is>
      </c>
      <c r="AR63" s="849">
        <f>SUM(AR64:AR66)</f>
        <v/>
      </c>
      <c r="AS63" s="850" t="inlineStr">
        <is>
          <t>/</t>
        </is>
      </c>
      <c r="AT63" s="852">
        <f>SUM(AT64:AT66)</f>
        <v/>
      </c>
      <c r="AU63" s="853" t="inlineStr">
        <is>
          <t>/</t>
        </is>
      </c>
      <c r="AV63" s="2939">
        <f>SUM(AV64:AV66)</f>
        <v/>
      </c>
      <c r="AW63" s="850" t="inlineStr">
        <is>
          <t>/</t>
        </is>
      </c>
      <c r="AX63" s="849">
        <f>SUM(AX64:AX66)</f>
        <v/>
      </c>
      <c r="AY63" s="850" t="inlineStr">
        <is>
          <t>/</t>
        </is>
      </c>
      <c r="AZ63" s="849">
        <f>SUM(AZ64:AZ66)</f>
        <v/>
      </c>
      <c r="BA63" s="850" t="inlineStr">
        <is>
          <t>/</t>
        </is>
      </c>
      <c r="BB63" s="849">
        <f>SUM(BB64:BB66)</f>
        <v/>
      </c>
      <c r="BC63" s="850" t="inlineStr">
        <is>
          <t>/</t>
        </is>
      </c>
      <c r="BD63" s="849">
        <f>SUM(BD64:BD66)</f>
        <v/>
      </c>
      <c r="BE63" s="850" t="inlineStr">
        <is>
          <t>/</t>
        </is>
      </c>
      <c r="BF63" s="2417">
        <f>SUM(BF64:BF66)</f>
        <v/>
      </c>
      <c r="BG63" s="856" t="n"/>
      <c r="BH63" s="128" t="n"/>
      <c r="BI63" s="857" t="n"/>
      <c r="BJ63" s="128" t="n"/>
      <c r="BK63" s="858" t="n"/>
      <c r="BL63" s="175" t="n"/>
      <c r="BM63" s="3397" t="n"/>
      <c r="BN63" s="126" t="n"/>
      <c r="BO63" s="128" t="n"/>
      <c r="BP63" s="1070" t="n"/>
    </row>
    <row r="64">
      <c r="A64" s="2303" t="inlineStr">
        <is>
          <t>2.6.1</t>
        </is>
      </c>
      <c r="B64" s="128" t="n"/>
      <c r="C64" s="1417" t="inlineStr">
        <is>
          <t>Философия и методология науки *</t>
        </is>
      </c>
      <c r="D64" s="126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8" t="n"/>
      <c r="AE64" s="2084" t="inlineStr">
        <is>
          <t>/</t>
        </is>
      </c>
      <c r="AF64" s="2085" t="n">
        <v>2</v>
      </c>
      <c r="AG64" s="2084" t="n"/>
      <c r="AH64" s="2085" t="n"/>
      <c r="AI64" s="861" t="inlineStr">
        <is>
          <t>/</t>
        </is>
      </c>
      <c r="AJ64" s="4770">
        <f>AV64+BB64</f>
        <v/>
      </c>
      <c r="AK64" s="862" t="inlineStr">
        <is>
          <t>/</t>
        </is>
      </c>
      <c r="AL64" s="864">
        <f>AN64+AP64+AR64+AT64</f>
        <v/>
      </c>
      <c r="AM64" s="862" t="inlineStr">
        <is>
          <t>/</t>
        </is>
      </c>
      <c r="AN64" s="864" t="n">
        <v>40</v>
      </c>
      <c r="AO64" s="862" t="n"/>
      <c r="AP64" s="864" t="n"/>
      <c r="AQ64" s="865" t="n"/>
      <c r="AR64" s="864" t="n"/>
      <c r="AS64" s="862" t="inlineStr">
        <is>
          <t>/</t>
        </is>
      </c>
      <c r="AT64" s="870" t="n">
        <v>32</v>
      </c>
      <c r="AU64" s="867" t="inlineStr">
        <is>
          <t>/</t>
        </is>
      </c>
      <c r="AV64" s="864" t="n">
        <v>48</v>
      </c>
      <c r="AW64" s="862" t="inlineStr">
        <is>
          <t>/</t>
        </is>
      </c>
      <c r="AX64" s="864" t="n">
        <v>32</v>
      </c>
      <c r="AY64" s="862" t="n"/>
      <c r="AZ64" s="864" t="n"/>
      <c r="BA64" s="862" t="inlineStr">
        <is>
          <t>/</t>
        </is>
      </c>
      <c r="BB64" s="864" t="n">
        <v>76</v>
      </c>
      <c r="BC64" s="862" t="inlineStr">
        <is>
          <t>/</t>
        </is>
      </c>
      <c r="BD64" s="2104" t="n">
        <v>40</v>
      </c>
      <c r="BE64" s="862" t="inlineStr">
        <is>
          <t>/</t>
        </is>
      </c>
      <c r="BF64" s="2085" t="n">
        <v>3</v>
      </c>
      <c r="BG64" s="856" t="n"/>
      <c r="BH64" s="128" t="n"/>
      <c r="BI64" s="857" t="n"/>
      <c r="BJ64" s="128" t="n"/>
      <c r="BK64" s="858" t="n"/>
      <c r="BL64" s="175" t="n"/>
      <c r="BM64" s="3397" t="inlineStr">
        <is>
          <t>УК-1</t>
        </is>
      </c>
      <c r="BN64" s="126" t="n"/>
      <c r="BO64" s="128" t="n"/>
      <c r="BP64" s="1070" t="inlineStr">
        <is>
          <t>ФиП</t>
        </is>
      </c>
    </row>
    <row r="65">
      <c r="A65" s="2303" t="inlineStr">
        <is>
          <t>2.6.2</t>
        </is>
      </c>
      <c r="B65" s="128" t="n"/>
      <c r="C65" s="1417" t="inlineStr">
        <is>
          <t>Иностранный язык *</t>
        </is>
      </c>
      <c r="D65" s="126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8" t="n"/>
      <c r="AE65" s="2084" t="inlineStr">
        <is>
          <t>/</t>
        </is>
      </c>
      <c r="AF65" s="2085" t="n">
        <v>2</v>
      </c>
      <c r="AG65" s="2084" t="n"/>
      <c r="AH65" s="2085" t="n"/>
      <c r="AI65" s="861" t="inlineStr">
        <is>
          <t>/</t>
        </is>
      </c>
      <c r="AJ65" s="4770">
        <f>AV65+BB65</f>
        <v/>
      </c>
      <c r="AK65" s="862" t="inlineStr">
        <is>
          <t>/</t>
        </is>
      </c>
      <c r="AL65" s="864">
        <f>AN65+AP65+AR65+AT65</f>
        <v/>
      </c>
      <c r="AM65" s="862" t="n"/>
      <c r="AN65" s="864" t="n"/>
      <c r="AO65" s="862" t="n"/>
      <c r="AP65" s="864" t="n"/>
      <c r="AQ65" s="869" t="inlineStr">
        <is>
          <t>/</t>
        </is>
      </c>
      <c r="AR65" s="864" t="n">
        <v>96</v>
      </c>
      <c r="AS65" s="869" t="n"/>
      <c r="AT65" s="870" t="n"/>
      <c r="AU65" s="867" t="inlineStr">
        <is>
          <t>/</t>
        </is>
      </c>
      <c r="AV65" s="864" t="n">
        <v>70</v>
      </c>
      <c r="AW65" s="862" t="inlineStr">
        <is>
          <t>/</t>
        </is>
      </c>
      <c r="AX65" s="864" t="n">
        <v>48</v>
      </c>
      <c r="AY65" s="862" t="n"/>
      <c r="AZ65" s="864" t="n"/>
      <c r="BA65" s="862" t="inlineStr">
        <is>
          <t>/</t>
        </is>
      </c>
      <c r="BB65" s="864" t="n">
        <v>72</v>
      </c>
      <c r="BC65" s="862" t="inlineStr">
        <is>
          <t>/</t>
        </is>
      </c>
      <c r="BD65" s="2104" t="n">
        <v>48</v>
      </c>
      <c r="BE65" s="862" t="inlineStr">
        <is>
          <t>/</t>
        </is>
      </c>
      <c r="BF65" s="2085" t="n">
        <v>4</v>
      </c>
      <c r="BG65" s="856" t="n"/>
      <c r="BH65" s="128" t="n"/>
      <c r="BI65" s="857" t="n"/>
      <c r="BJ65" s="128" t="n"/>
      <c r="BK65" s="858" t="n"/>
      <c r="BL65" s="175" t="n"/>
      <c r="BM65" s="3397" t="inlineStr">
        <is>
          <t>УК-3</t>
        </is>
      </c>
      <c r="BN65" s="126" t="n"/>
      <c r="BO65" s="128" t="n"/>
      <c r="BP65" s="1070" t="inlineStr">
        <is>
          <t>МКиТП</t>
        </is>
      </c>
    </row>
    <row r="66">
      <c r="A66" s="4771" t="inlineStr">
        <is>
          <t>2.6.3</t>
        </is>
      </c>
      <c r="B66" s="144" t="n"/>
      <c r="C66" s="4772" t="inlineStr">
        <is>
          <t>Основы информационных технологий  *</t>
        </is>
      </c>
      <c r="D66" s="202" t="n"/>
      <c r="E66" s="202" t="n"/>
      <c r="F66" s="202" t="n"/>
      <c r="G66" s="202" t="n"/>
      <c r="H66" s="202" t="n"/>
      <c r="I66" s="202" t="n"/>
      <c r="J66" s="202" t="n"/>
      <c r="K66" s="202" t="n"/>
      <c r="L66" s="202" t="n"/>
      <c r="M66" s="202" t="n"/>
      <c r="N66" s="202" t="n"/>
      <c r="O66" s="202" t="n"/>
      <c r="P66" s="202" t="n"/>
      <c r="Q66" s="202" t="n"/>
      <c r="R66" s="202" t="n"/>
      <c r="S66" s="202" t="n"/>
      <c r="T66" s="202" t="n"/>
      <c r="U66" s="202" t="n"/>
      <c r="V66" s="202" t="n"/>
      <c r="W66" s="202" t="n"/>
      <c r="X66" s="202" t="n"/>
      <c r="Y66" s="202" t="n"/>
      <c r="Z66" s="202" t="n"/>
      <c r="AA66" s="202" t="n"/>
      <c r="AB66" s="202" t="n"/>
      <c r="AC66" s="202" t="n"/>
      <c r="AD66" s="144" t="n"/>
      <c r="AE66" s="2088" t="n"/>
      <c r="AF66" s="881" t="n"/>
      <c r="AG66" s="2088" t="inlineStr">
        <is>
          <t>/</t>
        </is>
      </c>
      <c r="AH66" s="881" t="inlineStr">
        <is>
          <t>1 д</t>
        </is>
      </c>
      <c r="AI66" s="873" t="inlineStr">
        <is>
          <t>/</t>
        </is>
      </c>
      <c r="AJ66" s="877">
        <f>AV66</f>
        <v/>
      </c>
      <c r="AK66" s="874" t="inlineStr">
        <is>
          <t>/</t>
        </is>
      </c>
      <c r="AL66" s="877">
        <f>AN66+AP66+AR66+AT66</f>
        <v/>
      </c>
      <c r="AM66" s="874" t="inlineStr">
        <is>
          <t>/</t>
        </is>
      </c>
      <c r="AN66" s="877" t="n">
        <v>26</v>
      </c>
      <c r="AO66" s="874" t="inlineStr">
        <is>
          <t>/</t>
        </is>
      </c>
      <c r="AP66" s="877" t="n">
        <v>24</v>
      </c>
      <c r="AQ66" s="876" t="n"/>
      <c r="AR66" s="877" t="n"/>
      <c r="AS66" s="876" t="n"/>
      <c r="AT66" s="878" t="n"/>
      <c r="AU66" s="879" t="inlineStr">
        <is>
          <t>/</t>
        </is>
      </c>
      <c r="AV66" s="877">
        <f>AZ66*36</f>
        <v/>
      </c>
      <c r="AW66" s="874" t="inlineStr">
        <is>
          <t>/</t>
        </is>
      </c>
      <c r="AX66" s="877">
        <f>AL66</f>
        <v/>
      </c>
      <c r="AY66" s="874" t="inlineStr">
        <is>
          <t>/</t>
        </is>
      </c>
      <c r="AZ66" s="877" t="n">
        <v>2</v>
      </c>
      <c r="BA66" s="876" t="n"/>
      <c r="BB66" s="877" t="n"/>
      <c r="BC66" s="876" t="n"/>
      <c r="BD66" s="877" t="n"/>
      <c r="BE66" s="876" t="n"/>
      <c r="BF66" s="881" t="n"/>
      <c r="BG66" s="882" t="n"/>
      <c r="BH66" s="144" t="n"/>
      <c r="BI66" s="883" t="n"/>
      <c r="BJ66" s="144" t="n"/>
      <c r="BK66" s="884" t="n"/>
      <c r="BL66" s="203" t="n"/>
      <c r="BM66" s="3107" t="inlineStr">
        <is>
          <t>УК-2</t>
        </is>
      </c>
      <c r="BN66" s="202" t="n"/>
      <c r="BO66" s="144" t="n"/>
      <c r="BP66" s="1070" t="inlineStr">
        <is>
          <t>ИСиТ</t>
        </is>
      </c>
    </row>
    <row r="67">
      <c r="A67" s="1986" t="n"/>
      <c r="B67" s="356" t="n"/>
      <c r="C67" s="356" t="n"/>
      <c r="D67" s="356" t="n"/>
      <c r="E67" s="356" t="n"/>
      <c r="F67" s="356" t="n"/>
      <c r="G67" s="356" t="n"/>
      <c r="H67" s="356" t="n"/>
      <c r="I67" s="356" t="n"/>
      <c r="J67" s="356" t="n"/>
      <c r="K67" s="356" t="n"/>
      <c r="L67" s="356" t="n"/>
      <c r="M67" s="356" t="n"/>
      <c r="N67" s="356" t="n"/>
      <c r="O67" s="356" t="n"/>
      <c r="P67" s="356" t="n"/>
      <c r="Q67" s="356" t="n"/>
      <c r="R67" s="356" t="n"/>
      <c r="S67" s="356" t="n"/>
      <c r="T67" s="356" t="n"/>
      <c r="U67" s="356" t="n"/>
      <c r="V67" s="356" t="n"/>
      <c r="W67" s="356" t="n"/>
      <c r="X67" s="356" t="n"/>
      <c r="Y67" s="356" t="n"/>
      <c r="Z67" s="356" t="n"/>
      <c r="AA67" s="356" t="n"/>
      <c r="AB67" s="356" t="n"/>
      <c r="AC67" s="356" t="n"/>
      <c r="AD67" s="356" t="n"/>
      <c r="AE67" s="356" t="n"/>
      <c r="AF67" s="356" t="n"/>
      <c r="AG67" s="356" t="n"/>
      <c r="AH67" s="356" t="n"/>
      <c r="AI67" s="356" t="n"/>
      <c r="AJ67" s="356" t="n"/>
      <c r="AK67" s="356" t="n"/>
      <c r="AL67" s="356" t="n"/>
      <c r="AM67" s="356" t="n"/>
      <c r="AN67" s="356" t="n"/>
      <c r="AO67" s="356" t="n"/>
      <c r="AP67" s="356" t="n"/>
      <c r="AQ67" s="356" t="n"/>
      <c r="AR67" s="356" t="n"/>
      <c r="AS67" s="356" t="n"/>
      <c r="AT67" s="356" t="n"/>
      <c r="AU67" s="356" t="n"/>
      <c r="AV67" s="356" t="n"/>
      <c r="AW67" s="356" t="n"/>
      <c r="AX67" s="356" t="n"/>
      <c r="AY67" s="356" t="n"/>
      <c r="AZ67" s="356" t="n"/>
      <c r="BA67" s="356" t="n"/>
      <c r="BB67" s="356" t="n"/>
      <c r="BC67" s="356" t="n"/>
      <c r="BD67" s="356" t="n"/>
      <c r="BE67" s="356" t="n"/>
      <c r="BF67" s="356" t="n"/>
      <c r="BG67" s="356" t="n"/>
      <c r="BH67" s="356" t="n"/>
      <c r="BI67" s="356" t="n"/>
      <c r="BJ67" s="356" t="n"/>
      <c r="BK67" s="356" t="n"/>
      <c r="BL67" s="356" t="n"/>
      <c r="BM67" s="356" t="n"/>
      <c r="BN67" s="356" t="n"/>
      <c r="BO67" s="3510" t="n"/>
      <c r="BP67" s="1" t="n"/>
    </row>
    <row r="68">
      <c r="A68" s="4773" t="inlineStr">
        <is>
          <t>Количество часов учебных занятий</t>
        </is>
      </c>
      <c r="B68" s="123" t="n"/>
      <c r="C68" s="123" t="n"/>
      <c r="D68" s="123" t="n"/>
      <c r="E68" s="123" t="n"/>
      <c r="F68" s="123" t="n"/>
      <c r="G68" s="123" t="n"/>
      <c r="H68" s="123" t="n"/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4" t="n"/>
      <c r="AI68" s="4037">
        <f>AI32+AI42</f>
        <v/>
      </c>
      <c r="AJ68" s="124" t="n"/>
      <c r="AK68" s="4037">
        <f>AK32+AK42</f>
        <v/>
      </c>
      <c r="AL68" s="124" t="n"/>
      <c r="AM68" s="4037">
        <f>AM32+AM42</f>
        <v/>
      </c>
      <c r="AN68" s="124" t="n"/>
      <c r="AO68" s="4037">
        <f>AO32+AO42</f>
        <v/>
      </c>
      <c r="AP68" s="124" t="n"/>
      <c r="AQ68" s="4037">
        <f>AQ32+AQ42</f>
        <v/>
      </c>
      <c r="AR68" s="124" t="n"/>
      <c r="AS68" s="4037">
        <f>AS32+AS42</f>
        <v/>
      </c>
      <c r="AT68" s="124" t="n"/>
      <c r="AU68" s="4037">
        <f>AU32+AU42</f>
        <v/>
      </c>
      <c r="AV68" s="124" t="n"/>
      <c r="AW68" s="4037">
        <f>AW32+AW42</f>
        <v/>
      </c>
      <c r="AX68" s="124" t="n"/>
      <c r="AY68" s="4037">
        <f>AY32+AY42</f>
        <v/>
      </c>
      <c r="AZ68" s="124" t="n"/>
      <c r="BA68" s="4037">
        <f>BA32+BA42</f>
        <v/>
      </c>
      <c r="BB68" s="124" t="n"/>
      <c r="BC68" s="4037">
        <f>BC32+BC42</f>
        <v/>
      </c>
      <c r="BD68" s="124" t="n"/>
      <c r="BE68" s="4037">
        <f>BE32+BE42</f>
        <v/>
      </c>
      <c r="BF68" s="124" t="n"/>
      <c r="BG68" s="4037">
        <f>BG32+BG42</f>
        <v/>
      </c>
      <c r="BH68" s="124" t="n"/>
      <c r="BI68" s="4037">
        <f>BI32+BI42</f>
        <v/>
      </c>
      <c r="BJ68" s="124" t="n"/>
      <c r="BK68" s="4037">
        <f>BK32+BK42</f>
        <v/>
      </c>
      <c r="BL68" s="124" t="n"/>
      <c r="BM68" s="4774" t="n"/>
      <c r="BN68" s="123" t="n"/>
      <c r="BO68" s="124" t="n"/>
      <c r="BP68" s="1" t="n"/>
    </row>
    <row r="69">
      <c r="A69" s="4775" t="inlineStr">
        <is>
          <t>Количество часов учебных занятий в неделю</t>
        </is>
      </c>
      <c r="B69" s="126" t="n"/>
      <c r="C69" s="126" t="n"/>
      <c r="D69" s="126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8" t="n"/>
      <c r="AI69" s="4776">
        <f>AU68+BA68+BG68</f>
        <v/>
      </c>
      <c r="AJ69" s="128" t="n"/>
      <c r="AK69" s="4776">
        <f>AW68+BC68+BI68</f>
        <v/>
      </c>
      <c r="AL69" s="128" t="n"/>
      <c r="AM69" s="857" t="n"/>
      <c r="AN69" s="128" t="n"/>
      <c r="AO69" s="857" t="n"/>
      <c r="AP69" s="128" t="n"/>
      <c r="AQ69" s="857" t="n"/>
      <c r="AR69" s="128" t="n"/>
      <c r="AS69" s="857" t="n"/>
      <c r="AT69" s="128" t="n"/>
      <c r="AU69" s="1302">
        <f>ROUND(AW68/AU30,0)</f>
        <v/>
      </c>
      <c r="AV69" s="126" t="n"/>
      <c r="AW69" s="126" t="n"/>
      <c r="AX69" s="126" t="n"/>
      <c r="AY69" s="126" t="n"/>
      <c r="AZ69" s="128" t="n"/>
      <c r="BA69" s="1302">
        <f>ROUND(BC68/BA30,0)</f>
        <v/>
      </c>
      <c r="BB69" s="126" t="n"/>
      <c r="BC69" s="126" t="n"/>
      <c r="BD69" s="126" t="n"/>
      <c r="BE69" s="126" t="n"/>
      <c r="BF69" s="128" t="n"/>
      <c r="BG69" s="1302">
        <f>ROUND(BI68/BG30,0)</f>
        <v/>
      </c>
      <c r="BH69" s="126" t="n"/>
      <c r="BI69" s="126" t="n"/>
      <c r="BJ69" s="126" t="n"/>
      <c r="BK69" s="126" t="n"/>
      <c r="BL69" s="128" t="n"/>
      <c r="BM69" s="4777">
        <f>BE69+BK69</f>
        <v/>
      </c>
      <c r="BN69" s="126" t="n"/>
      <c r="BO69" s="128" t="n"/>
      <c r="BP69" s="1" t="n"/>
    </row>
    <row r="70">
      <c r="A70" s="4775" t="inlineStr">
        <is>
          <t>Количество курсовых проектов</t>
        </is>
      </c>
      <c r="B70" s="126" t="n"/>
      <c r="C70" s="126" t="n"/>
      <c r="D70" s="126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8" t="n"/>
      <c r="AI70" s="1302">
        <f>SUM(AK70:BO70)</f>
        <v/>
      </c>
      <c r="AJ70" s="128" t="n"/>
      <c r="AK70" s="857" t="n"/>
      <c r="AL70" s="128" t="n"/>
      <c r="AM70" s="857" t="n"/>
      <c r="AN70" s="128" t="n"/>
      <c r="AO70" s="857" t="n"/>
      <c r="AP70" s="128" t="n"/>
      <c r="AQ70" s="857" t="n"/>
      <c r="AR70" s="128" t="n"/>
      <c r="AS70" s="857" t="n"/>
      <c r="AT70" s="128" t="n"/>
      <c r="AU70" s="1302" t="n"/>
      <c r="AV70" s="126" t="n"/>
      <c r="AW70" s="126" t="n"/>
      <c r="AX70" s="126" t="n"/>
      <c r="AY70" s="126" t="n"/>
      <c r="AZ70" s="128" t="n"/>
      <c r="BA70" s="1302" t="n">
        <v>1</v>
      </c>
      <c r="BB70" s="126" t="n"/>
      <c r="BC70" s="126" t="n"/>
      <c r="BD70" s="126" t="n"/>
      <c r="BE70" s="126" t="n"/>
      <c r="BF70" s="128" t="n"/>
      <c r="BG70" s="1302" t="n">
        <v>1</v>
      </c>
      <c r="BH70" s="126" t="n"/>
      <c r="BI70" s="126" t="n"/>
      <c r="BJ70" s="126" t="n"/>
      <c r="BK70" s="126" t="n"/>
      <c r="BL70" s="128" t="n"/>
      <c r="BM70" s="4778" t="n"/>
      <c r="BN70" s="126" t="n"/>
      <c r="BO70" s="128" t="n"/>
      <c r="BP70" s="1" t="n"/>
    </row>
    <row r="71">
      <c r="A71" s="4775" t="inlineStr">
        <is>
          <t>Количество курсовых работ</t>
        </is>
      </c>
      <c r="B71" s="126" t="n"/>
      <c r="C71" s="126" t="n"/>
      <c r="D71" s="126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8" t="n"/>
      <c r="AI71" s="1302">
        <f>SUM(AK71:BO71)</f>
        <v/>
      </c>
      <c r="AJ71" s="128" t="n"/>
      <c r="AK71" s="857" t="n"/>
      <c r="AL71" s="128" t="n"/>
      <c r="AM71" s="857" t="n"/>
      <c r="AN71" s="128" t="n"/>
      <c r="AO71" s="857" t="n"/>
      <c r="AP71" s="128" t="n"/>
      <c r="AQ71" s="857" t="n"/>
      <c r="AR71" s="128" t="n"/>
      <c r="AS71" s="857" t="n"/>
      <c r="AT71" s="128" t="n"/>
      <c r="AU71" s="1302" t="n">
        <v>1</v>
      </c>
      <c r="AV71" s="126" t="n"/>
      <c r="AW71" s="126" t="n"/>
      <c r="AX71" s="126" t="n"/>
      <c r="AY71" s="126" t="n"/>
      <c r="AZ71" s="128" t="n"/>
      <c r="BA71" s="1302" t="n">
        <v>1</v>
      </c>
      <c r="BB71" s="126" t="n"/>
      <c r="BC71" s="126" t="n"/>
      <c r="BD71" s="126" t="n"/>
      <c r="BE71" s="126" t="n"/>
      <c r="BF71" s="128" t="n"/>
      <c r="BG71" s="1302" t="n"/>
      <c r="BH71" s="126" t="n"/>
      <c r="BI71" s="126" t="n"/>
      <c r="BJ71" s="126" t="n"/>
      <c r="BK71" s="126" t="n"/>
      <c r="BL71" s="128" t="n"/>
      <c r="BM71" s="4778" t="n"/>
      <c r="BN71" s="126" t="n"/>
      <c r="BO71" s="128" t="n"/>
      <c r="BP71" s="1" t="n"/>
    </row>
    <row r="72">
      <c r="A72" s="4775" t="inlineStr">
        <is>
          <t>Количество экзаменов</t>
        </is>
      </c>
      <c r="B72" s="126" t="n"/>
      <c r="C72" s="126" t="n"/>
      <c r="D72" s="126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8" t="n"/>
      <c r="AI72" s="1302">
        <f>SUM(AK72:BO72)</f>
        <v/>
      </c>
      <c r="AJ72" s="128" t="n"/>
      <c r="AK72" s="857" t="n"/>
      <c r="AL72" s="128" t="n"/>
      <c r="AM72" s="857" t="n"/>
      <c r="AN72" s="128" t="n"/>
      <c r="AO72" s="857" t="n"/>
      <c r="AP72" s="128" t="n"/>
      <c r="AQ72" s="857" t="n"/>
      <c r="AR72" s="128" t="n"/>
      <c r="AS72" s="857" t="n"/>
      <c r="AT72" s="128" t="n"/>
      <c r="AU72" s="1302">
        <f>COUNTIF(AE32:AF62,1)</f>
        <v/>
      </c>
      <c r="AV72" s="126" t="n"/>
      <c r="AW72" s="126" t="n"/>
      <c r="AX72" s="126" t="n"/>
      <c r="AY72" s="126" t="n"/>
      <c r="AZ72" s="128" t="n"/>
      <c r="BA72" s="1302">
        <f>COUNTIF(AE32:AF62,2)</f>
        <v/>
      </c>
      <c r="BB72" s="126" t="n"/>
      <c r="BC72" s="126" t="n"/>
      <c r="BD72" s="126" t="n"/>
      <c r="BE72" s="126" t="n"/>
      <c r="BF72" s="128" t="n"/>
      <c r="BG72" s="1302">
        <f>COUNTIF(AE32:AF62,3)</f>
        <v/>
      </c>
      <c r="BH72" s="126" t="n"/>
      <c r="BI72" s="126" t="n"/>
      <c r="BJ72" s="126" t="n"/>
      <c r="BK72" s="126" t="n"/>
      <c r="BL72" s="128" t="n"/>
      <c r="BM72" s="4778" t="n"/>
      <c r="BN72" s="126" t="n"/>
      <c r="BO72" s="128" t="n"/>
      <c r="BP72" s="1" t="n"/>
    </row>
    <row r="73">
      <c r="A73" s="4779" t="inlineStr">
        <is>
          <t>Количество зачетов</t>
        </is>
      </c>
      <c r="B73" s="202" t="n"/>
      <c r="C73" s="202" t="n"/>
      <c r="D73" s="202" t="n"/>
      <c r="E73" s="202" t="n"/>
      <c r="F73" s="202" t="n"/>
      <c r="G73" s="202" t="n"/>
      <c r="H73" s="202" t="n"/>
      <c r="I73" s="202" t="n"/>
      <c r="J73" s="202" t="n"/>
      <c r="K73" s="202" t="n"/>
      <c r="L73" s="202" t="n"/>
      <c r="M73" s="202" t="n"/>
      <c r="N73" s="202" t="n"/>
      <c r="O73" s="202" t="n"/>
      <c r="P73" s="202" t="n"/>
      <c r="Q73" s="202" t="n"/>
      <c r="R73" s="202" t="n"/>
      <c r="S73" s="202" t="n"/>
      <c r="T73" s="202" t="n"/>
      <c r="U73" s="202" t="n"/>
      <c r="V73" s="202" t="n"/>
      <c r="W73" s="202" t="n"/>
      <c r="X73" s="202" t="n"/>
      <c r="Y73" s="202" t="n"/>
      <c r="Z73" s="202" t="n"/>
      <c r="AA73" s="202" t="n"/>
      <c r="AB73" s="202" t="n"/>
      <c r="AC73" s="202" t="n"/>
      <c r="AD73" s="202" t="n"/>
      <c r="AE73" s="202" t="n"/>
      <c r="AF73" s="202" t="n"/>
      <c r="AG73" s="202" t="n"/>
      <c r="AH73" s="144" t="n"/>
      <c r="AI73" s="4780">
        <f>SUM(AK73:BO73)</f>
        <v/>
      </c>
      <c r="AJ73" s="144" t="n"/>
      <c r="AK73" s="883" t="n"/>
      <c r="AL73" s="144" t="n"/>
      <c r="AM73" s="883" t="n"/>
      <c r="AN73" s="144" t="n"/>
      <c r="AO73" s="883" t="n"/>
      <c r="AP73" s="144" t="n"/>
      <c r="AQ73" s="883" t="n"/>
      <c r="AR73" s="144" t="n"/>
      <c r="AS73" s="883" t="n"/>
      <c r="AT73" s="144" t="n"/>
      <c r="AU73" s="4780">
        <f>COUNTIF(AG32:AH62,1)+1</f>
        <v/>
      </c>
      <c r="AV73" s="202" t="n"/>
      <c r="AW73" s="202" t="n"/>
      <c r="AX73" s="202" t="n"/>
      <c r="AY73" s="202" t="n"/>
      <c r="AZ73" s="144" t="n"/>
      <c r="BA73" s="4780">
        <f>COUNTIF(AG32:AH62,2)+1</f>
        <v/>
      </c>
      <c r="BB73" s="202" t="n"/>
      <c r="BC73" s="202" t="n"/>
      <c r="BD73" s="202" t="n"/>
      <c r="BE73" s="202" t="n"/>
      <c r="BF73" s="144" t="n"/>
      <c r="BG73" s="4780">
        <f>COUNTIF(AG32:AH62,3)+1</f>
        <v/>
      </c>
      <c r="BH73" s="202" t="n"/>
      <c r="BI73" s="202" t="n"/>
      <c r="BJ73" s="202" t="n"/>
      <c r="BK73" s="202" t="n"/>
      <c r="BL73" s="144" t="n"/>
      <c r="BM73" s="4781" t="n"/>
      <c r="BN73" s="202" t="n"/>
      <c r="BO73" s="144" t="n"/>
      <c r="BP73" s="1" t="n"/>
    </row>
    <row r="74">
      <c r="A74" s="356" t="n"/>
      <c r="B74" s="356" t="n"/>
      <c r="C74" s="356" t="n"/>
      <c r="D74" s="356" t="n"/>
      <c r="E74" s="356" t="n"/>
      <c r="F74" s="356" t="n"/>
      <c r="G74" s="356" t="n"/>
      <c r="H74" s="356" t="n"/>
      <c r="I74" s="356" t="n"/>
      <c r="J74" s="356" t="n"/>
      <c r="K74" s="356" t="n"/>
      <c r="L74" s="356" t="n"/>
      <c r="M74" s="356" t="n"/>
      <c r="N74" s="356" t="n"/>
      <c r="O74" s="356" t="n"/>
      <c r="P74" s="356" t="n"/>
      <c r="Q74" s="356" t="n"/>
      <c r="R74" s="356" t="n"/>
      <c r="S74" s="356" t="n"/>
      <c r="T74" s="356" t="n"/>
      <c r="U74" s="356" t="n"/>
      <c r="V74" s="356" t="n"/>
      <c r="W74" s="356" t="n"/>
      <c r="X74" s="356" t="n"/>
      <c r="Y74" s="356" t="n"/>
      <c r="Z74" s="356" t="n"/>
      <c r="AA74" s="356" t="n"/>
      <c r="AB74" s="356" t="n"/>
      <c r="AC74" s="356" t="n"/>
      <c r="AD74" s="356" t="n"/>
      <c r="AE74" s="356" t="n"/>
      <c r="AF74" s="356" t="n"/>
      <c r="AG74" s="356" t="n"/>
      <c r="AH74" s="356" t="n"/>
      <c r="AI74" s="2114" t="n"/>
      <c r="AJ74" s="2114" t="n"/>
      <c r="AK74" s="2114" t="n"/>
      <c r="AL74" s="2114" t="n"/>
      <c r="AM74" s="2114" t="n"/>
      <c r="AN74" s="2114" t="n"/>
      <c r="AO74" s="2114" t="n"/>
      <c r="AP74" s="2114" t="n"/>
      <c r="AQ74" s="2114" t="n"/>
      <c r="AR74" s="2114" t="n"/>
      <c r="AS74" s="2114" t="n"/>
      <c r="AT74" s="2114" t="n"/>
      <c r="AU74" s="2114" t="n"/>
      <c r="AV74" s="2114" t="n"/>
      <c r="AW74" s="2114" t="n"/>
      <c r="AX74" s="356" t="n"/>
      <c r="AY74" s="356" t="n"/>
      <c r="AZ74" s="356" t="n"/>
      <c r="BA74" s="356" t="n"/>
      <c r="BB74" s="356" t="n"/>
      <c r="BC74" s="356" t="n"/>
      <c r="BD74" s="356" t="n"/>
      <c r="BE74" s="356" t="n"/>
      <c r="BF74" s="356" t="n"/>
      <c r="BG74" s="356" t="n"/>
      <c r="BH74" s="356" t="n"/>
      <c r="BI74" s="356" t="n"/>
      <c r="BJ74" s="356" t="n"/>
      <c r="BK74" s="356" t="n"/>
      <c r="BL74" s="356" t="n"/>
      <c r="BM74" s="356" t="n"/>
      <c r="BN74" s="356" t="n"/>
      <c r="BO74" s="356" t="n"/>
      <c r="BP74" s="1" t="n"/>
    </row>
    <row r="75">
      <c r="A75" s="669" t="inlineStr">
        <is>
          <t>IV. Производственная практика</t>
        </is>
      </c>
      <c r="B75" s="585" t="n"/>
      <c r="C75" s="585" t="n"/>
      <c r="D75" s="585" t="n"/>
      <c r="E75" s="585" t="n"/>
      <c r="F75" s="585" t="n"/>
      <c r="G75" s="585" t="n"/>
      <c r="H75" s="585" t="n"/>
      <c r="I75" s="585" t="n"/>
      <c r="J75" s="585" t="n"/>
      <c r="K75" s="585" t="n"/>
      <c r="L75" s="585" t="n"/>
      <c r="M75" s="585" t="n"/>
      <c r="N75" s="585" t="n"/>
      <c r="O75" s="585" t="n"/>
      <c r="P75" s="585" t="n"/>
      <c r="Q75" s="585" t="n"/>
      <c r="R75" s="585" t="n"/>
      <c r="S75" s="585" t="n"/>
      <c r="T75" s="585" t="n"/>
      <c r="U75" s="585" t="n"/>
      <c r="V75" s="585" t="n"/>
      <c r="W75" s="585" t="n"/>
      <c r="X75" s="585" t="n"/>
      <c r="Y75" s="613" t="n"/>
      <c r="Z75" s="670" t="inlineStr">
        <is>
          <t>V. Магистерская диссертация</t>
        </is>
      </c>
      <c r="AA75" s="585" t="n"/>
      <c r="AB75" s="585" t="n"/>
      <c r="AC75" s="585" t="n"/>
      <c r="AD75" s="585" t="n"/>
      <c r="AE75" s="585" t="n"/>
      <c r="AF75" s="585" t="n"/>
      <c r="AG75" s="585" t="n"/>
      <c r="AH75" s="585" t="n"/>
      <c r="AI75" s="585" t="n"/>
      <c r="AJ75" s="585" t="n"/>
      <c r="AK75" s="585" t="n"/>
      <c r="AL75" s="585" t="n"/>
      <c r="AM75" s="585" t="n"/>
      <c r="AN75" s="585" t="n"/>
      <c r="AO75" s="585" t="n"/>
      <c r="AP75" s="585" t="n"/>
      <c r="AQ75" s="585" t="n"/>
      <c r="AR75" s="585" t="n"/>
      <c r="AS75" s="585" t="n"/>
      <c r="AT75" s="613" t="n"/>
      <c r="AU75" s="670" t="inlineStr">
        <is>
          <t xml:space="preserve">VI. Итоговая аттестация </t>
        </is>
      </c>
      <c r="AV75" s="585" t="n"/>
      <c r="AW75" s="585" t="n"/>
      <c r="AX75" s="585" t="n"/>
      <c r="AY75" s="585" t="n"/>
      <c r="AZ75" s="585" t="n"/>
      <c r="BA75" s="585" t="n"/>
      <c r="BB75" s="585" t="n"/>
      <c r="BC75" s="585" t="n"/>
      <c r="BD75" s="585" t="n"/>
      <c r="BE75" s="585" t="n"/>
      <c r="BF75" s="585" t="n"/>
      <c r="BG75" s="585" t="n"/>
      <c r="BH75" s="585" t="n"/>
      <c r="BI75" s="585" t="n"/>
      <c r="BJ75" s="585" t="n"/>
      <c r="BK75" s="585" t="n"/>
      <c r="BL75" s="585" t="n"/>
      <c r="BM75" s="585" t="n"/>
      <c r="BN75" s="585" t="n"/>
      <c r="BO75" s="613" t="n"/>
      <c r="BP75" s="1" t="n"/>
    </row>
    <row r="76">
      <c r="A76" s="4123" t="inlineStr">
        <is>
          <t>Название практики</t>
        </is>
      </c>
      <c r="B76" s="585" t="n"/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613" t="n"/>
      <c r="N76" s="4127" t="inlineStr">
        <is>
          <t>Семестр</t>
        </is>
      </c>
      <c r="O76" s="585" t="n"/>
      <c r="P76" s="585" t="n"/>
      <c r="Q76" s="613" t="n"/>
      <c r="R76" s="4127" t="inlineStr">
        <is>
          <t>Недель</t>
        </is>
      </c>
      <c r="S76" s="585" t="n"/>
      <c r="T76" s="613" t="n"/>
      <c r="U76" s="4127" t="inlineStr">
        <is>
          <t>Зачетных единиц</t>
        </is>
      </c>
      <c r="V76" s="585" t="n"/>
      <c r="W76" s="585" t="n"/>
      <c r="X76" s="585" t="n"/>
      <c r="Y76" s="613" t="n"/>
      <c r="Z76" s="4127" t="inlineStr">
        <is>
          <t>Семестр</t>
        </is>
      </c>
      <c r="AA76" s="585" t="n"/>
      <c r="AB76" s="585" t="n"/>
      <c r="AC76" s="585" t="n"/>
      <c r="AD76" s="585" t="n"/>
      <c r="AE76" s="585" t="n"/>
      <c r="AF76" s="613" t="n"/>
      <c r="AG76" s="4127" t="inlineStr">
        <is>
          <t>Недель</t>
        </is>
      </c>
      <c r="AH76" s="585" t="n"/>
      <c r="AI76" s="585" t="n"/>
      <c r="AJ76" s="585" t="n"/>
      <c r="AK76" s="585" t="n"/>
      <c r="AL76" s="585" t="n"/>
      <c r="AM76" s="613" t="n"/>
      <c r="AN76" s="4127" t="inlineStr">
        <is>
          <t>Зачетных единиц</t>
        </is>
      </c>
      <c r="AO76" s="585" t="n"/>
      <c r="AP76" s="585" t="n"/>
      <c r="AQ76" s="585" t="n"/>
      <c r="AR76" s="585" t="n"/>
      <c r="AS76" s="585" t="n"/>
      <c r="AT76" s="613" t="n"/>
      <c r="AU76" s="4127" t="inlineStr">
        <is>
          <t>Защита магистерской диссертации</t>
        </is>
      </c>
      <c r="AV76" s="661" t="n"/>
      <c r="AW76" s="661" t="n"/>
      <c r="AX76" s="661" t="n"/>
      <c r="AY76" s="661" t="n"/>
      <c r="AZ76" s="661" t="n"/>
      <c r="BA76" s="661" t="n"/>
      <c r="BB76" s="661" t="n"/>
      <c r="BC76" s="661" t="n"/>
      <c r="BD76" s="661" t="n"/>
      <c r="BE76" s="661" t="n"/>
      <c r="BF76" s="661" t="n"/>
      <c r="BG76" s="661" t="n"/>
      <c r="BH76" s="661" t="n"/>
      <c r="BI76" s="661" t="n"/>
      <c r="BJ76" s="661" t="n"/>
      <c r="BK76" s="661" t="n"/>
      <c r="BL76" s="661" t="n"/>
      <c r="BM76" s="661" t="n"/>
      <c r="BN76" s="661" t="n"/>
      <c r="BO76" s="695" t="n"/>
      <c r="BP76" s="1" t="n"/>
    </row>
    <row r="77">
      <c r="A77" s="4123" t="inlineStr">
        <is>
          <t>Научно-исследовательская</t>
        </is>
      </c>
      <c r="B77" s="585" t="n"/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613" t="n"/>
      <c r="N77" s="4127" t="n">
        <v>2</v>
      </c>
      <c r="O77" s="585" t="n"/>
      <c r="P77" s="585" t="n"/>
      <c r="Q77" s="613" t="n"/>
      <c r="R77" s="4127">
        <f>BF19</f>
        <v/>
      </c>
      <c r="S77" s="585" t="n"/>
      <c r="T77" s="613" t="n"/>
      <c r="U77" s="4127">
        <f>R77*54/36</f>
        <v/>
      </c>
      <c r="V77" s="585" t="n"/>
      <c r="W77" s="585" t="n"/>
      <c r="X77" s="585" t="n"/>
      <c r="Y77" s="613" t="n"/>
      <c r="Z77" s="4127" t="n">
        <v>3</v>
      </c>
      <c r="AA77" s="585" t="n"/>
      <c r="AB77" s="585" t="n"/>
      <c r="AC77" s="585" t="n"/>
      <c r="AD77" s="585" t="n"/>
      <c r="AE77" s="585" t="n"/>
      <c r="AF77" s="613" t="n"/>
      <c r="AG77" s="4127">
        <f>BH19</f>
        <v/>
      </c>
      <c r="AH77" s="585" t="n"/>
      <c r="AI77" s="585" t="n"/>
      <c r="AJ77" s="585" t="n"/>
      <c r="AK77" s="585" t="n"/>
      <c r="AL77" s="585" t="n"/>
      <c r="AM77" s="613" t="n"/>
      <c r="AN77" s="4127">
        <f>ROUND(AG77*54/40,0)</f>
        <v/>
      </c>
      <c r="AO77" s="585" t="n"/>
      <c r="AP77" s="585" t="n"/>
      <c r="AQ77" s="585" t="n"/>
      <c r="AR77" s="585" t="n"/>
      <c r="AS77" s="585" t="n"/>
      <c r="AT77" s="613" t="n"/>
      <c r="AU77" s="608" t="n"/>
      <c r="AV77" s="544" t="n"/>
      <c r="AW77" s="544" t="n"/>
      <c r="AX77" s="544" t="n"/>
      <c r="AY77" s="544" t="n"/>
      <c r="AZ77" s="544" t="n"/>
      <c r="BA77" s="544" t="n"/>
      <c r="BB77" s="544" t="n"/>
      <c r="BC77" s="544" t="n"/>
      <c r="BD77" s="544" t="n"/>
      <c r="BE77" s="544" t="n"/>
      <c r="BF77" s="544" t="n"/>
      <c r="BG77" s="544" t="n"/>
      <c r="BH77" s="544" t="n"/>
      <c r="BI77" s="544" t="n"/>
      <c r="BJ77" s="544" t="n"/>
      <c r="BK77" s="544" t="n"/>
      <c r="BL77" s="544" t="n"/>
      <c r="BM77" s="544" t="n"/>
      <c r="BN77" s="544" t="n"/>
      <c r="BO77" s="603" t="n"/>
      <c r="BP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/>
      <c r="AM78" s="1" t="n"/>
      <c r="AN78" s="1" t="n"/>
      <c r="AO78" s="1" t="n"/>
      <c r="AP78" s="1" t="n"/>
      <c r="AQ78" s="1" t="n"/>
      <c r="AR78" s="1" t="n"/>
      <c r="AS78" s="1" t="n"/>
      <c r="AT78" s="1" t="n"/>
      <c r="AU78" s="1" t="n"/>
      <c r="AV78" s="1" t="n"/>
      <c r="AW78" s="1" t="n"/>
      <c r="AX78" s="1" t="n"/>
      <c r="AY78" s="1" t="n"/>
      <c r="AZ78" s="1" t="n"/>
      <c r="BA78" s="1" t="n"/>
      <c r="BB78" s="1" t="n"/>
      <c r="BC78" s="1" t="n"/>
      <c r="BD78" s="1" t="n"/>
      <c r="BE78" s="1" t="n"/>
      <c r="BF78" s="1" t="n"/>
      <c r="BG78" s="509" t="n"/>
      <c r="BH78" s="509" t="n"/>
      <c r="BI78" s="509" t="n"/>
      <c r="BJ78" s="1" t="n"/>
      <c r="BK78" s="1" t="n"/>
      <c r="BL78" s="1" t="n"/>
      <c r="BM78" s="1" t="n"/>
      <c r="BN78" s="1" t="n"/>
      <c r="BO78" s="1" t="n"/>
      <c r="BP78" s="1" t="n"/>
    </row>
    <row r="79">
      <c r="A79" s="543" t="inlineStr">
        <is>
          <t>VII. Матрица компетенций</t>
        </is>
      </c>
      <c r="B79" s="544" t="n"/>
      <c r="C79" s="544" t="n"/>
      <c r="D79" s="544" t="n"/>
      <c r="E79" s="544" t="n"/>
      <c r="F79" s="544" t="n"/>
      <c r="G79" s="544" t="n"/>
      <c r="H79" s="544" t="n"/>
      <c r="I79" s="544" t="n"/>
      <c r="J79" s="544" t="n"/>
      <c r="K79" s="544" t="n"/>
      <c r="L79" s="544" t="n"/>
      <c r="M79" s="544" t="n"/>
      <c r="N79" s="544" t="n"/>
      <c r="O79" s="544" t="n"/>
      <c r="P79" s="544" t="n"/>
      <c r="Q79" s="544" t="n"/>
      <c r="R79" s="544" t="n"/>
      <c r="S79" s="544" t="n"/>
      <c r="T79" s="544" t="n"/>
      <c r="U79" s="544" t="n"/>
      <c r="V79" s="544" t="n"/>
      <c r="W79" s="544" t="n"/>
      <c r="X79" s="544" t="n"/>
      <c r="Y79" s="544" t="n"/>
      <c r="Z79" s="544" t="n"/>
      <c r="AA79" s="544" t="n"/>
      <c r="AB79" s="544" t="n"/>
      <c r="AC79" s="544" t="n"/>
      <c r="AD79" s="544" t="n"/>
      <c r="AE79" s="544" t="n"/>
      <c r="AF79" s="544" t="n"/>
      <c r="AG79" s="544" t="n"/>
      <c r="AH79" s="544" t="n"/>
      <c r="AI79" s="544" t="n"/>
      <c r="AJ79" s="544" t="n"/>
      <c r="AK79" s="544" t="n"/>
      <c r="AL79" s="544" t="n"/>
      <c r="AM79" s="544" t="n"/>
      <c r="AN79" s="544" t="n"/>
      <c r="AO79" s="544" t="n"/>
      <c r="AP79" s="544" t="n"/>
      <c r="AQ79" s="544" t="n"/>
      <c r="AR79" s="544" t="n"/>
      <c r="AS79" s="544" t="n"/>
      <c r="AT79" s="544" t="n"/>
      <c r="AU79" s="544" t="n"/>
      <c r="AV79" s="544" t="n"/>
      <c r="AW79" s="544" t="n"/>
      <c r="AX79" s="544" t="n"/>
      <c r="AY79" s="544" t="n"/>
      <c r="AZ79" s="544" t="n"/>
      <c r="BA79" s="544" t="n"/>
      <c r="BB79" s="544" t="n"/>
      <c r="BC79" s="544" t="n"/>
      <c r="BD79" s="544" t="n"/>
      <c r="BE79" s="544" t="n"/>
      <c r="BF79" s="544" t="n"/>
      <c r="BG79" s="544" t="n"/>
      <c r="BH79" s="544" t="n"/>
      <c r="BI79" s="544" t="n"/>
      <c r="BJ79" s="544" t="n"/>
      <c r="BK79" s="544" t="n"/>
      <c r="BL79" s="544" t="n"/>
      <c r="BM79" s="544" t="n"/>
      <c r="BN79" s="544" t="n"/>
      <c r="BO79" s="1" t="n"/>
      <c r="BP79" s="1" t="n"/>
    </row>
    <row r="80">
      <c r="A80" s="4782" t="inlineStr">
        <is>
          <t>Код компетенции</t>
        </is>
      </c>
      <c r="B80" s="1997" t="n"/>
      <c r="C80" s="1997" t="n"/>
      <c r="D80" s="1997" t="n"/>
      <c r="E80" s="1997" t="n"/>
      <c r="F80" s="3844" t="n"/>
      <c r="G80" s="1552" t="inlineStr">
        <is>
          <t>Наименование компетенции</t>
        </is>
      </c>
      <c r="H80" s="585" t="n"/>
      <c r="I80" s="585" t="n"/>
      <c r="J80" s="585" t="n"/>
      <c r="K80" s="585" t="n"/>
      <c r="L80" s="585" t="n"/>
      <c r="M80" s="585" t="n"/>
      <c r="N80" s="585" t="n"/>
      <c r="O80" s="585" t="n"/>
      <c r="P80" s="585" t="n"/>
      <c r="Q80" s="585" t="n"/>
      <c r="R80" s="585" t="n"/>
      <c r="S80" s="585" t="n"/>
      <c r="T80" s="585" t="n"/>
      <c r="U80" s="585" t="n"/>
      <c r="V80" s="585" t="n"/>
      <c r="W80" s="585" t="n"/>
      <c r="X80" s="585" t="n"/>
      <c r="Y80" s="585" t="n"/>
      <c r="Z80" s="585" t="n"/>
      <c r="AA80" s="585" t="n"/>
      <c r="AB80" s="585" t="n"/>
      <c r="AC80" s="585" t="n"/>
      <c r="AD80" s="585" t="n"/>
      <c r="AE80" s="585" t="n"/>
      <c r="AF80" s="585" t="n"/>
      <c r="AG80" s="585" t="n"/>
      <c r="AH80" s="585" t="n"/>
      <c r="AI80" s="585" t="n"/>
      <c r="AJ80" s="585" t="n"/>
      <c r="AK80" s="585" t="n"/>
      <c r="AL80" s="585" t="n"/>
      <c r="AM80" s="585" t="n"/>
      <c r="AN80" s="585" t="n"/>
      <c r="AO80" s="585" t="n"/>
      <c r="AP80" s="585" t="n"/>
      <c r="AQ80" s="585" t="n"/>
      <c r="AR80" s="585" t="n"/>
      <c r="AS80" s="585" t="n"/>
      <c r="AT80" s="585" t="n"/>
      <c r="AU80" s="585" t="n"/>
      <c r="AV80" s="585" t="n"/>
      <c r="AW80" s="585" t="n"/>
      <c r="AX80" s="585" t="n"/>
      <c r="AY80" s="585" t="n"/>
      <c r="AZ80" s="585" t="n"/>
      <c r="BA80" s="585" t="n"/>
      <c r="BB80" s="585" t="n"/>
      <c r="BC80" s="585" t="n"/>
      <c r="BD80" s="585" t="n"/>
      <c r="BE80" s="585" t="n"/>
      <c r="BF80" s="585" t="n"/>
      <c r="BG80" s="585" t="n"/>
      <c r="BH80" s="677" t="inlineStr">
        <is>
          <t>Код модуля, учебной дисциплины</t>
        </is>
      </c>
      <c r="BI80" s="585" t="n"/>
      <c r="BJ80" s="585" t="n"/>
      <c r="BK80" s="585" t="n"/>
      <c r="BL80" s="585" t="n"/>
      <c r="BM80" s="585" t="n"/>
      <c r="BN80" s="586" t="n"/>
      <c r="BO80" s="1" t="n"/>
      <c r="BP80" s="1" t="n"/>
    </row>
    <row r="81">
      <c r="A81" s="182" t="inlineStr">
        <is>
          <t>УК-1</t>
        </is>
      </c>
      <c r="B81" s="126" t="n"/>
      <c r="C81" s="126" t="n"/>
      <c r="D81" s="126" t="n"/>
      <c r="E81" s="126" t="n"/>
      <c r="F81" s="175" t="n"/>
      <c r="G81" s="4783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1" s="1997" t="n"/>
      <c r="I81" s="1997" t="n"/>
      <c r="J81" s="1997" t="n"/>
      <c r="K81" s="1997" t="n"/>
      <c r="L81" s="1997" t="n"/>
      <c r="M81" s="1997" t="n"/>
      <c r="N81" s="1997" t="n"/>
      <c r="O81" s="1997" t="n"/>
      <c r="P81" s="1997" t="n"/>
      <c r="Q81" s="1997" t="n"/>
      <c r="R81" s="1997" t="n"/>
      <c r="S81" s="1997" t="n"/>
      <c r="T81" s="1997" t="n"/>
      <c r="U81" s="1997" t="n"/>
      <c r="V81" s="1997" t="n"/>
      <c r="W81" s="1997" t="n"/>
      <c r="X81" s="1997" t="n"/>
      <c r="Y81" s="1997" t="n"/>
      <c r="Z81" s="1997" t="n"/>
      <c r="AA81" s="1997" t="n"/>
      <c r="AB81" s="1997" t="n"/>
      <c r="AC81" s="1997" t="n"/>
      <c r="AD81" s="1997" t="n"/>
      <c r="AE81" s="1997" t="n"/>
      <c r="AF81" s="1997" t="n"/>
      <c r="AG81" s="1997" t="n"/>
      <c r="AH81" s="1997" t="n"/>
      <c r="AI81" s="1997" t="n"/>
      <c r="AJ81" s="1997" t="n"/>
      <c r="AK81" s="1997" t="n"/>
      <c r="AL81" s="1997" t="n"/>
      <c r="AM81" s="1997" t="n"/>
      <c r="AN81" s="1997" t="n"/>
      <c r="AO81" s="1997" t="n"/>
      <c r="AP81" s="1997" t="n"/>
      <c r="AQ81" s="1997" t="n"/>
      <c r="AR81" s="1997" t="n"/>
      <c r="AS81" s="1997" t="n"/>
      <c r="AT81" s="1997" t="n"/>
      <c r="AU81" s="1997" t="n"/>
      <c r="AV81" s="1997" t="n"/>
      <c r="AW81" s="1997" t="n"/>
      <c r="AX81" s="1997" t="n"/>
      <c r="AY81" s="1997" t="n"/>
      <c r="AZ81" s="1997" t="n"/>
      <c r="BA81" s="1997" t="n"/>
      <c r="BB81" s="1997" t="n"/>
      <c r="BC81" s="1997" t="n"/>
      <c r="BD81" s="1997" t="n"/>
      <c r="BE81" s="1997" t="n"/>
      <c r="BF81" s="1997" t="n"/>
      <c r="BG81" s="1997" t="n"/>
      <c r="BH81" s="4784" t="inlineStr">
        <is>
          <t>1.3, 2.6.1</t>
        </is>
      </c>
      <c r="BI81" s="1997" t="n"/>
      <c r="BJ81" s="1997" t="n"/>
      <c r="BK81" s="1997" t="n"/>
      <c r="BL81" s="1997" t="n"/>
      <c r="BM81" s="1997" t="n"/>
      <c r="BN81" s="3844" t="n"/>
      <c r="BO81" s="1" t="n"/>
      <c r="BP81" s="1" t="n"/>
    </row>
    <row r="82">
      <c r="A82" s="182" t="inlineStr">
        <is>
          <t>УК-2</t>
        </is>
      </c>
      <c r="B82" s="126" t="n"/>
      <c r="C82" s="126" t="n"/>
      <c r="D82" s="126" t="n"/>
      <c r="E82" s="126" t="n"/>
      <c r="F82" s="175" t="n"/>
      <c r="G82" s="3676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217" t="inlineStr">
        <is>
          <t>1.2.2, 2.6.3</t>
        </is>
      </c>
      <c r="BI82" s="126" t="n"/>
      <c r="BJ82" s="126" t="n"/>
      <c r="BK82" s="126" t="n"/>
      <c r="BL82" s="126" t="n"/>
      <c r="BM82" s="126" t="n"/>
      <c r="BN82" s="175" t="n"/>
      <c r="BO82" s="1" t="n"/>
      <c r="BP82" s="1" t="n"/>
    </row>
    <row r="83">
      <c r="A83" s="182" t="inlineStr">
        <is>
          <t>УК-3</t>
        </is>
      </c>
      <c r="B83" s="126" t="n"/>
      <c r="C83" s="126" t="n"/>
      <c r="D83" s="126" t="n"/>
      <c r="E83" s="126" t="n"/>
      <c r="F83" s="175" t="n"/>
      <c r="G83" s="3676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217" t="inlineStr">
        <is>
          <t>2.1, 2.6.2</t>
        </is>
      </c>
      <c r="BI83" s="126" t="n"/>
      <c r="BJ83" s="126" t="n"/>
      <c r="BK83" s="126" t="n"/>
      <c r="BL83" s="126" t="n"/>
      <c r="BM83" s="126" t="n"/>
      <c r="BN83" s="175" t="n"/>
      <c r="BO83" s="1" t="n"/>
      <c r="BP83" s="1" t="n"/>
    </row>
    <row r="84">
      <c r="A84" s="182" t="inlineStr">
        <is>
          <t>УК-4</t>
        </is>
      </c>
      <c r="B84" s="126" t="n"/>
      <c r="C84" s="126" t="n"/>
      <c r="D84" s="126" t="n"/>
      <c r="E84" s="126" t="n"/>
      <c r="F84" s="175" t="n"/>
      <c r="G84" s="3676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217" t="inlineStr">
        <is>
          <t>1.3, 2.2.1</t>
        </is>
      </c>
      <c r="BI84" s="126" t="n"/>
      <c r="BJ84" s="126" t="n"/>
      <c r="BK84" s="126" t="n"/>
      <c r="BL84" s="126" t="n"/>
      <c r="BM84" s="126" t="n"/>
      <c r="BN84" s="175" t="n"/>
      <c r="BO84" s="1" t="n"/>
      <c r="BP84" s="1" t="n"/>
    </row>
    <row r="85">
      <c r="A85" s="182" t="inlineStr">
        <is>
          <t>УК-5</t>
        </is>
      </c>
      <c r="B85" s="126" t="n"/>
      <c r="C85" s="126" t="n"/>
      <c r="D85" s="126" t="n"/>
      <c r="E85" s="126" t="n"/>
      <c r="F85" s="175" t="n"/>
      <c r="G85" s="3676" t="inlineStr">
        <is>
          <t>Развивать инновационную восприимчивость и способность к инновационной деятельности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217" t="inlineStr">
        <is>
          <t>1.2.1, 1.3</t>
        </is>
      </c>
      <c r="BI85" s="126" t="n"/>
      <c r="BJ85" s="126" t="n"/>
      <c r="BK85" s="126" t="n"/>
      <c r="BL85" s="126" t="n"/>
      <c r="BM85" s="126" t="n"/>
      <c r="BN85" s="175" t="n"/>
      <c r="BO85" s="1" t="n"/>
      <c r="BP85" s="1" t="n"/>
    </row>
    <row r="86">
      <c r="A86" s="182" t="inlineStr">
        <is>
          <t>УК-6</t>
        </is>
      </c>
      <c r="B86" s="126" t="n"/>
      <c r="C86" s="126" t="n"/>
      <c r="D86" s="126" t="n"/>
      <c r="E86" s="126" t="n"/>
      <c r="F86" s="175" t="n"/>
      <c r="G86" s="3676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217" t="inlineStr">
        <is>
          <t>1.3, 2.2.3</t>
        </is>
      </c>
      <c r="BI86" s="126" t="n"/>
      <c r="BJ86" s="126" t="n"/>
      <c r="BK86" s="126" t="n"/>
      <c r="BL86" s="126" t="n"/>
      <c r="BM86" s="126" t="n"/>
      <c r="BN86" s="175" t="n"/>
      <c r="BO86" s="1" t="n"/>
      <c r="BP86" s="1" t="n"/>
    </row>
    <row r="87">
      <c r="A87" s="182" t="inlineStr">
        <is>
          <t>УПК-1</t>
        </is>
      </c>
      <c r="B87" s="126" t="n"/>
      <c r="C87" s="126" t="n"/>
      <c r="D87" s="126" t="n"/>
      <c r="E87" s="126" t="n"/>
      <c r="F87" s="175" t="n"/>
      <c r="G87" s="3676" t="inlineStr">
        <is>
          <t>Использовать современные приемы ландшафтного моделирования и макетирования при реализации комплексного подхода к проектированию предметно-пространственной среды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217" t="inlineStr">
        <is>
          <t>1.1.1</t>
        </is>
      </c>
      <c r="BI87" s="126" t="n"/>
      <c r="BJ87" s="126" t="n"/>
      <c r="BK87" s="126" t="n"/>
      <c r="BL87" s="126" t="n"/>
      <c r="BM87" s="126" t="n"/>
      <c r="BN87" s="175" t="n"/>
      <c r="BO87" s="1" t="n"/>
      <c r="BP87" s="1" t="n"/>
    </row>
    <row r="88">
      <c r="A88" s="182" t="inlineStr">
        <is>
          <t>УПК-2</t>
        </is>
      </c>
      <c r="B88" s="126" t="n"/>
      <c r="C88" s="126" t="n"/>
      <c r="D88" s="126" t="n"/>
      <c r="E88" s="126" t="n"/>
      <c r="F88" s="175" t="n"/>
      <c r="G88" s="3676" t="inlineStr">
        <is>
          <t>Разрабатывать проектные предложения по благоустройству территорий с включением современных элементов архитектурно-ландшафтного дизайна</t>
        </is>
      </c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217" t="inlineStr">
        <is>
          <t>1.1.2</t>
        </is>
      </c>
      <c r="BI88" s="126" t="n"/>
      <c r="BJ88" s="126" t="n"/>
      <c r="BK88" s="126" t="n"/>
      <c r="BL88" s="126" t="n"/>
      <c r="BM88" s="126" t="n"/>
      <c r="BN88" s="175" t="n"/>
      <c r="BO88" s="1" t="n"/>
      <c r="BP88" s="1" t="n"/>
    </row>
    <row r="89">
      <c r="A89" s="182" t="inlineStr">
        <is>
          <t>УПК-3</t>
        </is>
      </c>
      <c r="B89" s="126" t="n"/>
      <c r="C89" s="126" t="n"/>
      <c r="D89" s="126" t="n"/>
      <c r="E89" s="126" t="n"/>
      <c r="F89" s="175" t="n"/>
      <c r="G89" s="3676" t="inlineStr">
        <is>
          <t>Использовать технологические инновации для решения научно-исследовательских и прогрессивных задач в области ландшафтного строительства</t>
        </is>
      </c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217" t="inlineStr">
        <is>
          <t>1.2.1</t>
        </is>
      </c>
      <c r="BI89" s="126" t="n"/>
      <c r="BJ89" s="126" t="n"/>
      <c r="BK89" s="126" t="n"/>
      <c r="BL89" s="126" t="n"/>
      <c r="BM89" s="126" t="n"/>
      <c r="BN89" s="175" t="n"/>
      <c r="BO89" s="1" t="n"/>
      <c r="BP89" s="1" t="n"/>
    </row>
    <row r="90">
      <c r="A90" s="182" t="inlineStr">
        <is>
          <t>УПК-4</t>
        </is>
      </c>
      <c r="B90" s="126" t="n"/>
      <c r="C90" s="126" t="n"/>
      <c r="D90" s="126" t="n"/>
      <c r="E90" s="126" t="n"/>
      <c r="F90" s="175" t="n"/>
      <c r="G90" s="3676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научно-практических задач в области ландшафтного проектирования и строительства</t>
        </is>
      </c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217" t="inlineStr">
        <is>
          <t>1.2.2</t>
        </is>
      </c>
      <c r="BI90" s="126" t="n"/>
      <c r="BJ90" s="126" t="n"/>
      <c r="BK90" s="126" t="n"/>
      <c r="BL90" s="126" t="n"/>
      <c r="BM90" s="126" t="n"/>
      <c r="BN90" s="175" t="n"/>
      <c r="BO90" s="1" t="n"/>
      <c r="BP90" s="1" t="n"/>
    </row>
    <row r="91">
      <c r="A91" s="182" t="inlineStr">
        <is>
          <t>УПК-5</t>
        </is>
      </c>
      <c r="B91" s="126" t="n"/>
      <c r="C91" s="126" t="n"/>
      <c r="D91" s="126" t="n"/>
      <c r="E91" s="126" t="n"/>
      <c r="F91" s="175" t="n"/>
      <c r="G91" s="3676" t="inlineStr">
        <is>
          <t>Обосновывать выбор и использование современных строительных материалов и изделий, в том числе конструктивных элементов малой архитектуры, при осуществлении производственно-технологической и проектно-конструкторской деятельности</t>
        </is>
      </c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217" t="inlineStr">
        <is>
          <t>1.2.3</t>
        </is>
      </c>
      <c r="BI91" s="126" t="n"/>
      <c r="BJ91" s="126" t="n"/>
      <c r="BK91" s="126" t="n"/>
      <c r="BL91" s="126" t="n"/>
      <c r="BM91" s="126" t="n"/>
      <c r="BN91" s="175" t="n"/>
      <c r="BO91" s="1" t="n"/>
      <c r="BP91" s="1" t="n"/>
    </row>
    <row r="92">
      <c r="A92" s="182" t="inlineStr">
        <is>
          <t>СК-1</t>
        </is>
      </c>
      <c r="B92" s="126" t="n"/>
      <c r="C92" s="126" t="n"/>
      <c r="D92" s="126" t="n"/>
      <c r="E92" s="126" t="n"/>
      <c r="F92" s="175" t="n"/>
      <c r="G92" s="3676" t="inlineStr">
        <is>
          <t>Оценивать и обосновывать риски причинения вреда в профессиональной деятельности, выстраивать логичную и аргументированную доказательственную базу</t>
        </is>
      </c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217" t="inlineStr">
        <is>
          <t>2.2.1</t>
        </is>
      </c>
      <c r="BI92" s="126" t="n"/>
      <c r="BJ92" s="126" t="n"/>
      <c r="BK92" s="126" t="n"/>
      <c r="BL92" s="126" t="n"/>
      <c r="BM92" s="126" t="n"/>
      <c r="BN92" s="175" t="n"/>
      <c r="BO92" s="1" t="n"/>
      <c r="BP92" s="1" t="n"/>
    </row>
    <row r="93">
      <c r="A93" s="182" t="inlineStr">
        <is>
          <t>СК-2</t>
        </is>
      </c>
      <c r="B93" s="126" t="n"/>
      <c r="C93" s="126" t="n"/>
      <c r="D93" s="126" t="n"/>
      <c r="E93" s="126" t="n"/>
      <c r="F93" s="175" t="n"/>
      <c r="G93" s="3676" t="inlineStr">
        <is>
          <t>Применять современные подходы в области охраны окружающей среды и природопользования, элементы эколого-экономического анализа в решении профессиональных задач</t>
        </is>
      </c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217" t="inlineStr">
        <is>
          <t>2.2.2</t>
        </is>
      </c>
      <c r="BI93" s="126" t="n"/>
      <c r="BJ93" s="126" t="n"/>
      <c r="BK93" s="126" t="n"/>
      <c r="BL93" s="126" t="n"/>
      <c r="BM93" s="126" t="n"/>
      <c r="BN93" s="175" t="n"/>
      <c r="BO93" s="1" t="n"/>
      <c r="BP93" s="1" t="n"/>
    </row>
    <row r="94">
      <c r="A94" s="182" t="inlineStr">
        <is>
          <t>СК-3</t>
        </is>
      </c>
      <c r="B94" s="126" t="n"/>
      <c r="C94" s="126" t="n"/>
      <c r="D94" s="126" t="n"/>
      <c r="E94" s="126" t="n"/>
      <c r="F94" s="175" t="n"/>
      <c r="G94" s="3676" t="inlineStr">
        <is>
          <t>Обосновывать стратегию развития организации в ландшафтной индустрии, анализировать риски, принимать и реализовывать научно-обоснованные управленческие решения</t>
        </is>
      </c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217" t="inlineStr">
        <is>
          <t>2.2.3</t>
        </is>
      </c>
      <c r="BI94" s="126" t="n"/>
      <c r="BJ94" s="126" t="n"/>
      <c r="BK94" s="126" t="n"/>
      <c r="BL94" s="126" t="n"/>
      <c r="BM94" s="126" t="n"/>
      <c r="BN94" s="175" t="n"/>
      <c r="BO94" s="1" t="n"/>
      <c r="BP94" s="1" t="n"/>
    </row>
    <row r="95">
      <c r="A95" s="182" t="inlineStr">
        <is>
          <t>СК-4</t>
        </is>
      </c>
      <c r="B95" s="126" t="n"/>
      <c r="C95" s="126" t="n"/>
      <c r="D95" s="126" t="n"/>
      <c r="E95" s="126" t="n"/>
      <c r="F95" s="175" t="n"/>
      <c r="G95" s="3676" t="inlineStr">
        <is>
          <t>Применять современные методы исследований особенностей ландшафтной организации объектов озеленения при разработке рекомендаций и проектных предложений по ее совершенствованию</t>
        </is>
      </c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217" t="inlineStr">
        <is>
          <t>2.3.1</t>
        </is>
      </c>
      <c r="BI95" s="126" t="n"/>
      <c r="BJ95" s="126" t="n"/>
      <c r="BK95" s="126" t="n"/>
      <c r="BL95" s="126" t="n"/>
      <c r="BM95" s="126" t="n"/>
      <c r="BN95" s="175" t="n"/>
      <c r="BO95" s="1" t="n"/>
      <c r="BP95" s="1" t="n"/>
    </row>
    <row r="96">
      <c r="A96" s="182" t="inlineStr">
        <is>
          <t>СК-5</t>
        </is>
      </c>
      <c r="B96" s="126" t="n"/>
      <c r="C96" s="126" t="n"/>
      <c r="D96" s="126" t="n"/>
      <c r="E96" s="126" t="n"/>
      <c r="F96" s="175" t="n"/>
      <c r="G96" s="3676" t="inlineStr">
        <is>
          <t>Реализовывать экологические подходы при разработке проектов озеленения и благоустройства объектов урбанизированной среды</t>
        </is>
      </c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217" t="inlineStr">
        <is>
          <t>2.3.2</t>
        </is>
      </c>
      <c r="BI96" s="126" t="n"/>
      <c r="BJ96" s="126" t="n"/>
      <c r="BK96" s="126" t="n"/>
      <c r="BL96" s="126" t="n"/>
      <c r="BM96" s="126" t="n"/>
      <c r="BN96" s="175" t="n"/>
      <c r="BO96" s="1" t="n"/>
      <c r="BP96" s="1" t="n"/>
    </row>
    <row r="97">
      <c r="A97" s="182" t="inlineStr">
        <is>
          <t>СК-6</t>
        </is>
      </c>
      <c r="B97" s="126" t="n"/>
      <c r="C97" s="126" t="n"/>
      <c r="D97" s="126" t="n"/>
      <c r="E97" s="126" t="n"/>
      <c r="F97" s="175" t="n"/>
      <c r="G97" s="3676" t="inlineStr">
        <is>
          <t>Разрабатывать научно обоснованные проекты реставрации и реконструкции объектов ландшафтно-культурного наследия</t>
        </is>
      </c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217" t="inlineStr">
        <is>
          <t>2.3.3</t>
        </is>
      </c>
      <c r="BI97" s="126" t="n"/>
      <c r="BJ97" s="126" t="n"/>
      <c r="BK97" s="126" t="n"/>
      <c r="BL97" s="126" t="n"/>
      <c r="BM97" s="126" t="n"/>
      <c r="BN97" s="175" t="n"/>
      <c r="BO97" s="1" t="n"/>
      <c r="BP97" s="1" t="n"/>
    </row>
    <row r="98">
      <c r="A98" s="182" t="inlineStr">
        <is>
          <t>СК-7</t>
        </is>
      </c>
      <c r="B98" s="126" t="n"/>
      <c r="C98" s="126" t="n"/>
      <c r="D98" s="126" t="n"/>
      <c r="E98" s="126" t="n"/>
      <c r="F98" s="175" t="n"/>
      <c r="G98" s="3676" t="inlineStr">
        <is>
          <t>Разрабатывать рекомендации, проектные предложения и осуществлять деятельность по совершенствованию ландшафтной организации открытых пространств на основе использования современных приемов цветочно-декоративного оформления</t>
        </is>
      </c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217" t="inlineStr">
        <is>
          <t>2.4.1</t>
        </is>
      </c>
      <c r="BI98" s="126" t="n"/>
      <c r="BJ98" s="126" t="n"/>
      <c r="BK98" s="126" t="n"/>
      <c r="BL98" s="126" t="n"/>
      <c r="BM98" s="126" t="n"/>
      <c r="BN98" s="175" t="n"/>
      <c r="BO98" s="1" t="n"/>
      <c r="BP98" s="1" t="n"/>
    </row>
    <row r="99">
      <c r="A99" s="182" t="inlineStr">
        <is>
          <t>СК-8</t>
        </is>
      </c>
      <c r="B99" s="126" t="n"/>
      <c r="C99" s="126" t="n"/>
      <c r="D99" s="126" t="n"/>
      <c r="E99" s="126" t="n"/>
      <c r="F99" s="175" t="n"/>
      <c r="G99" s="3676" t="inlineStr">
        <is>
          <t xml:space="preserve">Разрабатывать и реализовывать проектные решения на основе использования перспективных приемов формирования растительных композиций в дизайне интерьеров </t>
        </is>
      </c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217" t="inlineStr">
        <is>
          <t>2.4.2</t>
        </is>
      </c>
      <c r="BI99" s="126" t="n"/>
      <c r="BJ99" s="126" t="n"/>
      <c r="BK99" s="126" t="n"/>
      <c r="BL99" s="126" t="n"/>
      <c r="BM99" s="126" t="n"/>
      <c r="BN99" s="175" t="n"/>
      <c r="BO99" s="1" t="n"/>
      <c r="BP99" s="1" t="n"/>
    </row>
    <row r="100">
      <c r="A100" s="182" t="inlineStr">
        <is>
          <t>СК-9</t>
        </is>
      </c>
      <c r="B100" s="126" t="n"/>
      <c r="C100" s="126" t="n"/>
      <c r="D100" s="126" t="n"/>
      <c r="E100" s="126" t="n"/>
      <c r="F100" s="175" t="n"/>
      <c r="G100" s="2281" t="inlineStr">
        <is>
          <t>Разрабатывать практические рекомендации по использованию результатов научных исследований и внедрению технологических инноваций в отрасли садоводства и декоративного растениеводства</t>
        </is>
      </c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217" t="inlineStr">
        <is>
          <t>2.5.1</t>
        </is>
      </c>
      <c r="BI100" s="126" t="n"/>
      <c r="BJ100" s="126" t="n"/>
      <c r="BK100" s="126" t="n"/>
      <c r="BL100" s="126" t="n"/>
      <c r="BM100" s="126" t="n"/>
      <c r="BN100" s="175" t="n"/>
      <c r="BO100" s="1" t="n"/>
      <c r="BP100" s="1" t="n"/>
    </row>
    <row r="101">
      <c r="A101" s="182" t="inlineStr">
        <is>
          <t>СК-10</t>
        </is>
      </c>
      <c r="B101" s="126" t="n"/>
      <c r="C101" s="126" t="n"/>
      <c r="D101" s="126" t="n"/>
      <c r="E101" s="126" t="n"/>
      <c r="F101" s="175" t="n"/>
      <c r="G101" s="2281" t="inlineStr">
        <is>
          <t>Разрабатывать новые и совершенствовать существующие технологии создания и использования газонных и альтернативных покрытий в ландшафтном строительстве</t>
        </is>
      </c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217" t="inlineStr">
        <is>
          <t>2.5.2</t>
        </is>
      </c>
      <c r="BI101" s="126" t="n"/>
      <c r="BJ101" s="126" t="n"/>
      <c r="BK101" s="126" t="n"/>
      <c r="BL101" s="126" t="n"/>
      <c r="BM101" s="126" t="n"/>
      <c r="BN101" s="175" t="n"/>
      <c r="BO101" s="1" t="n"/>
      <c r="BP101" s="1" t="n"/>
    </row>
    <row r="102">
      <c r="A102" s="182" t="inlineStr">
        <is>
          <t>СК-11</t>
        </is>
      </c>
      <c r="B102" s="126" t="n"/>
      <c r="C102" s="126" t="n"/>
      <c r="D102" s="126" t="n"/>
      <c r="E102" s="126" t="n"/>
      <c r="F102" s="175" t="n"/>
      <c r="G102" s="2281" t="inlineStr">
        <is>
          <t>Применять дистанционные аэрокосмические методы исследования и геоинформационные системы для решения практических задач ландшафтного планирования</t>
        </is>
      </c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217" t="inlineStr">
        <is>
          <t>2.5.3</t>
        </is>
      </c>
      <c r="BI102" s="126" t="n"/>
      <c r="BJ102" s="126" t="n"/>
      <c r="BK102" s="126" t="n"/>
      <c r="BL102" s="126" t="n"/>
      <c r="BM102" s="126" t="n"/>
      <c r="BN102" s="175" t="n"/>
      <c r="BO102" s="1" t="n"/>
      <c r="BP102" s="1" t="n"/>
    </row>
    <row r="103">
      <c r="A103" s="263" t="inlineStr">
        <is>
          <t>СК-12</t>
        </is>
      </c>
      <c r="B103" s="194" t="n"/>
      <c r="C103" s="194" t="n"/>
      <c r="D103" s="194" t="n"/>
      <c r="E103" s="194" t="n"/>
      <c r="F103" s="195" t="n"/>
      <c r="G103" s="4785" t="inlineStr">
        <is>
          <t>Применять современные методы диагностики болезней и вредителей зеленых насаждений, проводить комплексную оценку жизненного состояния растений</t>
        </is>
      </c>
      <c r="H103" s="202" t="n"/>
      <c r="I103" s="202" t="n"/>
      <c r="J103" s="202" t="n"/>
      <c r="K103" s="202" t="n"/>
      <c r="L103" s="202" t="n"/>
      <c r="M103" s="202" t="n"/>
      <c r="N103" s="202" t="n"/>
      <c r="O103" s="202" t="n"/>
      <c r="P103" s="202" t="n"/>
      <c r="Q103" s="202" t="n"/>
      <c r="R103" s="202" t="n"/>
      <c r="S103" s="202" t="n"/>
      <c r="T103" s="202" t="n"/>
      <c r="U103" s="202" t="n"/>
      <c r="V103" s="202" t="n"/>
      <c r="W103" s="202" t="n"/>
      <c r="X103" s="202" t="n"/>
      <c r="Y103" s="202" t="n"/>
      <c r="Z103" s="202" t="n"/>
      <c r="AA103" s="202" t="n"/>
      <c r="AB103" s="202" t="n"/>
      <c r="AC103" s="202" t="n"/>
      <c r="AD103" s="202" t="n"/>
      <c r="AE103" s="202" t="n"/>
      <c r="AF103" s="202" t="n"/>
      <c r="AG103" s="202" t="n"/>
      <c r="AH103" s="202" t="n"/>
      <c r="AI103" s="202" t="n"/>
      <c r="AJ103" s="202" t="n"/>
      <c r="AK103" s="202" t="n"/>
      <c r="AL103" s="202" t="n"/>
      <c r="AM103" s="202" t="n"/>
      <c r="AN103" s="202" t="n"/>
      <c r="AO103" s="202" t="n"/>
      <c r="AP103" s="202" t="n"/>
      <c r="AQ103" s="202" t="n"/>
      <c r="AR103" s="202" t="n"/>
      <c r="AS103" s="202" t="n"/>
      <c r="AT103" s="202" t="n"/>
      <c r="AU103" s="202" t="n"/>
      <c r="AV103" s="202" t="n"/>
      <c r="AW103" s="202" t="n"/>
      <c r="AX103" s="202" t="n"/>
      <c r="AY103" s="202" t="n"/>
      <c r="AZ103" s="202" t="n"/>
      <c r="BA103" s="202" t="n"/>
      <c r="BB103" s="202" t="n"/>
      <c r="BC103" s="202" t="n"/>
      <c r="BD103" s="202" t="n"/>
      <c r="BE103" s="202" t="n"/>
      <c r="BF103" s="202" t="n"/>
      <c r="BG103" s="202" t="n"/>
      <c r="BH103" s="898" t="inlineStr">
        <is>
          <t>2.5.4</t>
        </is>
      </c>
      <c r="BI103" s="202" t="n"/>
      <c r="BJ103" s="202" t="n"/>
      <c r="BK103" s="202" t="n"/>
      <c r="BL103" s="202" t="n"/>
      <c r="BM103" s="202" t="n"/>
      <c r="BN103" s="203" t="n"/>
      <c r="BO103" s="1" t="n"/>
      <c r="BP103" s="1" t="n"/>
    </row>
    <row r="104">
      <c r="A104" s="516" t="n"/>
      <c r="B104" s="516" t="n"/>
      <c r="C104" s="516" t="n"/>
      <c r="D104" s="517" t="n"/>
      <c r="E104" s="517" t="n"/>
      <c r="F104" s="517" t="n"/>
      <c r="G104" s="517" t="n"/>
      <c r="H104" s="517" t="n"/>
      <c r="I104" s="517" t="n"/>
      <c r="J104" s="517" t="n"/>
      <c r="K104" s="517" t="n"/>
      <c r="L104" s="517" t="n"/>
      <c r="M104" s="517" t="n"/>
      <c r="N104" s="517" t="n"/>
      <c r="O104" s="517" t="n"/>
      <c r="P104" s="517" t="n"/>
      <c r="Q104" s="517" t="n"/>
      <c r="R104" s="517" t="n"/>
      <c r="S104" s="517" t="n"/>
      <c r="T104" s="517" t="n"/>
      <c r="U104" s="517" t="n"/>
      <c r="V104" s="517" t="n"/>
      <c r="W104" s="517" t="n"/>
      <c r="X104" s="517" t="n"/>
      <c r="Y104" s="517" t="n"/>
      <c r="Z104" s="517" t="n"/>
      <c r="AA104" s="517" t="n"/>
      <c r="AB104" s="517" t="n"/>
      <c r="AC104" s="517" t="n"/>
      <c r="AD104" s="517" t="n"/>
      <c r="AE104" s="517" t="n"/>
      <c r="AF104" s="517" t="n"/>
      <c r="AG104" s="517" t="n"/>
      <c r="AH104" s="517" t="n"/>
      <c r="AI104" s="517" t="n"/>
      <c r="AJ104" s="517" t="n"/>
      <c r="AK104" s="517" t="n"/>
      <c r="AL104" s="517" t="n"/>
      <c r="AM104" s="517" t="n"/>
      <c r="AN104" s="517" t="n"/>
      <c r="AO104" s="517" t="n"/>
      <c r="AP104" s="517" t="n"/>
      <c r="AQ104" s="517" t="n"/>
      <c r="AR104" s="517" t="n"/>
      <c r="AS104" s="517" t="n"/>
      <c r="AT104" s="517" t="n"/>
      <c r="AU104" s="517" t="n"/>
      <c r="AV104" s="517" t="n"/>
      <c r="AW104" s="517" t="n"/>
      <c r="AX104" s="517" t="n"/>
      <c r="AY104" s="517" t="n"/>
      <c r="AZ104" s="517" t="n"/>
      <c r="BA104" s="517" t="n"/>
      <c r="BB104" s="517" t="n"/>
      <c r="BC104" s="517" t="n"/>
      <c r="BD104" s="517" t="n"/>
      <c r="BE104" s="517" t="n"/>
      <c r="BF104" s="260" t="n"/>
      <c r="BG104" s="260" t="n"/>
      <c r="BH104" s="243" t="n"/>
      <c r="BI104" s="243" t="n"/>
      <c r="BJ104" s="1" t="n"/>
      <c r="BK104" s="1" t="n"/>
      <c r="BL104" s="1" t="n"/>
      <c r="BM104" s="1" t="n"/>
      <c r="BN104" s="1" t="n"/>
      <c r="BO104" s="1" t="n"/>
      <c r="BP104" s="1" t="n"/>
    </row>
    <row r="105">
      <c r="A105" s="1" t="n"/>
      <c r="B105" s="1" t="n"/>
      <c r="C105" s="23" t="n"/>
      <c r="D105" s="24" t="inlineStr">
        <is>
          <t xml:space="preserve">Учебный план углубленного высшего образования по специальности 7-06-0821-02 "Ландшафтное благоустройство территорий"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7-06-08-011/пр. </t>
        </is>
      </c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  <c r="AA105" s="1" t="n"/>
      <c r="AB105" s="1" t="n"/>
      <c r="AC105" s="1" t="n"/>
      <c r="AD105" s="1" t="n"/>
      <c r="AE105" s="1" t="n"/>
      <c r="AF105" s="1" t="n"/>
      <c r="AG105" s="1" t="n"/>
      <c r="AH105" s="1" t="n"/>
      <c r="AI105" s="1" t="n"/>
      <c r="AJ105" s="1" t="n"/>
      <c r="AK105" s="1" t="n"/>
      <c r="AL105" s="1" t="n"/>
      <c r="AM105" s="1" t="n"/>
      <c r="AN105" s="1" t="n"/>
      <c r="AO105" s="1" t="n"/>
      <c r="AP105" s="1" t="n"/>
      <c r="AQ105" s="1" t="n"/>
      <c r="AR105" s="1" t="n"/>
      <c r="AS105" s="1" t="n"/>
      <c r="AT105" s="1" t="n"/>
      <c r="AU105" s="1" t="n"/>
      <c r="AV105" s="1" t="n"/>
      <c r="AW105" s="1" t="n"/>
      <c r="AX105" s="1" t="n"/>
      <c r="AY105" s="1" t="n"/>
      <c r="AZ105" s="1" t="n"/>
      <c r="BA105" s="1" t="n"/>
      <c r="BB105" s="1" t="n"/>
      <c r="BC105" s="1" t="n"/>
      <c r="BD105" s="1" t="n"/>
      <c r="BE105" s="1" t="n"/>
      <c r="BF105" s="1" t="n"/>
      <c r="BG105" s="1" t="n"/>
      <c r="BH105" s="1" t="n"/>
      <c r="BI105" s="1" t="n"/>
      <c r="BJ105" s="1" t="n"/>
      <c r="BK105" s="1" t="n"/>
      <c r="BL105" s="1" t="n"/>
      <c r="BM105" s="23" t="n"/>
      <c r="BN105" s="23" t="n"/>
      <c r="BO105" s="1" t="n"/>
      <c r="BP105" s="1" t="n"/>
    </row>
    <row r="106">
      <c r="A106" s="1" t="n"/>
      <c r="B106" s="4786" t="n"/>
      <c r="C106" s="30" t="n"/>
      <c r="D106" s="30" t="n"/>
      <c r="E106" s="30" t="n"/>
      <c r="F106" s="30" t="n"/>
      <c r="G106" s="30" t="n"/>
      <c r="H106" s="30" t="n"/>
      <c r="I106" s="30" t="n"/>
      <c r="J106" s="30" t="n"/>
      <c r="K106" s="30" t="n"/>
      <c r="L106" s="30" t="n"/>
      <c r="M106" s="30" t="n"/>
      <c r="N106" s="30" t="n"/>
      <c r="O106" s="30" t="n"/>
      <c r="P106" s="30" t="n"/>
      <c r="Q106" s="30" t="n"/>
      <c r="R106" s="30" t="n"/>
      <c r="S106" s="30" t="n"/>
      <c r="T106" s="30" t="n"/>
      <c r="U106" s="30" t="n"/>
      <c r="V106" s="30" t="n"/>
      <c r="W106" s="30" t="n"/>
      <c r="X106" s="30" t="n"/>
      <c r="Y106" s="30" t="n"/>
      <c r="Z106" s="30" t="n"/>
      <c r="AA106" s="30" t="n"/>
      <c r="AB106" s="30" t="n"/>
      <c r="AC106" s="30" t="n"/>
      <c r="AD106" s="30" t="n"/>
      <c r="AE106" s="30" t="n"/>
      <c r="AF106" s="30" t="n"/>
      <c r="AG106" s="30" t="n"/>
      <c r="AH106" s="30" t="n"/>
      <c r="AI106" s="30" t="n"/>
      <c r="AJ106" s="30" t="n"/>
      <c r="AK106" s="30" t="n"/>
      <c r="AL106" s="30" t="n"/>
      <c r="AM106" s="30" t="n"/>
      <c r="AN106" s="30" t="n"/>
      <c r="AO106" s="30" t="n"/>
      <c r="AP106" s="30" t="n"/>
      <c r="AQ106" s="30" t="n"/>
      <c r="AR106" s="30" t="n"/>
      <c r="AS106" s="30" t="n"/>
      <c r="AT106" s="30" t="n"/>
      <c r="AU106" s="30" t="n"/>
      <c r="AV106" s="30" t="n"/>
      <c r="AW106" s="30" t="n"/>
      <c r="AX106" s="30" t="n"/>
      <c r="AY106" s="30" t="n"/>
      <c r="AZ106" s="30" t="n"/>
      <c r="BA106" s="30" t="n"/>
      <c r="BB106" s="30" t="n"/>
      <c r="BC106" s="30" t="n"/>
      <c r="BD106" s="30" t="n"/>
      <c r="BE106" s="30" t="n"/>
      <c r="BF106" s="30" t="n"/>
      <c r="BG106" s="30" t="n"/>
      <c r="BH106" s="30" t="n"/>
      <c r="BI106" s="30" t="n"/>
      <c r="BJ106" s="30" t="n"/>
      <c r="BK106" s="30" t="n"/>
      <c r="BL106" s="30" t="n"/>
      <c r="BM106" s="30" t="n"/>
      <c r="BN106" s="30" t="n"/>
      <c r="BO106" s="1" t="n"/>
      <c r="BP106" s="1" t="n"/>
    </row>
    <row r="107">
      <c r="A107" s="688" t="n"/>
      <c r="B107" s="1564" t="inlineStr">
        <is>
          <t>*</t>
        </is>
      </c>
      <c r="C107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  <c r="AA107" s="1" t="n"/>
      <c r="AB107" s="1" t="n"/>
      <c r="AC107" s="1" t="n"/>
      <c r="AD107" s="1" t="n"/>
      <c r="AE107" s="1" t="n"/>
      <c r="AF107" s="1" t="n"/>
      <c r="AG107" s="1" t="n"/>
      <c r="AH107" s="1" t="n"/>
      <c r="AI107" s="1" t="n"/>
      <c r="AJ107" s="1" t="n"/>
      <c r="AK107" s="1" t="n"/>
      <c r="AL107" s="1" t="n"/>
      <c r="AM107" s="1" t="n"/>
      <c r="AN107" s="1" t="n"/>
      <c r="AO107" s="1" t="n"/>
      <c r="AP107" s="1" t="n"/>
      <c r="AQ107" s="1" t="n"/>
      <c r="AR107" s="1" t="n"/>
      <c r="AS107" s="1" t="n"/>
      <c r="AT107" s="1" t="n"/>
      <c r="AU107" s="1" t="n"/>
      <c r="AV107" s="1" t="n"/>
      <c r="AW107" s="1" t="n"/>
      <c r="AX107" s="1" t="n"/>
      <c r="AY107" s="1" t="n"/>
      <c r="AZ107" s="1" t="n"/>
      <c r="BA107" s="1" t="n"/>
      <c r="BB107" s="1" t="n"/>
      <c r="BC107" s="1" t="n"/>
      <c r="BD107" s="1" t="n"/>
      <c r="BE107" s="1" t="n"/>
      <c r="BF107" s="1" t="n"/>
      <c r="BG107" s="1" t="n"/>
      <c r="BH107" s="1" t="n"/>
      <c r="BI107" s="1" t="n"/>
      <c r="BJ107" s="30" t="n"/>
      <c r="BK107" s="30" t="n"/>
      <c r="BL107" s="30" t="n"/>
      <c r="BM107" s="30" t="n"/>
      <c r="BN107" s="30" t="n"/>
      <c r="BO107" s="1" t="n"/>
      <c r="BP107" s="1" t="n"/>
    </row>
    <row r="108">
      <c r="A108" s="689" t="n"/>
      <c r="B108" s="1564" t="n"/>
      <c r="C108" s="29" t="n"/>
      <c r="D108" s="29" t="n"/>
      <c r="E108" s="29" t="n"/>
      <c r="F108" s="29" t="n"/>
      <c r="G108" s="29" t="n"/>
      <c r="H108" s="29" t="n"/>
      <c r="I108" s="29" t="n"/>
      <c r="J108" s="29" t="n"/>
      <c r="K108" s="29" t="n"/>
      <c r="L108" s="29" t="n"/>
      <c r="M108" s="29" t="n"/>
      <c r="N108" s="29" t="n"/>
      <c r="O108" s="29" t="n"/>
      <c r="P108" s="29" t="n"/>
      <c r="Q108" s="29" t="n"/>
      <c r="R108" s="29" t="n"/>
      <c r="S108" s="29" t="n"/>
      <c r="T108" s="29" t="n"/>
      <c r="U108" s="29" t="n"/>
      <c r="V108" s="29" t="n"/>
      <c r="W108" s="29" t="n"/>
      <c r="X108" s="29" t="n"/>
      <c r="Y108" s="29" t="n"/>
      <c r="Z108" s="29" t="n"/>
      <c r="AA108" s="29" t="n"/>
      <c r="AB108" s="29" t="n"/>
      <c r="AC108" s="29" t="n"/>
      <c r="AD108" s="29" t="n"/>
      <c r="AE108" s="29" t="n"/>
      <c r="AF108" s="29" t="n"/>
      <c r="AG108" s="29" t="n"/>
      <c r="AH108" s="29" t="n"/>
      <c r="AI108" s="29" t="n"/>
      <c r="AJ108" s="29" t="n"/>
      <c r="AK108" s="29" t="n"/>
      <c r="AL108" s="29" t="n"/>
      <c r="AM108" s="29" t="n"/>
      <c r="AN108" s="29" t="n"/>
      <c r="AO108" s="29" t="n"/>
      <c r="AP108" s="29" t="n"/>
      <c r="AQ108" s="29" t="n"/>
      <c r="AR108" s="29" t="n"/>
      <c r="AS108" s="29" t="n"/>
      <c r="AT108" s="29" t="n"/>
      <c r="AU108" s="29" t="n"/>
      <c r="AV108" s="29" t="n"/>
      <c r="AW108" s="29" t="n"/>
      <c r="AX108" s="29" t="n"/>
      <c r="AY108" s="29" t="n"/>
      <c r="AZ108" s="29" t="n"/>
      <c r="BA108" s="29" t="n"/>
      <c r="BB108" s="29" t="n"/>
      <c r="BC108" s="29" t="n"/>
      <c r="BD108" s="29" t="n"/>
      <c r="BE108" s="29" t="n"/>
      <c r="BF108" s="29" t="n"/>
      <c r="BG108" s="29" t="n"/>
      <c r="BH108" s="29" t="n"/>
      <c r="BI108" s="29" t="n"/>
      <c r="BJ108" s="30" t="n"/>
      <c r="BK108" s="30" t="n"/>
      <c r="BL108" s="30" t="n"/>
      <c r="BM108" s="30" t="n"/>
      <c r="BN108" s="30" t="n"/>
      <c r="BO108" s="1" t="n"/>
      <c r="BP108" s="1" t="n"/>
    </row>
    <row r="109">
      <c r="A109" s="688" t="n"/>
      <c r="B109" s="1564" t="inlineStr">
        <is>
          <t>д</t>
        </is>
      </c>
      <c r="C109" s="29" t="inlineStr">
        <is>
          <t>Дифференцированный зачет.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  <c r="AA109" s="1" t="n"/>
      <c r="AB109" s="1" t="n"/>
      <c r="AC109" s="1" t="n"/>
      <c r="AD109" s="1" t="n"/>
      <c r="AE109" s="1" t="n"/>
      <c r="AF109" s="1" t="n"/>
      <c r="AG109" s="1" t="n"/>
      <c r="AH109" s="1" t="n"/>
      <c r="AI109" s="1" t="n"/>
      <c r="AJ109" s="1" t="n"/>
      <c r="AK109" s="1" t="n"/>
      <c r="AL109" s="1" t="n"/>
      <c r="AM109" s="1" t="n"/>
      <c r="AN109" s="1" t="n"/>
      <c r="AO109" s="1" t="n"/>
      <c r="AP109" s="1" t="n"/>
      <c r="AQ109" s="1" t="n"/>
      <c r="AR109" s="1" t="n"/>
      <c r="AS109" s="1" t="n"/>
      <c r="AT109" s="1" t="n"/>
      <c r="AU109" s="1" t="n"/>
      <c r="AV109" s="1" t="n"/>
      <c r="AW109" s="1" t="n"/>
      <c r="AX109" s="1" t="n"/>
      <c r="AY109" s="1" t="n"/>
      <c r="AZ109" s="1" t="n"/>
      <c r="BA109" s="1" t="n"/>
      <c r="BB109" s="1" t="n"/>
      <c r="BC109" s="1" t="n"/>
      <c r="BD109" s="1" t="n"/>
      <c r="BE109" s="1" t="n"/>
      <c r="BF109" s="1" t="n"/>
      <c r="BG109" s="1" t="n"/>
      <c r="BH109" s="1" t="n"/>
      <c r="BI109" s="1" t="n"/>
      <c r="BJ109" s="30" t="n"/>
      <c r="BK109" s="30" t="n"/>
      <c r="BL109" s="30" t="n"/>
      <c r="BM109" s="30" t="n"/>
      <c r="BN109" s="30" t="n"/>
      <c r="BO109" s="1" t="n"/>
      <c r="BP109" s="1" t="n"/>
    </row>
    <row r="110">
      <c r="A110" s="243" t="n"/>
      <c r="B110" s="243" t="n"/>
      <c r="C110" s="243" t="n"/>
      <c r="D110" s="243" t="n"/>
      <c r="E110" s="243" t="n"/>
      <c r="F110" s="243" t="n"/>
      <c r="G110" s="243" t="n"/>
      <c r="H110" s="243" t="n"/>
      <c r="I110" s="243" t="n"/>
      <c r="J110" s="243" t="n"/>
      <c r="K110" s="243" t="n"/>
      <c r="L110" s="243" t="n"/>
      <c r="M110" s="243" t="n"/>
      <c r="N110" s="243" t="n"/>
      <c r="O110" s="243" t="n"/>
      <c r="P110" s="243" t="n"/>
      <c r="Q110" s="243" t="n"/>
      <c r="R110" s="243" t="n"/>
      <c r="S110" s="243" t="n"/>
      <c r="T110" s="243" t="n"/>
      <c r="U110" s="243" t="n"/>
      <c r="V110" s="243" t="n"/>
      <c r="W110" s="243" t="n"/>
      <c r="X110" s="243" t="n"/>
      <c r="Y110" s="243" t="n"/>
      <c r="Z110" s="243" t="n"/>
      <c r="AA110" s="243" t="n"/>
      <c r="AB110" s="243" t="n"/>
      <c r="AC110" s="243" t="n"/>
      <c r="AD110" s="243" t="n"/>
      <c r="AE110" s="243" t="n"/>
      <c r="AF110" s="243" t="n"/>
      <c r="AG110" s="243" t="n"/>
      <c r="AH110" s="243" t="n"/>
      <c r="AI110" s="243" t="n"/>
      <c r="AJ110" s="243" t="n"/>
      <c r="AK110" s="243" t="n"/>
      <c r="AL110" s="243" t="n"/>
      <c r="AM110" s="243" t="n"/>
      <c r="AN110" s="243" t="n"/>
      <c r="AO110" s="243" t="n"/>
      <c r="AP110" s="243" t="n"/>
      <c r="AQ110" s="243" t="n"/>
      <c r="AR110" s="243" t="n"/>
      <c r="AS110" s="243" t="n"/>
      <c r="AT110" s="243" t="n"/>
      <c r="AU110" s="243" t="n"/>
      <c r="AV110" s="243" t="n"/>
      <c r="AW110" s="243" t="n"/>
      <c r="AX110" s="243" t="n"/>
      <c r="AY110" s="243" t="n"/>
      <c r="AZ110" s="243" t="n"/>
      <c r="BA110" s="243" t="n"/>
      <c r="BB110" s="243" t="n"/>
      <c r="BC110" s="243" t="n"/>
      <c r="BD110" s="243" t="n"/>
      <c r="BE110" s="243" t="n"/>
      <c r="BF110" s="243" t="n"/>
      <c r="BG110" s="243" t="n"/>
      <c r="BH110" s="243" t="n"/>
      <c r="BI110" s="243" t="n"/>
      <c r="BJ110" s="1" t="n"/>
      <c r="BK110" s="1" t="n"/>
      <c r="BL110" s="1" t="n"/>
      <c r="BM110" s="1" t="n"/>
      <c r="BN110" s="1" t="n"/>
      <c r="BO110" s="1" t="n"/>
      <c r="BP110" s="1" t="n"/>
    </row>
    <row r="111">
      <c r="A111" s="1" t="n"/>
      <c r="B111" s="1" t="n"/>
      <c r="C111" s="3" t="inlineStr">
        <is>
          <t>Проректор по учебной работе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  <c r="AA111" s="1" t="n"/>
      <c r="AB111" s="1" t="n"/>
      <c r="AC111" s="1" t="n"/>
      <c r="AD111" s="1" t="n"/>
      <c r="AE111" s="276" t="n"/>
      <c r="AF111" s="276" t="n"/>
      <c r="AG111" s="276" t="n"/>
      <c r="AH111" s="276" t="n"/>
      <c r="AI111" s="276" t="n"/>
      <c r="AJ111" s="276" t="n"/>
      <c r="AK111" s="276" t="n"/>
      <c r="AL111" s="276" t="n"/>
      <c r="AM111" s="1" t="n"/>
      <c r="AN111" s="1" t="n"/>
      <c r="AO111" s="1" t="n"/>
      <c r="AP111" s="1" t="n"/>
      <c r="AQ111" s="3" t="inlineStr">
        <is>
          <t>А.А. Сакович</t>
        </is>
      </c>
      <c r="AR111" s="1" t="n"/>
      <c r="AS111" s="1" t="n"/>
      <c r="AT111" s="1" t="n"/>
      <c r="AU111" s="1" t="n"/>
      <c r="AV111" s="1" t="n"/>
      <c r="AW111" s="1" t="n"/>
      <c r="AX111" s="1" t="n"/>
      <c r="AY111" s="1" t="n"/>
      <c r="AZ111" s="1" t="n"/>
      <c r="BA111" s="1" t="n"/>
      <c r="BB111" s="1" t="n"/>
      <c r="BC111" s="1" t="n"/>
      <c r="BD111" s="1" t="n"/>
      <c r="BE111" s="1" t="n"/>
      <c r="BF111" s="1" t="n"/>
      <c r="BG111" s="1" t="n"/>
      <c r="BH111" s="1" t="n"/>
      <c r="BI111" s="1" t="n"/>
      <c r="BJ111" s="1" t="n"/>
      <c r="BK111" s="1" t="n"/>
      <c r="BL111" s="1" t="n"/>
      <c r="BM111" s="1" t="n"/>
      <c r="BN111" s="1" t="n"/>
      <c r="BO111" s="1" t="n"/>
      <c r="BP111" s="1" t="n"/>
    </row>
    <row r="112">
      <c r="A112" s="1" t="n"/>
      <c r="B112" s="1" t="n"/>
      <c r="C112" s="276" t="n"/>
      <c r="D112" s="276" t="n"/>
      <c r="E112" s="276" t="n"/>
      <c r="F112" s="276" t="n"/>
      <c r="G112" s="277" t="inlineStr">
        <is>
          <t>20___</t>
        </is>
      </c>
      <c r="H112" s="278" t="n"/>
      <c r="I112" s="41" t="n"/>
      <c r="J112" s="41" t="n"/>
      <c r="K112" s="279" t="n"/>
      <c r="L112" s="274" t="n"/>
      <c r="M112" s="274" t="n"/>
      <c r="N112" s="274" t="n"/>
      <c r="O112" s="274" t="n"/>
      <c r="P112" s="274" t="n"/>
      <c r="Q112" s="274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3" t="n"/>
      <c r="AL112" s="3" t="n"/>
      <c r="AM112" s="3" t="n"/>
      <c r="AN112" s="3" t="n"/>
      <c r="AO112" s="277" t="n"/>
      <c r="AP112" s="278" t="n"/>
      <c r="AQ112" s="1" t="n"/>
      <c r="AR112" s="1" t="n"/>
      <c r="AS112" s="279" t="n"/>
      <c r="AT112" s="274" t="n"/>
      <c r="AU112" s="274" t="n"/>
      <c r="AV112" s="274" t="n"/>
      <c r="AW112" s="274" t="n"/>
      <c r="AX112" s="274" t="n"/>
      <c r="AY112" s="274" t="n"/>
      <c r="AZ112" s="3" t="n"/>
      <c r="BA112" s="3" t="n"/>
      <c r="BB112" s="3" t="n"/>
      <c r="BC112" s="3" t="n"/>
      <c r="BD112" s="41" t="n"/>
      <c r="BE112" s="41" t="n"/>
      <c r="BF112" s="41" t="n"/>
      <c r="BG112" s="41" t="n"/>
      <c r="BH112" s="41" t="n"/>
      <c r="BI112" s="41" t="n"/>
      <c r="BJ112" s="41" t="n"/>
      <c r="BK112" s="41" t="n"/>
      <c r="BL112" s="1" t="n"/>
      <c r="BM112" s="1" t="n"/>
      <c r="BN112" s="1" t="n"/>
      <c r="BO112" s="1" t="n"/>
      <c r="BP112" s="1" t="n"/>
    </row>
    <row r="113">
      <c r="A113" s="1" t="n"/>
      <c r="B113" s="1" t="n"/>
      <c r="C113" s="41" t="n"/>
      <c r="D113" s="41" t="n"/>
      <c r="E113" s="41" t="n"/>
      <c r="F113" s="41" t="n"/>
      <c r="G113" s="41" t="n"/>
      <c r="H113" s="41" t="n"/>
      <c r="I113" s="41" t="n"/>
      <c r="J113" s="41" t="n"/>
      <c r="K113" s="41" t="n"/>
      <c r="L113" s="41" t="n"/>
      <c r="M113" s="41" t="n"/>
      <c r="N113" s="41" t="n"/>
      <c r="O113" s="41" t="n"/>
      <c r="P113" s="41" t="n"/>
      <c r="Q113" s="41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1" t="n"/>
      <c r="AL113" s="1" t="n"/>
      <c r="AM113" s="1" t="n"/>
      <c r="AN113" s="1" t="n"/>
      <c r="AO113" s="1" t="n"/>
      <c r="AP113" s="1" t="n"/>
      <c r="AQ113" s="1" t="n"/>
      <c r="AR113" s="1" t="n"/>
      <c r="AS113" s="1" t="n"/>
      <c r="AT113" s="1" t="n"/>
      <c r="AU113" s="1" t="n"/>
      <c r="AV113" s="1" t="n"/>
      <c r="AW113" s="1" t="n"/>
      <c r="AX113" s="1" t="n"/>
      <c r="AY113" s="1" t="n"/>
      <c r="AZ113" s="3" t="n"/>
      <c r="BA113" s="274" t="n"/>
      <c r="BB113" s="3" t="n"/>
      <c r="BC113" s="3" t="n"/>
      <c r="BD113" s="41" t="n"/>
      <c r="BE113" s="41" t="n"/>
      <c r="BF113" s="41" t="n"/>
      <c r="BG113" s="41" t="n"/>
      <c r="BH113" s="41" t="n"/>
      <c r="BI113" s="41" t="n"/>
      <c r="BJ113" s="41" t="n"/>
      <c r="BK113" s="41" t="n"/>
      <c r="BL113" s="1" t="n"/>
      <c r="BM113" s="1" t="n"/>
      <c r="BN113" s="1" t="n"/>
      <c r="BO113" s="1" t="n"/>
      <c r="BP113" s="1" t="n"/>
    </row>
    <row r="114">
      <c r="A114" s="1" t="n"/>
      <c r="B114" s="1" t="n"/>
      <c r="C114" s="3" t="inlineStr">
        <is>
          <t>Декан лесохозяйственного факультета</t>
        </is>
      </c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276" t="n"/>
      <c r="AF114" s="276" t="n"/>
      <c r="AG114" s="276" t="n"/>
      <c r="AH114" s="276" t="n"/>
      <c r="AI114" s="276" t="n"/>
      <c r="AJ114" s="276" t="n"/>
      <c r="AK114" s="276" t="n"/>
      <c r="AL114" s="276" t="n"/>
      <c r="AM114" s="2" t="n"/>
      <c r="AN114" s="2" t="n"/>
      <c r="AO114" s="2" t="n"/>
      <c r="AP114" s="2" t="n"/>
      <c r="AQ114" s="274" t="inlineStr">
        <is>
          <t>Н.Т. Юшкевич</t>
        </is>
      </c>
      <c r="AR114" s="2" t="n"/>
      <c r="AS114" s="3" t="n"/>
      <c r="AT114" s="3" t="n"/>
      <c r="AU114" s="3" t="n"/>
      <c r="AV114" s="3" t="n"/>
      <c r="AW114" s="3" t="n"/>
      <c r="AX114" s="3" t="n"/>
      <c r="AY114" s="3" t="n"/>
      <c r="AZ114" s="3" t="n"/>
      <c r="BA114" s="3" t="n"/>
      <c r="BB114" s="3" t="n"/>
      <c r="BC114" s="3" t="n"/>
      <c r="BD114" s="3" t="n"/>
      <c r="BE114" s="3" t="n"/>
      <c r="BF114" s="3" t="n"/>
      <c r="BG114" s="3" t="n"/>
      <c r="BH114" s="3" t="n"/>
      <c r="BI114" s="3" t="n"/>
      <c r="BJ114" s="3" t="n"/>
      <c r="BK114" s="3" t="n"/>
      <c r="BL114" s="1" t="n"/>
      <c r="BM114" s="1" t="n"/>
      <c r="BN114" s="1" t="n"/>
      <c r="BO114" s="1" t="n"/>
      <c r="BP114" s="1" t="n"/>
    </row>
    <row r="115">
      <c r="A115" s="1" t="n"/>
      <c r="B115" s="1" t="n"/>
      <c r="C115" s="276" t="n"/>
      <c r="D115" s="276" t="n"/>
      <c r="E115" s="276" t="n"/>
      <c r="F115" s="276" t="n"/>
      <c r="G115" s="277" t="inlineStr">
        <is>
          <t>20___</t>
        </is>
      </c>
      <c r="H115" s="278" t="n"/>
      <c r="I115" s="41" t="n"/>
      <c r="J115" s="41" t="n"/>
      <c r="K115" s="279" t="n"/>
      <c r="L115" s="274" t="n"/>
      <c r="M115" s="274" t="n"/>
      <c r="N115" s="274" t="n"/>
      <c r="O115" s="274" t="n"/>
      <c r="P115" s="274" t="n"/>
      <c r="Q115" s="274" t="n"/>
      <c r="R115" s="41" t="n"/>
      <c r="S115" s="41" t="n"/>
      <c r="T115" s="41" t="n"/>
      <c r="U115" s="41" t="n"/>
      <c r="V115" s="41" t="n"/>
      <c r="W115" s="41" t="n"/>
      <c r="X115" s="41" t="n"/>
      <c r="Y115" s="41" t="n"/>
      <c r="Z115" s="41" t="n"/>
      <c r="AA115" s="41" t="n"/>
      <c r="AB115" s="41" t="n"/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3" t="n"/>
      <c r="AL115" s="3" t="n"/>
      <c r="AM115" s="3" t="n"/>
      <c r="AN115" s="3" t="n"/>
      <c r="AO115" s="277" t="n"/>
      <c r="AP115" s="278" t="n"/>
      <c r="AQ115" s="1" t="n"/>
      <c r="AR115" s="1" t="n"/>
      <c r="AS115" s="279" t="n"/>
      <c r="AT115" s="274" t="n"/>
      <c r="AU115" s="274" t="n"/>
      <c r="AV115" s="274" t="n"/>
      <c r="AW115" s="274" t="n"/>
      <c r="AX115" s="274" t="n"/>
      <c r="AY115" s="274" t="n"/>
      <c r="AZ115" s="3" t="n"/>
      <c r="BA115" s="274" t="n"/>
      <c r="BB115" s="3" t="n"/>
      <c r="BC115" s="3" t="n"/>
      <c r="BD115" s="41" t="n"/>
      <c r="BE115" s="41" t="n"/>
      <c r="BF115" s="41" t="n"/>
      <c r="BG115" s="41" t="n"/>
      <c r="BH115" s="41" t="n"/>
      <c r="BI115" s="41" t="n"/>
      <c r="BJ115" s="41" t="n"/>
      <c r="BK115" s="41" t="n"/>
      <c r="BL115" s="1" t="n"/>
      <c r="BM115" s="1" t="n"/>
      <c r="BN115" s="1" t="n"/>
      <c r="BO115" s="1" t="n"/>
      <c r="BP115" s="1" t="n"/>
    </row>
    <row r="116">
      <c r="A116" s="1" t="n"/>
      <c r="B116" s="1" t="n"/>
      <c r="C116" s="41" t="n"/>
      <c r="D116" s="41" t="n"/>
      <c r="E116" s="41" t="n"/>
      <c r="F116" s="41" t="n"/>
      <c r="G116" s="41" t="n"/>
      <c r="H116" s="41" t="n"/>
      <c r="I116" s="41" t="n"/>
      <c r="J116" s="41" t="n"/>
      <c r="K116" s="41" t="n"/>
      <c r="L116" s="41" t="n"/>
      <c r="M116" s="41" t="n"/>
      <c r="N116" s="41" t="n"/>
      <c r="O116" s="41" t="n"/>
      <c r="P116" s="41" t="n"/>
      <c r="Q116" s="41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3" t="n"/>
      <c r="AL116" s="3" t="n"/>
      <c r="AM116" s="3" t="n"/>
      <c r="AN116" s="3" t="n"/>
      <c r="AO116" s="277" t="n"/>
      <c r="AP116" s="278" t="n"/>
      <c r="AQ116" s="1" t="n"/>
      <c r="AR116" s="1" t="n"/>
      <c r="AS116" s="279" t="n"/>
      <c r="AT116" s="274" t="n"/>
      <c r="AU116" s="274" t="n"/>
      <c r="AV116" s="274" t="n"/>
      <c r="AW116" s="274" t="n"/>
      <c r="AX116" s="274" t="n"/>
      <c r="AY116" s="274" t="n"/>
      <c r="AZ116" s="3" t="n"/>
      <c r="BA116" s="274" t="n"/>
      <c r="BB116" s="3" t="n"/>
      <c r="BC116" s="3" t="n"/>
      <c r="BD116" s="41" t="n"/>
      <c r="BE116" s="41" t="n"/>
      <c r="BF116" s="41" t="n"/>
      <c r="BG116" s="41" t="n"/>
      <c r="BH116" s="41" t="n"/>
      <c r="BI116" s="41" t="n"/>
      <c r="BJ116" s="41" t="n"/>
      <c r="BK116" s="41" t="n"/>
      <c r="BL116" s="1" t="n"/>
      <c r="BM116" s="1" t="n"/>
      <c r="BN116" s="1" t="n"/>
      <c r="BO116" s="1" t="n"/>
      <c r="BP116" s="1" t="n"/>
    </row>
    <row r="117">
      <c r="A117" s="1" t="n"/>
      <c r="B117" s="1" t="n"/>
      <c r="C117" s="3" t="inlineStr">
        <is>
          <t>Заведующий кафедрой ландшафтного проектирования</t>
        </is>
      </c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277" t="n"/>
      <c r="AQ117" s="3" t="n"/>
      <c r="AR117" s="3" t="n"/>
      <c r="AS117" s="3" t="n"/>
      <c r="AT117" s="274" t="n"/>
      <c r="AU117" s="274" t="n"/>
      <c r="AV117" s="274" t="n"/>
      <c r="AW117" s="274" t="n"/>
      <c r="AX117" s="274" t="n"/>
      <c r="AY117" s="274" t="n"/>
      <c r="AZ117" s="3" t="n"/>
      <c r="BA117" s="274" t="n"/>
      <c r="BB117" s="1" t="n"/>
      <c r="BC117" s="1" t="n"/>
      <c r="BD117" s="1" t="n"/>
      <c r="BE117" s="1" t="n"/>
      <c r="BF117" s="3" t="n"/>
      <c r="BG117" s="3" t="n"/>
      <c r="BH117" s="3" t="n"/>
      <c r="BI117" s="3" t="n"/>
      <c r="BJ117" s="3" t="n"/>
      <c r="BK117" s="3" t="n"/>
      <c r="BL117" s="1" t="n"/>
      <c r="BM117" s="1" t="n"/>
      <c r="BN117" s="1" t="n"/>
      <c r="BO117" s="1" t="n"/>
      <c r="BP117" s="1" t="n"/>
    </row>
    <row r="118">
      <c r="A118" s="1" t="n"/>
      <c r="B118" s="1" t="n"/>
      <c r="C118" s="3" t="inlineStr">
        <is>
          <t>и садово-парковго строительства</t>
        </is>
      </c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276" t="n"/>
      <c r="AF118" s="276" t="n"/>
      <c r="AG118" s="276" t="n"/>
      <c r="AH118" s="276" t="n"/>
      <c r="AI118" s="276" t="n"/>
      <c r="AJ118" s="276" t="n"/>
      <c r="AK118" s="276" t="n"/>
      <c r="AL118" s="276" t="n"/>
      <c r="AM118" s="3" t="n"/>
      <c r="AN118" s="3" t="n"/>
      <c r="AO118" s="3" t="n"/>
      <c r="AP118" s="277" t="n"/>
      <c r="AQ118" s="3" t="inlineStr">
        <is>
          <t>Г.А. Волченкова</t>
        </is>
      </c>
      <c r="AR118" s="3" t="n"/>
      <c r="AS118" s="3" t="n"/>
      <c r="AT118" s="274" t="n"/>
      <c r="AU118" s="274" t="n"/>
      <c r="AV118" s="274" t="n"/>
      <c r="AW118" s="274" t="n"/>
      <c r="AX118" s="274" t="n"/>
      <c r="AY118" s="274" t="n"/>
      <c r="AZ118" s="3" t="n"/>
      <c r="BA118" s="274" t="n"/>
      <c r="BB118" s="1" t="n"/>
      <c r="BC118" s="1" t="n"/>
      <c r="BD118" s="1" t="n"/>
      <c r="BE118" s="1" t="n"/>
      <c r="BF118" s="3" t="n"/>
      <c r="BG118" s="3" t="n"/>
      <c r="BH118" s="3" t="n"/>
      <c r="BI118" s="3" t="n"/>
      <c r="BJ118" s="3" t="n"/>
      <c r="BK118" s="3" t="n"/>
      <c r="BL118" s="1" t="n"/>
      <c r="BM118" s="1" t="n"/>
      <c r="BN118" s="1" t="n"/>
      <c r="BO118" s="1" t="n"/>
      <c r="BP118" s="1" t="n"/>
    </row>
    <row r="119">
      <c r="A119" s="1" t="n"/>
      <c r="B119" s="1" t="n"/>
      <c r="C119" s="276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3" t="n"/>
      <c r="AL119" s="3" t="n"/>
      <c r="AM119" s="3" t="n"/>
      <c r="AN119" s="3" t="n"/>
      <c r="AO119" s="277" t="n"/>
      <c r="AP119" s="278" t="n"/>
      <c r="AQ119" s="41" t="n"/>
      <c r="AR119" s="41" t="n"/>
      <c r="AS119" s="279" t="n"/>
      <c r="AT119" s="274" t="n"/>
      <c r="AU119" s="274" t="n"/>
      <c r="AV119" s="274" t="n"/>
      <c r="AW119" s="274" t="n"/>
      <c r="AX119" s="274" t="n"/>
      <c r="AY119" s="274" t="n"/>
      <c r="AZ119" s="3" t="n"/>
      <c r="BA119" s="274" t="n"/>
      <c r="BB119" s="3" t="n"/>
      <c r="BC119" s="3" t="n"/>
      <c r="BD119" s="41" t="n"/>
      <c r="BE119" s="41" t="n"/>
      <c r="BF119" s="41" t="n"/>
      <c r="BG119" s="41" t="n"/>
      <c r="BH119" s="41" t="n"/>
      <c r="BI119" s="41" t="n"/>
      <c r="BJ119" s="41" t="n"/>
      <c r="BK119" s="41" t="n"/>
      <c r="BL119" s="1" t="n"/>
      <c r="BM119" s="1" t="n"/>
      <c r="BN119" s="1" t="n"/>
      <c r="BO119" s="1" t="n"/>
      <c r="BP119" s="1" t="n"/>
    </row>
    <row r="120">
      <c r="A120" s="1" t="n"/>
      <c r="B120" s="1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3" t="n"/>
      <c r="AL120" s="3" t="n"/>
      <c r="AM120" s="3" t="n"/>
      <c r="AN120" s="3" t="n"/>
      <c r="AO120" s="277" t="n"/>
      <c r="AP120" s="278" t="n"/>
      <c r="AQ120" s="1" t="n"/>
      <c r="AR120" s="1" t="n"/>
      <c r="AS120" s="279" t="n"/>
      <c r="AT120" s="274" t="n"/>
      <c r="AU120" s="274" t="n"/>
      <c r="AV120" s="274" t="n"/>
      <c r="AW120" s="274" t="n"/>
      <c r="AX120" s="274" t="n"/>
      <c r="AY120" s="274" t="n"/>
      <c r="AZ120" s="3" t="n"/>
      <c r="BA120" s="274" t="n"/>
      <c r="BB120" s="3" t="n"/>
      <c r="BC120" s="3" t="n"/>
      <c r="BD120" s="41" t="n"/>
      <c r="BE120" s="41" t="n"/>
      <c r="BF120" s="41" t="n"/>
      <c r="BG120" s="41" t="n"/>
      <c r="BH120" s="41" t="n"/>
      <c r="BI120" s="41" t="n"/>
      <c r="BJ120" s="41" t="n"/>
      <c r="BK120" s="41" t="n"/>
      <c r="BL120" s="1" t="n"/>
      <c r="BM120" s="1" t="n"/>
      <c r="BN120" s="1" t="n"/>
      <c r="BO120" s="1" t="n"/>
      <c r="BP120" s="1" t="n"/>
    </row>
    <row r="121">
      <c r="A121" s="1" t="n"/>
      <c r="B121" s="1" t="n"/>
      <c r="C121" s="281" t="inlineStr">
        <is>
          <t>Рекомендован к утверждению научно-методическим советом БГТУ</t>
        </is>
      </c>
      <c r="D121" s="41" t="n"/>
      <c r="E121" s="41" t="n"/>
      <c r="F121" s="41" t="n"/>
      <c r="G121" s="41" t="n"/>
      <c r="H121" s="41" t="n"/>
      <c r="I121" s="41" t="n"/>
      <c r="J121" s="41" t="n"/>
      <c r="K121" s="41" t="n"/>
      <c r="L121" s="41" t="n"/>
      <c r="M121" s="41" t="n"/>
      <c r="N121" s="41" t="n"/>
      <c r="O121" s="41" t="n"/>
      <c r="P121" s="41" t="n"/>
      <c r="Q121" s="41" t="n"/>
      <c r="R121" s="41" t="n"/>
      <c r="S121" s="41" t="n"/>
      <c r="T121" s="41" t="n"/>
      <c r="U121" s="41" t="n"/>
      <c r="V121" s="41" t="n"/>
      <c r="W121" s="41" t="n"/>
      <c r="X121" s="41" t="n"/>
      <c r="Y121" s="41" t="n"/>
      <c r="Z121" s="41" t="n"/>
      <c r="AA121" s="41" t="n"/>
      <c r="AB121" s="41" t="n"/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3" t="n"/>
      <c r="BC121" s="3" t="n"/>
      <c r="BD121" s="41" t="n"/>
      <c r="BE121" s="41" t="n"/>
      <c r="BF121" s="41" t="n"/>
      <c r="BG121" s="41" t="n"/>
      <c r="BH121" s="41" t="n"/>
      <c r="BI121" s="41" t="n"/>
      <c r="BJ121" s="41" t="n"/>
      <c r="BK121" s="41" t="n"/>
      <c r="BL121" s="1" t="n"/>
      <c r="BM121" s="1" t="n"/>
      <c r="BN121" s="1" t="n"/>
      <c r="BO121" s="1" t="n"/>
      <c r="BP121" s="1" t="n"/>
    </row>
    <row r="122">
      <c r="A122" s="1" t="n"/>
      <c r="B122" s="1" t="n"/>
      <c r="C122" s="282" t="inlineStr">
        <is>
          <t>Протокол № 6 от 28.04.2023</t>
        </is>
      </c>
      <c r="D122" s="41" t="n"/>
      <c r="E122" s="41" t="n"/>
      <c r="F122" s="41" t="n"/>
      <c r="G122" s="41" t="n"/>
      <c r="H122" s="41" t="n"/>
      <c r="I122" s="41" t="n"/>
      <c r="J122" s="41" t="n"/>
      <c r="K122" s="41" t="n"/>
      <c r="L122" s="41" t="n"/>
      <c r="M122" s="41" t="n"/>
      <c r="N122" s="41" t="n"/>
      <c r="O122" s="41" t="n"/>
      <c r="P122" s="41" t="n"/>
      <c r="Q122" s="41" t="n"/>
      <c r="R122" s="41" t="n"/>
      <c r="S122" s="41" t="n"/>
      <c r="T122" s="41" t="n"/>
      <c r="U122" s="41" t="n"/>
      <c r="V122" s="41" t="n"/>
      <c r="W122" s="41" t="n"/>
      <c r="X122" s="41" t="n"/>
      <c r="Y122" s="41" t="n"/>
      <c r="Z122" s="41" t="n"/>
      <c r="AA122" s="41" t="n"/>
      <c r="AB122" s="41" t="n"/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1" t="n"/>
      <c r="AL122" s="1" t="n"/>
      <c r="AM122" s="1" t="n"/>
      <c r="AN122" s="1" t="n"/>
      <c r="AO122" s="1" t="n"/>
      <c r="AP122" s="277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  <c r="BA122" s="3" t="n"/>
      <c r="BB122" s="3" t="n"/>
      <c r="BC122" s="3" t="n"/>
      <c r="BD122" s="41" t="n"/>
      <c r="BE122" s="41" t="n"/>
      <c r="BF122" s="41" t="n"/>
      <c r="BG122" s="41" t="n"/>
      <c r="BH122" s="41" t="n"/>
      <c r="BI122" s="41" t="n"/>
      <c r="BJ122" s="41" t="n"/>
      <c r="BK122" s="41" t="n"/>
      <c r="BL122" s="1" t="n"/>
      <c r="BM122" s="1" t="n"/>
      <c r="BN122" s="1" t="n"/>
      <c r="BO122" s="1" t="n"/>
      <c r="BP122" s="1" t="n"/>
    </row>
    <row r="123">
      <c r="A123" s="1" t="n"/>
      <c r="B123" s="1" t="n"/>
      <c r="C123" s="281" t="n"/>
      <c r="D123" s="41" t="n"/>
      <c r="E123" s="41" t="n"/>
      <c r="F123" s="41" t="n"/>
      <c r="G123" s="41" t="n"/>
      <c r="H123" s="41" t="n"/>
      <c r="I123" s="41" t="n"/>
      <c r="J123" s="41" t="n"/>
      <c r="K123" s="41" t="n"/>
      <c r="L123" s="41" t="n"/>
      <c r="M123" s="41" t="n"/>
      <c r="N123" s="41" t="n"/>
      <c r="O123" s="41" t="n"/>
      <c r="P123" s="41" t="n"/>
      <c r="Q123" s="41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3" t="n"/>
      <c r="BC123" s="3" t="n"/>
      <c r="BD123" s="41" t="n"/>
      <c r="BE123" s="41" t="n"/>
      <c r="BF123" s="41" t="n"/>
      <c r="BG123" s="41" t="n"/>
      <c r="BH123" s="41" t="n"/>
      <c r="BI123" s="41" t="n"/>
      <c r="BJ123" s="41" t="n"/>
      <c r="BK123" s="41" t="n"/>
      <c r="BL123" s="1" t="n"/>
      <c r="BM123" s="1" t="n"/>
      <c r="BN123" s="1" t="n"/>
      <c r="BO123" s="1" t="n"/>
      <c r="BP123" s="1" t="n"/>
    </row>
    <row r="124">
      <c r="A124" s="351" t="n"/>
      <c r="B124" s="90" t="n"/>
      <c r="C124" s="90" t="n"/>
      <c r="D124" s="90" t="n"/>
      <c r="E124" s="90" t="n"/>
      <c r="F124" s="90" t="n"/>
      <c r="G124" s="90" t="n"/>
      <c r="H124" s="90" t="n"/>
      <c r="I124" s="90" t="n"/>
      <c r="J124" s="90" t="n"/>
      <c r="K124" s="90" t="n"/>
      <c r="L124" s="90" t="n"/>
      <c r="M124" s="90" t="n"/>
      <c r="N124" s="90" t="n"/>
      <c r="O124" s="90" t="n"/>
      <c r="P124" s="90" t="n"/>
      <c r="Q124" s="90" t="n"/>
      <c r="R124" s="90" t="n"/>
      <c r="S124" s="90" t="n"/>
      <c r="T124" s="90" t="n"/>
      <c r="U124" s="90" t="n"/>
      <c r="V124" s="90" t="n"/>
      <c r="W124" s="90" t="n"/>
      <c r="X124" s="90" t="n"/>
      <c r="Y124" s="90" t="n"/>
      <c r="Z124" s="90" t="n"/>
      <c r="AA124" s="90" t="n"/>
      <c r="AB124" s="90" t="n"/>
      <c r="AC124" s="90" t="n"/>
      <c r="AD124" s="90" t="n"/>
      <c r="AE124" s="90" t="n"/>
      <c r="AF124" s="90" t="n"/>
      <c r="AG124" s="90" t="n"/>
      <c r="AH124" s="90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244" t="n"/>
      <c r="BA124" s="244" t="n"/>
      <c r="BB124" s="90" t="n"/>
      <c r="BC124" s="90" t="n"/>
      <c r="BD124" s="90" t="n"/>
      <c r="BE124" s="90" t="n"/>
      <c r="BF124" s="90" t="n"/>
      <c r="BG124" s="90" t="n"/>
      <c r="BH124" s="90" t="n"/>
      <c r="BI124" s="90" t="n"/>
      <c r="BJ124" s="1" t="n"/>
      <c r="BK124" s="1" t="n"/>
      <c r="BL124" s="1" t="n"/>
      <c r="BM124" s="1" t="n"/>
      <c r="BN124" s="1" t="n"/>
      <c r="BO124" s="1" t="n"/>
      <c r="BP124" s="1" t="n"/>
    </row>
    <row r="125">
      <c r="A125" s="92" t="n"/>
      <c r="B125" s="90" t="n"/>
      <c r="C125" s="90" t="n"/>
      <c r="D125" s="90" t="n"/>
      <c r="E125" s="90" t="n"/>
      <c r="F125" s="90" t="n"/>
      <c r="G125" s="90" t="n"/>
      <c r="H125" s="90" t="n"/>
      <c r="I125" s="90" t="n"/>
      <c r="J125" s="90" t="n"/>
      <c r="K125" s="90" t="n"/>
      <c r="L125" s="90" t="n"/>
      <c r="M125" s="90" t="n"/>
      <c r="N125" s="90" t="n"/>
      <c r="O125" s="90" t="n"/>
      <c r="P125" s="90" t="n"/>
      <c r="Q125" s="90" t="n"/>
      <c r="R125" s="90" t="n"/>
      <c r="S125" s="90" t="n"/>
      <c r="T125" s="90" t="n"/>
      <c r="U125" s="90" t="n"/>
      <c r="V125" s="90" t="n"/>
      <c r="W125" s="90" t="n"/>
      <c r="X125" s="90" t="n"/>
      <c r="Y125" s="90" t="n"/>
      <c r="Z125" s="90" t="n"/>
      <c r="AA125" s="90" t="n"/>
      <c r="AB125" s="90" t="n"/>
      <c r="AC125" s="90" t="n"/>
      <c r="AD125" s="90" t="n"/>
      <c r="AE125" s="90" t="n"/>
      <c r="AF125" s="90" t="n"/>
      <c r="AG125" s="90" t="n"/>
      <c r="AH125" s="90" t="n"/>
      <c r="AI125" s="1" t="n"/>
      <c r="AJ125" s="1" t="n"/>
      <c r="AK125" s="1" t="n"/>
      <c r="AL125" s="1" t="n"/>
      <c r="AM125" s="1" t="n"/>
      <c r="AN125" s="97" t="n"/>
      <c r="AO125" s="244" t="n"/>
      <c r="AP125" s="244" t="n"/>
      <c r="AQ125" s="244" t="n"/>
      <c r="AR125" s="244" t="n"/>
      <c r="AS125" s="244" t="n"/>
      <c r="AT125" s="244" t="n"/>
      <c r="AU125" s="244" t="n"/>
      <c r="AV125" s="244" t="n"/>
      <c r="AW125" s="244" t="n"/>
      <c r="AX125" s="244" t="n"/>
      <c r="AY125" s="244" t="n"/>
      <c r="AZ125" s="244" t="n"/>
      <c r="BA125" s="244" t="n"/>
      <c r="BB125" s="90" t="n"/>
      <c r="BC125" s="90" t="n"/>
      <c r="BD125" s="90" t="n"/>
      <c r="BE125" s="90" t="n"/>
      <c r="BF125" s="90" t="n"/>
      <c r="BG125" s="90" t="n"/>
      <c r="BH125" s="90" t="n"/>
      <c r="BI125" s="90" t="n"/>
      <c r="BJ125" s="1" t="n"/>
      <c r="BK125" s="1" t="n"/>
      <c r="BL125" s="1" t="n"/>
      <c r="BM125" s="1" t="n"/>
      <c r="BN125" s="1" t="n"/>
      <c r="BO125" s="1" t="n"/>
      <c r="BP125" s="1" t="n"/>
    </row>
    <row r="126">
      <c r="A126" s="283" t="n"/>
      <c r="B126" s="283" t="n"/>
      <c r="C126" s="283" t="n"/>
      <c r="D126" s="283" t="n"/>
      <c r="E126" s="283" t="n"/>
      <c r="F126" s="283" t="n"/>
      <c r="G126" s="283" t="n"/>
      <c r="H126" s="283" t="n"/>
      <c r="I126" s="283" t="n"/>
      <c r="J126" s="283" t="n"/>
      <c r="K126" s="283" t="n"/>
      <c r="L126" s="283" t="n"/>
      <c r="M126" s="283" t="n"/>
      <c r="N126" s="283" t="n"/>
      <c r="O126" s="283" t="n"/>
      <c r="P126" s="283" t="n"/>
      <c r="Q126" s="283" t="n"/>
      <c r="R126" s="283" t="n"/>
      <c r="S126" s="283" t="n"/>
      <c r="T126" s="283" t="n"/>
      <c r="U126" s="283" t="n"/>
      <c r="V126" s="283" t="n"/>
      <c r="W126" s="283" t="n"/>
      <c r="X126" s="283" t="n"/>
      <c r="Y126" s="283" t="n"/>
      <c r="Z126" s="283" t="n"/>
      <c r="AA126" s="283" t="n"/>
      <c r="AB126" s="283" t="n"/>
      <c r="AC126" s="283" t="n"/>
      <c r="AD126" s="283" t="n"/>
      <c r="AE126" s="283" t="n"/>
      <c r="AF126" s="283" t="n"/>
      <c r="AG126" s="283" t="n"/>
      <c r="AH126" s="283" t="n"/>
      <c r="AI126" s="283" t="n"/>
      <c r="AJ126" s="283" t="n"/>
      <c r="AK126" s="283" t="n"/>
      <c r="AL126" s="283" t="n"/>
      <c r="AM126" s="283" t="n"/>
      <c r="AN126" s="283" t="n"/>
      <c r="AO126" s="283" t="n"/>
      <c r="AP126" s="283" t="n"/>
      <c r="AQ126" s="283" t="n"/>
      <c r="AR126" s="283" t="n"/>
      <c r="AS126" s="283" t="n"/>
      <c r="AT126" s="283" t="n"/>
      <c r="AU126" s="283" t="n"/>
      <c r="AV126" s="283" t="n"/>
      <c r="AW126" s="283" t="n"/>
      <c r="AX126" s="283" t="n"/>
      <c r="AY126" s="283" t="n"/>
      <c r="AZ126" s="283" t="n"/>
      <c r="BA126" s="283" t="n"/>
      <c r="BB126" s="283" t="n"/>
      <c r="BC126" s="283" t="n"/>
      <c r="BD126" s="283" t="n"/>
      <c r="BE126" s="283" t="n"/>
      <c r="BF126" s="283" t="n"/>
      <c r="BG126" s="283" t="n"/>
      <c r="BH126" s="283" t="n"/>
      <c r="BI126" s="283" t="n"/>
      <c r="BJ126" s="283" t="n"/>
      <c r="BK126" s="283" t="n"/>
      <c r="BL126" s="283" t="n"/>
      <c r="BM126" s="283" t="n"/>
      <c r="BN126" s="283" t="n"/>
      <c r="BO126" s="283" t="n"/>
      <c r="BP126" s="1" t="n"/>
    </row>
    <row r="127">
      <c r="A127" s="356" t="n"/>
      <c r="B127" s="356" t="n"/>
      <c r="C127" s="356" t="n"/>
      <c r="D127" s="356" t="n"/>
      <c r="E127" s="356" t="n"/>
      <c r="F127" s="356" t="n"/>
      <c r="G127" s="356" t="n"/>
      <c r="H127" s="356" t="n"/>
      <c r="I127" s="356" t="n"/>
      <c r="J127" s="356" t="n"/>
      <c r="K127" s="356" t="n"/>
      <c r="L127" s="356" t="n"/>
      <c r="M127" s="356" t="n"/>
      <c r="N127" s="356" t="n"/>
      <c r="O127" s="356" t="n"/>
      <c r="P127" s="356" t="n"/>
      <c r="Q127" s="356" t="n"/>
      <c r="R127" s="356" t="n"/>
      <c r="S127" s="356" t="n"/>
      <c r="T127" s="356" t="n"/>
      <c r="U127" s="356" t="n"/>
      <c r="V127" s="356" t="n"/>
      <c r="W127" s="356" t="n"/>
      <c r="X127" s="356" t="n"/>
      <c r="Y127" s="356" t="n"/>
      <c r="Z127" s="356" t="n"/>
      <c r="AA127" s="356" t="n"/>
      <c r="AB127" s="356" t="n"/>
      <c r="AC127" s="356" t="n"/>
      <c r="AD127" s="356" t="n"/>
      <c r="AE127" s="356" t="n"/>
      <c r="AF127" s="356" t="n"/>
      <c r="AG127" s="356" t="n"/>
      <c r="AH127" s="356" t="n"/>
      <c r="AI127" s="356" t="n"/>
      <c r="AJ127" s="356" t="n"/>
      <c r="AK127" s="356" t="n"/>
      <c r="AL127" s="356" t="n"/>
      <c r="AM127" s="356" t="n"/>
      <c r="AN127" s="356" t="n"/>
      <c r="AO127" s="356" t="n"/>
      <c r="AP127" s="356" t="n"/>
      <c r="AQ127" s="356" t="n"/>
      <c r="AR127" s="356" t="n"/>
      <c r="AS127" s="356" t="n"/>
      <c r="AT127" s="356" t="n"/>
      <c r="AU127" s="356" t="n"/>
      <c r="AV127" s="356" t="n"/>
      <c r="AW127" s="356" t="n"/>
      <c r="AX127" s="356" t="n"/>
      <c r="AY127" s="356" t="n"/>
      <c r="AZ127" s="356" t="n"/>
      <c r="BA127" s="356" t="n"/>
      <c r="BB127" s="356" t="n"/>
      <c r="BC127" s="356" t="n"/>
      <c r="BD127" s="356" t="n"/>
      <c r="BE127" s="356" t="n"/>
      <c r="BF127" s="356" t="n"/>
      <c r="BG127" s="356" t="n"/>
      <c r="BH127" s="356" t="n"/>
      <c r="BI127" s="356" t="n"/>
      <c r="BJ127" s="356" t="n"/>
      <c r="BK127" s="356" t="n"/>
      <c r="BL127" s="356" t="n"/>
      <c r="BM127" s="356" t="n"/>
      <c r="BN127" s="356" t="n"/>
      <c r="BO127" s="356" t="n"/>
      <c r="BP127" s="1" t="n"/>
    </row>
    <row r="128">
      <c r="A128" s="356" t="n"/>
      <c r="B128" s="356" t="n"/>
      <c r="C128" s="356" t="n"/>
      <c r="D128" s="356" t="n"/>
      <c r="E128" s="356" t="n"/>
      <c r="F128" s="355" t="n"/>
      <c r="G128" s="516" t="n"/>
      <c r="H128" s="516" t="n"/>
      <c r="I128" s="516" t="n"/>
      <c r="J128" s="516" t="n"/>
      <c r="K128" s="516" t="n"/>
      <c r="L128" s="516" t="n"/>
      <c r="M128" s="516" t="n"/>
      <c r="N128" s="516" t="n"/>
      <c r="O128" s="516" t="n"/>
      <c r="P128" s="516" t="n"/>
      <c r="Q128" s="516" t="n"/>
      <c r="R128" s="516" t="n"/>
      <c r="S128" s="356" t="n"/>
      <c r="T128" s="356" t="n"/>
      <c r="U128" s="356" t="n"/>
      <c r="V128" s="356" t="n"/>
      <c r="W128" s="356" t="n"/>
      <c r="X128" s="356" t="n"/>
      <c r="Y128" s="356" t="n"/>
      <c r="Z128" s="356" t="n"/>
      <c r="AA128" s="355" t="n"/>
      <c r="AB128" s="355" t="n"/>
      <c r="AC128" s="516" t="n"/>
      <c r="AD128" s="516" t="n"/>
      <c r="AE128" s="356" t="n"/>
      <c r="AF128" s="356" t="n"/>
      <c r="AG128" s="356" t="n"/>
      <c r="AH128" s="356" t="n"/>
      <c r="AI128" s="356" t="n"/>
      <c r="AJ128" s="356" t="n"/>
      <c r="AK128" s="356" t="n"/>
      <c r="AL128" s="356" t="n"/>
      <c r="AM128" s="356" t="n"/>
      <c r="AN128" s="355" t="n"/>
      <c r="AO128" s="355" t="n"/>
      <c r="AP128" s="260" t="n"/>
      <c r="AQ128" s="516" t="n"/>
      <c r="AR128" s="356" t="n"/>
      <c r="AS128" s="356" t="n"/>
      <c r="AT128" s="356" t="n"/>
      <c r="AU128" s="356" t="n"/>
      <c r="AV128" s="356" t="n"/>
      <c r="AW128" s="356" t="n"/>
      <c r="AX128" s="522" t="n"/>
      <c r="AY128" s="522" t="n"/>
      <c r="AZ128" s="522" t="n"/>
      <c r="BA128" s="522" t="n"/>
      <c r="BB128" s="522" t="n"/>
      <c r="BC128" s="522" t="n"/>
      <c r="BD128" s="522" t="n"/>
      <c r="BE128" s="522" t="n"/>
      <c r="BF128" s="522" t="n"/>
      <c r="BG128" s="522" t="n"/>
      <c r="BH128" s="522" t="n"/>
      <c r="BI128" s="522" t="n"/>
      <c r="BJ128" s="522" t="n"/>
      <c r="BK128" s="522" t="n"/>
      <c r="BL128" s="522" t="n"/>
      <c r="BM128" s="522" t="n"/>
      <c r="BN128" s="522" t="n"/>
      <c r="BO128" s="522" t="n"/>
      <c r="BP128" s="1" t="n"/>
    </row>
    <row r="129">
      <c r="A129" s="243" t="n"/>
      <c r="B129" s="243" t="n"/>
      <c r="C129" s="243" t="n"/>
      <c r="D129" s="243" t="n"/>
      <c r="E129" s="243" t="n"/>
      <c r="F129" s="243" t="n"/>
      <c r="G129" s="243" t="n"/>
      <c r="H129" s="243" t="n"/>
      <c r="I129" s="243" t="n"/>
      <c r="J129" s="243" t="n"/>
      <c r="K129" s="243" t="n"/>
      <c r="L129" s="243" t="n"/>
      <c r="M129" s="243" t="n"/>
      <c r="N129" s="243" t="n"/>
      <c r="O129" s="243" t="n"/>
      <c r="P129" s="243" t="n"/>
      <c r="Q129" s="243" t="n"/>
      <c r="R129" s="243" t="n"/>
      <c r="S129" s="243" t="n"/>
      <c r="T129" s="243" t="n"/>
      <c r="U129" s="243" t="n"/>
      <c r="V129" s="243" t="n"/>
      <c r="W129" s="243" t="n"/>
      <c r="X129" s="243" t="n"/>
      <c r="Y129" s="243" t="n"/>
      <c r="Z129" s="243" t="n"/>
      <c r="AA129" s="243" t="n"/>
      <c r="AB129" s="243" t="n"/>
      <c r="AC129" s="243" t="n"/>
      <c r="AD129" s="243" t="n"/>
      <c r="AE129" s="243" t="n"/>
      <c r="AF129" s="243" t="n"/>
      <c r="AG129" s="243" t="n"/>
      <c r="AH129" s="243" t="n"/>
      <c r="AI129" s="243" t="n"/>
      <c r="AJ129" s="243" t="n"/>
      <c r="AK129" s="243" t="n"/>
      <c r="AL129" s="243" t="n"/>
      <c r="AM129" s="243" t="n"/>
      <c r="AN129" s="243" t="n"/>
      <c r="AO129" s="243" t="n"/>
      <c r="AP129" s="243" t="n"/>
      <c r="AQ129" s="243" t="n"/>
      <c r="AR129" s="243" t="n"/>
      <c r="AS129" s="243" t="n"/>
      <c r="AT129" s="243" t="n"/>
      <c r="AU129" s="243" t="n"/>
      <c r="AV129" s="243" t="n"/>
      <c r="AW129" s="243" t="n"/>
      <c r="AX129" s="243" t="n"/>
      <c r="AY129" s="243" t="n"/>
      <c r="AZ129" s="243" t="n"/>
      <c r="BA129" s="243" t="n"/>
      <c r="BB129" s="243" t="n"/>
      <c r="BC129" s="243" t="n"/>
      <c r="BD129" s="243" t="n"/>
      <c r="BE129" s="243" t="n"/>
      <c r="BF129" s="243" t="n"/>
      <c r="BG129" s="243" t="n"/>
      <c r="BH129" s="243" t="n"/>
      <c r="BI129" s="243" t="n"/>
      <c r="BJ129" s="243" t="n"/>
      <c r="BK129" s="243" t="n"/>
      <c r="BL129" s="243" t="n"/>
      <c r="BM129" s="243" t="n"/>
      <c r="BN129" s="243" t="n"/>
      <c r="BO129" s="243" t="n"/>
      <c r="BP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  <c r="AA130" s="1" t="n"/>
      <c r="AB130" s="1" t="n"/>
      <c r="AC130" s="1" t="n"/>
      <c r="AD130" s="1" t="n"/>
      <c r="AE130" s="1" t="n"/>
      <c r="AF130" s="1" t="n"/>
      <c r="AG130" s="1" t="n"/>
      <c r="AH130" s="1" t="n"/>
      <c r="AI130" s="1" t="n"/>
      <c r="AJ130" s="1" t="n"/>
      <c r="AK130" s="1" t="n"/>
      <c r="AL130" s="1" t="n"/>
      <c r="AM130" s="1" t="n"/>
      <c r="AN130" s="1" t="n"/>
      <c r="AO130" s="1" t="n"/>
      <c r="AP130" s="1" t="n"/>
      <c r="AQ130" s="1" t="n"/>
      <c r="AR130" s="1" t="n"/>
      <c r="AS130" s="1" t="n"/>
      <c r="AT130" s="1" t="n"/>
      <c r="AU130" s="1" t="n"/>
      <c r="AV130" s="1" t="n"/>
      <c r="AW130" s="1" t="n"/>
      <c r="AX130" s="1" t="n"/>
      <c r="AY130" s="1" t="n"/>
      <c r="AZ130" s="1" t="n"/>
      <c r="BA130" s="1" t="n"/>
      <c r="BB130" s="1" t="n"/>
      <c r="BC130" s="1" t="n"/>
      <c r="BD130" s="1" t="n"/>
      <c r="BE130" s="1" t="n"/>
      <c r="BF130" s="1" t="n"/>
      <c r="BG130" s="1" t="n"/>
      <c r="BH130" s="1" t="n"/>
      <c r="BI130" s="1" t="n"/>
      <c r="BJ130" s="1" t="n"/>
      <c r="BK130" s="1" t="n"/>
      <c r="BL130" s="1" t="n"/>
      <c r="BM130" s="1" t="n"/>
      <c r="BN130" s="1" t="n"/>
      <c r="BO130" s="1" t="n"/>
      <c r="BP130" s="1" t="n"/>
    </row>
    <row r="131">
      <c r="A131" s="243" t="n"/>
      <c r="B131" s="243" t="n"/>
      <c r="C131" s="243" t="n"/>
      <c r="D131" s="243" t="n"/>
      <c r="E131" s="243" t="n"/>
      <c r="F131" s="243" t="n"/>
      <c r="G131" s="243" t="n"/>
      <c r="H131" s="243" t="n"/>
      <c r="I131" s="243" t="n"/>
      <c r="J131" s="243" t="n"/>
      <c r="K131" s="243" t="n"/>
      <c r="L131" s="243" t="n"/>
      <c r="M131" s="243" t="n"/>
      <c r="N131" s="243" t="n"/>
      <c r="O131" s="243" t="n"/>
      <c r="P131" s="243" t="n"/>
      <c r="Q131" s="243" t="n"/>
      <c r="R131" s="243" t="n"/>
      <c r="S131" s="243" t="n"/>
      <c r="T131" s="243" t="n"/>
      <c r="U131" s="243" t="n"/>
      <c r="V131" s="243" t="n"/>
      <c r="W131" s="243" t="n"/>
      <c r="X131" s="243" t="n"/>
      <c r="Y131" s="243" t="n"/>
      <c r="Z131" s="243" t="n"/>
      <c r="AA131" s="243" t="n"/>
      <c r="AB131" s="243" t="n"/>
      <c r="AC131" s="243" t="n"/>
      <c r="AD131" s="243" t="n"/>
      <c r="AE131" s="243" t="n"/>
      <c r="AF131" s="243" t="n"/>
      <c r="AG131" s="243" t="n"/>
      <c r="AH131" s="243" t="n"/>
      <c r="AI131" s="243" t="n"/>
      <c r="AJ131" s="243" t="n"/>
      <c r="AK131" s="243" t="n"/>
      <c r="AL131" s="243" t="n"/>
      <c r="AM131" s="243" t="n"/>
      <c r="AN131" s="243" t="n"/>
      <c r="AO131" s="243" t="n"/>
      <c r="AP131" s="243" t="n"/>
      <c r="AQ131" s="243" t="n"/>
      <c r="AR131" s="243" t="n"/>
      <c r="AS131" s="243" t="n"/>
      <c r="AT131" s="243" t="n"/>
      <c r="AU131" s="243" t="n"/>
      <c r="AV131" s="243" t="n"/>
      <c r="AW131" s="243" t="n"/>
      <c r="AX131" s="243" t="n"/>
      <c r="AY131" s="243" t="n"/>
      <c r="AZ131" s="243" t="n"/>
      <c r="BA131" s="243" t="n"/>
      <c r="BB131" s="243" t="n"/>
      <c r="BC131" s="243" t="n"/>
      <c r="BD131" s="243" t="n"/>
      <c r="BE131" s="243" t="n"/>
      <c r="BF131" s="243" t="n"/>
      <c r="BG131" s="243" t="n"/>
      <c r="BH131" s="243" t="n"/>
      <c r="BI131" s="243" t="n"/>
      <c r="BJ131" s="243" t="n"/>
      <c r="BK131" s="243" t="n"/>
      <c r="BL131" s="243" t="n"/>
      <c r="BM131" s="243" t="n"/>
      <c r="BN131" s="243" t="n"/>
      <c r="BO131" s="243" t="n"/>
      <c r="BP131" s="1" t="n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R132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0" t="n"/>
    </row>
    <row r="4">
      <c r="A4" s="1702" t="n"/>
      <c r="B4" s="1702" t="n"/>
      <c r="C4" s="1702" t="n"/>
      <c r="D4" s="1702" t="n"/>
      <c r="E4" s="1702" t="n"/>
      <c r="F4" s="1702" t="n"/>
      <c r="G4" s="1702" t="n"/>
      <c r="H4" s="1702" t="n"/>
      <c r="I4" s="1702" t="n"/>
      <c r="J4" s="1702" t="n"/>
      <c r="K4" s="1702" t="n"/>
      <c r="L4" s="1702" t="n"/>
      <c r="M4" s="31" t="n"/>
      <c r="N4" s="31" t="n"/>
      <c r="O4" s="31" t="n"/>
      <c r="P4" s="31" t="n"/>
      <c r="Q4" s="31" t="n"/>
      <c r="R4" s="31" t="n"/>
      <c r="S4" s="31" t="n"/>
      <c r="T4" s="31" t="n"/>
      <c r="U4" s="16" t="n"/>
      <c r="V4" s="31" t="n"/>
      <c r="W4" s="31" t="n"/>
      <c r="X4" s="31" t="n"/>
      <c r="Y4" s="31" t="n"/>
      <c r="Z4" s="10" t="n"/>
      <c r="AA4" s="285" t="n"/>
      <c r="AB4" s="10" t="n"/>
      <c r="AC4" s="10" t="n"/>
      <c r="AD4" s="10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286" t="n"/>
      <c r="BR4" s="10" t="n"/>
    </row>
    <row r="5">
      <c r="A5" s="1702" t="n"/>
      <c r="B5" s="1702" t="n"/>
      <c r="C5" s="1702" t="n"/>
      <c r="D5" s="2544" t="inlineStr">
        <is>
          <t>УТВЕРЖДЕНО</t>
        </is>
      </c>
      <c r="E5" s="2544" t="n"/>
      <c r="F5" s="2544" t="n"/>
      <c r="G5" s="2544" t="n"/>
      <c r="H5" s="2544" t="n"/>
      <c r="I5" s="2544" t="n"/>
      <c r="J5" s="2544" t="n"/>
      <c r="K5" s="1857" t="n"/>
      <c r="L5" s="2544" t="n"/>
      <c r="M5" s="4726" t="n"/>
      <c r="N5" s="99" t="n"/>
      <c r="O5" s="99" t="n"/>
      <c r="P5" s="4787" t="inlineStr">
        <is>
          <t xml:space="preserve"> УЧЕБНЫЙ ПЛАН</t>
        </is>
      </c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  <c r="AX5" s="1" t="n"/>
      <c r="AY5" s="1" t="n"/>
      <c r="AZ5" s="1" t="n"/>
      <c r="BA5" s="10" t="n"/>
      <c r="BB5" s="2359" t="inlineStr">
        <is>
          <t>Степень: Магистр</t>
        </is>
      </c>
      <c r="BC5" s="4726" t="n"/>
      <c r="BD5" s="4726" t="n"/>
      <c r="BE5" s="4726" t="n"/>
      <c r="BF5" s="4726" t="n"/>
      <c r="BG5" s="4727" t="n"/>
      <c r="BH5" s="4726" t="n"/>
      <c r="BI5" s="4726" t="n"/>
      <c r="BJ5" s="4727" t="n"/>
      <c r="BK5" s="4726" t="n"/>
      <c r="BL5" s="4726" t="n"/>
      <c r="BM5" s="4726" t="n"/>
      <c r="BN5" s="4726" t="n"/>
      <c r="BO5" s="4726" t="n"/>
      <c r="BP5" s="254" t="n"/>
      <c r="BQ5" s="254" t="n"/>
      <c r="BR5" s="10" t="n"/>
    </row>
    <row r="6">
      <c r="A6" s="1702" t="n"/>
      <c r="B6" s="1702" t="n"/>
      <c r="C6" s="1702" t="n"/>
      <c r="D6" s="2544" t="inlineStr">
        <is>
          <t>Ректором БГТУ</t>
        </is>
      </c>
      <c r="E6" s="1" t="n"/>
      <c r="F6" s="1" t="n"/>
      <c r="G6" s="1" t="n"/>
      <c r="H6" s="1" t="n"/>
      <c r="I6" s="1" t="n"/>
      <c r="J6" s="2544" t="n"/>
      <c r="K6" s="2544" t="n"/>
      <c r="L6" s="2544" t="n"/>
      <c r="M6" s="2544" t="n"/>
      <c r="N6" s="31" t="n"/>
      <c r="O6" s="31" t="n"/>
      <c r="P6" s="31" t="n"/>
      <c r="Q6" s="31" t="n"/>
      <c r="R6" s="31" t="n"/>
      <c r="S6" s="31" t="n"/>
      <c r="T6" s="31" t="n"/>
      <c r="U6" s="31" t="n"/>
      <c r="V6" s="31" t="n"/>
      <c r="W6" s="31" t="n"/>
      <c r="X6" s="31" t="n"/>
      <c r="Y6" s="31" t="n"/>
      <c r="Z6" s="15" t="n"/>
      <c r="AA6" s="8" t="n"/>
      <c r="AB6" s="8" t="n"/>
      <c r="AC6" s="8" t="n"/>
      <c r="AD6" s="8" t="n"/>
      <c r="AE6" s="8" t="n"/>
      <c r="AF6" s="8" t="n"/>
      <c r="AG6" s="8" t="n"/>
      <c r="AH6" s="8" t="n"/>
      <c r="AI6" s="8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8" t="n"/>
      <c r="AX6" s="8" t="n"/>
      <c r="AY6" s="8" t="n"/>
      <c r="AZ6" s="8" t="n"/>
      <c r="BA6" s="10" t="n"/>
      <c r="BB6" s="2542" t="n"/>
      <c r="BC6" s="2542" t="n"/>
      <c r="BD6" s="2542" t="n"/>
      <c r="BE6" s="2542" t="n"/>
      <c r="BF6" s="2542" t="n"/>
      <c r="BG6" s="4727" t="n"/>
      <c r="BH6" s="2542" t="n"/>
      <c r="BI6" s="2542" t="n"/>
      <c r="BJ6" s="4727" t="n"/>
      <c r="BK6" s="2542" t="n"/>
      <c r="BL6" s="2542" t="n"/>
      <c r="BM6" s="2542" t="n"/>
      <c r="BN6" s="2542" t="n"/>
      <c r="BO6" s="2542" t="n"/>
      <c r="BP6" s="8" t="n"/>
      <c r="BQ6" s="8" t="n"/>
      <c r="BR6" s="10" t="n"/>
    </row>
    <row r="7">
      <c r="A7" s="1702" t="n"/>
      <c r="B7" s="1702" t="n"/>
      <c r="C7" s="1702" t="n"/>
      <c r="D7" s="2544" t="inlineStr">
        <is>
          <t>И.В.Войтовым</t>
        </is>
      </c>
      <c r="E7" s="2544" t="n"/>
      <c r="F7" s="2544" t="n"/>
      <c r="G7" s="2544" t="n"/>
      <c r="H7" s="2544" t="n"/>
      <c r="I7" s="2544" t="n"/>
      <c r="J7" s="2544" t="n"/>
      <c r="K7" s="2544" t="n"/>
      <c r="L7" s="2544" t="n"/>
      <c r="M7" s="2544" t="n"/>
      <c r="N7" s="31" t="n"/>
      <c r="O7" s="31" t="n"/>
      <c r="P7" s="31" t="n"/>
      <c r="Q7" s="31" t="n"/>
      <c r="R7" s="4730" t="n"/>
      <c r="S7" s="4788" t="inlineStr">
        <is>
          <t>Специальность:</t>
        </is>
      </c>
      <c r="T7" s="4789" t="n"/>
      <c r="U7" s="4790" t="n"/>
      <c r="V7" s="4790" t="n"/>
      <c r="W7" s="4790" t="n"/>
      <c r="X7" s="4790" t="n"/>
      <c r="Y7" s="4791" t="n"/>
      <c r="Z7" s="26" t="inlineStr">
        <is>
          <t>7-06-0821-02 Ландшафтное благоустройство территорий</t>
        </is>
      </c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10" t="n"/>
      <c r="AZ7" s="10" t="n"/>
      <c r="BA7" s="10" t="n"/>
      <c r="BB7" s="2543" t="inlineStr">
        <is>
          <t>Срок обучения: 2 года</t>
        </is>
      </c>
      <c r="BC7" s="2442" t="n"/>
      <c r="BD7" s="1575" t="n"/>
      <c r="BE7" s="1575" t="n"/>
      <c r="BF7" s="1575" t="n"/>
      <c r="BG7" s="2359" t="n"/>
      <c r="BH7" s="1575" t="n"/>
      <c r="BI7" s="4727" t="n"/>
      <c r="BJ7" s="4727" t="n"/>
      <c r="BK7" s="1575" t="n"/>
      <c r="BL7" s="4727" t="n"/>
      <c r="BM7" s="1575" t="n"/>
      <c r="BN7" s="1575" t="n"/>
      <c r="BO7" s="1575" t="n"/>
      <c r="BP7" s="275" t="n"/>
      <c r="BQ7" s="275" t="n"/>
      <c r="BR7" s="10" t="n"/>
    </row>
    <row r="8">
      <c r="A8" s="1702" t="n"/>
      <c r="B8" s="1702" t="n"/>
      <c r="C8" s="1702" t="n"/>
      <c r="D8" s="2544" t="inlineStr">
        <is>
          <t>03.05.2023</t>
        </is>
      </c>
      <c r="E8" s="2544" t="n"/>
      <c r="F8" s="2544" t="n"/>
      <c r="G8" s="2544" t="n"/>
      <c r="H8" s="2544" t="n"/>
      <c r="I8" s="2544" t="n"/>
      <c r="J8" s="2544" t="n"/>
      <c r="K8" s="1857" t="n"/>
      <c r="L8" s="2544" t="n"/>
      <c r="M8" s="2544" t="n"/>
      <c r="N8" s="31" t="n"/>
      <c r="O8" s="31" t="n"/>
      <c r="P8" s="31" t="n"/>
      <c r="Q8" s="31" t="n"/>
      <c r="R8" s="4792" t="n"/>
      <c r="S8" s="1570" t="n"/>
      <c r="T8" s="1570" t="n"/>
      <c r="U8" s="1570" t="n"/>
      <c r="V8" s="1570" t="n"/>
      <c r="W8" s="1570" t="n"/>
      <c r="X8" s="1570" t="n"/>
      <c r="Y8" s="1180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275" t="n"/>
      <c r="AZ8" s="275" t="n"/>
      <c r="BA8" s="25" t="n"/>
      <c r="BB8" s="2543" t="n"/>
      <c r="BC8" s="1575" t="n"/>
      <c r="BD8" s="1575" t="n"/>
      <c r="BE8" s="1575" t="n"/>
      <c r="BF8" s="1575" t="n"/>
      <c r="BG8" s="523" t="n"/>
      <c r="BH8" s="1575" t="n"/>
      <c r="BI8" s="523" t="n"/>
      <c r="BJ8" s="523" t="n"/>
      <c r="BK8" s="1575" t="n"/>
      <c r="BL8" s="523" t="n"/>
      <c r="BM8" s="1575" t="n"/>
      <c r="BN8" s="1575" t="n"/>
      <c r="BO8" s="1575" t="n"/>
      <c r="BP8" s="275" t="n"/>
      <c r="BQ8" s="275" t="n"/>
      <c r="BR8" s="25" t="n"/>
    </row>
    <row r="9">
      <c r="A9" s="1702" t="n"/>
      <c r="B9" s="1702" t="n"/>
      <c r="C9" s="1702" t="n"/>
      <c r="D9" s="1857" t="inlineStr">
        <is>
          <t>Регистрационный № 06-08-052/уч.</t>
        </is>
      </c>
      <c r="E9" s="2544" t="n"/>
      <c r="F9" s="2544" t="n"/>
      <c r="G9" s="2544" t="n"/>
      <c r="H9" s="2544" t="n"/>
      <c r="I9" s="2544" t="n"/>
      <c r="J9" s="2544" t="n"/>
      <c r="K9" s="1857" t="n"/>
      <c r="L9" s="2544" t="n"/>
      <c r="M9" s="2544" t="n"/>
      <c r="N9" s="31" t="n"/>
      <c r="O9" s="31" t="n"/>
      <c r="P9" s="31" t="n"/>
      <c r="Q9" s="31" t="n"/>
      <c r="R9" s="293" t="n"/>
      <c r="S9" s="1" t="n"/>
      <c r="T9" s="1" t="n"/>
      <c r="U9" s="1" t="n"/>
      <c r="V9" s="1" t="n"/>
      <c r="W9" s="1" t="n"/>
      <c r="X9" s="1" t="n"/>
      <c r="Y9" s="275" t="n"/>
      <c r="Z9" s="275" t="n"/>
      <c r="AA9" s="275" t="n"/>
      <c r="AB9" s="275" t="n"/>
      <c r="AC9" s="275" t="n"/>
      <c r="AD9" s="275" t="n"/>
      <c r="AE9" s="275" t="n"/>
      <c r="AF9" s="275" t="n"/>
      <c r="AG9" s="275" t="n"/>
      <c r="AH9" s="275" t="n"/>
      <c r="AI9" s="275" t="n"/>
      <c r="AJ9" s="275" t="n"/>
      <c r="AK9" s="275" t="n"/>
      <c r="AL9" s="275" t="n"/>
      <c r="AM9" s="275" t="n"/>
      <c r="AN9" s="275" t="n"/>
      <c r="AO9" s="275" t="n"/>
      <c r="AP9" s="275" t="n"/>
      <c r="AQ9" s="275" t="n"/>
      <c r="AR9" s="275" t="n"/>
      <c r="AS9" s="275" t="n"/>
      <c r="AT9" s="275" t="n"/>
      <c r="AU9" s="275" t="n"/>
      <c r="AV9" s="275" t="n"/>
      <c r="AW9" s="275" t="n"/>
      <c r="AX9" s="275" t="n"/>
      <c r="AY9" s="275" t="n"/>
      <c r="AZ9" s="275" t="n"/>
      <c r="BA9" s="25" t="n"/>
      <c r="BB9" s="2543" t="inlineStr">
        <is>
          <t>Форма получения образования: заочная</t>
        </is>
      </c>
      <c r="BC9" s="1575" t="n"/>
      <c r="BD9" s="1575" t="n"/>
      <c r="BE9" s="1575" t="n"/>
      <c r="BF9" s="1575" t="n"/>
      <c r="BG9" s="523" t="n"/>
      <c r="BH9" s="1575" t="n"/>
      <c r="BI9" s="523" t="n"/>
      <c r="BJ9" s="523" t="n"/>
      <c r="BK9" s="1575" t="n"/>
      <c r="BL9" s="2359" t="n"/>
      <c r="BM9" s="523" t="n"/>
      <c r="BN9" s="1575" t="n"/>
      <c r="BO9" s="1857" t="n"/>
      <c r="BP9" s="267" t="n"/>
      <c r="BQ9" s="267" t="n"/>
      <c r="BR9" s="25" t="n"/>
    </row>
    <row r="10">
      <c r="A10" s="244" t="n"/>
      <c r="B10" s="1702" t="n"/>
      <c r="C10" s="1702" t="n"/>
      <c r="D10" s="1702" t="n"/>
      <c r="E10" s="1702" t="n"/>
      <c r="F10" s="1702" t="n"/>
      <c r="G10" s="1702" t="n"/>
      <c r="H10" s="1702" t="n"/>
      <c r="I10" s="1702" t="n"/>
      <c r="J10" s="1702" t="n"/>
      <c r="K10" s="1702" t="n"/>
      <c r="L10" s="1702" t="n"/>
      <c r="M10" s="31" t="n"/>
      <c r="N10" s="31" t="n"/>
      <c r="O10" s="31" t="n"/>
      <c r="P10" s="31" t="n"/>
      <c r="Q10" s="31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9" t="n"/>
      <c r="AA10" s="31" t="n"/>
      <c r="AB10" s="31" t="n"/>
      <c r="AC10" s="31" t="n"/>
      <c r="AD10" s="31" t="n"/>
      <c r="AE10" s="31" t="n"/>
      <c r="AF10" s="31" t="n"/>
      <c r="AG10" s="31" t="n"/>
      <c r="AH10" s="16" t="n"/>
      <c r="AI10" s="31" t="n"/>
      <c r="AJ10" s="295" t="n"/>
      <c r="AK10" s="295" t="n"/>
      <c r="AL10" s="295" t="n"/>
      <c r="AM10" s="295" t="n"/>
      <c r="AN10" s="295" t="n"/>
      <c r="AO10" s="295" t="n"/>
      <c r="AP10" s="295" t="n"/>
      <c r="AQ10" s="295" t="n"/>
      <c r="AR10" s="295" t="n"/>
      <c r="AS10" s="295" t="n"/>
      <c r="AT10" s="295" t="n"/>
      <c r="AU10" s="295" t="n"/>
      <c r="AV10" s="295" t="n"/>
      <c r="AW10" s="295" t="n"/>
      <c r="AX10" s="295" t="n"/>
      <c r="AY10" s="295" t="n"/>
      <c r="AZ10" s="295" t="n"/>
      <c r="BA10" s="295" t="n"/>
      <c r="BB10" s="523" t="n"/>
      <c r="BC10" s="2544" t="n"/>
      <c r="BD10" s="2544" t="n"/>
      <c r="BE10" s="2544" t="n"/>
      <c r="BF10" s="2544" t="n"/>
      <c r="BG10" s="523" t="n"/>
      <c r="BH10" s="2544" t="n"/>
      <c r="BI10" s="2544" t="n"/>
      <c r="BJ10" s="2544" t="n"/>
      <c r="BK10" s="2544" t="n"/>
      <c r="BL10" s="2544" t="n"/>
      <c r="BM10" s="2544" t="n"/>
      <c r="BN10" s="2544" t="n"/>
      <c r="BO10" s="2544" t="n"/>
      <c r="BP10" s="2445" t="n"/>
      <c r="BQ10" s="2445" t="n"/>
      <c r="BR10" s="25" t="n"/>
    </row>
    <row r="11">
      <c r="A11" s="224" t="n"/>
      <c r="B11" s="299" t="n"/>
      <c r="C11" s="299" t="n"/>
      <c r="D11" s="299" t="n"/>
      <c r="E11" s="299" t="n"/>
      <c r="F11" s="299" t="n"/>
      <c r="G11" s="299" t="n"/>
      <c r="H11" s="299" t="n"/>
      <c r="I11" s="299" t="n"/>
      <c r="J11" s="299" t="n"/>
      <c r="K11" s="299" t="n"/>
      <c r="L11" s="299" t="n"/>
      <c r="M11" s="299" t="n"/>
      <c r="N11" s="299" t="n"/>
      <c r="O11" s="299" t="n"/>
      <c r="P11" s="299" t="n"/>
      <c r="Q11" s="299" t="n"/>
      <c r="R11" s="299" t="n"/>
      <c r="S11" s="299" t="n"/>
      <c r="T11" s="299" t="n"/>
      <c r="U11" s="299" t="n"/>
      <c r="V11" s="299" t="n"/>
      <c r="W11" s="299" t="n"/>
      <c r="X11" s="224" t="n"/>
      <c r="Y11" s="224" t="n"/>
      <c r="Z11" s="243" t="n"/>
      <c r="AA11" s="224" t="n"/>
      <c r="AB11" s="224" t="n"/>
      <c r="AC11" s="224" t="n"/>
      <c r="AD11" s="224" t="n"/>
      <c r="AE11" s="224" t="n"/>
      <c r="AF11" s="224" t="n"/>
      <c r="AG11" s="224" t="n"/>
      <c r="AH11" s="224" t="n"/>
      <c r="AI11" s="224" t="n"/>
      <c r="AJ11" s="224" t="n"/>
      <c r="AK11" s="224" t="n"/>
      <c r="AL11" s="224" t="n"/>
      <c r="AM11" s="224" t="n"/>
      <c r="AN11" s="224" t="n"/>
      <c r="AO11" s="224" t="n"/>
      <c r="AP11" s="224" t="n"/>
      <c r="AQ11" s="224" t="n"/>
      <c r="AR11" s="224" t="n"/>
      <c r="AS11" s="224" t="n"/>
      <c r="AT11" s="224" t="n"/>
      <c r="AU11" s="224" t="n"/>
      <c r="AV11" s="224" t="n"/>
      <c r="AW11" s="224" t="n"/>
      <c r="AX11" s="224" t="n"/>
      <c r="AY11" s="224" t="n"/>
      <c r="AZ11" s="224" t="n"/>
      <c r="BA11" s="224" t="n"/>
      <c r="BB11" s="224" t="n"/>
      <c r="BC11" s="224" t="n"/>
      <c r="BD11" s="224" t="n"/>
      <c r="BE11" s="224" t="n"/>
      <c r="BF11" s="224" t="n"/>
      <c r="BG11" s="224" t="n"/>
      <c r="BH11" s="224" t="n"/>
      <c r="BI11" s="224" t="n"/>
      <c r="BJ11" s="224" t="n"/>
      <c r="BK11" s="224" t="n"/>
      <c r="BL11" s="224" t="n"/>
      <c r="BM11" s="224" t="n"/>
      <c r="BN11" s="224" t="n"/>
      <c r="BO11" s="224" t="n"/>
      <c r="BP11" s="224" t="n"/>
      <c r="BQ11" s="224" t="n"/>
      <c r="BR11" s="32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19" t="n"/>
      <c r="AL12" s="19" t="n"/>
      <c r="AM12" s="42" t="n"/>
      <c r="AN12" s="42" t="n"/>
      <c r="AO12" s="42" t="n"/>
      <c r="AP12" s="42" t="n"/>
      <c r="AQ12" s="42" t="n"/>
      <c r="AR12" s="42" t="n"/>
      <c r="AS12" s="42" t="n"/>
      <c r="AT12" s="42" t="n"/>
      <c r="AU12" s="46" t="n"/>
      <c r="AV12" s="41" t="n"/>
      <c r="AW12" s="41" t="n"/>
      <c r="AX12" s="46" t="n"/>
      <c r="AY12" s="46" t="n"/>
      <c r="AZ12" s="46" t="n"/>
      <c r="BA12" s="46" t="n"/>
      <c r="BB12" s="46" t="n"/>
      <c r="BC12" s="46" t="n"/>
      <c r="BD12" s="46" t="n"/>
      <c r="BE12" s="46" t="n"/>
      <c r="BF12" s="46" t="n"/>
      <c r="BG12" s="46" t="n"/>
      <c r="BH12" s="545" t="n"/>
      <c r="BI12" s="545" t="n"/>
      <c r="BJ12" s="46" t="inlineStr">
        <is>
          <t>II. Сводные данные по бюджету времени (в неделях)</t>
        </is>
      </c>
      <c r="BK12" s="46" t="n"/>
      <c r="BL12" s="46" t="n"/>
      <c r="BM12" s="46" t="n"/>
      <c r="BN12" s="46" t="n"/>
      <c r="BO12" s="46" t="n"/>
      <c r="BP12" s="46" t="n"/>
      <c r="BQ12" s="46" t="n"/>
      <c r="BR12" s="99" t="n"/>
    </row>
    <row r="13">
      <c r="A13" s="1407" t="inlineStr">
        <is>
          <t>КУРСЫ</t>
        </is>
      </c>
      <c r="B13" s="4731" t="inlineStr">
        <is>
          <t>сентябрь</t>
        </is>
      </c>
      <c r="C13" s="50" t="n"/>
      <c r="D13" s="50" t="n"/>
      <c r="E13" s="2838" t="n"/>
      <c r="F13" s="4732" t="n"/>
      <c r="G13" s="4733" t="inlineStr">
        <is>
          <t>октябрь</t>
        </is>
      </c>
      <c r="H13" s="50" t="n"/>
      <c r="I13" s="50" t="n"/>
      <c r="J13" s="4734" t="n"/>
      <c r="K13" s="4735" t="inlineStr">
        <is>
          <t>ноябрь</t>
        </is>
      </c>
      <c r="L13" s="50" t="n"/>
      <c r="M13" s="50" t="n"/>
      <c r="N13" s="2838" t="n"/>
      <c r="O13" s="4735" t="inlineStr">
        <is>
          <t>декабрь</t>
        </is>
      </c>
      <c r="P13" s="50" t="n"/>
      <c r="Q13" s="50" t="n"/>
      <c r="R13" s="2838" t="n"/>
      <c r="S13" s="4736" t="n"/>
      <c r="T13" s="4735" t="inlineStr">
        <is>
          <t>январь</t>
        </is>
      </c>
      <c r="U13" s="50" t="n"/>
      <c r="V13" s="2838" t="n"/>
      <c r="W13" s="4737" t="n"/>
      <c r="X13" s="4735" t="inlineStr">
        <is>
          <t>февраль</t>
        </is>
      </c>
      <c r="Y13" s="50" t="n"/>
      <c r="Z13" s="2838" t="n"/>
      <c r="AA13" s="4737" t="n"/>
      <c r="AB13" s="4735" t="inlineStr">
        <is>
          <t>март</t>
        </is>
      </c>
      <c r="AC13" s="50" t="n"/>
      <c r="AD13" s="50" t="n"/>
      <c r="AE13" s="2838" t="n"/>
      <c r="AF13" s="4737" t="n"/>
      <c r="AG13" s="4735" t="inlineStr">
        <is>
          <t>апрель</t>
        </is>
      </c>
      <c r="AH13" s="50" t="n"/>
      <c r="AI13" s="2838" t="n"/>
      <c r="AJ13" s="4737" t="n"/>
      <c r="AK13" s="4735" t="inlineStr">
        <is>
          <t>май</t>
        </is>
      </c>
      <c r="AL13" s="50" t="n"/>
      <c r="AM13" s="50" t="n"/>
      <c r="AN13" s="2838" t="n"/>
      <c r="AO13" s="4735" t="inlineStr">
        <is>
          <t>июнь</t>
        </is>
      </c>
      <c r="AP13" s="50" t="n"/>
      <c r="AQ13" s="50" t="n"/>
      <c r="AR13" s="2838" t="n"/>
      <c r="AS13" s="4738" t="n"/>
      <c r="AT13" s="4735" t="inlineStr">
        <is>
          <t>июль</t>
        </is>
      </c>
      <c r="AU13" s="50" t="n"/>
      <c r="AV13" s="2838" t="n"/>
      <c r="AW13" s="4736" t="n"/>
      <c r="AX13" s="4739" t="inlineStr">
        <is>
          <t>август</t>
        </is>
      </c>
      <c r="AY13" s="50" t="n"/>
      <c r="AZ13" s="50" t="n"/>
      <c r="BA13" s="55" t="n"/>
      <c r="BB13" s="3748" t="inlineStr">
        <is>
          <t>Самостоятельная работа по изучению дисциплин учебного плана</t>
        </is>
      </c>
      <c r="BC13" s="53" t="n"/>
      <c r="BD13" s="1644" t="inlineStr">
        <is>
          <t>Установочная сессия</t>
        </is>
      </c>
      <c r="BE13" s="695" t="n"/>
      <c r="BF13" s="1644" t="inlineStr">
        <is>
          <t>Лабораторно-экзаменационная сессия</t>
        </is>
      </c>
      <c r="BG13" s="695" t="n"/>
      <c r="BH13" s="1644" t="inlineStr">
        <is>
          <t>Производственные практики</t>
        </is>
      </c>
      <c r="BI13" s="695" t="n"/>
      <c r="BJ13" s="1644" t="inlineStr">
        <is>
          <t>Магистерская диссертация</t>
        </is>
      </c>
      <c r="BK13" s="695" t="n"/>
      <c r="BL13" s="1644" t="inlineStr">
        <is>
          <t>Итоговая аттестация</t>
        </is>
      </c>
      <c r="BM13" s="695" t="n"/>
      <c r="BN13" s="4793" t="inlineStr">
        <is>
          <t>Всего</t>
        </is>
      </c>
      <c r="BO13" s="104" t="n"/>
      <c r="BP13" s="32" t="n"/>
      <c r="BQ13" s="32" t="n"/>
      <c r="BR13" s="32" t="n"/>
    </row>
    <row r="14">
      <c r="A14" s="307" t="n"/>
      <c r="B14" s="3981" t="n">
        <v>1</v>
      </c>
      <c r="C14" s="3982" t="n">
        <v>8</v>
      </c>
      <c r="D14" s="3982" t="n">
        <v>15</v>
      </c>
      <c r="E14" s="3982" t="n">
        <v>22</v>
      </c>
      <c r="F14" s="3983" t="n">
        <v>29</v>
      </c>
      <c r="G14" s="3982" t="n">
        <v>6</v>
      </c>
      <c r="H14" s="3982" t="n">
        <v>13</v>
      </c>
      <c r="I14" s="3982" t="n">
        <v>20</v>
      </c>
      <c r="J14" s="3984" t="n">
        <v>27</v>
      </c>
      <c r="K14" s="3982" t="n">
        <v>3</v>
      </c>
      <c r="L14" s="3982" t="n">
        <v>10</v>
      </c>
      <c r="M14" s="3982" t="n">
        <v>17</v>
      </c>
      <c r="N14" s="3982" t="n">
        <v>24</v>
      </c>
      <c r="O14" s="3982" t="n">
        <v>1</v>
      </c>
      <c r="P14" s="3982" t="n">
        <v>8</v>
      </c>
      <c r="Q14" s="3982" t="n">
        <v>15</v>
      </c>
      <c r="R14" s="3982" t="n">
        <v>22</v>
      </c>
      <c r="S14" s="3984" t="n">
        <v>29</v>
      </c>
      <c r="T14" s="3982" t="n">
        <v>5</v>
      </c>
      <c r="U14" s="3982" t="n">
        <v>12</v>
      </c>
      <c r="V14" s="3982" t="n">
        <v>19</v>
      </c>
      <c r="W14" s="3983" t="n">
        <v>26</v>
      </c>
      <c r="X14" s="3982" t="n">
        <v>2</v>
      </c>
      <c r="Y14" s="3982" t="n">
        <v>9</v>
      </c>
      <c r="Z14" s="3982" t="n">
        <v>16</v>
      </c>
      <c r="AA14" s="3983" t="n">
        <v>23</v>
      </c>
      <c r="AB14" s="3982" t="n">
        <v>2</v>
      </c>
      <c r="AC14" s="3982" t="n">
        <v>9</v>
      </c>
      <c r="AD14" s="3982" t="n">
        <v>16</v>
      </c>
      <c r="AE14" s="3982" t="n">
        <v>23</v>
      </c>
      <c r="AF14" s="3983" t="n">
        <v>30</v>
      </c>
      <c r="AG14" s="3982" t="n">
        <v>6</v>
      </c>
      <c r="AH14" s="3982" t="n">
        <v>13</v>
      </c>
      <c r="AI14" s="3982" t="n">
        <v>20</v>
      </c>
      <c r="AJ14" s="3983" t="n">
        <v>27</v>
      </c>
      <c r="AK14" s="3982" t="n">
        <v>4</v>
      </c>
      <c r="AL14" s="3982" t="n">
        <v>11</v>
      </c>
      <c r="AM14" s="3982" t="n">
        <v>18</v>
      </c>
      <c r="AN14" s="3982" t="n">
        <v>25</v>
      </c>
      <c r="AO14" s="3982" t="n">
        <v>1</v>
      </c>
      <c r="AP14" s="3982" t="n">
        <v>8</v>
      </c>
      <c r="AQ14" s="3982" t="n">
        <v>15</v>
      </c>
      <c r="AR14" s="3982" t="n">
        <v>22</v>
      </c>
      <c r="AS14" s="3984" t="n">
        <v>29</v>
      </c>
      <c r="AT14" s="3982" t="n">
        <v>6</v>
      </c>
      <c r="AU14" s="3982" t="n">
        <v>13</v>
      </c>
      <c r="AV14" s="3982" t="n">
        <v>20</v>
      </c>
      <c r="AW14" s="3984" t="n">
        <v>27</v>
      </c>
      <c r="AX14" s="3986" t="n">
        <v>3</v>
      </c>
      <c r="AY14" s="3986" t="n">
        <v>10</v>
      </c>
      <c r="AZ14" s="3986" t="n">
        <v>17</v>
      </c>
      <c r="BA14" s="3987" t="n">
        <v>24</v>
      </c>
      <c r="BB14" s="112" t="n"/>
      <c r="BC14" s="115" t="n"/>
      <c r="BD14" s="561" t="n"/>
      <c r="BE14" s="701" t="n"/>
      <c r="BF14" s="561" t="n"/>
      <c r="BG14" s="701" t="n"/>
      <c r="BH14" s="561" t="n"/>
      <c r="BI14" s="701" t="n"/>
      <c r="BJ14" s="561" t="n"/>
      <c r="BK14" s="701" t="n"/>
      <c r="BL14" s="561" t="n"/>
      <c r="BM14" s="701" t="n"/>
      <c r="BN14" s="116" t="n"/>
      <c r="BO14" s="114" t="n"/>
      <c r="BP14" s="32" t="n"/>
      <c r="BQ14" s="32" t="n"/>
      <c r="BR14" s="32" t="n"/>
    </row>
    <row r="15">
      <c r="A15" s="307" t="n"/>
      <c r="B15" s="3988" t="n">
        <v>7</v>
      </c>
      <c r="C15" s="3989" t="n">
        <v>14</v>
      </c>
      <c r="D15" s="3989" t="n">
        <v>21</v>
      </c>
      <c r="E15" s="3989" t="n">
        <v>28</v>
      </c>
      <c r="F15" s="3989" t="n">
        <v>5</v>
      </c>
      <c r="G15" s="3989" t="n">
        <v>12</v>
      </c>
      <c r="H15" s="3989" t="n">
        <v>19</v>
      </c>
      <c r="I15" s="3989" t="n">
        <v>26</v>
      </c>
      <c r="J15" s="3989" t="n">
        <v>2</v>
      </c>
      <c r="K15" s="3989" t="n">
        <v>9</v>
      </c>
      <c r="L15" s="3989" t="n">
        <v>16</v>
      </c>
      <c r="M15" s="3989" t="n">
        <v>23</v>
      </c>
      <c r="N15" s="3989" t="n">
        <v>30</v>
      </c>
      <c r="O15" s="3989" t="n">
        <v>7</v>
      </c>
      <c r="P15" s="3989" t="n">
        <v>14</v>
      </c>
      <c r="Q15" s="3989" t="n">
        <v>21</v>
      </c>
      <c r="R15" s="3989" t="n">
        <v>28</v>
      </c>
      <c r="S15" s="3989" t="n">
        <v>4</v>
      </c>
      <c r="T15" s="3989" t="n">
        <v>11</v>
      </c>
      <c r="U15" s="3989" t="n">
        <v>18</v>
      </c>
      <c r="V15" s="3989" t="n">
        <v>25</v>
      </c>
      <c r="W15" s="3989" t="n">
        <v>1</v>
      </c>
      <c r="X15" s="3989" t="n">
        <v>8</v>
      </c>
      <c r="Y15" s="3989" t="n">
        <v>15</v>
      </c>
      <c r="Z15" s="3989" t="n">
        <v>22</v>
      </c>
      <c r="AA15" s="3989" t="n">
        <v>1</v>
      </c>
      <c r="AB15" s="3989" t="n">
        <v>8</v>
      </c>
      <c r="AC15" s="3989" t="n">
        <v>15</v>
      </c>
      <c r="AD15" s="3989" t="n">
        <v>22</v>
      </c>
      <c r="AE15" s="3989" t="n">
        <v>29</v>
      </c>
      <c r="AF15" s="3989" t="n">
        <v>5</v>
      </c>
      <c r="AG15" s="3989" t="n">
        <v>12</v>
      </c>
      <c r="AH15" s="3989" t="n">
        <v>19</v>
      </c>
      <c r="AI15" s="3989" t="n">
        <v>26</v>
      </c>
      <c r="AJ15" s="3989" t="n">
        <v>3</v>
      </c>
      <c r="AK15" s="3989" t="n">
        <v>10</v>
      </c>
      <c r="AL15" s="3989" t="n">
        <v>17</v>
      </c>
      <c r="AM15" s="3989" t="n">
        <v>24</v>
      </c>
      <c r="AN15" s="3989" t="n">
        <v>31</v>
      </c>
      <c r="AO15" s="3989" t="n">
        <v>7</v>
      </c>
      <c r="AP15" s="3989" t="n">
        <v>14</v>
      </c>
      <c r="AQ15" s="3989" t="n">
        <v>21</v>
      </c>
      <c r="AR15" s="3989" t="n">
        <v>28</v>
      </c>
      <c r="AS15" s="3989" t="n">
        <v>5</v>
      </c>
      <c r="AT15" s="3989" t="n">
        <v>12</v>
      </c>
      <c r="AU15" s="3989" t="n">
        <v>19</v>
      </c>
      <c r="AV15" s="3989" t="n">
        <v>26</v>
      </c>
      <c r="AW15" s="3989" t="n">
        <v>2</v>
      </c>
      <c r="AX15" s="3983" t="n">
        <v>9</v>
      </c>
      <c r="AY15" s="3983" t="n">
        <v>16</v>
      </c>
      <c r="AZ15" s="3983" t="n">
        <v>23</v>
      </c>
      <c r="BA15" s="3991" t="n">
        <v>31</v>
      </c>
      <c r="BB15" s="112" t="n"/>
      <c r="BC15" s="115" t="n"/>
      <c r="BD15" s="561" t="n"/>
      <c r="BE15" s="701" t="n"/>
      <c r="BF15" s="561" t="n"/>
      <c r="BG15" s="701" t="n"/>
      <c r="BH15" s="561" t="n"/>
      <c r="BI15" s="701" t="n"/>
      <c r="BJ15" s="561" t="n"/>
      <c r="BK15" s="701" t="n"/>
      <c r="BL15" s="561" t="n"/>
      <c r="BM15" s="701" t="n"/>
      <c r="BN15" s="116" t="n"/>
      <c r="BO15" s="114" t="n"/>
      <c r="BP15" s="32" t="n"/>
      <c r="BQ15" s="32" t="n"/>
      <c r="BR15" s="32" t="n"/>
    </row>
    <row r="16">
      <c r="A16" s="320" t="n"/>
      <c r="B16" s="3993" t="n">
        <v>1</v>
      </c>
      <c r="C16" s="3993" t="n">
        <v>2</v>
      </c>
      <c r="D16" s="3993" t="n">
        <v>3</v>
      </c>
      <c r="E16" s="3993" t="n">
        <v>4</v>
      </c>
      <c r="F16" s="3993" t="n">
        <v>5</v>
      </c>
      <c r="G16" s="3993" t="n">
        <v>6</v>
      </c>
      <c r="H16" s="3993" t="n">
        <v>7</v>
      </c>
      <c r="I16" s="3993" t="n">
        <v>8</v>
      </c>
      <c r="J16" s="3993" t="n">
        <v>9</v>
      </c>
      <c r="K16" s="3993" t="n">
        <v>10</v>
      </c>
      <c r="L16" s="3993" t="n">
        <v>11</v>
      </c>
      <c r="M16" s="3993" t="n">
        <v>12</v>
      </c>
      <c r="N16" s="3993" t="n">
        <v>13</v>
      </c>
      <c r="O16" s="3993" t="n">
        <v>14</v>
      </c>
      <c r="P16" s="3993" t="n">
        <v>15</v>
      </c>
      <c r="Q16" s="3993" t="n">
        <v>16</v>
      </c>
      <c r="R16" s="3993" t="n">
        <v>17</v>
      </c>
      <c r="S16" s="3993" t="n">
        <v>18</v>
      </c>
      <c r="T16" s="3993" t="n">
        <v>19</v>
      </c>
      <c r="U16" s="3993" t="n">
        <v>20</v>
      </c>
      <c r="V16" s="3993" t="n">
        <v>21</v>
      </c>
      <c r="W16" s="3993" t="n">
        <v>22</v>
      </c>
      <c r="X16" s="3993" t="n">
        <v>23</v>
      </c>
      <c r="Y16" s="3993" t="n">
        <v>24</v>
      </c>
      <c r="Z16" s="3993" t="n">
        <v>25</v>
      </c>
      <c r="AA16" s="3993" t="n">
        <v>26</v>
      </c>
      <c r="AB16" s="3993" t="n">
        <v>27</v>
      </c>
      <c r="AC16" s="3993" t="n">
        <v>28</v>
      </c>
      <c r="AD16" s="3993" t="n">
        <v>29</v>
      </c>
      <c r="AE16" s="3993" t="n">
        <v>30</v>
      </c>
      <c r="AF16" s="3993" t="n">
        <v>31</v>
      </c>
      <c r="AG16" s="3993" t="n">
        <v>32</v>
      </c>
      <c r="AH16" s="3993" t="n">
        <v>33</v>
      </c>
      <c r="AI16" s="3993" t="n">
        <v>34</v>
      </c>
      <c r="AJ16" s="3993" t="n">
        <v>35</v>
      </c>
      <c r="AK16" s="3993" t="n">
        <v>36</v>
      </c>
      <c r="AL16" s="3993" t="n">
        <v>37</v>
      </c>
      <c r="AM16" s="3993" t="n">
        <v>38</v>
      </c>
      <c r="AN16" s="3993" t="n">
        <v>39</v>
      </c>
      <c r="AO16" s="3993" t="n">
        <v>40</v>
      </c>
      <c r="AP16" s="3993" t="n">
        <v>41</v>
      </c>
      <c r="AQ16" s="3993" t="n">
        <v>42</v>
      </c>
      <c r="AR16" s="3993" t="n">
        <v>43</v>
      </c>
      <c r="AS16" s="3993" t="n">
        <v>44</v>
      </c>
      <c r="AT16" s="3993" t="n">
        <v>45</v>
      </c>
      <c r="AU16" s="3993" t="n">
        <v>46</v>
      </c>
      <c r="AV16" s="3993" t="n">
        <v>47</v>
      </c>
      <c r="AW16" s="3993" t="n">
        <v>48</v>
      </c>
      <c r="AX16" s="3993" t="n">
        <v>49</v>
      </c>
      <c r="AY16" s="3993" t="n">
        <v>50</v>
      </c>
      <c r="AZ16" s="3993" t="n">
        <v>51</v>
      </c>
      <c r="BA16" s="3996" t="n">
        <v>52</v>
      </c>
      <c r="BB16" s="606" t="n"/>
      <c r="BC16" s="609" t="n"/>
      <c r="BD16" s="608" t="n"/>
      <c r="BE16" s="603" t="n"/>
      <c r="BF16" s="608" t="n"/>
      <c r="BG16" s="603" t="n"/>
      <c r="BH16" s="608" t="n"/>
      <c r="BI16" s="603" t="n"/>
      <c r="BJ16" s="608" t="n"/>
      <c r="BK16" s="603" t="n"/>
      <c r="BL16" s="608" t="n"/>
      <c r="BM16" s="603" t="n"/>
      <c r="BN16" s="1848" t="n"/>
      <c r="BO16" s="607" t="n"/>
      <c r="BP16" s="32" t="n"/>
      <c r="BQ16" s="32" t="n"/>
      <c r="BR16" s="32" t="n"/>
    </row>
    <row r="17">
      <c r="A17" s="1407" t="inlineStr">
        <is>
          <t>I</t>
        </is>
      </c>
      <c r="B17" s="4740" t="n"/>
      <c r="C17" s="4794" t="inlineStr">
        <is>
          <t>+</t>
        </is>
      </c>
      <c r="D17" s="4741" t="n"/>
      <c r="E17" s="4741" t="n"/>
      <c r="F17" s="4741" t="n"/>
      <c r="G17" s="4741" t="n"/>
      <c r="H17" s="4741" t="n"/>
      <c r="I17" s="4741" t="n"/>
      <c r="J17" s="4741" t="n"/>
      <c r="K17" s="4741" t="n"/>
      <c r="L17" s="4741" t="n"/>
      <c r="M17" s="4741" t="n"/>
      <c r="N17" s="4741" t="n"/>
      <c r="O17" s="4741" t="n"/>
      <c r="P17" s="4741" t="n"/>
      <c r="Q17" s="4741" t="n"/>
      <c r="R17" s="4741" t="n"/>
      <c r="S17" s="4741" t="n"/>
      <c r="T17" s="4742" t="n"/>
      <c r="U17" s="4742" t="inlineStr">
        <is>
          <t>:</t>
        </is>
      </c>
      <c r="V17" s="4742" t="inlineStr">
        <is>
          <t>:</t>
        </is>
      </c>
      <c r="W17" s="4742" t="n"/>
      <c r="X17" s="4742" t="n"/>
      <c r="Y17" s="4743" t="n"/>
      <c r="Z17" s="4744" t="n"/>
      <c r="AA17" s="4743" t="n"/>
      <c r="AB17" s="4743" t="n"/>
      <c r="AC17" s="4743" t="n"/>
      <c r="AD17" s="4743" t="n"/>
      <c r="AE17" s="4743" t="n"/>
      <c r="AF17" s="4743" t="n"/>
      <c r="AG17" s="4743" t="n"/>
      <c r="AH17" s="4743" t="n"/>
      <c r="AI17" s="4743" t="n"/>
      <c r="AJ17" s="4743" t="n"/>
      <c r="AK17" s="4743" t="n"/>
      <c r="AL17" s="4743" t="n"/>
      <c r="AM17" s="4743" t="n"/>
      <c r="AN17" s="4742" t="n"/>
      <c r="AO17" s="4742" t="inlineStr">
        <is>
          <t>:</t>
        </is>
      </c>
      <c r="AP17" s="4742" t="inlineStr">
        <is>
          <t>:</t>
        </is>
      </c>
      <c r="AQ17" s="4742" t="n"/>
      <c r="AR17" s="4742" t="n"/>
      <c r="AS17" s="4742" t="n"/>
      <c r="AT17" s="4742" t="n"/>
      <c r="AU17" s="4742" t="n"/>
      <c r="AV17" s="4742" t="n"/>
      <c r="AW17" s="4742" t="n"/>
      <c r="AX17" s="4742" t="n"/>
      <c r="AY17" s="4742" t="n"/>
      <c r="AZ17" s="4742" t="n"/>
      <c r="BA17" s="4745" t="n"/>
      <c r="BB17" s="4746">
        <f>BN17-SUM(BD17:BM17)</f>
        <v/>
      </c>
      <c r="BC17" s="1998" t="n"/>
      <c r="BD17" s="4747">
        <f>COUNTIF(B17:BA17,"+")</f>
        <v/>
      </c>
      <c r="BE17" s="695" t="n"/>
      <c r="BF17" s="4747" t="n">
        <v>4</v>
      </c>
      <c r="BG17" s="695" t="n"/>
      <c r="BH17" s="4748" t="n">
        <v>0</v>
      </c>
      <c r="BI17" s="1998" t="n"/>
      <c r="BJ17" s="4037" t="n">
        <v>0</v>
      </c>
      <c r="BK17" s="124" t="n"/>
      <c r="BL17" s="4748" t="n"/>
      <c r="BM17" s="1998" t="n"/>
      <c r="BN17" s="4748" t="n">
        <v>52</v>
      </c>
      <c r="BO17" s="1998" t="n"/>
      <c r="BP17" s="2737" t="n"/>
      <c r="BQ17" s="2737" t="n"/>
      <c r="BR17" s="2737" t="n"/>
    </row>
    <row r="18">
      <c r="A18" s="4749" t="inlineStr">
        <is>
          <t>II</t>
        </is>
      </c>
      <c r="B18" s="4795" t="inlineStr">
        <is>
          <t>Х</t>
        </is>
      </c>
      <c r="C18" s="4752" t="inlineStr">
        <is>
          <t>Х</t>
        </is>
      </c>
      <c r="D18" s="4752" t="inlineStr">
        <is>
          <t>Х</t>
        </is>
      </c>
      <c r="E18" s="4752" t="inlineStr">
        <is>
          <t>Х</t>
        </is>
      </c>
      <c r="F18" s="4751" t="n"/>
      <c r="G18" s="4751" t="n"/>
      <c r="H18" s="4751" t="n"/>
      <c r="I18" s="4751" t="n"/>
      <c r="J18" s="4751" t="n"/>
      <c r="K18" s="4751" t="n"/>
      <c r="L18" s="4751" t="n"/>
      <c r="M18" s="4751" t="n"/>
      <c r="N18" s="4752" t="n"/>
      <c r="O18" s="4753" t="n"/>
      <c r="P18" s="4752" t="n"/>
      <c r="Q18" s="4752" t="n"/>
      <c r="R18" s="4752" t="n"/>
      <c r="S18" s="4753" t="n"/>
      <c r="T18" s="4753" t="n"/>
      <c r="U18" s="4753" t="inlineStr">
        <is>
          <t>:</t>
        </is>
      </c>
      <c r="V18" s="4753" t="inlineStr">
        <is>
          <t>:</t>
        </is>
      </c>
      <c r="W18" s="4753" t="n"/>
      <c r="X18" s="4753" t="n"/>
      <c r="Y18" s="4753" t="n"/>
      <c r="Z18" s="4753" t="n"/>
      <c r="AA18" s="4796" t="n"/>
      <c r="AB18" s="4796" t="n"/>
      <c r="AC18" s="4796" t="n"/>
      <c r="AD18" s="4796" t="n"/>
      <c r="AE18" s="4796" t="n"/>
      <c r="AF18" s="4796" t="n"/>
      <c r="AG18" s="4796" t="n"/>
      <c r="AH18" s="4752" t="inlineStr">
        <is>
          <t>:</t>
        </is>
      </c>
      <c r="AI18" s="4752" t="inlineStr">
        <is>
          <t>:</t>
        </is>
      </c>
      <c r="AJ18" s="4753" t="inlineStr">
        <is>
          <t>/</t>
        </is>
      </c>
      <c r="AK18" s="4753" t="inlineStr">
        <is>
          <t>/</t>
        </is>
      </c>
      <c r="AL18" s="4753" t="inlineStr">
        <is>
          <t>/</t>
        </is>
      </c>
      <c r="AM18" s="4753" t="inlineStr">
        <is>
          <t>/</t>
        </is>
      </c>
      <c r="AN18" s="4753" t="inlineStr">
        <is>
          <t>/</t>
        </is>
      </c>
      <c r="AO18" s="4753" t="inlineStr">
        <is>
          <t>/</t>
        </is>
      </c>
      <c r="AP18" s="4753" t="inlineStr">
        <is>
          <t>/</t>
        </is>
      </c>
      <c r="AQ18" s="4753" t="inlineStr">
        <is>
          <t>/</t>
        </is>
      </c>
      <c r="AR18" s="4753" t="inlineStr">
        <is>
          <t>//</t>
        </is>
      </c>
      <c r="AS18" s="4753" t="inlineStr">
        <is>
          <t>//</t>
        </is>
      </c>
      <c r="AT18" s="4754" t="n"/>
      <c r="AU18" s="4755" t="n"/>
      <c r="AV18" s="4755" t="n"/>
      <c r="AW18" s="4755" t="n"/>
      <c r="AX18" s="4755" t="n"/>
      <c r="AY18" s="4755" t="n"/>
      <c r="AZ18" s="4755" t="n"/>
      <c r="BA18" s="4756" t="n"/>
      <c r="BB18" s="4757">
        <f>BN18-SUM(BD18:BM18)</f>
        <v/>
      </c>
      <c r="BC18" s="1059" t="n"/>
      <c r="BD18" s="4758" t="n"/>
      <c r="BE18" s="2157" t="n"/>
      <c r="BF18" s="3704" t="n">
        <v>4</v>
      </c>
      <c r="BG18" s="1059" t="n"/>
      <c r="BH18" s="3704" t="n">
        <v>4</v>
      </c>
      <c r="BI18" s="1059" t="n"/>
      <c r="BJ18" s="3704" t="n">
        <v>8</v>
      </c>
      <c r="BK18" s="1059" t="n"/>
      <c r="BL18" s="3704" t="n">
        <v>2</v>
      </c>
      <c r="BM18" s="1059" t="n"/>
      <c r="BN18" s="3704" t="n">
        <v>44</v>
      </c>
      <c r="BO18" s="1059" t="n"/>
      <c r="BP18" s="2737" t="n"/>
      <c r="BQ18" s="2737" t="n"/>
      <c r="BR18" s="2737" t="n"/>
    </row>
    <row r="19">
      <c r="A19" s="3558" t="n"/>
      <c r="B19" s="3738" t="n"/>
      <c r="C19" s="3738" t="n"/>
      <c r="D19" s="3738" t="n"/>
      <c r="E19" s="3738" t="n"/>
      <c r="F19" s="3738" t="n"/>
      <c r="G19" s="3738" t="n"/>
      <c r="H19" s="3738" t="n"/>
      <c r="I19" s="3738" t="n"/>
      <c r="J19" s="3738" t="n"/>
      <c r="K19" s="3738" t="n"/>
      <c r="L19" s="3738" t="n"/>
      <c r="M19" s="3738" t="n"/>
      <c r="N19" s="3738" t="n"/>
      <c r="O19" s="3738" t="n"/>
      <c r="P19" s="3738" t="n"/>
      <c r="Q19" s="3738" t="n"/>
      <c r="R19" s="3738" t="n"/>
      <c r="S19" s="3738" t="n"/>
      <c r="T19" s="3738" t="n"/>
      <c r="U19" s="3738" t="n"/>
      <c r="V19" s="3738" t="n"/>
      <c r="W19" s="3738" t="n"/>
      <c r="X19" s="3558" t="n"/>
      <c r="Y19" s="3558" t="n"/>
      <c r="Z19" s="2737" t="n"/>
      <c r="AA19" s="3558" t="n"/>
      <c r="AB19" s="3558" t="n"/>
      <c r="AC19" s="3558" t="n"/>
      <c r="AD19" s="3558" t="n"/>
      <c r="AE19" s="3558" t="n"/>
      <c r="AF19" s="3558" t="n"/>
      <c r="AG19" s="3558" t="n"/>
      <c r="AH19" s="3558" t="n"/>
      <c r="AI19" s="3558" t="n"/>
      <c r="AJ19" s="3558" t="n"/>
      <c r="AK19" s="3558" t="n"/>
      <c r="AL19" s="3558" t="n"/>
      <c r="AM19" s="3558" t="n"/>
      <c r="AN19" s="3558" t="n"/>
      <c r="AO19" s="3558" t="n"/>
      <c r="AP19" s="3558" t="n"/>
      <c r="AQ19" s="3558" t="n"/>
      <c r="AR19" s="3558" t="n"/>
      <c r="AS19" s="3558" t="n"/>
      <c r="AT19" s="3558" t="n"/>
      <c r="AU19" s="3558" t="n"/>
      <c r="AV19" s="3558" t="n"/>
      <c r="AW19" s="3558" t="n"/>
      <c r="AX19" s="3558" t="n"/>
      <c r="AY19" s="3558" t="n"/>
      <c r="AZ19" s="3558" t="n"/>
      <c r="BA19" s="3558" t="n"/>
      <c r="BB19" s="4759">
        <f>SUM(BB17:BC18)</f>
        <v/>
      </c>
      <c r="BC19" s="613" t="n"/>
      <c r="BD19" s="4027">
        <f>SUM(BD17:BE18)</f>
        <v/>
      </c>
      <c r="BE19" s="613" t="n"/>
      <c r="BF19" s="4027">
        <f>SUM(BF17:BG18)</f>
        <v/>
      </c>
      <c r="BG19" s="613" t="n"/>
      <c r="BH19" s="4027">
        <f>SUM(BH17:BI18)</f>
        <v/>
      </c>
      <c r="BI19" s="613" t="n"/>
      <c r="BJ19" s="4027">
        <f>SUM(BJ17:BK18)</f>
        <v/>
      </c>
      <c r="BK19" s="613" t="n"/>
      <c r="BL19" s="4027">
        <f>SUM(BL17:BM18)</f>
        <v/>
      </c>
      <c r="BM19" s="613" t="n"/>
      <c r="BN19" s="4027">
        <f>SUM(BB19:BM19)</f>
        <v/>
      </c>
      <c r="BO19" s="613" t="n"/>
      <c r="BP19" s="2737" t="n"/>
      <c r="BQ19" s="2737" t="n"/>
      <c r="BR19" s="2737" t="n"/>
    </row>
    <row r="20">
      <c r="A20" s="504" t="n"/>
      <c r="B20" s="265" t="inlineStr">
        <is>
          <t>Обозначения:</t>
        </is>
      </c>
      <c r="C20" s="504" t="n"/>
      <c r="D20" s="265" t="n"/>
      <c r="E20" s="265" t="n"/>
      <c r="F20" s="265" t="n"/>
      <c r="G20" s="504" t="n"/>
      <c r="H20" s="1231" t="n"/>
      <c r="I20" s="271" t="inlineStr">
        <is>
          <t>−</t>
        </is>
      </c>
      <c r="J20" s="265" t="inlineStr">
        <is>
          <t>самостоятельная работа</t>
        </is>
      </c>
      <c r="K20" s="265" t="n"/>
      <c r="L20" s="265" t="n"/>
      <c r="M20" s="265" t="n"/>
      <c r="N20" s="265" t="n"/>
      <c r="O20" s="265" t="n"/>
      <c r="P20" s="265" t="n"/>
      <c r="Q20" s="265" t="n"/>
      <c r="R20" s="271" t="n"/>
      <c r="S20" s="271" t="n"/>
      <c r="T20" s="504" t="n"/>
      <c r="U20" s="504" t="n"/>
      <c r="V20" s="504" t="n"/>
      <c r="W20" s="504" t="n"/>
      <c r="X20" s="504" t="n"/>
      <c r="Y20" s="504" t="n"/>
      <c r="Z20" s="504" t="n"/>
      <c r="AA20" s="504" t="n"/>
      <c r="AB20" s="804" t="inlineStr">
        <is>
          <t>Х</t>
        </is>
      </c>
      <c r="AC20" s="271" t="inlineStr">
        <is>
          <t>−</t>
        </is>
      </c>
      <c r="AD20" s="271" t="n"/>
      <c r="AE20" s="271" t="n"/>
      <c r="AF20" s="265" t="inlineStr">
        <is>
          <t>производственная практика</t>
        </is>
      </c>
      <c r="AG20" s="283" t="n"/>
      <c r="AH20" s="283" t="n"/>
      <c r="AI20" s="504" t="n"/>
      <c r="AJ20" s="504" t="n"/>
      <c r="AK20" s="504" t="n"/>
      <c r="AL20" s="504" t="n"/>
      <c r="AM20" s="504" t="n"/>
      <c r="AN20" s="504" t="n"/>
      <c r="AO20" s="504" t="n"/>
      <c r="AP20" s="504" t="n"/>
      <c r="AQ20" s="504" t="n"/>
      <c r="AR20" s="504" t="n"/>
      <c r="AS20" s="929" t="inlineStr">
        <is>
          <t>//</t>
        </is>
      </c>
      <c r="AT20" s="271" t="inlineStr">
        <is>
          <t>−</t>
        </is>
      </c>
      <c r="AU20" s="265" t="inlineStr">
        <is>
          <t>итоговая аттестация</t>
        </is>
      </c>
      <c r="AV20" s="504" t="n"/>
      <c r="AW20" s="504" t="n"/>
      <c r="AX20" s="504" t="n"/>
      <c r="AY20" s="265" t="n"/>
      <c r="AZ20" s="265" t="n"/>
      <c r="BA20" s="265" t="n"/>
      <c r="BB20" s="265" t="n"/>
      <c r="BC20" s="265" t="n"/>
      <c r="BD20" s="504" t="n"/>
      <c r="BE20" s="2473" t="n"/>
      <c r="BF20" s="2473" t="n"/>
      <c r="BG20" s="2473" t="n"/>
      <c r="BH20" s="2473" t="n"/>
      <c r="BI20" s="2473" t="n"/>
      <c r="BJ20" s="2473" t="n"/>
      <c r="BK20" s="2473" t="n"/>
      <c r="BL20" s="2473" t="n"/>
      <c r="BM20" s="2473" t="n"/>
      <c r="BN20" s="2473" t="n"/>
      <c r="BO20" s="2473" t="n"/>
      <c r="BP20" s="2473" t="n"/>
      <c r="BQ20" s="2473" t="n"/>
      <c r="BR20" s="2473" t="n"/>
    </row>
    <row r="21">
      <c r="A21" s="504" t="n"/>
      <c r="B21" s="265" t="n"/>
      <c r="C21" s="504" t="n"/>
      <c r="D21" s="265" t="n"/>
      <c r="E21" s="265" t="n"/>
      <c r="F21" s="265" t="n"/>
      <c r="G21" s="504" t="n"/>
      <c r="H21" s="271" t="n"/>
      <c r="I21" s="271" t="n"/>
      <c r="J21" s="265" t="inlineStr">
        <is>
          <t>по изучению дисциплин учебного плана</t>
        </is>
      </c>
      <c r="K21" s="265" t="n"/>
      <c r="L21" s="265" t="n"/>
      <c r="M21" s="265" t="n"/>
      <c r="N21" s="265" t="n"/>
      <c r="O21" s="265" t="n"/>
      <c r="P21" s="265" t="n"/>
      <c r="Q21" s="265" t="n"/>
      <c r="R21" s="271" t="n"/>
      <c r="S21" s="271" t="n"/>
      <c r="T21" s="504" t="n"/>
      <c r="U21" s="504" t="n"/>
      <c r="V21" s="504" t="n"/>
      <c r="W21" s="504" t="n"/>
      <c r="X21" s="504" t="n"/>
      <c r="Y21" s="504" t="n"/>
      <c r="Z21" s="504" t="n"/>
      <c r="AA21" s="504" t="n"/>
      <c r="AB21" s="88" t="n"/>
      <c r="AC21" s="271" t="n"/>
      <c r="AD21" s="271" t="n"/>
      <c r="AE21" s="271" t="n"/>
      <c r="AF21" s="265" t="n"/>
      <c r="AG21" s="283" t="n"/>
      <c r="AH21" s="283" t="n"/>
      <c r="AI21" s="504" t="n"/>
      <c r="AJ21" s="504" t="n"/>
      <c r="AK21" s="504" t="n"/>
      <c r="AL21" s="504" t="n"/>
      <c r="AM21" s="504" t="n"/>
      <c r="AN21" s="504" t="n"/>
      <c r="AO21" s="504" t="n"/>
      <c r="AP21" s="504" t="n"/>
      <c r="AQ21" s="504" t="n"/>
      <c r="AR21" s="504" t="n"/>
      <c r="AS21" s="89" t="n"/>
      <c r="AT21" s="271" t="n"/>
      <c r="AU21" s="265" t="n"/>
      <c r="AV21" s="504" t="n"/>
      <c r="AW21" s="504" t="n"/>
      <c r="AX21" s="504" t="n"/>
      <c r="AY21" s="265" t="n"/>
      <c r="AZ21" s="265" t="n"/>
      <c r="BA21" s="265" t="n"/>
      <c r="BB21" s="265" t="n"/>
      <c r="BC21" s="265" t="n"/>
      <c r="BD21" s="504" t="n"/>
      <c r="BE21" s="2473" t="n"/>
      <c r="BF21" s="2473" t="n"/>
      <c r="BG21" s="2473" t="n"/>
      <c r="BH21" s="2473" t="n"/>
      <c r="BI21" s="2473" t="n"/>
      <c r="BJ21" s="2473" t="n"/>
      <c r="BK21" s="2473" t="n"/>
      <c r="BL21" s="2473" t="n"/>
      <c r="BM21" s="2473" t="n"/>
      <c r="BN21" s="2473" t="n"/>
      <c r="BO21" s="2473" t="n"/>
      <c r="BP21" s="2473" t="n"/>
      <c r="BQ21" s="2473" t="n"/>
      <c r="BR21" s="2473" t="n"/>
    </row>
    <row r="22">
      <c r="A22" s="504" t="n"/>
      <c r="B22" s="265" t="n"/>
      <c r="C22" s="504" t="n"/>
      <c r="D22" s="265" t="n"/>
      <c r="E22" s="265" t="n"/>
      <c r="F22" s="265" t="n"/>
      <c r="G22" s="265" t="n"/>
      <c r="H22" s="265" t="n"/>
      <c r="I22" s="265" t="n"/>
      <c r="J22" s="265" t="n"/>
      <c r="K22" s="265" t="n"/>
      <c r="L22" s="265" t="n"/>
      <c r="M22" s="265" t="n"/>
      <c r="N22" s="265" t="n"/>
      <c r="O22" s="265" t="n"/>
      <c r="P22" s="265" t="n"/>
      <c r="Q22" s="265" t="n"/>
      <c r="R22" s="265" t="n"/>
      <c r="S22" s="265" t="n"/>
      <c r="T22" s="504" t="n"/>
      <c r="U22" s="504" t="n"/>
      <c r="V22" s="504" t="n"/>
      <c r="W22" s="504" t="n"/>
      <c r="X22" s="504" t="n"/>
      <c r="Y22" s="504" t="n"/>
      <c r="Z22" s="504" t="n"/>
      <c r="AA22" s="504" t="n"/>
      <c r="AB22" s="265" t="n"/>
      <c r="AC22" s="265" t="n"/>
      <c r="AD22" s="265" t="n"/>
      <c r="AE22" s="265" t="n"/>
      <c r="AF22" s="265" t="n"/>
      <c r="AG22" s="283" t="n"/>
      <c r="AH22" s="283" t="n"/>
      <c r="AI22" s="265" t="n"/>
      <c r="AJ22" s="265" t="n"/>
      <c r="AK22" s="504" t="n"/>
      <c r="AL22" s="504" t="n"/>
      <c r="AM22" s="504" t="n"/>
      <c r="AN22" s="504" t="n"/>
      <c r="AO22" s="504" t="n"/>
      <c r="AP22" s="504" t="n"/>
      <c r="AQ22" s="504" t="n"/>
      <c r="AR22" s="265" t="n"/>
      <c r="AS22" s="265" t="n"/>
      <c r="AT22" s="265" t="n"/>
      <c r="AU22" s="265" t="n"/>
      <c r="AV22" s="504" t="n"/>
      <c r="AW22" s="504" t="n"/>
      <c r="AX22" s="504" t="n"/>
      <c r="AY22" s="265" t="n"/>
      <c r="AZ22" s="265" t="n"/>
      <c r="BA22" s="265" t="n"/>
      <c r="BB22" s="265" t="n"/>
      <c r="BC22" s="265" t="n"/>
      <c r="BD22" s="265" t="n"/>
      <c r="BE22" s="265" t="n"/>
      <c r="BF22" s="265" t="n"/>
      <c r="BG22" s="265" t="n"/>
      <c r="BH22" s="265" t="n"/>
      <c r="BI22" s="265" t="n"/>
      <c r="BJ22" s="265" t="n"/>
      <c r="BK22" s="265" t="n"/>
      <c r="BL22" s="265" t="n"/>
      <c r="BM22" s="265" t="n"/>
      <c r="BN22" s="265" t="n"/>
      <c r="BO22" s="265" t="n"/>
      <c r="BP22" s="265" t="n"/>
      <c r="BQ22" s="265" t="n"/>
      <c r="BR22" s="265" t="n"/>
    </row>
    <row r="23">
      <c r="A23" s="504" t="n"/>
      <c r="B23" s="265" t="n"/>
      <c r="C23" s="265" t="n"/>
      <c r="D23" s="265" t="n"/>
      <c r="E23" s="265" t="n"/>
      <c r="F23" s="265" t="n"/>
      <c r="G23" s="504" t="n"/>
      <c r="H23" s="804" t="inlineStr">
        <is>
          <t>:</t>
        </is>
      </c>
      <c r="I23" s="271" t="inlineStr">
        <is>
          <t>−</t>
        </is>
      </c>
      <c r="J23" s="265" t="inlineStr">
        <is>
          <t>лабораторно-экзаменационная сессия (ЛЭС)</t>
        </is>
      </c>
      <c r="K23" s="265" t="n"/>
      <c r="L23" s="265" t="n"/>
      <c r="M23" s="265" t="n"/>
      <c r="N23" s="265" t="n"/>
      <c r="O23" s="265" t="n"/>
      <c r="P23" s="265" t="n"/>
      <c r="Q23" s="265" t="n"/>
      <c r="R23" s="271" t="n"/>
      <c r="S23" s="271" t="n"/>
      <c r="T23" s="504" t="n"/>
      <c r="U23" s="504" t="n"/>
      <c r="V23" s="504" t="n"/>
      <c r="W23" s="504" t="n"/>
      <c r="X23" s="504" t="n"/>
      <c r="Y23" s="504" t="n"/>
      <c r="Z23" s="504" t="n"/>
      <c r="AA23" s="504" t="n"/>
      <c r="AB23" s="929" t="inlineStr">
        <is>
          <t>/</t>
        </is>
      </c>
      <c r="AC23" s="271" t="inlineStr">
        <is>
          <t>−</t>
        </is>
      </c>
      <c r="AD23" s="271" t="n"/>
      <c r="AE23" s="271" t="n"/>
      <c r="AF23" s="265" t="inlineStr">
        <is>
          <t>магистерская диссертация</t>
        </is>
      </c>
      <c r="AG23" s="283" t="n"/>
      <c r="AH23" s="283" t="n"/>
      <c r="AI23" s="504" t="n"/>
      <c r="AJ23" s="504" t="n"/>
      <c r="AK23" s="504" t="n"/>
      <c r="AL23" s="504" t="n"/>
      <c r="AM23" s="504" t="n"/>
      <c r="AN23" s="504" t="n"/>
      <c r="AO23" s="504" t="n"/>
      <c r="AP23" s="504" t="n"/>
      <c r="AQ23" s="504" t="n"/>
      <c r="AR23" s="504" t="n"/>
      <c r="AS23" s="1231" t="inlineStr">
        <is>
          <t>+</t>
        </is>
      </c>
      <c r="AT23" s="271" t="inlineStr">
        <is>
          <t>−</t>
        </is>
      </c>
      <c r="AU23" s="265" t="inlineStr">
        <is>
          <t>установочная сессия (УС)</t>
        </is>
      </c>
      <c r="AV23" s="504" t="n"/>
      <c r="AW23" s="504" t="n"/>
      <c r="AX23" s="504" t="n"/>
      <c r="AY23" s="2473" t="n"/>
      <c r="AZ23" s="2473" t="n"/>
      <c r="BA23" s="2473" t="n"/>
      <c r="BB23" s="504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</row>
    <row r="24">
      <c r="A24" s="355" t="n"/>
      <c r="B24" s="356" t="n"/>
      <c r="C24" s="356" t="n"/>
      <c r="D24" s="356" t="n"/>
      <c r="E24" s="356" t="n"/>
      <c r="F24" s="356" t="n"/>
      <c r="G24" s="356" t="n"/>
      <c r="H24" s="356" t="n"/>
      <c r="I24" s="356" t="n"/>
      <c r="J24" s="356" t="n"/>
      <c r="K24" s="356" t="n"/>
      <c r="L24" s="356" t="n"/>
      <c r="M24" s="356" t="n"/>
      <c r="N24" s="356" t="n"/>
      <c r="O24" s="356" t="n"/>
      <c r="P24" s="356" t="n"/>
      <c r="Q24" s="356" t="n"/>
      <c r="R24" s="356" t="n"/>
      <c r="S24" s="356" t="n"/>
      <c r="T24" s="356" t="n"/>
      <c r="U24" s="356" t="n"/>
      <c r="V24" s="356" t="n"/>
      <c r="W24" s="356" t="n"/>
      <c r="X24" s="356" t="n"/>
      <c r="Y24" s="356" t="n"/>
      <c r="Z24" s="356" t="n"/>
      <c r="AA24" s="356" t="n"/>
      <c r="AB24" s="356" t="n"/>
      <c r="AC24" s="356" t="n"/>
      <c r="AD24" s="356" t="n"/>
      <c r="AE24" s="356" t="n"/>
      <c r="AF24" s="356" t="n"/>
      <c r="AG24" s="356" t="n"/>
      <c r="AH24" s="356" t="n"/>
      <c r="AI24" s="356" t="n"/>
      <c r="AJ24" s="356" t="n"/>
      <c r="AK24" s="356" t="n"/>
      <c r="AL24" s="356" t="n"/>
      <c r="AM24" s="356" t="n"/>
      <c r="AN24" s="356" t="n"/>
      <c r="AO24" s="356" t="n"/>
      <c r="AP24" s="356" t="n"/>
      <c r="AQ24" s="356" t="n"/>
      <c r="AR24" s="356" t="n"/>
      <c r="AS24" s="356" t="n"/>
      <c r="AT24" s="356" t="n"/>
      <c r="AU24" s="356" t="n"/>
      <c r="AV24" s="356" t="n"/>
      <c r="AW24" s="356" t="n"/>
      <c r="AX24" s="356" t="n"/>
      <c r="AY24" s="356" t="n"/>
      <c r="AZ24" s="356" t="n"/>
      <c r="BA24" s="356" t="n"/>
      <c r="BB24" s="356" t="n"/>
      <c r="BC24" s="356" t="n"/>
      <c r="BD24" s="356" t="n"/>
      <c r="BE24" s="356" t="n"/>
      <c r="BF24" s="356" t="n"/>
      <c r="BG24" s="356" t="n"/>
      <c r="BH24" s="356" t="n"/>
      <c r="BI24" s="356" t="n"/>
      <c r="BJ24" s="356" t="n"/>
      <c r="BK24" s="356" t="n"/>
      <c r="BL24" s="356" t="n"/>
      <c r="BM24" s="356" t="n"/>
      <c r="BN24" s="356" t="n"/>
      <c r="BO24" s="356" t="n"/>
      <c r="BP24" s="356" t="n"/>
      <c r="BQ24" s="356" t="n"/>
      <c r="BR24" s="356" t="n"/>
    </row>
    <row r="25">
      <c r="A25" s="356" t="n"/>
      <c r="B25" s="356" t="n"/>
      <c r="C25" s="356" t="n"/>
      <c r="D25" s="356" t="n"/>
      <c r="E25" s="356" t="n"/>
      <c r="F25" s="356" t="n"/>
      <c r="G25" s="356" t="n"/>
      <c r="H25" s="356" t="n"/>
      <c r="I25" s="356" t="n"/>
      <c r="J25" s="356" t="n"/>
      <c r="K25" s="356" t="n"/>
      <c r="L25" s="356" t="n"/>
      <c r="M25" s="356" t="n"/>
      <c r="N25" s="356" t="n"/>
      <c r="O25" s="356" t="n"/>
      <c r="P25" s="356" t="n"/>
      <c r="Q25" s="356" t="n"/>
      <c r="R25" s="356" t="n"/>
      <c r="S25" s="356" t="n"/>
      <c r="T25" s="356" t="n"/>
      <c r="U25" s="356" t="n"/>
      <c r="V25" s="356" t="n"/>
      <c r="W25" s="356" t="n"/>
      <c r="X25" s="356" t="n"/>
      <c r="Y25" s="356" t="n"/>
      <c r="Z25" s="356" t="n"/>
      <c r="AA25" s="356" t="n"/>
      <c r="AB25" s="356" t="n"/>
      <c r="AC25" s="356" t="n"/>
      <c r="AD25" s="356" t="n"/>
      <c r="AE25" s="356" t="n"/>
      <c r="AF25" s="356" t="n"/>
      <c r="AG25" s="356" t="n"/>
      <c r="AH25" s="356" t="n"/>
      <c r="AI25" s="356" t="n"/>
      <c r="AJ25" s="356" t="n"/>
      <c r="AK25" s="356" t="n"/>
      <c r="AL25" s="356" t="n"/>
      <c r="AM25" s="356" t="n"/>
      <c r="AN25" s="356" t="n"/>
      <c r="AO25" s="356" t="n"/>
      <c r="AP25" s="356" t="n"/>
      <c r="AQ25" s="356" t="n"/>
      <c r="AR25" s="356" t="n"/>
      <c r="AS25" s="356" t="n"/>
      <c r="AT25" s="356" t="n"/>
      <c r="AU25" s="356" t="n"/>
      <c r="AV25" s="356" t="n"/>
      <c r="AW25" s="356" t="n"/>
      <c r="AX25" s="356" t="n"/>
      <c r="AY25" s="356" t="n"/>
      <c r="AZ25" s="356" t="n"/>
      <c r="BA25" s="356" t="n"/>
      <c r="BB25" s="356" t="n"/>
      <c r="BC25" s="356" t="n"/>
      <c r="BD25" s="356" t="n"/>
      <c r="BE25" s="356" t="n"/>
      <c r="BF25" s="356" t="n"/>
      <c r="BG25" s="356" t="n"/>
      <c r="BH25" s="356" t="n"/>
      <c r="BI25" s="356" t="n"/>
      <c r="BJ25" s="356" t="n"/>
      <c r="BK25" s="356" t="n"/>
      <c r="BL25" s="356" t="n"/>
      <c r="BM25" s="356" t="n"/>
      <c r="BN25" s="356" t="n"/>
      <c r="BO25" s="356" t="n"/>
      <c r="BP25" s="356" t="n"/>
      <c r="BQ25" s="356" t="n"/>
      <c r="BR25" s="355" t="n"/>
    </row>
    <row r="26">
      <c r="A26" s="356" t="n"/>
      <c r="B26" s="356" t="n"/>
      <c r="C26" s="356" t="n"/>
      <c r="D26" s="356" t="n"/>
      <c r="E26" s="356" t="n"/>
      <c r="F26" s="356" t="n"/>
      <c r="G26" s="356" t="n"/>
      <c r="H26" s="356" t="n"/>
      <c r="I26" s="356" t="n"/>
      <c r="J26" s="356" t="n"/>
      <c r="K26" s="356" t="n"/>
      <c r="L26" s="356" t="n"/>
      <c r="M26" s="356" t="n"/>
      <c r="N26" s="356" t="n"/>
      <c r="O26" s="356" t="n"/>
      <c r="P26" s="356" t="n"/>
      <c r="Q26" s="356" t="n"/>
      <c r="R26" s="356" t="n"/>
      <c r="S26" s="356" t="n"/>
      <c r="T26" s="356" t="n"/>
      <c r="U26" s="356" t="n"/>
      <c r="V26" s="356" t="n"/>
      <c r="W26" s="356" t="n"/>
      <c r="X26" s="356" t="n"/>
      <c r="Y26" s="356" t="n"/>
      <c r="Z26" s="356" t="n"/>
      <c r="AA26" s="356" t="n"/>
      <c r="AB26" s="355" t="n"/>
      <c r="AC26" s="355" t="n"/>
      <c r="AD26" s="355" t="n"/>
      <c r="AE26" s="355" t="n"/>
      <c r="AF26" s="355" t="n"/>
      <c r="AG26" s="356" t="n"/>
      <c r="AH26" s="356" t="n"/>
      <c r="AI26" s="356" t="n"/>
      <c r="AJ26" s="356" t="n"/>
      <c r="AK26" s="356" t="n"/>
      <c r="AL26" s="356" t="n"/>
      <c r="AM26" s="356" t="n"/>
      <c r="AN26" s="356" t="n"/>
      <c r="AO26" s="356" t="n"/>
      <c r="AP26" s="356" t="n"/>
      <c r="AQ26" s="356" t="n"/>
      <c r="AR26" s="356" t="n"/>
      <c r="AS26" s="356" t="n"/>
      <c r="AT26" s="356" t="n"/>
      <c r="AU26" s="356" t="n"/>
      <c r="AV26" s="355" t="n"/>
      <c r="AW26" s="356" t="n"/>
      <c r="AX26" s="356" t="n"/>
      <c r="AY26" s="356" t="n"/>
      <c r="AZ26" s="356" t="n"/>
      <c r="BA26" s="356" t="n"/>
      <c r="BB26" s="355" t="n"/>
      <c r="BC26" s="356" t="n"/>
      <c r="BD26" s="356" t="n"/>
      <c r="BE26" s="356" t="n"/>
      <c r="BF26" s="356" t="n"/>
      <c r="BG26" s="356" t="n"/>
      <c r="BH26" s="356" t="n"/>
      <c r="BI26" s="356" t="n"/>
      <c r="BJ26" s="356" t="n"/>
      <c r="BK26" s="356" t="n"/>
      <c r="BL26" s="356" t="n"/>
      <c r="BM26" s="356" t="n"/>
      <c r="BN26" s="356" t="n"/>
      <c r="BO26" s="356" t="n"/>
      <c r="BP26" s="356" t="n"/>
      <c r="BQ26" s="356" t="n"/>
      <c r="BR26" s="355" t="n"/>
    </row>
    <row r="27">
      <c r="A27" s="20" t="inlineStr">
        <is>
          <t>III. План образовательного процесса</t>
        </is>
      </c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  <c r="AX27" s="1" t="n"/>
      <c r="AY27" s="1" t="n"/>
      <c r="AZ27" s="1" t="n"/>
      <c r="BA27" s="1" t="n"/>
      <c r="BB27" s="1" t="n"/>
      <c r="BC27" s="1" t="n"/>
      <c r="BD27" s="1" t="n"/>
      <c r="BE27" s="1" t="n"/>
      <c r="BF27" s="1" t="n"/>
      <c r="BG27" s="1" t="n"/>
      <c r="BH27" s="1" t="n"/>
      <c r="BI27" s="1" t="n"/>
      <c r="BJ27" s="1" t="n"/>
      <c r="BK27" s="1" t="n"/>
      <c r="BL27" s="1" t="n"/>
      <c r="BM27" s="1" t="n"/>
      <c r="BN27" s="1" t="n"/>
      <c r="BO27" s="1" t="n"/>
      <c r="BP27" s="1" t="n"/>
      <c r="BQ27" s="1" t="n"/>
      <c r="BR27" s="282" t="n"/>
    </row>
    <row r="28">
      <c r="A28" s="4797" t="inlineStr">
        <is>
          <t>№ п/п</t>
        </is>
      </c>
      <c r="B28" s="552" t="n"/>
      <c r="C28" s="4798" t="inlineStr">
        <is>
          <t>Название модуля, учебной дисциплины, курсового проекта (курсовой работы)</t>
        </is>
      </c>
      <c r="D28" s="101" t="n"/>
      <c r="E28" s="101" t="n"/>
      <c r="F28" s="101" t="n"/>
      <c r="G28" s="101" t="n"/>
      <c r="H28" s="101" t="n"/>
      <c r="I28" s="101" t="n"/>
      <c r="J28" s="101" t="n"/>
      <c r="K28" s="101" t="n"/>
      <c r="L28" s="101" t="n"/>
      <c r="M28" s="101" t="n"/>
      <c r="N28" s="101" t="n"/>
      <c r="O28" s="101" t="n"/>
      <c r="P28" s="101" t="n"/>
      <c r="Q28" s="101" t="n"/>
      <c r="R28" s="101" t="n"/>
      <c r="S28" s="101" t="n"/>
      <c r="T28" s="101" t="n"/>
      <c r="U28" s="101" t="n"/>
      <c r="V28" s="104" t="n"/>
      <c r="W28" s="4799" t="inlineStr">
        <is>
          <t>Экзамены</t>
        </is>
      </c>
      <c r="X28" s="662" t="n"/>
      <c r="Y28" s="4799" t="inlineStr">
        <is>
          <t>Зачеты</t>
        </is>
      </c>
      <c r="Z28" s="662" t="n"/>
      <c r="AA28" s="2033" t="inlineStr">
        <is>
          <t>Количество академических часов</t>
        </is>
      </c>
      <c r="AB28" s="585" t="n"/>
      <c r="AC28" s="585" t="n"/>
      <c r="AD28" s="585" t="n"/>
      <c r="AE28" s="585" t="n"/>
      <c r="AF28" s="585" t="n"/>
      <c r="AG28" s="585" t="n"/>
      <c r="AH28" s="585" t="n"/>
      <c r="AI28" s="585" t="n"/>
      <c r="AJ28" s="585" t="n"/>
      <c r="AK28" s="585" t="n"/>
      <c r="AL28" s="585" t="n"/>
      <c r="AM28" s="585" t="n"/>
      <c r="AN28" s="586" t="n"/>
      <c r="AO28" s="2133" t="inlineStr">
        <is>
          <t>Распределение по курсам и УС, ЛЭС</t>
        </is>
      </c>
      <c r="AP28" s="585" t="n"/>
      <c r="AQ28" s="585" t="n"/>
      <c r="AR28" s="585" t="n"/>
      <c r="AS28" s="585" t="n"/>
      <c r="AT28" s="585" t="n"/>
      <c r="AU28" s="585" t="n"/>
      <c r="AV28" s="585" t="n"/>
      <c r="AW28" s="585" t="n"/>
      <c r="AX28" s="585" t="n"/>
      <c r="AY28" s="585" t="n"/>
      <c r="AZ28" s="585" t="n"/>
      <c r="BA28" s="585" t="n"/>
      <c r="BB28" s="585" t="n"/>
      <c r="BC28" s="585" t="n"/>
      <c r="BD28" s="585" t="n"/>
      <c r="BE28" s="585" t="n"/>
      <c r="BF28" s="585" t="n"/>
      <c r="BG28" s="585" t="n"/>
      <c r="BH28" s="585" t="n"/>
      <c r="BI28" s="585" t="n"/>
      <c r="BJ28" s="585" t="n"/>
      <c r="BK28" s="585" t="n"/>
      <c r="BL28" s="585" t="n"/>
      <c r="BM28" s="585" t="n"/>
      <c r="BN28" s="586" t="n"/>
      <c r="BO28" s="335" t="inlineStr">
        <is>
          <t>Код компетенции</t>
        </is>
      </c>
      <c r="BP28" s="101" t="n"/>
      <c r="BQ28" s="53" t="n"/>
      <c r="BR28" s="355" t="n"/>
    </row>
    <row r="29">
      <c r="A29" s="2138" t="n"/>
      <c r="B29" s="115" t="n"/>
      <c r="C29" s="116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14" t="n"/>
      <c r="W29" s="2138" t="n"/>
      <c r="X29" s="114" t="n"/>
      <c r="Y29" s="2138" t="n"/>
      <c r="Z29" s="114" t="n"/>
      <c r="AA29" s="4800" t="inlineStr">
        <is>
          <t>Всего</t>
        </is>
      </c>
      <c r="AB29" s="552" t="n"/>
      <c r="AC29" s="4801" t="inlineStr">
        <is>
          <t xml:space="preserve">Аудиторных: дневная форма получения образования </t>
        </is>
      </c>
      <c r="AD29" s="53" t="n"/>
      <c r="AE29" s="4802" t="inlineStr">
        <is>
          <t>Аудиторных: заочная форма получения образования</t>
        </is>
      </c>
      <c r="AF29" s="101" t="n"/>
      <c r="AG29" s="4183" t="inlineStr">
        <is>
          <t>Из них</t>
        </is>
      </c>
      <c r="AH29" s="585" t="n"/>
      <c r="AI29" s="585" t="n"/>
      <c r="AJ29" s="585" t="n"/>
      <c r="AK29" s="585" t="n"/>
      <c r="AL29" s="585" t="n"/>
      <c r="AM29" s="585" t="n"/>
      <c r="AN29" s="586" t="n"/>
      <c r="AO29" s="4183" t="inlineStr">
        <is>
          <t>I курс</t>
        </is>
      </c>
      <c r="AP29" s="585" t="n"/>
      <c r="AQ29" s="585" t="n"/>
      <c r="AR29" s="585" t="n"/>
      <c r="AS29" s="585" t="n"/>
      <c r="AT29" s="585" t="n"/>
      <c r="AU29" s="585" t="n"/>
      <c r="AV29" s="585" t="n"/>
      <c r="AW29" s="585" t="n"/>
      <c r="AX29" s="585" t="n"/>
      <c r="AY29" s="585" t="n"/>
      <c r="AZ29" s="585" t="n"/>
      <c r="BA29" s="585" t="n"/>
      <c r="BB29" s="586" t="n"/>
      <c r="BC29" s="4183" t="inlineStr">
        <is>
          <t>II курс</t>
        </is>
      </c>
      <c r="BD29" s="585" t="n"/>
      <c r="BE29" s="585" t="n"/>
      <c r="BF29" s="585" t="n"/>
      <c r="BG29" s="585" t="n"/>
      <c r="BH29" s="585" t="n"/>
      <c r="BI29" s="585" t="n"/>
      <c r="BJ29" s="585" t="n"/>
      <c r="BK29" s="585" t="n"/>
      <c r="BL29" s="585" t="n"/>
      <c r="BM29" s="585" t="n"/>
      <c r="BN29" s="586" t="n"/>
      <c r="BO29" s="1" t="n"/>
      <c r="BP29" s="1" t="n"/>
      <c r="BQ29" s="115" t="n"/>
      <c r="BR29" s="355" t="n"/>
    </row>
    <row r="30">
      <c r="A30" s="2138" t="n"/>
      <c r="B30" s="115" t="n"/>
      <c r="C30" s="116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14" t="n"/>
      <c r="W30" s="2138" t="n"/>
      <c r="X30" s="114" t="n"/>
      <c r="Y30" s="2138" t="n"/>
      <c r="Z30" s="114" t="n"/>
      <c r="AA30" s="2138" t="n"/>
      <c r="AB30" s="115" t="n"/>
      <c r="AC30" s="116" t="n"/>
      <c r="AD30" s="115" t="n"/>
      <c r="AE30" s="116" t="n"/>
      <c r="AF30" s="1" t="n"/>
      <c r="AG30" s="4803" t="inlineStr">
        <is>
          <t>Лекции</t>
        </is>
      </c>
      <c r="AH30" s="53" t="n"/>
      <c r="AI30" s="4803" t="inlineStr">
        <is>
          <t>Лабораторные</t>
        </is>
      </c>
      <c r="AJ30" s="53" t="n"/>
      <c r="AK30" s="4803" t="inlineStr">
        <is>
          <t>Практические</t>
        </is>
      </c>
      <c r="AL30" s="53" t="n"/>
      <c r="AM30" s="4793" t="inlineStr">
        <is>
          <t>Семинарские</t>
        </is>
      </c>
      <c r="AN30" s="104" t="n"/>
      <c r="AO30" s="4804" t="inlineStr">
        <is>
          <t>УС</t>
        </is>
      </c>
      <c r="AP30" s="114" t="n"/>
      <c r="AQ30" s="2768" t="inlineStr">
        <is>
          <t>1 ЛЭС,</t>
        </is>
      </c>
      <c r="AR30" s="206" t="n"/>
      <c r="AS30" s="206" t="n"/>
      <c r="AT30" s="206" t="n"/>
      <c r="AU30" s="206" t="n"/>
      <c r="AV30" s="139" t="n"/>
      <c r="AW30" s="1520" t="inlineStr">
        <is>
          <t>2 ЛЭС,</t>
        </is>
      </c>
      <c r="AX30" s="206" t="n"/>
      <c r="AY30" s="206" t="n"/>
      <c r="AZ30" s="206" t="n"/>
      <c r="BA30" s="206" t="n"/>
      <c r="BB30" s="207" t="n"/>
      <c r="BC30" s="2768" t="inlineStr">
        <is>
          <t>3 ЛЭС,</t>
        </is>
      </c>
      <c r="BD30" s="206" t="n"/>
      <c r="BE30" s="206" t="n"/>
      <c r="BF30" s="206" t="n"/>
      <c r="BG30" s="206" t="n"/>
      <c r="BH30" s="139" t="n"/>
      <c r="BI30" s="2768" t="inlineStr">
        <is>
          <t>4 ЛЭС,</t>
        </is>
      </c>
      <c r="BJ30" s="206" t="n"/>
      <c r="BK30" s="206" t="n"/>
      <c r="BL30" s="206" t="n"/>
      <c r="BM30" s="206" t="n"/>
      <c r="BN30" s="139" t="n"/>
      <c r="BO30" s="1" t="n"/>
      <c r="BP30" s="1" t="n"/>
      <c r="BQ30" s="115" t="n"/>
      <c r="BR30" s="355" t="n"/>
    </row>
    <row r="31">
      <c r="A31" s="2138" t="n"/>
      <c r="B31" s="115" t="n"/>
      <c r="C31" s="116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14" t="n"/>
      <c r="W31" s="2138" t="n"/>
      <c r="X31" s="114" t="n"/>
      <c r="Y31" s="2138" t="n"/>
      <c r="Z31" s="114" t="n"/>
      <c r="AA31" s="2138" t="n"/>
      <c r="AB31" s="115" t="n"/>
      <c r="AC31" s="116" t="n"/>
      <c r="AD31" s="115" t="n"/>
      <c r="AE31" s="116" t="n"/>
      <c r="AF31" s="1" t="n"/>
      <c r="AG31" s="116" t="n"/>
      <c r="AH31" s="115" t="n"/>
      <c r="AI31" s="116" t="n"/>
      <c r="AJ31" s="115" t="n"/>
      <c r="AK31" s="116" t="n"/>
      <c r="AL31" s="115" t="n"/>
      <c r="AM31" s="116" t="n"/>
      <c r="AN31" s="114" t="n"/>
      <c r="AO31" s="4804" t="inlineStr">
        <is>
          <t>1 нед.</t>
        </is>
      </c>
      <c r="AP31" s="114" t="n"/>
      <c r="AQ31" s="2084" t="n">
        <v>2</v>
      </c>
      <c r="AR31" s="126" t="n"/>
      <c r="AS31" s="864" t="inlineStr">
        <is>
          <t>недели</t>
        </is>
      </c>
      <c r="AT31" s="126" t="n"/>
      <c r="AU31" s="126" t="n"/>
      <c r="AV31" s="128" t="n"/>
      <c r="AW31" s="869" t="n">
        <v>2</v>
      </c>
      <c r="AX31" s="126" t="n"/>
      <c r="AY31" s="2085" t="inlineStr">
        <is>
          <t>недели</t>
        </is>
      </c>
      <c r="AZ31" s="126" t="n"/>
      <c r="BA31" s="126" t="n"/>
      <c r="BB31" s="175" t="n"/>
      <c r="BC31" s="2084" t="n">
        <v>2</v>
      </c>
      <c r="BD31" s="126" t="n"/>
      <c r="BE31" s="2085" t="inlineStr">
        <is>
          <t>недели</t>
        </is>
      </c>
      <c r="BF31" s="126" t="n"/>
      <c r="BG31" s="126" t="n"/>
      <c r="BH31" s="175" t="n"/>
      <c r="BI31" s="2084" t="n">
        <v>2</v>
      </c>
      <c r="BJ31" s="126" t="n"/>
      <c r="BK31" s="2085" t="inlineStr">
        <is>
          <t>недели</t>
        </is>
      </c>
      <c r="BL31" s="126" t="n"/>
      <c r="BM31" s="126" t="n"/>
      <c r="BN31" s="175" t="n"/>
      <c r="BO31" s="1" t="n"/>
      <c r="BP31" s="1" t="n"/>
      <c r="BQ31" s="115" t="n"/>
      <c r="BR31" s="355" t="n"/>
    </row>
    <row r="32">
      <c r="A32" s="2139" t="n"/>
      <c r="B32" s="609" t="n"/>
      <c r="C32" s="1848" t="n"/>
      <c r="D32" s="544" t="n"/>
      <c r="E32" s="544" t="n"/>
      <c r="F32" s="544" t="n"/>
      <c r="G32" s="544" t="n"/>
      <c r="H32" s="544" t="n"/>
      <c r="I32" s="544" t="n"/>
      <c r="J32" s="544" t="n"/>
      <c r="K32" s="544" t="n"/>
      <c r="L32" s="544" t="n"/>
      <c r="M32" s="544" t="n"/>
      <c r="N32" s="544" t="n"/>
      <c r="O32" s="544" t="n"/>
      <c r="P32" s="544" t="n"/>
      <c r="Q32" s="544" t="n"/>
      <c r="R32" s="544" t="n"/>
      <c r="S32" s="544" t="n"/>
      <c r="T32" s="544" t="n"/>
      <c r="U32" s="544" t="n"/>
      <c r="V32" s="607" t="n"/>
      <c r="W32" s="2139" t="n"/>
      <c r="X32" s="607" t="n"/>
      <c r="Y32" s="2139" t="n"/>
      <c r="Z32" s="607" t="n"/>
      <c r="AA32" s="2139" t="n"/>
      <c r="AB32" s="609" t="n"/>
      <c r="AC32" s="1848" t="n"/>
      <c r="AD32" s="609" t="n"/>
      <c r="AE32" s="1848" t="n"/>
      <c r="AF32" s="544" t="n"/>
      <c r="AG32" s="1848" t="n"/>
      <c r="AH32" s="609" t="n"/>
      <c r="AI32" s="1848" t="n"/>
      <c r="AJ32" s="609" t="n"/>
      <c r="AK32" s="1848" t="n"/>
      <c r="AL32" s="609" t="n"/>
      <c r="AM32" s="1848" t="n"/>
      <c r="AN32" s="607" t="n"/>
      <c r="AO32" s="4805" t="inlineStr">
        <is>
          <t>Ауд. часов</t>
        </is>
      </c>
      <c r="AP32" s="240" t="n"/>
      <c r="AQ32" s="4806" t="inlineStr">
        <is>
          <t>Всего часов</t>
        </is>
      </c>
      <c r="AR32" s="240" t="n"/>
      <c r="AS32" s="4805" t="inlineStr">
        <is>
          <t>Ауд. часов</t>
        </is>
      </c>
      <c r="AT32" s="240" t="n"/>
      <c r="AU32" s="4805" t="inlineStr">
        <is>
          <t>Зач. единиц</t>
        </is>
      </c>
      <c r="AV32" s="240" t="n"/>
      <c r="AW32" s="4805" t="inlineStr">
        <is>
          <t>Всего часов</t>
        </is>
      </c>
      <c r="AX32" s="240" t="n"/>
      <c r="AY32" s="4805" t="inlineStr">
        <is>
          <t>Ауд. часов</t>
        </is>
      </c>
      <c r="AZ32" s="240" t="n"/>
      <c r="BA32" s="4807" t="inlineStr">
        <is>
          <t>Зач. единиц</t>
        </is>
      </c>
      <c r="BB32" s="1971" t="n"/>
      <c r="BC32" s="1234" t="inlineStr">
        <is>
          <t>Всего часов</t>
        </is>
      </c>
      <c r="BD32" s="197" t="n"/>
      <c r="BE32" s="1235" t="inlineStr">
        <is>
          <t>Ауд. часов</t>
        </is>
      </c>
      <c r="BF32" s="197" t="n"/>
      <c r="BG32" s="1235" t="inlineStr">
        <is>
          <t>Зач. единиц</t>
        </is>
      </c>
      <c r="BH32" s="197" t="n"/>
      <c r="BI32" s="3104" t="inlineStr">
        <is>
          <t>Всего часов</t>
        </is>
      </c>
      <c r="BJ32" s="1059" t="n"/>
      <c r="BK32" s="1058" t="inlineStr">
        <is>
          <t>Ауд. часов</t>
        </is>
      </c>
      <c r="BL32" s="1059" t="n"/>
      <c r="BM32" s="1058" t="inlineStr">
        <is>
          <t>Зач. единиц</t>
        </is>
      </c>
      <c r="BN32" s="1059" t="n"/>
      <c r="BO32" s="206" t="n"/>
      <c r="BP32" s="206" t="n"/>
      <c r="BQ32" s="139" t="n"/>
      <c r="BR32" s="355" t="n"/>
    </row>
    <row r="33">
      <c r="A33" s="2044" t="n">
        <v>1</v>
      </c>
      <c r="B33" s="613" t="n"/>
      <c r="C33" s="4808" t="inlineStr">
        <is>
          <t>Государственный компонент</t>
        </is>
      </c>
      <c r="D33" s="585" t="n"/>
      <c r="E33" s="585" t="n"/>
      <c r="F33" s="585" t="n"/>
      <c r="G33" s="585" t="n"/>
      <c r="H33" s="585" t="n"/>
      <c r="I33" s="585" t="n"/>
      <c r="J33" s="585" t="n"/>
      <c r="K33" s="585" t="n"/>
      <c r="L33" s="585" t="n"/>
      <c r="M33" s="585" t="n"/>
      <c r="N33" s="585" t="n"/>
      <c r="O33" s="585" t="n"/>
      <c r="P33" s="585" t="n"/>
      <c r="Q33" s="585" t="n"/>
      <c r="R33" s="585" t="n"/>
      <c r="S33" s="585" t="n"/>
      <c r="T33" s="585" t="n"/>
      <c r="U33" s="585" t="n"/>
      <c r="V33" s="586" t="n"/>
      <c r="W33" s="4809" t="n"/>
      <c r="X33" s="4810" t="n"/>
      <c r="Y33" s="4809" t="n"/>
      <c r="Z33" s="4810" t="n"/>
      <c r="AA33" s="2044">
        <f>AA34+AA38+AA42</f>
        <v/>
      </c>
      <c r="AB33" s="613" t="n"/>
      <c r="AC33" s="4811" t="n">
        <v>254</v>
      </c>
      <c r="AD33" s="613" t="n"/>
      <c r="AE33" s="4811">
        <f>AE34+AE38+AE42</f>
        <v/>
      </c>
      <c r="AF33" s="613" t="n"/>
      <c r="AG33" s="4811">
        <f>AG34+AG38+AG42</f>
        <v/>
      </c>
      <c r="AH33" s="613" t="n"/>
      <c r="AI33" s="4811">
        <f>AI34+AI38+AI42</f>
        <v/>
      </c>
      <c r="AJ33" s="613" t="n"/>
      <c r="AK33" s="4811">
        <f>AK34+AK38+AK42</f>
        <v/>
      </c>
      <c r="AL33" s="613" t="n"/>
      <c r="AM33" s="4812">
        <f>AM34+AM38+AM42</f>
        <v/>
      </c>
      <c r="AN33" s="586" t="n"/>
      <c r="AO33" s="4813">
        <f>AO34+AO38+AO42</f>
        <v/>
      </c>
      <c r="AP33" s="613" t="n"/>
      <c r="AQ33" s="4813">
        <f>AQ34+AQ38+AQ42</f>
        <v/>
      </c>
      <c r="AR33" s="613" t="n"/>
      <c r="AS33" s="4811">
        <f>AS34+AS38+AS42</f>
        <v/>
      </c>
      <c r="AT33" s="613" t="n"/>
      <c r="AU33" s="4811">
        <f>AU34+AU38+AU42</f>
        <v/>
      </c>
      <c r="AV33" s="613" t="n"/>
      <c r="AW33" s="4811">
        <f>AW34+AW38+AW42</f>
        <v/>
      </c>
      <c r="AX33" s="613" t="n"/>
      <c r="AY33" s="4811">
        <f>AY34+AY38+AY42</f>
        <v/>
      </c>
      <c r="AZ33" s="613" t="n"/>
      <c r="BA33" s="4812">
        <f>BA34+BA38+BA42</f>
        <v/>
      </c>
      <c r="BB33" s="586" t="n"/>
      <c r="BC33" s="2044">
        <f>BC34+BC38+BC42</f>
        <v/>
      </c>
      <c r="BD33" s="613" t="n"/>
      <c r="BE33" s="4811">
        <f>BE34+BE38+BE42</f>
        <v/>
      </c>
      <c r="BF33" s="613" t="n"/>
      <c r="BG33" s="4811">
        <f>BG34+BG38+BG42</f>
        <v/>
      </c>
      <c r="BH33" s="613" t="n"/>
      <c r="BI33" s="2044">
        <f>BI34+BI38+BI42</f>
        <v/>
      </c>
      <c r="BJ33" s="613" t="n"/>
      <c r="BK33" s="4811">
        <f>BK34+BK38+BK42</f>
        <v/>
      </c>
      <c r="BL33" s="613" t="n"/>
      <c r="BM33" s="4811">
        <f>BM34+BM38+BM42</f>
        <v/>
      </c>
      <c r="BN33" s="613" t="n"/>
      <c r="BO33" s="4813" t="n"/>
      <c r="BP33" s="585" t="n"/>
      <c r="BQ33" s="613" t="n"/>
      <c r="BR33" s="355" t="n"/>
    </row>
    <row r="34">
      <c r="A34" s="4763" t="inlineStr">
        <is>
          <t>1.1</t>
        </is>
      </c>
      <c r="B34" s="139" t="n"/>
      <c r="C34" s="4814" t="inlineStr">
        <is>
          <t>Модуль "Перспективные направления ландшафтной архитектуры и дизайна"</t>
        </is>
      </c>
      <c r="D34" s="123" t="n"/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61" t="n"/>
      <c r="W34" s="4815" t="n"/>
      <c r="X34" s="4816" t="n"/>
      <c r="Y34" s="4815" t="n"/>
      <c r="Z34" s="4816" t="n"/>
      <c r="AA34" s="4817">
        <f>SUM(AA35:AB37)</f>
        <v/>
      </c>
      <c r="AB34" s="4818" t="n"/>
      <c r="AC34" s="4037" t="n">
        <v>98</v>
      </c>
      <c r="AD34" s="124" t="n"/>
      <c r="AE34" s="4037">
        <f>SUM(AE35:AF37)</f>
        <v/>
      </c>
      <c r="AF34" s="124" t="n"/>
      <c r="AG34" s="4037">
        <f>SUM(AG35:AH37)</f>
        <v/>
      </c>
      <c r="AH34" s="124" t="n"/>
      <c r="AI34" s="4037">
        <f>SUM(AI35:AJ37)</f>
        <v/>
      </c>
      <c r="AJ34" s="124" t="n"/>
      <c r="AK34" s="4037">
        <f>SUM(AK35:AL37)</f>
        <v/>
      </c>
      <c r="AL34" s="124" t="n"/>
      <c r="AM34" s="4819">
        <f>SUM(AM35:AN37)</f>
        <v/>
      </c>
      <c r="AN34" s="161" t="n"/>
      <c r="AO34" s="4035">
        <f>SUM(AO35:AP37)</f>
        <v/>
      </c>
      <c r="AP34" s="139" t="n"/>
      <c r="AQ34" s="4820">
        <f>SUM(AQ35:AR37)</f>
        <v/>
      </c>
      <c r="AR34" s="4818" t="n"/>
      <c r="AS34" s="4037">
        <f>SUM(AS35:AT37)</f>
        <v/>
      </c>
      <c r="AT34" s="124" t="n"/>
      <c r="AU34" s="4037">
        <f>SUM(AU35:AV37)</f>
        <v/>
      </c>
      <c r="AV34" s="124" t="n"/>
      <c r="AW34" s="4037">
        <f>SUM(AW35:AX37)</f>
        <v/>
      </c>
      <c r="AX34" s="124" t="n"/>
      <c r="AY34" s="4037">
        <f>SUM(AY35:AZ37)</f>
        <v/>
      </c>
      <c r="AZ34" s="124" t="n"/>
      <c r="BA34" s="4819">
        <f>SUM(BA35:BB37)</f>
        <v/>
      </c>
      <c r="BB34" s="161" t="n"/>
      <c r="BC34" s="4765">
        <f>SUM(BC35:BD37)</f>
        <v/>
      </c>
      <c r="BD34" s="139" t="n"/>
      <c r="BE34" s="4035">
        <f>SUM(BE35:BF37)</f>
        <v/>
      </c>
      <c r="BF34" s="139" t="n"/>
      <c r="BG34" s="4035">
        <f>SUM(BG35:BH37)</f>
        <v/>
      </c>
      <c r="BH34" s="139" t="n"/>
      <c r="BI34" s="4821" t="n"/>
      <c r="BJ34" s="1998" t="n"/>
      <c r="BK34" s="4822" t="n"/>
      <c r="BL34" s="124" t="n"/>
      <c r="BM34" s="4037">
        <f>SUM(BM35:BN37)</f>
        <v/>
      </c>
      <c r="BN34" s="124" t="n"/>
      <c r="BO34" s="3102" t="n"/>
      <c r="BP34" s="206" t="n"/>
      <c r="BQ34" s="139" t="n"/>
      <c r="BR34" s="355" t="n"/>
    </row>
    <row r="35">
      <c r="A35" s="2303" t="inlineStr">
        <is>
          <t>1.1.1</t>
        </is>
      </c>
      <c r="B35" s="197" t="n"/>
      <c r="C35" s="4823" t="inlineStr">
        <is>
          <t>Комплексный подход в проектировании предметно-пространственной среды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75" t="n"/>
      <c r="W35" s="1385" t="n">
        <v>1</v>
      </c>
      <c r="X35" s="175" t="n"/>
      <c r="Y35" s="1385" t="n"/>
      <c r="Z35" s="175" t="n"/>
      <c r="AA35" s="856">
        <f>AQ35+AW35+BC35</f>
        <v/>
      </c>
      <c r="AB35" s="128" t="n"/>
      <c r="AC35" s="857" t="n">
        <v>50</v>
      </c>
      <c r="AD35" s="128" t="n"/>
      <c r="AE35" s="857">
        <f>SUM(AG35:AN35)</f>
        <v/>
      </c>
      <c r="AF35" s="128" t="n"/>
      <c r="AG35" s="857" t="n">
        <v>4</v>
      </c>
      <c r="AH35" s="128" t="n"/>
      <c r="AI35" s="857" t="n"/>
      <c r="AJ35" s="128" t="n"/>
      <c r="AK35" s="857" t="n">
        <v>8</v>
      </c>
      <c r="AL35" s="128" t="n"/>
      <c r="AM35" s="858" t="n"/>
      <c r="AN35" s="175" t="n"/>
      <c r="AO35" s="857" t="n">
        <v>2</v>
      </c>
      <c r="AP35" s="128" t="n"/>
      <c r="AQ35" s="1308">
        <f>AU35*36</f>
        <v/>
      </c>
      <c r="AR35" s="128" t="n"/>
      <c r="AS35" s="857">
        <f>$AE35-AO35</f>
        <v/>
      </c>
      <c r="AT35" s="128" t="n"/>
      <c r="AU35" s="857" t="n">
        <v>3</v>
      </c>
      <c r="AV35" s="128" t="n"/>
      <c r="AW35" s="857">
        <f>BA35*36</f>
        <v/>
      </c>
      <c r="AX35" s="128" t="n"/>
      <c r="AY35" s="857" t="n"/>
      <c r="AZ35" s="128" t="n"/>
      <c r="BA35" s="858" t="n"/>
      <c r="BB35" s="175" t="n"/>
      <c r="BC35" s="856">
        <f>BG35*36</f>
        <v/>
      </c>
      <c r="BD35" s="128" t="n"/>
      <c r="BE35" s="857" t="n"/>
      <c r="BF35" s="128" t="n"/>
      <c r="BG35" s="857" t="n"/>
      <c r="BH35" s="128" t="n"/>
      <c r="BI35" s="4824" t="n"/>
      <c r="BJ35" s="128" t="n"/>
      <c r="BK35" s="4825" t="n"/>
      <c r="BL35" s="128" t="n"/>
      <c r="BM35" s="4825" t="n"/>
      <c r="BN35" s="128" t="n"/>
      <c r="BO35" s="3397" t="inlineStr">
        <is>
          <t>УПК-1</t>
        </is>
      </c>
      <c r="BP35" s="191" t="n"/>
      <c r="BQ35" s="197" t="n"/>
      <c r="BR35" s="355" t="n"/>
    </row>
    <row r="36">
      <c r="A36" s="138" t="n"/>
      <c r="B36" s="139" t="n"/>
      <c r="C36" s="4823" t="inlineStr">
        <is>
          <t>Курсовая работа по учебной дисциплине "Комплексный подход в проектировании предметно-пространственной среды"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75" t="n"/>
      <c r="W36" s="1385" t="n"/>
      <c r="X36" s="175" t="n"/>
      <c r="Y36" s="1385" t="n"/>
      <c r="Z36" s="175" t="n"/>
      <c r="AA36" s="856">
        <f>AQ36+AW36+BC36</f>
        <v/>
      </c>
      <c r="AB36" s="128" t="n"/>
      <c r="AC36" s="857" t="n"/>
      <c r="AD36" s="128" t="n"/>
      <c r="AE36" s="857">
        <f>SUM(AG36:AN36)</f>
        <v/>
      </c>
      <c r="AF36" s="128" t="n"/>
      <c r="AG36" s="857" t="n"/>
      <c r="AH36" s="128" t="n"/>
      <c r="AI36" s="857" t="n"/>
      <c r="AJ36" s="128" t="n"/>
      <c r="AK36" s="857" t="n"/>
      <c r="AL36" s="128" t="n"/>
      <c r="AM36" s="858" t="n"/>
      <c r="AN36" s="175" t="n"/>
      <c r="AO36" s="857" t="n"/>
      <c r="AP36" s="128" t="n"/>
      <c r="AQ36" s="1308" t="n">
        <v>30</v>
      </c>
      <c r="AR36" s="128" t="n"/>
      <c r="AS36" s="857">
        <f>$AE36</f>
        <v/>
      </c>
      <c r="AT36" s="128" t="n"/>
      <c r="AU36" s="857" t="n">
        <v>1</v>
      </c>
      <c r="AV36" s="128" t="n"/>
      <c r="AW36" s="857">
        <f>BA36*36</f>
        <v/>
      </c>
      <c r="AX36" s="128" t="n"/>
      <c r="AY36" s="857">
        <f>$AE36</f>
        <v/>
      </c>
      <c r="AZ36" s="128" t="n"/>
      <c r="BA36" s="858" t="n"/>
      <c r="BB36" s="175" t="n"/>
      <c r="BC36" s="856">
        <f>BG36*36</f>
        <v/>
      </c>
      <c r="BD36" s="128" t="n"/>
      <c r="BE36" s="857">
        <f>$AE36</f>
        <v/>
      </c>
      <c r="BF36" s="128" t="n"/>
      <c r="BG36" s="857" t="n"/>
      <c r="BH36" s="128" t="n"/>
      <c r="BI36" s="4824" t="n"/>
      <c r="BJ36" s="128" t="n"/>
      <c r="BK36" s="4825" t="n"/>
      <c r="BL36" s="128" t="n"/>
      <c r="BM36" s="4825" t="n"/>
      <c r="BN36" s="128" t="n"/>
      <c r="BO36" s="206" t="n"/>
      <c r="BP36" s="206" t="n"/>
      <c r="BQ36" s="139" t="n"/>
      <c r="BR36" s="355" t="n"/>
    </row>
    <row r="37">
      <c r="A37" s="2303" t="inlineStr">
        <is>
          <t>1.1.2</t>
        </is>
      </c>
      <c r="B37" s="128" t="n"/>
      <c r="C37" s="4823" t="inlineStr">
        <is>
          <t>Современные элементы архитектурно-ландшафтного дизайна в благоустройстве территорий</t>
        </is>
      </c>
      <c r="D37" s="126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75" t="n"/>
      <c r="W37" s="867" t="n"/>
      <c r="X37" s="1316" t="n"/>
      <c r="Y37" s="1385" t="n">
        <v>2</v>
      </c>
      <c r="Z37" s="175" t="n"/>
      <c r="AA37" s="856">
        <f>AQ37+AW37+BC37</f>
        <v/>
      </c>
      <c r="AB37" s="128" t="n"/>
      <c r="AC37" s="857" t="n">
        <v>48</v>
      </c>
      <c r="AD37" s="128" t="n"/>
      <c r="AE37" s="857">
        <f>SUM(AG37:AN37)</f>
        <v/>
      </c>
      <c r="AF37" s="128" t="n"/>
      <c r="AG37" s="857" t="n">
        <v>4</v>
      </c>
      <c r="AH37" s="128" t="n"/>
      <c r="AI37" s="857" t="n"/>
      <c r="AJ37" s="128" t="n"/>
      <c r="AK37" s="857" t="n">
        <v>8</v>
      </c>
      <c r="AL37" s="128" t="n"/>
      <c r="AM37" s="858" t="n"/>
      <c r="AN37" s="175" t="n"/>
      <c r="AO37" s="857" t="n"/>
      <c r="AP37" s="128" t="n"/>
      <c r="AQ37" s="1308" t="n"/>
      <c r="AR37" s="128" t="n"/>
      <c r="AS37" s="857" t="n"/>
      <c r="AT37" s="128" t="n"/>
      <c r="AU37" s="857" t="n"/>
      <c r="AV37" s="128" t="n"/>
      <c r="AW37" s="1308">
        <f>BA37*36</f>
        <v/>
      </c>
      <c r="AX37" s="128" t="n"/>
      <c r="AY37" s="857">
        <f>$AE37</f>
        <v/>
      </c>
      <c r="AZ37" s="128" t="n"/>
      <c r="BA37" s="857" t="n">
        <v>3</v>
      </c>
      <c r="BB37" s="128" t="n"/>
      <c r="BC37" s="856">
        <f>BG37*36</f>
        <v/>
      </c>
      <c r="BD37" s="128" t="n"/>
      <c r="BE37" s="857" t="n"/>
      <c r="BF37" s="128" t="n"/>
      <c r="BG37" s="857" t="n"/>
      <c r="BH37" s="128" t="n"/>
      <c r="BI37" s="4824" t="n"/>
      <c r="BJ37" s="128" t="n"/>
      <c r="BK37" s="4825" t="n"/>
      <c r="BL37" s="128" t="n"/>
      <c r="BM37" s="4825" t="n"/>
      <c r="BN37" s="128" t="n"/>
      <c r="BO37" s="3397" t="inlineStr">
        <is>
          <t>УПК-2</t>
        </is>
      </c>
      <c r="BP37" s="126" t="n"/>
      <c r="BQ37" s="128" t="n"/>
      <c r="BR37" s="355" t="n"/>
    </row>
    <row r="38">
      <c r="A38" s="2302" t="inlineStr">
        <is>
          <t>1.2</t>
        </is>
      </c>
      <c r="B38" s="128" t="n"/>
      <c r="C38" s="4826" t="inlineStr">
        <is>
          <t>Модуль "Спецтехнологии и материаловедение в ландшафтном строительстве и благоустройстве территорий"</t>
        </is>
      </c>
      <c r="D38" s="126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75" t="n"/>
      <c r="W38" s="853" t="n"/>
      <c r="X38" s="1311" t="n"/>
      <c r="Y38" s="853" t="n"/>
      <c r="Z38" s="1311" t="n"/>
      <c r="AA38" s="1229">
        <f>SUM(AA39:AB41)</f>
        <v/>
      </c>
      <c r="AB38" s="128" t="n"/>
      <c r="AC38" s="1302" t="n">
        <v>156</v>
      </c>
      <c r="AD38" s="128" t="n"/>
      <c r="AE38" s="1302">
        <f>SUM(AE39:AF41)</f>
        <v/>
      </c>
      <c r="AF38" s="128" t="n"/>
      <c r="AG38" s="1302">
        <f>SUM(AG39:AH41)</f>
        <v/>
      </c>
      <c r="AH38" s="128" t="n"/>
      <c r="AI38" s="1302">
        <f>SUM(AI39:AJ41)</f>
        <v/>
      </c>
      <c r="AJ38" s="128" t="n"/>
      <c r="AK38" s="1302">
        <f>SUM(AK39:AL41)</f>
        <v/>
      </c>
      <c r="AL38" s="128" t="n"/>
      <c r="AM38" s="1309">
        <f>SUM(AM39:AN41)</f>
        <v/>
      </c>
      <c r="AN38" s="175" t="n"/>
      <c r="AO38" s="854">
        <f>SUM(AO39:AP41)</f>
        <v/>
      </c>
      <c r="AP38" s="128" t="n"/>
      <c r="AQ38" s="854">
        <f>SUM(AQ39:AR41)</f>
        <v/>
      </c>
      <c r="AR38" s="128" t="n"/>
      <c r="AS38" s="1302">
        <f>SUM(AS39:AT41)</f>
        <v/>
      </c>
      <c r="AT38" s="128" t="n"/>
      <c r="AU38" s="1302">
        <f>SUM(AU39:AV41)</f>
        <v/>
      </c>
      <c r="AV38" s="128" t="n"/>
      <c r="AW38" s="1302">
        <f>SUM(AW39:AX41)</f>
        <v/>
      </c>
      <c r="AX38" s="128" t="n"/>
      <c r="AY38" s="1302">
        <f>SUM(AY39:AZ41)</f>
        <v/>
      </c>
      <c r="AZ38" s="128" t="n"/>
      <c r="BA38" s="1309">
        <f>SUM(BA39:BB41)</f>
        <v/>
      </c>
      <c r="BB38" s="175" t="n"/>
      <c r="BC38" s="1229">
        <f>SUM(BC39:BD41)</f>
        <v/>
      </c>
      <c r="BD38" s="128" t="n"/>
      <c r="BE38" s="1302">
        <f>SUM(BE39:BF41)</f>
        <v/>
      </c>
      <c r="BF38" s="128" t="n"/>
      <c r="BG38" s="1302">
        <f>SUM(BG39:BH41)</f>
        <v/>
      </c>
      <c r="BH38" s="128" t="n"/>
      <c r="BI38" s="1229">
        <f>SUM(BI39:BJ41)</f>
        <v/>
      </c>
      <c r="BJ38" s="128" t="n"/>
      <c r="BK38" s="1302">
        <f>SUM(BK39:BL41)</f>
        <v/>
      </c>
      <c r="BL38" s="128" t="n"/>
      <c r="BM38" s="1302">
        <f>SUM(BM39:BN41)</f>
        <v/>
      </c>
      <c r="BN38" s="128" t="n"/>
      <c r="BO38" s="1310" t="n"/>
      <c r="BP38" s="126" t="n"/>
      <c r="BQ38" s="128" t="n"/>
      <c r="BR38" s="355" t="n"/>
    </row>
    <row r="39">
      <c r="A39" s="2303" t="inlineStr">
        <is>
          <t>1.2.1</t>
        </is>
      </c>
      <c r="B39" s="128" t="n"/>
      <c r="C39" s="4823" t="inlineStr">
        <is>
          <t>Инновационные технологии в ландшафтном строительстве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75" t="n"/>
      <c r="W39" s="1385" t="n">
        <v>1</v>
      </c>
      <c r="X39" s="175" t="n"/>
      <c r="Y39" s="1385" t="n"/>
      <c r="Z39" s="175" t="n"/>
      <c r="AA39" s="856">
        <f>AQ39+AW39+BC39</f>
        <v/>
      </c>
      <c r="AB39" s="128" t="n"/>
      <c r="AC39" s="857" t="n">
        <v>54</v>
      </c>
      <c r="AD39" s="128" t="n"/>
      <c r="AE39" s="857">
        <f>SUM(AG39:AN39)</f>
        <v/>
      </c>
      <c r="AF39" s="128" t="n"/>
      <c r="AG39" s="857" t="n">
        <v>6</v>
      </c>
      <c r="AH39" s="128" t="n"/>
      <c r="AI39" s="857" t="n"/>
      <c r="AJ39" s="128" t="n"/>
      <c r="AK39" s="857" t="n">
        <v>8</v>
      </c>
      <c r="AL39" s="128" t="n"/>
      <c r="AM39" s="858" t="n"/>
      <c r="AN39" s="175" t="n"/>
      <c r="AO39" s="857" t="n">
        <v>2</v>
      </c>
      <c r="AP39" s="128" t="n"/>
      <c r="AQ39" s="1308">
        <f>AU39*36</f>
        <v/>
      </c>
      <c r="AR39" s="128" t="n"/>
      <c r="AS39" s="857">
        <f>$AE39-AO39</f>
        <v/>
      </c>
      <c r="AT39" s="128" t="n"/>
      <c r="AU39" s="857" t="n">
        <v>3</v>
      </c>
      <c r="AV39" s="128" t="n"/>
      <c r="AW39" s="857">
        <f>BA39*36</f>
        <v/>
      </c>
      <c r="AX39" s="128" t="n"/>
      <c r="AY39" s="857" t="n"/>
      <c r="AZ39" s="128" t="n"/>
      <c r="BA39" s="858" t="n"/>
      <c r="BB39" s="175" t="n"/>
      <c r="BC39" s="856">
        <f>BG39*36</f>
        <v/>
      </c>
      <c r="BD39" s="128" t="n"/>
      <c r="BE39" s="857" t="n"/>
      <c r="BF39" s="128" t="n"/>
      <c r="BG39" s="857" t="n"/>
      <c r="BH39" s="128" t="n"/>
      <c r="BI39" s="4824" t="n"/>
      <c r="BJ39" s="128" t="n"/>
      <c r="BK39" s="4825" t="n"/>
      <c r="BL39" s="128" t="n"/>
      <c r="BM39" s="4825" t="n"/>
      <c r="BN39" s="128" t="n"/>
      <c r="BO39" s="3397" t="inlineStr">
        <is>
          <t>УК-5,УПК-3</t>
        </is>
      </c>
      <c r="BP39" s="126" t="n"/>
      <c r="BQ39" s="128" t="n"/>
      <c r="BR39" s="355" t="n"/>
    </row>
    <row r="40">
      <c r="A40" s="2303" t="inlineStr">
        <is>
          <t>1.2.2</t>
        </is>
      </c>
      <c r="B40" s="128" t="n"/>
      <c r="C40" s="4823" t="inlineStr">
        <is>
          <t>Информационные системы и технологии в ландшафтном проектировании и строительстве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75" t="n"/>
      <c r="W40" s="1385" t="n"/>
      <c r="X40" s="175" t="n"/>
      <c r="Y40" s="1385" t="n">
        <v>1</v>
      </c>
      <c r="Z40" s="175" t="n"/>
      <c r="AA40" s="856">
        <f>AQ40+AW40+BC40</f>
        <v/>
      </c>
      <c r="AB40" s="128" t="n"/>
      <c r="AC40" s="857" t="n">
        <v>54</v>
      </c>
      <c r="AD40" s="128" t="n"/>
      <c r="AE40" s="857">
        <f>SUM(AG40:AN40)</f>
        <v/>
      </c>
      <c r="AF40" s="128" t="n"/>
      <c r="AG40" s="857" t="n"/>
      <c r="AH40" s="128" t="n"/>
      <c r="AI40" s="857" t="n"/>
      <c r="AJ40" s="128" t="n"/>
      <c r="AK40" s="857" t="n">
        <v>14</v>
      </c>
      <c r="AL40" s="128" t="n"/>
      <c r="AM40" s="858" t="n"/>
      <c r="AN40" s="175" t="n"/>
      <c r="AO40" s="857" t="n">
        <v>2</v>
      </c>
      <c r="AP40" s="128" t="n"/>
      <c r="AQ40" s="1308">
        <f>AU40*36</f>
        <v/>
      </c>
      <c r="AR40" s="128" t="n"/>
      <c r="AS40" s="857">
        <f>$AE40-AO40</f>
        <v/>
      </c>
      <c r="AT40" s="128" t="n"/>
      <c r="AU40" s="857" t="n">
        <v>3</v>
      </c>
      <c r="AV40" s="128" t="n"/>
      <c r="AW40" s="857">
        <f>BA40*36</f>
        <v/>
      </c>
      <c r="AX40" s="128" t="n"/>
      <c r="AY40" s="857" t="n"/>
      <c r="AZ40" s="128" t="n"/>
      <c r="BA40" s="858" t="n"/>
      <c r="BB40" s="175" t="n"/>
      <c r="BC40" s="856">
        <f>BG40*36</f>
        <v/>
      </c>
      <c r="BD40" s="128" t="n"/>
      <c r="BE40" s="857" t="n"/>
      <c r="BF40" s="128" t="n"/>
      <c r="BG40" s="857" t="n"/>
      <c r="BH40" s="128" t="n"/>
      <c r="BI40" s="4824" t="n"/>
      <c r="BJ40" s="128" t="n"/>
      <c r="BK40" s="4825" t="n"/>
      <c r="BL40" s="128" t="n"/>
      <c r="BM40" s="4825" t="n"/>
      <c r="BN40" s="128" t="n"/>
      <c r="BO40" s="3397" t="inlineStr">
        <is>
          <t>УК-2,УПК-4</t>
        </is>
      </c>
      <c r="BP40" s="126" t="n"/>
      <c r="BQ40" s="128" t="n"/>
      <c r="BR40" s="355" t="n"/>
    </row>
    <row r="41">
      <c r="A41" s="2303" t="inlineStr">
        <is>
          <t>1.2.3</t>
        </is>
      </c>
      <c r="B41" s="128" t="n"/>
      <c r="C41" s="4823" t="inlineStr">
        <is>
          <t>Современные строительные материалы и конструкции в ландшафтной отрасли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75" t="n"/>
      <c r="W41" s="1385" t="n">
        <v>2</v>
      </c>
      <c r="X41" s="175" t="n"/>
      <c r="Y41" s="1385" t="n"/>
      <c r="Z41" s="175" t="n"/>
      <c r="AA41" s="856">
        <f>AQ41+AW41+BC41</f>
        <v/>
      </c>
      <c r="AB41" s="128" t="n"/>
      <c r="AC41" s="857" t="n">
        <v>48</v>
      </c>
      <c r="AD41" s="128" t="n"/>
      <c r="AE41" s="857">
        <f>SUM(AG41:AN41)</f>
        <v/>
      </c>
      <c r="AF41" s="128" t="n"/>
      <c r="AG41" s="857" t="n">
        <v>4</v>
      </c>
      <c r="AH41" s="128" t="n"/>
      <c r="AI41" s="857" t="n"/>
      <c r="AJ41" s="128" t="n"/>
      <c r="AK41" s="857" t="n">
        <v>8</v>
      </c>
      <c r="AL41" s="128" t="n"/>
      <c r="AM41" s="858" t="n"/>
      <c r="AN41" s="175" t="n"/>
      <c r="AO41" s="4824" t="n"/>
      <c r="AP41" s="128" t="n"/>
      <c r="AQ41" s="1308">
        <f>AU41*36</f>
        <v/>
      </c>
      <c r="AR41" s="128" t="n"/>
      <c r="AS41" s="857" t="n"/>
      <c r="AT41" s="128" t="n"/>
      <c r="AU41" s="857" t="n"/>
      <c r="AV41" s="128" t="n"/>
      <c r="AW41" s="857">
        <f>BA41*36</f>
        <v/>
      </c>
      <c r="AX41" s="128" t="n"/>
      <c r="AY41" s="857">
        <f>$AE41</f>
        <v/>
      </c>
      <c r="AZ41" s="128" t="n"/>
      <c r="BA41" s="858" t="n">
        <v>3</v>
      </c>
      <c r="BB41" s="175" t="n"/>
      <c r="BC41" s="856" t="n"/>
      <c r="BD41" s="128" t="n"/>
      <c r="BE41" s="857" t="n"/>
      <c r="BF41" s="128" t="n"/>
      <c r="BG41" s="858" t="n"/>
      <c r="BH41" s="175" t="n"/>
      <c r="BI41" s="4824" t="n"/>
      <c r="BJ41" s="128" t="n"/>
      <c r="BK41" s="4825" t="n"/>
      <c r="BL41" s="128" t="n"/>
      <c r="BM41" s="4825" t="n"/>
      <c r="BN41" s="128" t="n"/>
      <c r="BO41" s="3397" t="inlineStr">
        <is>
          <t>УПК-5</t>
        </is>
      </c>
      <c r="BP41" s="126" t="n"/>
      <c r="BQ41" s="128" t="n"/>
      <c r="BR41" s="355" t="n"/>
    </row>
    <row r="42">
      <c r="A42" s="4767" t="inlineStr">
        <is>
          <t>1.3</t>
        </is>
      </c>
      <c r="B42" s="197" t="n"/>
      <c r="C42" s="4827" t="inlineStr">
        <is>
          <t>Научно-исследовательская работа</t>
        </is>
      </c>
      <c r="D42" s="194" t="n"/>
      <c r="E42" s="194" t="n"/>
      <c r="F42" s="194" t="n"/>
      <c r="G42" s="194" t="n"/>
      <c r="H42" s="194" t="n"/>
      <c r="I42" s="194" t="n"/>
      <c r="J42" s="194" t="n"/>
      <c r="K42" s="194" t="n"/>
      <c r="L42" s="194" t="n"/>
      <c r="M42" s="194" t="n"/>
      <c r="N42" s="194" t="n"/>
      <c r="O42" s="194" t="n"/>
      <c r="P42" s="194" t="n"/>
      <c r="Q42" s="194" t="n"/>
      <c r="R42" s="194" t="n"/>
      <c r="S42" s="194" t="n"/>
      <c r="T42" s="194" t="n"/>
      <c r="U42" s="194" t="n"/>
      <c r="V42" s="1971" t="n"/>
      <c r="W42" s="4828" t="n"/>
      <c r="X42" s="4829" t="n"/>
      <c r="Y42" s="4830" t="inlineStr">
        <is>
          <t>1,2,3,4</t>
        </is>
      </c>
      <c r="Z42" s="203" t="n"/>
      <c r="AA42" s="2089">
        <f>AQ42+AW42+BC42+BI42</f>
        <v/>
      </c>
      <c r="AB42" s="240" t="n"/>
      <c r="AC42" s="2090" t="n"/>
      <c r="AD42" s="240" t="n"/>
      <c r="AE42" s="2090">
        <f>SUM(AG42:AN42)</f>
        <v/>
      </c>
      <c r="AF42" s="240" t="n"/>
      <c r="AG42" s="2090" t="n"/>
      <c r="AH42" s="240" t="n"/>
      <c r="AI42" s="2090" t="n"/>
      <c r="AJ42" s="240" t="n"/>
      <c r="AK42" s="2090" t="n"/>
      <c r="AL42" s="240" t="n"/>
      <c r="AM42" s="4831" t="n"/>
      <c r="AN42" s="1971" t="n"/>
      <c r="AO42" s="4832" t="n"/>
      <c r="AP42" s="240" t="n"/>
      <c r="AQ42" s="875">
        <f>AU42*36</f>
        <v/>
      </c>
      <c r="AR42" s="144" t="n"/>
      <c r="AS42" s="2090">
        <f>$AE42</f>
        <v/>
      </c>
      <c r="AT42" s="240" t="n"/>
      <c r="AU42" s="2090" t="n">
        <v>2</v>
      </c>
      <c r="AV42" s="240" t="n"/>
      <c r="AW42" s="2090">
        <f>BA42*36</f>
        <v/>
      </c>
      <c r="AX42" s="240" t="n"/>
      <c r="AY42" s="2090" t="n"/>
      <c r="AZ42" s="240" t="n"/>
      <c r="BA42" s="4831" t="n">
        <v>2</v>
      </c>
      <c r="BB42" s="1971" t="n"/>
      <c r="BC42" s="815">
        <f>BG42*36</f>
        <v/>
      </c>
      <c r="BD42" s="197" t="n"/>
      <c r="BE42" s="816" t="n"/>
      <c r="BF42" s="197" t="n"/>
      <c r="BG42" s="816" t="n">
        <v>2</v>
      </c>
      <c r="BH42" s="197" t="n"/>
      <c r="BI42" s="815">
        <f>BM42*36</f>
        <v/>
      </c>
      <c r="BJ42" s="197" t="n"/>
      <c r="BK42" s="816" t="n"/>
      <c r="BL42" s="197" t="n"/>
      <c r="BM42" s="816" t="n">
        <v>3</v>
      </c>
      <c r="BN42" s="197" t="n"/>
      <c r="BO42" s="1236" t="inlineStr">
        <is>
          <t>УК-1,4-6</t>
        </is>
      </c>
      <c r="BP42" s="191" t="n"/>
      <c r="BQ42" s="197" t="n"/>
      <c r="BR42" s="355" t="n"/>
    </row>
    <row r="43">
      <c r="A43" s="2044" t="n">
        <v>2</v>
      </c>
      <c r="B43" s="613" t="n"/>
      <c r="C43" s="4808" t="inlineStr">
        <is>
          <t>Компонент учреждения образования</t>
        </is>
      </c>
      <c r="D43" s="585" t="n"/>
      <c r="E43" s="585" t="n"/>
      <c r="F43" s="585" t="n"/>
      <c r="G43" s="585" t="n"/>
      <c r="H43" s="585" t="n"/>
      <c r="I43" s="585" t="n"/>
      <c r="J43" s="585" t="n"/>
      <c r="K43" s="585" t="n"/>
      <c r="L43" s="585" t="n"/>
      <c r="M43" s="585" t="n"/>
      <c r="N43" s="585" t="n"/>
      <c r="O43" s="585" t="n"/>
      <c r="P43" s="585" t="n"/>
      <c r="Q43" s="585" t="n"/>
      <c r="R43" s="585" t="n"/>
      <c r="S43" s="585" t="n"/>
      <c r="T43" s="585" t="n"/>
      <c r="U43" s="585" t="n"/>
      <c r="V43" s="586" t="n"/>
      <c r="W43" s="2052" t="n"/>
      <c r="X43" s="586" t="n"/>
      <c r="Y43" s="2052" t="n"/>
      <c r="Z43" s="586" t="n"/>
      <c r="AA43" s="2044">
        <f>AA44+AA45+AA49+AA55+AA59</f>
        <v/>
      </c>
      <c r="AB43" s="613" t="n"/>
      <c r="AC43" s="4811" t="n">
        <v>720</v>
      </c>
      <c r="AD43" s="613" t="n"/>
      <c r="AE43" s="4811">
        <f>AE44+AE45+AE49+AE55+AE59</f>
        <v/>
      </c>
      <c r="AF43" s="613" t="n"/>
      <c r="AG43" s="4811">
        <f>AG44+AG45+AG49+AG55+AG59</f>
        <v/>
      </c>
      <c r="AH43" s="613" t="n"/>
      <c r="AI43" s="4811">
        <f>AI44+AI45+AI49+AI55+AI59</f>
        <v/>
      </c>
      <c r="AJ43" s="613" t="n"/>
      <c r="AK43" s="4811">
        <f>AK44+AK45+AK49+AK55+AK59</f>
        <v/>
      </c>
      <c r="AL43" s="613" t="n"/>
      <c r="AM43" s="4812">
        <f>AM44+AM45+AM49+AM55+AM59</f>
        <v/>
      </c>
      <c r="AN43" s="586" t="n"/>
      <c r="AO43" s="4813">
        <f>AO44+AO45+AO49+AO55+AO59</f>
        <v/>
      </c>
      <c r="AP43" s="613" t="n"/>
      <c r="AQ43" s="4813">
        <f>AQ44+AQ45+AQ49+AQ55+AQ59</f>
        <v/>
      </c>
      <c r="AR43" s="613" t="n"/>
      <c r="AS43" s="4811">
        <f>AS44+AS45+AS49+AS55+AS59</f>
        <v/>
      </c>
      <c r="AT43" s="613" t="n"/>
      <c r="AU43" s="4811">
        <f>AU44+AU45+AU49+AU55+AU59</f>
        <v/>
      </c>
      <c r="AV43" s="613" t="n"/>
      <c r="AW43" s="4811">
        <f>AW44+AW45+AW49+AW55+AW59</f>
        <v/>
      </c>
      <c r="AX43" s="613" t="n"/>
      <c r="AY43" s="4811">
        <f>AY44+AY45+AY49+AY55+AY59</f>
        <v/>
      </c>
      <c r="AZ43" s="613" t="n"/>
      <c r="BA43" s="4812">
        <f>BA44+BA45+BA49+BA55+BA59</f>
        <v/>
      </c>
      <c r="BB43" s="586" t="n"/>
      <c r="BC43" s="2044">
        <f>BC44+BC45+BC49+BC55+BC59</f>
        <v/>
      </c>
      <c r="BD43" s="613" t="n"/>
      <c r="BE43" s="4811">
        <f>BE44+BE45+BE49+BE55+BE59</f>
        <v/>
      </c>
      <c r="BF43" s="613" t="n"/>
      <c r="BG43" s="4811">
        <f>BG44+BG45+BG49+BG55+BG59</f>
        <v/>
      </c>
      <c r="BH43" s="613" t="n"/>
      <c r="BI43" s="2044">
        <f>BI44+BI45+BI49+BI55+BI59</f>
        <v/>
      </c>
      <c r="BJ43" s="613" t="n"/>
      <c r="BK43" s="4811">
        <f>BK44+BK45+BK49+BK55+BK59</f>
        <v/>
      </c>
      <c r="BL43" s="613" t="n"/>
      <c r="BM43" s="4811">
        <f>BM44+BM45+BM49+BM55+BM59</f>
        <v/>
      </c>
      <c r="BN43" s="613" t="n"/>
      <c r="BO43" s="4833" t="n"/>
      <c r="BP43" s="585" t="n"/>
      <c r="BQ43" s="613" t="n"/>
      <c r="BR43" s="355" t="n"/>
    </row>
    <row r="44">
      <c r="A44" s="4763" t="inlineStr">
        <is>
          <t>2.1</t>
        </is>
      </c>
      <c r="B44" s="139" t="n"/>
      <c r="C44" s="4814" t="inlineStr">
        <is>
          <t>Иностранный язык для делового и профессионального общения</t>
        </is>
      </c>
      <c r="D44" s="123" t="n"/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61" t="n"/>
      <c r="W44" s="4834" t="n"/>
      <c r="X44" s="4835" t="n"/>
      <c r="Y44" s="4834" t="n">
        <v>1</v>
      </c>
      <c r="Z44" s="4835" t="n"/>
      <c r="AA44" s="4817">
        <f>AQ44+AW44+BC44</f>
        <v/>
      </c>
      <c r="AB44" s="4818" t="n"/>
      <c r="AC44" s="4037" t="n">
        <v>52</v>
      </c>
      <c r="AD44" s="124" t="n"/>
      <c r="AE44" s="4037">
        <f>SUM(AG44:AN44)</f>
        <v/>
      </c>
      <c r="AF44" s="124" t="n"/>
      <c r="AG44" s="4037" t="n"/>
      <c r="AH44" s="124" t="n"/>
      <c r="AI44" s="4037" t="n"/>
      <c r="AJ44" s="124" t="n"/>
      <c r="AK44" s="4037" t="n">
        <v>16</v>
      </c>
      <c r="AL44" s="124" t="n"/>
      <c r="AM44" s="4819" t="n"/>
      <c r="AN44" s="161" t="n"/>
      <c r="AO44" s="4836" t="n"/>
      <c r="AP44" s="139" t="n"/>
      <c r="AQ44" s="4820">
        <f>AU44*36</f>
        <v/>
      </c>
      <c r="AR44" s="4818" t="n"/>
      <c r="AS44" s="4037">
        <f>AE44</f>
        <v/>
      </c>
      <c r="AT44" s="124" t="n"/>
      <c r="AU44" s="4037" t="n">
        <v>3</v>
      </c>
      <c r="AV44" s="124" t="n"/>
      <c r="AW44" s="2447">
        <f>BA44*36</f>
        <v/>
      </c>
      <c r="AX44" s="124" t="n"/>
      <c r="AY44" s="2447" t="n"/>
      <c r="AZ44" s="124" t="n"/>
      <c r="BA44" s="4837" t="n"/>
      <c r="BB44" s="161" t="n"/>
      <c r="BC44" s="2768">
        <f>BG44*36</f>
        <v/>
      </c>
      <c r="BD44" s="139" t="n"/>
      <c r="BE44" s="1519" t="n"/>
      <c r="BF44" s="139" t="n"/>
      <c r="BG44" s="1519" t="n"/>
      <c r="BH44" s="139" t="n"/>
      <c r="BI44" s="4838" t="n"/>
      <c r="BJ44" s="124" t="n"/>
      <c r="BK44" s="4822" t="n"/>
      <c r="BL44" s="124" t="n"/>
      <c r="BM44" s="4822" t="n"/>
      <c r="BN44" s="124" t="n"/>
      <c r="BO44" s="4769" t="inlineStr">
        <is>
          <t>УК-3</t>
        </is>
      </c>
      <c r="BP44" s="206" t="n"/>
      <c r="BQ44" s="139" t="n"/>
      <c r="BR44" s="355" t="n"/>
    </row>
    <row r="45">
      <c r="A45" s="2302" t="inlineStr">
        <is>
          <t>2.2</t>
        </is>
      </c>
      <c r="B45" s="128" t="n"/>
      <c r="C45" s="4826" t="inlineStr">
        <is>
          <t>Модуль "Законодательство и управление"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75" t="n"/>
      <c r="W45" s="1230" t="n"/>
      <c r="X45" s="175" t="n"/>
      <c r="Y45" s="1230" t="n"/>
      <c r="Z45" s="175" t="n"/>
      <c r="AA45" s="1229">
        <f>SUM(AA46:AB48)</f>
        <v/>
      </c>
      <c r="AB45" s="128" t="n"/>
      <c r="AC45" s="1302" t="n">
        <v>132</v>
      </c>
      <c r="AD45" s="128" t="n"/>
      <c r="AE45" s="1302">
        <f>SUM(AE46:AF48)</f>
        <v/>
      </c>
      <c r="AF45" s="128" t="n"/>
      <c r="AG45" s="1302">
        <f>SUM(AG46:AH48)</f>
        <v/>
      </c>
      <c r="AH45" s="128" t="n"/>
      <c r="AI45" s="1302">
        <f>SUM(AI46:AJ48)</f>
        <v/>
      </c>
      <c r="AJ45" s="128" t="n"/>
      <c r="AK45" s="1302">
        <f>SUM(AK46:AL48)</f>
        <v/>
      </c>
      <c r="AL45" s="128" t="n"/>
      <c r="AM45" s="1309">
        <f>SUM(AM46:AN48)</f>
        <v/>
      </c>
      <c r="AN45" s="175" t="n"/>
      <c r="AO45" s="854">
        <f>SUM(AO46:AP48)</f>
        <v/>
      </c>
      <c r="AP45" s="128" t="n"/>
      <c r="AQ45" s="854">
        <f>SUM(AQ46:AR48)</f>
        <v/>
      </c>
      <c r="AR45" s="128" t="n"/>
      <c r="AS45" s="1302">
        <f>SUM(AS46:AT48)</f>
        <v/>
      </c>
      <c r="AT45" s="128" t="n"/>
      <c r="AU45" s="1302">
        <f>SUM(AU46:AV48)</f>
        <v/>
      </c>
      <c r="AV45" s="128" t="n"/>
      <c r="AW45" s="1302">
        <f>SUM(AW46:AX48)</f>
        <v/>
      </c>
      <c r="AX45" s="128" t="n"/>
      <c r="AY45" s="1302">
        <f>SUM(AY46:AZ48)</f>
        <v/>
      </c>
      <c r="AZ45" s="128" t="n"/>
      <c r="BA45" s="1309">
        <f>SUM(BA46:BB48)</f>
        <v/>
      </c>
      <c r="BB45" s="175" t="n"/>
      <c r="BC45" s="1229">
        <f>SUM(BC46:BD48)</f>
        <v/>
      </c>
      <c r="BD45" s="128" t="n"/>
      <c r="BE45" s="1302">
        <f>SUM(BE46:BF48)</f>
        <v/>
      </c>
      <c r="BF45" s="128" t="n"/>
      <c r="BG45" s="1302">
        <f>SUM(BG46:BH48)</f>
        <v/>
      </c>
      <c r="BH45" s="128" t="n"/>
      <c r="BI45" s="1229">
        <f>SUM(BI46:BJ48)</f>
        <v/>
      </c>
      <c r="BJ45" s="128" t="n"/>
      <c r="BK45" s="1302">
        <f>SUM(BK46:BL48)</f>
        <v/>
      </c>
      <c r="BL45" s="128" t="n"/>
      <c r="BM45" s="1302">
        <f>SUM(BM46:BN48)</f>
        <v/>
      </c>
      <c r="BN45" s="128" t="n"/>
      <c r="BO45" s="1310" t="n"/>
      <c r="BP45" s="126" t="n"/>
      <c r="BQ45" s="128" t="n"/>
      <c r="BR45" s="355" t="n"/>
    </row>
    <row r="46">
      <c r="A46" s="2303" t="inlineStr">
        <is>
          <t>2.2.1</t>
        </is>
      </c>
      <c r="B46" s="128" t="n"/>
      <c r="C46" s="4823" t="inlineStr">
        <is>
          <t>Законодательное обеспечение хозяйственной деятельности в ландшафтной отрасли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75" t="n"/>
      <c r="W46" s="1385" t="n"/>
      <c r="X46" s="175" t="n"/>
      <c r="Y46" s="1385" t="n">
        <v>2</v>
      </c>
      <c r="Z46" s="175" t="n"/>
      <c r="AA46" s="856">
        <f>AQ46+AW46+BC46</f>
        <v/>
      </c>
      <c r="AB46" s="128" t="n"/>
      <c r="AC46" s="857" t="n">
        <v>36</v>
      </c>
      <c r="AD46" s="128" t="n"/>
      <c r="AE46" s="857">
        <f>SUM(AG46:AN46)</f>
        <v/>
      </c>
      <c r="AF46" s="128" t="n"/>
      <c r="AG46" s="857" t="n">
        <v>6</v>
      </c>
      <c r="AH46" s="128" t="n"/>
      <c r="AI46" s="857" t="n"/>
      <c r="AJ46" s="128" t="n"/>
      <c r="AK46" s="857" t="n">
        <v>4</v>
      </c>
      <c r="AL46" s="128" t="n"/>
      <c r="AM46" s="858" t="n"/>
      <c r="AN46" s="175" t="n"/>
      <c r="AO46" s="857" t="n"/>
      <c r="AP46" s="128" t="n"/>
      <c r="AQ46" s="1308" t="n"/>
      <c r="AR46" s="128" t="n"/>
      <c r="AS46" s="857" t="n"/>
      <c r="AT46" s="128" t="n"/>
      <c r="AU46" s="857" t="n"/>
      <c r="AV46" s="128" t="n"/>
      <c r="AW46" s="1308">
        <f>BA46*36</f>
        <v/>
      </c>
      <c r="AX46" s="128" t="n"/>
      <c r="AY46" s="857">
        <f>$AE46</f>
        <v/>
      </c>
      <c r="AZ46" s="128" t="n"/>
      <c r="BA46" s="857" t="n">
        <v>3</v>
      </c>
      <c r="BB46" s="128" t="n"/>
      <c r="BC46" s="856">
        <f>BG46*36</f>
        <v/>
      </c>
      <c r="BD46" s="128" t="n"/>
      <c r="BE46" s="857" t="n"/>
      <c r="BF46" s="128" t="n"/>
      <c r="BG46" s="857" t="n"/>
      <c r="BH46" s="128" t="n"/>
      <c r="BI46" s="4824" t="n"/>
      <c r="BJ46" s="128" t="n"/>
      <c r="BK46" s="4825" t="n"/>
      <c r="BL46" s="128" t="n"/>
      <c r="BM46" s="4825" t="n"/>
      <c r="BN46" s="128" t="n"/>
      <c r="BO46" s="3397" t="inlineStr">
        <is>
          <t>УК-4, СК-1</t>
        </is>
      </c>
      <c r="BP46" s="126" t="n"/>
      <c r="BQ46" s="128" t="n"/>
      <c r="BR46" s="355" t="n"/>
    </row>
    <row r="47">
      <c r="A47" s="2303" t="inlineStr">
        <is>
          <t>2.2.2</t>
        </is>
      </c>
      <c r="B47" s="128" t="n"/>
      <c r="C47" s="4823" t="inlineStr">
        <is>
          <t>Экономика и управление природоохранной деятельностью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75" t="n"/>
      <c r="W47" s="1385" t="n">
        <v>1</v>
      </c>
      <c r="X47" s="175" t="n"/>
      <c r="Y47" s="1385" t="n"/>
      <c r="Z47" s="175" t="n"/>
      <c r="AA47" s="856">
        <f>AQ47+AW47+BC47</f>
        <v/>
      </c>
      <c r="AB47" s="128" t="n"/>
      <c r="AC47" s="857" t="n">
        <v>54</v>
      </c>
      <c r="AD47" s="128" t="n"/>
      <c r="AE47" s="857">
        <f>SUM(AG47:AN47)</f>
        <v/>
      </c>
      <c r="AF47" s="128" t="n"/>
      <c r="AG47" s="857" t="n">
        <v>10</v>
      </c>
      <c r="AH47" s="128" t="n"/>
      <c r="AI47" s="857" t="n"/>
      <c r="AJ47" s="128" t="n"/>
      <c r="AK47" s="857" t="n">
        <v>4</v>
      </c>
      <c r="AL47" s="128" t="n"/>
      <c r="AM47" s="858" t="n"/>
      <c r="AN47" s="175" t="n"/>
      <c r="AO47" s="857" t="n">
        <v>2</v>
      </c>
      <c r="AP47" s="128" t="n"/>
      <c r="AQ47" s="1308">
        <f>AU47*36</f>
        <v/>
      </c>
      <c r="AR47" s="128" t="n"/>
      <c r="AS47" s="857">
        <f>$AE47-AO47</f>
        <v/>
      </c>
      <c r="AT47" s="128" t="n"/>
      <c r="AU47" s="857" t="n">
        <v>3</v>
      </c>
      <c r="AV47" s="128" t="n"/>
      <c r="AW47" s="1308" t="n"/>
      <c r="AX47" s="128" t="n"/>
      <c r="AY47" s="857" t="n"/>
      <c r="AZ47" s="128" t="n"/>
      <c r="BA47" s="857" t="n"/>
      <c r="BB47" s="128" t="n"/>
      <c r="BC47" s="856">
        <f>BG47*36</f>
        <v/>
      </c>
      <c r="BD47" s="128" t="n"/>
      <c r="BE47" s="857" t="n"/>
      <c r="BF47" s="128" t="n"/>
      <c r="BG47" s="857" t="n"/>
      <c r="BH47" s="128" t="n"/>
      <c r="BI47" s="4824" t="n"/>
      <c r="BJ47" s="128" t="n"/>
      <c r="BK47" s="4825" t="n"/>
      <c r="BL47" s="128" t="n"/>
      <c r="BM47" s="4825" t="n"/>
      <c r="BN47" s="128" t="n"/>
      <c r="BO47" s="3397" t="inlineStr">
        <is>
          <t>СК-2</t>
        </is>
      </c>
      <c r="BP47" s="126" t="n"/>
      <c r="BQ47" s="128" t="n"/>
      <c r="BR47" s="355" t="n"/>
    </row>
    <row r="48">
      <c r="A48" s="2303" t="inlineStr">
        <is>
          <t>2.2.3</t>
        </is>
      </c>
      <c r="B48" s="128" t="n"/>
      <c r="C48" s="4823" t="inlineStr">
        <is>
          <t>Менеджмент в ландшафтной индустрии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75" t="n"/>
      <c r="W48" s="1385" t="n"/>
      <c r="X48" s="175" t="n"/>
      <c r="Y48" s="1385" t="n">
        <v>4</v>
      </c>
      <c r="Z48" s="175" t="n"/>
      <c r="AA48" s="856" t="n">
        <v>108</v>
      </c>
      <c r="AB48" s="128" t="n"/>
      <c r="AC48" s="857" t="n">
        <v>42</v>
      </c>
      <c r="AD48" s="128" t="n"/>
      <c r="AE48" s="857">
        <f>SUM(AG48:AN48)</f>
        <v/>
      </c>
      <c r="AF48" s="128" t="n"/>
      <c r="AG48" s="857" t="n">
        <v>6</v>
      </c>
      <c r="AH48" s="128" t="n"/>
      <c r="AI48" s="857" t="n"/>
      <c r="AJ48" s="128" t="n"/>
      <c r="AK48" s="857" t="n">
        <v>6</v>
      </c>
      <c r="AL48" s="128" t="n"/>
      <c r="AM48" s="858" t="n"/>
      <c r="AN48" s="175" t="n"/>
      <c r="AO48" s="4824" t="n"/>
      <c r="AP48" s="128" t="n"/>
      <c r="AQ48" s="1308">
        <f>AU48*36</f>
        <v/>
      </c>
      <c r="AR48" s="128" t="n"/>
      <c r="AS48" s="857" t="n"/>
      <c r="AT48" s="128" t="n"/>
      <c r="AU48" s="857" t="n"/>
      <c r="AV48" s="128" t="n"/>
      <c r="AW48" s="857">
        <f>BA48*36</f>
        <v/>
      </c>
      <c r="AX48" s="128" t="n"/>
      <c r="AY48" s="857" t="n"/>
      <c r="AZ48" s="128" t="n"/>
      <c r="BA48" s="858" t="n"/>
      <c r="BB48" s="175" t="n"/>
      <c r="BC48" s="856" t="n"/>
      <c r="BD48" s="128" t="n"/>
      <c r="BE48" s="857" t="n"/>
      <c r="BF48" s="128" t="n"/>
      <c r="BG48" s="857" t="n"/>
      <c r="BH48" s="128" t="n"/>
      <c r="BI48" s="856">
        <f>BM48*36</f>
        <v/>
      </c>
      <c r="BJ48" s="128" t="n"/>
      <c r="BK48" s="857">
        <f>$AE48</f>
        <v/>
      </c>
      <c r="BL48" s="128" t="n"/>
      <c r="BM48" s="857" t="n">
        <v>3</v>
      </c>
      <c r="BN48" s="128" t="n"/>
      <c r="BO48" s="3397" t="inlineStr">
        <is>
          <t>УК-6, СК-3</t>
        </is>
      </c>
      <c r="BP48" s="126" t="n"/>
      <c r="BQ48" s="128" t="n"/>
      <c r="BR48" s="355" t="n"/>
    </row>
    <row r="49">
      <c r="A49" s="2302" t="inlineStr">
        <is>
          <t>2.3</t>
        </is>
      </c>
      <c r="B49" s="128" t="n"/>
      <c r="C49" s="4826" t="inlineStr">
        <is>
          <t>Модуль "Современные методы и средства в ландшафтном проектировании"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75" t="n"/>
      <c r="W49" s="853" t="n"/>
      <c r="X49" s="1311" t="n"/>
      <c r="Y49" s="853" t="n"/>
      <c r="Z49" s="1311" t="n"/>
      <c r="AA49" s="1229">
        <f>SUM(AA50:AB54)</f>
        <v/>
      </c>
      <c r="AB49" s="128" t="n"/>
      <c r="AC49" s="1302" t="n">
        <v>206</v>
      </c>
      <c r="AD49" s="128" t="n"/>
      <c r="AE49" s="1302">
        <f>SUM(AE50:AF54)</f>
        <v/>
      </c>
      <c r="AF49" s="128" t="n"/>
      <c r="AG49" s="1302">
        <f>SUM(AG50:AH54)</f>
        <v/>
      </c>
      <c r="AH49" s="128" t="n"/>
      <c r="AI49" s="850">
        <f>SUM(AI50:AJ54)</f>
        <v/>
      </c>
      <c r="AJ49" s="854" t="n"/>
      <c r="AK49" s="1302">
        <f>SUM(AK50:AL54)</f>
        <v/>
      </c>
      <c r="AL49" s="128" t="n"/>
      <c r="AM49" s="850">
        <f>SUM(AM50:AN54)</f>
        <v/>
      </c>
      <c r="AN49" s="1311" t="n"/>
      <c r="AO49" s="4824" t="n"/>
      <c r="AP49" s="128" t="n"/>
      <c r="AQ49" s="854">
        <f>SUM(AQ50:AR54)</f>
        <v/>
      </c>
      <c r="AR49" s="128" t="n"/>
      <c r="AS49" s="1302">
        <f>SUM(AS50:AT54)</f>
        <v/>
      </c>
      <c r="AT49" s="128" t="n"/>
      <c r="AU49" s="1302">
        <f>SUM(AU50:AV54)</f>
        <v/>
      </c>
      <c r="AV49" s="128" t="n"/>
      <c r="AW49" s="1302">
        <f>SUM(AW50:AX54)</f>
        <v/>
      </c>
      <c r="AX49" s="128" t="n"/>
      <c r="AY49" s="1302">
        <f>SUM(AY50:AZ54)</f>
        <v/>
      </c>
      <c r="AZ49" s="128" t="n"/>
      <c r="BA49" s="1309">
        <f>SUM(BA50:BB54)</f>
        <v/>
      </c>
      <c r="BB49" s="175" t="n"/>
      <c r="BC49" s="1229">
        <f>SUM(BC50:BD54)</f>
        <v/>
      </c>
      <c r="BD49" s="128" t="n"/>
      <c r="BE49" s="1302">
        <f>SUM(BE50:BF54)</f>
        <v/>
      </c>
      <c r="BF49" s="128" t="n"/>
      <c r="BG49" s="1302">
        <f>SUM(BG50:BH54)</f>
        <v/>
      </c>
      <c r="BH49" s="128" t="n"/>
      <c r="BI49" s="1229">
        <f>SUM(BI50:BJ54)</f>
        <v/>
      </c>
      <c r="BJ49" s="128" t="n"/>
      <c r="BK49" s="1302">
        <f>SUM(BK50:BL54)</f>
        <v/>
      </c>
      <c r="BL49" s="128" t="n"/>
      <c r="BM49" s="1302">
        <f>SUM(BM50:BN54)</f>
        <v/>
      </c>
      <c r="BN49" s="128" t="n"/>
      <c r="BO49" s="1310" t="n"/>
      <c r="BP49" s="126" t="n"/>
      <c r="BQ49" s="128" t="n"/>
      <c r="BR49" s="355" t="n"/>
    </row>
    <row r="50">
      <c r="A50" s="2303" t="inlineStr">
        <is>
          <t>2.3.1</t>
        </is>
      </c>
      <c r="B50" s="128" t="n"/>
      <c r="C50" s="4823" t="inlineStr">
        <is>
          <t>Методы исследований в ландшафтном проектировании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75" t="n"/>
      <c r="W50" s="867" t="n"/>
      <c r="X50" s="1316" t="n"/>
      <c r="Y50" s="1385" t="n">
        <v>1</v>
      </c>
      <c r="Z50" s="175" t="n"/>
      <c r="AA50" s="856">
        <f>AQ50+AW50+BC50</f>
        <v/>
      </c>
      <c r="AB50" s="128" t="n"/>
      <c r="AC50" s="857" t="n">
        <v>54</v>
      </c>
      <c r="AD50" s="128" t="n"/>
      <c r="AE50" s="857">
        <f>SUM(AG50:AN50)</f>
        <v/>
      </c>
      <c r="AF50" s="128" t="n"/>
      <c r="AG50" s="857" t="n">
        <v>4</v>
      </c>
      <c r="AH50" s="128" t="n"/>
      <c r="AI50" s="862" t="n"/>
      <c r="AJ50" s="1308" t="n"/>
      <c r="AK50" s="857" t="n">
        <v>10</v>
      </c>
      <c r="AL50" s="128" t="n"/>
      <c r="AM50" s="862" t="n"/>
      <c r="AN50" s="1316" t="n"/>
      <c r="AO50" s="4824" t="n"/>
      <c r="AP50" s="128" t="n"/>
      <c r="AQ50" s="1308">
        <f>AU50*36</f>
        <v/>
      </c>
      <c r="AR50" s="128" t="n"/>
      <c r="AS50" s="857">
        <f>$AE50</f>
        <v/>
      </c>
      <c r="AT50" s="128" t="n"/>
      <c r="AU50" s="857" t="n">
        <v>3</v>
      </c>
      <c r="AV50" s="128" t="n"/>
      <c r="AW50" s="857">
        <f>BA50*36</f>
        <v/>
      </c>
      <c r="AX50" s="128" t="n"/>
      <c r="AY50" s="857" t="n"/>
      <c r="AZ50" s="128" t="n"/>
      <c r="BA50" s="858" t="n"/>
      <c r="BB50" s="175" t="n"/>
      <c r="BC50" s="856">
        <f>BG50*36</f>
        <v/>
      </c>
      <c r="BD50" s="128" t="n"/>
      <c r="BE50" s="857" t="n"/>
      <c r="BF50" s="128" t="n"/>
      <c r="BG50" s="857" t="n"/>
      <c r="BH50" s="128" t="n"/>
      <c r="BI50" s="4824" t="n"/>
      <c r="BJ50" s="128" t="n"/>
      <c r="BK50" s="4825" t="n"/>
      <c r="BL50" s="128" t="n"/>
      <c r="BM50" s="4825" t="n"/>
      <c r="BN50" s="128" t="n"/>
      <c r="BO50" s="3397" t="inlineStr">
        <is>
          <t>СК-4</t>
        </is>
      </c>
      <c r="BP50" s="126" t="n"/>
      <c r="BQ50" s="128" t="n"/>
      <c r="BR50" s="355" t="n"/>
    </row>
    <row r="51">
      <c r="A51" s="2303" t="inlineStr">
        <is>
          <t>2.3.2</t>
        </is>
      </c>
      <c r="B51" s="197" t="n"/>
      <c r="C51" s="4823" t="inlineStr">
        <is>
          <t>Экологические аспекты ландшафтного проектирования объектов урбанизированной среды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75" t="n"/>
      <c r="W51" s="1385" t="n">
        <v>3</v>
      </c>
      <c r="X51" s="175" t="n"/>
      <c r="Y51" s="867" t="n"/>
      <c r="Z51" s="1316" t="n"/>
      <c r="AA51" s="856">
        <f>AQ51+AW51+BC51</f>
        <v/>
      </c>
      <c r="AB51" s="128" t="n"/>
      <c r="AC51" s="857" t="n">
        <v>48</v>
      </c>
      <c r="AD51" s="128" t="n"/>
      <c r="AE51" s="857">
        <f>SUM(AG51:AN51)</f>
        <v/>
      </c>
      <c r="AF51" s="128" t="n"/>
      <c r="AG51" s="857" t="n">
        <v>4</v>
      </c>
      <c r="AH51" s="128" t="n"/>
      <c r="AI51" s="862" t="n"/>
      <c r="AJ51" s="1308" t="n"/>
      <c r="AK51" s="857" t="n">
        <v>8</v>
      </c>
      <c r="AL51" s="128" t="n"/>
      <c r="AM51" s="862" t="n"/>
      <c r="AN51" s="1316" t="n"/>
      <c r="AO51" s="4824" t="n"/>
      <c r="AP51" s="128" t="n"/>
      <c r="AQ51" s="1308">
        <f>AU51*36</f>
        <v/>
      </c>
      <c r="AR51" s="128" t="n"/>
      <c r="AS51" s="857" t="n"/>
      <c r="AT51" s="128" t="n"/>
      <c r="AU51" s="857" t="n"/>
      <c r="AV51" s="128" t="n"/>
      <c r="AW51" s="857" t="n"/>
      <c r="AX51" s="128" t="n"/>
      <c r="AY51" s="857" t="n"/>
      <c r="AZ51" s="128" t="n"/>
      <c r="BA51" s="858" t="n"/>
      <c r="BB51" s="175" t="n"/>
      <c r="BC51" s="857">
        <f>BG51*36</f>
        <v/>
      </c>
      <c r="BD51" s="128" t="n"/>
      <c r="BE51" s="857">
        <f>$AE51</f>
        <v/>
      </c>
      <c r="BF51" s="128" t="n"/>
      <c r="BG51" s="858" t="n">
        <v>3</v>
      </c>
      <c r="BH51" s="175" t="n"/>
      <c r="BI51" s="4824" t="n"/>
      <c r="BJ51" s="128" t="n"/>
      <c r="BK51" s="4825" t="n"/>
      <c r="BL51" s="128" t="n"/>
      <c r="BM51" s="4825" t="n"/>
      <c r="BN51" s="128" t="n"/>
      <c r="BO51" s="3397" t="inlineStr">
        <is>
          <t>СК-5</t>
        </is>
      </c>
      <c r="BP51" s="191" t="n"/>
      <c r="BQ51" s="197" t="n"/>
      <c r="BR51" s="355" t="n"/>
    </row>
    <row r="52">
      <c r="A52" s="138" t="n"/>
      <c r="B52" s="139" t="n"/>
      <c r="C52" s="4823" t="inlineStr">
        <is>
          <t>Курсовая работа по учебной дисциплине "Экологические аспекты ландшафтного проектирования объектов урбанизированной среды"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75" t="n"/>
      <c r="W52" s="867" t="n"/>
      <c r="X52" s="1316" t="n"/>
      <c r="Y52" s="867" t="n"/>
      <c r="Z52" s="1316" t="n"/>
      <c r="AA52" s="856">
        <f>AQ52+AW52+BC52</f>
        <v/>
      </c>
      <c r="AB52" s="128" t="n"/>
      <c r="AC52" s="857" t="n"/>
      <c r="AD52" s="128" t="n"/>
      <c r="AE52" s="862">
        <f>SUM(AG52:AN52)</f>
        <v/>
      </c>
      <c r="AF52" s="1308" t="n"/>
      <c r="AG52" s="862" t="n"/>
      <c r="AH52" s="1308" t="n"/>
      <c r="AI52" s="862" t="n"/>
      <c r="AJ52" s="1308" t="n"/>
      <c r="AK52" s="862" t="n"/>
      <c r="AL52" s="1308" t="n"/>
      <c r="AM52" s="862" t="n"/>
      <c r="AN52" s="1316" t="n"/>
      <c r="AO52" s="4824" t="n"/>
      <c r="AP52" s="128" t="n"/>
      <c r="AQ52" s="1308">
        <f>AU52*36</f>
        <v/>
      </c>
      <c r="AR52" s="128" t="n"/>
      <c r="AS52" s="857">
        <f>$AE52</f>
        <v/>
      </c>
      <c r="AT52" s="128" t="n"/>
      <c r="AU52" s="857" t="n"/>
      <c r="AV52" s="128" t="n"/>
      <c r="AW52" s="857" t="n"/>
      <c r="AX52" s="128" t="n"/>
      <c r="AY52" s="857" t="n"/>
      <c r="AZ52" s="128" t="n"/>
      <c r="BA52" s="858" t="n"/>
      <c r="BB52" s="175" t="n"/>
      <c r="BC52" s="857" t="n">
        <v>60</v>
      </c>
      <c r="BD52" s="128" t="n"/>
      <c r="BE52" s="857" t="n"/>
      <c r="BF52" s="128" t="n"/>
      <c r="BG52" s="858" t="n">
        <v>2</v>
      </c>
      <c r="BH52" s="175" t="n"/>
      <c r="BI52" s="4824" t="n"/>
      <c r="BJ52" s="128" t="n"/>
      <c r="BK52" s="4825" t="n"/>
      <c r="BL52" s="128" t="n"/>
      <c r="BM52" s="4825" t="n"/>
      <c r="BN52" s="128" t="n"/>
      <c r="BO52" s="206" t="n"/>
      <c r="BP52" s="206" t="n"/>
      <c r="BQ52" s="139" t="n"/>
      <c r="BR52" s="355" t="n"/>
    </row>
    <row r="53">
      <c r="A53" s="2303" t="inlineStr">
        <is>
          <t>2.3.3</t>
        </is>
      </c>
      <c r="B53" s="197" t="n"/>
      <c r="C53" s="4823" t="inlineStr">
        <is>
          <t>Научное восстановление и реконструкция объектов ландшафтной архитектуры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75" t="n"/>
      <c r="W53" s="1385" t="n">
        <v>4</v>
      </c>
      <c r="X53" s="175" t="n"/>
      <c r="Y53" s="1385" t="n">
        <v>3</v>
      </c>
      <c r="Z53" s="175" t="n"/>
      <c r="AA53" s="856">
        <f>AQ53+AW53+BC53+BI53</f>
        <v/>
      </c>
      <c r="AB53" s="128" t="n"/>
      <c r="AC53" s="857" t="n">
        <v>104</v>
      </c>
      <c r="AD53" s="128" t="n"/>
      <c r="AE53" s="857">
        <f>SUM(AG53:AN53)</f>
        <v/>
      </c>
      <c r="AF53" s="128" t="n"/>
      <c r="AG53" s="857" t="n">
        <v>8</v>
      </c>
      <c r="AH53" s="128" t="n"/>
      <c r="AI53" s="862" t="n"/>
      <c r="AJ53" s="1308" t="n"/>
      <c r="AK53" s="857" t="n">
        <v>18</v>
      </c>
      <c r="AL53" s="128" t="n"/>
      <c r="AM53" s="862" t="n"/>
      <c r="AN53" s="1316" t="n"/>
      <c r="AO53" s="4839" t="n"/>
      <c r="AP53" s="1471" t="n"/>
      <c r="AQ53" s="1308">
        <f>AU53*36</f>
        <v/>
      </c>
      <c r="AR53" s="128" t="n"/>
      <c r="AS53" s="857" t="n"/>
      <c r="AT53" s="128" t="n"/>
      <c r="AU53" s="857" t="n"/>
      <c r="AV53" s="128" t="n"/>
      <c r="AW53" s="857" t="n"/>
      <c r="AX53" s="128" t="n"/>
      <c r="AY53" s="857" t="n"/>
      <c r="AZ53" s="128" t="n"/>
      <c r="BA53" s="858" t="n"/>
      <c r="BB53" s="175" t="n"/>
      <c r="BC53" s="857">
        <f>BG53*36</f>
        <v/>
      </c>
      <c r="BD53" s="128" t="n"/>
      <c r="BE53" s="857" t="n">
        <v>12</v>
      </c>
      <c r="BF53" s="128" t="n"/>
      <c r="BG53" s="858" t="n">
        <v>3</v>
      </c>
      <c r="BH53" s="175" t="n"/>
      <c r="BI53" s="856" t="n">
        <v>120</v>
      </c>
      <c r="BJ53" s="128" t="n"/>
      <c r="BK53" s="857" t="n">
        <v>14</v>
      </c>
      <c r="BL53" s="128" t="n"/>
      <c r="BM53" s="857" t="n">
        <v>3</v>
      </c>
      <c r="BN53" s="128" t="n"/>
      <c r="BO53" s="3397" t="inlineStr">
        <is>
          <t>СК-6</t>
        </is>
      </c>
      <c r="BP53" s="191" t="n"/>
      <c r="BQ53" s="197" t="n"/>
      <c r="BR53" s="355" t="n"/>
    </row>
    <row r="54">
      <c r="A54" s="138" t="n"/>
      <c r="B54" s="139" t="n"/>
      <c r="C54" s="4823" t="inlineStr">
        <is>
          <t>Курсовой проект по учебной дисциплине "Научное восстановление и реконструкция объектов ландшафтной архитектуры"</t>
        </is>
      </c>
      <c r="D54" s="126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75" t="n"/>
      <c r="W54" s="867" t="n"/>
      <c r="X54" s="1316" t="n"/>
      <c r="Y54" s="867" t="n"/>
      <c r="Z54" s="1316" t="n"/>
      <c r="AA54" s="856" t="n">
        <v>40</v>
      </c>
      <c r="AB54" s="128" t="n"/>
      <c r="AC54" s="857" t="n"/>
      <c r="AD54" s="128" t="n"/>
      <c r="AE54" s="862">
        <f>SUM(AG54:AN54)</f>
        <v/>
      </c>
      <c r="AF54" s="1308" t="n"/>
      <c r="AG54" s="862" t="n"/>
      <c r="AH54" s="1308" t="n"/>
      <c r="AI54" s="862" t="n"/>
      <c r="AJ54" s="1308" t="n"/>
      <c r="AK54" s="862" t="n"/>
      <c r="AL54" s="1308" t="n"/>
      <c r="AM54" s="862" t="n"/>
      <c r="AN54" s="1316" t="n"/>
      <c r="AO54" s="4839" t="n"/>
      <c r="AP54" s="1471" t="n"/>
      <c r="AQ54" s="1308">
        <f>AU54*36</f>
        <v/>
      </c>
      <c r="AR54" s="128" t="n"/>
      <c r="AS54" s="857">
        <f>$AE54</f>
        <v/>
      </c>
      <c r="AT54" s="128" t="n"/>
      <c r="AU54" s="857" t="n"/>
      <c r="AV54" s="128" t="n"/>
      <c r="AW54" s="857">
        <f>BA54*36</f>
        <v/>
      </c>
      <c r="AX54" s="128" t="n"/>
      <c r="AY54" s="857" t="n"/>
      <c r="AZ54" s="128" t="n"/>
      <c r="BA54" s="858" t="n"/>
      <c r="BB54" s="175" t="n"/>
      <c r="BC54" s="856" t="n"/>
      <c r="BD54" s="128" t="n"/>
      <c r="BE54" s="857" t="n"/>
      <c r="BF54" s="128" t="n"/>
      <c r="BG54" s="857" t="n"/>
      <c r="BH54" s="128" t="n"/>
      <c r="BI54" s="856" t="n">
        <v>40</v>
      </c>
      <c r="BJ54" s="128" t="n"/>
      <c r="BK54" s="857" t="n"/>
      <c r="BL54" s="128" t="n"/>
      <c r="BM54" s="857" t="n">
        <v>1</v>
      </c>
      <c r="BN54" s="128" t="n"/>
      <c r="BO54" s="206" t="n"/>
      <c r="BP54" s="206" t="n"/>
      <c r="BQ54" s="139" t="n"/>
      <c r="BR54" s="355" t="n"/>
    </row>
    <row r="55">
      <c r="A55" s="2302" t="inlineStr">
        <is>
          <t>2.4</t>
        </is>
      </c>
      <c r="B55" s="128" t="n"/>
      <c r="C55" s="4826" t="inlineStr">
        <is>
          <t>Модуль "Цветочно-декоративное оформление предметно-пространственной среды"</t>
        </is>
      </c>
      <c r="D55" s="126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/>
      <c r="V55" s="175" t="n"/>
      <c r="W55" s="853" t="n"/>
      <c r="X55" s="1311" t="n"/>
      <c r="Y55" s="853" t="n"/>
      <c r="Z55" s="1311" t="n"/>
      <c r="AA55" s="1229">
        <f>SUM(AA56:AB58)</f>
        <v/>
      </c>
      <c r="AB55" s="128" t="n"/>
      <c r="AC55" s="1302" t="n">
        <v>120</v>
      </c>
      <c r="AD55" s="128" t="n"/>
      <c r="AE55" s="1302">
        <f>SUM(AE56:AF58)</f>
        <v/>
      </c>
      <c r="AF55" s="128" t="n"/>
      <c r="AG55" s="1302">
        <f>SUM(AG56:AH58)</f>
        <v/>
      </c>
      <c r="AH55" s="128" t="n"/>
      <c r="AI55" s="850">
        <f>SUM(AI56:AJ58)</f>
        <v/>
      </c>
      <c r="AJ55" s="854" t="n"/>
      <c r="AK55" s="1302">
        <f>SUM(AK56:AL58)</f>
        <v/>
      </c>
      <c r="AL55" s="128" t="n"/>
      <c r="AM55" s="850">
        <f>SUM(AM56:AN58)</f>
        <v/>
      </c>
      <c r="AN55" s="1311" t="n"/>
      <c r="AO55" s="4839" t="n"/>
      <c r="AP55" s="1471" t="n"/>
      <c r="AQ55" s="854">
        <f>SUM(AQ56:AR58)</f>
        <v/>
      </c>
      <c r="AR55" s="128" t="n"/>
      <c r="AS55" s="1302">
        <f>SUM(AS56:AT58)</f>
        <v/>
      </c>
      <c r="AT55" s="128" t="n"/>
      <c r="AU55" s="1302">
        <f>SUM(AU56:AV58)</f>
        <v/>
      </c>
      <c r="AV55" s="128" t="n"/>
      <c r="AW55" s="1302">
        <f>SUM(AW56:AX58)</f>
        <v/>
      </c>
      <c r="AX55" s="128" t="n"/>
      <c r="AY55" s="1302">
        <f>SUM(AY56:AZ58)</f>
        <v/>
      </c>
      <c r="AZ55" s="128" t="n"/>
      <c r="BA55" s="1309">
        <f>SUM(BA56:BB58)</f>
        <v/>
      </c>
      <c r="BB55" s="175" t="n"/>
      <c r="BC55" s="1229">
        <f>SUM(BC56:BD58)</f>
        <v/>
      </c>
      <c r="BD55" s="128" t="n"/>
      <c r="BE55" s="1302">
        <f>SUM(BE56:BF58)</f>
        <v/>
      </c>
      <c r="BF55" s="128" t="n"/>
      <c r="BG55" s="1302">
        <f>SUM(BG56:BH58)</f>
        <v/>
      </c>
      <c r="BH55" s="128" t="n"/>
      <c r="BI55" s="1229">
        <f>SUM(BI56:BJ58)</f>
        <v/>
      </c>
      <c r="BJ55" s="128" t="n"/>
      <c r="BK55" s="1302">
        <f>SUM(BK56:BL58)</f>
        <v/>
      </c>
      <c r="BL55" s="128" t="n"/>
      <c r="BM55" s="1302">
        <f>SUM(BM56:BN58)</f>
        <v/>
      </c>
      <c r="BN55" s="128" t="n"/>
      <c r="BO55" s="1310" t="n"/>
      <c r="BP55" s="126" t="n"/>
      <c r="BQ55" s="128" t="n"/>
      <c r="BR55" s="355" t="n"/>
    </row>
    <row r="56">
      <c r="A56" s="2303" t="inlineStr">
        <is>
          <t>2.4.1</t>
        </is>
      </c>
      <c r="B56" s="197" t="n"/>
      <c r="C56" s="4823" t="inlineStr">
        <is>
          <t>Современные приемы цветочно-декоративного оформления открытых пространств</t>
        </is>
      </c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75" t="n"/>
      <c r="W56" s="1385" t="n">
        <v>2</v>
      </c>
      <c r="X56" s="175" t="n"/>
      <c r="Y56" s="867" t="n"/>
      <c r="Z56" s="1316" t="n"/>
      <c r="AA56" s="856">
        <f>AQ56+AW56+BC56</f>
        <v/>
      </c>
      <c r="AB56" s="128" t="n"/>
      <c r="AC56" s="857" t="n">
        <v>64</v>
      </c>
      <c r="AD56" s="128" t="n"/>
      <c r="AE56" s="857">
        <f>SUM(AG56:AN56)</f>
        <v/>
      </c>
      <c r="AF56" s="128" t="n"/>
      <c r="AG56" s="857" t="n">
        <v>4</v>
      </c>
      <c r="AH56" s="128" t="n"/>
      <c r="AI56" s="862" t="n"/>
      <c r="AJ56" s="1308" t="n"/>
      <c r="AK56" s="857" t="n">
        <v>12</v>
      </c>
      <c r="AL56" s="128" t="n"/>
      <c r="AM56" s="862" t="n"/>
      <c r="AN56" s="1316" t="n"/>
      <c r="AO56" s="4839" t="n"/>
      <c r="AP56" s="1471" t="n"/>
      <c r="AQ56" s="1308">
        <f>AU56*36</f>
        <v/>
      </c>
      <c r="AR56" s="128" t="n"/>
      <c r="AS56" s="857" t="n"/>
      <c r="AT56" s="128" t="n"/>
      <c r="AU56" s="857" t="n"/>
      <c r="AV56" s="128" t="n"/>
      <c r="AW56" s="857">
        <f>BA56*36</f>
        <v/>
      </c>
      <c r="AX56" s="128" t="n"/>
      <c r="AY56" s="857">
        <f>AE56</f>
        <v/>
      </c>
      <c r="AZ56" s="128" t="n"/>
      <c r="BA56" s="858" t="n">
        <v>3</v>
      </c>
      <c r="BB56" s="175" t="n"/>
      <c r="BC56" s="856">
        <f>BG56*36</f>
        <v/>
      </c>
      <c r="BD56" s="128" t="n"/>
      <c r="BE56" s="857" t="n"/>
      <c r="BF56" s="128" t="n"/>
      <c r="BG56" s="857" t="n"/>
      <c r="BH56" s="128" t="n"/>
      <c r="BI56" s="4824" t="n"/>
      <c r="BJ56" s="128" t="n"/>
      <c r="BK56" s="4825" t="n"/>
      <c r="BL56" s="128" t="n"/>
      <c r="BM56" s="4825" t="n"/>
      <c r="BN56" s="128" t="n"/>
      <c r="BO56" s="3397" t="inlineStr">
        <is>
          <t>СК-7</t>
        </is>
      </c>
      <c r="BP56" s="191" t="n"/>
      <c r="BQ56" s="197" t="n"/>
      <c r="BR56" s="355" t="n"/>
    </row>
    <row r="57">
      <c r="A57" s="138" t="n"/>
      <c r="B57" s="139" t="n"/>
      <c r="C57" s="4823" t="inlineStr">
        <is>
          <t>Курсовой проект по учебной дисциплине "Современные приемы цветочно-декоративного оформления открытых пространств"</t>
        </is>
      </c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75" t="n"/>
      <c r="W57" s="867" t="n"/>
      <c r="X57" s="1316" t="n"/>
      <c r="Y57" s="867" t="n"/>
      <c r="Z57" s="1316" t="n"/>
      <c r="AA57" s="856">
        <f>AQ57+AW57+BC57</f>
        <v/>
      </c>
      <c r="AB57" s="128" t="n"/>
      <c r="AC57" s="857" t="n"/>
      <c r="AD57" s="128" t="n"/>
      <c r="AE57" s="862">
        <f>SUM(AG57:AN57)</f>
        <v/>
      </c>
      <c r="AF57" s="1308" t="n"/>
      <c r="AG57" s="862" t="n"/>
      <c r="AH57" s="1308" t="n"/>
      <c r="AI57" s="862" t="n"/>
      <c r="AJ57" s="1308" t="n"/>
      <c r="AK57" s="862" t="n"/>
      <c r="AL57" s="1308" t="n"/>
      <c r="AM57" s="862" t="n"/>
      <c r="AN57" s="1316" t="n"/>
      <c r="AO57" s="4839" t="n"/>
      <c r="AP57" s="1471" t="n"/>
      <c r="AQ57" s="1308">
        <f>AU57*36</f>
        <v/>
      </c>
      <c r="AR57" s="128" t="n"/>
      <c r="AS57" s="857">
        <f>$AE57</f>
        <v/>
      </c>
      <c r="AT57" s="128" t="n"/>
      <c r="AU57" s="857" t="n"/>
      <c r="AV57" s="128" t="n"/>
      <c r="AW57" s="857" t="n">
        <v>90</v>
      </c>
      <c r="AX57" s="128" t="n"/>
      <c r="AY57" s="857" t="n"/>
      <c r="AZ57" s="128" t="n"/>
      <c r="BA57" s="858" t="n">
        <v>3</v>
      </c>
      <c r="BB57" s="175" t="n"/>
      <c r="BC57" s="856">
        <f>BG57*36</f>
        <v/>
      </c>
      <c r="BD57" s="128" t="n"/>
      <c r="BE57" s="857" t="n"/>
      <c r="BF57" s="128" t="n"/>
      <c r="BG57" s="857" t="n"/>
      <c r="BH57" s="128" t="n"/>
      <c r="BI57" s="4824" t="n"/>
      <c r="BJ57" s="128" t="n"/>
      <c r="BK57" s="4825" t="n"/>
      <c r="BL57" s="128" t="n"/>
      <c r="BM57" s="4825" t="n"/>
      <c r="BN57" s="128" t="n"/>
      <c r="BO57" s="206" t="n"/>
      <c r="BP57" s="206" t="n"/>
      <c r="BQ57" s="139" t="n"/>
      <c r="BR57" s="355" t="n"/>
    </row>
    <row r="58">
      <c r="A58" s="2303" t="inlineStr">
        <is>
          <t>2.4.2</t>
        </is>
      </c>
      <c r="B58" s="128" t="n"/>
      <c r="C58" s="4823" t="inlineStr">
        <is>
          <t>Перспективные приемы использования растительных форм в дизайне интерьеров</t>
        </is>
      </c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75" t="n"/>
      <c r="W58" s="1385" t="n">
        <v>3</v>
      </c>
      <c r="X58" s="175" t="n"/>
      <c r="Y58" s="867" t="n"/>
      <c r="Z58" s="1316" t="n"/>
      <c r="AA58" s="856">
        <f>AQ58+AW58+BC58</f>
        <v/>
      </c>
      <c r="AB58" s="128" t="n"/>
      <c r="AC58" s="857" t="n">
        <v>56</v>
      </c>
      <c r="AD58" s="128" t="n"/>
      <c r="AE58" s="857">
        <f>SUM(AG58:AN58)</f>
        <v/>
      </c>
      <c r="AF58" s="128" t="n"/>
      <c r="AG58" s="857" t="n">
        <v>4</v>
      </c>
      <c r="AH58" s="128" t="n"/>
      <c r="AI58" s="862" t="n"/>
      <c r="AJ58" s="1308" t="n"/>
      <c r="AK58" s="857" t="n">
        <v>10</v>
      </c>
      <c r="AL58" s="128" t="n"/>
      <c r="AM58" s="862" t="n"/>
      <c r="AN58" s="1316" t="n"/>
      <c r="AO58" s="4839" t="n"/>
      <c r="AP58" s="1471" t="n"/>
      <c r="AQ58" s="1308">
        <f>AU58*36</f>
        <v/>
      </c>
      <c r="AR58" s="128" t="n"/>
      <c r="AS58" s="857" t="n"/>
      <c r="AT58" s="128" t="n"/>
      <c r="AU58" s="857" t="n"/>
      <c r="AV58" s="128" t="n"/>
      <c r="AW58" s="857">
        <f>BA58*36</f>
        <v/>
      </c>
      <c r="AX58" s="128" t="n"/>
      <c r="AY58" s="857" t="n"/>
      <c r="AZ58" s="128" t="n"/>
      <c r="BA58" s="858" t="n"/>
      <c r="BB58" s="175" t="n"/>
      <c r="BC58" s="856">
        <f>BG58*36</f>
        <v/>
      </c>
      <c r="BD58" s="128" t="n"/>
      <c r="BE58" s="857">
        <f>$AE58</f>
        <v/>
      </c>
      <c r="BF58" s="128" t="n"/>
      <c r="BG58" s="857" t="n">
        <v>3</v>
      </c>
      <c r="BH58" s="128" t="n"/>
      <c r="BI58" s="856" t="n"/>
      <c r="BJ58" s="128" t="n"/>
      <c r="BK58" s="857" t="n"/>
      <c r="BL58" s="128" t="n"/>
      <c r="BM58" s="857" t="n"/>
      <c r="BN58" s="128" t="n"/>
      <c r="BO58" s="3397" t="inlineStr">
        <is>
          <t>СК-8</t>
        </is>
      </c>
      <c r="BP58" s="126" t="n"/>
      <c r="BQ58" s="128" t="n"/>
      <c r="BR58" s="355" t="n"/>
    </row>
    <row r="59">
      <c r="A59" s="2302" t="inlineStr">
        <is>
          <t>2.5</t>
        </is>
      </c>
      <c r="B59" s="128" t="n"/>
      <c r="C59" s="4826" t="inlineStr">
        <is>
          <t>Модуль "Инновационные технологии и приемы в ландшафтном оформлении предметно-пространственной среды"</t>
        </is>
      </c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75" t="n"/>
      <c r="W59" s="853" t="n"/>
      <c r="X59" s="1311" t="n"/>
      <c r="Y59" s="853" t="n"/>
      <c r="Z59" s="1311" t="n"/>
      <c r="AA59" s="1229">
        <f>SUM(AA60:AB63)</f>
        <v/>
      </c>
      <c r="AB59" s="128" t="n"/>
      <c r="AC59" s="1302" t="n">
        <v>210</v>
      </c>
      <c r="AD59" s="128" t="n"/>
      <c r="AE59" s="1302">
        <f>SUM(AE60:AF63)</f>
        <v/>
      </c>
      <c r="AF59" s="128" t="n"/>
      <c r="AG59" s="1302">
        <f>SUM(AG60:AH63)</f>
        <v/>
      </c>
      <c r="AH59" s="128" t="n"/>
      <c r="AI59" s="850">
        <f>SUM(AI60:AJ63)</f>
        <v/>
      </c>
      <c r="AJ59" s="854" t="n"/>
      <c r="AK59" s="1302">
        <f>SUM(AK60:AL63)</f>
        <v/>
      </c>
      <c r="AL59" s="128" t="n"/>
      <c r="AM59" s="850">
        <f>SUM(AM60:AN63)</f>
        <v/>
      </c>
      <c r="AN59" s="1311" t="n"/>
      <c r="AO59" s="4839" t="n"/>
      <c r="AP59" s="1471" t="n"/>
      <c r="AQ59" s="854">
        <f>SUM(AQ60:AR63)</f>
        <v/>
      </c>
      <c r="AR59" s="128" t="n"/>
      <c r="AS59" s="1302">
        <f>SUM(AS60:AT63)</f>
        <v/>
      </c>
      <c r="AT59" s="128" t="n"/>
      <c r="AU59" s="1302">
        <f>SUM(AU60:AV63)</f>
        <v/>
      </c>
      <c r="AV59" s="128" t="n"/>
      <c r="AW59" s="1302">
        <f>SUM(AW60:AX63)</f>
        <v/>
      </c>
      <c r="AX59" s="128" t="n"/>
      <c r="AY59" s="1302">
        <f>SUM(AY60:AZ63)</f>
        <v/>
      </c>
      <c r="AZ59" s="128" t="n"/>
      <c r="BA59" s="1309">
        <f>SUM(BA60:BB63)</f>
        <v/>
      </c>
      <c r="BB59" s="175" t="n"/>
      <c r="BC59" s="1229">
        <f>SUM(BC60:BD63)</f>
        <v/>
      </c>
      <c r="BD59" s="128" t="n"/>
      <c r="BE59" s="1302">
        <f>SUM(BE60:BF63)</f>
        <v/>
      </c>
      <c r="BF59" s="128" t="n"/>
      <c r="BG59" s="1302">
        <f>SUM(BG60:BH63)</f>
        <v/>
      </c>
      <c r="BH59" s="128" t="n"/>
      <c r="BI59" s="1229">
        <f>SUM(BI60:BJ63)</f>
        <v/>
      </c>
      <c r="BJ59" s="128" t="n"/>
      <c r="BK59" s="1302">
        <f>SUM(BK60:BL63)</f>
        <v/>
      </c>
      <c r="BL59" s="128" t="n"/>
      <c r="BM59" s="1302">
        <f>SUM(BM60:BN63)</f>
        <v/>
      </c>
      <c r="BN59" s="128" t="n"/>
      <c r="BO59" s="1310" t="n"/>
      <c r="BP59" s="126" t="n"/>
      <c r="BQ59" s="128" t="n"/>
      <c r="BR59" s="355" t="n"/>
    </row>
    <row r="60">
      <c r="A60" s="2303" t="inlineStr">
        <is>
          <t>2.5.1</t>
        </is>
      </c>
      <c r="B60" s="128" t="n"/>
      <c r="C60" s="4823" t="inlineStr">
        <is>
          <t>Интенсивное ведение отрасли садоводства и декоративного растениеводства</t>
        </is>
      </c>
      <c r="D60" s="126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75" t="n"/>
      <c r="W60" s="1385" t="n">
        <v>4</v>
      </c>
      <c r="X60" s="175" t="n"/>
      <c r="Y60" s="867" t="n"/>
      <c r="Z60" s="1316" t="n"/>
      <c r="AA60" s="856" t="n">
        <v>136</v>
      </c>
      <c r="AB60" s="128" t="n"/>
      <c r="AC60" s="857" t="n">
        <v>70</v>
      </c>
      <c r="AD60" s="128" t="n"/>
      <c r="AE60" s="857">
        <f>SUM(AG60:AN60)</f>
        <v/>
      </c>
      <c r="AF60" s="128" t="n"/>
      <c r="AG60" s="857" t="n">
        <v>6</v>
      </c>
      <c r="AH60" s="128" t="n"/>
      <c r="AI60" s="862" t="n"/>
      <c r="AJ60" s="1308" t="n"/>
      <c r="AK60" s="857" t="n">
        <v>12</v>
      </c>
      <c r="AL60" s="128" t="n"/>
      <c r="AM60" s="862" t="n"/>
      <c r="AN60" s="1316" t="n"/>
      <c r="AO60" s="4839" t="n"/>
      <c r="AP60" s="1471" t="n"/>
      <c r="AQ60" s="1308">
        <f>AU60*36</f>
        <v/>
      </c>
      <c r="AR60" s="128" t="n"/>
      <c r="AS60" s="857" t="n"/>
      <c r="AT60" s="128" t="n"/>
      <c r="AU60" s="857" t="n"/>
      <c r="AV60" s="128" t="n"/>
      <c r="AW60" s="857">
        <f>BA60*36</f>
        <v/>
      </c>
      <c r="AX60" s="128" t="n"/>
      <c r="AY60" s="857" t="n"/>
      <c r="AZ60" s="128" t="n"/>
      <c r="BA60" s="858" t="n"/>
      <c r="BB60" s="175" t="n"/>
      <c r="BC60" s="856" t="n"/>
      <c r="BD60" s="128" t="n"/>
      <c r="BE60" s="857" t="n"/>
      <c r="BF60" s="128" t="n"/>
      <c r="BG60" s="857" t="n"/>
      <c r="BH60" s="128" t="n"/>
      <c r="BI60" s="856" t="n">
        <v>136</v>
      </c>
      <c r="BJ60" s="128" t="n"/>
      <c r="BK60" s="857">
        <f>$AE60</f>
        <v/>
      </c>
      <c r="BL60" s="128" t="n"/>
      <c r="BM60" s="857" t="n">
        <v>3</v>
      </c>
      <c r="BN60" s="128" t="n"/>
      <c r="BO60" s="3397" t="inlineStr">
        <is>
          <t>СК-9</t>
        </is>
      </c>
      <c r="BP60" s="126" t="n"/>
      <c r="BQ60" s="128" t="n"/>
      <c r="BR60" s="355" t="n"/>
    </row>
    <row r="61">
      <c r="A61" s="2303" t="inlineStr">
        <is>
          <t>2.5.2</t>
        </is>
      </c>
      <c r="B61" s="128" t="n"/>
      <c r="C61" s="4823" t="inlineStr">
        <is>
          <t>Газоны и альтернативные покрытия в ландшафтном строительстве</t>
        </is>
      </c>
      <c r="D61" s="126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75" t="n"/>
      <c r="W61" s="867" t="n"/>
      <c r="X61" s="1316" t="n"/>
      <c r="Y61" s="1385" t="n">
        <v>4</v>
      </c>
      <c r="Z61" s="175" t="n"/>
      <c r="AA61" s="856" t="n">
        <v>108</v>
      </c>
      <c r="AB61" s="128" t="n"/>
      <c r="AC61" s="857" t="n">
        <v>44</v>
      </c>
      <c r="AD61" s="128" t="n"/>
      <c r="AE61" s="857">
        <f>SUM(AG61:AN61)</f>
        <v/>
      </c>
      <c r="AF61" s="128" t="n"/>
      <c r="AG61" s="857" t="n">
        <v>4</v>
      </c>
      <c r="AH61" s="128" t="n"/>
      <c r="AI61" s="862" t="n"/>
      <c r="AJ61" s="1308" t="n"/>
      <c r="AK61" s="857" t="n">
        <v>8</v>
      </c>
      <c r="AL61" s="128" t="n"/>
      <c r="AM61" s="862" t="n"/>
      <c r="AN61" s="1316" t="n"/>
      <c r="AO61" s="4839" t="n"/>
      <c r="AP61" s="1471" t="n"/>
      <c r="AQ61" s="1308">
        <f>AU61*36</f>
        <v/>
      </c>
      <c r="AR61" s="128" t="n"/>
      <c r="AS61" s="857" t="n"/>
      <c r="AT61" s="128" t="n"/>
      <c r="AU61" s="857" t="n"/>
      <c r="AV61" s="128" t="n"/>
      <c r="AW61" s="857">
        <f>BA61*36</f>
        <v/>
      </c>
      <c r="AX61" s="128" t="n"/>
      <c r="AY61" s="857" t="n"/>
      <c r="AZ61" s="128" t="n"/>
      <c r="BA61" s="858" t="n"/>
      <c r="BB61" s="175" t="n"/>
      <c r="BC61" s="856" t="n"/>
      <c r="BD61" s="128" t="n"/>
      <c r="BE61" s="857" t="n"/>
      <c r="BF61" s="128" t="n"/>
      <c r="BG61" s="857" t="n"/>
      <c r="BH61" s="128" t="n"/>
      <c r="BI61" s="856">
        <f>BM61*36</f>
        <v/>
      </c>
      <c r="BJ61" s="128" t="n"/>
      <c r="BK61" s="857">
        <f>$AE61</f>
        <v/>
      </c>
      <c r="BL61" s="128" t="n"/>
      <c r="BM61" s="857" t="n">
        <v>3</v>
      </c>
      <c r="BN61" s="128" t="n"/>
      <c r="BO61" s="3397" t="inlineStr">
        <is>
          <t>СК-10</t>
        </is>
      </c>
      <c r="BP61" s="126" t="n"/>
      <c r="BQ61" s="128" t="n"/>
      <c r="BR61" s="355" t="n"/>
    </row>
    <row r="62">
      <c r="A62" s="2303" t="inlineStr">
        <is>
          <t>2.5.3</t>
        </is>
      </c>
      <c r="B62" s="128" t="n"/>
      <c r="C62" s="4823" t="inlineStr">
        <is>
          <t>Дистанционное зондирование и геоинформатика в ландшафтном планировании</t>
        </is>
      </c>
      <c r="D62" s="126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75" t="n"/>
      <c r="W62" s="867" t="n"/>
      <c r="X62" s="1316" t="n"/>
      <c r="Y62" s="1385" t="n">
        <v>2</v>
      </c>
      <c r="Z62" s="175" t="n"/>
      <c r="AA62" s="856">
        <f>AQ62+AW62+BC62</f>
        <v/>
      </c>
      <c r="AB62" s="128" t="n"/>
      <c r="AC62" s="857" t="n">
        <v>48</v>
      </c>
      <c r="AD62" s="128" t="n"/>
      <c r="AE62" s="857">
        <f>SUM(AG62:AN62)</f>
        <v/>
      </c>
      <c r="AF62" s="128" t="n"/>
      <c r="AG62" s="857" t="n">
        <v>4</v>
      </c>
      <c r="AH62" s="128" t="n"/>
      <c r="AI62" s="862" t="n"/>
      <c r="AJ62" s="1308" t="n"/>
      <c r="AK62" s="857" t="n">
        <v>8</v>
      </c>
      <c r="AL62" s="128" t="n"/>
      <c r="AM62" s="862" t="n"/>
      <c r="AN62" s="1316" t="n"/>
      <c r="AO62" s="4839" t="n"/>
      <c r="AP62" s="1471" t="n"/>
      <c r="AQ62" s="1308">
        <f>AU62*36</f>
        <v/>
      </c>
      <c r="AR62" s="128" t="n"/>
      <c r="AS62" s="857" t="n"/>
      <c r="AT62" s="128" t="n"/>
      <c r="AU62" s="857" t="n"/>
      <c r="AV62" s="128" t="n"/>
      <c r="AW62" s="857">
        <f>BA62*36</f>
        <v/>
      </c>
      <c r="AX62" s="128" t="n"/>
      <c r="AY62" s="857">
        <f>$AE62</f>
        <v/>
      </c>
      <c r="AZ62" s="128" t="n"/>
      <c r="BA62" s="858" t="n">
        <v>3</v>
      </c>
      <c r="BB62" s="175" t="n"/>
      <c r="BC62" s="856">
        <f>BG62*36</f>
        <v/>
      </c>
      <c r="BD62" s="128" t="n"/>
      <c r="BE62" s="857" t="n"/>
      <c r="BF62" s="128" t="n"/>
      <c r="BG62" s="858" t="n"/>
      <c r="BH62" s="175" t="n"/>
      <c r="BI62" s="4824" t="n"/>
      <c r="BJ62" s="128" t="n"/>
      <c r="BK62" s="4825" t="n"/>
      <c r="BL62" s="128" t="n"/>
      <c r="BM62" s="4825" t="n"/>
      <c r="BN62" s="128" t="n"/>
      <c r="BO62" s="3397" t="inlineStr">
        <is>
          <t>СК-11</t>
        </is>
      </c>
      <c r="BP62" s="126" t="n"/>
      <c r="BQ62" s="128" t="n"/>
      <c r="BR62" s="355" t="n"/>
    </row>
    <row r="63">
      <c r="A63" s="2303" t="inlineStr">
        <is>
          <t>2.5.4</t>
        </is>
      </c>
      <c r="B63" s="128" t="n"/>
      <c r="C63" s="4823" t="inlineStr">
        <is>
          <t>Диагностика болезней и вредителей зеленых насаждений</t>
        </is>
      </c>
      <c r="D63" s="126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75" t="n"/>
      <c r="W63" s="867" t="n"/>
      <c r="X63" s="1316" t="n"/>
      <c r="Y63" s="1385" t="n">
        <v>3</v>
      </c>
      <c r="Z63" s="175" t="n"/>
      <c r="AA63" s="856">
        <f>AQ63+AW63+BC63</f>
        <v/>
      </c>
      <c r="AB63" s="128" t="n"/>
      <c r="AC63" s="857" t="n">
        <v>48</v>
      </c>
      <c r="AD63" s="128" t="n"/>
      <c r="AE63" s="857">
        <f>SUM(AG63:AN63)</f>
        <v/>
      </c>
      <c r="AF63" s="128" t="n"/>
      <c r="AG63" s="857" t="n">
        <v>4</v>
      </c>
      <c r="AH63" s="128" t="n"/>
      <c r="AI63" s="862" t="n"/>
      <c r="AJ63" s="1308" t="n"/>
      <c r="AK63" s="857" t="n">
        <v>8</v>
      </c>
      <c r="AL63" s="128" t="n"/>
      <c r="AM63" s="862" t="n"/>
      <c r="AN63" s="1316" t="n"/>
      <c r="AO63" s="4839" t="n"/>
      <c r="AP63" s="1471" t="n"/>
      <c r="AQ63" s="1308">
        <f>AU63*36</f>
        <v/>
      </c>
      <c r="AR63" s="128" t="n"/>
      <c r="AS63" s="857" t="n"/>
      <c r="AT63" s="128" t="n"/>
      <c r="AU63" s="857" t="n"/>
      <c r="AV63" s="128" t="n"/>
      <c r="AW63" s="857" t="n"/>
      <c r="AX63" s="128" t="n"/>
      <c r="AY63" s="857" t="n"/>
      <c r="AZ63" s="128" t="n"/>
      <c r="BA63" s="858" t="n"/>
      <c r="BB63" s="175" t="n"/>
      <c r="BC63" s="857">
        <f>BG63*36</f>
        <v/>
      </c>
      <c r="BD63" s="128" t="n"/>
      <c r="BE63" s="857">
        <f>$AE63</f>
        <v/>
      </c>
      <c r="BF63" s="128" t="n"/>
      <c r="BG63" s="858" t="n">
        <v>3</v>
      </c>
      <c r="BH63" s="175" t="n"/>
      <c r="BI63" s="4824" t="n"/>
      <c r="BJ63" s="128" t="n"/>
      <c r="BK63" s="4825" t="n"/>
      <c r="BL63" s="128" t="n"/>
      <c r="BM63" s="4825" t="n"/>
      <c r="BN63" s="128" t="n"/>
      <c r="BO63" s="3397" t="inlineStr">
        <is>
          <t>СК-12</t>
        </is>
      </c>
      <c r="BP63" s="126" t="n"/>
      <c r="BQ63" s="128" t="n"/>
      <c r="BR63" s="355" t="n"/>
    </row>
    <row r="64">
      <c r="A64" s="2302" t="inlineStr">
        <is>
          <t>2.6</t>
        </is>
      </c>
      <c r="B64" s="128" t="n"/>
      <c r="C64" s="4826" t="inlineStr">
        <is>
          <t>Дополнительные виды обучения</t>
        </is>
      </c>
      <c r="D64" s="126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75" t="n"/>
      <c r="W64" s="867" t="n"/>
      <c r="X64" s="1316" t="n"/>
      <c r="Y64" s="867" t="n"/>
      <c r="Z64" s="1316" t="n"/>
      <c r="AA64" s="848" t="inlineStr">
        <is>
          <t>/</t>
        </is>
      </c>
      <c r="AB64" s="2939">
        <f>SUM(AB65:AB67)</f>
        <v/>
      </c>
      <c r="AC64" s="848" t="inlineStr">
        <is>
          <t>/</t>
        </is>
      </c>
      <c r="AD64" s="4840" t="n">
        <v>218</v>
      </c>
      <c r="AE64" s="850" t="inlineStr">
        <is>
          <t>/</t>
        </is>
      </c>
      <c r="AF64" s="854">
        <f>SUM(AF65:AF67)</f>
        <v/>
      </c>
      <c r="AG64" s="850" t="inlineStr">
        <is>
          <t>/</t>
        </is>
      </c>
      <c r="AH64" s="849">
        <f>SUM(AH65:AH67)</f>
        <v/>
      </c>
      <c r="AI64" s="850" t="inlineStr">
        <is>
          <t>/</t>
        </is>
      </c>
      <c r="AJ64" s="849">
        <f>SUM(AJ65:AJ67)</f>
        <v/>
      </c>
      <c r="AK64" s="851" t="inlineStr">
        <is>
          <t>/</t>
        </is>
      </c>
      <c r="AL64" s="849">
        <f>SUM(AL65:AL67)</f>
        <v/>
      </c>
      <c r="AM64" s="850" t="inlineStr">
        <is>
          <t>/</t>
        </is>
      </c>
      <c r="AN64" s="852">
        <f>SUM(AN65:AN67)</f>
        <v/>
      </c>
      <c r="AO64" s="4841" t="n"/>
      <c r="AP64" s="4842" t="n"/>
      <c r="AQ64" s="848" t="inlineStr">
        <is>
          <t>/</t>
        </is>
      </c>
      <c r="AR64" s="2939">
        <f>SUM(AR65:AR67)</f>
        <v/>
      </c>
      <c r="AS64" s="850" t="inlineStr">
        <is>
          <t>/</t>
        </is>
      </c>
      <c r="AT64" s="849">
        <f>SUM(AT65:AT67)</f>
        <v/>
      </c>
      <c r="AU64" s="850" t="n"/>
      <c r="AV64" s="849">
        <f>SUM(AV65:AV67)</f>
        <v/>
      </c>
      <c r="AW64" s="850" t="inlineStr">
        <is>
          <t>/</t>
        </is>
      </c>
      <c r="AX64" s="849">
        <f>SUM(AX65:AX67)</f>
        <v/>
      </c>
      <c r="AY64" s="850" t="inlineStr">
        <is>
          <t>/</t>
        </is>
      </c>
      <c r="AZ64" s="854">
        <f>SUM(AZ65:AZ67)</f>
        <v/>
      </c>
      <c r="BA64" s="850" t="inlineStr">
        <is>
          <t>/</t>
        </is>
      </c>
      <c r="BB64" s="1311">
        <f>SUM(BB65:BB67)</f>
        <v/>
      </c>
      <c r="BC64" s="853" t="inlineStr">
        <is>
          <t>/</t>
        </is>
      </c>
      <c r="BD64" s="854" t="n">
        <v>72</v>
      </c>
      <c r="BE64" s="850" t="inlineStr">
        <is>
          <t>/</t>
        </is>
      </c>
      <c r="BF64" s="854" t="n">
        <v>14</v>
      </c>
      <c r="BG64" s="850" t="inlineStr">
        <is>
          <t>/</t>
        </is>
      </c>
      <c r="BH64" s="1311" t="n">
        <v>2</v>
      </c>
      <c r="BI64" s="4824" t="n"/>
      <c r="BJ64" s="128" t="n"/>
      <c r="BK64" s="4825" t="n"/>
      <c r="BL64" s="128" t="n"/>
      <c r="BM64" s="4843" t="n"/>
      <c r="BN64" s="175" t="n"/>
      <c r="BO64" s="3397" t="n"/>
      <c r="BP64" s="126" t="n"/>
      <c r="BQ64" s="128" t="n"/>
      <c r="BR64" s="355" t="n"/>
    </row>
    <row r="65">
      <c r="A65" s="2303" t="inlineStr">
        <is>
          <t>2.6.1</t>
        </is>
      </c>
      <c r="B65" s="128" t="n"/>
      <c r="C65" s="4823" t="inlineStr">
        <is>
          <t>Философия и методология науки *</t>
        </is>
      </c>
      <c r="D65" s="126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75" t="n"/>
      <c r="W65" s="2084" t="inlineStr">
        <is>
          <t>/</t>
        </is>
      </c>
      <c r="X65" s="2085" t="n">
        <v>2</v>
      </c>
      <c r="Y65" s="2084" t="n"/>
      <c r="Z65" s="2085" t="n"/>
      <c r="AA65" s="861" t="inlineStr">
        <is>
          <t>/</t>
        </is>
      </c>
      <c r="AB65" s="4770">
        <f>AR65+AX65</f>
        <v/>
      </c>
      <c r="AC65" s="848" t="inlineStr">
        <is>
          <t>/</t>
        </is>
      </c>
      <c r="AD65" s="870" t="n">
        <v>72</v>
      </c>
      <c r="AE65" s="862" t="inlineStr">
        <is>
          <t>/</t>
        </is>
      </c>
      <c r="AF65" s="864" t="n">
        <v>20</v>
      </c>
      <c r="AG65" s="862" t="inlineStr">
        <is>
          <t>/</t>
        </is>
      </c>
      <c r="AH65" s="864" t="n">
        <v>10</v>
      </c>
      <c r="AI65" s="862" t="n"/>
      <c r="AJ65" s="864" t="n"/>
      <c r="AK65" s="865" t="n"/>
      <c r="AL65" s="864" t="n"/>
      <c r="AM65" s="862" t="inlineStr">
        <is>
          <t>/</t>
        </is>
      </c>
      <c r="AN65" s="870" t="n">
        <v>10</v>
      </c>
      <c r="AO65" s="4841" t="n"/>
      <c r="AP65" s="4842" t="n"/>
      <c r="AQ65" s="861" t="inlineStr">
        <is>
          <t>/</t>
        </is>
      </c>
      <c r="AR65" s="864" t="n">
        <v>62</v>
      </c>
      <c r="AS65" s="862" t="inlineStr">
        <is>
          <t>/</t>
        </is>
      </c>
      <c r="AT65" s="864" t="n">
        <v>10</v>
      </c>
      <c r="AU65" s="862" t="n"/>
      <c r="AV65" s="864" t="n"/>
      <c r="AW65" s="862" t="inlineStr">
        <is>
          <t>/</t>
        </is>
      </c>
      <c r="AX65" s="864" t="n">
        <v>62</v>
      </c>
      <c r="AY65" s="862" t="inlineStr">
        <is>
          <t>/</t>
        </is>
      </c>
      <c r="AZ65" s="2104" t="n">
        <v>10</v>
      </c>
      <c r="BA65" s="862" t="inlineStr">
        <is>
          <t>/</t>
        </is>
      </c>
      <c r="BB65" s="1316" t="n">
        <v>3</v>
      </c>
      <c r="BC65" s="867" t="n"/>
      <c r="BD65" s="1308" t="n"/>
      <c r="BE65" s="862" t="n"/>
      <c r="BF65" s="1308" t="n"/>
      <c r="BG65" s="862" t="n"/>
      <c r="BH65" s="1316" t="n"/>
      <c r="BI65" s="4824" t="n"/>
      <c r="BJ65" s="128" t="n"/>
      <c r="BK65" s="4825" t="n"/>
      <c r="BL65" s="128" t="n"/>
      <c r="BM65" s="4843" t="n"/>
      <c r="BN65" s="175" t="n"/>
      <c r="BO65" s="3397" t="inlineStr">
        <is>
          <t>УК-1</t>
        </is>
      </c>
      <c r="BP65" s="126" t="n"/>
      <c r="BQ65" s="128" t="n"/>
      <c r="BR65" s="355" t="n"/>
    </row>
    <row r="66">
      <c r="A66" s="2303" t="inlineStr">
        <is>
          <t>2.6.2</t>
        </is>
      </c>
      <c r="B66" s="128" t="n"/>
      <c r="C66" s="4823" t="inlineStr">
        <is>
          <t>Иностранный язык *</t>
        </is>
      </c>
      <c r="D66" s="126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75" t="n"/>
      <c r="W66" s="2084" t="inlineStr">
        <is>
          <t>/</t>
        </is>
      </c>
      <c r="X66" s="2085" t="n">
        <v>2</v>
      </c>
      <c r="Y66" s="2084" t="n"/>
      <c r="Z66" s="2085" t="n"/>
      <c r="AA66" s="861" t="inlineStr">
        <is>
          <t>/</t>
        </is>
      </c>
      <c r="AB66" s="4770">
        <f>AR66+AX66</f>
        <v/>
      </c>
      <c r="AC66" s="848" t="inlineStr">
        <is>
          <t>/</t>
        </is>
      </c>
      <c r="AD66" s="870" t="n">
        <v>96</v>
      </c>
      <c r="AE66" s="862" t="inlineStr">
        <is>
          <t>/</t>
        </is>
      </c>
      <c r="AF66" s="864" t="n">
        <v>26</v>
      </c>
      <c r="AG66" s="862" t="n"/>
      <c r="AH66" s="864" t="n"/>
      <c r="AI66" s="862" t="n"/>
      <c r="AJ66" s="864" t="n"/>
      <c r="AK66" s="869" t="inlineStr">
        <is>
          <t>/</t>
        </is>
      </c>
      <c r="AL66" s="864" t="n">
        <v>26</v>
      </c>
      <c r="AM66" s="869" t="n"/>
      <c r="AN66" s="870" t="n"/>
      <c r="AO66" s="4841" t="n"/>
      <c r="AP66" s="4842" t="n"/>
      <c r="AQ66" s="861" t="inlineStr">
        <is>
          <t>/</t>
        </is>
      </c>
      <c r="AR66" s="864" t="n">
        <v>70</v>
      </c>
      <c r="AS66" s="862" t="inlineStr">
        <is>
          <t>/</t>
        </is>
      </c>
      <c r="AT66" s="864" t="n">
        <v>10</v>
      </c>
      <c r="AU66" s="862" t="n"/>
      <c r="AV66" s="864" t="n"/>
      <c r="AW66" s="862" t="inlineStr">
        <is>
          <t>/</t>
        </is>
      </c>
      <c r="AX66" s="864" t="n">
        <v>72</v>
      </c>
      <c r="AY66" s="862" t="inlineStr">
        <is>
          <t>/</t>
        </is>
      </c>
      <c r="AZ66" s="2104" t="n">
        <v>16</v>
      </c>
      <c r="BA66" s="862" t="inlineStr">
        <is>
          <t>/</t>
        </is>
      </c>
      <c r="BB66" s="1316" t="n">
        <v>4</v>
      </c>
      <c r="BC66" s="867" t="n"/>
      <c r="BD66" s="1308" t="n"/>
      <c r="BE66" s="862" t="n"/>
      <c r="BF66" s="1308" t="n"/>
      <c r="BG66" s="862" t="n"/>
      <c r="BH66" s="1316" t="n"/>
      <c r="BI66" s="4824" t="n"/>
      <c r="BJ66" s="128" t="n"/>
      <c r="BK66" s="4825" t="n"/>
      <c r="BL66" s="128" t="n"/>
      <c r="BM66" s="4843" t="n"/>
      <c r="BN66" s="175" t="n"/>
      <c r="BO66" s="3397" t="inlineStr">
        <is>
          <t>УК-3</t>
        </is>
      </c>
      <c r="BP66" s="126" t="n"/>
      <c r="BQ66" s="128" t="n"/>
      <c r="BR66" s="355" t="n"/>
    </row>
    <row r="67">
      <c r="A67" s="4844" t="inlineStr">
        <is>
          <t>2.6.3</t>
        </is>
      </c>
      <c r="B67" s="1059" t="n"/>
      <c r="C67" s="4845" t="inlineStr">
        <is>
          <t>Основы информационных технологий  *</t>
        </is>
      </c>
      <c r="D67" s="194" t="n"/>
      <c r="E67" s="194" t="n"/>
      <c r="F67" s="194" t="n"/>
      <c r="G67" s="194" t="n"/>
      <c r="H67" s="194" t="n"/>
      <c r="I67" s="194" t="n"/>
      <c r="J67" s="194" t="n"/>
      <c r="K67" s="194" t="n"/>
      <c r="L67" s="194" t="n"/>
      <c r="M67" s="194" t="n"/>
      <c r="N67" s="194" t="n"/>
      <c r="O67" s="194" t="n"/>
      <c r="P67" s="194" t="n"/>
      <c r="Q67" s="194" t="n"/>
      <c r="R67" s="194" t="n"/>
      <c r="S67" s="194" t="n"/>
      <c r="T67" s="194" t="n"/>
      <c r="U67" s="194" t="n"/>
      <c r="V67" s="1971" t="n"/>
      <c r="W67" s="3928" t="n"/>
      <c r="X67" s="881" t="n"/>
      <c r="Y67" s="3928" t="inlineStr">
        <is>
          <t>/</t>
        </is>
      </c>
      <c r="Z67" s="881" t="inlineStr">
        <is>
          <t>3 д</t>
        </is>
      </c>
      <c r="AA67" s="873" t="inlineStr">
        <is>
          <t>/</t>
        </is>
      </c>
      <c r="AB67" s="877" t="n">
        <v>72</v>
      </c>
      <c r="AC67" s="4846" t="inlineStr">
        <is>
          <t>/</t>
        </is>
      </c>
      <c r="AD67" s="878" t="n">
        <v>50</v>
      </c>
      <c r="AE67" s="2043" t="inlineStr">
        <is>
          <t>/</t>
        </is>
      </c>
      <c r="AF67" s="877" t="n">
        <v>14</v>
      </c>
      <c r="AG67" s="2043" t="inlineStr">
        <is>
          <t>/</t>
        </is>
      </c>
      <c r="AH67" s="877" t="n">
        <v>8</v>
      </c>
      <c r="AI67" s="2043" t="inlineStr">
        <is>
          <t>/</t>
        </is>
      </c>
      <c r="AJ67" s="877" t="n">
        <v>6</v>
      </c>
      <c r="AK67" s="2043" t="n"/>
      <c r="AL67" s="877" t="n"/>
      <c r="AM67" s="2434" t="n"/>
      <c r="AN67" s="878" t="n"/>
      <c r="AO67" s="4847" t="n"/>
      <c r="AP67" s="4848" t="n"/>
      <c r="AQ67" s="873" t="n"/>
      <c r="AR67" s="877" t="n"/>
      <c r="AS67" s="2043" t="n"/>
      <c r="AT67" s="877" t="n"/>
      <c r="AU67" s="2043" t="n"/>
      <c r="AV67" s="877" t="n"/>
      <c r="AW67" s="2043" t="n"/>
      <c r="AX67" s="877" t="n"/>
      <c r="AY67" s="2043" t="n"/>
      <c r="AZ67" s="877" t="n"/>
      <c r="BA67" s="2043" t="n"/>
      <c r="BB67" s="881" t="n"/>
      <c r="BC67" s="3927" t="inlineStr">
        <is>
          <t>/</t>
        </is>
      </c>
      <c r="BD67" s="875" t="n">
        <v>72</v>
      </c>
      <c r="BE67" s="2043" t="inlineStr">
        <is>
          <t>/</t>
        </is>
      </c>
      <c r="BF67" s="875" t="n">
        <v>14</v>
      </c>
      <c r="BG67" s="2043" t="inlineStr">
        <is>
          <t>/</t>
        </is>
      </c>
      <c r="BH67" s="1323" t="n">
        <v>2</v>
      </c>
      <c r="BI67" s="4832" t="n"/>
      <c r="BJ67" s="240" t="n"/>
      <c r="BK67" s="4849" t="n"/>
      <c r="BL67" s="240" t="n"/>
      <c r="BM67" s="4850" t="n"/>
      <c r="BN67" s="1971" t="n"/>
      <c r="BO67" s="3107" t="inlineStr">
        <is>
          <t>УК-2</t>
        </is>
      </c>
      <c r="BP67" s="202" t="n"/>
      <c r="BQ67" s="144" t="n"/>
      <c r="BR67" s="355" t="n"/>
    </row>
    <row r="68">
      <c r="A68" s="1986" t="n"/>
      <c r="B68" s="356" t="n"/>
      <c r="C68" s="356" t="n"/>
      <c r="D68" s="356" t="n"/>
      <c r="E68" s="356" t="n"/>
      <c r="F68" s="356" t="n"/>
      <c r="G68" s="356" t="n"/>
      <c r="H68" s="356" t="n"/>
      <c r="I68" s="356" t="n"/>
      <c r="J68" s="356" t="n"/>
      <c r="K68" s="356" t="n"/>
      <c r="L68" s="356" t="n"/>
      <c r="M68" s="356" t="n"/>
      <c r="N68" s="356" t="n"/>
      <c r="O68" s="356" t="n"/>
      <c r="P68" s="356" t="n"/>
      <c r="Q68" s="356" t="n"/>
      <c r="R68" s="356" t="n"/>
      <c r="S68" s="356" t="n"/>
      <c r="T68" s="356" t="n"/>
      <c r="U68" s="356" t="n"/>
      <c r="V68" s="356" t="n"/>
      <c r="W68" s="356" t="n"/>
      <c r="X68" s="356" t="n"/>
      <c r="Y68" s="356" t="n"/>
      <c r="Z68" s="356" t="n"/>
      <c r="AA68" s="356" t="n"/>
      <c r="AB68" s="356" t="n"/>
      <c r="AC68" s="356" t="n"/>
      <c r="AD68" s="356" t="n"/>
      <c r="AE68" s="356" t="n"/>
      <c r="AF68" s="356" t="n"/>
      <c r="AG68" s="356" t="n"/>
      <c r="AH68" s="356" t="n"/>
      <c r="AI68" s="356" t="n"/>
      <c r="AJ68" s="356" t="n"/>
      <c r="AK68" s="356" t="n"/>
      <c r="AL68" s="356" t="n"/>
      <c r="AM68" s="356" t="n"/>
      <c r="AN68" s="356" t="n"/>
      <c r="AO68" s="4851" t="n"/>
      <c r="AP68" s="4851" t="n"/>
      <c r="AQ68" s="356" t="n"/>
      <c r="AR68" s="356" t="n"/>
      <c r="AS68" s="356" t="n"/>
      <c r="AT68" s="356" t="n"/>
      <c r="AU68" s="356" t="n"/>
      <c r="AV68" s="356" t="n"/>
      <c r="AW68" s="356" t="n"/>
      <c r="AX68" s="356" t="n"/>
      <c r="AY68" s="356" t="n"/>
      <c r="AZ68" s="356" t="n"/>
      <c r="BA68" s="356" t="n"/>
      <c r="BB68" s="356" t="n"/>
      <c r="BC68" s="356" t="n"/>
      <c r="BD68" s="356" t="n"/>
      <c r="BE68" s="356" t="n"/>
      <c r="BF68" s="356" t="n"/>
      <c r="BG68" s="356" t="n"/>
      <c r="BH68" s="356" t="n"/>
      <c r="BI68" s="355" t="n"/>
      <c r="BJ68" s="355" t="n"/>
      <c r="BK68" s="355" t="n"/>
      <c r="BL68" s="355" t="n"/>
      <c r="BM68" s="355" t="n"/>
      <c r="BN68" s="355" t="n"/>
      <c r="BO68" s="356" t="n"/>
      <c r="BP68" s="356" t="n"/>
      <c r="BQ68" s="3510" t="n"/>
      <c r="BR68" s="355" t="n"/>
    </row>
    <row r="69">
      <c r="A69" s="4852" t="inlineStr">
        <is>
          <t>Количество часов учебных занятий</t>
        </is>
      </c>
      <c r="B69" s="4853" t="n"/>
      <c r="C69" s="4853" t="n"/>
      <c r="D69" s="4853" t="n"/>
      <c r="E69" s="4853" t="n"/>
      <c r="F69" s="4853" t="n"/>
      <c r="G69" s="4853" t="n"/>
      <c r="H69" s="4853" t="n"/>
      <c r="I69" s="4853" t="n"/>
      <c r="J69" s="4853" t="n"/>
      <c r="K69" s="4853" t="n"/>
      <c r="L69" s="4853" t="n"/>
      <c r="M69" s="4853" t="n"/>
      <c r="N69" s="4853" t="n"/>
      <c r="O69" s="4853" t="n"/>
      <c r="P69" s="4853" t="n"/>
      <c r="Q69" s="4853" t="n"/>
      <c r="R69" s="4853" t="n"/>
      <c r="S69" s="4853" t="n"/>
      <c r="T69" s="4853" t="n"/>
      <c r="U69" s="4853" t="n"/>
      <c r="V69" s="4853" t="n"/>
      <c r="W69" s="4853" t="n"/>
      <c r="X69" s="4853" t="n"/>
      <c r="Y69" s="4853" t="n"/>
      <c r="Z69" s="4818" t="n"/>
      <c r="AA69" s="4037">
        <f>AA33+AA43</f>
        <v/>
      </c>
      <c r="AB69" s="124" t="n"/>
      <c r="AC69" s="4854" t="n"/>
      <c r="AD69" s="4854" t="n"/>
      <c r="AE69" s="4037">
        <f>AE33+AE43</f>
        <v/>
      </c>
      <c r="AF69" s="124" t="n"/>
      <c r="AG69" s="4037">
        <f>AG33+AG43</f>
        <v/>
      </c>
      <c r="AH69" s="124" t="n"/>
      <c r="AI69" s="4855">
        <f>AI33+AI43</f>
        <v/>
      </c>
      <c r="AJ69" s="4036" t="n"/>
      <c r="AK69" s="4037">
        <f>AK33+AK43</f>
        <v/>
      </c>
      <c r="AL69" s="124" t="n"/>
      <c r="AM69" s="4855">
        <f>AM33+AM43</f>
        <v/>
      </c>
      <c r="AN69" s="4036" t="n"/>
      <c r="AO69" s="4037">
        <f>AO33+AO43</f>
        <v/>
      </c>
      <c r="AP69" s="124" t="n"/>
      <c r="AQ69" s="4037">
        <f>AQ33+AQ43</f>
        <v/>
      </c>
      <c r="AR69" s="124" t="n"/>
      <c r="AS69" s="4037">
        <f>AS33+AS43</f>
        <v/>
      </c>
      <c r="AT69" s="124" t="n"/>
      <c r="AU69" s="4037">
        <f>AU33+AU43</f>
        <v/>
      </c>
      <c r="AV69" s="124" t="n"/>
      <c r="AW69" s="4037">
        <f>AW33+AW43</f>
        <v/>
      </c>
      <c r="AX69" s="124" t="n"/>
      <c r="AY69" s="4037">
        <f>AY33+AY43</f>
        <v/>
      </c>
      <c r="AZ69" s="124" t="n"/>
      <c r="BA69" s="4037">
        <f>BA33+BA43</f>
        <v/>
      </c>
      <c r="BB69" s="124" t="n"/>
      <c r="BC69" s="4037">
        <f>BC33+BC43</f>
        <v/>
      </c>
      <c r="BD69" s="124" t="n"/>
      <c r="BE69" s="4037">
        <f>BE33+BE43</f>
        <v/>
      </c>
      <c r="BF69" s="124" t="n"/>
      <c r="BG69" s="4037">
        <f>BG33+BG43</f>
        <v/>
      </c>
      <c r="BH69" s="124" t="n"/>
      <c r="BI69" s="4037">
        <f>BI33+BI43</f>
        <v/>
      </c>
      <c r="BJ69" s="124" t="n"/>
      <c r="BK69" s="4037">
        <f>BK33+BK43</f>
        <v/>
      </c>
      <c r="BL69" s="124" t="n"/>
      <c r="BM69" s="4037">
        <f>BM33+BM43</f>
        <v/>
      </c>
      <c r="BN69" s="124" t="n"/>
      <c r="BO69" s="4856">
        <f>AU69+BA69</f>
        <v/>
      </c>
      <c r="BP69" s="123" t="n"/>
      <c r="BQ69" s="124" t="n"/>
      <c r="BR69" s="355" t="n"/>
    </row>
    <row r="70">
      <c r="A70" s="4775" t="inlineStr">
        <is>
          <t>Количество часов учебных занятий в неделю</t>
        </is>
      </c>
      <c r="B70" s="126" t="n"/>
      <c r="C70" s="126" t="n"/>
      <c r="D70" s="126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8" t="n"/>
      <c r="AA70" s="4857">
        <f>AQ69+AW69+BC69</f>
        <v/>
      </c>
      <c r="AB70" s="4858" t="n"/>
      <c r="AC70" s="4859" t="n"/>
      <c r="AD70" s="4859" t="n"/>
      <c r="AE70" s="4857">
        <f>AS69+AY69+BE69</f>
        <v/>
      </c>
      <c r="AF70" s="4858" t="n"/>
      <c r="AG70" s="862" t="n"/>
      <c r="AH70" s="1308" t="n"/>
      <c r="AI70" s="862" t="n"/>
      <c r="AJ70" s="1308" t="n"/>
      <c r="AK70" s="862" t="n"/>
      <c r="AL70" s="1308" t="n"/>
      <c r="AM70" s="862" t="n"/>
      <c r="AN70" s="1308" t="n"/>
      <c r="AO70" s="1670" t="n"/>
      <c r="AP70" s="1669" t="n"/>
      <c r="AQ70" s="4776">
        <f>AQ69/(AQ31+2)</f>
        <v/>
      </c>
      <c r="AR70" s="128" t="n"/>
      <c r="AS70" s="1302">
        <f>AS69/AQ31</f>
        <v/>
      </c>
      <c r="AT70" s="128" t="n"/>
      <c r="AU70" s="857" t="n"/>
      <c r="AV70" s="128" t="n"/>
      <c r="AW70" s="4776">
        <f>AW69/(AW31+2)</f>
        <v/>
      </c>
      <c r="AX70" s="128" t="n"/>
      <c r="AY70" s="1302">
        <f>AY69/AW31</f>
        <v/>
      </c>
      <c r="AZ70" s="128" t="n"/>
      <c r="BA70" s="4860">
        <f>AU69+BA69+U78</f>
        <v/>
      </c>
      <c r="BB70" s="128" t="n"/>
      <c r="BC70" s="4776">
        <f>BC69/(BC31+2)</f>
        <v/>
      </c>
      <c r="BD70" s="128" t="n"/>
      <c r="BE70" s="1302">
        <f>BE69/BC31</f>
        <v/>
      </c>
      <c r="BF70" s="128" t="n"/>
      <c r="BG70" s="4860">
        <f>BG69+AP78</f>
        <v/>
      </c>
      <c r="BH70" s="128" t="n"/>
      <c r="BI70" s="4825" t="n"/>
      <c r="BJ70" s="128" t="n"/>
      <c r="BK70" s="1302">
        <f>BK69/BI31</f>
        <v/>
      </c>
      <c r="BL70" s="128" t="n"/>
      <c r="BM70" s="4825" t="n"/>
      <c r="BN70" s="128" t="n"/>
      <c r="BO70" s="4777">
        <f>BG69+BM69+AP78</f>
        <v/>
      </c>
      <c r="BP70" s="126" t="n"/>
      <c r="BQ70" s="128" t="n"/>
      <c r="BR70" s="355" t="n"/>
    </row>
    <row r="71">
      <c r="A71" s="4775" t="inlineStr">
        <is>
          <t>Количество курсовых проектов</t>
        </is>
      </c>
      <c r="B71" s="126" t="n"/>
      <c r="C71" s="126" t="n"/>
      <c r="D71" s="126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8" t="n"/>
      <c r="AA71" s="1302">
        <f>SUM(AE71:BN71)</f>
        <v/>
      </c>
      <c r="AB71" s="128" t="n"/>
      <c r="AC71" s="848" t="n"/>
      <c r="AD71" s="848" t="n"/>
      <c r="AE71" s="862" t="n"/>
      <c r="AF71" s="1308" t="n"/>
      <c r="AG71" s="862" t="n"/>
      <c r="AH71" s="1308" t="n"/>
      <c r="AI71" s="862" t="n"/>
      <c r="AJ71" s="1308" t="n"/>
      <c r="AK71" s="862" t="n"/>
      <c r="AL71" s="1308" t="n"/>
      <c r="AM71" s="862" t="n"/>
      <c r="AN71" s="1308" t="n"/>
      <c r="AO71" s="1472" t="n"/>
      <c r="AP71" s="1471" t="n"/>
      <c r="AQ71" s="1302" t="n"/>
      <c r="AR71" s="126" t="n"/>
      <c r="AS71" s="126" t="n"/>
      <c r="AT71" s="126" t="n"/>
      <c r="AU71" s="126" t="n"/>
      <c r="AV71" s="128" t="n"/>
      <c r="AW71" s="1302" t="n">
        <v>1</v>
      </c>
      <c r="AX71" s="126" t="n"/>
      <c r="AY71" s="126" t="n"/>
      <c r="AZ71" s="126" t="n"/>
      <c r="BA71" s="126" t="n"/>
      <c r="BB71" s="128" t="n"/>
      <c r="BC71" s="1302" t="n"/>
      <c r="BD71" s="126" t="n"/>
      <c r="BE71" s="126" t="n"/>
      <c r="BF71" s="126" t="n"/>
      <c r="BG71" s="126" t="n"/>
      <c r="BH71" s="128" t="n"/>
      <c r="BI71" s="1302" t="n">
        <v>1</v>
      </c>
      <c r="BJ71" s="126" t="n"/>
      <c r="BK71" s="126" t="n"/>
      <c r="BL71" s="126" t="n"/>
      <c r="BM71" s="126" t="n"/>
      <c r="BN71" s="128" t="n"/>
      <c r="BO71" s="4777">
        <f>SUM(BO69:BQ70)</f>
        <v/>
      </c>
      <c r="BP71" s="126" t="n"/>
      <c r="BQ71" s="128" t="n"/>
      <c r="BR71" s="355" t="n"/>
    </row>
    <row r="72">
      <c r="A72" s="4775" t="inlineStr">
        <is>
          <t>Количество курсовых работ</t>
        </is>
      </c>
      <c r="B72" s="126" t="n"/>
      <c r="C72" s="126" t="n"/>
      <c r="D72" s="126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8" t="n"/>
      <c r="AA72" s="1302">
        <f>SUM(AE72:BN72)</f>
        <v/>
      </c>
      <c r="AB72" s="128" t="n"/>
      <c r="AC72" s="848" t="n"/>
      <c r="AD72" s="848" t="n"/>
      <c r="AE72" s="862" t="n"/>
      <c r="AF72" s="1308" t="n"/>
      <c r="AG72" s="862" t="n"/>
      <c r="AH72" s="1308" t="n"/>
      <c r="AI72" s="862" t="n"/>
      <c r="AJ72" s="1308" t="n"/>
      <c r="AK72" s="862" t="n"/>
      <c r="AL72" s="1308" t="n"/>
      <c r="AM72" s="862" t="n"/>
      <c r="AN72" s="1308" t="n"/>
      <c r="AO72" s="1472" t="n"/>
      <c r="AP72" s="1471" t="n"/>
      <c r="AQ72" s="1302" t="n">
        <v>1</v>
      </c>
      <c r="AR72" s="126" t="n"/>
      <c r="AS72" s="126" t="n"/>
      <c r="AT72" s="126" t="n"/>
      <c r="AU72" s="126" t="n"/>
      <c r="AV72" s="128" t="n"/>
      <c r="AW72" s="1302" t="n"/>
      <c r="AX72" s="126" t="n"/>
      <c r="AY72" s="126" t="n"/>
      <c r="AZ72" s="126" t="n"/>
      <c r="BA72" s="126" t="n"/>
      <c r="BB72" s="128" t="n"/>
      <c r="BC72" s="1302" t="n">
        <v>1</v>
      </c>
      <c r="BD72" s="126" t="n"/>
      <c r="BE72" s="126" t="n"/>
      <c r="BF72" s="126" t="n"/>
      <c r="BG72" s="126" t="n"/>
      <c r="BH72" s="128" t="n"/>
      <c r="BI72" s="4861" t="n"/>
      <c r="BJ72" s="126" t="n"/>
      <c r="BK72" s="126" t="n"/>
      <c r="BL72" s="126" t="n"/>
      <c r="BM72" s="126" t="n"/>
      <c r="BN72" s="128" t="n"/>
      <c r="BO72" s="4778" t="n"/>
      <c r="BP72" s="126" t="n"/>
      <c r="BQ72" s="128" t="n"/>
      <c r="BR72" s="355" t="n"/>
    </row>
    <row r="73">
      <c r="A73" s="4775" t="inlineStr">
        <is>
          <t>Количество экзаменов</t>
        </is>
      </c>
      <c r="B73" s="126" t="n"/>
      <c r="C73" s="126" t="n"/>
      <c r="D73" s="126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8" t="n"/>
      <c r="AA73" s="1302">
        <f>SUM(AE73:BN73)</f>
        <v/>
      </c>
      <c r="AB73" s="128" t="n"/>
      <c r="AC73" s="848" t="n"/>
      <c r="AD73" s="848" t="n"/>
      <c r="AE73" s="862" t="n"/>
      <c r="AF73" s="1308" t="n"/>
      <c r="AG73" s="862" t="n"/>
      <c r="AH73" s="1308" t="n"/>
      <c r="AI73" s="862" t="n"/>
      <c r="AJ73" s="1308" t="n"/>
      <c r="AK73" s="862" t="n"/>
      <c r="AL73" s="1308" t="n"/>
      <c r="AM73" s="862" t="n"/>
      <c r="AN73" s="1308" t="n"/>
      <c r="AO73" s="1472" t="n"/>
      <c r="AP73" s="1471" t="n"/>
      <c r="AQ73" s="1302">
        <f>COUNTIF(W33:X63,1)</f>
        <v/>
      </c>
      <c r="AR73" s="126" t="n"/>
      <c r="AS73" s="126" t="n"/>
      <c r="AT73" s="126" t="n"/>
      <c r="AU73" s="126" t="n"/>
      <c r="AV73" s="128" t="n"/>
      <c r="AW73" s="1302">
        <f>COUNTIF(W33:X63,2)</f>
        <v/>
      </c>
      <c r="AX73" s="126" t="n"/>
      <c r="AY73" s="126" t="n"/>
      <c r="AZ73" s="126" t="n"/>
      <c r="BA73" s="126" t="n"/>
      <c r="BB73" s="128" t="n"/>
      <c r="BC73" s="1302">
        <f>COUNTIF(W33:X63,3)</f>
        <v/>
      </c>
      <c r="BD73" s="126" t="n"/>
      <c r="BE73" s="126" t="n"/>
      <c r="BF73" s="126" t="n"/>
      <c r="BG73" s="126" t="n"/>
      <c r="BH73" s="128" t="n"/>
      <c r="BI73" s="1302">
        <f>COUNTIF(W33:X63,4)</f>
        <v/>
      </c>
      <c r="BJ73" s="126" t="n"/>
      <c r="BK73" s="126" t="n"/>
      <c r="BL73" s="126" t="n"/>
      <c r="BM73" s="126" t="n"/>
      <c r="BN73" s="128" t="n"/>
      <c r="BO73" s="4778" t="n"/>
      <c r="BP73" s="126" t="n"/>
      <c r="BQ73" s="128" t="n"/>
      <c r="BR73" s="355" t="n"/>
    </row>
    <row r="74">
      <c r="A74" s="4862" t="inlineStr">
        <is>
          <t>Количество зачетов</t>
        </is>
      </c>
      <c r="B74" s="194" t="n"/>
      <c r="C74" s="194" t="n"/>
      <c r="D74" s="194" t="n"/>
      <c r="E74" s="194" t="n"/>
      <c r="F74" s="194" t="n"/>
      <c r="G74" s="194" t="n"/>
      <c r="H74" s="194" t="n"/>
      <c r="I74" s="194" t="n"/>
      <c r="J74" s="194" t="n"/>
      <c r="K74" s="194" t="n"/>
      <c r="L74" s="194" t="n"/>
      <c r="M74" s="194" t="n"/>
      <c r="N74" s="194" t="n"/>
      <c r="O74" s="194" t="n"/>
      <c r="P74" s="194" t="n"/>
      <c r="Q74" s="194" t="n"/>
      <c r="R74" s="194" t="n"/>
      <c r="S74" s="194" t="n"/>
      <c r="T74" s="194" t="n"/>
      <c r="U74" s="194" t="n"/>
      <c r="V74" s="194" t="n"/>
      <c r="W74" s="194" t="n"/>
      <c r="X74" s="194" t="n"/>
      <c r="Y74" s="194" t="n"/>
      <c r="Z74" s="240" t="n"/>
      <c r="AA74" s="4863">
        <f>SUM(AE74:BN74)</f>
        <v/>
      </c>
      <c r="AB74" s="240" t="n"/>
      <c r="AC74" s="4864" t="n"/>
      <c r="AD74" s="4864" t="n"/>
      <c r="AE74" s="2043" t="n"/>
      <c r="AF74" s="875" t="n"/>
      <c r="AG74" s="2043" t="n"/>
      <c r="AH74" s="875" t="n"/>
      <c r="AI74" s="2043" t="n"/>
      <c r="AJ74" s="875" t="n"/>
      <c r="AK74" s="2043" t="n"/>
      <c r="AL74" s="875" t="n"/>
      <c r="AM74" s="2043" t="n"/>
      <c r="AN74" s="875" t="n"/>
      <c r="AO74" s="4865" t="n"/>
      <c r="AP74" s="4866" t="n"/>
      <c r="AQ74" s="4863">
        <f>COUNTIF(Y33:Z63,1)+1</f>
        <v/>
      </c>
      <c r="AR74" s="194" t="n"/>
      <c r="AS74" s="194" t="n"/>
      <c r="AT74" s="194" t="n"/>
      <c r="AU74" s="194" t="n"/>
      <c r="AV74" s="240" t="n"/>
      <c r="AW74" s="4863">
        <f>COUNTIF(Y33:Z63,2)+1</f>
        <v/>
      </c>
      <c r="AX74" s="194" t="n"/>
      <c r="AY74" s="194" t="n"/>
      <c r="AZ74" s="194" t="n"/>
      <c r="BA74" s="194" t="n"/>
      <c r="BB74" s="240" t="n"/>
      <c r="BC74" s="4863">
        <f>COUNTIF($Y33:$Z63,3)+1</f>
        <v/>
      </c>
      <c r="BD74" s="194" t="n"/>
      <c r="BE74" s="194" t="n"/>
      <c r="BF74" s="194" t="n"/>
      <c r="BG74" s="194" t="n"/>
      <c r="BH74" s="240" t="n"/>
      <c r="BI74" s="4863">
        <f>COUNTIF($Y33:$Z63,4)+1</f>
        <v/>
      </c>
      <c r="BJ74" s="194" t="n"/>
      <c r="BK74" s="194" t="n"/>
      <c r="BL74" s="194" t="n"/>
      <c r="BM74" s="194" t="n"/>
      <c r="BN74" s="240" t="n"/>
      <c r="BO74" s="3706" t="n"/>
      <c r="BP74" s="194" t="n"/>
      <c r="BQ74" s="1059" t="n"/>
      <c r="BR74" s="355" t="n"/>
    </row>
    <row r="75">
      <c r="A75" s="356" t="n"/>
      <c r="B75" s="356" t="n"/>
      <c r="C75" s="356" t="n"/>
      <c r="D75" s="356" t="n"/>
      <c r="E75" s="356" t="n"/>
      <c r="F75" s="356" t="n"/>
      <c r="G75" s="356" t="n"/>
      <c r="H75" s="356" t="n"/>
      <c r="I75" s="356" t="n"/>
      <c r="J75" s="356" t="n"/>
      <c r="K75" s="356" t="n"/>
      <c r="L75" s="356" t="n"/>
      <c r="M75" s="356" t="n"/>
      <c r="N75" s="356" t="n"/>
      <c r="O75" s="356" t="n"/>
      <c r="P75" s="356" t="n"/>
      <c r="Q75" s="356" t="n"/>
      <c r="R75" s="356" t="n"/>
      <c r="S75" s="356" t="n"/>
      <c r="T75" s="356" t="n"/>
      <c r="U75" s="356" t="n"/>
      <c r="V75" s="356" t="n"/>
      <c r="W75" s="356" t="n"/>
      <c r="X75" s="356" t="n"/>
      <c r="Y75" s="356" t="n"/>
      <c r="Z75" s="356" t="n"/>
      <c r="AA75" s="356" t="n"/>
      <c r="AB75" s="356" t="n"/>
      <c r="AC75" s="356" t="n"/>
      <c r="AD75" s="356" t="n"/>
      <c r="AE75" s="356" t="n"/>
      <c r="AF75" s="356" t="n"/>
      <c r="AG75" s="356" t="n"/>
      <c r="AH75" s="356" t="n"/>
      <c r="AI75" s="356" t="n"/>
      <c r="AJ75" s="356" t="n"/>
      <c r="AK75" s="2114" t="n"/>
      <c r="AL75" s="2114" t="n"/>
      <c r="AM75" s="2114" t="n"/>
      <c r="AN75" s="2114" t="n"/>
      <c r="AO75" s="2114" t="n"/>
      <c r="AP75" s="2114" t="n"/>
      <c r="AQ75" s="2114" t="n"/>
      <c r="AR75" s="2114" t="n"/>
      <c r="AS75" s="2114" t="n"/>
      <c r="AT75" s="2114" t="n"/>
      <c r="AU75" s="2114" t="n"/>
      <c r="AV75" s="2114" t="n"/>
      <c r="AW75" s="2114" t="n"/>
      <c r="AX75" s="2114" t="n"/>
      <c r="AY75" s="2114" t="n"/>
      <c r="AZ75" s="356" t="n"/>
      <c r="BA75" s="356" t="n"/>
      <c r="BB75" s="356" t="n"/>
      <c r="BC75" s="356" t="n"/>
      <c r="BD75" s="356" t="n"/>
      <c r="BE75" s="356" t="n"/>
      <c r="BF75" s="356" t="n"/>
      <c r="BG75" s="356" t="n"/>
      <c r="BH75" s="356" t="n"/>
      <c r="BI75" s="356" t="n"/>
      <c r="BJ75" s="356" t="n"/>
      <c r="BK75" s="356" t="n"/>
      <c r="BL75" s="356" t="n"/>
      <c r="BM75" s="356" t="n"/>
      <c r="BN75" s="356" t="n"/>
      <c r="BO75" s="356" t="n"/>
      <c r="BP75" s="356" t="n"/>
      <c r="BQ75" s="356" t="n"/>
      <c r="BR75" s="355" t="n"/>
    </row>
    <row r="76">
      <c r="A76" s="669" t="inlineStr">
        <is>
          <t>IV. Производственная практика</t>
        </is>
      </c>
      <c r="B76" s="585" t="n"/>
      <c r="C76" s="585" t="n"/>
      <c r="D76" s="585" t="n"/>
      <c r="E76" s="585" t="n"/>
      <c r="F76" s="585" t="n"/>
      <c r="G76" s="585" t="n"/>
      <c r="H76" s="585" t="n"/>
      <c r="I76" s="585" t="n"/>
      <c r="J76" s="585" t="n"/>
      <c r="K76" s="585" t="n"/>
      <c r="L76" s="585" t="n"/>
      <c r="M76" s="585" t="n"/>
      <c r="N76" s="585" t="n"/>
      <c r="O76" s="585" t="n"/>
      <c r="P76" s="585" t="n"/>
      <c r="Q76" s="585" t="n"/>
      <c r="R76" s="585" t="n"/>
      <c r="S76" s="585" t="n"/>
      <c r="T76" s="585" t="n"/>
      <c r="U76" s="585" t="n"/>
      <c r="V76" s="585" t="n"/>
      <c r="W76" s="585" t="n"/>
      <c r="X76" s="585" t="n"/>
      <c r="Y76" s="613" t="n"/>
      <c r="Z76" s="670" t="inlineStr">
        <is>
          <t>V. Магистерская диссертация</t>
        </is>
      </c>
      <c r="AA76" s="585" t="n"/>
      <c r="AB76" s="585" t="n"/>
      <c r="AC76" s="585" t="n"/>
      <c r="AD76" s="585" t="n"/>
      <c r="AE76" s="585" t="n"/>
      <c r="AF76" s="585" t="n"/>
      <c r="AG76" s="585" t="n"/>
      <c r="AH76" s="585" t="n"/>
      <c r="AI76" s="585" t="n"/>
      <c r="AJ76" s="585" t="n"/>
      <c r="AK76" s="585" t="n"/>
      <c r="AL76" s="585" t="n"/>
      <c r="AM76" s="585" t="n"/>
      <c r="AN76" s="585" t="n"/>
      <c r="AO76" s="585" t="n"/>
      <c r="AP76" s="585" t="n"/>
      <c r="AQ76" s="585" t="n"/>
      <c r="AR76" s="585" t="n"/>
      <c r="AS76" s="585" t="n"/>
      <c r="AT76" s="585" t="n"/>
      <c r="AU76" s="585" t="n"/>
      <c r="AV76" s="613" t="n"/>
      <c r="AW76" s="670" t="inlineStr">
        <is>
          <t xml:space="preserve">VI. Итоговая аттестация </t>
        </is>
      </c>
      <c r="AX76" s="585" t="n"/>
      <c r="AY76" s="585" t="n"/>
      <c r="AZ76" s="585" t="n"/>
      <c r="BA76" s="585" t="n"/>
      <c r="BB76" s="585" t="n"/>
      <c r="BC76" s="585" t="n"/>
      <c r="BD76" s="585" t="n"/>
      <c r="BE76" s="585" t="n"/>
      <c r="BF76" s="585" t="n"/>
      <c r="BG76" s="585" t="n"/>
      <c r="BH76" s="585" t="n"/>
      <c r="BI76" s="585" t="n"/>
      <c r="BJ76" s="585" t="n"/>
      <c r="BK76" s="585" t="n"/>
      <c r="BL76" s="585" t="n"/>
      <c r="BM76" s="585" t="n"/>
      <c r="BN76" s="585" t="n"/>
      <c r="BO76" s="585" t="n"/>
      <c r="BP76" s="585" t="n"/>
      <c r="BQ76" s="613" t="n"/>
      <c r="BR76" s="92" t="n"/>
    </row>
    <row r="77">
      <c r="A77" s="672" t="inlineStr">
        <is>
          <t>Название практики</t>
        </is>
      </c>
      <c r="B77" s="585" t="n"/>
      <c r="C77" s="585" t="n"/>
      <c r="D77" s="585" t="n"/>
      <c r="E77" s="585" t="n"/>
      <c r="F77" s="585" t="n"/>
      <c r="G77" s="585" t="n"/>
      <c r="H77" s="585" t="n"/>
      <c r="I77" s="585" t="n"/>
      <c r="J77" s="585" t="n"/>
      <c r="K77" s="585" t="n"/>
      <c r="L77" s="585" t="n"/>
      <c r="M77" s="613" t="n"/>
      <c r="N77" s="700" t="inlineStr">
        <is>
          <t>Семестр</t>
        </is>
      </c>
      <c r="O77" s="585" t="n"/>
      <c r="P77" s="585" t="n"/>
      <c r="Q77" s="613" t="n"/>
      <c r="R77" s="700" t="inlineStr">
        <is>
          <t>Недель</t>
        </is>
      </c>
      <c r="S77" s="585" t="n"/>
      <c r="T77" s="613" t="n"/>
      <c r="U77" s="700" t="inlineStr">
        <is>
          <t>Зачетных единиц</t>
        </is>
      </c>
      <c r="V77" s="585" t="n"/>
      <c r="W77" s="585" t="n"/>
      <c r="X77" s="585" t="n"/>
      <c r="Y77" s="613" t="n"/>
      <c r="Z77" s="700" t="inlineStr">
        <is>
          <t>Семестр</t>
        </is>
      </c>
      <c r="AA77" s="585" t="n"/>
      <c r="AB77" s="585" t="n"/>
      <c r="AC77" s="585" t="n"/>
      <c r="AD77" s="585" t="n"/>
      <c r="AE77" s="585" t="n"/>
      <c r="AF77" s="585" t="n"/>
      <c r="AG77" s="585" t="n"/>
      <c r="AH77" s="613" t="n"/>
      <c r="AI77" s="700" t="inlineStr">
        <is>
          <t>Недель</t>
        </is>
      </c>
      <c r="AJ77" s="585" t="n"/>
      <c r="AK77" s="585" t="n"/>
      <c r="AL77" s="585" t="n"/>
      <c r="AM77" s="585" t="n"/>
      <c r="AN77" s="585" t="n"/>
      <c r="AO77" s="613" t="n"/>
      <c r="AP77" s="700" t="inlineStr">
        <is>
          <t>Зачетных единиц</t>
        </is>
      </c>
      <c r="AQ77" s="585" t="n"/>
      <c r="AR77" s="585" t="n"/>
      <c r="AS77" s="585" t="n"/>
      <c r="AT77" s="585" t="n"/>
      <c r="AU77" s="585" t="n"/>
      <c r="AV77" s="613" t="n"/>
      <c r="AW77" s="673" t="inlineStr">
        <is>
          <t>Защита магистерской диссертации</t>
        </is>
      </c>
      <c r="AX77" s="661" t="n"/>
      <c r="AY77" s="661" t="n"/>
      <c r="AZ77" s="661" t="n"/>
      <c r="BA77" s="661" t="n"/>
      <c r="BB77" s="661" t="n"/>
      <c r="BC77" s="661" t="n"/>
      <c r="BD77" s="661" t="n"/>
      <c r="BE77" s="661" t="n"/>
      <c r="BF77" s="661" t="n"/>
      <c r="BG77" s="661" t="n"/>
      <c r="BH77" s="661" t="n"/>
      <c r="BI77" s="661" t="n"/>
      <c r="BJ77" s="661" t="n"/>
      <c r="BK77" s="661" t="n"/>
      <c r="BL77" s="661" t="n"/>
      <c r="BM77" s="661" t="n"/>
      <c r="BN77" s="661" t="n"/>
      <c r="BO77" s="661" t="n"/>
      <c r="BP77" s="661" t="n"/>
      <c r="BQ77" s="695" t="n"/>
      <c r="BR77" s="92" t="n"/>
    </row>
    <row r="78">
      <c r="A78" s="672" t="inlineStr">
        <is>
          <t>Научно-исследовательская</t>
        </is>
      </c>
      <c r="B78" s="585" t="n"/>
      <c r="C78" s="585" t="n"/>
      <c r="D78" s="585" t="n"/>
      <c r="E78" s="585" t="n"/>
      <c r="F78" s="585" t="n"/>
      <c r="G78" s="585" t="n"/>
      <c r="H78" s="585" t="n"/>
      <c r="I78" s="585" t="n"/>
      <c r="J78" s="585" t="n"/>
      <c r="K78" s="585" t="n"/>
      <c r="L78" s="585" t="n"/>
      <c r="M78" s="613" t="n"/>
      <c r="N78" s="673" t="n">
        <v>3</v>
      </c>
      <c r="O78" s="585" t="n"/>
      <c r="P78" s="585" t="n"/>
      <c r="Q78" s="613" t="n"/>
      <c r="R78" s="673" t="n">
        <v>4</v>
      </c>
      <c r="S78" s="585" t="n"/>
      <c r="T78" s="613" t="n"/>
      <c r="U78" s="673">
        <f>R78*54/36</f>
        <v/>
      </c>
      <c r="V78" s="585" t="n"/>
      <c r="W78" s="585" t="n"/>
      <c r="X78" s="585" t="n"/>
      <c r="Y78" s="613" t="n"/>
      <c r="Z78" s="673" t="n">
        <v>4</v>
      </c>
      <c r="AA78" s="585" t="n"/>
      <c r="AB78" s="585" t="n"/>
      <c r="AC78" s="585" t="n"/>
      <c r="AD78" s="585" t="n"/>
      <c r="AE78" s="585" t="n"/>
      <c r="AF78" s="585" t="n"/>
      <c r="AG78" s="585" t="n"/>
      <c r="AH78" s="613" t="n"/>
      <c r="AI78" s="673" t="n">
        <v>8</v>
      </c>
      <c r="AJ78" s="585" t="n"/>
      <c r="AK78" s="585" t="n"/>
      <c r="AL78" s="585" t="n"/>
      <c r="AM78" s="585" t="n"/>
      <c r="AN78" s="585" t="n"/>
      <c r="AO78" s="613" t="n"/>
      <c r="AP78" s="673">
        <f>ROUND(AI78*54/40,0)</f>
        <v/>
      </c>
      <c r="AQ78" s="585" t="n"/>
      <c r="AR78" s="585" t="n"/>
      <c r="AS78" s="585" t="n"/>
      <c r="AT78" s="585" t="n"/>
      <c r="AU78" s="585" t="n"/>
      <c r="AV78" s="613" t="n"/>
      <c r="AW78" s="608" t="n"/>
      <c r="AX78" s="544" t="n"/>
      <c r="AY78" s="544" t="n"/>
      <c r="AZ78" s="544" t="n"/>
      <c r="BA78" s="544" t="n"/>
      <c r="BB78" s="544" t="n"/>
      <c r="BC78" s="544" t="n"/>
      <c r="BD78" s="544" t="n"/>
      <c r="BE78" s="544" t="n"/>
      <c r="BF78" s="544" t="n"/>
      <c r="BG78" s="544" t="n"/>
      <c r="BH78" s="544" t="n"/>
      <c r="BI78" s="544" t="n"/>
      <c r="BJ78" s="544" t="n"/>
      <c r="BK78" s="544" t="n"/>
      <c r="BL78" s="544" t="n"/>
      <c r="BM78" s="544" t="n"/>
      <c r="BN78" s="544" t="n"/>
      <c r="BO78" s="544" t="n"/>
      <c r="BP78" s="544" t="n"/>
      <c r="BQ78" s="603" t="n"/>
      <c r="BR78" s="92" t="n"/>
    </row>
    <row r="79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  <c r="AL79" s="10" t="n"/>
      <c r="AM79" s="10" t="n"/>
      <c r="AN79" s="10" t="n"/>
      <c r="AO79" s="10" t="n"/>
      <c r="AP79" s="10" t="n"/>
      <c r="AQ79" s="10" t="n"/>
      <c r="AR79" s="10" t="n"/>
      <c r="AS79" s="10" t="n"/>
      <c r="AT79" s="10" t="n"/>
      <c r="AU79" s="10" t="n"/>
      <c r="AV79" s="10" t="n"/>
      <c r="AW79" s="10" t="n"/>
      <c r="AX79" s="10" t="n"/>
      <c r="AY79" s="10" t="n"/>
      <c r="AZ79" s="10" t="n"/>
      <c r="BA79" s="10" t="n"/>
      <c r="BB79" s="10" t="n"/>
      <c r="BC79" s="10" t="n"/>
      <c r="BD79" s="10" t="n"/>
      <c r="BE79" s="10" t="n"/>
      <c r="BF79" s="10" t="n"/>
      <c r="BG79" s="10" t="n"/>
      <c r="BH79" s="10" t="n"/>
      <c r="BI79" s="509" t="n"/>
      <c r="BJ79" s="509" t="n"/>
      <c r="BK79" s="509" t="n"/>
      <c r="BL79" s="10" t="n"/>
      <c r="BM79" s="10" t="n"/>
      <c r="BN79" s="10" t="n"/>
      <c r="BO79" s="10" t="n"/>
      <c r="BP79" s="10" t="n"/>
      <c r="BQ79" s="10" t="n"/>
      <c r="BR79" s="10" t="n"/>
    </row>
    <row r="80">
      <c r="A80" s="543" t="inlineStr">
        <is>
          <t>VII. Матрица компетенций</t>
        </is>
      </c>
      <c r="B80" s="544" t="n"/>
      <c r="C80" s="544" t="n"/>
      <c r="D80" s="544" t="n"/>
      <c r="E80" s="544" t="n"/>
      <c r="F80" s="544" t="n"/>
      <c r="G80" s="544" t="n"/>
      <c r="H80" s="544" t="n"/>
      <c r="I80" s="544" t="n"/>
      <c r="J80" s="544" t="n"/>
      <c r="K80" s="544" t="n"/>
      <c r="L80" s="544" t="n"/>
      <c r="M80" s="544" t="n"/>
      <c r="N80" s="544" t="n"/>
      <c r="O80" s="544" t="n"/>
      <c r="P80" s="544" t="n"/>
      <c r="Q80" s="544" t="n"/>
      <c r="R80" s="544" t="n"/>
      <c r="S80" s="544" t="n"/>
      <c r="T80" s="544" t="n"/>
      <c r="U80" s="544" t="n"/>
      <c r="V80" s="544" t="n"/>
      <c r="W80" s="544" t="n"/>
      <c r="X80" s="544" t="n"/>
      <c r="Y80" s="544" t="n"/>
      <c r="Z80" s="544" t="n"/>
      <c r="AA80" s="544" t="n"/>
      <c r="AB80" s="544" t="n"/>
      <c r="AC80" s="544" t="n"/>
      <c r="AD80" s="544" t="n"/>
      <c r="AE80" s="544" t="n"/>
      <c r="AF80" s="544" t="n"/>
      <c r="AG80" s="544" t="n"/>
      <c r="AH80" s="544" t="n"/>
      <c r="AI80" s="544" t="n"/>
      <c r="AJ80" s="544" t="n"/>
      <c r="AK80" s="544" t="n"/>
      <c r="AL80" s="544" t="n"/>
      <c r="AM80" s="544" t="n"/>
      <c r="AN80" s="544" t="n"/>
      <c r="AO80" s="544" t="n"/>
      <c r="AP80" s="544" t="n"/>
      <c r="AQ80" s="544" t="n"/>
      <c r="AR80" s="544" t="n"/>
      <c r="AS80" s="544" t="n"/>
      <c r="AT80" s="544" t="n"/>
      <c r="AU80" s="544" t="n"/>
      <c r="AV80" s="544" t="n"/>
      <c r="AW80" s="544" t="n"/>
      <c r="AX80" s="544" t="n"/>
      <c r="AY80" s="544" t="n"/>
      <c r="AZ80" s="544" t="n"/>
      <c r="BA80" s="544" t="n"/>
      <c r="BB80" s="544" t="n"/>
      <c r="BC80" s="544" t="n"/>
      <c r="BD80" s="544" t="n"/>
      <c r="BE80" s="544" t="n"/>
      <c r="BF80" s="544" t="n"/>
      <c r="BG80" s="544" t="n"/>
      <c r="BH80" s="544" t="n"/>
      <c r="BI80" s="544" t="n"/>
      <c r="BJ80" s="544" t="n"/>
      <c r="BK80" s="544" t="n"/>
      <c r="BL80" s="544" t="n"/>
      <c r="BM80" s="544" t="n"/>
      <c r="BN80" s="544" t="n"/>
      <c r="BO80" s="544" t="n"/>
      <c r="BP80" s="41" t="n"/>
      <c r="BQ80" s="41" t="n"/>
      <c r="BR80" s="41" t="n"/>
    </row>
    <row r="81">
      <c r="A81" s="677" t="inlineStr">
        <is>
          <t>Код компетенции</t>
        </is>
      </c>
      <c r="B81" s="585" t="n"/>
      <c r="C81" s="585" t="n"/>
      <c r="D81" s="585" t="n"/>
      <c r="E81" s="585" t="n"/>
      <c r="F81" s="586" t="n"/>
      <c r="G81" s="4867" t="inlineStr">
        <is>
          <t>Наименование компетенции</t>
        </is>
      </c>
      <c r="H81" s="585" t="n"/>
      <c r="I81" s="585" t="n"/>
      <c r="J81" s="585" t="n"/>
      <c r="K81" s="585" t="n"/>
      <c r="L81" s="585" t="n"/>
      <c r="M81" s="585" t="n"/>
      <c r="N81" s="585" t="n"/>
      <c r="O81" s="585" t="n"/>
      <c r="P81" s="585" t="n"/>
      <c r="Q81" s="585" t="n"/>
      <c r="R81" s="585" t="n"/>
      <c r="S81" s="585" t="n"/>
      <c r="T81" s="585" t="n"/>
      <c r="U81" s="585" t="n"/>
      <c r="V81" s="585" t="n"/>
      <c r="W81" s="585" t="n"/>
      <c r="X81" s="585" t="n"/>
      <c r="Y81" s="585" t="n"/>
      <c r="Z81" s="585" t="n"/>
      <c r="AA81" s="585" t="n"/>
      <c r="AB81" s="585" t="n"/>
      <c r="AC81" s="585" t="n"/>
      <c r="AD81" s="585" t="n"/>
      <c r="AE81" s="585" t="n"/>
      <c r="AF81" s="585" t="n"/>
      <c r="AG81" s="585" t="n"/>
      <c r="AH81" s="585" t="n"/>
      <c r="AI81" s="585" t="n"/>
      <c r="AJ81" s="585" t="n"/>
      <c r="AK81" s="585" t="n"/>
      <c r="AL81" s="585" t="n"/>
      <c r="AM81" s="585" t="n"/>
      <c r="AN81" s="585" t="n"/>
      <c r="AO81" s="585" t="n"/>
      <c r="AP81" s="585" t="n"/>
      <c r="AQ81" s="585" t="n"/>
      <c r="AR81" s="585" t="n"/>
      <c r="AS81" s="585" t="n"/>
      <c r="AT81" s="585" t="n"/>
      <c r="AU81" s="585" t="n"/>
      <c r="AV81" s="585" t="n"/>
      <c r="AW81" s="585" t="n"/>
      <c r="AX81" s="585" t="n"/>
      <c r="AY81" s="585" t="n"/>
      <c r="AZ81" s="585" t="n"/>
      <c r="BA81" s="585" t="n"/>
      <c r="BB81" s="585" t="n"/>
      <c r="BC81" s="585" t="n"/>
      <c r="BD81" s="585" t="n"/>
      <c r="BE81" s="585" t="n"/>
      <c r="BF81" s="585" t="n"/>
      <c r="BG81" s="585" t="n"/>
      <c r="BH81" s="585" t="n"/>
      <c r="BI81" s="585" t="n"/>
      <c r="BJ81" s="613" t="n"/>
      <c r="BK81" s="4259" t="inlineStr">
        <is>
          <t>Код модуля, учебной дисциплины</t>
        </is>
      </c>
      <c r="BL81" s="585" t="n"/>
      <c r="BM81" s="585" t="n"/>
      <c r="BN81" s="585" t="n"/>
      <c r="BO81" s="585" t="n"/>
      <c r="BP81" s="586" t="n"/>
      <c r="BQ81" s="90" t="n"/>
      <c r="BR81" s="90" t="n"/>
    </row>
    <row r="82">
      <c r="A82" s="513" t="inlineStr">
        <is>
          <t>УК-1</t>
        </is>
      </c>
      <c r="B82" s="206" t="n"/>
      <c r="C82" s="206" t="n"/>
      <c r="D82" s="206" t="n"/>
      <c r="E82" s="206" t="n"/>
      <c r="F82" s="207" t="n"/>
      <c r="G82" s="4868" t="inlineStr">
        <is>
          <t>Применять  методы  научного  познания  в исследовательской  деятельности,  генерировать  и  реализовывать инновационные  идеи</t>
        </is>
      </c>
      <c r="H82" s="4853" t="n"/>
      <c r="I82" s="4853" t="n"/>
      <c r="J82" s="4853" t="n"/>
      <c r="K82" s="4853" t="n"/>
      <c r="L82" s="4853" t="n"/>
      <c r="M82" s="4853" t="n"/>
      <c r="N82" s="4853" t="n"/>
      <c r="O82" s="4853" t="n"/>
      <c r="P82" s="4853" t="n"/>
      <c r="Q82" s="4853" t="n"/>
      <c r="R82" s="4853" t="n"/>
      <c r="S82" s="4853" t="n"/>
      <c r="T82" s="4853" t="n"/>
      <c r="U82" s="4853" t="n"/>
      <c r="V82" s="4853" t="n"/>
      <c r="W82" s="4853" t="n"/>
      <c r="X82" s="4853" t="n"/>
      <c r="Y82" s="4853" t="n"/>
      <c r="Z82" s="4853" t="n"/>
      <c r="AA82" s="4853" t="n"/>
      <c r="AB82" s="4853" t="n"/>
      <c r="AC82" s="4853" t="n"/>
      <c r="AD82" s="4853" t="n"/>
      <c r="AE82" s="4853" t="n"/>
      <c r="AF82" s="4853" t="n"/>
      <c r="AG82" s="4853" t="n"/>
      <c r="AH82" s="4853" t="n"/>
      <c r="AI82" s="4853" t="n"/>
      <c r="AJ82" s="4853" t="n"/>
      <c r="AK82" s="4853" t="n"/>
      <c r="AL82" s="4853" t="n"/>
      <c r="AM82" s="4853" t="n"/>
      <c r="AN82" s="4853" t="n"/>
      <c r="AO82" s="4853" t="n"/>
      <c r="AP82" s="4853" t="n"/>
      <c r="AQ82" s="4853" t="n"/>
      <c r="AR82" s="4853" t="n"/>
      <c r="AS82" s="4853" t="n"/>
      <c r="AT82" s="4853" t="n"/>
      <c r="AU82" s="4853" t="n"/>
      <c r="AV82" s="4853" t="n"/>
      <c r="AW82" s="4853" t="n"/>
      <c r="AX82" s="4853" t="n"/>
      <c r="AY82" s="4853" t="n"/>
      <c r="AZ82" s="4853" t="n"/>
      <c r="BA82" s="4853" t="n"/>
      <c r="BB82" s="4853" t="n"/>
      <c r="BC82" s="4853" t="n"/>
      <c r="BD82" s="4853" t="n"/>
      <c r="BE82" s="4853" t="n"/>
      <c r="BF82" s="4853" t="n"/>
      <c r="BG82" s="4853" t="n"/>
      <c r="BH82" s="4853" t="n"/>
      <c r="BI82" s="4853" t="n"/>
      <c r="BJ82" s="4818" t="n"/>
      <c r="BK82" s="4261" t="inlineStr">
        <is>
          <t>1.3, 2.6.1</t>
        </is>
      </c>
      <c r="BL82" s="123" t="n"/>
      <c r="BM82" s="123" t="n"/>
      <c r="BN82" s="123" t="n"/>
      <c r="BO82" s="123" t="n"/>
      <c r="BP82" s="161" t="n"/>
      <c r="BQ82" s="90" t="n"/>
      <c r="BR82" s="90" t="n"/>
    </row>
    <row r="83">
      <c r="A83" s="182" t="inlineStr">
        <is>
          <t>УК-2</t>
        </is>
      </c>
      <c r="B83" s="126" t="n"/>
      <c r="C83" s="126" t="n"/>
      <c r="D83" s="126" t="n"/>
      <c r="E83" s="126" t="n"/>
      <c r="F83" s="175" t="n"/>
      <c r="G83" s="4869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8" t="n"/>
      <c r="BK83" s="3561" t="inlineStr">
        <is>
          <t>1.2.2, 2.6.3</t>
        </is>
      </c>
      <c r="BL83" s="126" t="n"/>
      <c r="BM83" s="126" t="n"/>
      <c r="BN83" s="126" t="n"/>
      <c r="BO83" s="126" t="n"/>
      <c r="BP83" s="175" t="n"/>
      <c r="BQ83" s="90" t="n"/>
      <c r="BR83" s="90" t="n"/>
    </row>
    <row r="84">
      <c r="A84" s="182" t="inlineStr">
        <is>
          <t>УК-3</t>
        </is>
      </c>
      <c r="B84" s="126" t="n"/>
      <c r="C84" s="126" t="n"/>
      <c r="D84" s="126" t="n"/>
      <c r="E84" s="126" t="n"/>
      <c r="F84" s="175" t="n"/>
      <c r="G84" s="4869" t="inlineStr">
        <is>
          <t xml:space="preserve">Осуществлять коммуникации на иностранном языке в  академической,  научной  и  профессиональной  среде  для  реализации научно-исследовательской  и  инновационной  деятельности </t>
        </is>
      </c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8" t="n"/>
      <c r="BK84" s="3561" t="inlineStr">
        <is>
          <t>2.1, 2.6.2</t>
        </is>
      </c>
      <c r="BL84" s="126" t="n"/>
      <c r="BM84" s="126" t="n"/>
      <c r="BN84" s="126" t="n"/>
      <c r="BO84" s="126" t="n"/>
      <c r="BP84" s="175" t="n"/>
      <c r="BQ84" s="90" t="n"/>
      <c r="BR84" s="90" t="n"/>
    </row>
    <row r="85">
      <c r="A85" s="182" t="inlineStr">
        <is>
          <t>УК-4</t>
        </is>
      </c>
      <c r="B85" s="126" t="n"/>
      <c r="C85" s="126" t="n"/>
      <c r="D85" s="126" t="n"/>
      <c r="E85" s="126" t="n"/>
      <c r="F85" s="175" t="n"/>
      <c r="G85" s="4869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8" t="n"/>
      <c r="BK85" s="3561" t="inlineStr">
        <is>
          <t>1.3, 2.2.1</t>
        </is>
      </c>
      <c r="BL85" s="126" t="n"/>
      <c r="BM85" s="126" t="n"/>
      <c r="BN85" s="126" t="n"/>
      <c r="BO85" s="126" t="n"/>
      <c r="BP85" s="175" t="n"/>
      <c r="BQ85" s="90" t="n"/>
      <c r="BR85" s="90" t="n"/>
    </row>
    <row r="86">
      <c r="A86" s="182" t="inlineStr">
        <is>
          <t>УК-5</t>
        </is>
      </c>
      <c r="B86" s="126" t="n"/>
      <c r="C86" s="126" t="n"/>
      <c r="D86" s="126" t="n"/>
      <c r="E86" s="126" t="n"/>
      <c r="F86" s="175" t="n"/>
      <c r="G86" s="4869" t="inlineStr">
        <is>
          <t>Развивать инновационную восприимчивость и способность к инновационной деятельности</t>
        </is>
      </c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8" t="n"/>
      <c r="BK86" s="3561" t="inlineStr">
        <is>
          <t>1.2.1, 1.3</t>
        </is>
      </c>
      <c r="BL86" s="126" t="n"/>
      <c r="BM86" s="126" t="n"/>
      <c r="BN86" s="126" t="n"/>
      <c r="BO86" s="126" t="n"/>
      <c r="BP86" s="175" t="n"/>
      <c r="BQ86" s="90" t="n"/>
      <c r="BR86" s="90" t="n"/>
    </row>
    <row r="87">
      <c r="A87" s="182" t="inlineStr">
        <is>
          <t>УК-6</t>
        </is>
      </c>
      <c r="B87" s="126" t="n"/>
      <c r="C87" s="126" t="n"/>
      <c r="D87" s="126" t="n"/>
      <c r="E87" s="126" t="n"/>
      <c r="F87" s="175" t="n"/>
      <c r="G87" s="4869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/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/>
      <c r="BF87" s="126" t="n"/>
      <c r="BG87" s="126" t="n"/>
      <c r="BH87" s="126" t="n"/>
      <c r="BI87" s="126" t="n"/>
      <c r="BJ87" s="128" t="n"/>
      <c r="BK87" s="3561" t="inlineStr">
        <is>
          <t>1.3, 2.2.3</t>
        </is>
      </c>
      <c r="BL87" s="126" t="n"/>
      <c r="BM87" s="126" t="n"/>
      <c r="BN87" s="126" t="n"/>
      <c r="BO87" s="126" t="n"/>
      <c r="BP87" s="175" t="n"/>
      <c r="BQ87" s="90" t="n"/>
      <c r="BR87" s="90" t="n"/>
    </row>
    <row r="88">
      <c r="A88" s="182" t="inlineStr">
        <is>
          <t>УПК-1</t>
        </is>
      </c>
      <c r="B88" s="126" t="n"/>
      <c r="C88" s="126" t="n"/>
      <c r="D88" s="126" t="n"/>
      <c r="E88" s="126" t="n"/>
      <c r="F88" s="175" t="n"/>
      <c r="G88" s="4869" t="inlineStr">
        <is>
          <t>Использовать современные приемы ландшафтного моделирования и макетирования при реализации комплексного подхода к проектированию предметно-пространственной среды</t>
        </is>
      </c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8" t="n"/>
      <c r="BK88" s="3561" t="inlineStr">
        <is>
          <t>1.1.1</t>
        </is>
      </c>
      <c r="BL88" s="126" t="n"/>
      <c r="BM88" s="126" t="n"/>
      <c r="BN88" s="126" t="n"/>
      <c r="BO88" s="126" t="n"/>
      <c r="BP88" s="175" t="n"/>
      <c r="BQ88" s="514" t="n"/>
      <c r="BR88" s="514" t="n"/>
    </row>
    <row r="89">
      <c r="A89" s="182" t="inlineStr">
        <is>
          <t>УПК-2</t>
        </is>
      </c>
      <c r="B89" s="126" t="n"/>
      <c r="C89" s="126" t="n"/>
      <c r="D89" s="126" t="n"/>
      <c r="E89" s="126" t="n"/>
      <c r="F89" s="175" t="n"/>
      <c r="G89" s="4869" t="inlineStr">
        <is>
          <t>Разрабатывать проектные предложения по благоустройству территорий с включением современных элементов архитектурно-ландшафтного дизайна</t>
        </is>
      </c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8" t="n"/>
      <c r="BK89" s="3561" t="inlineStr">
        <is>
          <t>1.1.2</t>
        </is>
      </c>
      <c r="BL89" s="126" t="n"/>
      <c r="BM89" s="126" t="n"/>
      <c r="BN89" s="126" t="n"/>
      <c r="BO89" s="126" t="n"/>
      <c r="BP89" s="175" t="n"/>
      <c r="BQ89" s="514" t="n"/>
      <c r="BR89" s="514" t="n"/>
    </row>
    <row r="90">
      <c r="A90" s="182" t="inlineStr">
        <is>
          <t>УПК-3</t>
        </is>
      </c>
      <c r="B90" s="126" t="n"/>
      <c r="C90" s="126" t="n"/>
      <c r="D90" s="126" t="n"/>
      <c r="E90" s="126" t="n"/>
      <c r="F90" s="175" t="n"/>
      <c r="G90" s="4869" t="inlineStr">
        <is>
          <t>Использовать технологические инновации для решения научно-исследовательских и прогрессивных задач в области ландшафтного строительства</t>
        </is>
      </c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8" t="n"/>
      <c r="BK90" s="3561" t="inlineStr">
        <is>
          <t>1.2.1</t>
        </is>
      </c>
      <c r="BL90" s="126" t="n"/>
      <c r="BM90" s="126" t="n"/>
      <c r="BN90" s="126" t="n"/>
      <c r="BO90" s="126" t="n"/>
      <c r="BP90" s="175" t="n"/>
      <c r="BQ90" s="515" t="n"/>
      <c r="BR90" s="515" t="n"/>
    </row>
    <row r="91">
      <c r="A91" s="182" t="inlineStr">
        <is>
          <t>УПК-4</t>
        </is>
      </c>
      <c r="B91" s="126" t="n"/>
      <c r="C91" s="126" t="n"/>
      <c r="D91" s="126" t="n"/>
      <c r="E91" s="126" t="n"/>
      <c r="F91" s="175" t="n"/>
      <c r="G91" s="4869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научно-практических задач в области ландшафтного проектирования и строительства</t>
        </is>
      </c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/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8" t="n"/>
      <c r="BK91" s="3561" t="inlineStr">
        <is>
          <t>1.2.2</t>
        </is>
      </c>
      <c r="BL91" s="126" t="n"/>
      <c r="BM91" s="126" t="n"/>
      <c r="BN91" s="126" t="n"/>
      <c r="BO91" s="126" t="n"/>
      <c r="BP91" s="175" t="n"/>
      <c r="BQ91" s="515" t="n"/>
      <c r="BR91" s="515" t="n"/>
    </row>
    <row r="92">
      <c r="A92" s="182" t="inlineStr">
        <is>
          <t>УПК-5</t>
        </is>
      </c>
      <c r="B92" s="126" t="n"/>
      <c r="C92" s="126" t="n"/>
      <c r="D92" s="126" t="n"/>
      <c r="E92" s="126" t="n"/>
      <c r="F92" s="175" t="n"/>
      <c r="G92" s="4869" t="inlineStr">
        <is>
          <t>Обосновывать выбор и использование современных строительных материалов и изделий, в том числе конструктивных элементов малой архитектуры, при осуществлении производственно-технологической и проектно-конструкторской деятельности</t>
        </is>
      </c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8" t="n"/>
      <c r="BK92" s="3561" t="inlineStr">
        <is>
          <t>1.2.3</t>
        </is>
      </c>
      <c r="BL92" s="126" t="n"/>
      <c r="BM92" s="126" t="n"/>
      <c r="BN92" s="126" t="n"/>
      <c r="BO92" s="126" t="n"/>
      <c r="BP92" s="175" t="n"/>
      <c r="BQ92" s="514" t="n"/>
      <c r="BR92" s="514" t="n"/>
    </row>
    <row r="93">
      <c r="A93" s="182" t="inlineStr">
        <is>
          <t>СК-1</t>
        </is>
      </c>
      <c r="B93" s="126" t="n"/>
      <c r="C93" s="126" t="n"/>
      <c r="D93" s="126" t="n"/>
      <c r="E93" s="126" t="n"/>
      <c r="F93" s="175" t="n"/>
      <c r="G93" s="4869" t="inlineStr">
        <is>
          <t>Оценивать и обосновывать риски причинения вреда в профессиональной деятельности, выстраивать логичную и аргументированную доказательственную базу</t>
        </is>
      </c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/>
      <c r="AT93" s="126" t="n"/>
      <c r="AU93" s="126" t="n"/>
      <c r="AV93" s="126" t="n"/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8" t="n"/>
      <c r="BK93" s="3561" t="inlineStr">
        <is>
          <t>2.2.1</t>
        </is>
      </c>
      <c r="BL93" s="126" t="n"/>
      <c r="BM93" s="126" t="n"/>
      <c r="BN93" s="126" t="n"/>
      <c r="BO93" s="126" t="n"/>
      <c r="BP93" s="175" t="n"/>
      <c r="BQ93" s="514" t="n"/>
      <c r="BR93" s="514" t="n"/>
    </row>
    <row r="94">
      <c r="A94" s="182" t="inlineStr">
        <is>
          <t>СК-2</t>
        </is>
      </c>
      <c r="B94" s="126" t="n"/>
      <c r="C94" s="126" t="n"/>
      <c r="D94" s="126" t="n"/>
      <c r="E94" s="126" t="n"/>
      <c r="F94" s="175" t="n"/>
      <c r="G94" s="4869" t="inlineStr">
        <is>
          <t>Применять современные подходы в области охраны окружающей среды и природопользования, элементы эколого-экономического анализа в решении профессиональных задач</t>
        </is>
      </c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8" t="n"/>
      <c r="BK94" s="3561" t="inlineStr">
        <is>
          <t>2.2.2</t>
        </is>
      </c>
      <c r="BL94" s="126" t="n"/>
      <c r="BM94" s="126" t="n"/>
      <c r="BN94" s="126" t="n"/>
      <c r="BO94" s="126" t="n"/>
      <c r="BP94" s="175" t="n"/>
      <c r="BQ94" s="514" t="n"/>
      <c r="BR94" s="514" t="n"/>
    </row>
    <row r="95">
      <c r="A95" s="182" t="inlineStr">
        <is>
          <t>СК-3</t>
        </is>
      </c>
      <c r="B95" s="126" t="n"/>
      <c r="C95" s="126" t="n"/>
      <c r="D95" s="126" t="n"/>
      <c r="E95" s="126" t="n"/>
      <c r="F95" s="175" t="n"/>
      <c r="G95" s="4869" t="inlineStr">
        <is>
          <t>Обосновывать стратегию развития организации в ландшафтной индустрии, анализировать риски, принимать и реализовывать научно-обоснованные управленческие решения</t>
        </is>
      </c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8" t="n"/>
      <c r="BK95" s="3561" t="inlineStr">
        <is>
          <t>2.2.3</t>
        </is>
      </c>
      <c r="BL95" s="126" t="n"/>
      <c r="BM95" s="126" t="n"/>
      <c r="BN95" s="126" t="n"/>
      <c r="BO95" s="126" t="n"/>
      <c r="BP95" s="175" t="n"/>
      <c r="BQ95" s="515" t="n"/>
      <c r="BR95" s="515" t="n"/>
    </row>
    <row r="96">
      <c r="A96" s="182" t="inlineStr">
        <is>
          <t>СК-4</t>
        </is>
      </c>
      <c r="B96" s="126" t="n"/>
      <c r="C96" s="126" t="n"/>
      <c r="D96" s="126" t="n"/>
      <c r="E96" s="126" t="n"/>
      <c r="F96" s="175" t="n"/>
      <c r="G96" s="4869" t="inlineStr">
        <is>
          <t>Применять современные методы исследований особенностей ландшафтной организации объектов озеленения при разработке рекомендаций и проектных предложений по ее совершенствованию</t>
        </is>
      </c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8" t="n"/>
      <c r="BK96" s="3561" t="inlineStr">
        <is>
          <t>2.3.1</t>
        </is>
      </c>
      <c r="BL96" s="126" t="n"/>
      <c r="BM96" s="126" t="n"/>
      <c r="BN96" s="126" t="n"/>
      <c r="BO96" s="126" t="n"/>
      <c r="BP96" s="175" t="n"/>
      <c r="BQ96" s="515" t="n"/>
      <c r="BR96" s="515" t="n"/>
    </row>
    <row r="97">
      <c r="A97" s="182" t="inlineStr">
        <is>
          <t>СК-5</t>
        </is>
      </c>
      <c r="B97" s="126" t="n"/>
      <c r="C97" s="126" t="n"/>
      <c r="D97" s="126" t="n"/>
      <c r="E97" s="126" t="n"/>
      <c r="F97" s="175" t="n"/>
      <c r="G97" s="4869" t="inlineStr">
        <is>
          <t>Реализовывать экологические подходы при разработке проектов озеленения и благоустройства объектов урбанизированной среды</t>
        </is>
      </c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/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8" t="n"/>
      <c r="BK97" s="3561" t="inlineStr">
        <is>
          <t>2.3.2</t>
        </is>
      </c>
      <c r="BL97" s="126" t="n"/>
      <c r="BM97" s="126" t="n"/>
      <c r="BN97" s="126" t="n"/>
      <c r="BO97" s="126" t="n"/>
      <c r="BP97" s="175" t="n"/>
      <c r="BQ97" s="515" t="n"/>
      <c r="BR97" s="515" t="n"/>
    </row>
    <row r="98">
      <c r="A98" s="182" t="inlineStr">
        <is>
          <t>СК-6</t>
        </is>
      </c>
      <c r="B98" s="126" t="n"/>
      <c r="C98" s="126" t="n"/>
      <c r="D98" s="126" t="n"/>
      <c r="E98" s="126" t="n"/>
      <c r="F98" s="175" t="n"/>
      <c r="G98" s="4869" t="inlineStr">
        <is>
          <t>Разрабатывать научно обоснованные проекты реставрации и реконструкции объектов ландшафтно-культурного наследия</t>
        </is>
      </c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8" t="n"/>
      <c r="BK98" s="3561" t="inlineStr">
        <is>
          <t>2.3.3</t>
        </is>
      </c>
      <c r="BL98" s="126" t="n"/>
      <c r="BM98" s="126" t="n"/>
      <c r="BN98" s="126" t="n"/>
      <c r="BO98" s="126" t="n"/>
      <c r="BP98" s="175" t="n"/>
      <c r="BQ98" s="514" t="n"/>
      <c r="BR98" s="514" t="n"/>
    </row>
    <row r="99">
      <c r="A99" s="182" t="inlineStr">
        <is>
          <t>СК-7</t>
        </is>
      </c>
      <c r="B99" s="126" t="n"/>
      <c r="C99" s="126" t="n"/>
      <c r="D99" s="126" t="n"/>
      <c r="E99" s="126" t="n"/>
      <c r="F99" s="175" t="n"/>
      <c r="G99" s="4869" t="inlineStr">
        <is>
          <t>Разрабатывать рекомендации, проектные предложения и осуществлять деятельность по совершенствованию ландшафтной организации открытых пространств на основе использования современных приемов цветочно-декоративного оформления</t>
        </is>
      </c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8" t="n"/>
      <c r="BK99" s="3561" t="inlineStr">
        <is>
          <t>2.4.1</t>
        </is>
      </c>
      <c r="BL99" s="126" t="n"/>
      <c r="BM99" s="126" t="n"/>
      <c r="BN99" s="126" t="n"/>
      <c r="BO99" s="126" t="n"/>
      <c r="BP99" s="175" t="n"/>
      <c r="BQ99" s="514" t="n"/>
      <c r="BR99" s="514" t="n"/>
    </row>
    <row r="100">
      <c r="A100" s="182" t="inlineStr">
        <is>
          <t>СК-8</t>
        </is>
      </c>
      <c r="B100" s="126" t="n"/>
      <c r="C100" s="126" t="n"/>
      <c r="D100" s="126" t="n"/>
      <c r="E100" s="126" t="n"/>
      <c r="F100" s="175" t="n"/>
      <c r="G100" s="4869" t="inlineStr">
        <is>
          <t xml:space="preserve">Разрабатывать и реализовывать проектные решения на основе использования перспективных приемов формирования растительных композиций в дизайне интерьеров </t>
        </is>
      </c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8" t="n"/>
      <c r="BK100" s="3561" t="inlineStr">
        <is>
          <t>2.4.2</t>
        </is>
      </c>
      <c r="BL100" s="126" t="n"/>
      <c r="BM100" s="126" t="n"/>
      <c r="BN100" s="126" t="n"/>
      <c r="BO100" s="126" t="n"/>
      <c r="BP100" s="175" t="n"/>
      <c r="BQ100" s="514" t="n"/>
      <c r="BR100" s="514" t="n"/>
    </row>
    <row r="101">
      <c r="A101" s="182" t="inlineStr">
        <is>
          <t>СК-9</t>
        </is>
      </c>
      <c r="B101" s="126" t="n"/>
      <c r="C101" s="126" t="n"/>
      <c r="D101" s="126" t="n"/>
      <c r="E101" s="126" t="n"/>
      <c r="F101" s="175" t="n"/>
      <c r="G101" s="4869" t="inlineStr">
        <is>
          <t>Разрабатывать практические рекомендации по использованию результатов научных исследований и внедрению технологических инноваций в отрасли садоводства и декоративного растениеводства</t>
        </is>
      </c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8" t="n"/>
      <c r="BK101" s="3561" t="inlineStr">
        <is>
          <t>2.5.1</t>
        </is>
      </c>
      <c r="BL101" s="126" t="n"/>
      <c r="BM101" s="126" t="n"/>
      <c r="BN101" s="126" t="n"/>
      <c r="BO101" s="126" t="n"/>
      <c r="BP101" s="175" t="n"/>
      <c r="BQ101" s="514" t="n"/>
      <c r="BR101" s="514" t="n"/>
    </row>
    <row r="102">
      <c r="A102" s="182" t="inlineStr">
        <is>
          <t>СК-10</t>
        </is>
      </c>
      <c r="B102" s="126" t="n"/>
      <c r="C102" s="126" t="n"/>
      <c r="D102" s="126" t="n"/>
      <c r="E102" s="126" t="n"/>
      <c r="F102" s="175" t="n"/>
      <c r="G102" s="4869" t="inlineStr">
        <is>
          <t>Разрабатывать новые и совершенствовать существующие технологии создания и использования газонных и альтернативных покрытий в ландшафтном строительстве</t>
        </is>
      </c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8" t="n"/>
      <c r="BK102" s="3561" t="inlineStr">
        <is>
          <t>2.5.2</t>
        </is>
      </c>
      <c r="BL102" s="126" t="n"/>
      <c r="BM102" s="126" t="n"/>
      <c r="BN102" s="126" t="n"/>
      <c r="BO102" s="126" t="n"/>
      <c r="BP102" s="175" t="n"/>
      <c r="BQ102" s="514" t="n"/>
      <c r="BR102" s="514" t="n"/>
    </row>
    <row r="103">
      <c r="A103" s="182" t="inlineStr">
        <is>
          <t>СК-11</t>
        </is>
      </c>
      <c r="B103" s="126" t="n"/>
      <c r="C103" s="126" t="n"/>
      <c r="D103" s="126" t="n"/>
      <c r="E103" s="126" t="n"/>
      <c r="F103" s="175" t="n"/>
      <c r="G103" s="4870" t="inlineStr">
        <is>
          <t>Применять дистанционные аэрокосмические методы исследования и геоинформационные системы для решения практических задач ландшафтного планирования</t>
        </is>
      </c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8" t="n"/>
      <c r="BK103" s="3561" t="inlineStr">
        <is>
          <t>2.5.3</t>
        </is>
      </c>
      <c r="BL103" s="126" t="n"/>
      <c r="BM103" s="126" t="n"/>
      <c r="BN103" s="126" t="n"/>
      <c r="BO103" s="126" t="n"/>
      <c r="BP103" s="175" t="n"/>
      <c r="BQ103" s="514" t="n"/>
      <c r="BR103" s="514" t="n"/>
    </row>
    <row r="104">
      <c r="A104" s="4871" t="inlineStr">
        <is>
          <t>СК-12</t>
        </is>
      </c>
      <c r="B104" s="194" t="n"/>
      <c r="C104" s="194" t="n"/>
      <c r="D104" s="194" t="n"/>
      <c r="E104" s="194" t="n"/>
      <c r="F104" s="1971" t="n"/>
      <c r="G104" s="4872" t="inlineStr">
        <is>
          <t xml:space="preserve"> Применять современные методы диагностики болезней и вредителей зеленых насаждений, проводить комплексную оценку жизненного состояния растений</t>
        </is>
      </c>
      <c r="H104" s="202" t="n"/>
      <c r="I104" s="202" t="n"/>
      <c r="J104" s="202" t="n"/>
      <c r="K104" s="202" t="n"/>
      <c r="L104" s="202" t="n"/>
      <c r="M104" s="202" t="n"/>
      <c r="N104" s="202" t="n"/>
      <c r="O104" s="202" t="n"/>
      <c r="P104" s="202" t="n"/>
      <c r="Q104" s="202" t="n"/>
      <c r="R104" s="202" t="n"/>
      <c r="S104" s="202" t="n"/>
      <c r="T104" s="202" t="n"/>
      <c r="U104" s="202" t="n"/>
      <c r="V104" s="202" t="n"/>
      <c r="W104" s="202" t="n"/>
      <c r="X104" s="202" t="n"/>
      <c r="Y104" s="202" t="n"/>
      <c r="Z104" s="202" t="n"/>
      <c r="AA104" s="202" t="n"/>
      <c r="AB104" s="202" t="n"/>
      <c r="AC104" s="202" t="n"/>
      <c r="AD104" s="202" t="n"/>
      <c r="AE104" s="202" t="n"/>
      <c r="AF104" s="202" t="n"/>
      <c r="AG104" s="202" t="n"/>
      <c r="AH104" s="202" t="n"/>
      <c r="AI104" s="202" t="n"/>
      <c r="AJ104" s="202" t="n"/>
      <c r="AK104" s="202" t="n"/>
      <c r="AL104" s="202" t="n"/>
      <c r="AM104" s="202" t="n"/>
      <c r="AN104" s="202" t="n"/>
      <c r="AO104" s="202" t="n"/>
      <c r="AP104" s="202" t="n"/>
      <c r="AQ104" s="202" t="n"/>
      <c r="AR104" s="202" t="n"/>
      <c r="AS104" s="202" t="n"/>
      <c r="AT104" s="202" t="n"/>
      <c r="AU104" s="202" t="n"/>
      <c r="AV104" s="202" t="n"/>
      <c r="AW104" s="202" t="n"/>
      <c r="AX104" s="202" t="n"/>
      <c r="AY104" s="202" t="n"/>
      <c r="AZ104" s="202" t="n"/>
      <c r="BA104" s="202" t="n"/>
      <c r="BB104" s="202" t="n"/>
      <c r="BC104" s="202" t="n"/>
      <c r="BD104" s="202" t="n"/>
      <c r="BE104" s="202" t="n"/>
      <c r="BF104" s="202" t="n"/>
      <c r="BG104" s="202" t="n"/>
      <c r="BH104" s="202" t="n"/>
      <c r="BI104" s="202" t="n"/>
      <c r="BJ104" s="144" t="n"/>
      <c r="BK104" s="4873" t="inlineStr">
        <is>
          <t>2.5.4</t>
        </is>
      </c>
      <c r="BL104" s="194" t="n"/>
      <c r="BM104" s="194" t="n"/>
      <c r="BN104" s="194" t="n"/>
      <c r="BO104" s="194" t="n"/>
      <c r="BP104" s="1971" t="n"/>
      <c r="BQ104" s="514" t="n"/>
      <c r="BR104" s="514" t="n"/>
    </row>
    <row r="105">
      <c r="A105" s="516" t="n"/>
      <c r="B105" s="516" t="n"/>
      <c r="C105" s="516" t="n"/>
      <c r="D105" s="517" t="n"/>
      <c r="E105" s="517" t="n"/>
      <c r="F105" s="517" t="n"/>
      <c r="G105" s="517" t="n"/>
      <c r="H105" s="517" t="n"/>
      <c r="I105" s="517" t="n"/>
      <c r="J105" s="517" t="n"/>
      <c r="K105" s="517" t="n"/>
      <c r="L105" s="517" t="n"/>
      <c r="M105" s="517" t="n"/>
      <c r="N105" s="517" t="n"/>
      <c r="O105" s="517" t="n"/>
      <c r="P105" s="517" t="n"/>
      <c r="Q105" s="517" t="n"/>
      <c r="R105" s="517" t="n"/>
      <c r="S105" s="517" t="n"/>
      <c r="T105" s="517" t="n"/>
      <c r="U105" s="517" t="n"/>
      <c r="V105" s="517" t="n"/>
      <c r="W105" s="517" t="n"/>
      <c r="X105" s="517" t="n"/>
      <c r="Y105" s="517" t="n"/>
      <c r="Z105" s="517" t="n"/>
      <c r="AA105" s="517" t="n"/>
      <c r="AB105" s="517" t="n"/>
      <c r="AC105" s="517" t="n"/>
      <c r="AD105" s="517" t="n"/>
      <c r="AE105" s="517" t="n"/>
      <c r="AF105" s="517" t="n"/>
      <c r="AG105" s="517" t="n"/>
      <c r="AH105" s="517" t="n"/>
      <c r="AI105" s="517" t="n"/>
      <c r="AJ105" s="517" t="n"/>
      <c r="AK105" s="517" t="n"/>
      <c r="AL105" s="517" t="n"/>
      <c r="AM105" s="517" t="n"/>
      <c r="AN105" s="517" t="n"/>
      <c r="AO105" s="517" t="n"/>
      <c r="AP105" s="517" t="n"/>
      <c r="AQ105" s="517" t="n"/>
      <c r="AR105" s="517" t="n"/>
      <c r="AS105" s="517" t="n"/>
      <c r="AT105" s="517" t="n"/>
      <c r="AU105" s="517" t="n"/>
      <c r="AV105" s="517" t="n"/>
      <c r="AW105" s="517" t="n"/>
      <c r="AX105" s="517" t="n"/>
      <c r="AY105" s="517" t="n"/>
      <c r="AZ105" s="517" t="n"/>
      <c r="BA105" s="517" t="n"/>
      <c r="BB105" s="517" t="n"/>
      <c r="BC105" s="517" t="n"/>
      <c r="BD105" s="517" t="n"/>
      <c r="BE105" s="517" t="n"/>
      <c r="BF105" s="517" t="n"/>
      <c r="BG105" s="517" t="n"/>
      <c r="BH105" s="260" t="n"/>
      <c r="BI105" s="260" t="n"/>
      <c r="BJ105" s="243" t="n"/>
      <c r="BK105" s="243" t="n"/>
      <c r="BL105" s="243" t="n"/>
      <c r="BM105" s="243" t="n"/>
      <c r="BN105" s="243" t="n"/>
      <c r="BO105" s="243" t="n"/>
      <c r="BP105" s="243" t="n"/>
      <c r="BQ105" s="243" t="n"/>
      <c r="BR105" s="243" t="n"/>
    </row>
    <row r="106">
      <c r="A106" s="90" t="n"/>
      <c r="B106" s="90" t="n"/>
      <c r="C106" s="23" t="n"/>
      <c r="D106" s="24" t="inlineStr">
        <is>
          <t xml:space="preserve">Учебный план углубленного высшего образования по специальности 7-06-0821-02 "Ландшафтное благоустройство территорий"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№ 7-06-08-011/пр. </t>
        </is>
      </c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  <c r="AA106" s="1" t="n"/>
      <c r="AB106" s="1" t="n"/>
      <c r="AC106" s="1" t="n"/>
      <c r="AD106" s="1" t="n"/>
      <c r="AE106" s="1" t="n"/>
      <c r="AF106" s="1" t="n"/>
      <c r="AG106" s="1" t="n"/>
      <c r="AH106" s="1" t="n"/>
      <c r="AI106" s="1" t="n"/>
      <c r="AJ106" s="1" t="n"/>
      <c r="AK106" s="1" t="n"/>
      <c r="AL106" s="1" t="n"/>
      <c r="AM106" s="1" t="n"/>
      <c r="AN106" s="1" t="n"/>
      <c r="AO106" s="1" t="n"/>
      <c r="AP106" s="1" t="n"/>
      <c r="AQ106" s="1" t="n"/>
      <c r="AR106" s="1" t="n"/>
      <c r="AS106" s="1" t="n"/>
      <c r="AT106" s="1" t="n"/>
      <c r="AU106" s="1" t="n"/>
      <c r="AV106" s="1" t="n"/>
      <c r="AW106" s="1" t="n"/>
      <c r="AX106" s="1" t="n"/>
      <c r="AY106" s="1" t="n"/>
      <c r="AZ106" s="1" t="n"/>
      <c r="BA106" s="1" t="n"/>
      <c r="BB106" s="1" t="n"/>
      <c r="BC106" s="1" t="n"/>
      <c r="BD106" s="1" t="n"/>
      <c r="BE106" s="1" t="n"/>
      <c r="BF106" s="1" t="n"/>
      <c r="BG106" s="1" t="n"/>
      <c r="BH106" s="1" t="n"/>
      <c r="BI106" s="1" t="n"/>
      <c r="BJ106" s="1" t="n"/>
      <c r="BK106" s="1" t="n"/>
      <c r="BL106" s="1" t="n"/>
      <c r="BM106" s="1" t="n"/>
      <c r="BN106" s="1" t="n"/>
      <c r="BO106" s="23" t="n"/>
      <c r="BP106" s="23" t="n"/>
      <c r="BQ106" s="90" t="n"/>
      <c r="BR106" s="90" t="n"/>
    </row>
    <row r="107">
      <c r="A107" s="90" t="n"/>
      <c r="B107" s="518" t="n"/>
      <c r="C107" s="90" t="n"/>
      <c r="D107" s="90" t="n"/>
      <c r="E107" s="90" t="n"/>
      <c r="F107" s="90" t="n"/>
      <c r="G107" s="90" t="n"/>
      <c r="H107" s="90" t="n"/>
      <c r="I107" s="90" t="n"/>
      <c r="J107" s="90" t="n"/>
      <c r="K107" s="90" t="n"/>
      <c r="L107" s="90" t="n"/>
      <c r="M107" s="90" t="n"/>
      <c r="N107" s="90" t="n"/>
      <c r="O107" s="90" t="n"/>
      <c r="P107" s="90" t="n"/>
      <c r="Q107" s="90" t="n"/>
      <c r="R107" s="90" t="n"/>
      <c r="S107" s="90" t="n"/>
      <c r="T107" s="90" t="n"/>
      <c r="U107" s="90" t="n"/>
      <c r="V107" s="90" t="n"/>
      <c r="W107" s="90" t="n"/>
      <c r="X107" s="90" t="n"/>
      <c r="Y107" s="90" t="n"/>
      <c r="Z107" s="90" t="n"/>
      <c r="AA107" s="90" t="n"/>
      <c r="AB107" s="90" t="n"/>
      <c r="AC107" s="90" t="n"/>
      <c r="AD107" s="90" t="n"/>
      <c r="AE107" s="90" t="n"/>
      <c r="AF107" s="90" t="n"/>
      <c r="AG107" s="90" t="n"/>
      <c r="AH107" s="90" t="n"/>
      <c r="AI107" s="90" t="n"/>
      <c r="AJ107" s="90" t="n"/>
      <c r="AK107" s="90" t="n"/>
      <c r="AL107" s="90" t="n"/>
      <c r="AM107" s="90" t="n"/>
      <c r="AN107" s="90" t="n"/>
      <c r="AO107" s="90" t="n"/>
      <c r="AP107" s="90" t="n"/>
      <c r="AQ107" s="90" t="n"/>
      <c r="AR107" s="90" t="n"/>
      <c r="AS107" s="90" t="n"/>
      <c r="AT107" s="90" t="n"/>
      <c r="AU107" s="90" t="n"/>
      <c r="AV107" s="90" t="n"/>
      <c r="AW107" s="90" t="n"/>
      <c r="AX107" s="90" t="n"/>
      <c r="AY107" s="90" t="n"/>
      <c r="AZ107" s="90" t="n"/>
      <c r="BA107" s="90" t="n"/>
      <c r="BB107" s="90" t="n"/>
      <c r="BC107" s="90" t="n"/>
      <c r="BD107" s="90" t="n"/>
      <c r="BE107" s="90" t="n"/>
      <c r="BF107" s="90" t="n"/>
      <c r="BG107" s="90" t="n"/>
      <c r="BH107" s="90" t="n"/>
      <c r="BI107" s="90" t="n"/>
      <c r="BJ107" s="90" t="n"/>
      <c r="BK107" s="90" t="n"/>
      <c r="BL107" s="90" t="n"/>
      <c r="BM107" s="90" t="n"/>
      <c r="BN107" s="90" t="n"/>
      <c r="BO107" s="90" t="n"/>
      <c r="BP107" s="90" t="n"/>
      <c r="BQ107" s="90" t="n"/>
      <c r="BR107" s="90" t="n"/>
    </row>
    <row r="108">
      <c r="A108" s="688" t="n"/>
      <c r="B108" s="519" t="inlineStr">
        <is>
          <t>*</t>
        </is>
      </c>
      <c r="C108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  <c r="AA108" s="1" t="n"/>
      <c r="AB108" s="1" t="n"/>
      <c r="AC108" s="1" t="n"/>
      <c r="AD108" s="1" t="n"/>
      <c r="AE108" s="1" t="n"/>
      <c r="AF108" s="1" t="n"/>
      <c r="AG108" s="1" t="n"/>
      <c r="AH108" s="1" t="n"/>
      <c r="AI108" s="1" t="n"/>
      <c r="AJ108" s="1" t="n"/>
      <c r="AK108" s="1" t="n"/>
      <c r="AL108" s="1" t="n"/>
      <c r="AM108" s="1" t="n"/>
      <c r="AN108" s="1" t="n"/>
      <c r="AO108" s="1" t="n"/>
      <c r="AP108" s="1" t="n"/>
      <c r="AQ108" s="1" t="n"/>
      <c r="AR108" s="1" t="n"/>
      <c r="AS108" s="1" t="n"/>
      <c r="AT108" s="1" t="n"/>
      <c r="AU108" s="1" t="n"/>
      <c r="AV108" s="1" t="n"/>
      <c r="AW108" s="1" t="n"/>
      <c r="AX108" s="1" t="n"/>
      <c r="AY108" s="1" t="n"/>
      <c r="AZ108" s="1" t="n"/>
      <c r="BA108" s="1" t="n"/>
      <c r="BB108" s="1" t="n"/>
      <c r="BC108" s="1" t="n"/>
      <c r="BD108" s="1" t="n"/>
      <c r="BE108" s="1" t="n"/>
      <c r="BF108" s="1" t="n"/>
      <c r="BG108" s="1" t="n"/>
      <c r="BH108" s="1" t="n"/>
      <c r="BI108" s="1" t="n"/>
      <c r="BJ108" s="1" t="n"/>
      <c r="BK108" s="1" t="n"/>
      <c r="BL108" s="90" t="n"/>
      <c r="BM108" s="90" t="n"/>
      <c r="BN108" s="90" t="n"/>
      <c r="BO108" s="90" t="n"/>
      <c r="BP108" s="90" t="n"/>
      <c r="BQ108" s="90" t="n"/>
      <c r="BR108" s="90" t="n"/>
    </row>
    <row r="109">
      <c r="A109" s="689" t="n"/>
      <c r="B109" s="521" t="n"/>
      <c r="C109" s="907" t="n"/>
      <c r="D109" s="907" t="n"/>
      <c r="E109" s="907" t="n"/>
      <c r="F109" s="907" t="n"/>
      <c r="G109" s="907" t="n"/>
      <c r="H109" s="907" t="n"/>
      <c r="I109" s="907" t="n"/>
      <c r="J109" s="907" t="n"/>
      <c r="K109" s="907" t="n"/>
      <c r="L109" s="907" t="n"/>
      <c r="M109" s="907" t="n"/>
      <c r="N109" s="907" t="n"/>
      <c r="O109" s="907" t="n"/>
      <c r="P109" s="907" t="n"/>
      <c r="Q109" s="907" t="n"/>
      <c r="R109" s="907" t="n"/>
      <c r="S109" s="907" t="n"/>
      <c r="T109" s="907" t="n"/>
      <c r="U109" s="907" t="n"/>
      <c r="V109" s="907" t="n"/>
      <c r="W109" s="907" t="n"/>
      <c r="X109" s="907" t="n"/>
      <c r="Y109" s="907" t="n"/>
      <c r="Z109" s="907" t="n"/>
      <c r="AA109" s="907" t="n"/>
      <c r="AB109" s="907" t="n"/>
      <c r="AC109" s="907" t="n"/>
      <c r="AD109" s="907" t="n"/>
      <c r="AE109" s="907" t="n"/>
      <c r="AF109" s="907" t="n"/>
      <c r="AG109" s="907" t="n"/>
      <c r="AH109" s="907" t="n"/>
      <c r="AI109" s="907" t="n"/>
      <c r="AJ109" s="907" t="n"/>
      <c r="AK109" s="907" t="n"/>
      <c r="AL109" s="907" t="n"/>
      <c r="AM109" s="907" t="n"/>
      <c r="AN109" s="907" t="n"/>
      <c r="AO109" s="907" t="n"/>
      <c r="AP109" s="907" t="n"/>
      <c r="AQ109" s="907" t="n"/>
      <c r="AR109" s="907" t="n"/>
      <c r="AS109" s="907" t="n"/>
      <c r="AT109" s="907" t="n"/>
      <c r="AU109" s="907" t="n"/>
      <c r="AV109" s="907" t="n"/>
      <c r="AW109" s="907" t="n"/>
      <c r="AX109" s="907" t="n"/>
      <c r="AY109" s="907" t="n"/>
      <c r="AZ109" s="907" t="n"/>
      <c r="BA109" s="907" t="n"/>
      <c r="BB109" s="907" t="n"/>
      <c r="BC109" s="907" t="n"/>
      <c r="BD109" s="907" t="n"/>
      <c r="BE109" s="907" t="n"/>
      <c r="BF109" s="907" t="n"/>
      <c r="BG109" s="907" t="n"/>
      <c r="BH109" s="907" t="n"/>
      <c r="BI109" s="907" t="n"/>
      <c r="BJ109" s="907" t="n"/>
      <c r="BK109" s="907" t="n"/>
      <c r="BL109" s="247" t="n"/>
      <c r="BM109" s="247" t="n"/>
      <c r="BN109" s="247" t="n"/>
      <c r="BO109" s="247" t="n"/>
      <c r="BP109" s="247" t="n"/>
      <c r="BQ109" s="247" t="n"/>
      <c r="BR109" s="247" t="n"/>
    </row>
    <row r="110">
      <c r="A110" s="688" t="n"/>
      <c r="B110" s="519" t="inlineStr">
        <is>
          <t>д</t>
        </is>
      </c>
      <c r="C110" s="29" t="inlineStr">
        <is>
          <t>Дифференцированный зачет.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1" t="n"/>
      <c r="AX110" s="1" t="n"/>
      <c r="AY110" s="1" t="n"/>
      <c r="AZ110" s="1" t="n"/>
      <c r="BA110" s="1" t="n"/>
      <c r="BB110" s="1" t="n"/>
      <c r="BC110" s="1" t="n"/>
      <c r="BD110" s="1" t="n"/>
      <c r="BE110" s="1" t="n"/>
      <c r="BF110" s="1" t="n"/>
      <c r="BG110" s="1" t="n"/>
      <c r="BH110" s="1" t="n"/>
      <c r="BI110" s="1" t="n"/>
      <c r="BJ110" s="1" t="n"/>
      <c r="BK110" s="1" t="n"/>
      <c r="BL110" s="90" t="n"/>
      <c r="BM110" s="90" t="n"/>
      <c r="BN110" s="90" t="n"/>
      <c r="BO110" s="90" t="n"/>
      <c r="BP110" s="90" t="n"/>
      <c r="BQ110" s="90" t="n"/>
      <c r="BR110" s="90" t="n"/>
    </row>
    <row r="111">
      <c r="A111" s="243" t="n"/>
      <c r="B111" s="243" t="n"/>
      <c r="C111" s="243" t="n"/>
      <c r="D111" s="243" t="n"/>
      <c r="E111" s="243" t="n"/>
      <c r="F111" s="243" t="n"/>
      <c r="G111" s="243" t="n"/>
      <c r="H111" s="243" t="n"/>
      <c r="I111" s="243" t="n"/>
      <c r="J111" s="243" t="n"/>
      <c r="K111" s="243" t="n"/>
      <c r="L111" s="243" t="n"/>
      <c r="M111" s="243" t="n"/>
      <c r="N111" s="243" t="n"/>
      <c r="O111" s="243" t="n"/>
      <c r="P111" s="243" t="n"/>
      <c r="Q111" s="243" t="n"/>
      <c r="R111" s="243" t="n"/>
      <c r="S111" s="243" t="n"/>
      <c r="T111" s="243" t="n"/>
      <c r="U111" s="243" t="n"/>
      <c r="V111" s="243" t="n"/>
      <c r="W111" s="243" t="n"/>
      <c r="X111" s="243" t="n"/>
      <c r="Y111" s="243" t="n"/>
      <c r="Z111" s="243" t="n"/>
      <c r="AA111" s="243" t="n"/>
      <c r="AB111" s="243" t="n"/>
      <c r="AC111" s="243" t="n"/>
      <c r="AD111" s="243" t="n"/>
      <c r="AE111" s="243" t="n"/>
      <c r="AF111" s="243" t="n"/>
      <c r="AG111" s="243" t="n"/>
      <c r="AH111" s="243" t="n"/>
      <c r="AI111" s="243" t="n"/>
      <c r="AJ111" s="243" t="n"/>
      <c r="AK111" s="243" t="n"/>
      <c r="AL111" s="243" t="n"/>
      <c r="AM111" s="243" t="n"/>
      <c r="AN111" s="243" t="n"/>
      <c r="AO111" s="243" t="n"/>
      <c r="AP111" s="243" t="n"/>
      <c r="AQ111" s="243" t="n"/>
      <c r="AR111" s="243" t="n"/>
      <c r="AS111" s="243" t="n"/>
      <c r="AT111" s="243" t="n"/>
      <c r="AU111" s="243" t="n"/>
      <c r="AV111" s="243" t="n"/>
      <c r="AW111" s="243" t="n"/>
      <c r="AX111" s="243" t="n"/>
      <c r="AY111" s="243" t="n"/>
      <c r="AZ111" s="243" t="n"/>
      <c r="BA111" s="243" t="n"/>
      <c r="BB111" s="243" t="n"/>
      <c r="BC111" s="243" t="n"/>
      <c r="BD111" s="243" t="n"/>
      <c r="BE111" s="243" t="n"/>
      <c r="BF111" s="243" t="n"/>
      <c r="BG111" s="243" t="n"/>
      <c r="BH111" s="243" t="n"/>
      <c r="BI111" s="243" t="n"/>
      <c r="BJ111" s="243" t="n"/>
      <c r="BK111" s="243" t="n"/>
      <c r="BL111" s="243" t="n"/>
      <c r="BM111" s="243" t="n"/>
      <c r="BN111" s="243" t="n"/>
      <c r="BO111" s="243" t="n"/>
      <c r="BP111" s="243" t="n"/>
      <c r="BQ111" s="243" t="n"/>
      <c r="BR111" s="243" t="n"/>
    </row>
    <row r="112">
      <c r="A112" s="244" t="n"/>
      <c r="B112" s="244" t="n"/>
      <c r="C112" s="3" t="inlineStr">
        <is>
          <t>Проректор по учебной работе</t>
        </is>
      </c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276" t="n"/>
      <c r="AH112" s="276" t="n"/>
      <c r="AI112" s="276" t="n"/>
      <c r="AJ112" s="276" t="n"/>
      <c r="AK112" s="276" t="n"/>
      <c r="AL112" s="276" t="n"/>
      <c r="AM112" s="276" t="n"/>
      <c r="AN112" s="276" t="n"/>
      <c r="AO112" s="3" t="n"/>
      <c r="AP112" s="3" t="n"/>
      <c r="AQ112" s="3" t="n"/>
      <c r="AR112" s="3" t="n"/>
      <c r="AS112" s="3" t="inlineStr">
        <is>
          <t>А.А. Сакович</t>
        </is>
      </c>
      <c r="AT112" s="3" t="n"/>
      <c r="AU112" s="3" t="n"/>
      <c r="AV112" s="3" t="n"/>
      <c r="AW112" s="3" t="n"/>
      <c r="AX112" s="3" t="n"/>
      <c r="AY112" s="3" t="n"/>
      <c r="AZ112" s="3" t="n"/>
      <c r="BA112" s="3" t="n"/>
      <c r="BB112" s="3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</row>
    <row r="113">
      <c r="A113" s="90" t="n"/>
      <c r="B113" s="90" t="n"/>
      <c r="C113" s="276" t="n"/>
      <c r="D113" s="276" t="n"/>
      <c r="E113" s="276" t="n"/>
      <c r="F113" s="276" t="n"/>
      <c r="G113" s="277" t="inlineStr">
        <is>
          <t>20___</t>
        </is>
      </c>
      <c r="H113" s="278" t="n"/>
      <c r="I113" s="41" t="n"/>
      <c r="J113" s="41" t="n"/>
      <c r="K113" s="279" t="n"/>
      <c r="L113" s="274" t="n"/>
      <c r="M113" s="274" t="n"/>
      <c r="N113" s="274" t="n"/>
      <c r="O113" s="274" t="n"/>
      <c r="P113" s="274" t="n"/>
      <c r="Q113" s="274" t="n"/>
      <c r="R113" s="41" t="n"/>
      <c r="S113" s="41" t="n"/>
      <c r="T113" s="41" t="n"/>
      <c r="U113" s="41" t="n"/>
      <c r="V113" s="41" t="n"/>
      <c r="W113" s="41" t="n"/>
      <c r="X113" s="41" t="n"/>
      <c r="Y113" s="41" t="n"/>
      <c r="Z113" s="41" t="n"/>
      <c r="AA113" s="41" t="n"/>
      <c r="AB113" s="41" t="n"/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3" t="n"/>
      <c r="AN113" s="3" t="n"/>
      <c r="AO113" s="3" t="n"/>
      <c r="AP113" s="3" t="n"/>
      <c r="AQ113" s="277" t="n"/>
      <c r="AR113" s="278" t="n"/>
      <c r="AS113" s="41" t="n"/>
      <c r="AT113" s="41" t="n"/>
      <c r="AU113" s="279" t="n"/>
      <c r="AV113" s="274" t="n"/>
      <c r="AW113" s="274" t="n"/>
      <c r="AX113" s="274" t="n"/>
      <c r="AY113" s="274" t="n"/>
      <c r="AZ113" s="274" t="n"/>
      <c r="BA113" s="274" t="n"/>
      <c r="BB113" s="3" t="n"/>
      <c r="BC113" s="244" t="n"/>
      <c r="BD113" s="244" t="n"/>
      <c r="BE113" s="244" t="n"/>
      <c r="BF113" s="90" t="n"/>
      <c r="BG113" s="90" t="n"/>
      <c r="BH113" s="90" t="n"/>
      <c r="BI113" s="90" t="n"/>
      <c r="BJ113" s="90" t="n"/>
      <c r="BK113" s="90" t="n"/>
      <c r="BL113" s="90" t="n"/>
      <c r="BM113" s="90" t="n"/>
      <c r="BN113" s="90" t="n"/>
      <c r="BO113" s="90" t="n"/>
      <c r="BP113" s="90" t="n"/>
      <c r="BQ113" s="90" t="n"/>
      <c r="BR113" s="90" t="n"/>
    </row>
    <row r="114">
      <c r="A114" s="90" t="n"/>
      <c r="B114" s="90" t="n"/>
      <c r="C114" s="41" t="n"/>
      <c r="D114" s="41" t="n"/>
      <c r="E114" s="41" t="n"/>
      <c r="F114" s="41" t="n"/>
      <c r="G114" s="41" t="n"/>
      <c r="H114" s="41" t="n"/>
      <c r="I114" s="41" t="n"/>
      <c r="J114" s="41" t="n"/>
      <c r="K114" s="41" t="n"/>
      <c r="L114" s="41" t="n"/>
      <c r="M114" s="41" t="n"/>
      <c r="N114" s="41" t="n"/>
      <c r="O114" s="41" t="n"/>
      <c r="P114" s="41" t="n"/>
      <c r="Q114" s="41" t="n"/>
      <c r="R114" s="41" t="n"/>
      <c r="S114" s="41" t="n"/>
      <c r="T114" s="41" t="n"/>
      <c r="U114" s="41" t="n"/>
      <c r="V114" s="41" t="n"/>
      <c r="W114" s="41" t="n"/>
      <c r="X114" s="41" t="n"/>
      <c r="Y114" s="41" t="n"/>
      <c r="Z114" s="41" t="n"/>
      <c r="AA114" s="41" t="n"/>
      <c r="AB114" s="41" t="n"/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41" t="n"/>
      <c r="BA114" s="41" t="n"/>
      <c r="BB114" s="3" t="n"/>
      <c r="BC114" s="91" t="n"/>
      <c r="BD114" s="244" t="n"/>
      <c r="BE114" s="244" t="n"/>
      <c r="BF114" s="90" t="n"/>
      <c r="BG114" s="90" t="n"/>
      <c r="BH114" s="90" t="n"/>
      <c r="BI114" s="90" t="n"/>
      <c r="BJ114" s="90" t="n"/>
      <c r="BK114" s="90" t="n"/>
      <c r="BL114" s="90" t="n"/>
      <c r="BM114" s="90" t="n"/>
      <c r="BN114" s="90" t="n"/>
      <c r="BO114" s="90" t="n"/>
      <c r="BP114" s="90" t="n"/>
      <c r="BQ114" s="90" t="n"/>
      <c r="BR114" s="90" t="n"/>
    </row>
    <row r="115">
      <c r="A115" s="244" t="n"/>
      <c r="B115" s="244" t="n"/>
      <c r="C115" s="3" t="inlineStr">
        <is>
          <t>Декан лесохозяйственного факультета</t>
        </is>
      </c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276" t="n"/>
      <c r="AH115" s="276" t="n"/>
      <c r="AI115" s="276" t="n"/>
      <c r="AJ115" s="276" t="n"/>
      <c r="AK115" s="276" t="n"/>
      <c r="AL115" s="276" t="n"/>
      <c r="AM115" s="276" t="n"/>
      <c r="AN115" s="276" t="n"/>
      <c r="AO115" s="2" t="n"/>
      <c r="AP115" s="2" t="n"/>
      <c r="AQ115" s="2" t="n"/>
      <c r="AR115" s="2" t="n"/>
      <c r="AS115" s="274" t="inlineStr">
        <is>
          <t>Н.Т. Юшкевич</t>
        </is>
      </c>
      <c r="AT115" s="2" t="n"/>
      <c r="AU115" s="3" t="n"/>
      <c r="AV115" s="3" t="n"/>
      <c r="AW115" s="3" t="n"/>
      <c r="AX115" s="3" t="n"/>
      <c r="AY115" s="3" t="n"/>
      <c r="AZ115" s="3" t="n"/>
      <c r="BA115" s="3" t="n"/>
      <c r="BB115" s="3" t="n"/>
      <c r="BC115" s="244" t="n"/>
      <c r="BD115" s="244" t="n"/>
      <c r="BE115" s="244" t="n"/>
      <c r="BF115" s="244" t="n"/>
      <c r="BG115" s="244" t="n"/>
      <c r="BH115" s="244" t="n"/>
      <c r="BI115" s="244" t="n"/>
      <c r="BJ115" s="244" t="n"/>
      <c r="BK115" s="244" t="n"/>
      <c r="BL115" s="244" t="n"/>
      <c r="BM115" s="244" t="n"/>
      <c r="BN115" s="244" t="n"/>
      <c r="BO115" s="244" t="n"/>
      <c r="BP115" s="244" t="n"/>
      <c r="BQ115" s="244" t="n"/>
      <c r="BR115" s="244" t="n"/>
    </row>
    <row r="116">
      <c r="A116" s="90" t="n"/>
      <c r="B116" s="90" t="n"/>
      <c r="C116" s="276" t="n"/>
      <c r="D116" s="276" t="n"/>
      <c r="E116" s="276" t="n"/>
      <c r="F116" s="276" t="n"/>
      <c r="G116" s="277" t="inlineStr">
        <is>
          <t>20___</t>
        </is>
      </c>
      <c r="H116" s="278" t="n"/>
      <c r="I116" s="41" t="n"/>
      <c r="J116" s="41" t="n"/>
      <c r="K116" s="279" t="n"/>
      <c r="L116" s="274" t="n"/>
      <c r="M116" s="274" t="n"/>
      <c r="N116" s="274" t="n"/>
      <c r="O116" s="274" t="n"/>
      <c r="P116" s="274" t="n"/>
      <c r="Q116" s="274" t="n"/>
      <c r="R116" s="41" t="n"/>
      <c r="S116" s="41" t="n"/>
      <c r="T116" s="41" t="n"/>
      <c r="U116" s="41" t="n"/>
      <c r="V116" s="41" t="n"/>
      <c r="W116" s="41" t="n"/>
      <c r="X116" s="41" t="n"/>
      <c r="Y116" s="41" t="n"/>
      <c r="Z116" s="41" t="n"/>
      <c r="AA116" s="41" t="n"/>
      <c r="AB116" s="41" t="n"/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3" t="n"/>
      <c r="AN116" s="3" t="n"/>
      <c r="AO116" s="3" t="n"/>
      <c r="AP116" s="3" t="n"/>
      <c r="AQ116" s="277" t="n"/>
      <c r="AR116" s="278" t="n"/>
      <c r="AS116" s="41" t="n"/>
      <c r="AT116" s="41" t="n"/>
      <c r="AU116" s="279" t="n"/>
      <c r="AV116" s="274" t="n"/>
      <c r="AW116" s="274" t="n"/>
      <c r="AX116" s="274" t="n"/>
      <c r="AY116" s="274" t="n"/>
      <c r="AZ116" s="274" t="n"/>
      <c r="BA116" s="274" t="n"/>
      <c r="BB116" s="3" t="n"/>
      <c r="BC116" s="91" t="n"/>
      <c r="BD116" s="244" t="n"/>
      <c r="BE116" s="244" t="n"/>
      <c r="BF116" s="90" t="n"/>
      <c r="BG116" s="90" t="n"/>
      <c r="BH116" s="90" t="n"/>
      <c r="BI116" s="90" t="n"/>
      <c r="BJ116" s="90" t="n"/>
      <c r="BK116" s="90" t="n"/>
      <c r="BL116" s="90" t="n"/>
      <c r="BM116" s="90" t="n"/>
      <c r="BN116" s="90" t="n"/>
      <c r="BO116" s="90" t="n"/>
      <c r="BP116" s="90" t="n"/>
      <c r="BQ116" s="90" t="n"/>
      <c r="BR116" s="90" t="n"/>
    </row>
    <row r="117">
      <c r="A117" s="90" t="n"/>
      <c r="B117" s="90" t="n"/>
      <c r="C117" s="41" t="n"/>
      <c r="D117" s="41" t="n"/>
      <c r="E117" s="41" t="n"/>
      <c r="F117" s="41" t="n"/>
      <c r="G117" s="41" t="n"/>
      <c r="H117" s="41" t="n"/>
      <c r="I117" s="41" t="n"/>
      <c r="J117" s="41" t="n"/>
      <c r="K117" s="41" t="n"/>
      <c r="L117" s="41" t="n"/>
      <c r="M117" s="41" t="n"/>
      <c r="N117" s="41" t="n"/>
      <c r="O117" s="41" t="n"/>
      <c r="P117" s="41" t="n"/>
      <c r="Q117" s="41" t="n"/>
      <c r="R117" s="41" t="n"/>
      <c r="S117" s="41" t="n"/>
      <c r="T117" s="41" t="n"/>
      <c r="U117" s="41" t="n"/>
      <c r="V117" s="41" t="n"/>
      <c r="W117" s="41" t="n"/>
      <c r="X117" s="41" t="n"/>
      <c r="Y117" s="41" t="n"/>
      <c r="Z117" s="41" t="n"/>
      <c r="AA117" s="41" t="n"/>
      <c r="AB117" s="41" t="n"/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3" t="n"/>
      <c r="AN117" s="3" t="n"/>
      <c r="AO117" s="3" t="n"/>
      <c r="AP117" s="3" t="n"/>
      <c r="AQ117" s="277" t="n"/>
      <c r="AR117" s="278" t="n"/>
      <c r="AS117" s="41" t="n"/>
      <c r="AT117" s="41" t="n"/>
      <c r="AU117" s="279" t="n"/>
      <c r="AV117" s="274" t="n"/>
      <c r="AW117" s="274" t="n"/>
      <c r="AX117" s="274" t="n"/>
      <c r="AY117" s="274" t="n"/>
      <c r="AZ117" s="274" t="n"/>
      <c r="BA117" s="274" t="n"/>
      <c r="BB117" s="3" t="n"/>
      <c r="BC117" s="91" t="n"/>
      <c r="BD117" s="244" t="n"/>
      <c r="BE117" s="244" t="n"/>
      <c r="BF117" s="90" t="n"/>
      <c r="BG117" s="90" t="n"/>
      <c r="BH117" s="90" t="n"/>
      <c r="BI117" s="90" t="n"/>
      <c r="BJ117" s="90" t="n"/>
      <c r="BK117" s="90" t="n"/>
      <c r="BL117" s="90" t="n"/>
      <c r="BM117" s="90" t="n"/>
      <c r="BN117" s="90" t="n"/>
      <c r="BO117" s="90" t="n"/>
      <c r="BP117" s="90" t="n"/>
      <c r="BQ117" s="90" t="n"/>
      <c r="BR117" s="90" t="n"/>
    </row>
    <row r="118">
      <c r="A118" s="90" t="n"/>
      <c r="B118" s="90" t="n"/>
      <c r="C118" s="3" t="inlineStr">
        <is>
          <t>Декан факультета заочного образования</t>
        </is>
      </c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276" t="n"/>
      <c r="AH118" s="276" t="n"/>
      <c r="AI118" s="276" t="n"/>
      <c r="AJ118" s="276" t="n"/>
      <c r="AK118" s="276" t="n"/>
      <c r="AL118" s="276" t="n"/>
      <c r="AM118" s="276" t="n"/>
      <c r="AN118" s="276" t="n"/>
      <c r="AO118" s="2" t="n"/>
      <c r="AP118" s="2" t="n"/>
      <c r="AQ118" s="2" t="n"/>
      <c r="AR118" s="2" t="n"/>
      <c r="AS118" s="274" t="inlineStr">
        <is>
          <t>С.А. Прохорчик</t>
        </is>
      </c>
      <c r="AT118" s="2" t="n"/>
      <c r="AU118" s="3" t="n"/>
      <c r="AV118" s="3" t="n"/>
      <c r="AW118" s="3" t="n"/>
      <c r="AX118" s="3" t="n"/>
      <c r="AY118" s="274" t="n"/>
      <c r="AZ118" s="274" t="n"/>
      <c r="BA118" s="274" t="n"/>
      <c r="BB118" s="3" t="n"/>
      <c r="BC118" s="91" t="n"/>
      <c r="BD118" s="244" t="n"/>
      <c r="BE118" s="244" t="n"/>
      <c r="BF118" s="90" t="n"/>
      <c r="BG118" s="90" t="n"/>
      <c r="BH118" s="90" t="n"/>
      <c r="BI118" s="90" t="n"/>
      <c r="BJ118" s="90" t="n"/>
      <c r="BK118" s="90" t="n"/>
      <c r="BL118" s="90" t="n"/>
      <c r="BM118" s="90" t="n"/>
      <c r="BN118" s="90" t="n"/>
      <c r="BO118" s="90" t="n"/>
      <c r="BP118" s="90" t="n"/>
      <c r="BQ118" s="90" t="n"/>
      <c r="BR118" s="90" t="n"/>
    </row>
    <row r="119">
      <c r="A119" s="90" t="n"/>
      <c r="B119" s="90" t="n"/>
      <c r="C119" s="276" t="n"/>
      <c r="D119" s="276" t="n"/>
      <c r="E119" s="276" t="n"/>
      <c r="F119" s="276" t="n"/>
      <c r="G119" s="277" t="inlineStr">
        <is>
          <t>20___</t>
        </is>
      </c>
      <c r="H119" s="278" t="n"/>
      <c r="I119" s="41" t="n"/>
      <c r="J119" s="41" t="n"/>
      <c r="K119" s="279" t="n"/>
      <c r="L119" s="274" t="n"/>
      <c r="M119" s="274" t="n"/>
      <c r="N119" s="274" t="n"/>
      <c r="O119" s="274" t="n"/>
      <c r="P119" s="274" t="n"/>
      <c r="Q119" s="274" t="n"/>
      <c r="R119" s="41" t="n"/>
      <c r="S119" s="41" t="n"/>
      <c r="T119" s="41" t="n"/>
      <c r="U119" s="41" t="n"/>
      <c r="V119" s="41" t="n"/>
      <c r="W119" s="41" t="n"/>
      <c r="X119" s="41" t="n"/>
      <c r="Y119" s="41" t="n"/>
      <c r="Z119" s="41" t="n"/>
      <c r="AA119" s="41" t="n"/>
      <c r="AB119" s="41" t="n"/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3" t="n"/>
      <c r="AN119" s="3" t="n"/>
      <c r="AO119" s="3" t="n"/>
      <c r="AP119" s="3" t="n"/>
      <c r="AQ119" s="277" t="n"/>
      <c r="AR119" s="278" t="n"/>
      <c r="AS119" s="41" t="n"/>
      <c r="AT119" s="41" t="n"/>
      <c r="AU119" s="279" t="n"/>
      <c r="AV119" s="274" t="n"/>
      <c r="AW119" s="274" t="n"/>
      <c r="AX119" s="274" t="n"/>
      <c r="AY119" s="274" t="n"/>
      <c r="AZ119" s="274" t="n"/>
      <c r="BA119" s="274" t="n"/>
      <c r="BB119" s="3" t="n"/>
      <c r="BC119" s="91" t="n"/>
      <c r="BD119" s="244" t="n"/>
      <c r="BE119" s="244" t="n"/>
      <c r="BF119" s="90" t="n"/>
      <c r="BG119" s="90" t="n"/>
      <c r="BH119" s="90" t="n"/>
      <c r="BI119" s="90" t="n"/>
      <c r="BJ119" s="90" t="n"/>
      <c r="BK119" s="90" t="n"/>
      <c r="BL119" s="90" t="n"/>
      <c r="BM119" s="90" t="n"/>
      <c r="BN119" s="90" t="n"/>
      <c r="BO119" s="90" t="n"/>
      <c r="BP119" s="90" t="n"/>
      <c r="BQ119" s="90" t="n"/>
      <c r="BR119" s="90" t="n"/>
    </row>
    <row r="120">
      <c r="A120" s="90" t="n"/>
      <c r="B120" s="90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3" t="n"/>
      <c r="AN120" s="3" t="n"/>
      <c r="AO120" s="3" t="n"/>
      <c r="AP120" s="3" t="n"/>
      <c r="AQ120" s="277" t="n"/>
      <c r="AR120" s="278" t="n"/>
      <c r="AS120" s="41" t="n"/>
      <c r="AT120" s="41" t="n"/>
      <c r="AU120" s="279" t="n"/>
      <c r="AV120" s="274" t="n"/>
      <c r="AW120" s="274" t="n"/>
      <c r="AX120" s="274" t="n"/>
      <c r="AY120" s="274" t="n"/>
      <c r="AZ120" s="274" t="n"/>
      <c r="BA120" s="274" t="n"/>
      <c r="BB120" s="3" t="n"/>
      <c r="BC120" s="91" t="n"/>
      <c r="BD120" s="244" t="n"/>
      <c r="BE120" s="244" t="n"/>
      <c r="BF120" s="90" t="n"/>
      <c r="BG120" s="90" t="n"/>
      <c r="BH120" s="90" t="n"/>
      <c r="BI120" s="90" t="n"/>
      <c r="BJ120" s="90" t="n"/>
      <c r="BK120" s="90" t="n"/>
      <c r="BL120" s="90" t="n"/>
      <c r="BM120" s="90" t="n"/>
      <c r="BN120" s="90" t="n"/>
      <c r="BO120" s="90" t="n"/>
      <c r="BP120" s="90" t="n"/>
      <c r="BQ120" s="90" t="n"/>
      <c r="BR120" s="90" t="n"/>
    </row>
    <row r="121">
      <c r="A121" s="244" t="n"/>
      <c r="B121" s="244" t="n"/>
      <c r="C121" s="3" t="inlineStr">
        <is>
          <t>Заведующий кафедрой ландшафтного проектирования</t>
        </is>
      </c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277" t="n"/>
      <c r="AS121" s="3" t="n"/>
      <c r="AT121" s="3" t="n"/>
      <c r="AU121" s="3" t="n"/>
      <c r="AV121" s="274" t="n"/>
      <c r="AW121" s="274" t="n"/>
      <c r="AX121" s="274" t="n"/>
      <c r="AY121" s="274" t="n"/>
      <c r="AZ121" s="274" t="n"/>
      <c r="BA121" s="274" t="n"/>
      <c r="BB121" s="3" t="n"/>
      <c r="BC121" s="91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244" t="n"/>
      <c r="BQ121" s="244" t="n"/>
      <c r="BR121" s="244" t="n"/>
    </row>
    <row r="122">
      <c r="A122" s="244" t="n"/>
      <c r="B122" s="244" t="n"/>
      <c r="C122" s="3" t="inlineStr">
        <is>
          <t>и садово-парковго строительства</t>
        </is>
      </c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276" t="n"/>
      <c r="AH122" s="276" t="n"/>
      <c r="AI122" s="276" t="n"/>
      <c r="AJ122" s="276" t="n"/>
      <c r="AK122" s="276" t="n"/>
      <c r="AL122" s="276" t="n"/>
      <c r="AM122" s="276" t="n"/>
      <c r="AN122" s="276" t="n"/>
      <c r="AO122" s="3" t="n"/>
      <c r="AP122" s="3" t="n"/>
      <c r="AQ122" s="3" t="n"/>
      <c r="AR122" s="277" t="n"/>
      <c r="AS122" s="3" t="inlineStr">
        <is>
          <t>Г.А. Волченкова</t>
        </is>
      </c>
      <c r="AT122" s="3" t="n"/>
      <c r="AU122" s="3" t="n"/>
      <c r="AV122" s="274" t="n"/>
      <c r="AW122" s="274" t="n"/>
      <c r="AX122" s="274" t="n"/>
      <c r="AY122" s="274" t="n"/>
      <c r="AZ122" s="274" t="n"/>
      <c r="BA122" s="274" t="n"/>
      <c r="BB122" s="3" t="n"/>
      <c r="BC122" s="91" t="n"/>
      <c r="BD122" s="244" t="n"/>
      <c r="BE122" s="244" t="n"/>
      <c r="BF122" s="244" t="n"/>
      <c r="BG122" s="244" t="n"/>
      <c r="BH122" s="244" t="n"/>
      <c r="BI122" s="244" t="n"/>
      <c r="BJ122" s="244" t="n"/>
      <c r="BK122" s="244" t="n"/>
      <c r="BL122" s="244" t="n"/>
      <c r="BM122" s="244" t="n"/>
      <c r="BN122" s="244" t="n"/>
      <c r="BO122" s="244" t="n"/>
      <c r="BP122" s="244" t="n"/>
      <c r="BQ122" s="244" t="n"/>
      <c r="BR122" s="244" t="n"/>
    </row>
    <row r="123">
      <c r="A123" s="90" t="n"/>
      <c r="B123" s="90" t="n"/>
      <c r="C123" s="276" t="n"/>
      <c r="D123" s="276" t="n"/>
      <c r="E123" s="276" t="n"/>
      <c r="F123" s="276" t="n"/>
      <c r="G123" s="277" t="inlineStr">
        <is>
          <t>20___</t>
        </is>
      </c>
      <c r="H123" s="278" t="n"/>
      <c r="I123" s="41" t="n"/>
      <c r="J123" s="41" t="n"/>
      <c r="K123" s="279" t="n"/>
      <c r="L123" s="274" t="n"/>
      <c r="M123" s="274" t="n"/>
      <c r="N123" s="274" t="n"/>
      <c r="O123" s="274" t="n"/>
      <c r="P123" s="274" t="n"/>
      <c r="Q123" s="274" t="n"/>
      <c r="R123" s="41" t="n"/>
      <c r="S123" s="41" t="n"/>
      <c r="T123" s="41" t="n"/>
      <c r="U123" s="41" t="n"/>
      <c r="V123" s="41" t="n"/>
      <c r="W123" s="41" t="n"/>
      <c r="X123" s="41" t="n"/>
      <c r="Y123" s="41" t="n"/>
      <c r="Z123" s="41" t="n"/>
      <c r="AA123" s="41" t="n"/>
      <c r="AB123" s="41" t="n"/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3" t="n"/>
      <c r="AN123" s="3" t="n"/>
      <c r="AO123" s="3" t="n"/>
      <c r="AP123" s="3" t="n"/>
      <c r="AQ123" s="277" t="n"/>
      <c r="AR123" s="278" t="n"/>
      <c r="AS123" s="41" t="n"/>
      <c r="AT123" s="41" t="n"/>
      <c r="AU123" s="279" t="n"/>
      <c r="AV123" s="274" t="n"/>
      <c r="AW123" s="274" t="n"/>
      <c r="AX123" s="274" t="n"/>
      <c r="AY123" s="274" t="n"/>
      <c r="AZ123" s="274" t="n"/>
      <c r="BA123" s="274" t="n"/>
      <c r="BB123" s="3" t="n"/>
      <c r="BC123" s="91" t="n"/>
      <c r="BD123" s="244" t="n"/>
      <c r="BE123" s="244" t="n"/>
      <c r="BF123" s="90" t="n"/>
      <c r="BG123" s="90" t="n"/>
      <c r="BH123" s="90" t="n"/>
      <c r="BI123" s="90" t="n"/>
      <c r="BJ123" s="90" t="n"/>
      <c r="BK123" s="90" t="n"/>
      <c r="BL123" s="90" t="n"/>
      <c r="BM123" s="90" t="n"/>
      <c r="BN123" s="90" t="n"/>
      <c r="BO123" s="90" t="n"/>
      <c r="BP123" s="90" t="n"/>
      <c r="BQ123" s="90" t="n"/>
      <c r="BR123" s="90" t="n"/>
    </row>
    <row r="124">
      <c r="A124" s="90" t="n"/>
      <c r="B124" s="90" t="n"/>
      <c r="C124" s="41" t="n"/>
      <c r="D124" s="41" t="n"/>
      <c r="E124" s="41" t="n"/>
      <c r="F124" s="41" t="n"/>
      <c r="G124" s="41" t="n"/>
      <c r="H124" s="41" t="n"/>
      <c r="I124" s="41" t="n"/>
      <c r="J124" s="41" t="n"/>
      <c r="K124" s="41" t="n"/>
      <c r="L124" s="41" t="n"/>
      <c r="M124" s="41" t="n"/>
      <c r="N124" s="41" t="n"/>
      <c r="O124" s="41" t="n"/>
      <c r="P124" s="41" t="n"/>
      <c r="Q124" s="41" t="n"/>
      <c r="R124" s="41" t="n"/>
      <c r="S124" s="41" t="n"/>
      <c r="T124" s="41" t="n"/>
      <c r="U124" s="41" t="n"/>
      <c r="V124" s="41" t="n"/>
      <c r="W124" s="41" t="n"/>
      <c r="X124" s="41" t="n"/>
      <c r="Y124" s="41" t="n"/>
      <c r="Z124" s="41" t="n"/>
      <c r="AA124" s="41" t="n"/>
      <c r="AB124" s="41" t="n"/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3" t="n"/>
      <c r="AN124" s="3" t="n"/>
      <c r="AO124" s="3" t="n"/>
      <c r="AP124" s="3" t="n"/>
      <c r="AQ124" s="277" t="n"/>
      <c r="AR124" s="278" t="n"/>
      <c r="AS124" s="41" t="n"/>
      <c r="AT124" s="41" t="n"/>
      <c r="AU124" s="279" t="n"/>
      <c r="AV124" s="274" t="n"/>
      <c r="AW124" s="274" t="n"/>
      <c r="AX124" s="274" t="n"/>
      <c r="AY124" s="274" t="n"/>
      <c r="AZ124" s="274" t="n"/>
      <c r="BA124" s="274" t="n"/>
      <c r="BB124" s="3" t="n"/>
      <c r="BC124" s="91" t="n"/>
      <c r="BD124" s="244" t="n"/>
      <c r="BE124" s="244" t="n"/>
      <c r="BF124" s="90" t="n"/>
      <c r="BG124" s="90" t="n"/>
      <c r="BH124" s="90" t="n"/>
      <c r="BI124" s="90" t="n"/>
      <c r="BJ124" s="90" t="n"/>
      <c r="BK124" s="90" t="n"/>
      <c r="BL124" s="90" t="n"/>
      <c r="BM124" s="90" t="n"/>
      <c r="BN124" s="90" t="n"/>
      <c r="BO124" s="90" t="n"/>
      <c r="BP124" s="90" t="n"/>
      <c r="BQ124" s="90" t="n"/>
      <c r="BR124" s="90" t="n"/>
    </row>
    <row r="125">
      <c r="A125" s="90" t="n"/>
      <c r="B125" s="90" t="n"/>
      <c r="C125" s="281" t="inlineStr">
        <is>
          <t>Рекомендован к утверждению научно-методическим советом БГТУ</t>
        </is>
      </c>
      <c r="D125" s="41" t="n"/>
      <c r="E125" s="41" t="n"/>
      <c r="F125" s="41" t="n"/>
      <c r="G125" s="41" t="n"/>
      <c r="H125" s="41" t="n"/>
      <c r="I125" s="41" t="n"/>
      <c r="J125" s="41" t="n"/>
      <c r="K125" s="41" t="n"/>
      <c r="L125" s="41" t="n"/>
      <c r="M125" s="41" t="n"/>
      <c r="N125" s="41" t="n"/>
      <c r="O125" s="41" t="n"/>
      <c r="P125" s="41" t="n"/>
      <c r="Q125" s="41" t="n"/>
      <c r="R125" s="41" t="n"/>
      <c r="S125" s="41" t="n"/>
      <c r="T125" s="41" t="n"/>
      <c r="U125" s="41" t="n"/>
      <c r="V125" s="41" t="n"/>
      <c r="W125" s="41" t="n"/>
      <c r="X125" s="41" t="n"/>
      <c r="Y125" s="41" t="n"/>
      <c r="Z125" s="41" t="n"/>
      <c r="AA125" s="41" t="n"/>
      <c r="AB125" s="41" t="n"/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41" t="n"/>
      <c r="AZ125" s="41" t="n"/>
      <c r="BA125" s="41" t="n"/>
      <c r="BB125" s="41" t="n"/>
      <c r="BC125" s="90" t="n"/>
      <c r="BD125" s="244" t="n"/>
      <c r="BE125" s="244" t="n"/>
      <c r="BF125" s="90" t="n"/>
      <c r="BG125" s="90" t="n"/>
      <c r="BH125" s="90" t="n"/>
      <c r="BI125" s="90" t="n"/>
      <c r="BJ125" s="90" t="n"/>
      <c r="BK125" s="90" t="n"/>
      <c r="BL125" s="90" t="n"/>
      <c r="BM125" s="90" t="n"/>
      <c r="BN125" s="90" t="n"/>
      <c r="BO125" s="90" t="n"/>
      <c r="BP125" s="90" t="n"/>
      <c r="BQ125" s="90" t="n"/>
      <c r="BR125" s="90" t="n"/>
    </row>
    <row r="126">
      <c r="A126" s="90" t="n"/>
      <c r="B126" s="90" t="n"/>
      <c r="C126" s="282" t="inlineStr">
        <is>
          <t>Протокол № 6 от 28.04.2023</t>
        </is>
      </c>
      <c r="D126" s="41" t="n"/>
      <c r="E126" s="41" t="n"/>
      <c r="F126" s="41" t="n"/>
      <c r="G126" s="41" t="n"/>
      <c r="H126" s="41" t="n"/>
      <c r="I126" s="41" t="n"/>
      <c r="J126" s="41" t="n"/>
      <c r="K126" s="41" t="n"/>
      <c r="L126" s="41" t="n"/>
      <c r="M126" s="41" t="n"/>
      <c r="N126" s="41" t="n"/>
      <c r="O126" s="41" t="n"/>
      <c r="P126" s="41" t="n"/>
      <c r="Q126" s="41" t="n"/>
      <c r="R126" s="41" t="n"/>
      <c r="S126" s="41" t="n"/>
      <c r="T126" s="41" t="n"/>
      <c r="U126" s="41" t="n"/>
      <c r="V126" s="41" t="n"/>
      <c r="W126" s="41" t="n"/>
      <c r="X126" s="41" t="n"/>
      <c r="Y126" s="41" t="n"/>
      <c r="Z126" s="41" t="n"/>
      <c r="AA126" s="41" t="n"/>
      <c r="AB126" s="41" t="n"/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277" t="n"/>
      <c r="AS126" s="3" t="n"/>
      <c r="AT126" s="3" t="n"/>
      <c r="AU126" s="3" t="n"/>
      <c r="AV126" s="3" t="n"/>
      <c r="AW126" s="3" t="n"/>
      <c r="AX126" s="3" t="n"/>
      <c r="AY126" s="3" t="n"/>
      <c r="AZ126" s="3" t="n"/>
      <c r="BA126" s="3" t="n"/>
      <c r="BB126" s="3" t="n"/>
      <c r="BC126" s="244" t="n"/>
      <c r="BD126" s="244" t="n"/>
      <c r="BE126" s="244" t="n"/>
      <c r="BF126" s="90" t="n"/>
      <c r="BG126" s="90" t="n"/>
      <c r="BH126" s="90" t="n"/>
      <c r="BI126" s="90" t="n"/>
      <c r="BJ126" s="90" t="n"/>
      <c r="BK126" s="90" t="n"/>
      <c r="BL126" s="90" t="n"/>
      <c r="BM126" s="90" t="n"/>
      <c r="BN126" s="90" t="n"/>
      <c r="BO126" s="90" t="n"/>
      <c r="BP126" s="90" t="n"/>
      <c r="BQ126" s="90" t="n"/>
      <c r="BR126" s="90" t="n"/>
    </row>
    <row r="127">
      <c r="A127" s="283" t="n"/>
      <c r="B127" s="283" t="n"/>
      <c r="C127" s="41" t="n"/>
      <c r="D127" s="41" t="n"/>
      <c r="E127" s="41" t="n"/>
      <c r="F127" s="41" t="n"/>
      <c r="G127" s="41" t="n"/>
      <c r="H127" s="41" t="n"/>
      <c r="I127" s="41" t="n"/>
      <c r="J127" s="41" t="n"/>
      <c r="K127" s="41" t="n"/>
      <c r="L127" s="41" t="n"/>
      <c r="M127" s="41" t="n"/>
      <c r="N127" s="41" t="n"/>
      <c r="O127" s="41" t="n"/>
      <c r="P127" s="41" t="n"/>
      <c r="Q127" s="41" t="n"/>
      <c r="R127" s="41" t="n"/>
      <c r="S127" s="41" t="n"/>
      <c r="T127" s="41" t="n"/>
      <c r="U127" s="41" t="n"/>
      <c r="V127" s="41" t="n"/>
      <c r="W127" s="41" t="n"/>
      <c r="X127" s="41" t="n"/>
      <c r="Y127" s="41" t="n"/>
      <c r="Z127" s="41" t="n"/>
      <c r="AA127" s="41" t="n"/>
      <c r="AB127" s="41" t="n"/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41" t="n"/>
      <c r="AX127" s="41" t="n"/>
      <c r="AY127" s="41" t="n"/>
      <c r="AZ127" s="41" t="n"/>
      <c r="BA127" s="41" t="n"/>
      <c r="BB127" s="41" t="n"/>
      <c r="BC127" s="283" t="n"/>
      <c r="BD127" s="283" t="n"/>
      <c r="BE127" s="283" t="n"/>
      <c r="BF127" s="283" t="n"/>
      <c r="BG127" s="283" t="n"/>
      <c r="BH127" s="283" t="n"/>
      <c r="BI127" s="283" t="n"/>
      <c r="BJ127" s="283" t="n"/>
      <c r="BK127" s="283" t="n"/>
      <c r="BL127" s="283" t="n"/>
      <c r="BM127" s="283" t="n"/>
      <c r="BN127" s="283" t="n"/>
      <c r="BO127" s="283" t="n"/>
      <c r="BP127" s="283" t="n"/>
      <c r="BQ127" s="283" t="n"/>
      <c r="BR127" s="283" t="n"/>
    </row>
    <row r="128">
      <c r="A128" s="356" t="n"/>
      <c r="B128" s="356" t="n"/>
      <c r="C128" s="356" t="n"/>
      <c r="D128" s="356" t="n"/>
      <c r="E128" s="356" t="n"/>
      <c r="F128" s="356" t="n"/>
      <c r="G128" s="356" t="n"/>
      <c r="H128" s="356" t="n"/>
      <c r="I128" s="356" t="n"/>
      <c r="J128" s="356" t="n"/>
      <c r="K128" s="356" t="n"/>
      <c r="L128" s="356" t="n"/>
      <c r="M128" s="356" t="n"/>
      <c r="N128" s="356" t="n"/>
      <c r="O128" s="356" t="n"/>
      <c r="P128" s="356" t="n"/>
      <c r="Q128" s="356" t="n"/>
      <c r="R128" s="356" t="n"/>
      <c r="S128" s="356" t="n"/>
      <c r="T128" s="356" t="n"/>
      <c r="U128" s="356" t="n"/>
      <c r="V128" s="356" t="n"/>
      <c r="W128" s="356" t="n"/>
      <c r="X128" s="356" t="n"/>
      <c r="Y128" s="356" t="n"/>
      <c r="Z128" s="356" t="n"/>
      <c r="AA128" s="356" t="n"/>
      <c r="AB128" s="356" t="n"/>
      <c r="AC128" s="356" t="n"/>
      <c r="AD128" s="356" t="n"/>
      <c r="AE128" s="356" t="n"/>
      <c r="AF128" s="356" t="n"/>
      <c r="AG128" s="356" t="n"/>
      <c r="AH128" s="356" t="n"/>
      <c r="AI128" s="356" t="n"/>
      <c r="AJ128" s="356" t="n"/>
      <c r="AK128" s="356" t="n"/>
      <c r="AL128" s="356" t="n"/>
      <c r="AM128" s="356" t="n"/>
      <c r="AN128" s="356" t="n"/>
      <c r="AO128" s="356" t="n"/>
      <c r="AP128" s="356" t="n"/>
      <c r="AQ128" s="356" t="n"/>
      <c r="AR128" s="356" t="n"/>
      <c r="AS128" s="356" t="n"/>
      <c r="AT128" s="356" t="n"/>
      <c r="AU128" s="356" t="n"/>
      <c r="AV128" s="356" t="n"/>
      <c r="AW128" s="356" t="n"/>
      <c r="AX128" s="356" t="n"/>
      <c r="AY128" s="356" t="n"/>
      <c r="AZ128" s="356" t="n"/>
      <c r="BA128" s="356" t="n"/>
      <c r="BB128" s="356" t="n"/>
      <c r="BC128" s="356" t="n"/>
      <c r="BD128" s="356" t="n"/>
      <c r="BE128" s="356" t="n"/>
      <c r="BF128" s="356" t="n"/>
      <c r="BG128" s="356" t="n"/>
      <c r="BH128" s="356" t="n"/>
      <c r="BI128" s="356" t="n"/>
      <c r="BJ128" s="356" t="n"/>
      <c r="BK128" s="356" t="n"/>
      <c r="BL128" s="356" t="n"/>
      <c r="BM128" s="356" t="n"/>
      <c r="BN128" s="356" t="n"/>
      <c r="BO128" s="356" t="n"/>
      <c r="BP128" s="356" t="n"/>
      <c r="BQ128" s="356" t="n"/>
      <c r="BR128" s="355" t="n"/>
    </row>
    <row r="129">
      <c r="A129" s="356" t="n"/>
      <c r="B129" s="356" t="n"/>
      <c r="C129" s="356" t="n"/>
      <c r="D129" s="356" t="n"/>
      <c r="E129" s="356" t="n"/>
      <c r="F129" s="355" t="n"/>
      <c r="G129" s="516" t="n"/>
      <c r="H129" s="516" t="n"/>
      <c r="I129" s="516" t="n"/>
      <c r="J129" s="516" t="n"/>
      <c r="K129" s="516" t="n"/>
      <c r="L129" s="516" t="n"/>
      <c r="M129" s="516" t="n"/>
      <c r="N129" s="516" t="n"/>
      <c r="O129" s="516" t="n"/>
      <c r="P129" s="516" t="n"/>
      <c r="Q129" s="516" t="n"/>
      <c r="R129" s="516" t="n"/>
      <c r="S129" s="356" t="n"/>
      <c r="T129" s="356" t="n"/>
      <c r="U129" s="356" t="n"/>
      <c r="V129" s="356" t="n"/>
      <c r="W129" s="356" t="n"/>
      <c r="X129" s="356" t="n"/>
      <c r="Y129" s="356" t="n"/>
      <c r="Z129" s="356" t="n"/>
      <c r="AA129" s="355" t="n"/>
      <c r="AB129" s="355" t="n"/>
      <c r="AC129" s="355" t="n"/>
      <c r="AD129" s="355" t="n"/>
      <c r="AE129" s="516" t="n"/>
      <c r="AF129" s="516" t="n"/>
      <c r="AG129" s="356" t="n"/>
      <c r="AH129" s="356" t="n"/>
      <c r="AI129" s="356" t="n"/>
      <c r="AJ129" s="356" t="n"/>
      <c r="AK129" s="356" t="n"/>
      <c r="AL129" s="356" t="n"/>
      <c r="AM129" s="356" t="n"/>
      <c r="AN129" s="356" t="n"/>
      <c r="AO129" s="356" t="n"/>
      <c r="AP129" s="355" t="n"/>
      <c r="AQ129" s="355" t="n"/>
      <c r="AR129" s="260" t="n"/>
      <c r="AS129" s="516" t="n"/>
      <c r="AT129" s="356" t="n"/>
      <c r="AU129" s="356" t="n"/>
      <c r="AV129" s="356" t="n"/>
      <c r="AW129" s="356" t="n"/>
      <c r="AX129" s="356" t="n"/>
      <c r="AY129" s="356" t="n"/>
      <c r="AZ129" s="522" t="n"/>
      <c r="BA129" s="522" t="n"/>
      <c r="BB129" s="522" t="n"/>
      <c r="BC129" s="522" t="n"/>
      <c r="BD129" s="522" t="n"/>
      <c r="BE129" s="522" t="n"/>
      <c r="BF129" s="522" t="n"/>
      <c r="BG129" s="522" t="n"/>
      <c r="BH129" s="522" t="n"/>
      <c r="BI129" s="522" t="n"/>
      <c r="BJ129" s="522" t="n"/>
      <c r="BK129" s="522" t="n"/>
      <c r="BL129" s="522" t="n"/>
      <c r="BM129" s="522" t="n"/>
      <c r="BN129" s="522" t="n"/>
      <c r="BO129" s="522" t="n"/>
      <c r="BP129" s="522" t="n"/>
      <c r="BQ129" s="522" t="n"/>
      <c r="BR129" s="524" t="n"/>
    </row>
    <row r="130">
      <c r="A130" s="243" t="n"/>
      <c r="B130" s="243" t="n"/>
      <c r="C130" s="243" t="n"/>
      <c r="D130" s="243" t="n"/>
      <c r="E130" s="243" t="n"/>
      <c r="F130" s="243" t="n"/>
      <c r="G130" s="243" t="n"/>
      <c r="H130" s="243" t="n"/>
      <c r="I130" s="243" t="n"/>
      <c r="J130" s="243" t="n"/>
      <c r="K130" s="243" t="n"/>
      <c r="L130" s="243" t="n"/>
      <c r="M130" s="243" t="n"/>
      <c r="N130" s="243" t="n"/>
      <c r="O130" s="243" t="n"/>
      <c r="P130" s="243" t="n"/>
      <c r="Q130" s="243" t="n"/>
      <c r="R130" s="243" t="n"/>
      <c r="S130" s="243" t="n"/>
      <c r="T130" s="243" t="n"/>
      <c r="U130" s="243" t="n"/>
      <c r="V130" s="243" t="n"/>
      <c r="W130" s="243" t="n"/>
      <c r="X130" s="243" t="n"/>
      <c r="Y130" s="243" t="n"/>
      <c r="Z130" s="243" t="n"/>
      <c r="AA130" s="243" t="n"/>
      <c r="AB130" s="243" t="n"/>
      <c r="AC130" s="243" t="n"/>
      <c r="AD130" s="243" t="n"/>
      <c r="AE130" s="243" t="n"/>
      <c r="AF130" s="243" t="n"/>
      <c r="AG130" s="243" t="n"/>
      <c r="AH130" s="243" t="n"/>
      <c r="AI130" s="243" t="n"/>
      <c r="AJ130" s="243" t="n"/>
      <c r="AK130" s="243" t="n"/>
      <c r="AL130" s="243" t="n"/>
      <c r="AM130" s="243" t="n"/>
      <c r="AN130" s="243" t="n"/>
      <c r="AO130" s="243" t="n"/>
      <c r="AP130" s="243" t="n"/>
      <c r="AQ130" s="243" t="n"/>
      <c r="AR130" s="243" t="n"/>
      <c r="AS130" s="243" t="n"/>
      <c r="AT130" s="243" t="n"/>
      <c r="AU130" s="243" t="n"/>
      <c r="AV130" s="243" t="n"/>
      <c r="AW130" s="243" t="n"/>
      <c r="AX130" s="243" t="n"/>
      <c r="AY130" s="243" t="n"/>
      <c r="AZ130" s="243" t="n"/>
      <c r="BA130" s="243" t="n"/>
      <c r="BB130" s="243" t="n"/>
      <c r="BC130" s="243" t="n"/>
      <c r="BD130" s="243" t="n"/>
      <c r="BE130" s="243" t="n"/>
      <c r="BF130" s="243" t="n"/>
      <c r="BG130" s="243" t="n"/>
      <c r="BH130" s="243" t="n"/>
      <c r="BI130" s="243" t="n"/>
      <c r="BJ130" s="243" t="n"/>
      <c r="BK130" s="243" t="n"/>
      <c r="BL130" s="243" t="n"/>
      <c r="BM130" s="243" t="n"/>
      <c r="BN130" s="243" t="n"/>
      <c r="BO130" s="243" t="n"/>
      <c r="BP130" s="243" t="n"/>
      <c r="BQ130" s="243" t="n"/>
      <c r="BR130" s="146" t="n"/>
    </row>
    <row r="131">
      <c r="A131" s="242" t="n"/>
      <c r="B131" s="242" t="n"/>
      <c r="C131" s="242" t="n"/>
      <c r="D131" s="242" t="n"/>
      <c r="E131" s="242" t="n"/>
      <c r="F131" s="242" t="n"/>
      <c r="G131" s="242" t="n"/>
      <c r="H131" s="242" t="n"/>
      <c r="I131" s="242" t="n"/>
      <c r="J131" s="242" t="n"/>
      <c r="K131" s="242" t="n"/>
      <c r="L131" s="242" t="n"/>
      <c r="M131" s="242" t="n"/>
      <c r="N131" s="242" t="n"/>
      <c r="O131" s="242" t="n"/>
      <c r="P131" s="242" t="n"/>
      <c r="Q131" s="242" t="n"/>
      <c r="R131" s="242" t="n"/>
      <c r="S131" s="242" t="n"/>
      <c r="T131" s="242" t="n"/>
      <c r="U131" s="242" t="n"/>
      <c r="V131" s="242" t="n"/>
      <c r="W131" s="242" t="n"/>
      <c r="X131" s="242" t="n"/>
      <c r="Y131" s="242" t="n"/>
      <c r="Z131" s="242" t="n"/>
      <c r="AA131" s="242" t="n"/>
      <c r="AB131" s="242" t="n"/>
      <c r="AC131" s="242" t="n"/>
      <c r="AD131" s="242" t="n"/>
      <c r="AE131" s="242" t="n"/>
      <c r="AF131" s="242" t="n"/>
      <c r="AG131" s="242" t="n"/>
      <c r="AH131" s="242" t="n"/>
      <c r="AI131" s="242" t="n"/>
      <c r="AJ131" s="242" t="n"/>
      <c r="AK131" s="242" t="n"/>
      <c r="AL131" s="242" t="n"/>
      <c r="AM131" s="242" t="n"/>
      <c r="AN131" s="242" t="n"/>
      <c r="AO131" s="242" t="n"/>
      <c r="AP131" s="242" t="n"/>
      <c r="AQ131" s="242" t="n"/>
      <c r="AR131" s="242" t="n"/>
      <c r="AS131" s="242" t="n"/>
      <c r="AT131" s="242" t="n"/>
      <c r="AU131" s="242" t="n"/>
      <c r="AV131" s="242" t="n"/>
      <c r="AW131" s="242" t="n"/>
      <c r="AX131" s="242" t="n"/>
      <c r="AY131" s="242" t="n"/>
      <c r="AZ131" s="242" t="n"/>
      <c r="BA131" s="242" t="n"/>
      <c r="BB131" s="242" t="n"/>
      <c r="BC131" s="242" t="n"/>
      <c r="BD131" s="242" t="n"/>
      <c r="BE131" s="242" t="n"/>
      <c r="BF131" s="242" t="n"/>
      <c r="BG131" s="242" t="n"/>
      <c r="BH131" s="242" t="n"/>
      <c r="BI131" s="242" t="n"/>
      <c r="BJ131" s="242" t="n"/>
      <c r="BK131" s="242" t="n"/>
      <c r="BL131" s="242" t="n"/>
      <c r="BM131" s="242" t="n"/>
      <c r="BN131" s="242" t="n"/>
      <c r="BO131" s="242" t="n"/>
      <c r="BP131" s="242" t="n"/>
      <c r="BQ131" s="242" t="n"/>
      <c r="BR131" s="242" t="n"/>
    </row>
    <row r="132">
      <c r="A132" s="243" t="n"/>
      <c r="B132" s="243" t="n"/>
      <c r="C132" s="243" t="n"/>
      <c r="D132" s="243" t="n"/>
      <c r="E132" s="243" t="n"/>
      <c r="F132" s="243" t="n"/>
      <c r="G132" s="243" t="n"/>
      <c r="H132" s="243" t="n"/>
      <c r="I132" s="243" t="n"/>
      <c r="J132" s="243" t="n"/>
      <c r="K132" s="243" t="n"/>
      <c r="L132" s="243" t="n"/>
      <c r="M132" s="243" t="n"/>
      <c r="N132" s="243" t="n"/>
      <c r="O132" s="243" t="n"/>
      <c r="P132" s="243" t="n"/>
      <c r="Q132" s="243" t="n"/>
      <c r="R132" s="243" t="n"/>
      <c r="S132" s="243" t="n"/>
      <c r="T132" s="243" t="n"/>
      <c r="U132" s="243" t="n"/>
      <c r="V132" s="243" t="n"/>
      <c r="W132" s="243" t="n"/>
      <c r="X132" s="243" t="n"/>
      <c r="Y132" s="243" t="n"/>
      <c r="Z132" s="243" t="n"/>
      <c r="AA132" s="243" t="n"/>
      <c r="AB132" s="243" t="n"/>
      <c r="AC132" s="243" t="n"/>
      <c r="AD132" s="243" t="n"/>
      <c r="AE132" s="243" t="n"/>
      <c r="AF132" s="243" t="n"/>
      <c r="AG132" s="243" t="n"/>
      <c r="AH132" s="243" t="n"/>
      <c r="AI132" s="243" t="n"/>
      <c r="AJ132" s="243" t="n"/>
      <c r="AK132" s="243" t="n"/>
      <c r="AL132" s="243" t="n"/>
      <c r="AM132" s="243" t="n"/>
      <c r="AN132" s="243" t="n"/>
      <c r="AO132" s="243" t="n"/>
      <c r="AP132" s="243" t="n"/>
      <c r="AQ132" s="243" t="n"/>
      <c r="AR132" s="243" t="n"/>
      <c r="AS132" s="243" t="n"/>
      <c r="AT132" s="243" t="n"/>
      <c r="AU132" s="243" t="n"/>
      <c r="AV132" s="243" t="n"/>
      <c r="AW132" s="243" t="n"/>
      <c r="AX132" s="243" t="n"/>
      <c r="AY132" s="243" t="n"/>
      <c r="AZ132" s="243" t="n"/>
      <c r="BA132" s="243" t="n"/>
      <c r="BB132" s="243" t="n"/>
      <c r="BC132" s="243" t="n"/>
      <c r="BD132" s="243" t="n"/>
      <c r="BE132" s="243" t="n"/>
      <c r="BF132" s="243" t="n"/>
      <c r="BG132" s="243" t="n"/>
      <c r="BH132" s="243" t="n"/>
      <c r="BI132" s="243" t="n"/>
      <c r="BJ132" s="243" t="n"/>
      <c r="BK132" s="243" t="n"/>
      <c r="BL132" s="243" t="n"/>
      <c r="BM132" s="243" t="n"/>
      <c r="BN132" s="243" t="n"/>
      <c r="BO132" s="243" t="n"/>
      <c r="BP132" s="243" t="n"/>
      <c r="BQ132" s="243" t="n"/>
      <c r="BR132" s="243" t="n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12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МИНИСТЕРСТВО ОБРАЗОВАНИЯ РЕСПУБЛИКИ БЕЛАРУСЬ</t>
        </is>
      </c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3" t="n"/>
      <c r="BL1" s="3" t="n"/>
      <c r="BM1" s="3" t="n"/>
      <c r="BN1" s="3" t="n"/>
      <c r="BO1" s="3" t="n"/>
      <c r="BP1" s="3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2" t="inlineStr">
        <is>
          <t>Учреждение образования "Белорусский государственный технологический университет"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3" t="n"/>
      <c r="BL2" s="3" t="n"/>
      <c r="BM2" s="3" t="n"/>
      <c r="BN2" s="3" t="n"/>
      <c r="BO2" s="3" t="n"/>
      <c r="BP2" s="3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</row>
    <row r="3">
      <c r="A3" s="284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5" t="n"/>
      <c r="R3" s="31" t="n"/>
      <c r="S3" s="31" t="n"/>
      <c r="T3" s="31" t="n"/>
      <c r="U3" s="16" t="n"/>
      <c r="V3" s="31" t="n"/>
      <c r="W3" s="31" t="n"/>
      <c r="X3" s="31" t="n"/>
      <c r="Y3" s="31" t="n"/>
      <c r="Z3" s="10" t="n"/>
      <c r="AA3" s="285" t="n"/>
      <c r="AB3" s="10" t="n"/>
      <c r="AC3" s="286" t="n"/>
      <c r="AD3" s="286" t="n"/>
      <c r="AE3" s="286" t="n"/>
      <c r="AF3" s="286" t="n"/>
      <c r="AG3" s="286" t="n"/>
      <c r="AH3" s="286" t="n"/>
      <c r="AI3" s="286" t="n"/>
      <c r="AJ3" s="286" t="n"/>
      <c r="AK3" s="286" t="n"/>
      <c r="AL3" s="286" t="n"/>
      <c r="AM3" s="286" t="n"/>
      <c r="AN3" s="286" t="n"/>
      <c r="AO3" s="286" t="n"/>
      <c r="AP3" s="286" t="n"/>
      <c r="AQ3" s="286" t="n"/>
      <c r="AR3" s="286" t="n"/>
      <c r="AS3" s="286" t="n"/>
      <c r="AT3" s="286" t="n"/>
      <c r="AU3" s="286" t="n"/>
      <c r="AV3" s="286" t="n"/>
      <c r="AW3" s="286" t="n"/>
      <c r="AX3" s="286" t="n"/>
      <c r="AY3" s="286" t="n"/>
      <c r="AZ3" s="286" t="n"/>
      <c r="BA3" s="286" t="n"/>
      <c r="BB3" s="286" t="n"/>
      <c r="BC3" s="286" t="n"/>
      <c r="BD3" s="286" t="n"/>
      <c r="BE3" s="286" t="n"/>
      <c r="BF3" s="286" t="n"/>
      <c r="BG3" s="286" t="n"/>
      <c r="BH3" s="286" t="n"/>
      <c r="BI3" s="286" t="n"/>
      <c r="BJ3" s="286" t="n"/>
      <c r="BK3" s="286" t="n"/>
      <c r="BL3" s="285" t="n"/>
      <c r="BM3" s="593" t="n"/>
      <c r="BN3" s="10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n"/>
      <c r="CI3" s="1" t="n"/>
      <c r="CJ3" s="1" t="n"/>
    </row>
    <row r="4">
      <c r="A4" s="284" t="n"/>
      <c r="B4" s="1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909" t="n"/>
      <c r="AZ4" s="909" t="n"/>
      <c r="BA4" s="909" t="n"/>
      <c r="BB4" s="909" t="n"/>
      <c r="BC4" s="909" t="n"/>
      <c r="BD4" s="254" t="n"/>
      <c r="BE4" s="254" t="n"/>
      <c r="BF4" s="254" t="n"/>
      <c r="BG4" s="254" t="n"/>
      <c r="BH4" s="254" t="n"/>
      <c r="BI4" s="254" t="n"/>
      <c r="BJ4" s="254" t="n"/>
      <c r="BK4" s="254" t="n"/>
      <c r="BL4" s="254" t="n"/>
      <c r="BM4" s="1732" t="n"/>
      <c r="BN4" s="10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</row>
    <row r="5">
      <c r="A5" s="284" t="n"/>
      <c r="B5" s="1" t="n"/>
      <c r="C5" s="1" t="n"/>
      <c r="D5" s="1" t="n"/>
      <c r="E5" s="1" t="n"/>
      <c r="F5" s="284" t="inlineStr">
        <is>
          <t>УТВЕРЖДЕНО</t>
        </is>
      </c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84" t="n"/>
      <c r="R5" s="31" t="n"/>
      <c r="S5" s="31" t="n"/>
      <c r="T5" s="31" t="n"/>
      <c r="U5" s="31" t="n"/>
      <c r="V5" s="16" t="n"/>
      <c r="W5" s="31" t="n"/>
      <c r="X5" s="31" t="n"/>
      <c r="Y5" s="31" t="n"/>
      <c r="Z5" s="31" t="n"/>
      <c r="AA5" s="10" t="n"/>
      <c r="AB5" s="285" t="n"/>
      <c r="AC5" s="287" t="inlineStr">
        <is>
          <t>УЧЕБНЫЙ ПЛАН</t>
        </is>
      </c>
      <c r="AD5" s="286" t="n"/>
      <c r="AE5" s="286" t="n"/>
      <c r="AF5" s="286" t="n"/>
      <c r="AG5" s="286" t="n"/>
      <c r="AH5" s="286" t="n"/>
      <c r="AI5" s="286" t="n"/>
      <c r="AJ5" s="286" t="n"/>
      <c r="AK5" s="286" t="n"/>
      <c r="AL5" s="286" t="n"/>
      <c r="AM5" s="286" t="n"/>
      <c r="AN5" s="286" t="n"/>
      <c r="AO5" s="286" t="n"/>
      <c r="AP5" s="286" t="n"/>
      <c r="AQ5" s="286" t="n"/>
      <c r="AR5" s="286" t="n"/>
      <c r="AS5" s="286" t="n"/>
      <c r="AT5" s="286" t="n"/>
      <c r="AU5" s="286" t="n"/>
      <c r="AV5" s="286" t="n"/>
      <c r="AW5" s="286" t="n"/>
      <c r="AX5" s="286" t="n"/>
      <c r="AY5" s="8" t="n"/>
      <c r="AZ5" s="18" t="inlineStr">
        <is>
          <t>Степень: Магистр</t>
        </is>
      </c>
      <c r="BA5" s="18" t="n"/>
      <c r="BB5" s="18" t="n"/>
      <c r="BC5" s="18" t="n"/>
      <c r="BD5" s="18" t="n"/>
      <c r="BE5" s="18" t="n"/>
      <c r="BF5" s="18" t="n"/>
      <c r="BG5" s="529" t="n"/>
      <c r="BH5" s="18" t="n"/>
      <c r="BI5" s="1" t="n"/>
      <c r="BJ5" s="97" t="n"/>
      <c r="BK5" s="97" t="n"/>
      <c r="BL5" s="1" t="n"/>
      <c r="BM5" s="1" t="n"/>
      <c r="BN5" s="97" t="n"/>
      <c r="BO5" s="97" t="n"/>
      <c r="BP5" s="9" t="n"/>
      <c r="BQ5" s="9" t="n"/>
      <c r="BR5" s="9" t="n"/>
      <c r="BS5" s="10" t="n"/>
      <c r="BT5" s="10" t="n"/>
      <c r="BU5" s="1" t="n"/>
      <c r="BV5" s="1" t="n"/>
      <c r="BW5" s="1" t="n"/>
      <c r="BX5" s="1" t="n"/>
      <c r="BY5" s="1" t="n"/>
      <c r="BZ5" s="1" t="n"/>
      <c r="CA5" s="1" t="n"/>
      <c r="CB5" s="1" t="n"/>
      <c r="CC5" s="1" t="n"/>
      <c r="CD5" s="1" t="n"/>
      <c r="CE5" s="1" t="n"/>
      <c r="CF5" s="1" t="n"/>
      <c r="CG5" s="1" t="n"/>
      <c r="CH5" s="1" t="n"/>
      <c r="CI5" s="1" t="n"/>
      <c r="CJ5" s="1" t="n"/>
    </row>
    <row r="6">
      <c r="A6" s="284" t="n"/>
      <c r="B6" s="1" t="n"/>
      <c r="C6" s="1" t="n"/>
      <c r="D6" s="1" t="n"/>
      <c r="E6" s="1" t="n"/>
      <c r="F6" s="284" t="inlineStr">
        <is>
          <t>Ректором БГТУ</t>
        </is>
      </c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284" t="n"/>
      <c r="R6" s="2351" t="n"/>
      <c r="S6" s="2351" t="n"/>
      <c r="T6" s="2351" t="n"/>
      <c r="U6" s="2351" t="n"/>
      <c r="V6" s="2351" t="n"/>
      <c r="W6" s="2351" t="n"/>
      <c r="X6" s="287" t="n"/>
      <c r="Y6" s="287" t="n"/>
      <c r="Z6" s="287" t="n"/>
      <c r="AA6" s="1" t="n"/>
      <c r="AB6" s="287" t="n"/>
      <c r="AC6" s="287" t="n"/>
      <c r="AD6" s="287" t="n"/>
      <c r="AE6" s="287" t="n"/>
      <c r="AF6" s="287" t="n"/>
      <c r="AG6" s="287" t="n"/>
      <c r="AH6" s="287" t="n"/>
      <c r="AI6" s="287" t="n"/>
      <c r="AJ6" s="287" t="n"/>
      <c r="AK6" s="287" t="n"/>
      <c r="AL6" s="287" t="n"/>
      <c r="AM6" s="287" t="n"/>
      <c r="AN6" s="287" t="n"/>
      <c r="AO6" s="287" t="n"/>
      <c r="AP6" s="287" t="n"/>
      <c r="AQ6" s="2351" t="n"/>
      <c r="AR6" s="2351" t="n"/>
      <c r="AS6" s="2351" t="n"/>
      <c r="AT6" s="2351" t="n"/>
      <c r="AU6" s="2351" t="n"/>
      <c r="AV6" s="2351" t="n"/>
      <c r="AW6" s="2351" t="n"/>
      <c r="AX6" s="2351" t="n"/>
      <c r="AY6" s="3568" t="n"/>
      <c r="AZ6" s="21" t="n"/>
      <c r="BA6" s="21" t="n"/>
      <c r="BB6" s="21" t="n"/>
      <c r="BC6" s="21" t="n"/>
      <c r="BD6" s="21" t="n"/>
      <c r="BE6" s="21" t="n"/>
      <c r="BF6" s="21" t="n"/>
      <c r="BG6" s="529" t="n"/>
      <c r="BH6" s="21" t="n"/>
      <c r="BI6" s="1" t="n"/>
      <c r="BJ6" s="94" t="n"/>
      <c r="BK6" s="94" t="n"/>
      <c r="BL6" s="1" t="n"/>
      <c r="BM6" s="1" t="n"/>
      <c r="BN6" s="94" t="n"/>
      <c r="BO6" s="94" t="n"/>
      <c r="BP6" s="9" t="n"/>
      <c r="BQ6" s="9" t="n"/>
      <c r="BR6" s="9" t="n"/>
      <c r="BS6" s="10" t="n"/>
      <c r="BT6" s="10" t="n"/>
      <c r="BU6" s="1" t="n"/>
      <c r="BV6" s="1" t="n"/>
      <c r="BW6" s="1" t="n"/>
      <c r="BX6" s="1" t="n"/>
      <c r="BY6" s="1" t="n"/>
      <c r="BZ6" s="1" t="n"/>
      <c r="CA6" s="1" t="n"/>
      <c r="CB6" s="1" t="n"/>
      <c r="CC6" s="1" t="n"/>
      <c r="CD6" s="1" t="n"/>
      <c r="CE6" s="1" t="n"/>
      <c r="CF6" s="1" t="n"/>
      <c r="CG6" s="1" t="n"/>
      <c r="CH6" s="1" t="n"/>
      <c r="CI6" s="1" t="n"/>
      <c r="CJ6" s="1" t="n"/>
    </row>
    <row r="7">
      <c r="A7" s="284" t="n"/>
      <c r="B7" s="1" t="n"/>
      <c r="C7" s="1" t="n"/>
      <c r="D7" s="1" t="n"/>
      <c r="E7" s="1" t="n"/>
      <c r="F7" s="284" t="inlineStr">
        <is>
          <t>И.В. Войтовым</t>
        </is>
      </c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284" t="n"/>
      <c r="R7" s="31" t="n"/>
      <c r="S7" s="1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1" t="n"/>
      <c r="AD7" s="23" t="n"/>
      <c r="AE7" s="23" t="n"/>
      <c r="AF7" s="26" t="inlineStr">
        <is>
          <t>7-06-0821-03 Лесная инженерия и проектирование лесопромышленных машин и оборудования</t>
        </is>
      </c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3568" t="n"/>
      <c r="AZ7" s="23" t="inlineStr">
        <is>
          <t xml:space="preserve">Срок обучения: </t>
        </is>
      </c>
      <c r="BA7" s="23" t="n"/>
      <c r="BB7" s="23" t="n"/>
      <c r="BC7" s="23" t="n"/>
      <c r="BD7" s="23" t="n"/>
      <c r="BE7" s="24" t="inlineStr">
        <is>
          <t>1  год</t>
        </is>
      </c>
      <c r="BF7" s="23" t="n"/>
      <c r="BG7" s="30" t="n"/>
      <c r="BH7" s="24" t="n"/>
      <c r="BI7" s="1" t="n"/>
      <c r="BJ7" s="1" t="n"/>
      <c r="BK7" s="91" t="n"/>
      <c r="BL7" s="1" t="n"/>
      <c r="BM7" s="1" t="n"/>
      <c r="BN7" s="91" t="n"/>
      <c r="BO7" s="91" t="n"/>
      <c r="BP7" s="16" t="n"/>
      <c r="BQ7" s="16" t="n"/>
      <c r="BR7" s="16" t="n"/>
      <c r="BS7" s="22" t="n"/>
      <c r="BT7" s="22" t="n"/>
      <c r="BU7" s="1" t="n"/>
      <c r="BV7" s="1" t="n"/>
      <c r="BW7" s="1" t="n"/>
      <c r="BX7" s="1" t="n"/>
      <c r="BY7" s="1" t="n"/>
      <c r="BZ7" s="1" t="n"/>
      <c r="CA7" s="1" t="n"/>
      <c r="CB7" s="1" t="n"/>
      <c r="CC7" s="1" t="n"/>
      <c r="CD7" s="1" t="n"/>
      <c r="CE7" s="1" t="n"/>
      <c r="CF7" s="1" t="n"/>
      <c r="CG7" s="1" t="n"/>
      <c r="CH7" s="1" t="n"/>
      <c r="CI7" s="1" t="n"/>
      <c r="CJ7" s="1" t="n"/>
    </row>
    <row r="8">
      <c r="A8" s="284" t="n"/>
      <c r="B8" s="1" t="n"/>
      <c r="C8" s="1" t="n"/>
      <c r="D8" s="1" t="n"/>
      <c r="E8" s="1" t="n"/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284" t="n"/>
      <c r="R8" s="31" t="n"/>
      <c r="S8" s="3" t="n"/>
      <c r="T8" s="3" t="n"/>
      <c r="U8" s="3" t="n"/>
      <c r="V8" s="1" t="n"/>
      <c r="W8" s="19" t="inlineStr">
        <is>
          <t>Специальность:</t>
        </is>
      </c>
      <c r="X8" s="3" t="n"/>
      <c r="Y8" s="3" t="n"/>
      <c r="Z8" s="1" t="n"/>
      <c r="AA8" s="3" t="n"/>
      <c r="AB8" s="3" t="n"/>
      <c r="AC8" s="23" t="n"/>
      <c r="AD8" s="23" t="n"/>
      <c r="AE8" s="23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351" t="n"/>
      <c r="AZ8" s="29" t="n"/>
      <c r="BA8" s="29" t="n"/>
      <c r="BB8" s="29" t="n"/>
      <c r="BC8" s="29" t="n"/>
      <c r="BD8" s="29" t="n"/>
      <c r="BE8" s="29" t="n"/>
      <c r="BF8" s="29" t="n"/>
      <c r="BG8" s="30" t="n"/>
      <c r="BH8" s="29" t="n"/>
      <c r="BI8" s="1" t="n"/>
      <c r="BJ8" s="90" t="n"/>
      <c r="BK8" s="91" t="n"/>
      <c r="BL8" s="1" t="n"/>
      <c r="BM8" s="1" t="n"/>
      <c r="BN8" s="351" t="n"/>
      <c r="BO8" s="90" t="n"/>
      <c r="BP8" s="31" t="n"/>
      <c r="BQ8" s="31" t="n"/>
      <c r="BR8" s="31" t="n"/>
      <c r="BS8" s="25" t="n"/>
      <c r="BT8" s="25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</row>
    <row r="9">
      <c r="A9" s="284" t="n"/>
      <c r="B9" s="1" t="n"/>
      <c r="C9" s="1" t="n"/>
      <c r="D9" s="1" t="n"/>
      <c r="E9" s="1" t="n"/>
      <c r="F9" s="284" t="inlineStr">
        <is>
          <t>03.05.2023</t>
        </is>
      </c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284" t="n"/>
      <c r="R9" s="31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23" t="n"/>
      <c r="AD9" s="23" t="n"/>
      <c r="AE9" s="23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295" t="n"/>
      <c r="AZ9" s="18" t="inlineStr">
        <is>
          <t xml:space="preserve">Форма получения образования: </t>
        </is>
      </c>
      <c r="BA9" s="18" t="n"/>
      <c r="BB9" s="18" t="n"/>
      <c r="BC9" s="18" t="n"/>
      <c r="BD9" s="18" t="n"/>
      <c r="BE9" s="18" t="n"/>
      <c r="BF9" s="18" t="n"/>
      <c r="BG9" s="30" t="n"/>
      <c r="BH9" s="18" t="n"/>
      <c r="BI9" s="1" t="n"/>
      <c r="BJ9" s="97" t="n"/>
      <c r="BK9" s="97" t="n"/>
      <c r="BL9" s="1" t="n"/>
      <c r="BM9" s="1" t="n"/>
      <c r="BN9" s="97" t="n"/>
      <c r="BO9" s="97" t="n"/>
      <c r="BP9" s="9" t="n"/>
      <c r="BQ9" s="9" t="n"/>
      <c r="BR9" s="9" t="n"/>
      <c r="BS9" s="25" t="n"/>
      <c r="BT9" s="25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</row>
    <row r="10">
      <c r="A10" s="35" t="n"/>
      <c r="B10" s="1" t="n"/>
      <c r="C10" s="1" t="n"/>
      <c r="D10" s="1" t="n"/>
      <c r="E10" s="1" t="n"/>
      <c r="F10" s="3" t="inlineStr">
        <is>
          <t>Регистрационный № 06-08-053/уч.</t>
        </is>
      </c>
      <c r="G10" s="284" t="n"/>
      <c r="H10" s="284" t="n"/>
      <c r="I10" s="284" t="n"/>
      <c r="J10" s="284" t="n"/>
      <c r="K10" s="284" t="n"/>
      <c r="L10" s="284" t="n"/>
      <c r="M10" s="284" t="n"/>
      <c r="N10" s="284" t="n"/>
      <c r="O10" s="284" t="n"/>
      <c r="P10" s="284" t="n"/>
      <c r="Q10" s="284" t="n"/>
      <c r="R10" s="31" t="n"/>
      <c r="S10" s="31" t="n"/>
      <c r="T10" s="31" t="n"/>
      <c r="U10" s="31" t="n"/>
      <c r="V10" s="31" t="n"/>
      <c r="W10" s="31" t="n"/>
      <c r="X10" s="31" t="n"/>
      <c r="Y10" s="31" t="n"/>
      <c r="Z10" s="31" t="n"/>
      <c r="AA10" s="9" t="n"/>
      <c r="AB10" s="31" t="n"/>
      <c r="AC10" s="31" t="n"/>
      <c r="AD10" s="31" t="n"/>
      <c r="AE10" s="3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224" t="n"/>
      <c r="AZ10" s="37" t="inlineStr">
        <is>
          <t>очная (дневная)</t>
        </is>
      </c>
      <c r="BA10" s="37" t="n"/>
      <c r="BB10" s="37" t="n"/>
      <c r="BC10" s="37" t="n"/>
      <c r="BD10" s="30" t="n"/>
      <c r="BE10" s="30" t="n"/>
      <c r="BF10" s="30" t="n"/>
      <c r="BG10" s="289" t="n"/>
      <c r="BH10" s="30" t="n"/>
      <c r="BI10" s="1" t="n"/>
      <c r="BJ10" s="296" t="n"/>
      <c r="BK10" s="296" t="n"/>
      <c r="BL10" s="1" t="n"/>
      <c r="BM10" s="1" t="n"/>
      <c r="BN10" s="296" t="n"/>
      <c r="BO10" s="296" t="n"/>
      <c r="BP10" s="38" t="n"/>
      <c r="BQ10" s="38" t="n"/>
      <c r="BR10" s="38" t="n"/>
      <c r="BS10" s="32" t="n"/>
      <c r="BT10" s="32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</row>
    <row r="11">
      <c r="A11" s="356" t="n"/>
      <c r="B11" s="3" t="n"/>
      <c r="C11" s="284" t="n"/>
      <c r="D11" s="284" t="n"/>
      <c r="E11" s="284" t="n"/>
      <c r="F11" s="284" t="n"/>
      <c r="G11" s="284" t="n"/>
      <c r="H11" s="284" t="n"/>
      <c r="I11" s="284" t="n"/>
      <c r="J11" s="284" t="n"/>
      <c r="K11" s="284" t="n"/>
      <c r="L11" s="284" t="n"/>
      <c r="M11" s="284" t="n"/>
      <c r="N11" s="284" t="n"/>
      <c r="O11" s="284" t="n"/>
      <c r="P11" s="284" t="n"/>
      <c r="Q11" s="284" t="n"/>
      <c r="R11" s="284" t="n"/>
      <c r="S11" s="246" t="n"/>
      <c r="T11" s="91" t="n"/>
      <c r="U11" s="356" t="n"/>
      <c r="V11" s="356" t="n"/>
      <c r="W11" s="356" t="n"/>
      <c r="X11" s="356" t="n"/>
      <c r="Y11" s="356" t="n"/>
      <c r="Z11" s="356" t="n"/>
      <c r="AA11" s="356" t="n"/>
      <c r="AB11" s="356" t="n"/>
      <c r="AC11" s="356" t="n"/>
      <c r="AD11" s="356" t="n"/>
      <c r="AE11" s="356" t="n"/>
      <c r="AF11" s="356" t="n"/>
      <c r="AG11" s="356" t="n"/>
      <c r="AH11" s="356" t="n"/>
      <c r="AI11" s="356" t="n"/>
      <c r="AJ11" s="356" t="n"/>
      <c r="AK11" s="356" t="n"/>
      <c r="AL11" s="356" t="n"/>
      <c r="AM11" s="356" t="n"/>
      <c r="AN11" s="356" t="n"/>
      <c r="AO11" s="356" t="n"/>
      <c r="AP11" s="356" t="n"/>
      <c r="AQ11" s="356" t="n"/>
      <c r="AR11" s="356" t="n"/>
      <c r="AS11" s="356" t="n"/>
      <c r="AT11" s="356" t="n"/>
      <c r="AU11" s="356" t="n"/>
      <c r="AV11" s="356" t="n"/>
      <c r="AW11" s="356" t="n"/>
      <c r="AX11" s="356" t="n"/>
      <c r="AY11" s="356" t="n"/>
      <c r="AZ11" s="356" t="n"/>
      <c r="BA11" s="356" t="n"/>
      <c r="BB11" s="356" t="n"/>
      <c r="BC11" s="356" t="n"/>
      <c r="BD11" s="356" t="n"/>
      <c r="BE11" s="356" t="n"/>
      <c r="BF11" s="356" t="n"/>
      <c r="BG11" s="356" t="n"/>
      <c r="BH11" s="356" t="n"/>
      <c r="BI11" s="356" t="n"/>
      <c r="BJ11" s="356" t="n"/>
      <c r="BK11" s="356" t="n"/>
      <c r="BL11" s="356" t="n"/>
      <c r="BM11" s="356" t="n"/>
      <c r="BN11" s="355" t="n"/>
      <c r="BO11" s="1" t="n"/>
      <c r="BP11" s="1" t="n"/>
      <c r="BQ11" s="1" t="n"/>
      <c r="BR11" s="1" t="n"/>
      <c r="BS11" s="1" t="n"/>
      <c r="BT11" s="1" t="n"/>
      <c r="BU11" s="1" t="n"/>
      <c r="BV11" s="1" t="n"/>
      <c r="BW11" s="1" t="n"/>
      <c r="BX11" s="1" t="n"/>
      <c r="BY11" s="1" t="n"/>
      <c r="BZ11" s="1" t="n"/>
      <c r="CA11" s="1" t="n"/>
      <c r="CB11" s="1" t="n"/>
      <c r="CC11" s="1" t="n"/>
      <c r="CD11" s="1" t="n"/>
      <c r="CE11" s="1" t="n"/>
      <c r="CF11" s="1" t="n"/>
      <c r="CG11" s="1" t="n"/>
      <c r="CH11" s="1" t="n"/>
      <c r="CI11" s="1" t="n"/>
      <c r="CJ11" s="1" t="n"/>
    </row>
    <row r="12">
      <c r="A12" s="19" t="n"/>
      <c r="B12" s="19" t="n"/>
      <c r="C12" s="19" t="n"/>
      <c r="D12" s="19" t="n"/>
      <c r="E12" s="19" t="n"/>
      <c r="F12" s="19" t="n"/>
      <c r="G12" s="19" t="n"/>
      <c r="H12" s="19" t="inlineStr">
        <is>
          <t>I. График образовательного процесса</t>
        </is>
      </c>
      <c r="I12" s="19" t="n"/>
      <c r="J12" s="19" t="n"/>
      <c r="K12" s="19" t="n"/>
      <c r="L12" s="19" t="n"/>
      <c r="M12" s="19" t="n"/>
      <c r="N12" s="19" t="n"/>
      <c r="O12" s="19" t="n"/>
      <c r="P12" s="19" t="n"/>
      <c r="Q12" s="19" t="n"/>
      <c r="R12" s="19" t="n"/>
      <c r="S12" s="19" t="n"/>
      <c r="T12" s="19" t="n"/>
      <c r="U12" s="19" t="n"/>
      <c r="V12" s="19" t="n"/>
      <c r="W12" s="19" t="n"/>
      <c r="X12" s="19" t="n"/>
      <c r="Y12" s="19" t="n"/>
      <c r="Z12" s="19" t="n"/>
      <c r="AA12" s="19" t="n"/>
      <c r="AB12" s="19" t="n"/>
      <c r="AC12" s="19" t="n"/>
      <c r="AD12" s="19" t="n"/>
      <c r="AE12" s="19" t="n"/>
      <c r="AF12" s="19" t="n"/>
      <c r="AG12" s="19" t="n"/>
      <c r="AH12" s="19" t="n"/>
      <c r="AI12" s="19" t="n"/>
      <c r="AJ12" s="19" t="n"/>
      <c r="AK12" s="42" t="n"/>
      <c r="AL12" s="42" t="n"/>
      <c r="AM12" s="42" t="n"/>
      <c r="AN12" s="42" t="n"/>
      <c r="AO12" s="42" t="n"/>
      <c r="AP12" s="42" t="n"/>
      <c r="AQ12" s="42" t="n"/>
      <c r="AR12" s="42" t="n"/>
      <c r="AS12" s="42" t="n"/>
      <c r="AT12" s="41" t="n"/>
      <c r="AU12" s="41" t="n"/>
      <c r="AV12" s="46" t="n"/>
      <c r="AW12" s="46" t="n"/>
      <c r="AX12" s="46" t="n"/>
      <c r="AY12" s="46" t="n"/>
      <c r="AZ12" s="46" t="n"/>
      <c r="BA12" s="46" t="n"/>
      <c r="BB12" s="46" t="n"/>
      <c r="BC12" s="46" t="n"/>
      <c r="BD12" s="46" t="n"/>
      <c r="BE12" s="46" t="inlineStr">
        <is>
          <t>II. Сводные данные по бюджету времени (в неделях)</t>
        </is>
      </c>
      <c r="BF12" s="41" t="n"/>
      <c r="BG12" s="41" t="n"/>
      <c r="BH12" s="41" t="n"/>
      <c r="BI12" s="41" t="n"/>
      <c r="BJ12" s="41" t="n"/>
      <c r="BK12" s="41" t="n"/>
      <c r="BL12" s="41" t="n"/>
      <c r="BM12" s="41" t="n"/>
      <c r="BN12" s="41" t="n"/>
      <c r="BO12" s="1" t="n"/>
      <c r="BP12" s="1" t="n"/>
      <c r="BQ12" s="1" t="n"/>
      <c r="BR12" s="1" t="n"/>
      <c r="BS12" s="1" t="n"/>
      <c r="BT12" s="1" t="n"/>
      <c r="BU12" s="1" t="n"/>
      <c r="BV12" s="1" t="n"/>
      <c r="BW12" s="1" t="n"/>
      <c r="BX12" s="1" t="n"/>
      <c r="BY12" s="1" t="n"/>
      <c r="BZ12" s="1" t="n"/>
      <c r="CA12" s="1" t="n"/>
      <c r="CB12" s="1" t="n"/>
      <c r="CC12" s="1" t="n"/>
      <c r="CD12" s="1" t="n"/>
      <c r="CE12" s="1" t="n"/>
      <c r="CF12" s="1" t="n"/>
      <c r="CG12" s="1" t="n"/>
      <c r="CH12" s="1" t="n"/>
      <c r="CI12" s="1" t="n"/>
      <c r="CJ12" s="1" t="n"/>
    </row>
    <row r="13">
      <c r="A13" s="2446" t="inlineStr">
        <is>
          <t>КУРСЫ</t>
        </is>
      </c>
      <c r="B13" s="1710" t="inlineStr">
        <is>
          <t>сентябрь</t>
        </is>
      </c>
      <c r="C13" s="50" t="n"/>
      <c r="D13" s="50" t="n"/>
      <c r="E13" s="51" t="n"/>
      <c r="F13" s="1711" t="n"/>
      <c r="G13" s="3146" t="inlineStr">
        <is>
          <t>октябрь</t>
        </is>
      </c>
      <c r="H13" s="163" t="n"/>
      <c r="I13" s="3147" t="n"/>
      <c r="J13" s="1713" t="n"/>
      <c r="K13" s="1712" t="inlineStr">
        <is>
          <t>ноябрь</t>
        </is>
      </c>
      <c r="L13" s="50" t="n"/>
      <c r="M13" s="50" t="n"/>
      <c r="N13" s="51" t="n"/>
      <c r="O13" s="1712" t="inlineStr">
        <is>
          <t>декабрь</t>
        </is>
      </c>
      <c r="P13" s="50" t="n"/>
      <c r="Q13" s="50" t="n"/>
      <c r="R13" s="51" t="n"/>
      <c r="S13" s="1713" t="n"/>
      <c r="T13" s="1712" t="inlineStr">
        <is>
          <t>январь</t>
        </is>
      </c>
      <c r="U13" s="50" t="n"/>
      <c r="V13" s="51" t="n"/>
      <c r="W13" s="1714" t="n"/>
      <c r="X13" s="1712" t="inlineStr">
        <is>
          <t>февраль</t>
        </is>
      </c>
      <c r="Y13" s="50" t="n"/>
      <c r="Z13" s="51" t="n"/>
      <c r="AA13" s="1714" t="n"/>
      <c r="AB13" s="1712" t="inlineStr">
        <is>
          <t>март</t>
        </is>
      </c>
      <c r="AC13" s="50" t="n"/>
      <c r="AD13" s="50" t="n"/>
      <c r="AE13" s="51" t="n"/>
      <c r="AF13" s="1714" t="n"/>
      <c r="AG13" s="1712" t="inlineStr">
        <is>
          <t>апрель</t>
        </is>
      </c>
      <c r="AH13" s="50" t="n"/>
      <c r="AI13" s="51" t="n"/>
      <c r="AJ13" s="1714" t="n"/>
      <c r="AK13" s="1712" t="inlineStr">
        <is>
          <t>май</t>
        </is>
      </c>
      <c r="AL13" s="50" t="n"/>
      <c r="AM13" s="50" t="n"/>
      <c r="AN13" s="51" t="n"/>
      <c r="AO13" s="1712" t="inlineStr">
        <is>
          <t>июнь</t>
        </is>
      </c>
      <c r="AP13" s="50" t="n"/>
      <c r="AQ13" s="50" t="n"/>
      <c r="AR13" s="51" t="n"/>
      <c r="AS13" s="1711" t="n"/>
      <c r="AT13" s="53" t="n"/>
      <c r="AU13" s="1712" t="inlineStr">
        <is>
          <t>июль</t>
        </is>
      </c>
      <c r="AV13" s="50" t="n"/>
      <c r="AW13" s="51" t="n"/>
      <c r="AX13" s="1711" t="n"/>
      <c r="AY13" s="1712" t="inlineStr">
        <is>
          <t>август</t>
        </is>
      </c>
      <c r="AZ13" s="50" t="n"/>
      <c r="BA13" s="50" t="n"/>
      <c r="BB13" s="51" t="n"/>
      <c r="BC13" s="4874" t="inlineStr">
        <is>
          <t>Теоретическое обучение</t>
        </is>
      </c>
      <c r="BD13" s="4874" t="inlineStr">
        <is>
          <t>Экзаменационные сессии</t>
        </is>
      </c>
      <c r="BE13" s="4874" t="inlineStr">
        <is>
          <t>Производственные практики</t>
        </is>
      </c>
      <c r="BF13" s="4874" t="inlineStr">
        <is>
          <t>Магистерская диссертация</t>
        </is>
      </c>
      <c r="BG13" s="4874" t="inlineStr">
        <is>
          <t>Итоговая аттестация</t>
        </is>
      </c>
      <c r="BH13" s="4874" t="inlineStr">
        <is>
          <t>Каникулы</t>
        </is>
      </c>
      <c r="BI13" s="4875" t="inlineStr">
        <is>
          <t>Всего</t>
        </is>
      </c>
      <c r="BJ13" s="1" t="n"/>
      <c r="BK13" s="1" t="n"/>
      <c r="BL13" s="1" t="n"/>
      <c r="BM13" s="1" t="n"/>
      <c r="BN13" s="1" t="n"/>
      <c r="BO13" s="1" t="n"/>
      <c r="BP13" s="1" t="n"/>
      <c r="BQ13" s="1" t="n"/>
      <c r="BR13" s="1" t="n"/>
      <c r="BS13" s="1" t="n"/>
      <c r="BT13" s="1" t="n"/>
      <c r="BU13" s="1" t="n"/>
      <c r="BV13" s="1" t="n"/>
      <c r="BW13" s="1" t="n"/>
      <c r="BX13" s="1" t="n"/>
      <c r="BY13" s="1" t="n"/>
      <c r="BZ13" s="1" t="n"/>
      <c r="CA13" s="1" t="n"/>
      <c r="CB13" s="1" t="n"/>
      <c r="CC13" s="1" t="n"/>
      <c r="CD13" s="1" t="n"/>
      <c r="CE13" s="1" t="n"/>
      <c r="CF13" s="1" t="n"/>
      <c r="CG13" s="1" t="n"/>
      <c r="CH13" s="1" t="n"/>
      <c r="CI13" s="1" t="n"/>
      <c r="CJ13" s="1" t="n"/>
    </row>
    <row r="14">
      <c r="A14" s="307" t="n"/>
      <c r="B14" s="3148" t="n">
        <v>1</v>
      </c>
      <c r="C14" s="3149" t="n">
        <v>8</v>
      </c>
      <c r="D14" s="3149" t="n">
        <v>15</v>
      </c>
      <c r="E14" s="3149" t="n">
        <v>22</v>
      </c>
      <c r="F14" s="1519" t="n">
        <v>29</v>
      </c>
      <c r="G14" s="1519" t="n">
        <v>6</v>
      </c>
      <c r="H14" s="1519" t="n">
        <v>13</v>
      </c>
      <c r="I14" s="1519" t="n">
        <v>20</v>
      </c>
      <c r="J14" s="1519" t="n">
        <v>27</v>
      </c>
      <c r="K14" s="3149" t="n">
        <v>3</v>
      </c>
      <c r="L14" s="3149" t="n">
        <v>10</v>
      </c>
      <c r="M14" s="3149" t="n">
        <v>17</v>
      </c>
      <c r="N14" s="3149" t="n">
        <v>24</v>
      </c>
      <c r="O14" s="3149" t="n">
        <v>1</v>
      </c>
      <c r="P14" s="3149" t="n">
        <v>8</v>
      </c>
      <c r="Q14" s="3149" t="n">
        <v>15</v>
      </c>
      <c r="R14" s="3149" t="n">
        <v>22</v>
      </c>
      <c r="S14" s="1519" t="n">
        <v>29</v>
      </c>
      <c r="T14" s="3149" t="n">
        <v>5</v>
      </c>
      <c r="U14" s="3149" t="n">
        <v>12</v>
      </c>
      <c r="V14" s="3149" t="n">
        <v>19</v>
      </c>
      <c r="W14" s="1519" t="n">
        <v>26</v>
      </c>
      <c r="X14" s="3149" t="n">
        <v>2</v>
      </c>
      <c r="Y14" s="3149" t="n">
        <v>9</v>
      </c>
      <c r="Z14" s="3149" t="n">
        <v>16</v>
      </c>
      <c r="AA14" s="1519" t="n">
        <v>23</v>
      </c>
      <c r="AB14" s="3149" t="n">
        <v>2</v>
      </c>
      <c r="AC14" s="3149" t="n">
        <v>9</v>
      </c>
      <c r="AD14" s="3149" t="n">
        <v>16</v>
      </c>
      <c r="AE14" s="3149" t="n">
        <v>23</v>
      </c>
      <c r="AF14" s="1519" t="n">
        <v>30</v>
      </c>
      <c r="AG14" s="3149" t="n">
        <v>6</v>
      </c>
      <c r="AH14" s="3149" t="n">
        <v>13</v>
      </c>
      <c r="AI14" s="3149" t="n">
        <v>20</v>
      </c>
      <c r="AJ14" s="1519" t="n">
        <v>27</v>
      </c>
      <c r="AK14" s="3149" t="n">
        <v>4</v>
      </c>
      <c r="AL14" s="3149" t="n">
        <v>11</v>
      </c>
      <c r="AM14" s="3149" t="n">
        <v>18</v>
      </c>
      <c r="AN14" s="3149" t="n">
        <v>25</v>
      </c>
      <c r="AO14" s="3149" t="n">
        <v>1</v>
      </c>
      <c r="AP14" s="3149" t="n">
        <v>8</v>
      </c>
      <c r="AQ14" s="3149" t="n">
        <v>15</v>
      </c>
      <c r="AR14" s="3149" t="n">
        <v>22</v>
      </c>
      <c r="AS14" s="1519" t="n">
        <v>29</v>
      </c>
      <c r="AT14" s="139" t="n"/>
      <c r="AU14" s="3149" t="n">
        <v>6</v>
      </c>
      <c r="AV14" s="3149" t="n">
        <v>13</v>
      </c>
      <c r="AW14" s="3149" t="n">
        <v>20</v>
      </c>
      <c r="AX14" s="1519" t="n">
        <v>27</v>
      </c>
      <c r="AY14" s="3149" t="n">
        <v>3</v>
      </c>
      <c r="AZ14" s="3149" t="n">
        <v>10</v>
      </c>
      <c r="BA14" s="3149" t="n">
        <v>17</v>
      </c>
      <c r="BB14" s="3149" t="n">
        <v>24</v>
      </c>
      <c r="BC14" s="64" t="n"/>
      <c r="BD14" s="64" t="n"/>
      <c r="BE14" s="64" t="n"/>
      <c r="BF14" s="64" t="n"/>
      <c r="BG14" s="64" t="n"/>
      <c r="BH14" s="64" t="n"/>
      <c r="BI14" s="65" t="n"/>
      <c r="BJ14" s="1" t="n"/>
      <c r="BK14" s="1" t="n"/>
      <c r="BL14" s="1" t="n"/>
      <c r="BM14" s="1" t="n"/>
      <c r="BN14" s="1" t="n"/>
      <c r="BO14" s="1" t="n"/>
      <c r="BP14" s="1" t="n"/>
      <c r="BQ14" s="1" t="n"/>
      <c r="BR14" s="1" t="n"/>
      <c r="BS14" s="1" t="n"/>
      <c r="BT14" s="1" t="n"/>
      <c r="BU14" s="1" t="n"/>
      <c r="BV14" s="1" t="n"/>
      <c r="BW14" s="1" t="n"/>
      <c r="BX14" s="1" t="n"/>
      <c r="BY14" s="1" t="n"/>
      <c r="BZ14" s="1" t="n"/>
      <c r="CA14" s="1" t="n"/>
      <c r="CB14" s="1" t="n"/>
      <c r="CC14" s="1" t="n"/>
      <c r="CD14" s="1" t="n"/>
      <c r="CE14" s="1" t="n"/>
      <c r="CF14" s="1" t="n"/>
      <c r="CG14" s="1" t="n"/>
      <c r="CH14" s="1" t="n"/>
      <c r="CI14" s="1" t="n"/>
      <c r="CJ14" s="1" t="n"/>
    </row>
    <row r="15">
      <c r="A15" s="307" t="n"/>
      <c r="B15" s="4876" t="n">
        <v>7</v>
      </c>
      <c r="C15" s="3733" t="n">
        <v>14</v>
      </c>
      <c r="D15" s="3733" t="n">
        <v>21</v>
      </c>
      <c r="E15" s="3733" t="n">
        <v>28</v>
      </c>
      <c r="F15" s="3733" t="n">
        <v>5</v>
      </c>
      <c r="G15" s="3733" t="n">
        <v>12</v>
      </c>
      <c r="H15" s="3733" t="n">
        <v>19</v>
      </c>
      <c r="I15" s="3733" t="n">
        <v>26</v>
      </c>
      <c r="J15" s="3733" t="n">
        <v>2</v>
      </c>
      <c r="K15" s="3733" t="n">
        <v>9</v>
      </c>
      <c r="L15" s="3733" t="n">
        <v>16</v>
      </c>
      <c r="M15" s="3733" t="n">
        <v>23</v>
      </c>
      <c r="N15" s="3733" t="n">
        <v>30</v>
      </c>
      <c r="O15" s="3733" t="n">
        <v>7</v>
      </c>
      <c r="P15" s="3733" t="n">
        <v>14</v>
      </c>
      <c r="Q15" s="3733" t="n">
        <v>21</v>
      </c>
      <c r="R15" s="3733" t="n">
        <v>28</v>
      </c>
      <c r="S15" s="3733" t="n">
        <v>4</v>
      </c>
      <c r="T15" s="3733" t="n">
        <v>11</v>
      </c>
      <c r="U15" s="3733" t="n">
        <v>18</v>
      </c>
      <c r="V15" s="3733" t="n">
        <v>25</v>
      </c>
      <c r="W15" s="3733" t="n">
        <v>1</v>
      </c>
      <c r="X15" s="3733" t="n">
        <v>8</v>
      </c>
      <c r="Y15" s="3733" t="n">
        <v>15</v>
      </c>
      <c r="Z15" s="3733" t="n">
        <v>22</v>
      </c>
      <c r="AA15" s="3733" t="n">
        <v>1</v>
      </c>
      <c r="AB15" s="3733" t="n">
        <v>8</v>
      </c>
      <c r="AC15" s="3733" t="n">
        <v>15</v>
      </c>
      <c r="AD15" s="3733" t="n">
        <v>22</v>
      </c>
      <c r="AE15" s="3733" t="n">
        <v>29</v>
      </c>
      <c r="AF15" s="3733" t="n">
        <v>5</v>
      </c>
      <c r="AG15" s="3733" t="n">
        <v>12</v>
      </c>
      <c r="AH15" s="3733" t="n">
        <v>19</v>
      </c>
      <c r="AI15" s="3733" t="n">
        <v>26</v>
      </c>
      <c r="AJ15" s="3733" t="n">
        <v>3</v>
      </c>
      <c r="AK15" s="3733" t="n">
        <v>10</v>
      </c>
      <c r="AL15" s="3733" t="n">
        <v>17</v>
      </c>
      <c r="AM15" s="3733" t="n">
        <v>24</v>
      </c>
      <c r="AN15" s="3733" t="n">
        <v>31</v>
      </c>
      <c r="AO15" s="3733" t="n">
        <v>7</v>
      </c>
      <c r="AP15" s="3733" t="n">
        <v>14</v>
      </c>
      <c r="AQ15" s="3733" t="n">
        <v>21</v>
      </c>
      <c r="AR15" s="3733" t="n">
        <v>28</v>
      </c>
      <c r="AS15" s="3733" t="n">
        <v>5</v>
      </c>
      <c r="AT15" s="179" t="n"/>
      <c r="AU15" s="3733" t="n">
        <v>12</v>
      </c>
      <c r="AV15" s="3733" t="n">
        <v>19</v>
      </c>
      <c r="AW15" s="3733" t="n">
        <v>26</v>
      </c>
      <c r="AX15" s="3733" t="n">
        <v>2</v>
      </c>
      <c r="AY15" s="3733" t="n">
        <v>9</v>
      </c>
      <c r="AZ15" s="3733" t="n">
        <v>16</v>
      </c>
      <c r="BA15" s="3733" t="n">
        <v>23</v>
      </c>
      <c r="BB15" s="3733" t="n">
        <v>31</v>
      </c>
      <c r="BC15" s="64" t="n"/>
      <c r="BD15" s="64" t="n"/>
      <c r="BE15" s="64" t="n"/>
      <c r="BF15" s="64" t="n"/>
      <c r="BG15" s="64" t="n"/>
      <c r="BH15" s="64" t="n"/>
      <c r="BI15" s="65" t="n"/>
      <c r="BJ15" s="1" t="n"/>
      <c r="BK15" s="1" t="n"/>
      <c r="BL15" s="1" t="n"/>
      <c r="BM15" s="1" t="n"/>
      <c r="BN15" s="1" t="n"/>
      <c r="BO15" s="1" t="n"/>
      <c r="BP15" s="1" t="n"/>
      <c r="BQ15" s="1" t="n"/>
      <c r="BR15" s="1" t="n"/>
      <c r="BS15" s="1" t="n"/>
      <c r="BT15" s="1" t="n"/>
      <c r="BU15" s="1" t="n"/>
      <c r="BV15" s="1" t="n"/>
      <c r="BW15" s="1" t="n"/>
      <c r="BX15" s="1" t="n"/>
      <c r="BY15" s="1" t="n"/>
      <c r="BZ15" s="1" t="n"/>
      <c r="CA15" s="1" t="n"/>
      <c r="CB15" s="1" t="n"/>
      <c r="CC15" s="1" t="n"/>
      <c r="CD15" s="1" t="n"/>
      <c r="CE15" s="1" t="n"/>
      <c r="CF15" s="1" t="n"/>
      <c r="CG15" s="1" t="n"/>
      <c r="CH15" s="1" t="n"/>
      <c r="CI15" s="1" t="n"/>
      <c r="CJ15" s="1" t="n"/>
    </row>
    <row r="16">
      <c r="A16" s="320" t="n"/>
      <c r="B16" s="558" t="n">
        <v>1</v>
      </c>
      <c r="C16" s="310">
        <f>B16+1</f>
        <v/>
      </c>
      <c r="D16" s="310">
        <f>C16+1</f>
        <v/>
      </c>
      <c r="E16" s="310">
        <f>D16+1</f>
        <v/>
      </c>
      <c r="F16" s="310">
        <f>E16+1</f>
        <v/>
      </c>
      <c r="G16" s="310">
        <f>F16+1</f>
        <v/>
      </c>
      <c r="H16" s="310">
        <f>G16+1</f>
        <v/>
      </c>
      <c r="I16" s="310">
        <f>H16+1</f>
        <v/>
      </c>
      <c r="J16" s="310">
        <f>I16+1</f>
        <v/>
      </c>
      <c r="K16" s="310">
        <f>J16+1</f>
        <v/>
      </c>
      <c r="L16" s="310">
        <f>K16+1</f>
        <v/>
      </c>
      <c r="M16" s="310">
        <f>L16+1</f>
        <v/>
      </c>
      <c r="N16" s="310">
        <f>M16+1</f>
        <v/>
      </c>
      <c r="O16" s="310">
        <f>N16+1</f>
        <v/>
      </c>
      <c r="P16" s="310">
        <f>O16+1</f>
        <v/>
      </c>
      <c r="Q16" s="310">
        <f>P16+1</f>
        <v/>
      </c>
      <c r="R16" s="310">
        <f>Q16+1</f>
        <v/>
      </c>
      <c r="S16" s="310">
        <f>R16+1</f>
        <v/>
      </c>
      <c r="T16" s="310">
        <f>S16+1</f>
        <v/>
      </c>
      <c r="U16" s="310">
        <f>T16+1</f>
        <v/>
      </c>
      <c r="V16" s="310">
        <f>U16+1</f>
        <v/>
      </c>
      <c r="W16" s="310">
        <f>V16+1</f>
        <v/>
      </c>
      <c r="X16" s="310">
        <f>W16+1</f>
        <v/>
      </c>
      <c r="Y16" s="310">
        <f>X16+1</f>
        <v/>
      </c>
      <c r="Z16" s="310">
        <f>Y16+1</f>
        <v/>
      </c>
      <c r="AA16" s="310">
        <f>Z16+1</f>
        <v/>
      </c>
      <c r="AB16" s="310">
        <f>AA16+1</f>
        <v/>
      </c>
      <c r="AC16" s="310">
        <f>AB16+1</f>
        <v/>
      </c>
      <c r="AD16" s="310">
        <f>AC16+1</f>
        <v/>
      </c>
      <c r="AE16" s="310">
        <f>AD16+1</f>
        <v/>
      </c>
      <c r="AF16" s="310">
        <f>AE16+1</f>
        <v/>
      </c>
      <c r="AG16" s="310">
        <f>AF16+1</f>
        <v/>
      </c>
      <c r="AH16" s="310">
        <f>AG16+1</f>
        <v/>
      </c>
      <c r="AI16" s="310">
        <f>AH16+1</f>
        <v/>
      </c>
      <c r="AJ16" s="310">
        <f>AI16+1</f>
        <v/>
      </c>
      <c r="AK16" s="310">
        <f>AJ16+1</f>
        <v/>
      </c>
      <c r="AL16" s="310">
        <f>AK16+1</f>
        <v/>
      </c>
      <c r="AM16" s="310">
        <f>AL16+1</f>
        <v/>
      </c>
      <c r="AN16" s="310">
        <f>AM16+1</f>
        <v/>
      </c>
      <c r="AO16" s="310">
        <f>AN16+1</f>
        <v/>
      </c>
      <c r="AP16" s="310">
        <f>AO16+1</f>
        <v/>
      </c>
      <c r="AQ16" s="310">
        <f>AP16+1</f>
        <v/>
      </c>
      <c r="AR16" s="310">
        <f>AQ16+1</f>
        <v/>
      </c>
      <c r="AS16" s="310">
        <f>AR16+1</f>
        <v/>
      </c>
      <c r="AT16" s="115" t="n"/>
      <c r="AU16" s="310">
        <f>AS16+1</f>
        <v/>
      </c>
      <c r="AV16" s="310">
        <f>AU16+1</f>
        <v/>
      </c>
      <c r="AW16" s="310">
        <f>AV16+1</f>
        <v/>
      </c>
      <c r="AX16" s="310" t="n">
        <v>48</v>
      </c>
      <c r="AY16" s="310" t="n">
        <v>49</v>
      </c>
      <c r="AZ16" s="310" t="n">
        <v>50</v>
      </c>
      <c r="BA16" s="310" t="n">
        <v>51</v>
      </c>
      <c r="BB16" s="310">
        <f>BA16+1</f>
        <v/>
      </c>
      <c r="BC16" s="64" t="n"/>
      <c r="BD16" s="64" t="n"/>
      <c r="BE16" s="64" t="n"/>
      <c r="BF16" s="64" t="n"/>
      <c r="BG16" s="64" t="n"/>
      <c r="BH16" s="64" t="n"/>
      <c r="BI16" s="2456" t="n"/>
      <c r="BJ16" s="1" t="n"/>
      <c r="BK16" s="1" t="n"/>
      <c r="BL16" s="1" t="n"/>
      <c r="BM16" s="1" t="n"/>
      <c r="BN16" s="1" t="n"/>
      <c r="BO16" s="1" t="n"/>
      <c r="BP16" s="1" t="n"/>
      <c r="BQ16" s="1" t="n"/>
      <c r="BR16" s="1" t="n"/>
      <c r="BS16" s="1" t="n"/>
      <c r="BT16" s="1" t="n"/>
      <c r="BU16" s="1" t="n"/>
      <c r="BV16" s="1" t="n"/>
      <c r="BW16" s="1" t="n"/>
      <c r="BX16" s="1" t="n"/>
      <c r="BY16" s="1" t="n"/>
      <c r="BZ16" s="1" t="n"/>
      <c r="CA16" s="1" t="n"/>
      <c r="CB16" s="1" t="n"/>
      <c r="CC16" s="1" t="n"/>
      <c r="CD16" s="1" t="n"/>
      <c r="CE16" s="1" t="n"/>
      <c r="CF16" s="1" t="n"/>
      <c r="CG16" s="1" t="n"/>
      <c r="CH16" s="1" t="n"/>
      <c r="CI16" s="1" t="n"/>
      <c r="CJ16" s="1" t="n"/>
    </row>
    <row r="17">
      <c r="A17" s="576" t="inlineStr">
        <is>
          <t>I</t>
        </is>
      </c>
      <c r="B17" s="77" t="n"/>
      <c r="C17" s="78" t="n"/>
      <c r="D17" s="78" t="n"/>
      <c r="E17" s="78" t="n"/>
      <c r="F17" s="78" t="n"/>
      <c r="G17" s="78" t="n"/>
      <c r="H17" s="79" t="inlineStr">
        <is>
          <t>15</t>
        </is>
      </c>
      <c r="I17" s="78" t="n"/>
      <c r="J17" s="78" t="n"/>
      <c r="K17" s="78" t="n"/>
      <c r="L17" s="78" t="n"/>
      <c r="M17" s="78" t="n"/>
      <c r="N17" s="78" t="n"/>
      <c r="O17" s="78" t="n"/>
      <c r="P17" s="78" t="n"/>
      <c r="Q17" s="79" t="inlineStr">
        <is>
          <t>:</t>
        </is>
      </c>
      <c r="R17" s="79" t="inlineStr">
        <is>
          <t>:</t>
        </is>
      </c>
      <c r="S17" s="80" t="inlineStr">
        <is>
          <t>:</t>
        </is>
      </c>
      <c r="T17" s="80" t="inlineStr">
        <is>
          <t>=</t>
        </is>
      </c>
      <c r="U17" s="80" t="inlineStr">
        <is>
          <t>=</t>
        </is>
      </c>
      <c r="V17" s="80" t="n"/>
      <c r="W17" s="80" t="n"/>
      <c r="X17" s="80" t="n"/>
      <c r="Y17" s="81" t="n"/>
      <c r="Z17" s="79" t="inlineStr">
        <is>
          <t>9</t>
        </is>
      </c>
      <c r="AA17" s="81" t="n"/>
      <c r="AB17" s="81" t="n"/>
      <c r="AC17" s="81" t="n"/>
      <c r="AD17" s="81" t="n"/>
      <c r="AE17" s="79" t="inlineStr">
        <is>
          <t>:</t>
        </is>
      </c>
      <c r="AF17" s="79" t="inlineStr">
        <is>
          <t>:</t>
        </is>
      </c>
      <c r="AG17" s="79" t="inlineStr">
        <is>
          <t>:</t>
        </is>
      </c>
      <c r="AH17" s="80" t="inlineStr">
        <is>
          <t>Х</t>
        </is>
      </c>
      <c r="AI17" s="80" t="inlineStr">
        <is>
          <t>Х</t>
        </is>
      </c>
      <c r="AJ17" s="80" t="inlineStr">
        <is>
          <t>/</t>
        </is>
      </c>
      <c r="AK17" s="80" t="inlineStr">
        <is>
          <t>/</t>
        </is>
      </c>
      <c r="AL17" s="80" t="inlineStr">
        <is>
          <t>/</t>
        </is>
      </c>
      <c r="AM17" s="80" t="inlineStr">
        <is>
          <t>/</t>
        </is>
      </c>
      <c r="AN17" s="80" t="inlineStr">
        <is>
          <t>/</t>
        </is>
      </c>
      <c r="AO17" s="80" t="inlineStr">
        <is>
          <t>/</t>
        </is>
      </c>
      <c r="AP17" s="80" t="inlineStr">
        <is>
          <t>/</t>
        </is>
      </c>
      <c r="AQ17" s="80" t="inlineStr">
        <is>
          <t>/</t>
        </is>
      </c>
      <c r="AR17" s="79" t="inlineStr">
        <is>
          <t>//</t>
        </is>
      </c>
      <c r="AS17" s="82" t="inlineStr">
        <is>
          <t>//</t>
        </is>
      </c>
      <c r="AT17" s="83" t="n"/>
      <c r="AU17" s="79" t="n"/>
      <c r="AV17" s="108" t="n"/>
      <c r="AW17" s="108" t="n"/>
      <c r="AX17" s="108" t="n"/>
      <c r="AY17" s="108" t="n"/>
      <c r="AZ17" s="108" t="n"/>
      <c r="BA17" s="108" t="n"/>
      <c r="BB17" s="109" t="n"/>
      <c r="BC17" s="80" t="n">
        <v>24</v>
      </c>
      <c r="BD17" s="80" t="n">
        <v>6</v>
      </c>
      <c r="BE17" s="80" t="n">
        <v>2</v>
      </c>
      <c r="BF17" s="80" t="n">
        <v>8</v>
      </c>
      <c r="BG17" s="80" t="n">
        <v>2</v>
      </c>
      <c r="BH17" s="80" t="n">
        <v>2</v>
      </c>
      <c r="BI17" s="87">
        <f>BC17+BD17+BE17+BF17+BG17+BH17</f>
        <v/>
      </c>
      <c r="BJ17" s="1" t="n"/>
      <c r="BK17" s="1" t="n"/>
      <c r="BL17" s="1" t="n"/>
      <c r="BM17" s="1" t="n"/>
      <c r="BN17" s="1" t="n"/>
      <c r="BO17" s="1" t="n"/>
      <c r="BP17" s="1" t="n"/>
      <c r="BQ17" s="1" t="n"/>
      <c r="BR17" s="1" t="n"/>
      <c r="BS17" s="1" t="n"/>
      <c r="BT17" s="1" t="n"/>
      <c r="BU17" s="1" t="n"/>
      <c r="BV17" s="1" t="n"/>
      <c r="BW17" s="1" t="n"/>
      <c r="BX17" s="1" t="n"/>
      <c r="BY17" s="1" t="n"/>
      <c r="BZ17" s="1" t="n"/>
      <c r="CA17" s="1" t="n"/>
      <c r="CB17" s="1" t="n"/>
      <c r="CC17" s="1" t="n"/>
      <c r="CD17" s="1" t="n"/>
      <c r="CE17" s="1" t="n"/>
      <c r="CF17" s="1" t="n"/>
      <c r="CG17" s="1" t="n"/>
      <c r="CH17" s="1" t="n"/>
      <c r="CI17" s="1" t="n"/>
      <c r="CJ17" s="1" t="n"/>
    </row>
    <row r="18">
      <c r="A18" s="88" t="n"/>
      <c r="B18" s="88" t="n"/>
      <c r="C18" s="88" t="n"/>
      <c r="D18" s="88" t="n"/>
      <c r="E18" s="88" t="n"/>
      <c r="F18" s="88" t="n"/>
      <c r="G18" s="88" t="n"/>
      <c r="H18" s="88" t="n"/>
      <c r="I18" s="88" t="n"/>
      <c r="J18" s="88" t="n"/>
      <c r="K18" s="88" t="n"/>
      <c r="L18" s="88" t="n"/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8" t="n"/>
      <c r="AJ18" s="88" t="n"/>
      <c r="AK18" s="88" t="n"/>
      <c r="AL18" s="88" t="n"/>
      <c r="AM18" s="88" t="n"/>
      <c r="AN18" s="88" t="n"/>
      <c r="AO18" s="88" t="n"/>
      <c r="AP18" s="89" t="n"/>
      <c r="AQ18" s="89" t="n"/>
      <c r="AR18" s="89" t="n"/>
      <c r="AS18" s="89" t="n"/>
      <c r="AT18" s="89" t="n"/>
      <c r="AU18" s="89" t="n"/>
      <c r="AV18" s="89" t="n"/>
      <c r="AW18" s="89" t="n"/>
      <c r="AX18" s="89" t="n"/>
      <c r="AY18" s="89" t="n"/>
      <c r="AZ18" s="89" t="n"/>
      <c r="BA18" s="89" t="n"/>
      <c r="BB18" s="88" t="n"/>
      <c r="BC18" s="76">
        <f>SUM(BC17)</f>
        <v/>
      </c>
      <c r="BD18" s="80">
        <f>SUM(BD17)</f>
        <v/>
      </c>
      <c r="BE18" s="80">
        <f>SUM(BE17)</f>
        <v/>
      </c>
      <c r="BF18" s="80">
        <f>SUM(BF17)</f>
        <v/>
      </c>
      <c r="BG18" s="80">
        <f>SUM(BG17)</f>
        <v/>
      </c>
      <c r="BH18" s="80">
        <f>SUM(BH17)</f>
        <v/>
      </c>
      <c r="BI18" s="87">
        <f>SUM(BI17)</f>
        <v/>
      </c>
      <c r="BJ18" s="1" t="n"/>
      <c r="BK18" s="1" t="n"/>
      <c r="BL18" s="1" t="n"/>
      <c r="BM18" s="1" t="n"/>
      <c r="BN18" s="1" t="n"/>
      <c r="BO18" s="1" t="n"/>
      <c r="BP18" s="1" t="n"/>
      <c r="BQ18" s="1" t="n"/>
      <c r="BR18" s="1" t="n"/>
      <c r="BS18" s="1" t="n"/>
      <c r="BT18" s="1" t="n"/>
      <c r="BU18" s="1" t="n"/>
      <c r="BV18" s="1" t="n"/>
      <c r="BW18" s="1" t="n"/>
      <c r="BX18" s="1" t="n"/>
      <c r="BY18" s="1" t="n"/>
      <c r="BZ18" s="1" t="n"/>
      <c r="CA18" s="1" t="n"/>
      <c r="CB18" s="1" t="n"/>
      <c r="CC18" s="1" t="n"/>
      <c r="CD18" s="1" t="n"/>
      <c r="CE18" s="1" t="n"/>
      <c r="CF18" s="1" t="n"/>
      <c r="CG18" s="1" t="n"/>
      <c r="CH18" s="1" t="n"/>
      <c r="CI18" s="1" t="n"/>
      <c r="CJ18" s="1" t="n"/>
    </row>
    <row r="19">
      <c r="A19" s="346" t="n"/>
      <c r="B19" s="346" t="n"/>
      <c r="C19" s="346" t="n"/>
      <c r="D19" s="346" t="n"/>
      <c r="E19" s="346" t="n"/>
      <c r="F19" s="346" t="n"/>
      <c r="G19" s="346" t="n"/>
      <c r="H19" s="346" t="n"/>
      <c r="I19" s="346" t="n"/>
      <c r="J19" s="346" t="n"/>
      <c r="K19" s="346" t="n"/>
      <c r="L19" s="346" t="n"/>
      <c r="M19" s="346" t="n"/>
      <c r="N19" s="346" t="n"/>
      <c r="O19" s="346" t="n"/>
      <c r="P19" s="346" t="n"/>
      <c r="Q19" s="346" t="n"/>
      <c r="R19" s="346" t="n"/>
      <c r="S19" s="346" t="n"/>
      <c r="T19" s="346" t="n"/>
      <c r="U19" s="346" t="n"/>
      <c r="V19" s="346" t="n"/>
      <c r="W19" s="346" t="n"/>
      <c r="X19" s="346" t="n"/>
      <c r="Y19" s="346" t="n"/>
      <c r="Z19" s="346" t="n"/>
      <c r="AA19" s="346" t="n"/>
      <c r="AB19" s="346" t="n"/>
      <c r="AC19" s="346" t="n"/>
      <c r="AD19" s="346" t="n"/>
      <c r="AE19" s="346" t="n"/>
      <c r="AF19" s="346" t="n"/>
      <c r="AG19" s="346" t="n"/>
      <c r="AH19" s="346" t="n"/>
      <c r="AI19" s="346" t="n"/>
      <c r="AJ19" s="346" t="n"/>
      <c r="AK19" s="347" t="n"/>
      <c r="AL19" s="347" t="n"/>
      <c r="AM19" s="347" t="n"/>
      <c r="AN19" s="347" t="n"/>
      <c r="AO19" s="347" t="n"/>
      <c r="AP19" s="347" t="n"/>
      <c r="AQ19" s="347" t="n"/>
      <c r="AR19" s="347" t="n"/>
      <c r="AS19" s="347" t="n"/>
      <c r="AT19" s="283" t="n"/>
      <c r="AU19" s="283" t="n"/>
      <c r="AV19" s="4877" t="n"/>
      <c r="AW19" s="4877" t="n"/>
      <c r="AX19" s="4877" t="n"/>
      <c r="AY19" s="4877" t="n"/>
      <c r="AZ19" s="4877" t="n"/>
      <c r="BA19" s="4877" t="n"/>
      <c r="BB19" s="4877" t="n"/>
      <c r="BC19" s="4877" t="n"/>
      <c r="BD19" s="4877" t="n"/>
      <c r="BE19" s="4877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1" t="n"/>
      <c r="BP19" s="1" t="n"/>
      <c r="BQ19" s="1" t="n"/>
      <c r="BR19" s="1" t="n"/>
      <c r="BS19" s="1" t="n"/>
      <c r="BT19" s="1" t="n"/>
      <c r="BU19" s="1" t="n"/>
      <c r="BV19" s="1" t="n"/>
      <c r="BW19" s="1" t="n"/>
      <c r="BX19" s="1" t="n"/>
      <c r="BY19" s="1" t="n"/>
      <c r="BZ19" s="1" t="n"/>
      <c r="CA19" s="1" t="n"/>
      <c r="CB19" s="1" t="n"/>
      <c r="CC19" s="1" t="n"/>
      <c r="CD19" s="1" t="n"/>
      <c r="CE19" s="1" t="n"/>
      <c r="CF19" s="1" t="n"/>
      <c r="CG19" s="1" t="n"/>
      <c r="CH19" s="1" t="n"/>
      <c r="CI19" s="1" t="n"/>
      <c r="CJ19" s="1" t="n"/>
    </row>
    <row r="20">
      <c r="A20" s="91" t="inlineStr">
        <is>
          <t>Обозначения:</t>
        </is>
      </c>
      <c r="B20" s="92" t="n"/>
      <c r="C20" s="91" t="n"/>
      <c r="D20" s="91" t="n"/>
      <c r="E20" s="91" t="n"/>
      <c r="F20" s="92" t="n"/>
      <c r="G20" s="93" t="n"/>
      <c r="H20" s="94" t="inlineStr">
        <is>
          <t>−</t>
        </is>
      </c>
      <c r="I20" s="91" t="inlineStr">
        <is>
          <t>теоретическое обучение</t>
        </is>
      </c>
      <c r="J20" s="91" t="n"/>
      <c r="K20" s="91" t="n"/>
      <c r="L20" s="91" t="n"/>
      <c r="M20" s="91" t="n"/>
      <c r="N20" s="91" t="n"/>
      <c r="O20" s="91" t="n"/>
      <c r="P20" s="91" t="n"/>
      <c r="Q20" s="94" t="n"/>
      <c r="R20" s="94" t="n"/>
      <c r="S20" s="90" t="n"/>
      <c r="T20" s="90" t="n"/>
      <c r="U20" s="90" t="n"/>
      <c r="V20" s="90" t="n"/>
      <c r="W20" s="90" t="n"/>
      <c r="X20" s="90" t="n"/>
      <c r="Y20" s="90" t="n"/>
      <c r="Z20" s="90" t="n"/>
      <c r="AA20" s="92" t="n"/>
      <c r="AB20" s="92" t="n"/>
      <c r="AC20" s="95" t="inlineStr">
        <is>
          <t>Х</t>
        </is>
      </c>
      <c r="AD20" s="94" t="inlineStr">
        <is>
          <t>−</t>
        </is>
      </c>
      <c r="AE20" s="91" t="inlineStr">
        <is>
          <t>производственная практика</t>
        </is>
      </c>
      <c r="AF20" s="91" t="n"/>
      <c r="AG20" s="91" t="n"/>
      <c r="AH20" s="91" t="n"/>
      <c r="AI20" s="91" t="n"/>
      <c r="AJ20" s="91" t="n"/>
      <c r="AK20" s="91" t="n"/>
      <c r="AL20" s="91" t="n"/>
      <c r="AM20" s="91" t="n"/>
      <c r="AN20" s="92" t="n"/>
      <c r="AO20" s="92" t="n"/>
      <c r="AP20" s="96" t="inlineStr">
        <is>
          <t>//</t>
        </is>
      </c>
      <c r="AQ20" s="94" t="inlineStr">
        <is>
          <t>−</t>
        </is>
      </c>
      <c r="AR20" s="91" t="inlineStr">
        <is>
          <t>итоговая аттестация</t>
        </is>
      </c>
      <c r="AS20" s="91" t="n"/>
      <c r="AT20" s="91" t="n"/>
      <c r="AU20" s="91" t="n"/>
      <c r="AV20" s="91" t="n"/>
      <c r="AW20" s="91" t="n"/>
      <c r="AX20" s="97" t="n"/>
      <c r="AY20" s="97" t="n"/>
      <c r="AZ20" s="97" t="n"/>
      <c r="BA20" s="97" t="n"/>
      <c r="BB20" s="97" t="n"/>
      <c r="BC20" s="97" t="n"/>
      <c r="BD20" s="90" t="n"/>
      <c r="BE20" s="90" t="n"/>
      <c r="BF20" s="92" t="n"/>
      <c r="BG20" s="92" t="n"/>
      <c r="BH20" s="92" t="n"/>
      <c r="BI20" s="90" t="n"/>
      <c r="BJ20" s="90" t="n"/>
      <c r="BK20" s="90" t="n"/>
      <c r="BL20" s="90" t="n"/>
      <c r="BM20" s="90" t="n"/>
      <c r="BN20" s="90" t="n"/>
      <c r="BO20" s="1" t="n"/>
      <c r="BP20" s="1" t="n"/>
      <c r="BQ20" s="1" t="n"/>
      <c r="BR20" s="1" t="n"/>
      <c r="BS20" s="1" t="n"/>
      <c r="BT20" s="1" t="n"/>
      <c r="BU20" s="1" t="n"/>
      <c r="BV20" s="1" t="n"/>
      <c r="BW20" s="1" t="n"/>
      <c r="BX20" s="1" t="n"/>
      <c r="BY20" s="1" t="n"/>
      <c r="BZ20" s="1" t="n"/>
      <c r="CA20" s="1" t="n"/>
      <c r="CB20" s="1" t="n"/>
      <c r="CC20" s="1" t="n"/>
      <c r="CD20" s="1" t="n"/>
      <c r="CE20" s="1" t="n"/>
      <c r="CF20" s="1" t="n"/>
      <c r="CG20" s="1" t="n"/>
      <c r="CH20" s="1" t="n"/>
      <c r="CI20" s="1" t="n"/>
      <c r="CJ20" s="1" t="n"/>
    </row>
    <row r="21">
      <c r="A21" s="91" t="n"/>
      <c r="B21" s="92" t="n"/>
      <c r="C21" s="91" t="n"/>
      <c r="D21" s="91" t="n"/>
      <c r="E21" s="91" t="n"/>
      <c r="F21" s="91" t="n"/>
      <c r="G21" s="91" t="n"/>
      <c r="H21" s="91" t="n"/>
      <c r="I21" s="91" t="n"/>
      <c r="J21" s="91" t="n"/>
      <c r="K21" s="91" t="n"/>
      <c r="L21" s="91" t="n"/>
      <c r="M21" s="91" t="n"/>
      <c r="N21" s="91" t="n"/>
      <c r="O21" s="91" t="n"/>
      <c r="P21" s="91" t="n"/>
      <c r="Q21" s="91" t="n"/>
      <c r="R21" s="91" t="n"/>
      <c r="S21" s="90" t="n"/>
      <c r="T21" s="90" t="n"/>
      <c r="U21" s="90" t="n"/>
      <c r="V21" s="90" t="n"/>
      <c r="W21" s="90" t="n"/>
      <c r="X21" s="90" t="n"/>
      <c r="Y21" s="90" t="n"/>
      <c r="Z21" s="90" t="n"/>
      <c r="AA21" s="91" t="n"/>
      <c r="AB21" s="91" t="n"/>
      <c r="AC21" s="91" t="n"/>
      <c r="AD21" s="91" t="n"/>
      <c r="AE21" s="91" t="n"/>
      <c r="AF21" s="91" t="n"/>
      <c r="AG21" s="91" t="n"/>
      <c r="AH21" s="91" t="n"/>
      <c r="AI21" s="91" t="n"/>
      <c r="AJ21" s="91" t="n"/>
      <c r="AK21" s="91" t="n"/>
      <c r="AL21" s="91" t="n"/>
      <c r="AM21" s="91" t="n"/>
      <c r="AN21" s="91" t="n"/>
      <c r="AO21" s="91" t="n"/>
      <c r="AP21" s="91" t="n"/>
      <c r="AQ21" s="91" t="n"/>
      <c r="AR21" s="91" t="n"/>
      <c r="AS21" s="91" t="n"/>
      <c r="AT21" s="91" t="n"/>
      <c r="AU21" s="91" t="n"/>
      <c r="AV21" s="91" t="n"/>
      <c r="AW21" s="91" t="n"/>
      <c r="AX21" s="91" t="n"/>
      <c r="AY21" s="91" t="n"/>
      <c r="AZ21" s="91" t="n"/>
      <c r="BA21" s="91" t="n"/>
      <c r="BB21" s="91" t="n"/>
      <c r="BC21" s="91" t="n"/>
      <c r="BD21" s="91" t="n"/>
      <c r="BE21" s="92" t="n"/>
      <c r="BF21" s="92" t="n"/>
      <c r="BG21" s="92" t="n"/>
      <c r="BH21" s="92" t="n"/>
      <c r="BI21" s="94" t="n"/>
      <c r="BJ21" s="94" t="n"/>
      <c r="BK21" s="91" t="n"/>
      <c r="BL21" s="91" t="n"/>
      <c r="BM21" s="91" t="n"/>
      <c r="BN21" s="90" t="n"/>
      <c r="BO21" s="1" t="n"/>
      <c r="BP21" s="1" t="n"/>
      <c r="BQ21" s="1" t="n"/>
      <c r="BR21" s="1" t="n"/>
      <c r="BS21" s="1" t="n"/>
      <c r="BT21" s="1" t="n"/>
      <c r="BU21" s="1" t="n"/>
      <c r="BV21" s="1" t="n"/>
      <c r="BW21" s="1" t="n"/>
      <c r="BX21" s="1" t="n"/>
      <c r="BY21" s="1" t="n"/>
      <c r="BZ21" s="1" t="n"/>
      <c r="CA21" s="1" t="n"/>
      <c r="CB21" s="1" t="n"/>
      <c r="CC21" s="1" t="n"/>
      <c r="CD21" s="1" t="n"/>
      <c r="CE21" s="1" t="n"/>
      <c r="CF21" s="1" t="n"/>
      <c r="CG21" s="1" t="n"/>
      <c r="CH21" s="1" t="n"/>
      <c r="CI21" s="1" t="n"/>
      <c r="CJ21" s="1" t="n"/>
    </row>
    <row r="22">
      <c r="A22" s="91" t="n"/>
      <c r="B22" s="91" t="n"/>
      <c r="C22" s="91" t="n"/>
      <c r="D22" s="91" t="n"/>
      <c r="E22" s="91" t="n"/>
      <c r="F22" s="92" t="n"/>
      <c r="G22" s="95" t="inlineStr">
        <is>
          <t>:</t>
        </is>
      </c>
      <c r="H22" s="94" t="inlineStr">
        <is>
          <t>−</t>
        </is>
      </c>
      <c r="I22" s="91" t="inlineStr">
        <is>
          <t>экзаменационная сессия</t>
        </is>
      </c>
      <c r="J22" s="91" t="n"/>
      <c r="K22" s="91" t="n"/>
      <c r="L22" s="91" t="n"/>
      <c r="M22" s="91" t="n"/>
      <c r="N22" s="91" t="n"/>
      <c r="O22" s="91" t="n"/>
      <c r="P22" s="91" t="n"/>
      <c r="Q22" s="94" t="n"/>
      <c r="R22" s="94" t="n"/>
      <c r="S22" s="90" t="n"/>
      <c r="T22" s="90" t="n"/>
      <c r="U22" s="90" t="n"/>
      <c r="V22" s="90" t="n"/>
      <c r="W22" s="90" t="n"/>
      <c r="X22" s="90" t="n"/>
      <c r="Y22" s="90" t="n"/>
      <c r="Z22" s="90" t="n"/>
      <c r="AA22" s="92" t="n"/>
      <c r="AB22" s="92" t="n"/>
      <c r="AC22" s="96" t="inlineStr">
        <is>
          <t>/</t>
        </is>
      </c>
      <c r="AD22" s="94" t="inlineStr">
        <is>
          <t>−</t>
        </is>
      </c>
      <c r="AE22" s="91" t="inlineStr">
        <is>
          <t>магистерская диссертация</t>
        </is>
      </c>
      <c r="AF22" s="91" t="n"/>
      <c r="AG22" s="91" t="n"/>
      <c r="AH22" s="97" t="n"/>
      <c r="AI22" s="97" t="n"/>
      <c r="AJ22" s="97" t="n"/>
      <c r="AK22" s="97" t="n"/>
      <c r="AL22" s="92" t="n"/>
      <c r="AM22" s="90" t="n"/>
      <c r="AN22" s="90" t="n"/>
      <c r="AO22" s="92" t="n"/>
      <c r="AP22" s="95" t="inlineStr">
        <is>
          <t>=</t>
        </is>
      </c>
      <c r="AQ22" s="94" t="inlineStr">
        <is>
          <t>−</t>
        </is>
      </c>
      <c r="AR22" s="91" t="inlineStr">
        <is>
          <t>каникулы</t>
        </is>
      </c>
      <c r="AS22" s="91" t="n"/>
      <c r="AT22" s="91" t="n"/>
      <c r="AU22" s="91" t="n"/>
      <c r="AV22" s="91" t="n"/>
      <c r="AW22" s="91" t="n"/>
      <c r="AX22" s="90" t="n"/>
      <c r="AY22" s="90" t="n"/>
      <c r="AZ22" s="90" t="n"/>
      <c r="BA22" s="90" t="n"/>
      <c r="BB22" s="90" t="n"/>
      <c r="BC22" s="90" t="n"/>
      <c r="BD22" s="97" t="n"/>
      <c r="BE22" s="97" t="n"/>
      <c r="BF22" s="97" t="n"/>
      <c r="BG22" s="97" t="n"/>
      <c r="BH22" s="97" t="n"/>
      <c r="BI22" s="97" t="n"/>
      <c r="BJ22" s="91" t="n"/>
      <c r="BK22" s="91" t="n"/>
      <c r="BL22" s="91" t="n"/>
      <c r="BM22" s="91" t="n"/>
      <c r="BN22" s="90" t="n"/>
      <c r="BO22" s="1" t="n"/>
      <c r="BP22" s="1821" t="n"/>
      <c r="BQ22" s="1" t="n"/>
      <c r="BR22" s="1" t="n"/>
      <c r="BS22" s="1" t="n"/>
      <c r="BT22" s="1" t="n"/>
      <c r="BU22" s="1" t="n"/>
      <c r="BV22" s="1" t="n"/>
      <c r="BW22" s="1" t="n"/>
      <c r="BX22" s="1" t="n"/>
      <c r="BY22" s="1" t="n"/>
      <c r="BZ22" s="1" t="n"/>
      <c r="CA22" s="1" t="n"/>
      <c r="CB22" s="1" t="n"/>
      <c r="CC22" s="1" t="n"/>
      <c r="CD22" s="1" t="n"/>
      <c r="CE22" s="1" t="n"/>
      <c r="CF22" s="1" t="n"/>
      <c r="CG22" s="1" t="n"/>
      <c r="CH22" s="1" t="n"/>
      <c r="CI22" s="1" t="n"/>
      <c r="CJ22" s="1" t="n"/>
    </row>
    <row r="23">
      <c r="A23" s="356" t="n"/>
      <c r="B23" s="356" t="n"/>
      <c r="C23" s="356" t="n"/>
      <c r="D23" s="356" t="n"/>
      <c r="E23" s="356" t="n"/>
      <c r="F23" s="355" t="n"/>
      <c r="G23" s="516" t="n"/>
      <c r="H23" s="516" t="n"/>
      <c r="I23" s="516" t="n"/>
      <c r="J23" s="516" t="n"/>
      <c r="K23" s="516" t="n"/>
      <c r="L23" s="516" t="n"/>
      <c r="M23" s="516" t="n"/>
      <c r="N23" s="516" t="n"/>
      <c r="O23" s="516" t="n"/>
      <c r="P23" s="516" t="n"/>
      <c r="Q23" s="516" t="n"/>
      <c r="R23" s="516" t="n"/>
      <c r="S23" s="356" t="n"/>
      <c r="T23" s="356" t="n"/>
      <c r="U23" s="356" t="n"/>
      <c r="V23" s="356" t="n"/>
      <c r="W23" s="356" t="n"/>
      <c r="X23" s="356" t="n"/>
      <c r="Y23" s="356" t="n"/>
      <c r="Z23" s="356" t="n"/>
      <c r="AA23" s="355" t="n"/>
      <c r="AB23" s="355" t="n"/>
      <c r="AC23" s="516" t="n"/>
      <c r="AD23" s="516" t="n"/>
      <c r="AE23" s="356" t="n"/>
      <c r="AF23" s="356" t="n"/>
      <c r="AG23" s="356" t="n"/>
      <c r="AH23" s="356" t="n"/>
      <c r="AI23" s="356" t="n"/>
      <c r="AJ23" s="356" t="n"/>
      <c r="AK23" s="356" t="n"/>
      <c r="AL23" s="356" t="n"/>
      <c r="AM23" s="356" t="n"/>
      <c r="AN23" s="355" t="n"/>
      <c r="AO23" s="355" t="n"/>
      <c r="AP23" s="260" t="n"/>
      <c r="AQ23" s="516" t="n"/>
      <c r="AR23" s="356" t="n"/>
      <c r="AS23" s="356" t="n"/>
      <c r="AT23" s="356" t="n"/>
      <c r="AU23" s="356" t="n"/>
      <c r="AV23" s="356" t="n"/>
      <c r="AW23" s="356" t="n"/>
      <c r="AX23" s="522" t="n"/>
      <c r="AY23" s="522" t="n"/>
      <c r="AZ23" s="522" t="n"/>
      <c r="BA23" s="522" t="n"/>
      <c r="BB23" s="522" t="n"/>
      <c r="BC23" s="522" t="n"/>
      <c r="BD23" s="522" t="n"/>
      <c r="BE23" s="522" t="n"/>
      <c r="BF23" s="522" t="n"/>
      <c r="BG23" s="522" t="n"/>
      <c r="BH23" s="522" t="n"/>
      <c r="BI23" s="522" t="n"/>
      <c r="BJ23" s="356" t="n"/>
      <c r="BK23" s="356" t="n"/>
      <c r="BL23" s="356" t="n"/>
      <c r="BM23" s="356" t="n"/>
      <c r="BN23" s="524" t="n"/>
      <c r="BO23" s="1" t="n"/>
      <c r="BP23" s="1" t="n"/>
      <c r="BQ23" s="1" t="n"/>
      <c r="BR23" s="1" t="n"/>
      <c r="BS23" s="1" t="n"/>
      <c r="BT23" s="1" t="n"/>
      <c r="BU23" s="1" t="n"/>
      <c r="BV23" s="1" t="n"/>
      <c r="BW23" s="1" t="n"/>
      <c r="BX23" s="1" t="n"/>
      <c r="BY23" s="1" t="n"/>
      <c r="BZ23" s="1" t="n"/>
      <c r="CA23" s="1" t="n"/>
      <c r="CB23" s="1" t="n"/>
      <c r="CC23" s="1" t="n"/>
      <c r="CD23" s="1" t="n"/>
      <c r="CE23" s="1" t="n"/>
      <c r="CF23" s="1" t="n"/>
      <c r="CG23" s="1" t="n"/>
      <c r="CH23" s="1" t="n"/>
      <c r="CI23" s="1" t="n"/>
      <c r="CJ23" s="1" t="n"/>
    </row>
    <row r="24">
      <c r="A24" s="20" t="inlineStr">
        <is>
          <t>III. План образовательного процесса</t>
        </is>
      </c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  <c r="AX24" s="1" t="n"/>
      <c r="AY24" s="1" t="n"/>
      <c r="AZ24" s="1" t="n"/>
      <c r="BA24" s="1" t="n"/>
      <c r="BB24" s="1" t="n"/>
      <c r="BC24" s="1" t="n"/>
      <c r="BD24" s="1" t="n"/>
      <c r="BE24" s="1" t="n"/>
      <c r="BF24" s="1" t="n"/>
      <c r="BG24" s="1" t="n"/>
      <c r="BH24" s="1" t="n"/>
      <c r="BI24" s="1" t="n"/>
      <c r="BJ24" s="1" t="n"/>
      <c r="BK24" s="1" t="n"/>
      <c r="BL24" s="1" t="n"/>
      <c r="BM24" s="1" t="n"/>
      <c r="BN24" s="41" t="n"/>
      <c r="BO24" s="41" t="n"/>
      <c r="BP24" s="41" t="n"/>
      <c r="BQ24" s="41" t="n"/>
      <c r="BR24" s="41" t="n"/>
      <c r="BS24" s="41" t="n"/>
      <c r="BT24" s="41" t="n"/>
      <c r="BU24" s="41" t="n"/>
      <c r="BV24" s="41" t="n"/>
      <c r="BW24" s="41" t="n"/>
      <c r="BX24" s="41" t="n"/>
      <c r="BY24" s="41" t="n"/>
      <c r="BZ24" s="41" t="n"/>
      <c r="CA24" s="41" t="n"/>
      <c r="CB24" s="41" t="n"/>
      <c r="CC24" s="41" t="n"/>
      <c r="CD24" s="41" t="n"/>
      <c r="CE24" s="41" t="n"/>
      <c r="CF24" s="41" t="n"/>
      <c r="CG24" s="41" t="n"/>
      <c r="CH24" s="41" t="n"/>
      <c r="CI24" s="41" t="n"/>
      <c r="CJ24" s="41" t="n"/>
    </row>
    <row r="25">
      <c r="A25" s="1733" t="inlineStr">
        <is>
          <t>№
п/п</t>
        </is>
      </c>
      <c r="B25" s="1734" t="n"/>
      <c r="C25" s="594" t="inlineStr">
        <is>
          <t>Название модуля, учебной дисциплины, курсового проекта (курсовой работы)</t>
        </is>
      </c>
      <c r="D25" s="101" t="n"/>
      <c r="E25" s="101" t="n"/>
      <c r="F25" s="101" t="n"/>
      <c r="G25" s="101" t="n"/>
      <c r="H25" s="101" t="n"/>
      <c r="I25" s="101" t="n"/>
      <c r="J25" s="101" t="n"/>
      <c r="K25" s="101" t="n"/>
      <c r="L25" s="101" t="n"/>
      <c r="M25" s="101" t="n"/>
      <c r="N25" s="101" t="n"/>
      <c r="O25" s="101" t="n"/>
      <c r="P25" s="101" t="n"/>
      <c r="Q25" s="101" t="n"/>
      <c r="R25" s="101" t="n"/>
      <c r="S25" s="101" t="n"/>
      <c r="T25" s="101" t="n"/>
      <c r="U25" s="101" t="n"/>
      <c r="V25" s="101" t="n"/>
      <c r="W25" s="101" t="n"/>
      <c r="X25" s="101" t="n"/>
      <c r="Y25" s="101" t="n"/>
      <c r="Z25" s="101" t="n"/>
      <c r="AA25" s="101" t="n"/>
      <c r="AB25" s="101" t="n"/>
      <c r="AC25" s="101" t="n"/>
      <c r="AD25" s="104" t="n"/>
      <c r="AE25" s="1739" t="inlineStr">
        <is>
          <t>Экзамены</t>
        </is>
      </c>
      <c r="AF25" s="1734" t="n"/>
      <c r="AG25" s="1735" t="inlineStr">
        <is>
          <t>Зачеты</t>
        </is>
      </c>
      <c r="AH25" s="1734" t="n"/>
      <c r="AI25" s="942" t="inlineStr">
        <is>
          <t>Количество академических часов</t>
        </is>
      </c>
      <c r="AJ25" s="108" t="n"/>
      <c r="AK25" s="108" t="n"/>
      <c r="AL25" s="108" t="n"/>
      <c r="AM25" s="108" t="n"/>
      <c r="AN25" s="108" t="n"/>
      <c r="AO25" s="108" t="n"/>
      <c r="AP25" s="108" t="n"/>
      <c r="AQ25" s="108" t="n"/>
      <c r="AR25" s="108" t="n"/>
      <c r="AS25" s="108" t="n"/>
      <c r="AT25" s="148" t="n"/>
      <c r="AU25" s="942" t="inlineStr">
        <is>
          <t>Распределение по курсам и семестрам</t>
        </is>
      </c>
      <c r="AV25" s="108" t="n"/>
      <c r="AW25" s="108" t="n"/>
      <c r="AX25" s="108" t="n"/>
      <c r="AY25" s="108" t="n"/>
      <c r="AZ25" s="108" t="n"/>
      <c r="BA25" s="108" t="n"/>
      <c r="BB25" s="108" t="n"/>
      <c r="BC25" s="108" t="n"/>
      <c r="BD25" s="108" t="n"/>
      <c r="BE25" s="108" t="n"/>
      <c r="BF25" s="148" t="n"/>
      <c r="BG25" s="594" t="inlineStr">
        <is>
          <t>Код компетенции</t>
        </is>
      </c>
      <c r="BH25" s="101" t="n"/>
      <c r="BI25" s="104" t="n"/>
      <c r="BJ25" s="599" t="inlineStr">
        <is>
          <t>Учебная дисциплина закреплена за кафедрой</t>
        </is>
      </c>
      <c r="BK25" s="25" t="n"/>
      <c r="BL25" s="25" t="n"/>
      <c r="BM25" s="25" t="n"/>
      <c r="BN25" s="25" t="n"/>
      <c r="BO25" s="25" t="n"/>
      <c r="BP25" s="25" t="n"/>
      <c r="BQ25" s="25" t="n"/>
      <c r="BR25" s="25" t="n"/>
      <c r="BS25" s="25" t="n"/>
      <c r="BT25" s="25" t="n"/>
      <c r="BU25" s="25" t="n"/>
      <c r="BV25" s="25" t="n"/>
      <c r="BW25" s="25" t="n"/>
      <c r="BX25" s="25" t="n"/>
      <c r="BY25" s="25" t="n"/>
      <c r="BZ25" s="25" t="n"/>
      <c r="CA25" s="25" t="n"/>
      <c r="CB25" s="25" t="n"/>
      <c r="CC25" s="25" t="n"/>
      <c r="CD25" s="25" t="n"/>
      <c r="CE25" s="25" t="n"/>
      <c r="CF25" s="25" t="n"/>
      <c r="CG25" s="1" t="n"/>
      <c r="CH25" s="1" t="n"/>
      <c r="CI25" s="1" t="n"/>
      <c r="CJ25" s="1" t="n"/>
    </row>
    <row r="26">
      <c r="A26" s="112" t="n"/>
      <c r="B26" s="1738" t="n"/>
      <c r="C26" s="112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14" t="n"/>
      <c r="AE26" s="112" t="n"/>
      <c r="AF26" s="1738" t="n"/>
      <c r="AG26" s="1" t="n"/>
      <c r="AH26" s="1738" t="n"/>
      <c r="AI26" s="1739" t="inlineStr">
        <is>
          <t>Всего</t>
        </is>
      </c>
      <c r="AJ26" s="1734" t="n"/>
      <c r="AK26" s="1740" t="inlineStr">
        <is>
          <t>Аудиторных</t>
        </is>
      </c>
      <c r="AL26" s="1734" t="n"/>
      <c r="AM26" s="1741" t="inlineStr">
        <is>
          <t>Из них</t>
        </is>
      </c>
      <c r="AN26" s="108" t="n"/>
      <c r="AO26" s="108" t="n"/>
      <c r="AP26" s="108" t="n"/>
      <c r="AQ26" s="108" t="n"/>
      <c r="AR26" s="108" t="n"/>
      <c r="AS26" s="108" t="n"/>
      <c r="AT26" s="1737" t="n"/>
      <c r="AU26" s="2362" t="inlineStr">
        <is>
          <t>I курс</t>
        </is>
      </c>
      <c r="AV26" s="108" t="n"/>
      <c r="AW26" s="108" t="n"/>
      <c r="AX26" s="108" t="n"/>
      <c r="AY26" s="108" t="n"/>
      <c r="AZ26" s="108" t="n"/>
      <c r="BA26" s="108" t="n"/>
      <c r="BB26" s="108" t="n"/>
      <c r="BC26" s="108" t="n"/>
      <c r="BD26" s="108" t="n"/>
      <c r="BE26" s="108" t="n"/>
      <c r="BF26" s="148" t="n"/>
      <c r="BG26" s="112" t="n"/>
      <c r="BH26" s="1" t="n"/>
      <c r="BI26" s="114" t="n"/>
      <c r="BJ26" s="112" t="n"/>
      <c r="BK26" s="25" t="n"/>
      <c r="BL26" s="25" t="n"/>
      <c r="BM26" s="25" t="n"/>
      <c r="BN26" s="25" t="n"/>
      <c r="BO26" s="25" t="n"/>
      <c r="BP26" s="25" t="n"/>
      <c r="BQ26" s="25" t="n"/>
      <c r="BR26" s="25" t="n"/>
      <c r="BS26" s="25" t="n"/>
      <c r="BT26" s="25" t="n"/>
      <c r="BU26" s="25" t="n"/>
      <c r="BV26" s="1" t="n"/>
      <c r="BW26" s="1" t="n"/>
      <c r="BX26" s="1" t="n"/>
      <c r="BY26" s="1" t="n"/>
      <c r="BZ26" s="1" t="n"/>
      <c r="CA26" s="1" t="n"/>
      <c r="CB26" s="1" t="n"/>
      <c r="CC26" s="1" t="n"/>
      <c r="CD26" s="1" t="n"/>
      <c r="CE26" s="1" t="n"/>
      <c r="CF26" s="1" t="n"/>
      <c r="CG26" s="1" t="n"/>
      <c r="CH26" s="1" t="n"/>
      <c r="CI26" s="1" t="n"/>
      <c r="CJ26" s="1" t="n"/>
    </row>
    <row r="27">
      <c r="A27" s="112" t="n"/>
      <c r="B27" s="1738" t="n"/>
      <c r="C27" s="112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14" t="n"/>
      <c r="AE27" s="112" t="n"/>
      <c r="AF27" s="1738" t="n"/>
      <c r="AG27" s="1" t="n"/>
      <c r="AH27" s="1738" t="n"/>
      <c r="AI27" s="112" t="n"/>
      <c r="AJ27" s="1738" t="n"/>
      <c r="AK27" s="116" t="n"/>
      <c r="AL27" s="1738" t="n"/>
      <c r="AM27" s="1742" t="inlineStr">
        <is>
          <t>Лекции</t>
        </is>
      </c>
      <c r="AN27" s="53" t="n"/>
      <c r="AO27" s="1743" t="inlineStr">
        <is>
          <t>Лабораторные</t>
        </is>
      </c>
      <c r="AP27" s="53" t="n"/>
      <c r="AQ27" s="1743" t="inlineStr">
        <is>
          <t>Практические</t>
        </is>
      </c>
      <c r="AR27" s="53" t="n"/>
      <c r="AS27" s="1743" t="inlineStr">
        <is>
          <t>Семинарские</t>
        </is>
      </c>
      <c r="AT27" s="53" t="n"/>
      <c r="AU27" s="1246" t="inlineStr">
        <is>
          <t>1 семестр</t>
        </is>
      </c>
      <c r="AV27" s="123" t="n"/>
      <c r="AW27" s="123" t="n"/>
      <c r="AX27" s="123" t="n"/>
      <c r="AY27" s="123" t="n"/>
      <c r="AZ27" s="124" t="n"/>
      <c r="BA27" s="1247" t="inlineStr">
        <is>
          <t>2 семестр</t>
        </is>
      </c>
      <c r="BB27" s="123" t="n"/>
      <c r="BC27" s="123" t="n"/>
      <c r="BD27" s="123" t="n"/>
      <c r="BE27" s="123" t="n"/>
      <c r="BF27" s="161" t="n"/>
      <c r="BG27" s="112" t="n"/>
      <c r="BH27" s="1" t="n"/>
      <c r="BI27" s="114" t="n"/>
      <c r="BJ27" s="112" t="n"/>
      <c r="BK27" s="25" t="n"/>
      <c r="BL27" s="25" t="n"/>
      <c r="BM27" s="25" t="n"/>
      <c r="BN27" s="25" t="n"/>
      <c r="BO27" s="25" t="n"/>
      <c r="BP27" s="25" t="n"/>
      <c r="BQ27" s="25" t="n"/>
      <c r="BR27" s="25" t="n"/>
      <c r="BS27" s="25" t="n"/>
      <c r="BT27" s="25" t="n"/>
      <c r="BU27" s="25" t="n"/>
      <c r="BV27" s="1" t="n"/>
      <c r="BW27" s="1" t="n"/>
      <c r="BX27" s="1" t="n"/>
      <c r="BY27" s="1" t="n"/>
      <c r="BZ27" s="1" t="n"/>
      <c r="CA27" s="1" t="n"/>
      <c r="CB27" s="1" t="n"/>
      <c r="CC27" s="1" t="n"/>
      <c r="CD27" s="1" t="n"/>
      <c r="CE27" s="1" t="n"/>
      <c r="CF27" s="1" t="n"/>
      <c r="CG27" s="1" t="n"/>
      <c r="CH27" s="1" t="n"/>
      <c r="CI27" s="1" t="n"/>
      <c r="CJ27" s="1" t="n"/>
    </row>
    <row r="28">
      <c r="A28" s="112" t="n"/>
      <c r="B28" s="1738" t="n"/>
      <c r="C28" s="112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14" t="n"/>
      <c r="AE28" s="112" t="n"/>
      <c r="AF28" s="1738" t="n"/>
      <c r="AG28" s="1" t="n"/>
      <c r="AH28" s="1738" t="n"/>
      <c r="AI28" s="112" t="n"/>
      <c r="AJ28" s="1738" t="n"/>
      <c r="AK28" s="116" t="n"/>
      <c r="AL28" s="1738" t="n"/>
      <c r="AM28" s="1" t="n"/>
      <c r="AN28" s="115" t="n"/>
      <c r="AO28" s="116" t="n"/>
      <c r="AP28" s="115" t="n"/>
      <c r="AQ28" s="116" t="n"/>
      <c r="AR28" s="115" t="n"/>
      <c r="AS28" s="116" t="n"/>
      <c r="AT28" s="115" t="n"/>
      <c r="AU28" s="2918" t="n">
        <v>15</v>
      </c>
      <c r="AV28" s="191" t="n"/>
      <c r="AW28" s="2406" t="inlineStr">
        <is>
          <t>недель</t>
        </is>
      </c>
      <c r="AX28" s="191" t="n"/>
      <c r="AY28" s="191" t="n"/>
      <c r="AZ28" s="197" t="n"/>
      <c r="BA28" s="3633" t="n">
        <v>9</v>
      </c>
      <c r="BB28" s="191" t="n"/>
      <c r="BC28" s="2404" t="inlineStr">
        <is>
          <t>недель</t>
        </is>
      </c>
      <c r="BD28" s="191" t="n"/>
      <c r="BE28" s="191" t="n"/>
      <c r="BF28" s="192" t="n"/>
      <c r="BG28" s="112" t="n"/>
      <c r="BH28" s="1" t="n"/>
      <c r="BI28" s="114" t="n"/>
      <c r="BJ28" s="112" t="n"/>
      <c r="BK28" s="25" t="n"/>
      <c r="BL28" s="25" t="n"/>
      <c r="BM28" s="25" t="n"/>
      <c r="BN28" s="25" t="n"/>
      <c r="BO28" s="25" t="n"/>
      <c r="BP28" s="25" t="n"/>
      <c r="BQ28" s="25" t="n"/>
      <c r="BR28" s="25" t="n"/>
      <c r="BS28" s="25" t="n"/>
      <c r="BT28" s="25" t="n"/>
      <c r="BU28" s="25" t="n"/>
      <c r="BV28" s="1" t="n"/>
      <c r="BW28" s="1" t="n"/>
      <c r="BX28" s="1" t="n"/>
      <c r="BY28" s="1" t="n"/>
      <c r="BZ28" s="1" t="n"/>
      <c r="CA28" s="1" t="n"/>
      <c r="CB28" s="1" t="n"/>
      <c r="CC28" s="1" t="n"/>
      <c r="CD28" s="1" t="n"/>
      <c r="CE28" s="1" t="n"/>
      <c r="CF28" s="1" t="n"/>
      <c r="CG28" s="1" t="n"/>
      <c r="CH28" s="1" t="n"/>
      <c r="CI28" s="1" t="n"/>
      <c r="CJ28" s="1" t="n"/>
    </row>
    <row r="29">
      <c r="A29" s="1744" t="n"/>
      <c r="B29" s="1745" t="n"/>
      <c r="C29" s="606" t="n"/>
      <c r="D29" s="544" t="n"/>
      <c r="E29" s="544" t="n"/>
      <c r="F29" s="544" t="n"/>
      <c r="G29" s="544" t="n"/>
      <c r="H29" s="544" t="n"/>
      <c r="I29" s="544" t="n"/>
      <c r="J29" s="544" t="n"/>
      <c r="K29" s="544" t="n"/>
      <c r="L29" s="544" t="n"/>
      <c r="M29" s="544" t="n"/>
      <c r="N29" s="544" t="n"/>
      <c r="O29" s="544" t="n"/>
      <c r="P29" s="544" t="n"/>
      <c r="Q29" s="544" t="n"/>
      <c r="R29" s="544" t="n"/>
      <c r="S29" s="544" t="n"/>
      <c r="T29" s="544" t="n"/>
      <c r="U29" s="544" t="n"/>
      <c r="V29" s="544" t="n"/>
      <c r="W29" s="544" t="n"/>
      <c r="X29" s="544" t="n"/>
      <c r="Y29" s="544" t="n"/>
      <c r="Z29" s="544" t="n"/>
      <c r="AA29" s="544" t="n"/>
      <c r="AB29" s="544" t="n"/>
      <c r="AC29" s="544" t="n"/>
      <c r="AD29" s="607" t="n"/>
      <c r="AE29" s="1744" t="n"/>
      <c r="AF29" s="1745" t="n"/>
      <c r="AG29" s="1746" t="n"/>
      <c r="AH29" s="1745" t="n"/>
      <c r="AI29" s="1744" t="n"/>
      <c r="AJ29" s="1745" t="n"/>
      <c r="AK29" s="1747" t="n"/>
      <c r="AL29" s="1745" t="n"/>
      <c r="AM29" s="1746" t="n"/>
      <c r="AN29" s="1748" t="n"/>
      <c r="AO29" s="1747" t="n"/>
      <c r="AP29" s="1748" t="n"/>
      <c r="AQ29" s="1747" t="n"/>
      <c r="AR29" s="1748" t="n"/>
      <c r="AS29" s="1747" t="n"/>
      <c r="AT29" s="1748" t="n"/>
      <c r="AU29" s="2474" t="inlineStr">
        <is>
          <t>Всего часов</t>
        </is>
      </c>
      <c r="AV29" s="2475" t="n"/>
      <c r="AW29" s="2690" t="inlineStr">
        <is>
          <t>Ауд.часов</t>
        </is>
      </c>
      <c r="AX29" s="2475" t="n"/>
      <c r="AY29" s="2690" t="inlineStr">
        <is>
          <t>Зач.единиц</t>
        </is>
      </c>
      <c r="AZ29" s="2475" t="n"/>
      <c r="BA29" s="2690" t="inlineStr">
        <is>
          <t>Всего часов</t>
        </is>
      </c>
      <c r="BB29" s="2475" t="n"/>
      <c r="BC29" s="2690" t="inlineStr">
        <is>
          <t>Ауд.часов</t>
        </is>
      </c>
      <c r="BD29" s="2475" t="n"/>
      <c r="BE29" s="2690" t="inlineStr">
        <is>
          <t>Зач.единиц</t>
        </is>
      </c>
      <c r="BF29" s="2475" t="n"/>
      <c r="BG29" s="606" t="n"/>
      <c r="BH29" s="544" t="n"/>
      <c r="BI29" s="607" t="n"/>
      <c r="BJ29" s="112" t="n"/>
      <c r="BK29" s="25" t="n"/>
      <c r="BL29" s="25" t="n"/>
      <c r="BM29" s="25" t="n"/>
      <c r="BN29" s="25" t="n"/>
      <c r="BO29" s="25" t="n"/>
      <c r="BP29" s="25" t="n"/>
      <c r="BQ29" s="25" t="n"/>
      <c r="BR29" s="25" t="n"/>
      <c r="BS29" s="25" t="n"/>
      <c r="BT29" s="25" t="n"/>
      <c r="BU29" s="25" t="n"/>
      <c r="BV29" s="1" t="n"/>
      <c r="BW29" s="1" t="n"/>
      <c r="BX29" s="1" t="n"/>
      <c r="BY29" s="1" t="n"/>
      <c r="BZ29" s="1" t="n"/>
      <c r="CA29" s="1" t="n"/>
      <c r="CB29" s="1" t="n"/>
      <c r="CC29" s="1" t="n"/>
      <c r="CD29" s="1" t="n"/>
      <c r="CE29" s="1" t="n"/>
      <c r="CF29" s="1" t="n"/>
      <c r="CG29" s="1" t="n"/>
      <c r="CH29" s="1" t="n"/>
      <c r="CI29" s="1" t="n"/>
      <c r="CJ29" s="1" t="n"/>
    </row>
    <row r="30">
      <c r="A30" s="4369" t="n">
        <v>1</v>
      </c>
      <c r="B30" s="1737" t="n"/>
      <c r="C30" s="1238" t="inlineStr">
        <is>
          <t>Государственный компонент</t>
        </is>
      </c>
      <c r="D30" s="108" t="n"/>
      <c r="E30" s="108" t="n"/>
      <c r="F30" s="108" t="n"/>
      <c r="G30" s="108" t="n"/>
      <c r="H30" s="108" t="n"/>
      <c r="I30" s="108" t="n"/>
      <c r="J30" s="108" t="n"/>
      <c r="K30" s="108" t="n"/>
      <c r="L30" s="108" t="n"/>
      <c r="M30" s="108" t="n"/>
      <c r="N30" s="108" t="n"/>
      <c r="O30" s="108" t="n"/>
      <c r="P30" s="108" t="n"/>
      <c r="Q30" s="108" t="n"/>
      <c r="R30" s="108" t="n"/>
      <c r="S30" s="108" t="n"/>
      <c r="T30" s="108" t="n"/>
      <c r="U30" s="108" t="n"/>
      <c r="V30" s="108" t="n"/>
      <c r="W30" s="108" t="n"/>
      <c r="X30" s="108" t="n"/>
      <c r="Y30" s="108" t="n"/>
      <c r="Z30" s="108" t="n"/>
      <c r="AA30" s="108" t="n"/>
      <c r="AB30" s="108" t="n"/>
      <c r="AC30" s="108" t="n"/>
      <c r="AD30" s="148" t="n"/>
      <c r="AE30" s="1752" t="n"/>
      <c r="AF30" s="1753" t="n"/>
      <c r="AG30" s="1754" t="n"/>
      <c r="AH30" s="1754" t="n"/>
      <c r="AI30" s="1759">
        <f>AI31+AI35</f>
        <v/>
      </c>
      <c r="AJ30" s="109" t="n"/>
      <c r="AK30" s="1758">
        <f>AK31+AK35</f>
        <v/>
      </c>
      <c r="AL30" s="109" t="n"/>
      <c r="AM30" s="381">
        <f>94</f>
        <v/>
      </c>
      <c r="AN30" s="109" t="n"/>
      <c r="AO30" s="1758" t="n">
        <v>28</v>
      </c>
      <c r="AP30" s="109" t="n"/>
      <c r="AQ30" s="382">
        <f>64</f>
        <v/>
      </c>
      <c r="AR30" s="109" t="n"/>
      <c r="AS30" s="382">
        <f>SUM(AS31:AT37)</f>
        <v/>
      </c>
      <c r="AT30" s="109" t="n"/>
      <c r="AU30" s="380" t="n">
        <v>324</v>
      </c>
      <c r="AV30" s="109" t="n"/>
      <c r="AW30" s="382" t="n">
        <v>98</v>
      </c>
      <c r="AX30" s="109" t="n"/>
      <c r="AY30" s="382" t="n">
        <v>9</v>
      </c>
      <c r="AZ30" s="109" t="n"/>
      <c r="BA30" s="382" t="n">
        <v>324</v>
      </c>
      <c r="BB30" s="109" t="n"/>
      <c r="BC30" s="382" t="n">
        <v>88</v>
      </c>
      <c r="BD30" s="109" t="n"/>
      <c r="BE30" s="382" t="n">
        <v>9</v>
      </c>
      <c r="BF30" s="109" t="n"/>
      <c r="BG30" s="4878" t="n"/>
      <c r="BH30" s="108" t="n"/>
      <c r="BI30" s="1737" t="n"/>
      <c r="BJ30" s="1070" t="n"/>
      <c r="BK30" s="25" t="n"/>
      <c r="BL30" s="25" t="n"/>
      <c r="BM30" s="25" t="n"/>
      <c r="BN30" s="25" t="n"/>
      <c r="BO30" s="25" t="n"/>
      <c r="BP30" s="25" t="n"/>
      <c r="BQ30" s="25" t="n"/>
      <c r="BR30" s="25" t="n"/>
      <c r="BS30" s="25" t="n"/>
      <c r="BT30" s="25" t="n"/>
      <c r="BU30" s="25" t="n"/>
      <c r="BV30" s="1" t="n"/>
      <c r="BW30" s="1" t="n"/>
      <c r="BX30" s="1" t="n"/>
      <c r="BY30" s="1" t="n"/>
      <c r="BZ30" s="1" t="n"/>
      <c r="CA30" s="1" t="n"/>
      <c r="CB30" s="1" t="n"/>
      <c r="CC30" s="1" t="n"/>
      <c r="CD30" s="1" t="n"/>
      <c r="CE30" s="1" t="n"/>
      <c r="CF30" s="1" t="n"/>
      <c r="CG30" s="1" t="n"/>
      <c r="CH30" s="1" t="n"/>
      <c r="CI30" s="1" t="n"/>
      <c r="CJ30" s="1" t="n"/>
    </row>
    <row r="31">
      <c r="A31" s="4376" t="inlineStr">
        <is>
          <t xml:space="preserve">1.1 </t>
        </is>
      </c>
      <c r="B31" s="1762" t="n"/>
      <c r="C31" s="1186" t="inlineStr">
        <is>
          <t>Модуль "Приоритетные направления развития лесопромышленных технологий и машин"</t>
        </is>
      </c>
      <c r="D31" s="123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/>
      <c r="AC31" s="123" t="n"/>
      <c r="AD31" s="161" t="n"/>
      <c r="AE31" s="658" t="n"/>
      <c r="AF31" s="743" t="n"/>
      <c r="AG31" s="490" t="n"/>
      <c r="AH31" s="490" t="n"/>
      <c r="AI31" s="167">
        <f>324</f>
        <v/>
      </c>
      <c r="AJ31" s="124" t="n"/>
      <c r="AK31" s="232">
        <f>AK32+AK33+AK34</f>
        <v/>
      </c>
      <c r="AL31" s="124" t="n"/>
      <c r="AM31" s="1768">
        <f>AM32+AM33+AM34</f>
        <v/>
      </c>
      <c r="AN31" s="124" t="n"/>
      <c r="AO31" s="232">
        <f>AO32+AO33+AO34</f>
        <v/>
      </c>
      <c r="AP31" s="124" t="n"/>
      <c r="AQ31" s="232">
        <f>AQ32+AQ33+AQ34</f>
        <v/>
      </c>
      <c r="AR31" s="124" t="n"/>
      <c r="AS31" s="4327">
        <f>AS32+AS33+AS34</f>
        <v/>
      </c>
      <c r="AT31" s="161" t="n"/>
      <c r="AU31" s="1814" t="n">
        <v>108</v>
      </c>
      <c r="AV31" s="161" t="n"/>
      <c r="AW31" s="232">
        <f>AW32+AX33+AW34</f>
        <v/>
      </c>
      <c r="AX31" s="124" t="n"/>
      <c r="AY31" s="232" t="n">
        <v>3</v>
      </c>
      <c r="AZ31" s="124" t="n"/>
      <c r="BA31" s="232">
        <f>BB32+BA33+BA34</f>
        <v/>
      </c>
      <c r="BB31" s="124" t="n"/>
      <c r="BC31" s="232" t="n">
        <v>88</v>
      </c>
      <c r="BD31" s="124" t="n"/>
      <c r="BE31" s="1768" t="n">
        <v>6</v>
      </c>
      <c r="BF31" s="124" t="n"/>
      <c r="BG31" s="4879" t="n"/>
      <c r="BH31" s="123" t="n"/>
      <c r="BI31" s="161" t="n"/>
      <c r="BJ31" s="1070" t="n"/>
      <c r="BK31" s="25" t="n"/>
      <c r="BL31" s="25" t="n"/>
      <c r="BM31" s="25" t="n"/>
      <c r="BN31" s="25" t="n"/>
      <c r="BO31" s="25" t="n"/>
      <c r="BP31" s="25" t="n"/>
      <c r="BQ31" s="25" t="n"/>
      <c r="BR31" s="25" t="n"/>
      <c r="BS31" s="25" t="n"/>
      <c r="BT31" s="25" t="n"/>
      <c r="BU31" s="25" t="n"/>
      <c r="BV31" s="1" t="n"/>
      <c r="BW31" s="1" t="n"/>
      <c r="BX31" s="1" t="n"/>
      <c r="BY31" s="1" t="n"/>
      <c r="BZ31" s="1" t="n"/>
      <c r="CA31" s="1" t="n"/>
      <c r="CB31" s="1" t="n"/>
      <c r="CC31" s="1" t="n"/>
      <c r="CD31" s="1" t="n"/>
      <c r="CE31" s="1" t="n"/>
      <c r="CF31" s="1" t="n"/>
      <c r="CG31" s="1" t="n"/>
      <c r="CH31" s="1" t="n"/>
      <c r="CI31" s="1" t="n"/>
      <c r="CJ31" s="1" t="n"/>
    </row>
    <row r="32">
      <c r="A32" s="4323" t="inlineStr">
        <is>
          <t>1.1.1</t>
        </is>
      </c>
      <c r="B32" s="1770" t="n"/>
      <c r="C32" s="1260" t="inlineStr">
        <is>
          <t>Перспективные направления развития технологических процессов лесопромышленного производства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/>
      <c r="AD32" s="175" t="n"/>
      <c r="AE32" s="1771" t="n">
        <v>1</v>
      </c>
      <c r="AF32" s="1770" t="n"/>
      <c r="AG32" s="125" t="n"/>
      <c r="AH32" s="605" t="n"/>
      <c r="AI32" s="1796">
        <f>AU32+BB32</f>
        <v/>
      </c>
      <c r="AJ32" s="128" t="n"/>
      <c r="AK32" s="93">
        <f>AM32+AO32+AQ32+AS32</f>
        <v/>
      </c>
      <c r="AL32" s="128" t="n"/>
      <c r="AM32" s="181" t="n">
        <v>28</v>
      </c>
      <c r="AN32" s="128" t="n"/>
      <c r="AO32" s="93" t="n"/>
      <c r="AP32" s="128" t="n"/>
      <c r="AQ32" s="93" t="n">
        <v>18</v>
      </c>
      <c r="AR32" s="128" t="n"/>
      <c r="AS32" s="93" t="n"/>
      <c r="AT32" s="128" t="n"/>
      <c r="AU32" s="177">
        <f>AY32*36</f>
        <v/>
      </c>
      <c r="AV32" s="128" t="n"/>
      <c r="AW32" s="93">
        <f>AK32</f>
        <v/>
      </c>
      <c r="AX32" s="128" t="n"/>
      <c r="AY32" s="93" t="n">
        <v>3</v>
      </c>
      <c r="AZ32" s="128" t="n"/>
      <c r="BA32" s="129" t="n"/>
      <c r="BB32" s="126" t="n"/>
      <c r="BC32" s="93" t="n"/>
      <c r="BD32" s="128" t="n"/>
      <c r="BE32" s="181" t="n"/>
      <c r="BF32" s="128" t="n"/>
      <c r="BG32" s="182" t="inlineStr">
        <is>
          <t>УПК-1</t>
        </is>
      </c>
      <c r="BH32" s="126" t="n"/>
      <c r="BI32" s="175" t="n"/>
      <c r="BJ32" s="819" t="inlineStr">
        <is>
          <t>ЛМДиТЛП</t>
        </is>
      </c>
      <c r="BK32" s="25" t="n"/>
      <c r="BL32" s="25" t="n"/>
      <c r="BM32" s="25" t="n"/>
      <c r="BN32" s="25" t="n"/>
      <c r="BO32" s="25" t="n"/>
      <c r="BP32" s="25" t="n"/>
      <c r="BQ32" s="25" t="n"/>
      <c r="BR32" s="25" t="n"/>
      <c r="BS32" s="25" t="n"/>
      <c r="BT32" s="25" t="n"/>
      <c r="BU32" s="25" t="n"/>
      <c r="BV32" s="1" t="n"/>
      <c r="BW32" s="1" t="n"/>
      <c r="BX32" s="1" t="n"/>
      <c r="BY32" s="1" t="n"/>
      <c r="BZ32" s="1" t="n"/>
      <c r="CA32" s="1" t="n"/>
      <c r="CB32" s="1" t="n"/>
      <c r="CC32" s="1" t="n"/>
      <c r="CD32" s="1" t="n"/>
      <c r="CE32" s="1" t="n"/>
      <c r="CF32" s="1" t="n"/>
      <c r="CG32" s="1" t="n"/>
      <c r="CH32" s="1" t="n"/>
      <c r="CI32" s="1" t="n"/>
      <c r="CJ32" s="1" t="n"/>
    </row>
    <row r="33">
      <c r="A33" s="4323" t="inlineStr">
        <is>
          <t>1.1.2</t>
        </is>
      </c>
      <c r="B33" s="1770" t="n"/>
      <c r="C33" s="1260" t="inlineStr">
        <is>
          <t>Обоснование типажа и систем перспективных лесных машин, выбор их параметров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75" t="n"/>
      <c r="AE33" s="1771" t="n"/>
      <c r="AF33" s="1770" t="n"/>
      <c r="AG33" s="182" t="n">
        <v>2</v>
      </c>
      <c r="AH33" s="175" t="n"/>
      <c r="AI33" s="1796">
        <f>BA33+AV33</f>
        <v/>
      </c>
      <c r="AJ33" s="128" t="n"/>
      <c r="AK33" s="93">
        <f>AM33+AO33+AQ33+AS33</f>
        <v/>
      </c>
      <c r="AL33" s="128" t="n"/>
      <c r="AM33" s="181" t="n">
        <v>24</v>
      </c>
      <c r="AN33" s="128" t="n"/>
      <c r="AO33" s="93" t="n"/>
      <c r="AP33" s="128" t="n"/>
      <c r="AQ33" s="93" t="n">
        <v>18</v>
      </c>
      <c r="AR33" s="128" t="n"/>
      <c r="AS33" s="93" t="n"/>
      <c r="AT33" s="128" t="n"/>
      <c r="AU33" s="177" t="n"/>
      <c r="AV33" s="128" t="n"/>
      <c r="AW33" s="93" t="n"/>
      <c r="AX33" s="128" t="n"/>
      <c r="AY33" s="93" t="n"/>
      <c r="AZ33" s="128" t="n"/>
      <c r="BA33" s="93">
        <f>BE33*36</f>
        <v/>
      </c>
      <c r="BB33" s="128" t="n"/>
      <c r="BC33" s="93" t="n">
        <v>42</v>
      </c>
      <c r="BD33" s="128" t="n"/>
      <c r="BE33" s="181" t="n">
        <v>3</v>
      </c>
      <c r="BF33" s="128" t="n"/>
      <c r="BG33" s="182" t="inlineStr">
        <is>
          <t>УПК-2</t>
        </is>
      </c>
      <c r="BH33" s="126" t="n"/>
      <c r="BI33" s="175" t="n"/>
      <c r="BJ33" s="819" t="inlineStr">
        <is>
          <t>ЛМДиТЛП</t>
        </is>
      </c>
      <c r="BK33" s="25" t="n"/>
      <c r="BL33" s="25" t="n"/>
      <c r="BM33" s="25" t="n"/>
      <c r="BN33" s="25" t="n"/>
      <c r="BO33" s="25" t="n"/>
      <c r="BP33" s="25" t="n"/>
      <c r="BQ33" s="25" t="n"/>
      <c r="BR33" s="25" t="n"/>
      <c r="BS33" s="25" t="n"/>
      <c r="BT33" s="25" t="n"/>
      <c r="BU33" s="25" t="n"/>
      <c r="BV33" s="1" t="n"/>
      <c r="BW33" s="1" t="n"/>
      <c r="BX33" s="1" t="n"/>
      <c r="BY33" s="1" t="n"/>
      <c r="BZ33" s="1" t="n"/>
      <c r="CA33" s="1" t="n"/>
      <c r="CB33" s="1" t="n"/>
      <c r="CC33" s="1" t="n"/>
      <c r="CD33" s="1" t="n"/>
      <c r="CE33" s="1" t="n"/>
      <c r="CF33" s="1" t="n"/>
      <c r="CG33" s="1" t="n"/>
      <c r="CH33" s="1" t="n"/>
      <c r="CI33" s="1" t="n"/>
      <c r="CJ33" s="1" t="n"/>
    </row>
    <row r="34">
      <c r="A34" s="4323" t="inlineStr">
        <is>
          <t>1.1.3</t>
        </is>
      </c>
      <c r="B34" s="1770" t="n"/>
      <c r="C34" s="1260" t="inlineStr">
        <is>
          <t>Моделирование лесозаготовительных производств и лесотранспортных сетей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75" t="n"/>
      <c r="AE34" s="1771" t="n">
        <v>2</v>
      </c>
      <c r="AF34" s="1770" t="n"/>
      <c r="AG34" s="125" t="n"/>
      <c r="AH34" s="605" t="n"/>
      <c r="AI34" s="1796" t="n">
        <v>108</v>
      </c>
      <c r="AJ34" s="128" t="n"/>
      <c r="AK34" s="93">
        <f>AM34+AO34+AQ34+AS34</f>
        <v/>
      </c>
      <c r="AL34" s="128" t="n"/>
      <c r="AM34" s="181" t="n">
        <v>18</v>
      </c>
      <c r="AN34" s="128" t="n"/>
      <c r="AO34" s="93" t="n"/>
      <c r="AP34" s="128" t="n"/>
      <c r="AQ34" s="93" t="n">
        <v>28</v>
      </c>
      <c r="AR34" s="128" t="n"/>
      <c r="AS34" s="93" t="n"/>
      <c r="AT34" s="128" t="n"/>
      <c r="AU34" s="177" t="n"/>
      <c r="AV34" s="128" t="n"/>
      <c r="AW34" s="93" t="n"/>
      <c r="AX34" s="128" t="n"/>
      <c r="AY34" s="93" t="n"/>
      <c r="AZ34" s="128" t="n"/>
      <c r="BA34" s="129" t="n">
        <v>108</v>
      </c>
      <c r="BB34" s="126" t="n"/>
      <c r="BC34" s="93" t="n">
        <v>46</v>
      </c>
      <c r="BD34" s="128" t="n"/>
      <c r="BE34" s="181" t="n">
        <v>3</v>
      </c>
      <c r="BF34" s="128" t="n"/>
      <c r="BG34" s="182" t="inlineStr">
        <is>
          <t>УПК-3</t>
        </is>
      </c>
      <c r="BH34" s="126" t="n"/>
      <c r="BI34" s="175" t="n"/>
      <c r="BJ34" s="819" t="inlineStr">
        <is>
          <t>ЛМДиТЛП</t>
        </is>
      </c>
      <c r="BK34" s="25" t="n"/>
      <c r="BL34" s="25" t="n"/>
      <c r="BM34" s="25" t="n"/>
      <c r="BN34" s="25" t="n"/>
      <c r="BO34" s="25" t="n"/>
      <c r="BP34" s="25" t="n"/>
      <c r="BQ34" s="25" t="n"/>
      <c r="BR34" s="25" t="n"/>
      <c r="BS34" s="25" t="n"/>
      <c r="BT34" s="25" t="n"/>
      <c r="BU34" s="25" t="n"/>
      <c r="BV34" s="1" t="n"/>
      <c r="BW34" s="1" t="n"/>
      <c r="BX34" s="1" t="n"/>
      <c r="BY34" s="1" t="n"/>
      <c r="BZ34" s="1" t="n"/>
      <c r="CA34" s="1" t="n"/>
      <c r="CB34" s="1" t="n"/>
      <c r="CC34" s="1" t="n"/>
      <c r="CD34" s="1" t="n"/>
      <c r="CE34" s="1" t="n"/>
      <c r="CF34" s="1" t="n"/>
      <c r="CG34" s="1" t="n"/>
      <c r="CH34" s="1" t="n"/>
      <c r="CI34" s="1" t="n"/>
      <c r="CJ34" s="1" t="n"/>
    </row>
    <row r="35">
      <c r="A35" s="1291" t="inlineStr">
        <is>
          <t>1.2</t>
        </is>
      </c>
      <c r="B35" s="175" t="n"/>
      <c r="C35" s="1266" t="inlineStr">
        <is>
          <t>Модуль "Научно-исследовательская работа"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75" t="n"/>
      <c r="AE35" s="218" t="n"/>
      <c r="AF35" s="175" t="n"/>
      <c r="AG35" s="218" t="n"/>
      <c r="AH35" s="175" t="n"/>
      <c r="AI35" s="1824" t="n">
        <v>324</v>
      </c>
      <c r="AJ35" s="128" t="n"/>
      <c r="AK35" s="95" t="n">
        <v>52</v>
      </c>
      <c r="AL35" s="128" t="n"/>
      <c r="AM35" s="187" t="n">
        <v>24</v>
      </c>
      <c r="AN35" s="128" t="n"/>
      <c r="AO35" s="95" t="n">
        <v>28</v>
      </c>
      <c r="AP35" s="128" t="n"/>
      <c r="AQ35" s="95" t="n"/>
      <c r="AR35" s="128" t="n"/>
      <c r="AS35" s="95" t="n"/>
      <c r="AT35" s="128" t="n"/>
      <c r="AU35" s="188" t="n">
        <v>216</v>
      </c>
      <c r="AV35" s="128" t="n"/>
      <c r="AW35" s="95" t="n">
        <v>52</v>
      </c>
      <c r="AX35" s="128" t="n"/>
      <c r="AY35" s="95" t="n">
        <v>6</v>
      </c>
      <c r="AZ35" s="128" t="n"/>
      <c r="BA35" s="95" t="n">
        <v>108</v>
      </c>
      <c r="BB35" s="128" t="n"/>
      <c r="BC35" s="95" t="n"/>
      <c r="BD35" s="128" t="n"/>
      <c r="BE35" s="187" t="n">
        <v>3</v>
      </c>
      <c r="BF35" s="128" t="n"/>
      <c r="BG35" s="1230" t="n"/>
      <c r="BH35" s="126" t="n"/>
      <c r="BI35" s="175" t="n"/>
      <c r="BJ35" s="1777" t="n"/>
      <c r="BK35" s="27" t="n"/>
      <c r="BL35" s="27" t="n"/>
      <c r="BM35" s="27" t="n"/>
      <c r="BN35" s="27" t="n"/>
      <c r="BO35" s="27" t="n"/>
      <c r="BP35" s="27" t="n"/>
      <c r="BQ35" s="27" t="n"/>
      <c r="BR35" s="27" t="n"/>
      <c r="BS35" s="27" t="n"/>
      <c r="BT35" s="27" t="n"/>
      <c r="BU35" s="27" t="n"/>
      <c r="BV35" s="1" t="n"/>
      <c r="BW35" s="1" t="n"/>
      <c r="BX35" s="1" t="n"/>
      <c r="BY35" s="1" t="n"/>
      <c r="BZ35" s="1" t="n"/>
      <c r="CA35" s="1" t="n"/>
      <c r="CB35" s="1" t="n"/>
      <c r="CC35" s="1" t="n"/>
      <c r="CD35" s="1" t="n"/>
      <c r="CE35" s="1" t="n"/>
      <c r="CF35" s="1" t="n"/>
      <c r="CG35" s="1" t="n"/>
      <c r="CH35" s="1" t="n"/>
      <c r="CI35" s="1" t="n"/>
      <c r="CJ35" s="1" t="n"/>
    </row>
    <row r="36">
      <c r="A36" s="4323" t="inlineStr">
        <is>
          <t>1.2.1</t>
        </is>
      </c>
      <c r="B36" s="1770" t="n"/>
      <c r="C36" s="1260" t="inlineStr">
        <is>
          <t>Научно-исследовательский семинар</t>
        </is>
      </c>
      <c r="D36" s="126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75" t="n"/>
      <c r="AE36" s="1593" t="n"/>
      <c r="AF36" s="406" t="n"/>
      <c r="AG36" s="182" t="n">
        <v>1.2</v>
      </c>
      <c r="AH36" s="175" t="n"/>
      <c r="AI36" s="1796" t="n">
        <v>216</v>
      </c>
      <c r="AJ36" s="128" t="n"/>
      <c r="AK36" s="93" t="n"/>
      <c r="AL36" s="128" t="n"/>
      <c r="AM36" s="181" t="n"/>
      <c r="AN36" s="128" t="n"/>
      <c r="AO36" s="93" t="n"/>
      <c r="AP36" s="128" t="n"/>
      <c r="AQ36" s="93" t="n"/>
      <c r="AR36" s="128" t="n"/>
      <c r="AS36" s="93" t="n"/>
      <c r="AT36" s="128" t="n"/>
      <c r="AU36" s="177" t="n">
        <v>108</v>
      </c>
      <c r="AV36" s="128" t="n"/>
      <c r="AW36" s="93" t="n"/>
      <c r="AX36" s="128" t="n"/>
      <c r="AY36" s="93" t="n">
        <v>3</v>
      </c>
      <c r="AZ36" s="128" t="n"/>
      <c r="BA36" s="93" t="n">
        <v>108</v>
      </c>
      <c r="BB36" s="128" t="n"/>
      <c r="BC36" s="93" t="n"/>
      <c r="BD36" s="128" t="n"/>
      <c r="BE36" s="181" t="n">
        <v>3</v>
      </c>
      <c r="BF36" s="128" t="n"/>
      <c r="BG36" s="1385" t="inlineStr">
        <is>
          <t>УК-1,4,5,6</t>
        </is>
      </c>
      <c r="BH36" s="126" t="n"/>
      <c r="BI36" s="175" t="n"/>
      <c r="BJ36" s="819" t="inlineStr">
        <is>
          <t>ЛМДиТЛП</t>
        </is>
      </c>
      <c r="BK36" s="27" t="n"/>
      <c r="BL36" s="27" t="n"/>
      <c r="BM36" s="27" t="n"/>
      <c r="BN36" s="27" t="n"/>
      <c r="BO36" s="27" t="n"/>
      <c r="BP36" s="27" t="n"/>
      <c r="BQ36" s="27" t="n"/>
      <c r="BR36" s="27" t="n"/>
      <c r="BS36" s="27" t="n"/>
      <c r="BT36" s="27" t="n"/>
      <c r="BU36" s="27" t="n"/>
      <c r="BV36" s="1" t="n"/>
      <c r="BW36" s="1" t="n"/>
      <c r="BX36" s="1" t="n"/>
      <c r="BY36" s="1" t="n"/>
      <c r="BZ36" s="1" t="n"/>
      <c r="CA36" s="1" t="n"/>
      <c r="CB36" s="1" t="n"/>
      <c r="CC36" s="1" t="n"/>
      <c r="CD36" s="1" t="n"/>
      <c r="CE36" s="1" t="n"/>
      <c r="CF36" s="1" t="n"/>
      <c r="CG36" s="1" t="n"/>
      <c r="CH36" s="1" t="n"/>
      <c r="CI36" s="1" t="n"/>
      <c r="CJ36" s="1" t="n"/>
    </row>
    <row r="37">
      <c r="A37" s="4880" t="inlineStr">
        <is>
          <t>1.2.2</t>
        </is>
      </c>
      <c r="B37" s="1809" t="n"/>
      <c r="C37" s="1318" t="inlineStr">
        <is>
          <t>Информационные технологии в науке и производстве</t>
        </is>
      </c>
      <c r="D37" s="202" t="n"/>
      <c r="E37" s="202" t="n"/>
      <c r="F37" s="202" t="n"/>
      <c r="G37" s="202" t="n"/>
      <c r="H37" s="202" t="n"/>
      <c r="I37" s="202" t="n"/>
      <c r="J37" s="202" t="n"/>
      <c r="K37" s="202" t="n"/>
      <c r="L37" s="202" t="n"/>
      <c r="M37" s="202" t="n"/>
      <c r="N37" s="202" t="n"/>
      <c r="O37" s="202" t="n"/>
      <c r="P37" s="202" t="n"/>
      <c r="Q37" s="202" t="n"/>
      <c r="R37" s="202" t="n"/>
      <c r="S37" s="202" t="n"/>
      <c r="T37" s="202" t="n"/>
      <c r="U37" s="202" t="n"/>
      <c r="V37" s="202" t="n"/>
      <c r="W37" s="202" t="n"/>
      <c r="X37" s="202" t="n"/>
      <c r="Y37" s="202" t="n"/>
      <c r="Z37" s="202" t="n"/>
      <c r="AA37" s="202" t="n"/>
      <c r="AB37" s="202" t="n"/>
      <c r="AC37" s="202" t="n"/>
      <c r="AD37" s="203" t="n"/>
      <c r="AE37" s="229" t="n">
        <v>1</v>
      </c>
      <c r="AF37" s="203" t="n"/>
      <c r="AG37" s="651" t="n"/>
      <c r="AH37" s="651" t="n"/>
      <c r="AI37" s="2701" t="n">
        <v>108</v>
      </c>
      <c r="AJ37" s="2475" t="n"/>
      <c r="AK37" s="3257" t="n">
        <v>52</v>
      </c>
      <c r="AL37" s="2475" t="n"/>
      <c r="AM37" s="1637" t="n">
        <v>24</v>
      </c>
      <c r="AN37" s="144" t="n"/>
      <c r="AO37" s="3257" t="n">
        <v>28</v>
      </c>
      <c r="AP37" s="2475" t="n"/>
      <c r="AQ37" s="4881" t="n"/>
      <c r="AR37" s="2475" t="n"/>
      <c r="AS37" s="3257" t="n"/>
      <c r="AT37" s="2475" t="n"/>
      <c r="AU37" s="2493" t="n">
        <v>108</v>
      </c>
      <c r="AV37" s="2475" t="n"/>
      <c r="AW37" s="3257" t="n">
        <v>52</v>
      </c>
      <c r="AX37" s="2475" t="n"/>
      <c r="AY37" s="3257" t="n">
        <v>3</v>
      </c>
      <c r="AZ37" s="2475" t="n"/>
      <c r="BA37" s="3257" t="n"/>
      <c r="BB37" s="2475" t="n"/>
      <c r="BC37" s="3257" t="n"/>
      <c r="BD37" s="2475" t="n"/>
      <c r="BE37" s="1637" t="n"/>
      <c r="BF37" s="144" t="n"/>
      <c r="BG37" s="4882" t="inlineStr">
        <is>
          <t>УК-2,5,6;     УПК-4</t>
        </is>
      </c>
      <c r="BH37" s="202" t="n"/>
      <c r="BI37" s="203" t="n"/>
      <c r="BJ37" s="1070" t="inlineStr">
        <is>
          <t>АППиЭ</t>
        </is>
      </c>
      <c r="BK37" s="25" t="n"/>
      <c r="BL37" s="25" t="n"/>
      <c r="BM37" s="25" t="n"/>
      <c r="BN37" s="25" t="n"/>
      <c r="BO37" s="25" t="n"/>
      <c r="BP37" s="25" t="n"/>
      <c r="BQ37" s="25" t="n"/>
      <c r="BR37" s="25" t="n"/>
      <c r="BS37" s="25" t="n"/>
      <c r="BT37" s="25" t="n"/>
      <c r="BU37" s="25" t="n"/>
      <c r="BV37" s="1" t="n"/>
      <c r="BW37" s="1" t="n"/>
      <c r="BX37" s="1" t="n"/>
      <c r="BY37" s="1" t="n"/>
      <c r="BZ37" s="1" t="n"/>
      <c r="CA37" s="1" t="n"/>
      <c r="CB37" s="1" t="n"/>
      <c r="CC37" s="1" t="n"/>
      <c r="CD37" s="1" t="n"/>
      <c r="CE37" s="1" t="n"/>
      <c r="CF37" s="1" t="n"/>
      <c r="CG37" s="1" t="n"/>
      <c r="CH37" s="1" t="n"/>
      <c r="CI37" s="1" t="n"/>
      <c r="CJ37" s="1" t="n"/>
    </row>
    <row r="38">
      <c r="A38" s="4369" t="inlineStr">
        <is>
          <t>2</t>
        </is>
      </c>
      <c r="B38" s="1737" t="n"/>
      <c r="C38" s="1238" t="inlineStr">
        <is>
          <t>Компонент учреждения образования</t>
        </is>
      </c>
      <c r="D38" s="108" t="n"/>
      <c r="E38" s="108" t="n"/>
      <c r="F38" s="108" t="n"/>
      <c r="G38" s="108" t="n"/>
      <c r="H38" s="108" t="n"/>
      <c r="I38" s="108" t="n"/>
      <c r="J38" s="108" t="n"/>
      <c r="K38" s="108" t="n"/>
      <c r="L38" s="108" t="n"/>
      <c r="M38" s="108" t="n"/>
      <c r="N38" s="108" t="n"/>
      <c r="O38" s="108" t="n"/>
      <c r="P38" s="108" t="n"/>
      <c r="Q38" s="108" t="n"/>
      <c r="R38" s="108" t="n"/>
      <c r="S38" s="108" t="n"/>
      <c r="T38" s="108" t="n"/>
      <c r="U38" s="108" t="n"/>
      <c r="V38" s="108" t="n"/>
      <c r="W38" s="108" t="n"/>
      <c r="X38" s="108" t="n"/>
      <c r="Y38" s="108" t="n"/>
      <c r="Z38" s="108" t="n"/>
      <c r="AA38" s="108" t="n"/>
      <c r="AB38" s="108" t="n"/>
      <c r="AC38" s="108" t="n"/>
      <c r="AD38" s="148" t="n"/>
      <c r="AE38" s="1752" t="n"/>
      <c r="AF38" s="1753" t="n"/>
      <c r="AG38" s="1754" t="n"/>
      <c r="AH38" s="1754" t="n"/>
      <c r="AI38" s="1755">
        <f>AI39+AI40+AI44+AI47</f>
        <v/>
      </c>
      <c r="AJ38" s="1737" t="n"/>
      <c r="AK38" s="2476">
        <f>AK39+AK40+AK44+AK47</f>
        <v/>
      </c>
      <c r="AL38" s="1737" t="n"/>
      <c r="AM38" s="1759">
        <f>AM39+AM40+AM44+AM47</f>
        <v/>
      </c>
      <c r="AN38" s="109" t="n"/>
      <c r="AO38" s="1758">
        <f>AO39+AO40+AO44+AO47</f>
        <v/>
      </c>
      <c r="AP38" s="109" t="n"/>
      <c r="AQ38" s="1758">
        <f>AQ39+AQ40+AQ44+AQ47</f>
        <v/>
      </c>
      <c r="AR38" s="109" t="n"/>
      <c r="AS38" s="1758" t="n"/>
      <c r="AT38" s="109" t="n"/>
      <c r="AU38" s="380">
        <f>AU39+AU40+AU44</f>
        <v/>
      </c>
      <c r="AV38" s="109" t="n"/>
      <c r="AW38" s="382">
        <f>AW39+AW40+AW44</f>
        <v/>
      </c>
      <c r="AX38" s="109" t="n"/>
      <c r="AY38" s="382" t="n">
        <v>18</v>
      </c>
      <c r="AZ38" s="109" t="n"/>
      <c r="BA38" s="4883">
        <f>BA47+BA39:BB39+BA40</f>
        <v/>
      </c>
      <c r="BB38" s="108" t="n"/>
      <c r="BC38" s="382" t="n">
        <v>130</v>
      </c>
      <c r="BD38" s="109" t="n"/>
      <c r="BE38" s="383" t="n">
        <v>9</v>
      </c>
      <c r="BF38" s="148" t="n"/>
      <c r="BG38" s="2921" t="n"/>
      <c r="BH38" s="108" t="n"/>
      <c r="BI38" s="148" t="n"/>
      <c r="BJ38" s="1070" t="n"/>
      <c r="BK38" s="25" t="n"/>
      <c r="BL38" s="25" t="n"/>
      <c r="BM38" s="25" t="n"/>
      <c r="BN38" s="25" t="n"/>
      <c r="BO38" s="25" t="n"/>
      <c r="BP38" s="25" t="n"/>
      <c r="BQ38" s="25" t="n"/>
      <c r="BR38" s="25" t="n"/>
      <c r="BS38" s="25" t="n"/>
      <c r="BT38" s="25" t="n"/>
      <c r="BU38" s="25" t="n"/>
      <c r="BV38" s="25" t="n"/>
      <c r="BW38" s="25" t="n"/>
      <c r="BX38" s="25" t="n"/>
      <c r="BY38" s="25" t="n"/>
      <c r="BZ38" s="25" t="n"/>
      <c r="CA38" s="25" t="n"/>
      <c r="CB38" s="25" t="n"/>
      <c r="CC38" s="25" t="n"/>
      <c r="CD38" s="25" t="n"/>
      <c r="CE38" s="25" t="n"/>
      <c r="CF38" s="1" t="n"/>
      <c r="CG38" s="1" t="n"/>
      <c r="CH38" s="1" t="n"/>
      <c r="CI38" s="1" t="n"/>
      <c r="CJ38" s="1" t="n"/>
    </row>
    <row r="39">
      <c r="A39" s="1282" t="inlineStr">
        <is>
          <t>2.1</t>
        </is>
      </c>
      <c r="B39" s="161" t="n"/>
      <c r="C39" s="1186" t="inlineStr">
        <is>
          <t>Иностранный язык для делового и профессионального общения</t>
        </is>
      </c>
      <c r="D39" s="123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/>
      <c r="O39" s="123" t="n"/>
      <c r="P39" s="123" t="n"/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/>
      <c r="AB39" s="123" t="n"/>
      <c r="AC39" s="123" t="n"/>
      <c r="AD39" s="161" t="n"/>
      <c r="AE39" s="658" t="n"/>
      <c r="AF39" s="743" t="n"/>
      <c r="AG39" s="171" t="n">
        <v>1</v>
      </c>
      <c r="AH39" s="161" t="n"/>
      <c r="AI39" s="2499">
        <f>AU39+BB39</f>
        <v/>
      </c>
      <c r="AJ39" s="1762" t="n"/>
      <c r="AK39" s="2500">
        <f>AM39+AO39+AQ39+AS39</f>
        <v/>
      </c>
      <c r="AL39" s="1762" t="n"/>
      <c r="AM39" s="4884" t="n"/>
      <c r="AN39" s="123" t="n"/>
      <c r="AO39" s="232" t="n"/>
      <c r="AP39" s="124" t="n"/>
      <c r="AQ39" s="232" t="n">
        <v>52</v>
      </c>
      <c r="AR39" s="124" t="n"/>
      <c r="AS39" s="2501" t="n"/>
      <c r="AT39" s="161" t="n"/>
      <c r="AU39" s="1584">
        <f>AY39*36</f>
        <v/>
      </c>
      <c r="AV39" s="123" t="n"/>
      <c r="AW39" s="170">
        <f>AK39</f>
        <v/>
      </c>
      <c r="AX39" s="124" t="n"/>
      <c r="AY39" s="168" t="n">
        <v>3</v>
      </c>
      <c r="AZ39" s="124" t="n"/>
      <c r="BA39" s="721" t="n"/>
      <c r="BB39" s="4885" t="n"/>
      <c r="BC39" s="170" t="n"/>
      <c r="BD39" s="124" t="n"/>
      <c r="BE39" s="388" t="n"/>
      <c r="BF39" s="161" t="n"/>
      <c r="BG39" s="215" t="inlineStr">
        <is>
          <t>УК-3</t>
        </is>
      </c>
      <c r="BH39" s="123" t="n"/>
      <c r="BI39" s="161" t="n"/>
      <c r="BJ39" s="1070" t="inlineStr">
        <is>
          <t>МКиТП</t>
        </is>
      </c>
      <c r="BK39" s="25" t="n"/>
      <c r="BL39" s="25" t="n"/>
      <c r="BM39" s="25" t="n"/>
      <c r="BN39" s="25" t="n"/>
      <c r="BO39" s="25" t="n"/>
      <c r="BP39" s="25" t="n"/>
      <c r="BQ39" s="25" t="n"/>
      <c r="BR39" s="25" t="n"/>
      <c r="BS39" s="25" t="n"/>
      <c r="BT39" s="25" t="n"/>
      <c r="BU39" s="25" t="n"/>
      <c r="BV39" s="25" t="n"/>
      <c r="BW39" s="25" t="n"/>
      <c r="BX39" s="25" t="n"/>
      <c r="BY39" s="25" t="n"/>
      <c r="BZ39" s="25" t="n"/>
      <c r="CA39" s="25" t="n"/>
      <c r="CB39" s="25" t="n"/>
      <c r="CC39" s="25" t="n"/>
      <c r="CD39" s="25" t="n"/>
      <c r="CE39" s="25" t="n"/>
      <c r="CF39" s="1" t="n"/>
      <c r="CG39" s="1" t="n"/>
      <c r="CH39" s="1" t="n"/>
      <c r="CI39" s="1" t="n"/>
      <c r="CJ39" s="1" t="n"/>
    </row>
    <row r="40">
      <c r="A40" s="4322" t="inlineStr">
        <is>
          <t>2.2</t>
        </is>
      </c>
      <c r="B40" s="1770" t="n"/>
      <c r="C40" s="1266" t="inlineStr">
        <is>
          <t>Модуль "Системы автоматизированного проектирования"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26" t="n"/>
      <c r="Y40" s="126" t="n"/>
      <c r="Z40" s="126" t="n"/>
      <c r="AA40" s="126" t="n"/>
      <c r="AB40" s="126" t="n"/>
      <c r="AC40" s="126" t="n"/>
      <c r="AD40" s="175" t="n"/>
      <c r="AE40" s="125" t="n"/>
      <c r="AF40" s="189" t="n"/>
      <c r="AG40" s="605" t="n"/>
      <c r="AH40" s="605" t="n"/>
      <c r="AI40" s="1775">
        <f>SUM(AI41:AJ43)</f>
        <v/>
      </c>
      <c r="AJ40" s="1770" t="n"/>
      <c r="AK40" s="1776">
        <f>AK41+AK42+AK43</f>
        <v/>
      </c>
      <c r="AL40" s="1770" t="n"/>
      <c r="AM40" s="2485">
        <f>AM41+AM42+AM43</f>
        <v/>
      </c>
      <c r="AN40" s="1770" t="n"/>
      <c r="AO40" s="1776" t="n"/>
      <c r="AP40" s="1770" t="n"/>
      <c r="AQ40" s="1776">
        <f>AQ41+AQ42+AQ43</f>
        <v/>
      </c>
      <c r="AR40" s="1770" t="n"/>
      <c r="AS40" s="2485" t="n"/>
      <c r="AT40" s="1770" t="n"/>
      <c r="AU40" s="1593">
        <f>SUM(AU41:AV43)</f>
        <v/>
      </c>
      <c r="AV40" s="126" t="n"/>
      <c r="AW40" s="95">
        <f>AW41+AW42+AW43</f>
        <v/>
      </c>
      <c r="AX40" s="128" t="n"/>
      <c r="AY40" s="187" t="n">
        <v>9</v>
      </c>
      <c r="AZ40" s="128" t="n"/>
      <c r="BA40" s="635" t="n"/>
      <c r="BB40" s="126" t="n"/>
      <c r="BC40" s="93" t="n"/>
      <c r="BD40" s="128" t="n"/>
      <c r="BE40" s="406" t="n"/>
      <c r="BF40" s="175" t="n"/>
      <c r="BG40" s="182" t="n"/>
      <c r="BH40" s="126" t="n"/>
      <c r="BI40" s="175" t="n"/>
      <c r="BJ40" s="1070" t="n"/>
      <c r="BK40" s="25" t="n"/>
      <c r="BL40" s="25" t="n"/>
      <c r="BM40" s="25" t="n"/>
      <c r="BN40" s="25" t="n"/>
      <c r="BO40" s="25" t="n"/>
      <c r="BP40" s="25" t="n"/>
      <c r="BQ40" s="25" t="n"/>
      <c r="BR40" s="25" t="n"/>
      <c r="BS40" s="25" t="n"/>
      <c r="BT40" s="25" t="n"/>
      <c r="BU40" s="25" t="n"/>
      <c r="BV40" s="25" t="n"/>
      <c r="BW40" s="25" t="n"/>
      <c r="BX40" s="25" t="n"/>
      <c r="BY40" s="25" t="n"/>
      <c r="BZ40" s="25" t="n"/>
      <c r="CA40" s="25" t="n"/>
      <c r="CB40" s="25" t="n"/>
      <c r="CC40" s="25" t="n"/>
      <c r="CD40" s="25" t="n"/>
      <c r="CE40" s="25" t="n"/>
      <c r="CF40" s="1" t="n"/>
      <c r="CG40" s="1" t="n"/>
      <c r="CH40" s="1" t="n"/>
      <c r="CI40" s="1" t="n"/>
      <c r="CJ40" s="1" t="n"/>
    </row>
    <row r="41">
      <c r="A41" s="4323" t="inlineStr">
        <is>
          <t>2.2.1</t>
        </is>
      </c>
      <c r="B41" s="1770" t="n"/>
      <c r="C41" s="1260" t="inlineStr">
        <is>
          <t>Проектирование мехатронных систем лесных машин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75" t="n"/>
      <c r="AE41" s="125" t="n"/>
      <c r="AF41" s="189" t="n"/>
      <c r="AG41" s="182" t="n">
        <v>1</v>
      </c>
      <c r="AH41" s="175" t="n"/>
      <c r="AI41" s="1772">
        <f>AU41</f>
        <v/>
      </c>
      <c r="AJ41" s="1770" t="n"/>
      <c r="AK41" s="1773">
        <f>AM41+AO41+AQ41</f>
        <v/>
      </c>
      <c r="AL41" s="1770" t="n"/>
      <c r="AM41" s="1807" t="n">
        <v>16</v>
      </c>
      <c r="AN41" s="1770" t="n"/>
      <c r="AO41" s="1773" t="n"/>
      <c r="AP41" s="1770" t="n"/>
      <c r="AQ41" s="1773" t="n">
        <v>28</v>
      </c>
      <c r="AR41" s="1770" t="n"/>
      <c r="AS41" s="1807" t="n"/>
      <c r="AT41" s="1770" t="n"/>
      <c r="AU41" s="1009" t="n">
        <v>98</v>
      </c>
      <c r="AV41" s="126" t="n"/>
      <c r="AW41" s="93" t="n">
        <v>44</v>
      </c>
      <c r="AX41" s="128" t="n"/>
      <c r="AY41" s="181" t="n">
        <v>3</v>
      </c>
      <c r="AZ41" s="128" t="n"/>
      <c r="BA41" s="129" t="n"/>
      <c r="BB41" s="126" t="n"/>
      <c r="BC41" s="93" t="n"/>
      <c r="BD41" s="128" t="n"/>
      <c r="BE41" s="189" t="n"/>
      <c r="BF41" s="175" t="n"/>
      <c r="BG41" s="182" t="inlineStr">
        <is>
          <t>СК-1</t>
        </is>
      </c>
      <c r="BH41" s="126" t="n"/>
      <c r="BI41" s="175" t="n"/>
      <c r="BJ41" s="819" t="inlineStr">
        <is>
          <t>ЛМДиТЛП</t>
        </is>
      </c>
      <c r="BK41" s="25" t="n"/>
      <c r="BL41" s="25" t="n"/>
      <c r="BM41" s="25" t="n"/>
      <c r="BN41" s="25" t="n"/>
      <c r="BO41" s="25" t="n"/>
      <c r="BP41" s="25" t="n"/>
      <c r="BQ41" s="25" t="n"/>
      <c r="BR41" s="25" t="n"/>
      <c r="BS41" s="25" t="n"/>
      <c r="BT41" s="25" t="n"/>
      <c r="BU41" s="25" t="n"/>
      <c r="BV41" s="25" t="n"/>
      <c r="BW41" s="25" t="n"/>
      <c r="BX41" s="25" t="n"/>
      <c r="BY41" s="25" t="n"/>
      <c r="BZ41" s="25" t="n"/>
      <c r="CA41" s="25" t="n"/>
      <c r="CB41" s="25" t="n"/>
      <c r="CC41" s="25" t="n"/>
      <c r="CD41" s="25" t="n"/>
      <c r="CE41" s="25" t="n"/>
      <c r="CF41" s="1" t="n"/>
      <c r="CG41" s="1" t="n"/>
      <c r="CH41" s="1" t="n"/>
      <c r="CI41" s="1" t="n"/>
      <c r="CJ41" s="1" t="n"/>
    </row>
    <row r="42">
      <c r="A42" s="4323" t="inlineStr">
        <is>
          <t>2.2.2</t>
        </is>
      </c>
      <c r="B42" s="1770" t="n"/>
      <c r="C42" s="1260" t="inlineStr">
        <is>
          <t>Автоматизированное проектирование лесных автомобильных дорог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75" t="n"/>
      <c r="AE42" s="182" t="n">
        <v>1</v>
      </c>
      <c r="AF42" s="175" t="n"/>
      <c r="AG42" s="1492" t="n"/>
      <c r="AH42" s="1451" t="n"/>
      <c r="AI42" s="1772">
        <f>AU42</f>
        <v/>
      </c>
      <c r="AJ42" s="1770" t="n"/>
      <c r="AK42" s="1773">
        <f>AM42+AO42+AQ42</f>
        <v/>
      </c>
      <c r="AL42" s="1770" t="n"/>
      <c r="AM42" s="1807" t="n">
        <v>16</v>
      </c>
      <c r="AN42" s="1770" t="n"/>
      <c r="AO42" s="1773" t="n"/>
      <c r="AP42" s="1770" t="n"/>
      <c r="AQ42" s="1773" t="n">
        <v>26</v>
      </c>
      <c r="AR42" s="1770" t="n"/>
      <c r="AS42" s="1807" t="n"/>
      <c r="AT42" s="1770" t="n"/>
      <c r="AU42" s="125" t="n">
        <v>108</v>
      </c>
      <c r="AV42" s="126" t="n"/>
      <c r="AW42" s="93">
        <f>AK42</f>
        <v/>
      </c>
      <c r="AX42" s="128" t="n"/>
      <c r="AY42" s="181" t="n">
        <v>3</v>
      </c>
      <c r="AZ42" s="128" t="n"/>
      <c r="BA42" s="129" t="n"/>
      <c r="BB42" s="126" t="n"/>
      <c r="BC42" s="93" t="n"/>
      <c r="BD42" s="128" t="n"/>
      <c r="BE42" s="189" t="n"/>
      <c r="BF42" s="175" t="n"/>
      <c r="BG42" s="182" t="inlineStr">
        <is>
          <t>СК-2</t>
        </is>
      </c>
      <c r="BH42" s="126" t="n"/>
      <c r="BI42" s="175" t="n"/>
      <c r="BJ42" s="819" t="inlineStr">
        <is>
          <t>ЛМДиТЛП</t>
        </is>
      </c>
      <c r="BK42" s="25" t="n"/>
      <c r="BL42" s="25" t="n"/>
      <c r="BM42" s="25" t="n"/>
      <c r="BN42" s="25" t="n"/>
      <c r="BO42" s="25" t="n"/>
      <c r="BP42" s="25" t="n"/>
      <c r="BQ42" s="25" t="n"/>
      <c r="BR42" s="25" t="n"/>
      <c r="BS42" s="25" t="n"/>
      <c r="BT42" s="25" t="n"/>
      <c r="BU42" s="25" t="n"/>
      <c r="BV42" s="25" t="n"/>
      <c r="BW42" s="25" t="n"/>
      <c r="BX42" s="25" t="n"/>
      <c r="BY42" s="25" t="n"/>
      <c r="BZ42" s="25" t="n"/>
      <c r="CA42" s="25" t="n"/>
      <c r="CB42" s="25" t="n"/>
      <c r="CC42" s="25" t="n"/>
      <c r="CD42" s="25" t="n"/>
      <c r="CE42" s="25" t="n"/>
      <c r="CF42" s="1" t="n"/>
      <c r="CG42" s="1" t="n"/>
      <c r="CH42" s="1" t="n"/>
      <c r="CI42" s="1" t="n"/>
      <c r="CJ42" s="1" t="n"/>
    </row>
    <row r="43">
      <c r="A43" s="4323" t="inlineStr">
        <is>
          <t>2.2.3</t>
        </is>
      </c>
      <c r="B43" s="1770" t="n"/>
      <c r="C43" s="1260" t="inlineStr">
        <is>
          <t>Трехмерное моделирование конструкций лесных машин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75" t="n"/>
      <c r="AE43" s="125" t="n"/>
      <c r="AF43" s="189" t="n"/>
      <c r="AG43" s="182" t="n">
        <v>1</v>
      </c>
      <c r="AH43" s="175" t="n"/>
      <c r="AI43" s="1772">
        <f>AU43</f>
        <v/>
      </c>
      <c r="AJ43" s="1770" t="n"/>
      <c r="AK43" s="1773">
        <f>AM43+AO43+AQ43</f>
        <v/>
      </c>
      <c r="AL43" s="1770" t="n"/>
      <c r="AM43" s="1807" t="n">
        <v>16</v>
      </c>
      <c r="AN43" s="1770" t="n"/>
      <c r="AO43" s="1773" t="n"/>
      <c r="AP43" s="1770" t="n"/>
      <c r="AQ43" s="1773" t="n">
        <v>26</v>
      </c>
      <c r="AR43" s="1770" t="n"/>
      <c r="AS43" s="1807" t="n"/>
      <c r="AT43" s="1770" t="n"/>
      <c r="AU43" s="1009" t="n">
        <v>98</v>
      </c>
      <c r="AV43" s="126" t="n"/>
      <c r="AW43" s="93">
        <f>AK43</f>
        <v/>
      </c>
      <c r="AX43" s="128" t="n"/>
      <c r="AY43" s="181" t="n">
        <v>3</v>
      </c>
      <c r="AZ43" s="128" t="n"/>
      <c r="BA43" s="129" t="n"/>
      <c r="BB43" s="126" t="n"/>
      <c r="BC43" s="93" t="n"/>
      <c r="BD43" s="128" t="n"/>
      <c r="BE43" s="189" t="n"/>
      <c r="BF43" s="175" t="n"/>
      <c r="BG43" s="182" t="inlineStr">
        <is>
          <t>СК-3</t>
        </is>
      </c>
      <c r="BH43" s="126" t="n"/>
      <c r="BI43" s="175" t="n"/>
      <c r="BJ43" s="819" t="inlineStr">
        <is>
          <t>ЛМДиТЛП</t>
        </is>
      </c>
      <c r="BK43" s="25" t="n"/>
      <c r="BL43" s="25" t="n"/>
      <c r="BM43" s="25" t="n"/>
      <c r="BN43" s="25" t="n"/>
      <c r="BO43" s="25" t="n"/>
      <c r="BP43" s="25" t="n"/>
      <c r="BQ43" s="25" t="n"/>
      <c r="BR43" s="25" t="n"/>
      <c r="BS43" s="25" t="n"/>
      <c r="BT43" s="25" t="n"/>
      <c r="BU43" s="25" t="n"/>
      <c r="BV43" s="25" t="n"/>
      <c r="BW43" s="25" t="n"/>
      <c r="BX43" s="25" t="n"/>
      <c r="BY43" s="25" t="n"/>
      <c r="BZ43" s="25" t="n"/>
      <c r="CA43" s="25" t="n"/>
      <c r="CB43" s="25" t="n"/>
      <c r="CC43" s="25" t="n"/>
      <c r="CD43" s="25" t="n"/>
      <c r="CE43" s="25" t="n"/>
      <c r="CF43" s="1" t="n"/>
      <c r="CG43" s="1" t="n"/>
      <c r="CH43" s="1" t="n"/>
      <c r="CI43" s="1" t="n"/>
      <c r="CJ43" s="1" t="n"/>
    </row>
    <row r="44">
      <c r="A44" s="4322" t="inlineStr">
        <is>
          <t xml:space="preserve">2.3 </t>
        </is>
      </c>
      <c r="B44" s="1770" t="n"/>
      <c r="C44" s="1266" t="inlineStr">
        <is>
          <t>Модуль "Экспериментальные исследования в лесном комплексе"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75" t="n"/>
      <c r="AE44" s="218" t="n"/>
      <c r="AF44" s="175" t="n"/>
      <c r="AG44" s="218" t="n"/>
      <c r="AH44" s="175" t="n"/>
      <c r="AI44" s="1775" t="n">
        <v>216</v>
      </c>
      <c r="AJ44" s="1770" t="n"/>
      <c r="AK44" s="1776">
        <f>AK45+AK46</f>
        <v/>
      </c>
      <c r="AL44" s="1770" t="n"/>
      <c r="AM44" s="2485">
        <f>AM45+AM46</f>
        <v/>
      </c>
      <c r="AN44" s="1770" t="n"/>
      <c r="AO44" s="1776">
        <f>AO45+AO46</f>
        <v/>
      </c>
      <c r="AP44" s="1770" t="n"/>
      <c r="AQ44" s="1776" t="n"/>
      <c r="AR44" s="1770" t="n"/>
      <c r="AS44" s="2485" t="n"/>
      <c r="AT44" s="1770" t="n"/>
      <c r="AU44" s="1593" t="n">
        <v>216</v>
      </c>
      <c r="AV44" s="126" t="n"/>
      <c r="AW44" s="95">
        <f>AW45+AW46</f>
        <v/>
      </c>
      <c r="AX44" s="128" t="n"/>
      <c r="AY44" s="187" t="n">
        <v>6</v>
      </c>
      <c r="AZ44" s="128" t="n"/>
      <c r="BA44" s="635" t="n"/>
      <c r="BB44" s="126" t="n"/>
      <c r="BC44" s="95" t="n"/>
      <c r="BD44" s="128" t="n"/>
      <c r="BE44" s="406" t="n"/>
      <c r="BF44" s="175" t="n"/>
      <c r="BG44" s="182" t="inlineStr">
        <is>
          <t>СК-4</t>
        </is>
      </c>
      <c r="BH44" s="126" t="n"/>
      <c r="BI44" s="175" t="n"/>
      <c r="BJ44" s="1070" t="n"/>
      <c r="BK44" s="25" t="n"/>
      <c r="BL44" s="25" t="n"/>
      <c r="BM44" s="25" t="n"/>
      <c r="BN44" s="25" t="n"/>
      <c r="BO44" s="25" t="n"/>
      <c r="BP44" s="25" t="n"/>
      <c r="BQ44" s="25" t="n"/>
      <c r="BR44" s="25" t="n"/>
      <c r="BS44" s="25" t="n"/>
      <c r="BT44" s="25" t="n"/>
      <c r="BU44" s="25" t="n"/>
      <c r="BV44" s="25" t="n"/>
      <c r="BW44" s="25" t="n"/>
      <c r="BX44" s="25" t="n"/>
      <c r="BY44" s="25" t="n"/>
      <c r="BZ44" s="25" t="n"/>
      <c r="CA44" s="25" t="n"/>
      <c r="CB44" s="25" t="n"/>
      <c r="CC44" s="25" t="n"/>
      <c r="CD44" s="25" t="n"/>
      <c r="CE44" s="25" t="n"/>
      <c r="CF44" s="1" t="n"/>
      <c r="CG44" s="1" t="n"/>
      <c r="CH44" s="1" t="n"/>
      <c r="CI44" s="1" t="n"/>
      <c r="CJ44" s="1" t="n"/>
    </row>
    <row r="45">
      <c r="A45" s="4323" t="inlineStr">
        <is>
          <t>2.3.1</t>
        </is>
      </c>
      <c r="B45" s="1770" t="n"/>
      <c r="C45" s="1260" t="inlineStr">
        <is>
          <t>Промышленные испытания и доводка лесных машин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75" t="n"/>
      <c r="AE45" s="182" t="n"/>
      <c r="AF45" s="175" t="n"/>
      <c r="AG45" s="182" t="n">
        <v>1</v>
      </c>
      <c r="AH45" s="175" t="n"/>
      <c r="AI45" s="1772" t="n">
        <v>108</v>
      </c>
      <c r="AJ45" s="1770" t="n"/>
      <c r="AK45" s="1773">
        <f>AM45+AO45</f>
        <v/>
      </c>
      <c r="AL45" s="1770" t="n"/>
      <c r="AM45" s="1807" t="n">
        <v>18</v>
      </c>
      <c r="AN45" s="1770" t="n"/>
      <c r="AO45" s="1773" t="n">
        <v>26</v>
      </c>
      <c r="AP45" s="1770" t="n"/>
      <c r="AQ45" s="1773" t="n"/>
      <c r="AR45" s="1770" t="n"/>
      <c r="AS45" s="1807" t="n"/>
      <c r="AT45" s="1770" t="n"/>
      <c r="AU45" s="125" t="n">
        <v>108</v>
      </c>
      <c r="AV45" s="126" t="n"/>
      <c r="AW45" s="93">
        <f>AK45</f>
        <v/>
      </c>
      <c r="AX45" s="128" t="n"/>
      <c r="AY45" s="181" t="n">
        <v>3</v>
      </c>
      <c r="AZ45" s="128" t="n"/>
      <c r="BA45" s="129" t="n"/>
      <c r="BB45" s="126" t="n"/>
      <c r="BC45" s="93" t="n"/>
      <c r="BD45" s="128" t="n"/>
      <c r="BE45" s="189" t="n"/>
      <c r="BF45" s="175" t="n"/>
      <c r="BG45" s="182" t="n"/>
      <c r="BH45" s="126" t="n"/>
      <c r="BI45" s="175" t="n"/>
      <c r="BJ45" s="819" t="inlineStr">
        <is>
          <t>ЛМДиТЛП</t>
        </is>
      </c>
      <c r="BK45" s="25" t="n"/>
      <c r="BL45" s="25" t="n"/>
      <c r="BM45" s="25" t="n"/>
      <c r="BN45" s="25" t="n"/>
      <c r="BO45" s="25" t="n"/>
      <c r="BP45" s="25" t="n"/>
      <c r="BQ45" s="25" t="n"/>
      <c r="BR45" s="25" t="n"/>
      <c r="BS45" s="25" t="n"/>
      <c r="BT45" s="25" t="n"/>
      <c r="BU45" s="25" t="n"/>
      <c r="BV45" s="25" t="n"/>
      <c r="BW45" s="25" t="n"/>
      <c r="BX45" s="25" t="n"/>
      <c r="BY45" s="25" t="n"/>
      <c r="BZ45" s="25" t="n"/>
      <c r="CA45" s="25" t="n"/>
      <c r="CB45" s="25" t="n"/>
      <c r="CC45" s="25" t="n"/>
      <c r="CD45" s="25" t="n"/>
      <c r="CE45" s="25" t="n"/>
      <c r="CF45" s="1" t="n"/>
      <c r="CG45" s="1" t="n"/>
      <c r="CH45" s="1" t="n"/>
      <c r="CI45" s="1" t="n"/>
      <c r="CJ45" s="1" t="n"/>
    </row>
    <row r="46">
      <c r="A46" s="4323" t="inlineStr">
        <is>
          <t>2.3.2</t>
        </is>
      </c>
      <c r="B46" s="1770" t="n"/>
      <c r="C46" s="1260" t="inlineStr">
        <is>
          <t>Экспериментальные исследования технологических процессов лесопромышленных производств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75" t="n"/>
      <c r="AE46" s="182" t="n">
        <v>1</v>
      </c>
      <c r="AF46" s="175" t="n"/>
      <c r="AG46" s="182" t="n"/>
      <c r="AH46" s="175" t="n"/>
      <c r="AI46" s="1772" t="n">
        <v>108</v>
      </c>
      <c r="AJ46" s="1770" t="n"/>
      <c r="AK46" s="1773">
        <f>AM46+AO46</f>
        <v/>
      </c>
      <c r="AL46" s="1770" t="n"/>
      <c r="AM46" s="1807" t="n">
        <v>18</v>
      </c>
      <c r="AN46" s="1770" t="n"/>
      <c r="AO46" s="1773" t="n">
        <v>26</v>
      </c>
      <c r="AP46" s="1770" t="n"/>
      <c r="AQ46" s="1773" t="n"/>
      <c r="AR46" s="1770" t="n"/>
      <c r="AS46" s="1807" t="n"/>
      <c r="AT46" s="1770" t="n"/>
      <c r="AU46" s="125" t="n">
        <v>108</v>
      </c>
      <c r="AV46" s="126" t="n"/>
      <c r="AW46" s="93">
        <f>AK46</f>
        <v/>
      </c>
      <c r="AX46" s="128" t="n"/>
      <c r="AY46" s="181" t="n">
        <v>3</v>
      </c>
      <c r="AZ46" s="128" t="n"/>
      <c r="BA46" s="129" t="n"/>
      <c r="BB46" s="126" t="n"/>
      <c r="BC46" s="93" t="n"/>
      <c r="BD46" s="128" t="n"/>
      <c r="BE46" s="189" t="n"/>
      <c r="BF46" s="175" t="n"/>
      <c r="BG46" s="182" t="n"/>
      <c r="BH46" s="126" t="n"/>
      <c r="BI46" s="175" t="n"/>
      <c r="BJ46" s="819" t="inlineStr">
        <is>
          <t>ЛМДиТЛП</t>
        </is>
      </c>
      <c r="BK46" s="25" t="n"/>
      <c r="BL46" s="25" t="n"/>
      <c r="BM46" s="25" t="n"/>
      <c r="BN46" s="25" t="n"/>
      <c r="BO46" s="25" t="n"/>
      <c r="BP46" s="25" t="n"/>
      <c r="BQ46" s="25" t="n"/>
      <c r="BR46" s="25" t="n"/>
      <c r="BS46" s="25" t="n"/>
      <c r="BT46" s="25" t="n"/>
      <c r="BU46" s="25" t="n"/>
      <c r="BV46" s="25" t="n"/>
      <c r="BW46" s="25" t="n"/>
      <c r="BX46" s="25" t="n"/>
      <c r="BY46" s="25" t="n"/>
      <c r="BZ46" s="25" t="n"/>
      <c r="CA46" s="25" t="n"/>
      <c r="CB46" s="25" t="n"/>
      <c r="CC46" s="25" t="n"/>
      <c r="CD46" s="25" t="n"/>
      <c r="CE46" s="25" t="n"/>
      <c r="CF46" s="1" t="n"/>
      <c r="CG46" s="1" t="n"/>
      <c r="CH46" s="1" t="n"/>
      <c r="CI46" s="1" t="n"/>
      <c r="CJ46" s="1" t="n"/>
    </row>
    <row r="47">
      <c r="A47" s="4322" t="inlineStr">
        <is>
          <t>2.4</t>
        </is>
      </c>
      <c r="B47" s="1770" t="n"/>
      <c r="C47" s="1266" t="inlineStr">
        <is>
          <t>Модуль дисциплин по выбору "Управление лесопромышленным производством"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26" t="n"/>
      <c r="Y47" s="126" t="n"/>
      <c r="Z47" s="126" t="n"/>
      <c r="AA47" s="126" t="n"/>
      <c r="AB47" s="126" t="n"/>
      <c r="AC47" s="126" t="n"/>
      <c r="AD47" s="175" t="n"/>
      <c r="AE47" s="182" t="n"/>
      <c r="AF47" s="175" t="n"/>
      <c r="AG47" s="182" t="n"/>
      <c r="AH47" s="175" t="n"/>
      <c r="AI47" s="1775">
        <f>SUM(AI48:AJ50)</f>
        <v/>
      </c>
      <c r="AJ47" s="1770" t="n"/>
      <c r="AK47" s="1776">
        <f>AK48+AK49+AK50</f>
        <v/>
      </c>
      <c r="AL47" s="1770" t="n"/>
      <c r="AM47" s="634">
        <f>AM48+AM49+AM50</f>
        <v/>
      </c>
      <c r="AN47" s="126" t="n"/>
      <c r="AO47" s="1776" t="n">
        <v>28</v>
      </c>
      <c r="AP47" s="1770" t="n"/>
      <c r="AQ47" s="1776">
        <f>AQ48+AQ49</f>
        <v/>
      </c>
      <c r="AR47" s="1770" t="n"/>
      <c r="AS47" s="2485" t="n"/>
      <c r="AT47" s="1770" t="n"/>
      <c r="AU47" s="1593" t="n"/>
      <c r="AV47" s="126" t="n"/>
      <c r="AW47" s="95" t="n"/>
      <c r="AX47" s="128" t="n"/>
      <c r="AY47" s="187" t="n"/>
      <c r="AZ47" s="128" t="n"/>
      <c r="BA47" s="635">
        <f>SUM(BA48:BB50)</f>
        <v/>
      </c>
      <c r="BB47" s="126" t="n"/>
      <c r="BC47" s="95" t="n">
        <v>130</v>
      </c>
      <c r="BD47" s="128" t="n"/>
      <c r="BE47" s="406" t="n">
        <v>9</v>
      </c>
      <c r="BF47" s="175" t="n"/>
      <c r="BG47" s="182" t="n"/>
      <c r="BH47" s="126" t="n"/>
      <c r="BI47" s="175" t="n"/>
      <c r="BJ47" s="1070" t="n"/>
      <c r="BK47" s="25" t="n"/>
      <c r="BL47" s="25" t="n"/>
      <c r="BM47" s="25" t="n"/>
      <c r="BN47" s="25" t="n"/>
      <c r="BO47" s="25" t="n"/>
      <c r="BP47" s="25" t="n"/>
      <c r="BQ47" s="25" t="n"/>
      <c r="BR47" s="25" t="n"/>
      <c r="BS47" s="25" t="n"/>
      <c r="BT47" s="25" t="n"/>
      <c r="BU47" s="25" t="n"/>
      <c r="BV47" s="25" t="n"/>
      <c r="BW47" s="25" t="n"/>
      <c r="BX47" s="25" t="n"/>
      <c r="BY47" s="25" t="n"/>
      <c r="BZ47" s="25" t="n"/>
      <c r="CA47" s="25" t="n"/>
      <c r="CB47" s="25" t="n"/>
      <c r="CC47" s="25" t="n"/>
      <c r="CD47" s="25" t="n"/>
      <c r="CE47" s="25" t="n"/>
      <c r="CF47" s="1" t="n"/>
      <c r="CG47" s="1" t="n"/>
      <c r="CH47" s="1" t="n"/>
      <c r="CI47" s="1" t="n"/>
      <c r="CJ47" s="1" t="n"/>
    </row>
    <row r="48">
      <c r="A48" s="4323" t="inlineStr">
        <is>
          <t>2.4.1</t>
        </is>
      </c>
      <c r="B48" s="1770" t="n"/>
      <c r="C48" s="1260" t="inlineStr">
        <is>
          <t>Информационные системы и технологии в управлении лесопромышленным производством / Автоматизированные системы лесных машин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75" t="n"/>
      <c r="AE48" s="125" t="n"/>
      <c r="AF48" s="189" t="n"/>
      <c r="AG48" s="182" t="n">
        <v>2</v>
      </c>
      <c r="AH48" s="175" t="n"/>
      <c r="AI48" s="1772">
        <f>BA48</f>
        <v/>
      </c>
      <c r="AJ48" s="1770" t="n"/>
      <c r="AK48" s="1773">
        <f>AM48+AO48+AQ48</f>
        <v/>
      </c>
      <c r="AL48" s="1770" t="n"/>
      <c r="AM48" s="1771" t="n">
        <v>16</v>
      </c>
      <c r="AN48" s="1770" t="n"/>
      <c r="AO48" s="1773" t="n"/>
      <c r="AP48" s="1770" t="n"/>
      <c r="AQ48" s="1773" t="n">
        <v>26</v>
      </c>
      <c r="AR48" s="1770" t="n"/>
      <c r="AS48" s="1807" t="n"/>
      <c r="AT48" s="1770" t="n"/>
      <c r="AU48" s="125" t="n"/>
      <c r="AV48" s="126" t="n"/>
      <c r="AW48" s="93" t="n"/>
      <c r="AX48" s="128" t="n"/>
      <c r="AY48" s="181" t="n"/>
      <c r="AZ48" s="128" t="n"/>
      <c r="BA48" s="845" t="n">
        <v>94</v>
      </c>
      <c r="BB48" s="126" t="n"/>
      <c r="BC48" s="843" t="n">
        <v>42</v>
      </c>
      <c r="BD48" s="128" t="n"/>
      <c r="BE48" s="1010" t="n">
        <v>3</v>
      </c>
      <c r="BF48" s="175" t="n"/>
      <c r="BG48" s="824" t="inlineStr">
        <is>
          <t>СК-5/СК-7</t>
        </is>
      </c>
      <c r="BH48" s="126" t="n"/>
      <c r="BI48" s="175" t="n"/>
      <c r="BJ48" s="819" t="inlineStr">
        <is>
          <t>ЛМДиТЛП</t>
        </is>
      </c>
      <c r="BK48" s="1" t="n"/>
      <c r="BL48" s="1" t="n"/>
      <c r="BM48" s="1" t="n"/>
      <c r="BN48" s="1" t="n"/>
      <c r="BO48" s="1" t="n"/>
      <c r="BP48" s="1" t="n"/>
      <c r="BQ48" s="1" t="n"/>
      <c r="BR48" s="1" t="n"/>
      <c r="BS48" s="1" t="n"/>
      <c r="BT48" s="1" t="n"/>
      <c r="BU48" s="1" t="n"/>
      <c r="BV48" s="1" t="n"/>
      <c r="BW48" s="1" t="n"/>
      <c r="BX48" s="1" t="n"/>
      <c r="BY48" s="1" t="n"/>
      <c r="BZ48" s="1" t="n"/>
      <c r="CA48" s="1" t="n"/>
      <c r="CB48" s="1" t="n"/>
      <c r="CC48" s="1" t="n"/>
      <c r="CD48" s="1" t="n"/>
      <c r="CE48" s="1" t="n"/>
      <c r="CF48" s="1" t="n"/>
      <c r="CG48" s="1" t="n"/>
      <c r="CH48" s="1" t="n"/>
      <c r="CI48" s="1" t="n"/>
      <c r="CJ48" s="1" t="n"/>
    </row>
    <row r="49">
      <c r="A49" s="4886" t="inlineStr">
        <is>
          <t>2.4.2</t>
        </is>
      </c>
      <c r="B49" s="1770" t="n"/>
      <c r="C49" s="1260" t="inlineStr">
        <is>
          <t>Нормативное обеспечение и сертификация лесопромышленных производств / Инфраструктура электронной торговли древесиной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75" t="n"/>
      <c r="AE49" s="182" t="n">
        <v>2</v>
      </c>
      <c r="AF49" s="175" t="n"/>
      <c r="AG49" s="895" t="n"/>
      <c r="AH49" s="126" t="n"/>
      <c r="AI49" s="1772">
        <f>BA49</f>
        <v/>
      </c>
      <c r="AJ49" s="1770" t="n"/>
      <c r="AK49" s="1773">
        <f>AM49+AO49+AQ49</f>
        <v/>
      </c>
      <c r="AL49" s="1770" t="n"/>
      <c r="AM49" s="125" t="n">
        <v>16</v>
      </c>
      <c r="AN49" s="126" t="n"/>
      <c r="AO49" s="1439" t="n"/>
      <c r="AP49" s="128" t="n"/>
      <c r="AQ49" s="93" t="n">
        <v>28</v>
      </c>
      <c r="AR49" s="128" t="n"/>
      <c r="AS49" s="436" t="n"/>
      <c r="AT49" s="175" t="n"/>
      <c r="AU49" s="125" t="n"/>
      <c r="AV49" s="126" t="n"/>
      <c r="AW49" s="93" t="n"/>
      <c r="AX49" s="128" t="n"/>
      <c r="AY49" s="187" t="n"/>
      <c r="AZ49" s="128" t="n"/>
      <c r="BA49" s="845" t="n">
        <v>98</v>
      </c>
      <c r="BB49" s="126" t="n"/>
      <c r="BC49" s="843" t="n">
        <v>44</v>
      </c>
      <c r="BD49" s="128" t="n"/>
      <c r="BE49" s="1010" t="n">
        <v>3</v>
      </c>
      <c r="BF49" s="175" t="n"/>
      <c r="BG49" s="1258" t="inlineStr">
        <is>
          <t>СК-6/СК-8</t>
        </is>
      </c>
      <c r="BH49" s="126" t="n"/>
      <c r="BI49" s="175" t="n"/>
      <c r="BJ49" s="819" t="inlineStr">
        <is>
          <t>ЛМДиТЛП</t>
        </is>
      </c>
      <c r="BK49" s="25" t="n"/>
      <c r="BL49" s="25" t="n"/>
      <c r="BM49" s="25" t="n"/>
      <c r="BN49" s="25" t="n"/>
      <c r="BO49" s="25" t="n"/>
      <c r="BP49" s="25" t="n"/>
      <c r="BQ49" s="25" t="n"/>
      <c r="BR49" s="25" t="n"/>
      <c r="BS49" s="25" t="n"/>
      <c r="BT49" s="25" t="n"/>
      <c r="BU49" s="25" t="n"/>
      <c r="BV49" s="25" t="n"/>
      <c r="BW49" s="25" t="n"/>
      <c r="BX49" s="25" t="n"/>
      <c r="BY49" s="25" t="n"/>
      <c r="BZ49" s="25" t="n"/>
      <c r="CA49" s="25" t="n"/>
      <c r="CB49" s="25" t="n"/>
      <c r="CC49" s="25" t="n"/>
      <c r="CD49" s="25" t="n"/>
      <c r="CE49" s="25" t="n"/>
      <c r="CF49" s="1" t="n"/>
      <c r="CG49" s="1" t="n"/>
      <c r="CH49" s="1" t="n"/>
      <c r="CI49" s="1" t="n"/>
      <c r="CJ49" s="1" t="n"/>
    </row>
    <row r="50">
      <c r="A50" s="4323" t="inlineStr">
        <is>
          <t>2.4.3</t>
        </is>
      </c>
      <c r="B50" s="1770" t="n"/>
      <c r="C50" s="1297" t="inlineStr">
        <is>
          <t>Управление транспортно-технологическими потоками лесопромышленных производств / Управление качеством технологических процессов лесопромышленного производства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26" t="n"/>
      <c r="Y50" s="126" t="n"/>
      <c r="Z50" s="126" t="n"/>
      <c r="AA50" s="126" t="n"/>
      <c r="AB50" s="126" t="n"/>
      <c r="AC50" s="126" t="n"/>
      <c r="AD50" s="175" t="n"/>
      <c r="AE50" s="3638" t="n">
        <v>2</v>
      </c>
      <c r="AF50" s="1770" t="n"/>
      <c r="AG50" s="1807" t="n"/>
      <c r="AH50" s="1770" t="n"/>
      <c r="AI50" s="1772">
        <f>BA50</f>
        <v/>
      </c>
      <c r="AJ50" s="1770" t="n"/>
      <c r="AK50" s="1773">
        <f>AM50+AO50+AQ50</f>
        <v/>
      </c>
      <c r="AL50" s="1770" t="n"/>
      <c r="AM50" s="1771" t="n">
        <v>16</v>
      </c>
      <c r="AN50" s="1770" t="n"/>
      <c r="AO50" s="1773" t="n">
        <v>28</v>
      </c>
      <c r="AP50" s="1770" t="n"/>
      <c r="AQ50" s="1773" t="n"/>
      <c r="AR50" s="1770" t="n"/>
      <c r="AS50" s="1807" t="n"/>
      <c r="AT50" s="1770" t="n"/>
      <c r="AU50" s="125" t="n"/>
      <c r="AV50" s="126" t="n"/>
      <c r="AW50" s="93" t="n"/>
      <c r="AX50" s="128" t="n"/>
      <c r="AY50" s="181" t="n"/>
      <c r="AZ50" s="128" t="n"/>
      <c r="BA50" s="845" t="n">
        <v>98</v>
      </c>
      <c r="BB50" s="126" t="n"/>
      <c r="BC50" s="843" t="n">
        <v>44</v>
      </c>
      <c r="BD50" s="128" t="n"/>
      <c r="BE50" s="1010" t="n">
        <v>3</v>
      </c>
      <c r="BF50" s="175" t="n"/>
      <c r="BG50" s="1258" t="inlineStr">
        <is>
          <t>СК-5/СК-9</t>
        </is>
      </c>
      <c r="BH50" s="126" t="n"/>
      <c r="BI50" s="175" t="n"/>
      <c r="BJ50" s="819" t="inlineStr">
        <is>
          <t>ЛМДиТЛП</t>
        </is>
      </c>
      <c r="BK50" s="25" t="n"/>
      <c r="BL50" s="25" t="n"/>
      <c r="BM50" s="25" t="n"/>
      <c r="BN50" s="25" t="n"/>
      <c r="BO50" s="25" t="n"/>
      <c r="BP50" s="25" t="n"/>
      <c r="BQ50" s="25" t="n"/>
      <c r="BR50" s="25" t="n"/>
      <c r="BS50" s="25" t="n"/>
      <c r="BT50" s="25" t="n"/>
      <c r="BU50" s="25" t="n"/>
      <c r="BV50" s="25" t="n"/>
      <c r="BW50" s="25" t="n"/>
      <c r="BX50" s="25" t="n"/>
      <c r="BY50" s="25" t="n"/>
      <c r="BZ50" s="25" t="n"/>
      <c r="CA50" s="25" t="n"/>
      <c r="CB50" s="25" t="n"/>
      <c r="CC50" s="25" t="n"/>
      <c r="CD50" s="25" t="n"/>
      <c r="CE50" s="25" t="n"/>
      <c r="CF50" s="1" t="n"/>
      <c r="CG50" s="1" t="n"/>
      <c r="CH50" s="1" t="n"/>
      <c r="CI50" s="1" t="n"/>
      <c r="CJ50" s="1" t="n"/>
    </row>
    <row r="51">
      <c r="A51" s="4887" t="inlineStr">
        <is>
          <t>2.5</t>
        </is>
      </c>
      <c r="B51" s="1770" t="n"/>
      <c r="C51" s="1266" t="inlineStr">
        <is>
          <t>Дополнительные виды обучения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75" t="n"/>
      <c r="AE51" s="1351" t="n"/>
      <c r="AF51" s="175" t="n"/>
      <c r="AG51" s="2503" t="n"/>
      <c r="AH51" s="126" t="n"/>
      <c r="AI51" s="867" t="inlineStr">
        <is>
          <t>/</t>
        </is>
      </c>
      <c r="AJ51" s="2504">
        <f>SUM(AI52:AJ54)</f>
        <v/>
      </c>
      <c r="AK51" s="862" t="inlineStr">
        <is>
          <t>/</t>
        </is>
      </c>
      <c r="AL51" s="1491">
        <f>SUM(AK52:AL54)</f>
        <v/>
      </c>
      <c r="AM51" s="867" t="inlineStr">
        <is>
          <t>/</t>
        </is>
      </c>
      <c r="AN51" s="848">
        <f>SUM(AM52:AN54)</f>
        <v/>
      </c>
      <c r="AO51" s="862" t="inlineStr">
        <is>
          <t>/</t>
        </is>
      </c>
      <c r="AP51" s="854">
        <f>SUM(AO52:AP54)</f>
        <v/>
      </c>
      <c r="AQ51" s="862" t="inlineStr">
        <is>
          <t>/</t>
        </is>
      </c>
      <c r="AR51" s="854">
        <f>SUM(AQ53:AR54)</f>
        <v/>
      </c>
      <c r="AS51" s="861" t="inlineStr">
        <is>
          <t>/</t>
        </is>
      </c>
      <c r="AT51" s="4888">
        <f>SUM(AS52:AT54)</f>
        <v/>
      </c>
      <c r="AU51" s="4889" t="inlineStr">
        <is>
          <t>/</t>
        </is>
      </c>
      <c r="AV51" s="4890">
        <f>SUM(AV52:AV54)</f>
        <v/>
      </c>
      <c r="AW51" s="3162" t="inlineStr">
        <is>
          <t>/</t>
        </is>
      </c>
      <c r="AX51" s="998">
        <f>SUM(AW53:AX54)</f>
        <v/>
      </c>
      <c r="AY51" s="4891" t="inlineStr">
        <is>
          <t>/</t>
        </is>
      </c>
      <c r="AZ51" s="998">
        <f>SUM(AY53:AZ54)</f>
        <v/>
      </c>
      <c r="BA51" s="3162" t="inlineStr">
        <is>
          <t>/</t>
        </is>
      </c>
      <c r="BB51" s="4890">
        <f>SUM(BA52:BB54)</f>
        <v/>
      </c>
      <c r="BC51" s="3162" t="inlineStr">
        <is>
          <t>/</t>
        </is>
      </c>
      <c r="BD51" s="1003">
        <f>SUM(BC52:BD54)</f>
        <v/>
      </c>
      <c r="BE51" s="4891" t="inlineStr">
        <is>
          <t>/</t>
        </is>
      </c>
      <c r="BF51" s="1000" t="n">
        <v>7</v>
      </c>
      <c r="BG51" s="218" t="n"/>
      <c r="BH51" s="126" t="n"/>
      <c r="BI51" s="175" t="n"/>
      <c r="BJ51" s="1070" t="n"/>
      <c r="BK51" s="25" t="n"/>
      <c r="BL51" s="25" t="n"/>
      <c r="BM51" s="25" t="n"/>
      <c r="BN51" s="25" t="n"/>
      <c r="BO51" s="25" t="n"/>
      <c r="BP51" s="25" t="n"/>
      <c r="BQ51" s="25" t="n"/>
      <c r="BR51" s="25" t="n"/>
      <c r="BS51" s="25" t="n"/>
      <c r="BT51" s="25" t="n"/>
      <c r="BU51" s="25" t="n"/>
      <c r="BV51" s="25" t="n"/>
      <c r="BW51" s="25" t="n"/>
      <c r="BX51" s="25" t="n"/>
      <c r="BY51" s="25" t="n"/>
      <c r="BZ51" s="25" t="n"/>
      <c r="CA51" s="25" t="n"/>
      <c r="CB51" s="25" t="n"/>
      <c r="CC51" s="25" t="n"/>
      <c r="CD51" s="25" t="n"/>
      <c r="CE51" s="25" t="n"/>
      <c r="CF51" s="1" t="n"/>
      <c r="CG51" s="1" t="n"/>
      <c r="CH51" s="1" t="n"/>
      <c r="CI51" s="1" t="n"/>
      <c r="CJ51" s="1" t="n"/>
    </row>
    <row r="52">
      <c r="A52" s="4886" t="inlineStr">
        <is>
          <t>2.5.1</t>
        </is>
      </c>
      <c r="B52" s="1770" t="n"/>
      <c r="C52" s="1260" t="inlineStr">
        <is>
          <t>Философия и методология науки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75" t="n"/>
      <c r="AE52" s="859" t="inlineStr">
        <is>
          <t>/</t>
        </is>
      </c>
      <c r="AF52" s="189" t="n">
        <v>2</v>
      </c>
      <c r="AG52" s="2516" t="n"/>
      <c r="AH52" s="1770" t="n"/>
      <c r="AI52" s="867" t="inlineStr">
        <is>
          <t>/</t>
        </is>
      </c>
      <c r="AJ52" s="1308">
        <f>AV52+BB52</f>
        <v/>
      </c>
      <c r="AK52" s="862" t="inlineStr">
        <is>
          <t>/</t>
        </is>
      </c>
      <c r="AL52" s="1316">
        <f>AN52+AT52+AP52+AR52</f>
        <v/>
      </c>
      <c r="AM52" s="867" t="inlineStr">
        <is>
          <t>/</t>
        </is>
      </c>
      <c r="AN52" s="861" t="n">
        <v>40</v>
      </c>
      <c r="AO52" s="862" t="n"/>
      <c r="AP52" s="1308" t="n"/>
      <c r="AQ52" s="862" t="n"/>
      <c r="AR52" s="1308" t="n"/>
      <c r="AS52" s="861" t="inlineStr">
        <is>
          <t>/</t>
        </is>
      </c>
      <c r="AT52" s="1018" t="n">
        <v>32</v>
      </c>
      <c r="AU52" s="4889" t="inlineStr">
        <is>
          <t>/</t>
        </is>
      </c>
      <c r="AV52" s="4891" t="n">
        <v>48</v>
      </c>
      <c r="AW52" s="3162" t="inlineStr">
        <is>
          <t>/</t>
        </is>
      </c>
      <c r="AX52" s="1017" t="n">
        <v>32</v>
      </c>
      <c r="AY52" s="4891" t="n"/>
      <c r="AZ52" s="1017" t="n"/>
      <c r="BA52" s="3162" t="inlineStr">
        <is>
          <t>/</t>
        </is>
      </c>
      <c r="BB52" s="4891" t="n">
        <v>76</v>
      </c>
      <c r="BC52" s="3162" t="inlineStr">
        <is>
          <t>/</t>
        </is>
      </c>
      <c r="BD52" s="1017" t="n">
        <v>40</v>
      </c>
      <c r="BE52" s="4891" t="inlineStr">
        <is>
          <t>/</t>
        </is>
      </c>
      <c r="BF52" s="1018" t="n">
        <v>3</v>
      </c>
      <c r="BG52" s="841" t="inlineStr">
        <is>
          <t>УК-1</t>
        </is>
      </c>
      <c r="BH52" s="126" t="n"/>
      <c r="BI52" s="175" t="n"/>
      <c r="BJ52" s="1070" t="inlineStr">
        <is>
          <t>ФиП</t>
        </is>
      </c>
      <c r="BK52" s="25" t="n"/>
      <c r="BL52" s="25" t="n"/>
      <c r="BM52" s="25" t="n"/>
      <c r="BN52" s="25" t="n"/>
      <c r="BO52" s="25" t="n"/>
      <c r="BP52" s="25" t="n"/>
      <c r="BQ52" s="25" t="n"/>
      <c r="BR52" s="25" t="n"/>
      <c r="BS52" s="25" t="n"/>
      <c r="BT52" s="25" t="n"/>
      <c r="BU52" s="25" t="n"/>
      <c r="BV52" s="25" t="n"/>
      <c r="BW52" s="25" t="n"/>
      <c r="BX52" s="25" t="n"/>
      <c r="BY52" s="25" t="n"/>
      <c r="BZ52" s="25" t="n"/>
      <c r="CA52" s="25" t="n"/>
      <c r="CB52" s="25" t="n"/>
      <c r="CC52" s="25" t="n"/>
      <c r="CD52" s="25" t="n"/>
      <c r="CE52" s="25" t="n"/>
      <c r="CF52" s="1" t="n"/>
      <c r="CG52" s="1" t="n"/>
      <c r="CH52" s="1" t="n"/>
      <c r="CI52" s="1" t="n"/>
      <c r="CJ52" s="1" t="n"/>
    </row>
    <row r="53">
      <c r="A53" s="4886" t="inlineStr">
        <is>
          <t>2.5.2</t>
        </is>
      </c>
      <c r="B53" s="1770" t="n"/>
      <c r="C53" s="1297" t="inlineStr">
        <is>
          <t>Иностранный язык *</t>
        </is>
      </c>
      <c r="D53" s="126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/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75" t="n"/>
      <c r="AE53" s="3263" t="inlineStr">
        <is>
          <t>/</t>
        </is>
      </c>
      <c r="AF53" s="1010" t="n">
        <v>2</v>
      </c>
      <c r="AG53" s="1367" t="n"/>
      <c r="AH53" s="175" t="n"/>
      <c r="AI53" s="867" t="inlineStr">
        <is>
          <t>/</t>
        </is>
      </c>
      <c r="AJ53" s="1308">
        <f>AV53+BB53</f>
        <v/>
      </c>
      <c r="AK53" s="862" t="inlineStr">
        <is>
          <t>/</t>
        </is>
      </c>
      <c r="AL53" s="1316">
        <f>AN53+AT53+AP53+AR53</f>
        <v/>
      </c>
      <c r="AM53" s="867" t="n"/>
      <c r="AN53" s="861" t="n"/>
      <c r="AO53" s="862" t="n"/>
      <c r="AP53" s="1308" t="n"/>
      <c r="AQ53" s="862" t="inlineStr">
        <is>
          <t>/</t>
        </is>
      </c>
      <c r="AR53" s="1308" t="n">
        <v>96</v>
      </c>
      <c r="AS53" s="861" t="n"/>
      <c r="AT53" s="1018" t="n"/>
      <c r="AU53" s="4889" t="inlineStr">
        <is>
          <t>/</t>
        </is>
      </c>
      <c r="AV53" s="4891" t="n">
        <v>70</v>
      </c>
      <c r="AW53" s="3162" t="inlineStr">
        <is>
          <t>/</t>
        </is>
      </c>
      <c r="AX53" s="1017" t="n">
        <v>48</v>
      </c>
      <c r="AY53" s="4891" t="n"/>
      <c r="AZ53" s="1017" t="n"/>
      <c r="BA53" s="3162" t="inlineStr">
        <is>
          <t>/</t>
        </is>
      </c>
      <c r="BB53" s="4891" t="n">
        <v>72</v>
      </c>
      <c r="BC53" s="3162" t="inlineStr">
        <is>
          <t>/</t>
        </is>
      </c>
      <c r="BD53" s="1017" t="n">
        <v>48</v>
      </c>
      <c r="BE53" s="4891" t="inlineStr">
        <is>
          <t>/</t>
        </is>
      </c>
      <c r="BF53" s="1018" t="n">
        <v>4</v>
      </c>
      <c r="BG53" s="841" t="inlineStr">
        <is>
          <t>УК-3</t>
        </is>
      </c>
      <c r="BH53" s="126" t="n"/>
      <c r="BI53" s="175" t="n"/>
      <c r="BJ53" s="1070" t="inlineStr">
        <is>
          <t>МКиТП</t>
        </is>
      </c>
      <c r="BK53" s="25" t="n"/>
      <c r="BL53" s="25" t="n"/>
      <c r="BM53" s="25" t="n"/>
      <c r="BN53" s="25" t="n"/>
      <c r="BO53" s="25" t="n"/>
      <c r="BP53" s="25" t="n"/>
      <c r="BQ53" s="25" t="n"/>
      <c r="BR53" s="25" t="n"/>
      <c r="BS53" s="25" t="n"/>
      <c r="BT53" s="25" t="n"/>
      <c r="BU53" s="25" t="n"/>
      <c r="BV53" s="25" t="n"/>
      <c r="BW53" s="25" t="n"/>
      <c r="BX53" s="25" t="n"/>
      <c r="BY53" s="25" t="n"/>
      <c r="BZ53" s="25" t="n"/>
      <c r="CA53" s="25" t="n"/>
      <c r="CB53" s="25" t="n"/>
      <c r="CC53" s="25" t="n"/>
      <c r="CD53" s="25" t="n"/>
      <c r="CE53" s="25" t="n"/>
      <c r="CF53" s="1" t="n"/>
      <c r="CG53" s="1" t="n"/>
      <c r="CH53" s="1" t="n"/>
      <c r="CI53" s="1" t="n"/>
      <c r="CJ53" s="1" t="n"/>
    </row>
    <row r="54">
      <c r="A54" s="4886" t="inlineStr">
        <is>
          <t>2.5.3</t>
        </is>
      </c>
      <c r="B54" s="1770" t="n"/>
      <c r="C54" s="1810" t="inlineStr">
        <is>
          <t>Основы информационных технологий *</t>
        </is>
      </c>
      <c r="D54" s="202" t="n"/>
      <c r="E54" s="202" t="n"/>
      <c r="F54" s="202" t="n"/>
      <c r="G54" s="202" t="n"/>
      <c r="H54" s="202" t="n"/>
      <c r="I54" s="202" t="n"/>
      <c r="J54" s="202" t="n"/>
      <c r="K54" s="202" t="n"/>
      <c r="L54" s="202" t="n"/>
      <c r="M54" s="202" t="n"/>
      <c r="N54" s="202" t="n"/>
      <c r="O54" s="202" t="n"/>
      <c r="P54" s="202" t="n"/>
      <c r="Q54" s="202" t="n"/>
      <c r="R54" s="202" t="n"/>
      <c r="S54" s="202" t="n"/>
      <c r="T54" s="202" t="n"/>
      <c r="U54" s="202" t="n"/>
      <c r="V54" s="202" t="n"/>
      <c r="W54" s="202" t="n"/>
      <c r="X54" s="202" t="n"/>
      <c r="Y54" s="202" t="n"/>
      <c r="Z54" s="202" t="n"/>
      <c r="AA54" s="202" t="n"/>
      <c r="AB54" s="202" t="n"/>
      <c r="AC54" s="202" t="n"/>
      <c r="AD54" s="203" t="n"/>
      <c r="AE54" s="649" t="n"/>
      <c r="AF54" s="1138" t="n"/>
      <c r="AG54" s="2874" t="inlineStr">
        <is>
          <t>/</t>
        </is>
      </c>
      <c r="AH54" s="873" t="inlineStr">
        <is>
          <t>1д</t>
        </is>
      </c>
      <c r="AI54" s="879" t="inlineStr">
        <is>
          <t>/</t>
        </is>
      </c>
      <c r="AJ54" s="875">
        <f>AV54+BB54</f>
        <v/>
      </c>
      <c r="AK54" s="874" t="inlineStr">
        <is>
          <t>/</t>
        </is>
      </c>
      <c r="AL54" s="1323">
        <f>AN54+AT54+AP54+AR54</f>
        <v/>
      </c>
      <c r="AM54" s="879" t="inlineStr">
        <is>
          <t>/</t>
        </is>
      </c>
      <c r="AN54" s="873" t="n">
        <v>26</v>
      </c>
      <c r="AO54" s="874" t="inlineStr">
        <is>
          <t>/</t>
        </is>
      </c>
      <c r="AP54" s="875" t="n">
        <v>24</v>
      </c>
      <c r="AQ54" s="874" t="n"/>
      <c r="AR54" s="875" t="n"/>
      <c r="AS54" s="873" t="n"/>
      <c r="AT54" s="3167" t="n"/>
      <c r="AU54" s="4892" t="inlineStr">
        <is>
          <t>/</t>
        </is>
      </c>
      <c r="AV54" s="4892">
        <f>AZ54*36</f>
        <v/>
      </c>
      <c r="AW54" s="3166" t="inlineStr">
        <is>
          <t>/</t>
        </is>
      </c>
      <c r="AX54" s="3165">
        <f>AL54</f>
        <v/>
      </c>
      <c r="AY54" s="4892" t="inlineStr">
        <is>
          <t>/</t>
        </is>
      </c>
      <c r="AZ54" s="3165" t="n">
        <v>2</v>
      </c>
      <c r="BA54" s="3166" t="n"/>
      <c r="BB54" s="4892" t="n"/>
      <c r="BC54" s="3166" t="n"/>
      <c r="BD54" s="3165" t="n"/>
      <c r="BE54" s="4892" t="n"/>
      <c r="BF54" s="3167" t="n"/>
      <c r="BG54" s="4893" t="inlineStr">
        <is>
          <t>УК-2</t>
        </is>
      </c>
      <c r="BH54" s="202" t="n"/>
      <c r="BI54" s="203" t="n"/>
      <c r="BJ54" s="1070" t="inlineStr">
        <is>
          <t>ИСиТ</t>
        </is>
      </c>
      <c r="BK54" s="25" t="n"/>
      <c r="BL54" s="25" t="n"/>
      <c r="BM54" s="25" t="n"/>
      <c r="BN54" s="25" t="n"/>
      <c r="BO54" s="25" t="n"/>
      <c r="BP54" s="25" t="n"/>
      <c r="BQ54" s="25" t="n"/>
      <c r="BR54" s="25" t="n"/>
      <c r="BS54" s="25" t="n"/>
      <c r="BT54" s="25" t="n"/>
      <c r="BU54" s="25" t="n"/>
      <c r="BV54" s="25" t="n"/>
      <c r="BW54" s="25" t="n"/>
      <c r="BX54" s="25" t="n"/>
      <c r="BY54" s="25" t="n"/>
      <c r="BZ54" s="25" t="n"/>
      <c r="CA54" s="25" t="n"/>
      <c r="CB54" s="25" t="n"/>
      <c r="CC54" s="25" t="n"/>
      <c r="CD54" s="25" t="n"/>
      <c r="CE54" s="25" t="n"/>
      <c r="CF54" s="1" t="n"/>
      <c r="CG54" s="1" t="n"/>
      <c r="CH54" s="1" t="n"/>
      <c r="CI54" s="1" t="n"/>
      <c r="CJ54" s="1" t="n"/>
    </row>
    <row r="55">
      <c r="A55" s="1812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762" t="n"/>
      <c r="AG55" s="1813" t="n"/>
      <c r="AH55" s="4894" t="n"/>
      <c r="AI55" s="167">
        <f>AI38+AI30</f>
        <v/>
      </c>
      <c r="AJ55" s="124" t="n"/>
      <c r="AK55" s="232">
        <f>AK38+AK30</f>
        <v/>
      </c>
      <c r="AL55" s="124" t="n"/>
      <c r="AM55" s="232">
        <f>AM38+AM30</f>
        <v/>
      </c>
      <c r="AN55" s="124" t="n"/>
      <c r="AO55" s="232">
        <f>AO38+AO30</f>
        <v/>
      </c>
      <c r="AP55" s="124" t="n"/>
      <c r="AQ55" s="232">
        <f>AQ38+AQ30</f>
        <v/>
      </c>
      <c r="AR55" s="124" t="n"/>
      <c r="AS55" s="232">
        <f>AS38+AS30</f>
        <v/>
      </c>
      <c r="AT55" s="124" t="n"/>
      <c r="AU55" s="167">
        <f>AU38+AU30</f>
        <v/>
      </c>
      <c r="AV55" s="124" t="n"/>
      <c r="AW55" s="232">
        <f>AW38+AW30</f>
        <v/>
      </c>
      <c r="AX55" s="124" t="n"/>
      <c r="AY55" s="232">
        <f>AY38+AY30</f>
        <v/>
      </c>
      <c r="AZ55" s="124" t="n"/>
      <c r="BA55" s="232">
        <f>BA38+BA30</f>
        <v/>
      </c>
      <c r="BB55" s="124" t="n"/>
      <c r="BC55" s="232">
        <f>BC38+BC30</f>
        <v/>
      </c>
      <c r="BD55" s="124" t="n"/>
      <c r="BE55" s="232">
        <f>BE38+BE30</f>
        <v/>
      </c>
      <c r="BF55" s="124" t="n"/>
      <c r="BG55" s="2525" t="n"/>
      <c r="BH55" s="101" t="n"/>
      <c r="BI55" s="104" t="n"/>
      <c r="BJ55" s="90" t="n"/>
      <c r="BK55" s="90" t="n"/>
      <c r="BL55" s="90" t="n"/>
      <c r="BM55" s="1822" t="n"/>
      <c r="BN55" s="1822" t="n"/>
      <c r="BO55" s="1822" t="n"/>
      <c r="BP55" s="1822" t="n"/>
      <c r="BQ55" s="1822" t="n"/>
      <c r="BR55" s="1822" t="n"/>
      <c r="BS55" s="1822" t="n"/>
      <c r="BT55" s="1822" t="n"/>
      <c r="BU55" s="1822" t="n"/>
      <c r="BV55" s="1822" t="n"/>
      <c r="BW55" s="1822" t="n"/>
      <c r="BX55" s="1822" t="n"/>
      <c r="BY55" s="1822" t="n"/>
      <c r="BZ55" s="1822" t="n"/>
      <c r="CA55" s="1822" t="n"/>
      <c r="CB55" s="1822" t="n"/>
      <c r="CC55" s="1822" t="n"/>
      <c r="CD55" s="1822" t="n"/>
      <c r="CE55" s="1822" t="n"/>
      <c r="CF55" s="1822" t="n"/>
      <c r="CG55" s="1" t="n"/>
      <c r="CH55" s="1" t="n"/>
      <c r="CI55" s="1" t="n"/>
      <c r="CJ55" s="1" t="n"/>
    </row>
    <row r="56">
      <c r="A56" s="1815" t="inlineStr">
        <is>
          <t>Количество часов учебных занятий в неделю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770" t="n"/>
      <c r="AG56" s="887" t="n"/>
      <c r="AH56" s="1425" t="n"/>
      <c r="AI56" s="1816" t="n"/>
      <c r="AJ56" s="128" t="n"/>
      <c r="AK56" s="1817" t="n"/>
      <c r="AL56" s="128" t="n"/>
      <c r="AM56" s="1817" t="n"/>
      <c r="AN56" s="128" t="n"/>
      <c r="AO56" s="1817" t="n"/>
      <c r="AP56" s="128" t="n"/>
      <c r="AQ56" s="1817" t="n"/>
      <c r="AR56" s="128" t="n"/>
      <c r="AS56" s="1817" t="n"/>
      <c r="AT56" s="128" t="n"/>
      <c r="AU56" s="1818">
        <f>AW55/AU28</f>
        <v/>
      </c>
      <c r="AV56" s="126" t="n"/>
      <c r="AW56" s="126" t="n"/>
      <c r="AX56" s="126" t="n"/>
      <c r="AY56" s="126" t="n"/>
      <c r="AZ56" s="128" t="n"/>
      <c r="BA56" s="1819">
        <f>BC55/BA28</f>
        <v/>
      </c>
      <c r="BB56" s="126" t="n"/>
      <c r="BC56" s="126" t="n"/>
      <c r="BD56" s="126" t="n"/>
      <c r="BE56" s="126" t="n"/>
      <c r="BF56" s="175" t="n"/>
      <c r="BG56" s="112" t="n"/>
      <c r="BH56" s="1" t="n"/>
      <c r="BI56" s="114" t="n"/>
      <c r="BJ56" s="90" t="n"/>
      <c r="BK56" s="1" t="n"/>
      <c r="BL56" s="1" t="n"/>
      <c r="BM56" s="1822" t="n"/>
      <c r="BN56" s="1822" t="n"/>
      <c r="BO56" s="1822" t="n"/>
      <c r="BP56" s="1822" t="n"/>
      <c r="BQ56" s="1822" t="n"/>
      <c r="BR56" s="1822" t="n"/>
      <c r="BS56" s="1822" t="n"/>
      <c r="BT56" s="1822" t="n"/>
      <c r="BU56" s="1822" t="n"/>
      <c r="BV56" s="1822" t="n"/>
      <c r="BW56" s="1822" t="n"/>
      <c r="BX56" s="1822" t="n"/>
      <c r="BY56" s="1822" t="n"/>
      <c r="BZ56" s="1822" t="n"/>
      <c r="CA56" s="1822" t="n"/>
      <c r="CB56" s="1822" t="n"/>
      <c r="CC56" s="1822" t="n"/>
      <c r="CD56" s="1822" t="n"/>
      <c r="CE56" s="1822" t="n"/>
      <c r="CF56" s="1822" t="n"/>
      <c r="CG56" s="1" t="n"/>
      <c r="CH56" s="1" t="n"/>
      <c r="CI56" s="1" t="n"/>
      <c r="CJ56" s="1" t="n"/>
    </row>
    <row r="57">
      <c r="A57" s="1823" t="inlineStr">
        <is>
          <t>Количество курсовых проектов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770" t="n"/>
      <c r="AG57" s="989" t="n"/>
      <c r="AH57" s="1386" t="n"/>
      <c r="AI57" s="1824" t="n"/>
      <c r="AJ57" s="128" t="n"/>
      <c r="AK57" s="235" t="n"/>
      <c r="AL57" s="128" t="n"/>
      <c r="AM57" s="235" t="n"/>
      <c r="AN57" s="128" t="n"/>
      <c r="AO57" s="235" t="n"/>
      <c r="AP57" s="128" t="n"/>
      <c r="AQ57" s="235" t="n"/>
      <c r="AR57" s="128" t="n"/>
      <c r="AS57" s="235" t="n"/>
      <c r="AT57" s="128" t="n"/>
      <c r="AU57" s="1825" t="n"/>
      <c r="AV57" s="1800" t="n"/>
      <c r="AW57" s="126" t="n"/>
      <c r="AX57" s="126" t="n"/>
      <c r="AY57" s="126" t="n"/>
      <c r="AZ57" s="1770" t="n"/>
      <c r="BA57" s="1826" t="n"/>
      <c r="BB57" s="126" t="n"/>
      <c r="BC57" s="126" t="n"/>
      <c r="BD57" s="126" t="n"/>
      <c r="BE57" s="126" t="n"/>
      <c r="BF57" s="175" t="n"/>
      <c r="BG57" s="112" t="n"/>
      <c r="BH57" s="1" t="n"/>
      <c r="BI57" s="114" t="n"/>
      <c r="BJ57" s="90" t="n"/>
      <c r="BK57" s="90" t="n"/>
      <c r="BL57" s="90" t="n"/>
      <c r="BM57" s="1822" t="n"/>
      <c r="BN57" s="1822" t="n"/>
      <c r="BO57" s="1822" t="n"/>
      <c r="BP57" s="1822" t="n"/>
      <c r="BQ57" s="1822" t="n"/>
      <c r="BR57" s="1822" t="n"/>
      <c r="BS57" s="1822" t="n"/>
      <c r="BT57" s="1822" t="n"/>
      <c r="BU57" s="1822" t="n"/>
      <c r="BV57" s="1822" t="n"/>
      <c r="BW57" s="1822" t="n"/>
      <c r="BX57" s="1822" t="n"/>
      <c r="BY57" s="1822" t="n"/>
      <c r="BZ57" s="1822" t="n"/>
      <c r="CA57" s="1822" t="n"/>
      <c r="CB57" s="1822" t="n"/>
      <c r="CC57" s="1822" t="n"/>
      <c r="CD57" s="1822" t="n"/>
      <c r="CE57" s="1822" t="n"/>
      <c r="CF57" s="1822" t="n"/>
      <c r="CG57" s="1" t="n"/>
      <c r="CH57" s="1" t="n"/>
      <c r="CI57" s="1" t="n"/>
      <c r="CJ57" s="1" t="n"/>
    </row>
    <row r="58">
      <c r="A58" s="1823" t="inlineStr">
        <is>
          <t>Количество курсовых работ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770" t="n"/>
      <c r="AG58" s="989" t="n"/>
      <c r="AH58" s="1386" t="n"/>
      <c r="AI58" s="1824" t="n"/>
      <c r="AJ58" s="128" t="n"/>
      <c r="AK58" s="235" t="n"/>
      <c r="AL58" s="128" t="n"/>
      <c r="AM58" s="235" t="n"/>
      <c r="AN58" s="128" t="n"/>
      <c r="AO58" s="235" t="n"/>
      <c r="AP58" s="128" t="n"/>
      <c r="AQ58" s="235" t="n"/>
      <c r="AR58" s="128" t="n"/>
      <c r="AS58" s="235" t="n"/>
      <c r="AT58" s="128" t="n"/>
      <c r="AU58" s="1825" t="n"/>
      <c r="AV58" s="1800" t="n"/>
      <c r="AW58" s="126" t="n"/>
      <c r="AX58" s="126" t="n"/>
      <c r="AY58" s="126" t="n"/>
      <c r="AZ58" s="1770" t="n"/>
      <c r="BA58" s="1826" t="n"/>
      <c r="BB58" s="126" t="n"/>
      <c r="BC58" s="126" t="n"/>
      <c r="BD58" s="126" t="n"/>
      <c r="BE58" s="126" t="n"/>
      <c r="BF58" s="175" t="n"/>
      <c r="BG58" s="112" t="n"/>
      <c r="BH58" s="1" t="n"/>
      <c r="BI58" s="114" t="n"/>
      <c r="BJ58" s="90" t="n"/>
      <c r="BK58" s="90" t="n"/>
      <c r="BL58" s="90" t="n"/>
      <c r="BM58" s="1822" t="n"/>
      <c r="BN58" s="1822" t="n"/>
      <c r="BO58" s="1822" t="n"/>
      <c r="BP58" s="1822" t="n"/>
      <c r="BQ58" s="1822" t="n"/>
      <c r="BR58" s="1822" t="n"/>
      <c r="BS58" s="1822" t="n"/>
      <c r="BT58" s="1822" t="n"/>
      <c r="BU58" s="1822" t="n"/>
      <c r="BV58" s="1822" t="n"/>
      <c r="BW58" s="1822" t="n"/>
      <c r="BX58" s="1822" t="n"/>
      <c r="BY58" s="1822" t="n"/>
      <c r="BZ58" s="1822" t="n"/>
      <c r="CA58" s="1822" t="n"/>
      <c r="CB58" s="1822" t="n"/>
      <c r="CC58" s="1822" t="n"/>
      <c r="CD58" s="1822" t="n"/>
      <c r="CE58" s="1822" t="n"/>
      <c r="CF58" s="1822" t="n"/>
      <c r="CG58" s="1" t="n"/>
      <c r="CH58" s="1" t="n"/>
      <c r="CI58" s="1" t="n"/>
      <c r="CJ58" s="1" t="n"/>
    </row>
    <row r="59">
      <c r="A59" s="1823" t="inlineStr">
        <is>
          <t>Количество экзаменов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770" t="n"/>
      <c r="AG59" s="989" t="n"/>
      <c r="AH59" s="1386" t="n"/>
      <c r="AI59" s="1824" t="n">
        <v>7</v>
      </c>
      <c r="AJ59" s="128" t="n"/>
      <c r="AK59" s="235" t="n"/>
      <c r="AL59" s="128" t="n"/>
      <c r="AM59" s="235" t="n"/>
      <c r="AN59" s="128" t="n"/>
      <c r="AO59" s="235" t="n"/>
      <c r="AP59" s="128" t="n"/>
      <c r="AQ59" s="235" t="n"/>
      <c r="AR59" s="128" t="n"/>
      <c r="AS59" s="235" t="n"/>
      <c r="AT59" s="128" t="n"/>
      <c r="AU59" s="1825" t="n"/>
      <c r="AV59" s="1800" t="n">
        <v>4</v>
      </c>
      <c r="AW59" s="126" t="n"/>
      <c r="AX59" s="126" t="n"/>
      <c r="AY59" s="126" t="n"/>
      <c r="AZ59" s="1770" t="n"/>
      <c r="BA59" s="1826" t="n">
        <v>3</v>
      </c>
      <c r="BB59" s="126" t="n"/>
      <c r="BC59" s="126" t="n"/>
      <c r="BD59" s="126" t="n"/>
      <c r="BE59" s="126" t="n"/>
      <c r="BF59" s="175" t="n"/>
      <c r="BG59" s="112" t="n"/>
      <c r="BH59" s="1" t="n"/>
      <c r="BI59" s="114" t="n"/>
      <c r="BJ59" s="90" t="n"/>
      <c r="BK59" s="90" t="n"/>
      <c r="BL59" s="90" t="n"/>
      <c r="BM59" s="90" t="n"/>
      <c r="BN59" s="90" t="n"/>
      <c r="BO59" s="90" t="n"/>
      <c r="BP59" s="90" t="n"/>
      <c r="BQ59" s="90" t="n"/>
      <c r="BR59" s="90" t="n"/>
      <c r="BS59" s="90" t="n"/>
      <c r="BT59" s="90" t="n"/>
      <c r="BU59" s="90" t="n"/>
      <c r="BV59" s="90" t="n"/>
      <c r="BW59" s="90" t="n"/>
      <c r="BX59" s="90" t="n"/>
      <c r="BY59" s="90" t="n"/>
      <c r="BZ59" s="90" t="n"/>
      <c r="CA59" s="90" t="n"/>
      <c r="CB59" s="90" t="n"/>
      <c r="CC59" s="90" t="n"/>
      <c r="CD59" s="90" t="n"/>
      <c r="CE59" s="90" t="n"/>
      <c r="CF59" s="90" t="n"/>
      <c r="CG59" s="1" t="n"/>
      <c r="CH59" s="1" t="n"/>
      <c r="CI59" s="1" t="n"/>
      <c r="CJ59" s="1" t="n"/>
    </row>
    <row r="60">
      <c r="A60" s="1827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202" t="n"/>
      <c r="AC60" s="202" t="n"/>
      <c r="AD60" s="202" t="n"/>
      <c r="AE60" s="202" t="n"/>
      <c r="AF60" s="1809" t="n"/>
      <c r="AG60" s="1828" t="n"/>
      <c r="AH60" s="4895" t="n"/>
      <c r="AI60" s="2528" t="n">
        <v>8</v>
      </c>
      <c r="AJ60" s="2475" t="n"/>
      <c r="AK60" s="2722" t="n"/>
      <c r="AL60" s="2475" t="n"/>
      <c r="AM60" s="2722" t="n"/>
      <c r="AN60" s="2475" t="n"/>
      <c r="AO60" s="2722" t="n"/>
      <c r="AP60" s="2475" t="n"/>
      <c r="AQ60" s="2722" t="n"/>
      <c r="AR60" s="2475" t="n"/>
      <c r="AS60" s="2722" t="n"/>
      <c r="AT60" s="2475" t="n"/>
      <c r="AU60" s="4896" t="n"/>
      <c r="AV60" s="4897" t="n">
        <v>5</v>
      </c>
      <c r="AW60" s="202" t="n"/>
      <c r="AX60" s="202" t="n"/>
      <c r="AY60" s="202" t="n"/>
      <c r="AZ60" s="1809" t="n"/>
      <c r="BA60" s="1830" t="n">
        <v>3</v>
      </c>
      <c r="BB60" s="202" t="n"/>
      <c r="BC60" s="202" t="n"/>
      <c r="BD60" s="202" t="n"/>
      <c r="BE60" s="202" t="n"/>
      <c r="BF60" s="203" t="n"/>
      <c r="BG60" s="606" t="n"/>
      <c r="BH60" s="544" t="n"/>
      <c r="BI60" s="607" t="n"/>
      <c r="BJ60" s="90" t="n"/>
      <c r="BK60" s="90" t="n"/>
      <c r="BL60" s="90" t="n"/>
      <c r="BM60" s="90" t="n"/>
      <c r="BN60" s="90" t="n"/>
      <c r="BO60" s="90" t="n"/>
      <c r="BP60" s="90" t="n"/>
      <c r="BQ60" s="90" t="n"/>
      <c r="BR60" s="90" t="n"/>
      <c r="BS60" s="90" t="n"/>
      <c r="BT60" s="90" t="n"/>
      <c r="BU60" s="90" t="n"/>
      <c r="BV60" s="90" t="n"/>
      <c r="BW60" s="90" t="n"/>
      <c r="BX60" s="90" t="n"/>
      <c r="BY60" s="90" t="n"/>
      <c r="BZ60" s="90" t="n"/>
      <c r="CA60" s="90" t="n"/>
      <c r="CB60" s="90" t="n"/>
      <c r="CC60" s="90" t="n"/>
      <c r="CD60" s="90" t="n"/>
      <c r="CE60" s="90" t="n"/>
      <c r="CF60" s="90" t="n"/>
      <c r="CG60" s="1" t="n"/>
      <c r="CH60" s="1" t="n"/>
      <c r="CI60" s="1" t="n"/>
      <c r="CJ60" s="1" t="n"/>
    </row>
    <row r="61">
      <c r="A61" s="242" t="n"/>
      <c r="B61" s="242" t="n"/>
      <c r="C61" s="242" t="n"/>
      <c r="D61" s="242" t="n"/>
      <c r="E61" s="242" t="n"/>
      <c r="F61" s="242" t="n"/>
      <c r="G61" s="242" t="n"/>
      <c r="H61" s="242" t="n"/>
      <c r="I61" s="242" t="n"/>
      <c r="J61" s="242" t="n"/>
      <c r="K61" s="242" t="n"/>
      <c r="L61" s="242" t="n"/>
      <c r="M61" s="242" t="n"/>
      <c r="N61" s="242" t="n"/>
      <c r="O61" s="242" t="n"/>
      <c r="P61" s="242" t="n"/>
      <c r="Q61" s="242" t="n"/>
      <c r="R61" s="242" t="n"/>
      <c r="S61" s="242" t="n"/>
      <c r="T61" s="242" t="n"/>
      <c r="U61" s="242" t="n"/>
      <c r="V61" s="242" t="n"/>
      <c r="W61" s="242" t="n"/>
      <c r="X61" s="242" t="n"/>
      <c r="Y61" s="242" t="n"/>
      <c r="Z61" s="242" t="n"/>
      <c r="AA61" s="242" t="n"/>
      <c r="AB61" s="242" t="n"/>
      <c r="AC61" s="242" t="n"/>
      <c r="AD61" s="242" t="n"/>
      <c r="AE61" s="242" t="n"/>
      <c r="AF61" s="242" t="n"/>
      <c r="AG61" s="242" t="n"/>
      <c r="AH61" s="242" t="n"/>
      <c r="AI61" s="242" t="n"/>
      <c r="AJ61" s="242" t="n"/>
      <c r="AK61" s="242" t="n"/>
      <c r="AL61" s="242" t="n"/>
      <c r="AM61" s="242" t="n"/>
      <c r="AN61" s="242" t="n"/>
      <c r="AO61" s="242" t="n"/>
      <c r="AP61" s="242" t="n"/>
      <c r="AQ61" s="242" t="n"/>
      <c r="AR61" s="242" t="n"/>
      <c r="AS61" s="242" t="n"/>
      <c r="AT61" s="242" t="n"/>
      <c r="AU61" s="242" t="n"/>
      <c r="AV61" s="242" t="n"/>
      <c r="AW61" s="242" t="n"/>
      <c r="AX61" s="242" t="n"/>
      <c r="AY61" s="242" t="n"/>
      <c r="AZ61" s="242" t="n"/>
      <c r="BA61" s="242" t="n"/>
      <c r="BB61" s="242" t="n"/>
      <c r="BC61" s="242" t="n"/>
      <c r="BD61" s="242" t="n"/>
      <c r="BE61" s="242" t="n"/>
      <c r="BF61" s="242" t="n"/>
      <c r="BG61" s="242" t="n"/>
      <c r="BH61" s="242" t="n"/>
      <c r="BI61" s="242" t="n"/>
      <c r="BJ61" s="242" t="n"/>
      <c r="BK61" s="242" t="n"/>
      <c r="BL61" s="242" t="n"/>
      <c r="BM61" s="242" t="n"/>
      <c r="BN61" s="243" t="n"/>
      <c r="BO61" s="243" t="n"/>
      <c r="BP61" s="243" t="n"/>
      <c r="BQ61" s="25" t="n"/>
      <c r="BR61" s="25" t="n"/>
      <c r="BS61" s="25" t="n"/>
      <c r="BT61" s="25" t="n"/>
      <c r="BU61" s="25" t="n"/>
      <c r="BV61" s="25" t="n"/>
      <c r="BW61" s="25" t="n"/>
      <c r="BX61" s="25" t="n"/>
      <c r="BY61" s="25" t="n"/>
      <c r="BZ61" s="25" t="n"/>
      <c r="CA61" s="25" t="n"/>
      <c r="CB61" s="25" t="n"/>
      <c r="CC61" s="25" t="n"/>
      <c r="CD61" s="25" t="n"/>
      <c r="CE61" s="25" t="n"/>
      <c r="CF61" s="25" t="n"/>
      <c r="CG61" s="25" t="n"/>
      <c r="CH61" s="25" t="n"/>
      <c r="CI61" s="25" t="n"/>
      <c r="CJ61" s="25" t="n"/>
    </row>
    <row r="62">
      <c r="A62" s="1834" t="inlineStr">
        <is>
          <t>IV. Производственная практика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8" t="n"/>
      <c r="N62" s="108" t="n"/>
      <c r="O62" s="108" t="n"/>
      <c r="P62" s="108" t="n"/>
      <c r="Q62" s="108" t="n"/>
      <c r="R62" s="108" t="n"/>
      <c r="S62" s="108" t="n"/>
      <c r="T62" s="108" t="n"/>
      <c r="U62" s="108" t="n"/>
      <c r="V62" s="108" t="n"/>
      <c r="W62" s="108" t="n"/>
      <c r="X62" s="108" t="n"/>
      <c r="Y62" s="108" t="n"/>
      <c r="Z62" s="108" t="n"/>
      <c r="AA62" s="108" t="n"/>
      <c r="AB62" s="108" t="n"/>
      <c r="AC62" s="108" t="n"/>
      <c r="AD62" s="148" t="n"/>
      <c r="AE62" s="1834" t="inlineStr">
        <is>
          <t>V. Магистерская диссертация</t>
        </is>
      </c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08" t="n"/>
      <c r="AV62" s="108" t="n"/>
      <c r="AW62" s="148" t="n"/>
      <c r="AX62" s="1834" t="inlineStr">
        <is>
          <t xml:space="preserve">VI.Итоговая аттестация </t>
        </is>
      </c>
      <c r="AY62" s="108" t="n"/>
      <c r="AZ62" s="108" t="n"/>
      <c r="BA62" s="108" t="n"/>
      <c r="BB62" s="108" t="n"/>
      <c r="BC62" s="108" t="n"/>
      <c r="BD62" s="108" t="n"/>
      <c r="BE62" s="108" t="n"/>
      <c r="BF62" s="108" t="n"/>
      <c r="BG62" s="108" t="n"/>
      <c r="BH62" s="108" t="n"/>
      <c r="BI62" s="148" t="n"/>
      <c r="BJ62" s="4898" t="n"/>
      <c r="BK62" s="4899" t="n"/>
      <c r="BL62" s="1822" t="n"/>
      <c r="BM62" s="1" t="n"/>
      <c r="BN62" s="1" t="n"/>
      <c r="BO62" s="90" t="n"/>
      <c r="BP62" s="90" t="n"/>
      <c r="BQ62" s="90" t="n"/>
      <c r="BR62" s="90" t="n"/>
      <c r="BS62" s="90" t="n"/>
      <c r="BT62" s="90" t="n"/>
      <c r="BU62" s="90" t="n"/>
      <c r="BV62" s="90" t="n"/>
      <c r="BW62" s="90" t="n"/>
      <c r="BX62" s="90" t="n"/>
      <c r="BY62" s="90" t="n"/>
      <c r="BZ62" s="90" t="n"/>
      <c r="CA62" s="90" t="n"/>
      <c r="CB62" s="90" t="n"/>
      <c r="CC62" s="90" t="n"/>
      <c r="CD62" s="90" t="n"/>
      <c r="CE62" s="90" t="n"/>
      <c r="CF62" s="90" t="n"/>
      <c r="CG62" s="90" t="n"/>
      <c r="CH62" s="90" t="n"/>
      <c r="CI62" s="1" t="n"/>
      <c r="CJ62" s="1" t="n"/>
    </row>
    <row r="63">
      <c r="A63" s="1836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1837" t="inlineStr">
        <is>
          <t>Семестр</t>
        </is>
      </c>
      <c r="O63" s="108" t="n"/>
      <c r="P63" s="108" t="n"/>
      <c r="Q63" s="108" t="n"/>
      <c r="R63" s="109" t="n"/>
      <c r="S63" s="1838" t="inlineStr">
        <is>
          <t>Недель</t>
        </is>
      </c>
      <c r="T63" s="108" t="n"/>
      <c r="U63" s="108" t="n"/>
      <c r="V63" s="109" t="n"/>
      <c r="W63" s="1839" t="inlineStr">
        <is>
          <t>Зачетных единиц</t>
        </is>
      </c>
      <c r="X63" s="108" t="n"/>
      <c r="Y63" s="108" t="n"/>
      <c r="Z63" s="108" t="n"/>
      <c r="AA63" s="108" t="n"/>
      <c r="AB63" s="108" t="n"/>
      <c r="AC63" s="108" t="n"/>
      <c r="AD63" s="148" t="n"/>
      <c r="AE63" s="1840" t="inlineStr">
        <is>
          <t>Семестр</t>
        </is>
      </c>
      <c r="AF63" s="108" t="n"/>
      <c r="AG63" s="108" t="n"/>
      <c r="AH63" s="108" t="n"/>
      <c r="AI63" s="108" t="n"/>
      <c r="AJ63" s="108" t="n"/>
      <c r="AK63" s="108" t="n"/>
      <c r="AL63" s="109" t="n"/>
      <c r="AM63" s="1838" t="inlineStr">
        <is>
          <t>Недель</t>
        </is>
      </c>
      <c r="AN63" s="108" t="n"/>
      <c r="AO63" s="108" t="n"/>
      <c r="AP63" s="108" t="n"/>
      <c r="AQ63" s="109" t="n"/>
      <c r="AR63" s="1839" t="inlineStr">
        <is>
          <t>Зачетных единиц</t>
        </is>
      </c>
      <c r="AS63" s="108" t="n"/>
      <c r="AT63" s="108" t="n"/>
      <c r="AU63" s="108" t="n"/>
      <c r="AV63" s="108" t="n"/>
      <c r="AW63" s="148" t="n"/>
      <c r="AX63" s="1841" t="inlineStr">
        <is>
          <t>Защита магистерской диссертации</t>
        </is>
      </c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4" t="n"/>
      <c r="BJ63" s="1822" t="n"/>
      <c r="BK63" s="1" t="n"/>
      <c r="BL63" s="1" t="n"/>
      <c r="BM63" s="90" t="n"/>
      <c r="BN63" s="90" t="n"/>
      <c r="BO63" s="90" t="n"/>
      <c r="BP63" s="90" t="n"/>
      <c r="BQ63" s="90" t="n"/>
      <c r="BR63" s="90" t="n"/>
      <c r="BS63" s="90" t="n"/>
      <c r="BT63" s="90" t="n"/>
      <c r="BU63" s="90" t="n"/>
      <c r="BV63" s="90" t="n"/>
      <c r="BW63" s="90" t="n"/>
      <c r="BX63" s="90" t="n"/>
      <c r="BY63" s="90" t="n"/>
      <c r="BZ63" s="90" t="n"/>
      <c r="CA63" s="90" t="n"/>
      <c r="CB63" s="90" t="n"/>
      <c r="CC63" s="90" t="n"/>
      <c r="CD63" s="90" t="n"/>
      <c r="CE63" s="90" t="n"/>
      <c r="CF63" s="90" t="n"/>
      <c r="CG63" s="1" t="n"/>
      <c r="CH63" s="1" t="n"/>
      <c r="CI63" s="1" t="n"/>
      <c r="CJ63" s="1" t="n"/>
    </row>
    <row r="64">
      <c r="A64" s="2532" t="inlineStr">
        <is>
          <t>Научно-исследовательская</t>
        </is>
      </c>
      <c r="B64" s="101" t="n"/>
      <c r="C64" s="101" t="n"/>
      <c r="D64" s="101" t="n"/>
      <c r="E64" s="101" t="n"/>
      <c r="F64" s="101" t="n"/>
      <c r="G64" s="101" t="n"/>
      <c r="H64" s="101" t="n"/>
      <c r="I64" s="101" t="n"/>
      <c r="J64" s="101" t="n"/>
      <c r="K64" s="101" t="n"/>
      <c r="L64" s="101" t="n"/>
      <c r="M64" s="53" t="n"/>
      <c r="N64" s="2533" t="inlineStr">
        <is>
          <t>2</t>
        </is>
      </c>
      <c r="O64" s="101" t="n"/>
      <c r="P64" s="101" t="n"/>
      <c r="Q64" s="101" t="n"/>
      <c r="R64" s="53" t="n"/>
      <c r="S64" s="250" t="n">
        <v>2</v>
      </c>
      <c r="T64" s="101" t="n"/>
      <c r="U64" s="101" t="n"/>
      <c r="V64" s="53" t="n"/>
      <c r="W64" s="1845" t="n">
        <v>3</v>
      </c>
      <c r="X64" s="101" t="n"/>
      <c r="Y64" s="101" t="n"/>
      <c r="Z64" s="101" t="n"/>
      <c r="AA64" s="101" t="n"/>
      <c r="AB64" s="101" t="n"/>
      <c r="AC64" s="101" t="n"/>
      <c r="AD64" s="104" t="n"/>
      <c r="AE64" s="120" t="n">
        <v>2</v>
      </c>
      <c r="AF64" s="101" t="n"/>
      <c r="AG64" s="101" t="n"/>
      <c r="AH64" s="101" t="n"/>
      <c r="AI64" s="101" t="n"/>
      <c r="AJ64" s="101" t="n"/>
      <c r="AK64" s="101" t="n"/>
      <c r="AL64" s="53" t="n"/>
      <c r="AM64" s="1838" t="n">
        <v>8</v>
      </c>
      <c r="AN64" s="101" t="n"/>
      <c r="AO64" s="101" t="n"/>
      <c r="AP64" s="101" t="n"/>
      <c r="AQ64" s="53" t="n"/>
      <c r="AR64" s="1845" t="n">
        <v>12</v>
      </c>
      <c r="AS64" s="101" t="n"/>
      <c r="AT64" s="101" t="n"/>
      <c r="AU64" s="101" t="n"/>
      <c r="AV64" s="101" t="n"/>
      <c r="AW64" s="104" t="n"/>
      <c r="AX64" s="112" t="n"/>
      <c r="AY64" s="1" t="n"/>
      <c r="AZ64" s="1" t="n"/>
      <c r="BA64" s="1" t="n"/>
      <c r="BB64" s="1" t="n"/>
      <c r="BC64" s="1" t="n"/>
      <c r="BD64" s="1" t="n"/>
      <c r="BE64" s="1" t="n"/>
      <c r="BF64" s="1" t="n"/>
      <c r="BG64" s="1" t="n"/>
      <c r="BH64" s="1" t="n"/>
      <c r="BI64" s="114" t="n"/>
      <c r="BJ64" s="1822" t="n"/>
      <c r="BK64" s="1" t="n"/>
      <c r="BL64" s="1" t="n"/>
      <c r="BM64" s="90" t="n"/>
      <c r="BN64" s="90" t="n"/>
      <c r="BO64" s="90" t="n"/>
      <c r="BP64" s="90" t="n"/>
      <c r="BQ64" s="90" t="n"/>
      <c r="BR64" s="90" t="n"/>
      <c r="BS64" s="90" t="n"/>
      <c r="BT64" s="90" t="n"/>
      <c r="BU64" s="90" t="n"/>
      <c r="BV64" s="90" t="n"/>
      <c r="BW64" s="90" t="n"/>
      <c r="BX64" s="90" t="n"/>
      <c r="BY64" s="90" t="n"/>
      <c r="BZ64" s="90" t="n"/>
      <c r="CA64" s="90" t="n"/>
      <c r="CB64" s="90" t="n"/>
      <c r="CC64" s="90" t="n"/>
      <c r="CD64" s="90" t="n"/>
      <c r="CE64" s="90" t="n"/>
      <c r="CF64" s="90" t="n"/>
      <c r="CG64" s="1" t="n"/>
      <c r="CH64" s="1" t="n"/>
      <c r="CI64" s="1" t="n"/>
      <c r="CJ64" s="1" t="n"/>
    </row>
    <row r="65">
      <c r="A65" s="136" t="n"/>
      <c r="B65" s="44" t="n"/>
      <c r="C65" s="44" t="n"/>
      <c r="D65" s="44" t="n"/>
      <c r="E65" s="44" t="n"/>
      <c r="F65" s="44" t="n"/>
      <c r="G65" s="44" t="n"/>
      <c r="H65" s="44" t="n"/>
      <c r="I65" s="44" t="n"/>
      <c r="J65" s="44" t="n"/>
      <c r="K65" s="44" t="n"/>
      <c r="L65" s="44" t="n"/>
      <c r="M65" s="249" t="n"/>
      <c r="N65" s="325" t="n"/>
      <c r="O65" s="44" t="n"/>
      <c r="P65" s="44" t="n"/>
      <c r="Q65" s="44" t="n"/>
      <c r="R65" s="249" t="n"/>
      <c r="S65" s="325" t="n"/>
      <c r="T65" s="44" t="n"/>
      <c r="U65" s="44" t="n"/>
      <c r="V65" s="249" t="n"/>
      <c r="W65" s="1848" t="n"/>
      <c r="X65" s="544" t="n"/>
      <c r="Y65" s="544" t="n"/>
      <c r="Z65" s="544" t="n"/>
      <c r="AA65" s="544" t="n"/>
      <c r="AB65" s="544" t="n"/>
      <c r="AC65" s="544" t="n"/>
      <c r="AD65" s="607" t="n"/>
      <c r="AE65" s="136" t="n"/>
      <c r="AF65" s="44" t="n"/>
      <c r="AG65" s="44" t="n"/>
      <c r="AH65" s="44" t="n"/>
      <c r="AI65" s="44" t="n"/>
      <c r="AJ65" s="44" t="n"/>
      <c r="AK65" s="44" t="n"/>
      <c r="AL65" s="249" t="n"/>
      <c r="AM65" s="325" t="n"/>
      <c r="AN65" s="44" t="n"/>
      <c r="AO65" s="44" t="n"/>
      <c r="AP65" s="44" t="n"/>
      <c r="AQ65" s="249" t="n"/>
      <c r="AR65" s="1848" t="n"/>
      <c r="AS65" s="544" t="n"/>
      <c r="AT65" s="544" t="n"/>
      <c r="AU65" s="544" t="n"/>
      <c r="AV65" s="544" t="n"/>
      <c r="AW65" s="607" t="n"/>
      <c r="AX65" s="606" t="n"/>
      <c r="AY65" s="544" t="n"/>
      <c r="AZ65" s="544" t="n"/>
      <c r="BA65" s="544" t="n"/>
      <c r="BB65" s="544" t="n"/>
      <c r="BC65" s="544" t="n"/>
      <c r="BD65" s="544" t="n"/>
      <c r="BE65" s="544" t="n"/>
      <c r="BF65" s="544" t="n"/>
      <c r="BG65" s="544" t="n"/>
      <c r="BH65" s="544" t="n"/>
      <c r="BI65" s="607" t="n"/>
      <c r="BJ65" s="1822" t="n"/>
      <c r="BK65" s="1" t="n"/>
      <c r="BL65" s="1" t="n"/>
      <c r="BM65" s="90" t="n"/>
      <c r="BN65" s="90" t="n"/>
      <c r="BO65" s="90" t="n"/>
      <c r="BP65" s="90" t="n"/>
      <c r="BQ65" s="90" t="n"/>
      <c r="BR65" s="90" t="n"/>
      <c r="BS65" s="90" t="n"/>
      <c r="BT65" s="90" t="n"/>
      <c r="BU65" s="90" t="n"/>
      <c r="BV65" s="90" t="n"/>
      <c r="BW65" s="90" t="n"/>
      <c r="BX65" s="90" t="n"/>
      <c r="BY65" s="90" t="n"/>
      <c r="BZ65" s="90" t="n"/>
      <c r="CA65" s="90" t="n"/>
      <c r="CB65" s="90" t="n"/>
      <c r="CC65" s="90" t="n"/>
      <c r="CD65" s="90" t="n"/>
      <c r="CE65" s="90" t="n"/>
      <c r="CF65" s="90" t="n"/>
      <c r="CG65" s="1" t="n"/>
      <c r="CH65" s="1" t="n"/>
      <c r="CI65" s="1" t="n"/>
      <c r="CJ65" s="1" t="n"/>
    </row>
    <row r="66">
      <c r="A66" s="1510" t="n"/>
      <c r="B66" s="1510" t="n"/>
      <c r="C66" s="1510" t="n"/>
      <c r="D66" s="1510" t="n"/>
      <c r="E66" s="1510" t="n"/>
      <c r="F66" s="1510" t="n"/>
      <c r="G66" s="1510" t="n"/>
      <c r="H66" s="1510" t="n"/>
      <c r="I66" s="1510" t="n"/>
      <c r="J66" s="1510" t="n"/>
      <c r="K66" s="1510" t="n"/>
      <c r="L66" s="1510" t="n"/>
      <c r="M66" s="1510" t="n"/>
      <c r="N66" s="1510" t="n"/>
      <c r="O66" s="1510" t="n"/>
      <c r="P66" s="1510" t="n"/>
      <c r="Q66" s="1510" t="n"/>
      <c r="R66" s="1510" t="n"/>
      <c r="S66" s="8" t="n"/>
      <c r="T66" s="8" t="n"/>
      <c r="U66" s="8" t="n"/>
      <c r="V66" s="8" t="n"/>
      <c r="W66" s="1849" t="n"/>
      <c r="X66" s="1849" t="n"/>
      <c r="Y66" s="1849" t="n"/>
      <c r="Z66" s="1849" t="n"/>
      <c r="AA66" s="1849" t="n"/>
      <c r="AB66" s="1849" t="n"/>
      <c r="AC66" s="8" t="n"/>
      <c r="AD66" s="8" t="n"/>
      <c r="AE66" s="8" t="n"/>
      <c r="AF66" s="8" t="n"/>
      <c r="AG66" s="8" t="n"/>
      <c r="AH66" s="8" t="n"/>
      <c r="AI66" s="8" t="n"/>
      <c r="AJ66" s="8" t="n"/>
      <c r="AK66" s="8" t="n"/>
      <c r="AL66" s="8" t="n"/>
      <c r="AM66" s="533" t="n"/>
      <c r="AN66" s="533" t="n"/>
      <c r="AO66" s="533" t="n"/>
      <c r="AP66" s="533" t="n"/>
      <c r="AQ66" s="533" t="n"/>
      <c r="AR66" s="1849" t="n"/>
      <c r="AS66" s="1849" t="n"/>
      <c r="AT66" s="1849" t="n"/>
      <c r="AU66" s="1849" t="n"/>
      <c r="AV66" s="1849" t="n"/>
      <c r="AW66" s="1849" t="n"/>
      <c r="AX66" s="1849" t="n"/>
      <c r="AY66" s="1849" t="n"/>
      <c r="AZ66" s="1850" t="n"/>
      <c r="BA66" s="1850" t="n"/>
      <c r="BB66" s="1850" t="n"/>
      <c r="BC66" s="1850" t="n"/>
      <c r="BD66" s="1850" t="n"/>
      <c r="BE66" s="1850" t="n"/>
      <c r="BF66" s="1850" t="n"/>
      <c r="BG66" s="1850" t="n"/>
      <c r="BH66" s="1850" t="n"/>
      <c r="BI66" s="1850" t="n"/>
      <c r="BJ66" s="1850" t="n"/>
      <c r="BK66" s="1850" t="n"/>
      <c r="BL66" s="1850" t="n"/>
      <c r="BM66" s="1850" t="n"/>
      <c r="BN66" s="2333" t="n"/>
      <c r="BO66" s="1" t="n"/>
      <c r="BP66" s="1" t="n"/>
      <c r="BQ66" s="25" t="n"/>
      <c r="BR66" s="25" t="n"/>
      <c r="BS66" s="25" t="n"/>
      <c r="BT66" s="25" t="n"/>
      <c r="BU66" s="25" t="n"/>
      <c r="BV66" s="25" t="n"/>
      <c r="BW66" s="25" t="n"/>
      <c r="BX66" s="25" t="n"/>
      <c r="BY66" s="25" t="n"/>
      <c r="BZ66" s="25" t="n"/>
      <c r="CA66" s="25" t="n"/>
      <c r="CB66" s="25" t="n"/>
      <c r="CC66" s="25" t="n"/>
      <c r="CD66" s="25" t="n"/>
      <c r="CE66" s="25" t="n"/>
      <c r="CF66" s="25" t="n"/>
      <c r="CG66" s="25" t="n"/>
      <c r="CH66" s="25" t="n"/>
      <c r="CI66" s="25" t="n"/>
      <c r="CJ66" s="25" t="n"/>
    </row>
    <row r="67">
      <c r="A67" s="2355" t="n"/>
      <c r="B67" s="543" t="inlineStr">
        <is>
          <t>VII. Матрица компетенций</t>
        </is>
      </c>
      <c r="C67" s="544" t="n"/>
      <c r="D67" s="544" t="n"/>
      <c r="E67" s="544" t="n"/>
      <c r="F67" s="544" t="n"/>
      <c r="G67" s="544" t="n"/>
      <c r="H67" s="544" t="n"/>
      <c r="I67" s="544" t="n"/>
      <c r="J67" s="544" t="n"/>
      <c r="K67" s="544" t="n"/>
      <c r="L67" s="544" t="n"/>
      <c r="M67" s="544" t="n"/>
      <c r="N67" s="544" t="n"/>
      <c r="O67" s="544" t="n"/>
      <c r="P67" s="544" t="n"/>
      <c r="Q67" s="544" t="n"/>
      <c r="R67" s="544" t="n"/>
      <c r="S67" s="544" t="n"/>
      <c r="T67" s="544" t="n"/>
      <c r="U67" s="544" t="n"/>
      <c r="V67" s="544" t="n"/>
      <c r="W67" s="544" t="n"/>
      <c r="X67" s="544" t="n"/>
      <c r="Y67" s="544" t="n"/>
      <c r="Z67" s="544" t="n"/>
      <c r="AA67" s="544" t="n"/>
      <c r="AB67" s="544" t="n"/>
      <c r="AC67" s="544" t="n"/>
      <c r="AD67" s="544" t="n"/>
      <c r="AE67" s="544" t="n"/>
      <c r="AF67" s="544" t="n"/>
      <c r="AG67" s="544" t="n"/>
      <c r="AH67" s="544" t="n"/>
      <c r="AI67" s="544" t="n"/>
      <c r="AJ67" s="544" t="n"/>
      <c r="AK67" s="544" t="n"/>
      <c r="AL67" s="544" t="n"/>
      <c r="AM67" s="544" t="n"/>
      <c r="AN67" s="544" t="n"/>
      <c r="AO67" s="544" t="n"/>
      <c r="AP67" s="544" t="n"/>
      <c r="AQ67" s="544" t="n"/>
      <c r="AR67" s="544" t="n"/>
      <c r="AS67" s="544" t="n"/>
      <c r="AT67" s="544" t="n"/>
      <c r="AU67" s="544" t="n"/>
      <c r="AV67" s="544" t="n"/>
      <c r="AW67" s="544" t="n"/>
      <c r="AX67" s="544" t="n"/>
      <c r="AY67" s="544" t="n"/>
      <c r="AZ67" s="544" t="n"/>
      <c r="BA67" s="544" t="n"/>
      <c r="BB67" s="544" t="n"/>
      <c r="BC67" s="544" t="n"/>
      <c r="BD67" s="544" t="n"/>
      <c r="BE67" s="544" t="n"/>
      <c r="BF67" s="544" t="n"/>
      <c r="BG67" s="544" t="n"/>
      <c r="BH67" s="544" t="n"/>
      <c r="BI67" s="544" t="n"/>
      <c r="BJ67" s="20" t="n"/>
      <c r="BK67" s="20" t="n"/>
      <c r="BL67" s="20" t="n"/>
      <c r="BM67" s="20" t="n"/>
      <c r="BN67" s="2355" t="n"/>
      <c r="BO67" s="1" t="n"/>
      <c r="BP67" s="1" t="n"/>
      <c r="BQ67" s="1" t="n"/>
      <c r="BR67" s="1" t="n"/>
      <c r="BS67" s="1" t="n"/>
      <c r="BT67" s="1" t="n"/>
      <c r="BU67" s="1" t="n"/>
      <c r="BV67" s="1" t="n"/>
      <c r="BW67" s="1" t="n"/>
      <c r="BX67" s="1" t="n"/>
      <c r="BY67" s="1" t="n"/>
      <c r="BZ67" s="1" t="n"/>
      <c r="CA67" s="1" t="n"/>
      <c r="CB67" s="1" t="n"/>
      <c r="CC67" s="1" t="n"/>
      <c r="CD67" s="1" t="n"/>
      <c r="CE67" s="1" t="n"/>
      <c r="CF67" s="1" t="n"/>
      <c r="CG67" s="1" t="n"/>
      <c r="CH67" s="1" t="n"/>
      <c r="CI67" s="1" t="n"/>
      <c r="CJ67" s="1" t="n"/>
    </row>
    <row r="68">
      <c r="A68" s="4900" t="n"/>
      <c r="B68" s="512" t="inlineStr">
        <is>
          <t>Код компетенции</t>
        </is>
      </c>
      <c r="C68" s="108" t="n"/>
      <c r="D68" s="108" t="n"/>
      <c r="E68" s="108" t="n"/>
      <c r="F68" s="108" t="n"/>
      <c r="G68" s="108" t="n"/>
      <c r="H68" s="148" t="n"/>
      <c r="I68" s="511" t="inlineStr">
        <is>
          <t>Наименование компетенции</t>
        </is>
      </c>
      <c r="J68" s="108" t="n"/>
      <c r="K68" s="108" t="n"/>
      <c r="L68" s="108" t="n"/>
      <c r="M68" s="108" t="n"/>
      <c r="N68" s="108" t="n"/>
      <c r="O68" s="108" t="n"/>
      <c r="P68" s="108" t="n"/>
      <c r="Q68" s="108" t="n"/>
      <c r="R68" s="108" t="n"/>
      <c r="S68" s="108" t="n"/>
      <c r="T68" s="108" t="n"/>
      <c r="U68" s="108" t="n"/>
      <c r="V68" s="108" t="n"/>
      <c r="W68" s="108" t="n"/>
      <c r="X68" s="108" t="n"/>
      <c r="Y68" s="108" t="n"/>
      <c r="Z68" s="108" t="n"/>
      <c r="AA68" s="108" t="n"/>
      <c r="AB68" s="108" t="n"/>
      <c r="AC68" s="108" t="n"/>
      <c r="AD68" s="108" t="n"/>
      <c r="AE68" s="108" t="n"/>
      <c r="AF68" s="108" t="n"/>
      <c r="AG68" s="108" t="n"/>
      <c r="AH68" s="108" t="n"/>
      <c r="AI68" s="108" t="n"/>
      <c r="AJ68" s="108" t="n"/>
      <c r="AK68" s="108" t="n"/>
      <c r="AL68" s="108" t="n"/>
      <c r="AM68" s="108" t="n"/>
      <c r="AN68" s="108" t="n"/>
      <c r="AO68" s="108" t="n"/>
      <c r="AP68" s="108" t="n"/>
      <c r="AQ68" s="108" t="n"/>
      <c r="AR68" s="108" t="n"/>
      <c r="AS68" s="108" t="n"/>
      <c r="AT68" s="108" t="n"/>
      <c r="AU68" s="108" t="n"/>
      <c r="AV68" s="108" t="n"/>
      <c r="AW68" s="108" t="n"/>
      <c r="AX68" s="108" t="n"/>
      <c r="AY68" s="108" t="n"/>
      <c r="AZ68" s="108" t="n"/>
      <c r="BA68" s="108" t="n"/>
      <c r="BB68" s="108" t="n"/>
      <c r="BC68" s="148" t="n"/>
      <c r="BD68" s="512" t="inlineStr">
        <is>
          <t>Код модуля, учебной дисциплины</t>
        </is>
      </c>
      <c r="BE68" s="108" t="n"/>
      <c r="BF68" s="108" t="n"/>
      <c r="BG68" s="108" t="n"/>
      <c r="BH68" s="108" t="n"/>
      <c r="BI68" s="148" t="n"/>
      <c r="BJ68" s="4900" t="n"/>
      <c r="BK68" s="1" t="n"/>
      <c r="BL68" s="1" t="n"/>
      <c r="BM68" s="1" t="n"/>
      <c r="BN68" s="1" t="n"/>
      <c r="BO68" s="1" t="n"/>
      <c r="BP68" s="1" t="n"/>
      <c r="BQ68" s="1" t="n"/>
      <c r="BR68" s="1" t="n"/>
      <c r="BS68" s="1" t="n"/>
      <c r="BT68" s="1" t="n"/>
      <c r="BU68" s="1" t="n"/>
      <c r="BV68" s="1" t="n"/>
      <c r="BW68" s="1" t="n"/>
      <c r="BX68" s="1" t="n"/>
      <c r="BY68" s="1" t="n"/>
      <c r="BZ68" s="1" t="n"/>
      <c r="CA68" s="1" t="n"/>
      <c r="CB68" s="1" t="n"/>
      <c r="CC68" s="1" t="n"/>
      <c r="CD68" s="1" t="n"/>
      <c r="CE68" s="1" t="n"/>
      <c r="CF68" s="1" t="n"/>
      <c r="CG68" s="1" t="n"/>
      <c r="CH68" s="1" t="n"/>
      <c r="CI68" s="1" t="n"/>
      <c r="CJ68" s="1" t="n"/>
    </row>
    <row r="69">
      <c r="A69" s="487" t="n"/>
      <c r="B69" s="2441" t="inlineStr">
        <is>
          <t>УК-1</t>
        </is>
      </c>
      <c r="C69" s="123" t="n"/>
      <c r="D69" s="123" t="n"/>
      <c r="E69" s="123" t="n"/>
      <c r="F69" s="123" t="n"/>
      <c r="G69" s="123" t="n"/>
      <c r="H69" s="161" t="n"/>
      <c r="I69" s="3088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61" t="n"/>
      <c r="BD69" s="680" t="inlineStr">
        <is>
          <t>1.2.1, 2.5.1</t>
        </is>
      </c>
      <c r="BE69" s="123" t="n"/>
      <c r="BF69" s="123" t="n"/>
      <c r="BG69" s="123" t="n"/>
      <c r="BH69" s="123" t="n"/>
      <c r="BI69" s="161" t="n"/>
      <c r="BJ69" s="487" t="n"/>
      <c r="BK69" s="1" t="n"/>
      <c r="BL69" s="1" t="n"/>
      <c r="BM69" s="1" t="n"/>
      <c r="BN69" s="1" t="n"/>
      <c r="BO69" s="1" t="n"/>
      <c r="BP69" s="1" t="n"/>
      <c r="BQ69" s="1" t="n"/>
      <c r="BR69" s="1" t="n"/>
      <c r="BS69" s="1" t="n"/>
      <c r="BT69" s="1" t="n"/>
      <c r="BU69" s="1" t="n"/>
      <c r="BV69" s="1" t="n"/>
      <c r="BW69" s="1" t="n"/>
      <c r="BX69" s="1" t="n"/>
      <c r="BY69" s="1" t="n"/>
      <c r="BZ69" s="1" t="n"/>
      <c r="CA69" s="1" t="n"/>
      <c r="CB69" s="1" t="n"/>
      <c r="CC69" s="1" t="n"/>
      <c r="CD69" s="1" t="n"/>
      <c r="CE69" s="1" t="n"/>
      <c r="CF69" s="1" t="n"/>
      <c r="CG69" s="1" t="n"/>
      <c r="CH69" s="1" t="n"/>
      <c r="CI69" s="1" t="n"/>
      <c r="CJ69" s="1" t="n"/>
    </row>
    <row r="70">
      <c r="A70" s="487" t="n"/>
      <c r="B70" s="1918" t="inlineStr">
        <is>
          <t>УК-2</t>
        </is>
      </c>
      <c r="C70" s="126" t="n"/>
      <c r="D70" s="126" t="n"/>
      <c r="E70" s="126" t="n"/>
      <c r="F70" s="126" t="n"/>
      <c r="G70" s="126" t="n"/>
      <c r="H70" s="175" t="n"/>
      <c r="I70" s="2348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75" t="n"/>
      <c r="BD70" s="174" t="inlineStr">
        <is>
          <t>1.2.2, 2.5.3</t>
        </is>
      </c>
      <c r="BE70" s="126" t="n"/>
      <c r="BF70" s="126" t="n"/>
      <c r="BG70" s="126" t="n"/>
      <c r="BH70" s="126" t="n"/>
      <c r="BI70" s="175" t="n"/>
      <c r="BJ70" s="487" t="n"/>
      <c r="BK70" s="1" t="n"/>
      <c r="BL70" s="1" t="n"/>
      <c r="BM70" s="1" t="n"/>
      <c r="BN70" s="1" t="n"/>
      <c r="BO70" s="1" t="n"/>
      <c r="BP70" s="1" t="n"/>
      <c r="BQ70" s="1" t="n"/>
      <c r="BR70" s="1" t="n"/>
      <c r="BS70" s="1" t="n"/>
      <c r="BT70" s="1" t="n"/>
      <c r="BU70" s="1" t="n"/>
      <c r="BV70" s="1" t="n"/>
      <c r="BW70" s="1" t="n"/>
      <c r="BX70" s="1" t="n"/>
      <c r="BY70" s="1" t="n"/>
      <c r="BZ70" s="1" t="n"/>
      <c r="CA70" s="1" t="n"/>
      <c r="CB70" s="1" t="n"/>
      <c r="CC70" s="1" t="n"/>
      <c r="CD70" s="1" t="n"/>
      <c r="CE70" s="1" t="n"/>
      <c r="CF70" s="1" t="n"/>
      <c r="CG70" s="1" t="n"/>
      <c r="CH70" s="1" t="n"/>
      <c r="CI70" s="1" t="n"/>
      <c r="CJ70" s="1" t="n"/>
    </row>
    <row r="71">
      <c r="A71" s="487" t="n"/>
      <c r="B71" s="1918" t="inlineStr">
        <is>
          <t>УК-3</t>
        </is>
      </c>
      <c r="C71" s="126" t="n"/>
      <c r="D71" s="126" t="n"/>
      <c r="E71" s="126" t="n"/>
      <c r="F71" s="126" t="n"/>
      <c r="G71" s="126" t="n"/>
      <c r="H71" s="175" t="n"/>
      <c r="I71" s="3236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75" t="n"/>
      <c r="BD71" s="174" t="inlineStr">
        <is>
          <t>2.1, 2.5.2</t>
        </is>
      </c>
      <c r="BE71" s="126" t="n"/>
      <c r="BF71" s="126" t="n"/>
      <c r="BG71" s="126" t="n"/>
      <c r="BH71" s="126" t="n"/>
      <c r="BI71" s="175" t="n"/>
      <c r="BJ71" s="487" t="n"/>
      <c r="BK71" s="1" t="n"/>
      <c r="BL71" s="1" t="n"/>
      <c r="BM71" s="1" t="n"/>
      <c r="BN71" s="1" t="n"/>
      <c r="BO71" s="1" t="n"/>
      <c r="BP71" s="1" t="n"/>
      <c r="BQ71" s="1" t="n"/>
      <c r="BR71" s="1" t="n"/>
      <c r="BS71" s="1" t="n"/>
      <c r="BT71" s="1" t="n"/>
      <c r="BU71" s="1" t="n"/>
      <c r="BV71" s="1" t="n"/>
      <c r="BW71" s="1" t="n"/>
      <c r="BX71" s="1" t="n"/>
      <c r="BY71" s="1" t="n"/>
      <c r="BZ71" s="1" t="n"/>
      <c r="CA71" s="1" t="n"/>
      <c r="CB71" s="1" t="n"/>
      <c r="CC71" s="1" t="n"/>
      <c r="CD71" s="1" t="n"/>
      <c r="CE71" s="1" t="n"/>
      <c r="CF71" s="1" t="n"/>
      <c r="CG71" s="1" t="n"/>
      <c r="CH71" s="1" t="n"/>
      <c r="CI71" s="1" t="n"/>
      <c r="CJ71" s="1" t="n"/>
    </row>
    <row r="72">
      <c r="A72" s="487" t="n"/>
      <c r="B72" s="1918" t="inlineStr">
        <is>
          <t>УК-4</t>
        </is>
      </c>
      <c r="C72" s="126" t="n"/>
      <c r="D72" s="126" t="n"/>
      <c r="E72" s="126" t="n"/>
      <c r="F72" s="126" t="n"/>
      <c r="G72" s="126" t="n"/>
      <c r="H72" s="175" t="n"/>
      <c r="I72" s="2348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75" t="n"/>
      <c r="BD72" s="217" t="inlineStr">
        <is>
          <t>1.2.1</t>
        </is>
      </c>
      <c r="BE72" s="126" t="n"/>
      <c r="BF72" s="126" t="n"/>
      <c r="BG72" s="126" t="n"/>
      <c r="BH72" s="126" t="n"/>
      <c r="BI72" s="175" t="n"/>
      <c r="BJ72" s="487" t="n"/>
      <c r="BK72" s="1" t="n"/>
      <c r="BL72" s="1" t="n"/>
      <c r="BM72" s="1" t="n"/>
      <c r="BN72" s="1" t="n"/>
      <c r="BO72" s="1" t="n"/>
      <c r="BP72" s="1" t="n"/>
      <c r="BQ72" s="1" t="n"/>
      <c r="BR72" s="1" t="n"/>
      <c r="BS72" s="1" t="n"/>
      <c r="BT72" s="1" t="n"/>
      <c r="BU72" s="1" t="n"/>
      <c r="BV72" s="1" t="n"/>
      <c r="BW72" s="1" t="n"/>
      <c r="BX72" s="1" t="n"/>
      <c r="BY72" s="1" t="n"/>
      <c r="BZ72" s="1" t="n"/>
      <c r="CA72" s="1" t="n"/>
      <c r="CB72" s="1" t="n"/>
      <c r="CC72" s="1" t="n"/>
      <c r="CD72" s="1" t="n"/>
      <c r="CE72" s="1" t="n"/>
      <c r="CF72" s="1" t="n"/>
      <c r="CG72" s="1" t="n"/>
      <c r="CH72" s="1" t="n"/>
      <c r="CI72" s="1" t="n"/>
      <c r="CJ72" s="1" t="n"/>
    </row>
    <row r="73">
      <c r="A73" s="487" t="n"/>
      <c r="B73" s="182" t="inlineStr">
        <is>
          <t>УК-5</t>
        </is>
      </c>
      <c r="C73" s="126" t="n"/>
      <c r="D73" s="126" t="n"/>
      <c r="E73" s="126" t="n"/>
      <c r="F73" s="126" t="n"/>
      <c r="G73" s="126" t="n"/>
      <c r="H73" s="175" t="n"/>
      <c r="I73" s="1260" t="inlineStr">
        <is>
          <t>Развивать инновационную восприимчивость и способность к инновационной деятельности</t>
        </is>
      </c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75" t="n"/>
      <c r="BD73" s="217" t="inlineStr">
        <is>
          <t>1.2.1, 1.2.2</t>
        </is>
      </c>
      <c r="BE73" s="126" t="n"/>
      <c r="BF73" s="126" t="n"/>
      <c r="BG73" s="126" t="n"/>
      <c r="BH73" s="126" t="n"/>
      <c r="BI73" s="175" t="n"/>
      <c r="BJ73" s="487" t="n"/>
      <c r="BK73" s="1" t="n"/>
      <c r="BL73" s="1" t="n"/>
      <c r="BM73" s="1" t="n"/>
      <c r="BN73" s="1" t="n"/>
      <c r="BO73" s="1" t="n"/>
      <c r="BP73" s="1" t="n"/>
      <c r="BQ73" s="1" t="n"/>
      <c r="BR73" s="1" t="n"/>
      <c r="BS73" s="1" t="n"/>
      <c r="BT73" s="1" t="n"/>
      <c r="BU73" s="1" t="n"/>
      <c r="BV73" s="1" t="n"/>
      <c r="BW73" s="1" t="n"/>
      <c r="BX73" s="1" t="n"/>
      <c r="BY73" s="1" t="n"/>
      <c r="BZ73" s="1" t="n"/>
      <c r="CA73" s="1" t="n"/>
      <c r="CB73" s="1" t="n"/>
      <c r="CC73" s="1" t="n"/>
      <c r="CD73" s="1" t="n"/>
      <c r="CE73" s="1" t="n"/>
      <c r="CF73" s="1" t="n"/>
      <c r="CG73" s="1" t="n"/>
      <c r="CH73" s="1" t="n"/>
      <c r="CI73" s="1" t="n"/>
      <c r="CJ73" s="1" t="n"/>
    </row>
    <row r="74">
      <c r="A74" s="487" t="n"/>
      <c r="B74" s="182" t="inlineStr">
        <is>
          <t>УК-6</t>
        </is>
      </c>
      <c r="C74" s="126" t="n"/>
      <c r="D74" s="126" t="n"/>
      <c r="E74" s="126" t="n"/>
      <c r="F74" s="126" t="n"/>
      <c r="G74" s="126" t="n"/>
      <c r="H74" s="175" t="n"/>
      <c r="I74" s="135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75" t="n"/>
      <c r="BD74" s="217" t="inlineStr">
        <is>
          <t>1.2.1, 1.2.2</t>
        </is>
      </c>
      <c r="BE74" s="126" t="n"/>
      <c r="BF74" s="126" t="n"/>
      <c r="BG74" s="126" t="n"/>
      <c r="BH74" s="126" t="n"/>
      <c r="BI74" s="175" t="n"/>
      <c r="BJ74" s="487" t="n"/>
      <c r="BK74" s="1" t="n"/>
      <c r="BL74" s="1" t="n"/>
      <c r="BM74" s="1" t="n"/>
      <c r="BN74" s="1" t="n"/>
      <c r="BO74" s="1" t="n"/>
      <c r="BP74" s="1" t="n"/>
      <c r="BQ74" s="1" t="n"/>
      <c r="BR74" s="1" t="n"/>
      <c r="BS74" s="1" t="n"/>
      <c r="BT74" s="1" t="n"/>
      <c r="BU74" s="1" t="n"/>
      <c r="BV74" s="1" t="n"/>
      <c r="BW74" s="1" t="n"/>
      <c r="BX74" s="1" t="n"/>
      <c r="BY74" s="1" t="n"/>
      <c r="BZ74" s="1" t="n"/>
      <c r="CA74" s="1" t="n"/>
      <c r="CB74" s="1" t="n"/>
      <c r="CC74" s="1" t="n"/>
      <c r="CD74" s="1" t="n"/>
      <c r="CE74" s="1" t="n"/>
      <c r="CF74" s="1" t="n"/>
      <c r="CG74" s="1" t="n"/>
      <c r="CH74" s="1" t="n"/>
      <c r="CI74" s="1" t="n"/>
      <c r="CJ74" s="1" t="n"/>
    </row>
    <row r="75">
      <c r="A75" s="487" t="n"/>
      <c r="B75" s="182" t="inlineStr">
        <is>
          <t>УПК-1</t>
        </is>
      </c>
      <c r="C75" s="126" t="n"/>
      <c r="D75" s="126" t="n"/>
      <c r="E75" s="126" t="n"/>
      <c r="F75" s="126" t="n"/>
      <c r="G75" s="126" t="n"/>
      <c r="H75" s="175" t="n"/>
      <c r="I75" s="3238" t="inlineStr">
        <is>
          <t>Анализировать данные по функционированию лесопромышленного производства и актуальным направлениям развития его технологических процессов</t>
        </is>
      </c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75" t="n"/>
      <c r="BD75" s="217" t="inlineStr">
        <is>
          <t>1.1.1</t>
        </is>
      </c>
      <c r="BE75" s="126" t="n"/>
      <c r="BF75" s="126" t="n"/>
      <c r="BG75" s="126" t="n"/>
      <c r="BH75" s="126" t="n"/>
      <c r="BI75" s="175" t="n"/>
      <c r="BJ75" s="487" t="n"/>
      <c r="BK75" s="1" t="n"/>
      <c r="BL75" s="1" t="n"/>
      <c r="BM75" s="1" t="n"/>
      <c r="BN75" s="1" t="n"/>
      <c r="BO75" s="1" t="n"/>
      <c r="BP75" s="1" t="n"/>
      <c r="BQ75" s="1" t="n"/>
      <c r="BR75" s="1" t="n"/>
      <c r="BS75" s="1" t="n"/>
      <c r="BT75" s="1" t="n"/>
      <c r="BU75" s="1" t="n"/>
      <c r="BV75" s="1" t="n"/>
      <c r="BW75" s="1" t="n"/>
      <c r="BX75" s="1" t="n"/>
      <c r="BY75" s="1" t="n"/>
      <c r="BZ75" s="1" t="n"/>
      <c r="CA75" s="1" t="n"/>
      <c r="CB75" s="1" t="n"/>
      <c r="CC75" s="1" t="n"/>
      <c r="CD75" s="1" t="n"/>
      <c r="CE75" s="1" t="n"/>
      <c r="CF75" s="1" t="n"/>
      <c r="CG75" s="1" t="n"/>
      <c r="CH75" s="1" t="n"/>
      <c r="CI75" s="1" t="n"/>
      <c r="CJ75" s="1" t="n"/>
    </row>
    <row r="76">
      <c r="A76" s="487" t="n"/>
      <c r="B76" s="182" t="inlineStr">
        <is>
          <t>УПК-2</t>
        </is>
      </c>
      <c r="C76" s="126" t="n"/>
      <c r="D76" s="126" t="n"/>
      <c r="E76" s="126" t="n"/>
      <c r="F76" s="126" t="n"/>
      <c r="G76" s="126" t="n"/>
      <c r="H76" s="175" t="n"/>
      <c r="I76" s="3238" t="inlineStr">
        <is>
          <t>Применять навыки научной аргументации технических характеристик перспективного типажа лесных машин и их систем</t>
        </is>
      </c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75" t="n"/>
      <c r="BD76" s="217" t="inlineStr">
        <is>
          <t>1.1.2</t>
        </is>
      </c>
      <c r="BE76" s="126" t="n"/>
      <c r="BF76" s="126" t="n"/>
      <c r="BG76" s="126" t="n"/>
      <c r="BH76" s="126" t="n"/>
      <c r="BI76" s="175" t="n"/>
      <c r="BJ76" s="487" t="n"/>
      <c r="BK76" s="1" t="n"/>
      <c r="BL76" s="1" t="n"/>
      <c r="BM76" s="1" t="n"/>
      <c r="BN76" s="1" t="n"/>
      <c r="BO76" s="1" t="n"/>
      <c r="BP76" s="1" t="n"/>
      <c r="BQ76" s="1" t="n"/>
      <c r="BR76" s="1" t="n"/>
      <c r="BS76" s="1" t="n"/>
      <c r="BT76" s="1" t="n"/>
      <c r="BU76" s="1" t="n"/>
      <c r="BV76" s="1" t="n"/>
      <c r="BW76" s="1" t="n"/>
      <c r="BX76" s="1" t="n"/>
      <c r="BY76" s="1" t="n"/>
      <c r="BZ76" s="1" t="n"/>
      <c r="CA76" s="1" t="n"/>
      <c r="CB76" s="1" t="n"/>
      <c r="CC76" s="1" t="n"/>
      <c r="CD76" s="1" t="n"/>
      <c r="CE76" s="1" t="n"/>
      <c r="CF76" s="1" t="n"/>
      <c r="CG76" s="1" t="n"/>
      <c r="CH76" s="1" t="n"/>
      <c r="CI76" s="1" t="n"/>
      <c r="CJ76" s="1" t="n"/>
    </row>
    <row r="77">
      <c r="A77" s="487" t="n"/>
      <c r="B77" s="182" t="inlineStr">
        <is>
          <t>УПК-3</t>
        </is>
      </c>
      <c r="C77" s="126" t="n"/>
      <c r="D77" s="126" t="n"/>
      <c r="E77" s="126" t="n"/>
      <c r="F77" s="126" t="n"/>
      <c r="G77" s="126" t="n"/>
      <c r="H77" s="175" t="n"/>
      <c r="I77" s="3238" t="inlineStr">
        <is>
          <t>Моделировать лесозаготовительные производства и лесотранспортные сети</t>
        </is>
      </c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75" t="n"/>
      <c r="BD77" s="217" t="inlineStr">
        <is>
          <t>1.1.3</t>
        </is>
      </c>
      <c r="BE77" s="126" t="n"/>
      <c r="BF77" s="126" t="n"/>
      <c r="BG77" s="126" t="n"/>
      <c r="BH77" s="126" t="n"/>
      <c r="BI77" s="175" t="n"/>
      <c r="BJ77" s="487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</row>
    <row r="78">
      <c r="A78" s="487" t="n"/>
      <c r="B78" s="182" t="inlineStr">
        <is>
          <t>УПК-4</t>
        </is>
      </c>
      <c r="C78" s="126" t="n"/>
      <c r="D78" s="126" t="n"/>
      <c r="E78" s="126" t="n"/>
      <c r="F78" s="126" t="n"/>
      <c r="G78" s="126" t="n"/>
      <c r="H78" s="175" t="n"/>
      <c r="I78" s="1260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части инновационных способов проектирования лесопромышленных машин и оборудования</t>
        </is>
      </c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75" t="n"/>
      <c r="BD78" s="217" t="inlineStr">
        <is>
          <t>1.2.2</t>
        </is>
      </c>
      <c r="BE78" s="126" t="n"/>
      <c r="BF78" s="126" t="n"/>
      <c r="BG78" s="126" t="n"/>
      <c r="BH78" s="126" t="n"/>
      <c r="BI78" s="175" t="n"/>
      <c r="BJ78" s="487" t="n"/>
      <c r="BK78" s="1" t="n"/>
      <c r="BL78" s="1" t="n"/>
      <c r="BM78" s="1" t="n"/>
      <c r="BN78" s="1" t="n"/>
      <c r="BO78" s="1" t="n"/>
      <c r="BP78" s="1" t="n"/>
      <c r="BQ78" s="1" t="n"/>
      <c r="BR78" s="1" t="n"/>
      <c r="BS78" s="1" t="n"/>
      <c r="BT78" s="1" t="n"/>
      <c r="BU78" s="1" t="n"/>
      <c r="BV78" s="1" t="n"/>
      <c r="BW78" s="1" t="n"/>
      <c r="BX78" s="1" t="n"/>
      <c r="BY78" s="1" t="n"/>
      <c r="BZ78" s="1" t="n"/>
      <c r="CA78" s="1" t="n"/>
      <c r="CB78" s="1" t="n"/>
      <c r="CC78" s="1" t="n"/>
      <c r="CD78" s="1" t="n"/>
      <c r="CE78" s="1" t="n"/>
      <c r="CF78" s="1" t="n"/>
      <c r="CG78" s="1" t="n"/>
      <c r="CH78" s="1" t="n"/>
      <c r="CI78" s="1" t="n"/>
      <c r="CJ78" s="1" t="n"/>
    </row>
    <row r="79">
      <c r="A79" s="487" t="n"/>
      <c r="B79" s="182" t="inlineStr">
        <is>
          <t>СК-1</t>
        </is>
      </c>
      <c r="C79" s="126" t="n"/>
      <c r="D79" s="126" t="n"/>
      <c r="E79" s="126" t="n"/>
      <c r="F79" s="126" t="n"/>
      <c r="G79" s="126" t="n"/>
      <c r="H79" s="175" t="n"/>
      <c r="I79" s="3238" t="inlineStr">
        <is>
          <t>Научно обосновывать необходимость разработки мехатронных систем лесных машин и самостоятельно их разрабатывать</t>
        </is>
      </c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75" t="n"/>
      <c r="BD79" s="217" t="inlineStr">
        <is>
          <t>2.2.1</t>
        </is>
      </c>
      <c r="BE79" s="126" t="n"/>
      <c r="BF79" s="126" t="n"/>
      <c r="BG79" s="126" t="n"/>
      <c r="BH79" s="126" t="n"/>
      <c r="BI79" s="175" t="n"/>
      <c r="BJ79" s="487" t="n"/>
      <c r="BK79" s="1" t="n"/>
      <c r="BL79" s="1" t="n"/>
      <c r="BM79" s="1" t="n"/>
      <c r="BN79" s="1" t="n"/>
      <c r="BO79" s="1" t="n"/>
      <c r="BP79" s="1" t="n"/>
      <c r="BQ79" s="1" t="n"/>
      <c r="BR79" s="1" t="n"/>
      <c r="BS79" s="1" t="n"/>
      <c r="BT79" s="1" t="n"/>
      <c r="BU79" s="1" t="n"/>
      <c r="BV79" s="1" t="n"/>
      <c r="BW79" s="1" t="n"/>
      <c r="BX79" s="1" t="n"/>
      <c r="BY79" s="1" t="n"/>
      <c r="BZ79" s="1" t="n"/>
      <c r="CA79" s="1" t="n"/>
      <c r="CB79" s="1" t="n"/>
      <c r="CC79" s="1" t="n"/>
      <c r="CD79" s="1" t="n"/>
      <c r="CE79" s="1" t="n"/>
      <c r="CF79" s="1" t="n"/>
      <c r="CG79" s="1" t="n"/>
      <c r="CH79" s="1" t="n"/>
      <c r="CI79" s="1" t="n"/>
      <c r="CJ79" s="1" t="n"/>
    </row>
    <row r="80">
      <c r="A80" s="487" t="n"/>
      <c r="B80" s="182" t="inlineStr">
        <is>
          <t>СК-2</t>
        </is>
      </c>
      <c r="C80" s="126" t="n"/>
      <c r="D80" s="126" t="n"/>
      <c r="E80" s="126" t="n"/>
      <c r="F80" s="126" t="n"/>
      <c r="G80" s="126" t="n"/>
      <c r="H80" s="175" t="n"/>
      <c r="I80" s="3238" t="inlineStr">
        <is>
          <t>Применять системы автоматизированного проектирования при строительстве лесных автомобильных дорог</t>
        </is>
      </c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75" t="n"/>
      <c r="BD80" s="217" t="inlineStr">
        <is>
          <t>2.2.2</t>
        </is>
      </c>
      <c r="BE80" s="126" t="n"/>
      <c r="BF80" s="126" t="n"/>
      <c r="BG80" s="126" t="n"/>
      <c r="BH80" s="126" t="n"/>
      <c r="BI80" s="175" t="n"/>
      <c r="BJ80" s="487" t="n"/>
      <c r="BK80" s="1" t="n"/>
      <c r="BL80" s="1" t="n"/>
      <c r="BM80" s="1" t="n"/>
      <c r="BN80" s="1" t="n"/>
      <c r="BO80" s="1" t="n"/>
      <c r="BP80" s="1" t="n"/>
      <c r="BQ80" s="1" t="n"/>
      <c r="BR80" s="1" t="n"/>
      <c r="BS80" s="1" t="n"/>
      <c r="BT80" s="1" t="n"/>
      <c r="BU80" s="1" t="n"/>
      <c r="BV80" s="1" t="n"/>
      <c r="BW80" s="1" t="n"/>
      <c r="BX80" s="1" t="n"/>
      <c r="BY80" s="1" t="n"/>
      <c r="BZ80" s="1" t="n"/>
      <c r="CA80" s="1" t="n"/>
      <c r="CB80" s="1" t="n"/>
      <c r="CC80" s="1" t="n"/>
      <c r="CD80" s="1" t="n"/>
      <c r="CE80" s="1" t="n"/>
      <c r="CF80" s="1" t="n"/>
      <c r="CG80" s="1" t="n"/>
      <c r="CH80" s="1" t="n"/>
      <c r="CI80" s="1" t="n"/>
      <c r="CJ80" s="1" t="n"/>
    </row>
    <row r="81">
      <c r="A81" s="487" t="n"/>
      <c r="B81" s="182" t="inlineStr">
        <is>
          <t>СК-3</t>
        </is>
      </c>
      <c r="C81" s="126" t="n"/>
      <c r="D81" s="126" t="n"/>
      <c r="E81" s="126" t="n"/>
      <c r="F81" s="126" t="n"/>
      <c r="G81" s="126" t="n"/>
      <c r="H81" s="175" t="n"/>
      <c r="I81" s="3238" t="inlineStr">
        <is>
          <t>Применять навыки трехмерного моделирование конструкций лесных машин</t>
        </is>
      </c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75" t="n"/>
      <c r="BD81" s="217" t="inlineStr">
        <is>
          <t>2.2.3</t>
        </is>
      </c>
      <c r="BE81" s="126" t="n"/>
      <c r="BF81" s="126" t="n"/>
      <c r="BG81" s="126" t="n"/>
      <c r="BH81" s="126" t="n"/>
      <c r="BI81" s="175" t="n"/>
      <c r="BJ81" s="487" t="n"/>
      <c r="BK81" s="1" t="n"/>
      <c r="BL81" s="1" t="n"/>
      <c r="BM81" s="1" t="n"/>
      <c r="BN81" s="1" t="n"/>
      <c r="BO81" s="1" t="n"/>
      <c r="BP81" s="1" t="n"/>
      <c r="BQ81" s="1" t="n"/>
      <c r="BR81" s="1" t="n"/>
      <c r="BS81" s="1" t="n"/>
      <c r="BT81" s="1" t="n"/>
      <c r="BU81" s="1" t="n"/>
      <c r="BV81" s="1" t="n"/>
      <c r="BW81" s="1" t="n"/>
      <c r="BX81" s="1" t="n"/>
      <c r="BY81" s="1" t="n"/>
      <c r="BZ81" s="1" t="n"/>
      <c r="CA81" s="1" t="n"/>
      <c r="CB81" s="1" t="n"/>
      <c r="CC81" s="1" t="n"/>
      <c r="CD81" s="1" t="n"/>
      <c r="CE81" s="1" t="n"/>
      <c r="CF81" s="1" t="n"/>
      <c r="CG81" s="1" t="n"/>
      <c r="CH81" s="1" t="n"/>
      <c r="CI81" s="1" t="n"/>
      <c r="CJ81" s="1" t="n"/>
    </row>
    <row r="82">
      <c r="A82" s="487" t="n"/>
      <c r="B82" s="182" t="inlineStr">
        <is>
          <t>СК-4</t>
        </is>
      </c>
      <c r="C82" s="126" t="n"/>
      <c r="D82" s="126" t="n"/>
      <c r="E82" s="126" t="n"/>
      <c r="F82" s="126" t="n"/>
      <c r="G82" s="126" t="n"/>
      <c r="H82" s="175" t="n"/>
      <c r="I82" s="3238" t="inlineStr">
        <is>
          <t>Использовать и разрабатывать программы-методики экспериментальных исследований и испытаний для лесопромышленного и машиностроительного производств</t>
        </is>
      </c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75" t="n"/>
      <c r="BD82" s="217" t="inlineStr">
        <is>
          <t>2.3</t>
        </is>
      </c>
      <c r="BE82" s="126" t="n"/>
      <c r="BF82" s="126" t="n"/>
      <c r="BG82" s="126" t="n"/>
      <c r="BH82" s="126" t="n"/>
      <c r="BI82" s="175" t="n"/>
      <c r="BJ82" s="487" t="n"/>
      <c r="BK82" s="1" t="n"/>
      <c r="BL82" s="1" t="n"/>
      <c r="BM82" s="1" t="n"/>
      <c r="BN82" s="1" t="n"/>
      <c r="BO82" s="1" t="n"/>
      <c r="BP82" s="1" t="n"/>
      <c r="BQ82" s="1" t="n"/>
      <c r="BR82" s="1" t="n"/>
      <c r="BS82" s="1" t="n"/>
      <c r="BT82" s="1" t="n"/>
      <c r="BU82" s="1" t="n"/>
      <c r="BV82" s="1" t="n"/>
      <c r="BW82" s="1" t="n"/>
      <c r="BX82" s="1" t="n"/>
      <c r="BY82" s="1" t="n"/>
      <c r="BZ82" s="1" t="n"/>
      <c r="CA82" s="1" t="n"/>
      <c r="CB82" s="1" t="n"/>
      <c r="CC82" s="1" t="n"/>
      <c r="CD82" s="1" t="n"/>
      <c r="CE82" s="1" t="n"/>
      <c r="CF82" s="1" t="n"/>
      <c r="CG82" s="1" t="n"/>
      <c r="CH82" s="1" t="n"/>
      <c r="CI82" s="1" t="n"/>
      <c r="CJ82" s="1" t="n"/>
    </row>
    <row r="83">
      <c r="A83" s="487" t="n"/>
      <c r="B83" s="182" t="inlineStr">
        <is>
          <t>СК-5</t>
        </is>
      </c>
      <c r="C83" s="126" t="n"/>
      <c r="D83" s="126" t="n"/>
      <c r="E83" s="126" t="n"/>
      <c r="F83" s="126" t="n"/>
      <c r="G83" s="126" t="n"/>
      <c r="H83" s="175" t="n"/>
      <c r="I83" s="3238" t="inlineStr">
        <is>
          <t>Разрабатывать и применять информационные системы и технологии для управления лесопромышленным производством</t>
        </is>
      </c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75" t="n"/>
      <c r="BD83" s="217" t="inlineStr">
        <is>
          <t>2.4.1, 2.4.3</t>
        </is>
      </c>
      <c r="BE83" s="126" t="n"/>
      <c r="BF83" s="126" t="n"/>
      <c r="BG83" s="126" t="n"/>
      <c r="BH83" s="126" t="n"/>
      <c r="BI83" s="175" t="n"/>
      <c r="BJ83" s="487" t="n"/>
      <c r="BK83" s="1" t="n"/>
      <c r="BL83" s="1" t="n"/>
      <c r="BM83" s="1" t="n"/>
      <c r="BN83" s="1" t="n"/>
      <c r="BO83" s="1" t="n"/>
      <c r="BP83" s="1" t="n"/>
      <c r="BQ83" s="1" t="n"/>
      <c r="BR83" s="1" t="n"/>
      <c r="BS83" s="1" t="n"/>
      <c r="BT83" s="1" t="n"/>
      <c r="BU83" s="1" t="n"/>
      <c r="BV83" s="1" t="n"/>
      <c r="BW83" s="1" t="n"/>
      <c r="BX83" s="1" t="n"/>
      <c r="BY83" s="1" t="n"/>
      <c r="BZ83" s="1" t="n"/>
      <c r="CA83" s="1" t="n"/>
      <c r="CB83" s="1" t="n"/>
      <c r="CC83" s="1" t="n"/>
      <c r="CD83" s="1" t="n"/>
      <c r="CE83" s="1" t="n"/>
      <c r="CF83" s="1" t="n"/>
      <c r="CG83" s="1" t="n"/>
      <c r="CH83" s="1" t="n"/>
      <c r="CI83" s="1" t="n"/>
      <c r="CJ83" s="1" t="n"/>
    </row>
    <row r="84">
      <c r="A84" s="487" t="n"/>
      <c r="B84" s="182" t="inlineStr">
        <is>
          <t>СК-6</t>
        </is>
      </c>
      <c r="C84" s="126" t="n"/>
      <c r="D84" s="126" t="n"/>
      <c r="E84" s="126" t="n"/>
      <c r="F84" s="126" t="n"/>
      <c r="G84" s="126" t="n"/>
      <c r="H84" s="175" t="n"/>
      <c r="I84" s="3238" t="inlineStr">
        <is>
          <t xml:space="preserve">Применять отраслевые нормативно-правовые акты при проведении сертификации лесопромышленных производств </t>
        </is>
      </c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75" t="n"/>
      <c r="BD84" s="217" t="inlineStr">
        <is>
          <t>2.4.2</t>
        </is>
      </c>
      <c r="BE84" s="126" t="n"/>
      <c r="BF84" s="126" t="n"/>
      <c r="BG84" s="126" t="n"/>
      <c r="BH84" s="126" t="n"/>
      <c r="BI84" s="175" t="n"/>
      <c r="BJ84" s="487" t="n"/>
      <c r="BK84" s="1" t="n"/>
      <c r="BL84" s="1" t="n"/>
      <c r="BM84" s="1" t="n"/>
      <c r="BN84" s="1" t="n"/>
      <c r="BO84" s="1" t="n"/>
      <c r="BP84" s="1" t="n"/>
      <c r="BQ84" s="1" t="n"/>
      <c r="BR84" s="1" t="n"/>
      <c r="BS84" s="1" t="n"/>
      <c r="BT84" s="1" t="n"/>
      <c r="BU84" s="1" t="n"/>
      <c r="BV84" s="1" t="n"/>
      <c r="BW84" s="1" t="n"/>
      <c r="BX84" s="1" t="n"/>
      <c r="BY84" s="1" t="n"/>
      <c r="BZ84" s="1" t="n"/>
      <c r="CA84" s="1" t="n"/>
      <c r="CB84" s="1" t="n"/>
      <c r="CC84" s="1" t="n"/>
      <c r="CD84" s="1" t="n"/>
      <c r="CE84" s="1" t="n"/>
      <c r="CF84" s="1" t="n"/>
      <c r="CG84" s="1" t="n"/>
      <c r="CH84" s="1" t="n"/>
      <c r="CI84" s="1" t="n"/>
      <c r="CJ84" s="1" t="n"/>
    </row>
    <row r="85">
      <c r="A85" s="487" t="n"/>
      <c r="B85" s="182" t="inlineStr">
        <is>
          <t>СК-7</t>
        </is>
      </c>
      <c r="C85" s="126" t="n"/>
      <c r="D85" s="126" t="n"/>
      <c r="E85" s="126" t="n"/>
      <c r="F85" s="126" t="n"/>
      <c r="G85" s="126" t="n"/>
      <c r="H85" s="175" t="n"/>
      <c r="I85" s="3238" t="inlineStr">
        <is>
          <t>Создавать и эксплуатировать автоматизированные системы для лесопромышленного производства</t>
        </is>
      </c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75" t="n"/>
      <c r="BD85" s="217" t="inlineStr">
        <is>
          <t>2.4.1</t>
        </is>
      </c>
      <c r="BE85" s="126" t="n"/>
      <c r="BF85" s="126" t="n"/>
      <c r="BG85" s="126" t="n"/>
      <c r="BH85" s="126" t="n"/>
      <c r="BI85" s="175" t="n"/>
      <c r="BJ85" s="487" t="n"/>
      <c r="BK85" s="1" t="n"/>
      <c r="BL85" s="1" t="n"/>
      <c r="BM85" s="1" t="n"/>
      <c r="BN85" s="1" t="n"/>
      <c r="BO85" s="1" t="n"/>
      <c r="BP85" s="1" t="n"/>
      <c r="BQ85" s="1" t="n"/>
      <c r="BR85" s="1" t="n"/>
      <c r="BS85" s="1" t="n"/>
      <c r="BT85" s="1" t="n"/>
      <c r="BU85" s="1" t="n"/>
      <c r="BV85" s="1" t="n"/>
      <c r="BW85" s="1" t="n"/>
      <c r="BX85" s="1" t="n"/>
      <c r="BY85" s="1" t="n"/>
      <c r="BZ85" s="1" t="n"/>
      <c r="CA85" s="1" t="n"/>
      <c r="CB85" s="1" t="n"/>
      <c r="CC85" s="1" t="n"/>
      <c r="CD85" s="1" t="n"/>
      <c r="CE85" s="1" t="n"/>
      <c r="CF85" s="1" t="n"/>
      <c r="CG85" s="1" t="n"/>
      <c r="CH85" s="1" t="n"/>
      <c r="CI85" s="1" t="n"/>
      <c r="CJ85" s="1" t="n"/>
    </row>
    <row r="86">
      <c r="A86" s="487" t="n"/>
      <c r="B86" s="182" t="inlineStr">
        <is>
          <t>СК-8</t>
        </is>
      </c>
      <c r="C86" s="126" t="n"/>
      <c r="D86" s="126" t="n"/>
      <c r="E86" s="126" t="n"/>
      <c r="F86" s="126" t="n"/>
      <c r="G86" s="126" t="n"/>
      <c r="H86" s="175" t="n"/>
      <c r="I86" s="3238" t="inlineStr">
        <is>
          <t>Применять навыки организации и проведения электронной торговли древесиной</t>
        </is>
      </c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75" t="n"/>
      <c r="BD86" s="217" t="inlineStr">
        <is>
          <t>2.4.2</t>
        </is>
      </c>
      <c r="BE86" s="126" t="n"/>
      <c r="BF86" s="126" t="n"/>
      <c r="BG86" s="126" t="n"/>
      <c r="BH86" s="126" t="n"/>
      <c r="BI86" s="175" t="n"/>
      <c r="BJ86" s="487" t="n"/>
      <c r="BK86" s="1" t="n"/>
      <c r="BL86" s="1" t="n"/>
      <c r="BM86" s="1" t="n"/>
      <c r="BN86" s="1" t="n"/>
      <c r="BO86" s="1" t="n"/>
      <c r="BP86" s="1" t="n"/>
      <c r="BQ86" s="1" t="n"/>
      <c r="BR86" s="1" t="n"/>
      <c r="BS86" s="1" t="n"/>
      <c r="BT86" s="1" t="n"/>
      <c r="BU86" s="1" t="n"/>
      <c r="BV86" s="1" t="n"/>
      <c r="BW86" s="1" t="n"/>
      <c r="BX86" s="1" t="n"/>
      <c r="BY86" s="1" t="n"/>
      <c r="BZ86" s="1" t="n"/>
      <c r="CA86" s="1" t="n"/>
      <c r="CB86" s="1" t="n"/>
      <c r="CC86" s="1" t="n"/>
      <c r="CD86" s="1" t="n"/>
      <c r="CE86" s="1" t="n"/>
      <c r="CF86" s="1" t="n"/>
      <c r="CG86" s="1" t="n"/>
      <c r="CH86" s="1" t="n"/>
      <c r="CI86" s="1" t="n"/>
      <c r="CJ86" s="1" t="n"/>
    </row>
    <row r="87">
      <c r="A87" s="487" t="n"/>
      <c r="B87" s="229" t="inlineStr">
        <is>
          <t>СК-9</t>
        </is>
      </c>
      <c r="C87" s="202" t="n"/>
      <c r="D87" s="202" t="n"/>
      <c r="E87" s="202" t="n"/>
      <c r="F87" s="202" t="n"/>
      <c r="G87" s="202" t="n"/>
      <c r="H87" s="203" t="n"/>
      <c r="I87" s="4901" t="inlineStr">
        <is>
          <t>Осуществлять мониторинг и обеспечивать организацию технологического процесса с учетом качества продукции и производства</t>
        </is>
      </c>
      <c r="J87" s="202" t="n"/>
      <c r="K87" s="202" t="n"/>
      <c r="L87" s="202" t="n"/>
      <c r="M87" s="202" t="n"/>
      <c r="N87" s="202" t="n"/>
      <c r="O87" s="202" t="n"/>
      <c r="P87" s="202" t="n"/>
      <c r="Q87" s="202" t="n"/>
      <c r="R87" s="202" t="n"/>
      <c r="S87" s="202" t="n"/>
      <c r="T87" s="202" t="n"/>
      <c r="U87" s="202" t="n"/>
      <c r="V87" s="202" t="n"/>
      <c r="W87" s="202" t="n"/>
      <c r="X87" s="202" t="n"/>
      <c r="Y87" s="202" t="n"/>
      <c r="Z87" s="202" t="n"/>
      <c r="AA87" s="202" t="n"/>
      <c r="AB87" s="202" t="n"/>
      <c r="AC87" s="202" t="n"/>
      <c r="AD87" s="202" t="n"/>
      <c r="AE87" s="202" t="n"/>
      <c r="AF87" s="202" t="n"/>
      <c r="AG87" s="202" t="n"/>
      <c r="AH87" s="202" t="n"/>
      <c r="AI87" s="202" t="n"/>
      <c r="AJ87" s="202" t="n"/>
      <c r="AK87" s="202" t="n"/>
      <c r="AL87" s="202" t="n"/>
      <c r="AM87" s="202" t="n"/>
      <c r="AN87" s="202" t="n"/>
      <c r="AO87" s="202" t="n"/>
      <c r="AP87" s="202" t="n"/>
      <c r="AQ87" s="202" t="n"/>
      <c r="AR87" s="202" t="n"/>
      <c r="AS87" s="202" t="n"/>
      <c r="AT87" s="202" t="n"/>
      <c r="AU87" s="202" t="n"/>
      <c r="AV87" s="202" t="n"/>
      <c r="AW87" s="202" t="n"/>
      <c r="AX87" s="202" t="n"/>
      <c r="AY87" s="202" t="n"/>
      <c r="AZ87" s="202" t="n"/>
      <c r="BA87" s="202" t="n"/>
      <c r="BB87" s="202" t="n"/>
      <c r="BC87" s="203" t="n"/>
      <c r="BD87" s="2872" t="inlineStr">
        <is>
          <t>2.4.3</t>
        </is>
      </c>
      <c r="BE87" s="202" t="n"/>
      <c r="BF87" s="202" t="n"/>
      <c r="BG87" s="202" t="n"/>
      <c r="BH87" s="202" t="n"/>
      <c r="BI87" s="203" t="n"/>
      <c r="BJ87" s="487" t="n"/>
      <c r="BK87" s="1" t="n"/>
      <c r="BL87" s="1" t="n"/>
      <c r="BM87" s="1" t="n"/>
      <c r="BN87" s="1" t="n"/>
      <c r="BO87" s="1" t="n"/>
      <c r="BP87" s="1" t="n"/>
      <c r="BQ87" s="1" t="n"/>
      <c r="BR87" s="1" t="n"/>
      <c r="BS87" s="1" t="n"/>
      <c r="BT87" s="1" t="n"/>
      <c r="BU87" s="1" t="n"/>
      <c r="BV87" s="1" t="n"/>
      <c r="BW87" s="1" t="n"/>
      <c r="BX87" s="1" t="n"/>
      <c r="BY87" s="1" t="n"/>
      <c r="BZ87" s="1" t="n"/>
      <c r="CA87" s="1" t="n"/>
      <c r="CB87" s="1" t="n"/>
      <c r="CC87" s="1" t="n"/>
      <c r="CD87" s="1" t="n"/>
      <c r="CE87" s="1" t="n"/>
      <c r="CF87" s="1" t="n"/>
      <c r="CG87" s="1" t="n"/>
      <c r="CH87" s="1" t="n"/>
      <c r="CI87" s="1" t="n"/>
      <c r="CJ87" s="1" t="n"/>
    </row>
    <row r="88">
      <c r="A88" s="4902" t="n"/>
      <c r="B88" s="6" t="n"/>
      <c r="C88" s="6" t="n"/>
      <c r="D88" s="6" t="n"/>
      <c r="E88" s="6" t="n"/>
      <c r="F88" s="6" t="n"/>
      <c r="G88" s="6" t="n"/>
      <c r="H88" s="6" t="n"/>
      <c r="I88" s="4903" t="n"/>
      <c r="J88" s="4903" t="n"/>
      <c r="K88" s="4903" t="n"/>
      <c r="L88" s="4903" t="n"/>
      <c r="M88" s="4903" t="n"/>
      <c r="N88" s="4903" t="n"/>
      <c r="O88" s="4903" t="n"/>
      <c r="P88" s="4903" t="n"/>
      <c r="Q88" s="4903" t="n"/>
      <c r="R88" s="4903" t="n"/>
      <c r="S88" s="4903" t="n"/>
      <c r="T88" s="4903" t="n"/>
      <c r="U88" s="4903" t="n"/>
      <c r="V88" s="4903" t="n"/>
      <c r="W88" s="4903" t="n"/>
      <c r="X88" s="4903" t="n"/>
      <c r="Y88" s="4903" t="n"/>
      <c r="Z88" s="4903" t="n"/>
      <c r="AA88" s="4903" t="n"/>
      <c r="AB88" s="4903" t="n"/>
      <c r="AC88" s="4903" t="n"/>
      <c r="AD88" s="4903" t="n"/>
      <c r="AE88" s="4903" t="n"/>
      <c r="AF88" s="4903" t="n"/>
      <c r="AG88" s="4903" t="n"/>
      <c r="AH88" s="4903" t="n"/>
      <c r="AI88" s="4903" t="n"/>
      <c r="AJ88" s="4903" t="n"/>
      <c r="AK88" s="4903" t="n"/>
      <c r="AL88" s="4903" t="n"/>
      <c r="AM88" s="4903" t="n"/>
      <c r="AN88" s="4903" t="n"/>
      <c r="AO88" s="4903" t="n"/>
      <c r="AP88" s="4903" t="n"/>
      <c r="AQ88" s="4903" t="n"/>
      <c r="AR88" s="4903" t="n"/>
      <c r="AS88" s="4903" t="n"/>
      <c r="AT88" s="4903" t="n"/>
      <c r="AU88" s="4903" t="n"/>
      <c r="AV88" s="4903" t="n"/>
      <c r="AW88" s="4903" t="n"/>
      <c r="AX88" s="4903" t="n"/>
      <c r="AY88" s="4903" t="n"/>
      <c r="AZ88" s="4903" t="n"/>
      <c r="BA88" s="4903" t="n"/>
      <c r="BB88" s="4903" t="n"/>
      <c r="BC88" s="4903" t="n"/>
      <c r="BD88" s="4903" t="n"/>
      <c r="BE88" s="4903" t="n"/>
      <c r="BF88" s="4903" t="n"/>
      <c r="BG88" s="4903" t="n"/>
      <c r="BH88" s="4904" t="n"/>
      <c r="BI88" s="4904" t="n"/>
      <c r="BJ88" s="4904" t="n"/>
      <c r="BK88" s="4904" t="n"/>
      <c r="BL88" s="4904" t="n"/>
      <c r="BM88" s="4904" t="n"/>
      <c r="BN88" s="4902" t="n"/>
      <c r="BO88" s="1" t="n"/>
      <c r="BP88" s="1" t="n"/>
      <c r="BQ88" s="1" t="n"/>
      <c r="BR88" s="1" t="n"/>
      <c r="BS88" s="1" t="n"/>
      <c r="BT88" s="1" t="n"/>
      <c r="BU88" s="1" t="n"/>
      <c r="BV88" s="1" t="n"/>
      <c r="BW88" s="1" t="n"/>
      <c r="BX88" s="1" t="n"/>
      <c r="BY88" s="1" t="n"/>
      <c r="BZ88" s="1" t="n"/>
      <c r="CA88" s="1" t="n"/>
      <c r="CB88" s="1" t="n"/>
      <c r="CC88" s="1" t="n"/>
      <c r="CD88" s="1" t="n"/>
      <c r="CE88" s="1" t="n"/>
      <c r="CF88" s="1" t="n"/>
      <c r="CG88" s="1" t="n"/>
      <c r="CH88" s="1" t="n"/>
      <c r="CI88" s="1" t="n"/>
      <c r="CJ88" s="1" t="n"/>
    </row>
    <row r="89">
      <c r="A89" s="1" t="n"/>
      <c r="B89" s="10" t="n"/>
      <c r="C89" s="274" t="n"/>
      <c r="D89" s="24" t="inlineStr">
        <is>
          <t xml:space="preserve">Учебный план углубленного высшего образования по специальности 7-06-0821-03 "Лесная инженерия и проектирование лесопромышленных машин и оборудования"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 7-06-08-012/пр.  </t>
        </is>
      </c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91" t="n"/>
      <c r="BJ89" s="91" t="n"/>
      <c r="BK89" s="91" t="n"/>
      <c r="BL89" s="91" t="n"/>
      <c r="BM89" s="91" t="n"/>
      <c r="BN89" s="1" t="n"/>
      <c r="BO89" s="1" t="n"/>
      <c r="BP89" s="1" t="n"/>
      <c r="BQ89" s="1" t="n"/>
      <c r="BR89" s="1" t="n"/>
      <c r="BS89" s="1" t="n"/>
      <c r="BT89" s="1" t="n"/>
      <c r="BU89" s="1" t="n"/>
      <c r="BV89" s="1" t="n"/>
      <c r="BW89" s="1" t="n"/>
      <c r="BX89" s="1" t="n"/>
      <c r="BY89" s="1" t="n"/>
      <c r="BZ89" s="1" t="n"/>
      <c r="CA89" s="1" t="n"/>
      <c r="CB89" s="1" t="n"/>
      <c r="CC89" s="1" t="n"/>
      <c r="CD89" s="1" t="n"/>
      <c r="CE89" s="1" t="n"/>
      <c r="CF89" s="1" t="n"/>
      <c r="CG89" s="1" t="n"/>
      <c r="CH89" s="1" t="n"/>
      <c r="CI89" s="1" t="n"/>
      <c r="CJ89" s="1" t="n"/>
    </row>
    <row r="90">
      <c r="A90" s="1957" t="n"/>
      <c r="B90" s="270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" t="n"/>
      <c r="BN90" s="1957" t="n"/>
      <c r="BO90" s="1" t="n"/>
      <c r="BP90" s="1" t="n"/>
      <c r="BQ90" s="1" t="n"/>
      <c r="BR90" s="1" t="n"/>
      <c r="BS90" s="1" t="n"/>
      <c r="BT90" s="1" t="n"/>
      <c r="BU90" s="1" t="n"/>
      <c r="BV90" s="1" t="n"/>
      <c r="BW90" s="1" t="n"/>
      <c r="BX90" s="1" t="n"/>
      <c r="BY90" s="1" t="n"/>
      <c r="BZ90" s="1" t="n"/>
      <c r="CA90" s="1" t="n"/>
      <c r="CB90" s="1" t="n"/>
      <c r="CC90" s="1" t="n"/>
      <c r="CD90" s="1" t="n"/>
      <c r="CE90" s="1" t="n"/>
      <c r="CF90" s="1" t="n"/>
      <c r="CG90" s="1" t="n"/>
      <c r="CH90" s="1" t="n"/>
      <c r="CI90" s="1" t="n"/>
      <c r="CJ90" s="1" t="n"/>
    </row>
    <row r="91">
      <c r="A91" s="1957" t="n"/>
      <c r="B91" s="247" t="n"/>
      <c r="C91" s="520" t="n"/>
      <c r="D91" s="247" t="n"/>
      <c r="E91" s="247" t="n"/>
      <c r="F91" s="247" t="n"/>
      <c r="G91" s="247" t="n"/>
      <c r="H91" s="247" t="n"/>
      <c r="I91" s="247" t="n"/>
      <c r="J91" s="247" t="n"/>
      <c r="K91" s="247" t="n"/>
      <c r="L91" s="247" t="n"/>
      <c r="M91" s="247" t="n"/>
      <c r="N91" s="247" t="n"/>
      <c r="O91" s="247" t="n"/>
      <c r="P91" s="247" t="n"/>
      <c r="Q91" s="247" t="n"/>
      <c r="R91" s="247" t="n"/>
      <c r="S91" s="247" t="n"/>
      <c r="T91" s="247" t="n"/>
      <c r="U91" s="247" t="n"/>
      <c r="V91" s="247" t="n"/>
      <c r="W91" s="247" t="n"/>
      <c r="X91" s="247" t="n"/>
      <c r="Y91" s="247" t="n"/>
      <c r="Z91" s="247" t="n"/>
      <c r="AA91" s="247" t="n"/>
      <c r="AB91" s="247" t="n"/>
      <c r="AC91" s="247" t="n"/>
      <c r="AD91" s="247" t="n"/>
      <c r="AE91" s="247" t="n"/>
      <c r="AF91" s="247" t="n"/>
      <c r="AG91" s="247" t="n"/>
      <c r="AH91" s="247" t="n"/>
      <c r="AI91" s="247" t="n"/>
      <c r="AJ91" s="247" t="n"/>
      <c r="AK91" s="247" t="n"/>
      <c r="AL91" s="247" t="n"/>
      <c r="AM91" s="247" t="n"/>
      <c r="AN91" s="247" t="n"/>
      <c r="AO91" s="247" t="n"/>
      <c r="AP91" s="247" t="n"/>
      <c r="AQ91" s="247" t="n"/>
      <c r="AR91" s="247" t="n"/>
      <c r="AS91" s="247" t="n"/>
      <c r="AT91" s="247" t="n"/>
      <c r="AU91" s="1957" t="n"/>
      <c r="AV91" s="1957" t="n"/>
      <c r="AW91" s="1957" t="n"/>
      <c r="AX91" s="1957" t="n"/>
      <c r="AY91" s="1957" t="n"/>
      <c r="AZ91" s="1957" t="n"/>
      <c r="BA91" s="1957" t="n"/>
      <c r="BB91" s="1957" t="n"/>
      <c r="BC91" s="1957" t="n"/>
      <c r="BD91" s="1957" t="n"/>
      <c r="BE91" s="1957" t="n"/>
      <c r="BF91" s="1957" t="n"/>
      <c r="BG91" s="1957" t="n"/>
      <c r="BH91" s="1957" t="n"/>
      <c r="BI91" s="1957" t="n"/>
      <c r="BJ91" s="1957" t="n"/>
      <c r="BK91" s="1957" t="n"/>
      <c r="BL91" s="1957" t="n"/>
      <c r="BM91" s="1957" t="n"/>
      <c r="BN91" s="1957" t="n"/>
      <c r="BO91" s="1" t="n"/>
      <c r="BP91" s="1" t="n"/>
      <c r="BQ91" s="1" t="n"/>
      <c r="BR91" s="1" t="n"/>
      <c r="BS91" s="1" t="n"/>
      <c r="BT91" s="1" t="n"/>
      <c r="BU91" s="1" t="n"/>
      <c r="BV91" s="1" t="n"/>
      <c r="BW91" s="1" t="n"/>
      <c r="BX91" s="1" t="n"/>
      <c r="BY91" s="1" t="n"/>
      <c r="BZ91" s="1" t="n"/>
      <c r="CA91" s="1" t="n"/>
      <c r="CB91" s="1" t="n"/>
      <c r="CC91" s="1" t="n"/>
      <c r="CD91" s="1" t="n"/>
      <c r="CE91" s="1" t="n"/>
      <c r="CF91" s="1" t="n"/>
      <c r="CG91" s="1" t="n"/>
      <c r="CH91" s="1" t="n"/>
      <c r="CI91" s="1" t="n"/>
      <c r="CJ91" s="1" t="n"/>
    </row>
    <row r="92">
      <c r="A92" s="1" t="n"/>
      <c r="B92" s="1957" t="n"/>
      <c r="C92" s="4508" t="inlineStr">
        <is>
          <t>*</t>
        </is>
      </c>
      <c r="D92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/>
      <c r="AM92" s="1" t="n"/>
      <c r="AN92" s="1" t="n"/>
      <c r="AO92" s="1" t="n"/>
      <c r="AP92" s="1" t="n"/>
      <c r="AQ92" s="1" t="n"/>
      <c r="AR92" s="1" t="n"/>
      <c r="AS92" s="1" t="n"/>
      <c r="AT92" s="1" t="n"/>
      <c r="AU92" s="1" t="n"/>
      <c r="AV92" s="1" t="n"/>
      <c r="AW92" s="1" t="n"/>
      <c r="AX92" s="1" t="n"/>
      <c r="AY92" s="1" t="n"/>
      <c r="AZ92" s="1" t="n"/>
      <c r="BA92" s="1" t="n"/>
      <c r="BB92" s="1" t="n"/>
      <c r="BC92" s="1" t="n"/>
      <c r="BD92" s="1" t="n"/>
      <c r="BE92" s="1" t="n"/>
      <c r="BF92" s="1" t="n"/>
      <c r="BG92" s="1" t="n"/>
      <c r="BH92" s="1" t="n"/>
      <c r="BI92" s="23" t="n"/>
      <c r="BJ92" s="23" t="n"/>
      <c r="BK92" s="1957" t="n"/>
      <c r="BL92" s="1957" t="n"/>
      <c r="BM92" s="1957" t="n"/>
      <c r="BN92" s="1957" t="n"/>
      <c r="BO92" s="1957" t="n"/>
      <c r="BP92" s="1" t="n"/>
      <c r="BQ92" s="1" t="n"/>
      <c r="BR92" s="1" t="n"/>
      <c r="BS92" s="1" t="n"/>
      <c r="BT92" s="1" t="n"/>
      <c r="BU92" s="1" t="n"/>
      <c r="BV92" s="1" t="n"/>
      <c r="BW92" s="1" t="n"/>
      <c r="BX92" s="1" t="n"/>
      <c r="BY92" s="1" t="n"/>
      <c r="BZ92" s="1" t="n"/>
      <c r="CA92" s="1" t="n"/>
      <c r="CB92" s="1" t="n"/>
      <c r="CC92" s="1" t="n"/>
      <c r="CD92" s="1" t="n"/>
      <c r="CE92" s="1" t="n"/>
      <c r="CF92" s="1" t="n"/>
      <c r="CG92" s="1" t="n"/>
      <c r="CH92" s="1" t="n"/>
      <c r="CI92" s="1" t="n"/>
      <c r="CJ92" s="1" t="n"/>
    </row>
    <row r="93">
      <c r="A93" s="1" t="n"/>
      <c r="B93" s="1957" t="n"/>
      <c r="C93" s="3431" t="inlineStr">
        <is>
          <t>д</t>
        </is>
      </c>
      <c r="D93" s="30" t="inlineStr">
        <is>
          <t>Дифференцированный зачет.</t>
        </is>
      </c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  <c r="Y93" s="23" t="n"/>
      <c r="Z93" s="23" t="n"/>
      <c r="AA93" s="23" t="n"/>
      <c r="AB93" s="23" t="n"/>
      <c r="AC93" s="23" t="n"/>
      <c r="AD93" s="23" t="n"/>
      <c r="AE93" s="23" t="n"/>
      <c r="AF93" s="23" t="n"/>
      <c r="AG93" s="23" t="n"/>
      <c r="AH93" s="23" t="n"/>
      <c r="AI93" s="23" t="n"/>
      <c r="AJ93" s="23" t="n"/>
      <c r="AK93" s="23" t="n"/>
      <c r="AL93" s="23" t="n"/>
      <c r="AM93" s="23" t="n"/>
      <c r="AN93" s="23" t="n"/>
      <c r="AO93" s="23" t="n"/>
      <c r="AP93" s="23" t="n"/>
      <c r="AQ93" s="23" t="n"/>
      <c r="AR93" s="23" t="n"/>
      <c r="AS93" s="23" t="n"/>
      <c r="AT93" s="23" t="n"/>
      <c r="AU93" s="23" t="n"/>
      <c r="AV93" s="23" t="n"/>
      <c r="AW93" s="23" t="n"/>
      <c r="AX93" s="23" t="n"/>
      <c r="AY93" s="23" t="n"/>
      <c r="AZ93" s="23" t="n"/>
      <c r="BA93" s="23" t="n"/>
      <c r="BB93" s="23" t="n"/>
      <c r="BC93" s="23" t="n"/>
      <c r="BD93" s="23" t="n"/>
      <c r="BE93" s="23" t="n"/>
      <c r="BF93" s="23" t="n"/>
      <c r="BG93" s="23" t="n"/>
      <c r="BH93" s="23" t="n"/>
      <c r="BI93" s="23" t="n"/>
      <c r="BJ93" s="23" t="n"/>
      <c r="BK93" s="253" t="n"/>
      <c r="BL93" s="253" t="n"/>
      <c r="BM93" s="253" t="n"/>
      <c r="BN93" s="1957" t="n"/>
      <c r="BO93" s="1957" t="n"/>
      <c r="BP93" s="1" t="n"/>
      <c r="BQ93" s="1" t="n"/>
      <c r="BR93" s="1" t="n"/>
      <c r="BS93" s="1" t="n"/>
      <c r="BT93" s="1" t="n"/>
      <c r="BU93" s="1" t="n"/>
      <c r="BV93" s="1" t="n"/>
      <c r="BW93" s="1" t="n"/>
      <c r="BX93" s="1" t="n"/>
      <c r="BY93" s="1" t="n"/>
      <c r="BZ93" s="1" t="n"/>
      <c r="CA93" s="1" t="n"/>
      <c r="CB93" s="1" t="n"/>
      <c r="CC93" s="1" t="n"/>
      <c r="CD93" s="1" t="n"/>
      <c r="CE93" s="1" t="n"/>
      <c r="CF93" s="1" t="n"/>
      <c r="CG93" s="1" t="n"/>
      <c r="CH93" s="1" t="n"/>
      <c r="CI93" s="1" t="n"/>
      <c r="CJ93" s="1" t="n"/>
    </row>
    <row r="94">
      <c r="A94" s="1957" t="n"/>
      <c r="B94" s="689" t="n"/>
      <c r="C94" s="253" t="n"/>
      <c r="D94" s="253" t="n"/>
      <c r="E94" s="253" t="n"/>
      <c r="F94" s="253" t="n"/>
      <c r="G94" s="253" t="n"/>
      <c r="H94" s="253" t="n"/>
      <c r="I94" s="253" t="n"/>
      <c r="J94" s="253" t="n"/>
      <c r="K94" s="253" t="n"/>
      <c r="L94" s="253" t="n"/>
      <c r="M94" s="253" t="n"/>
      <c r="N94" s="253" t="n"/>
      <c r="O94" s="253" t="n"/>
      <c r="P94" s="253" t="n"/>
      <c r="Q94" s="253" t="n"/>
      <c r="R94" s="253" t="n"/>
      <c r="S94" s="253" t="n"/>
      <c r="T94" s="253" t="n"/>
      <c r="U94" s="253" t="n"/>
      <c r="V94" s="253" t="n"/>
      <c r="W94" s="253" t="n"/>
      <c r="X94" s="253" t="n"/>
      <c r="Y94" s="253" t="n"/>
      <c r="Z94" s="253" t="n"/>
      <c r="AA94" s="253" t="n"/>
      <c r="AB94" s="253" t="n"/>
      <c r="AC94" s="253" t="n"/>
      <c r="AD94" s="253" t="n"/>
      <c r="AE94" s="253" t="n"/>
      <c r="AF94" s="253" t="n"/>
      <c r="AG94" s="253" t="n"/>
      <c r="AH94" s="253" t="n"/>
      <c r="AI94" s="253" t="n"/>
      <c r="AJ94" s="253" t="n"/>
      <c r="AK94" s="253" t="n"/>
      <c r="AL94" s="253" t="n"/>
      <c r="AM94" s="253" t="n"/>
      <c r="AN94" s="253" t="n"/>
      <c r="AO94" s="253" t="n"/>
      <c r="AP94" s="253" t="n"/>
      <c r="AQ94" s="253" t="n"/>
      <c r="AR94" s="253" t="n"/>
      <c r="AS94" s="253" t="n"/>
      <c r="AT94" s="253" t="n"/>
      <c r="AU94" s="253" t="n"/>
      <c r="AV94" s="253" t="n"/>
      <c r="AW94" s="253" t="n"/>
      <c r="AX94" s="253" t="n"/>
      <c r="AY94" s="253" t="n"/>
      <c r="AZ94" s="253" t="n"/>
      <c r="BA94" s="253" t="n"/>
      <c r="BB94" s="253" t="n"/>
      <c r="BC94" s="253" t="n"/>
      <c r="BD94" s="253" t="n"/>
      <c r="BE94" s="253" t="n"/>
      <c r="BF94" s="253" t="n"/>
      <c r="BG94" s="253" t="n"/>
      <c r="BH94" s="253" t="n"/>
      <c r="BI94" s="253" t="n"/>
      <c r="BJ94" s="253" t="n"/>
      <c r="BK94" s="253" t="n"/>
      <c r="BL94" s="253" t="n"/>
      <c r="BM94" s="1957" t="n"/>
      <c r="BN94" s="1957" t="n"/>
      <c r="BO94" s="1" t="n"/>
      <c r="BP94" s="1" t="n"/>
      <c r="BQ94" s="1" t="n"/>
      <c r="BR94" s="1" t="n"/>
      <c r="BS94" s="1" t="n"/>
      <c r="BT94" s="1" t="n"/>
      <c r="BU94" s="1" t="n"/>
      <c r="BV94" s="1" t="n"/>
      <c r="BW94" s="1" t="n"/>
      <c r="BX94" s="1" t="n"/>
      <c r="BY94" s="1" t="n"/>
      <c r="BZ94" s="1" t="n"/>
      <c r="CA94" s="1" t="n"/>
      <c r="CB94" s="1" t="n"/>
      <c r="CC94" s="1" t="n"/>
      <c r="CD94" s="1" t="n"/>
      <c r="CE94" s="1" t="n"/>
      <c r="CF94" s="1" t="n"/>
      <c r="CG94" s="1" t="n"/>
      <c r="CH94" s="1" t="n"/>
      <c r="CI94" s="1" t="n"/>
      <c r="CJ94" s="1" t="n"/>
    </row>
    <row r="95">
      <c r="A95" s="1" t="n"/>
      <c r="B95" s="243" t="n"/>
      <c r="C95" s="243" t="n"/>
      <c r="D95" s="243" t="n"/>
      <c r="E95" s="243" t="n"/>
      <c r="F95" s="243" t="n"/>
      <c r="G95" s="243" t="n"/>
      <c r="H95" s="243" t="n"/>
      <c r="I95" s="243" t="n"/>
      <c r="J95" s="243" t="n"/>
      <c r="K95" s="243" t="n"/>
      <c r="L95" s="243" t="n"/>
      <c r="M95" s="243" t="n"/>
      <c r="N95" s="243" t="n"/>
      <c r="O95" s="243" t="n"/>
      <c r="P95" s="243" t="n"/>
      <c r="Q95" s="243" t="n"/>
      <c r="R95" s="243" t="n"/>
      <c r="S95" s="243" t="n"/>
      <c r="T95" s="243" t="n"/>
      <c r="U95" s="243" t="n"/>
      <c r="V95" s="243" t="n"/>
      <c r="W95" s="243" t="n"/>
      <c r="X95" s="243" t="n"/>
      <c r="Y95" s="243" t="n"/>
      <c r="Z95" s="243" t="n"/>
      <c r="AA95" s="243" t="n"/>
      <c r="AB95" s="243" t="n"/>
      <c r="AC95" s="243" t="n"/>
      <c r="AD95" s="243" t="n"/>
      <c r="AE95" s="243" t="n"/>
      <c r="AF95" s="243" t="n"/>
      <c r="AG95" s="243" t="n"/>
      <c r="AH95" s="243" t="n"/>
      <c r="AI95" s="243" t="n"/>
      <c r="AJ95" s="243" t="n"/>
      <c r="AK95" s="243" t="n"/>
      <c r="AL95" s="243" t="n"/>
      <c r="AM95" s="243" t="n"/>
      <c r="AN95" s="243" t="n"/>
      <c r="AO95" s="243" t="n"/>
      <c r="AP95" s="243" t="n"/>
      <c r="AQ95" s="243" t="n"/>
      <c r="AR95" s="243" t="n"/>
      <c r="AS95" s="243" t="n"/>
      <c r="AT95" s="243" t="n"/>
      <c r="AU95" s="1" t="n"/>
      <c r="AV95" s="1" t="n"/>
      <c r="AW95" s="1" t="n"/>
      <c r="AX95" s="1" t="n"/>
      <c r="AY95" s="1" t="n"/>
      <c r="AZ95" s="1" t="n"/>
      <c r="BA95" s="1" t="n"/>
      <c r="BB95" s="1" t="n"/>
      <c r="BC95" s="1" t="n"/>
      <c r="BD95" s="1" t="n"/>
      <c r="BE95" s="1" t="n"/>
      <c r="BF95" s="1" t="n"/>
      <c r="BG95" s="1" t="n"/>
      <c r="BH95" s="1" t="n"/>
      <c r="BI95" s="1" t="n"/>
      <c r="BJ95" s="1" t="n"/>
      <c r="BK95" s="1" t="n"/>
      <c r="BL95" s="1" t="n"/>
      <c r="BM95" s="1" t="n"/>
      <c r="BN95" s="1" t="n"/>
      <c r="BO95" s="1" t="n"/>
      <c r="BP95" s="1" t="n"/>
      <c r="BQ95" s="1" t="n"/>
      <c r="BR95" s="1" t="n"/>
      <c r="BS95" s="1" t="n"/>
      <c r="BT95" s="1" t="n"/>
      <c r="BU95" s="1" t="n"/>
      <c r="BV95" s="1" t="n"/>
      <c r="BW95" s="1" t="n"/>
      <c r="BX95" s="1" t="n"/>
      <c r="BY95" s="1" t="n"/>
      <c r="BZ95" s="1" t="n"/>
      <c r="CA95" s="1" t="n"/>
      <c r="CB95" s="1" t="n"/>
      <c r="CC95" s="1" t="n"/>
      <c r="CD95" s="1" t="n"/>
      <c r="CE95" s="1" t="n"/>
      <c r="CF95" s="1" t="n"/>
      <c r="CG95" s="1" t="n"/>
      <c r="CH95" s="1" t="n"/>
      <c r="CI95" s="1" t="n"/>
      <c r="CJ95" s="1" t="n"/>
    </row>
    <row r="96">
      <c r="A96" s="487" t="n"/>
      <c r="B96" s="268" t="n"/>
      <c r="C96" s="41" t="inlineStr">
        <is>
          <t>Проректор по учебной работе</t>
        </is>
      </c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272" t="n"/>
      <c r="AC96" s="273" t="n"/>
      <c r="AD96" s="273" t="n"/>
      <c r="AE96" s="273" t="n"/>
      <c r="AF96" s="273" t="n"/>
      <c r="AG96" s="273" t="n"/>
      <c r="AH96" s="273" t="n"/>
      <c r="AI96" s="272" t="n"/>
      <c r="AJ96" s="41" t="n"/>
      <c r="AK96" s="41" t="n"/>
      <c r="AL96" s="41" t="n"/>
      <c r="AM96" s="41" t="n"/>
      <c r="AN96" s="41" t="n"/>
      <c r="AO96" s="3" t="n"/>
      <c r="AP96" s="41" t="inlineStr">
        <is>
          <t>А.А. Сакович</t>
        </is>
      </c>
      <c r="AQ96" s="3" t="n"/>
      <c r="AR96" s="274" t="n"/>
      <c r="AS96" s="274" t="n"/>
      <c r="AT96" s="274" t="n"/>
      <c r="AU96" s="274" t="n"/>
      <c r="AV96" s="3" t="n"/>
      <c r="AW96" s="3" t="n"/>
      <c r="AX96" s="268" t="n"/>
      <c r="AY96" s="268" t="n"/>
      <c r="AZ96" s="268" t="n"/>
      <c r="BA96" s="244" t="n"/>
      <c r="BB96" s="244" t="n"/>
      <c r="BC96" s="90" t="n"/>
      <c r="BD96" s="90" t="n"/>
      <c r="BE96" s="90" t="n"/>
      <c r="BF96" s="90" t="n"/>
      <c r="BG96" s="90" t="n"/>
      <c r="BH96" s="90" t="n"/>
      <c r="BI96" s="487" t="n"/>
      <c r="BJ96" s="487" t="n"/>
      <c r="BK96" s="487" t="n"/>
      <c r="BL96" s="487" t="n"/>
      <c r="BM96" s="487" t="n"/>
      <c r="BN96" s="487" t="n"/>
      <c r="BO96" s="1" t="n"/>
      <c r="BP96" s="1" t="n"/>
      <c r="BQ96" s="1" t="n"/>
      <c r="BR96" s="1" t="n"/>
      <c r="BS96" s="1" t="n"/>
      <c r="BT96" s="1" t="n"/>
      <c r="BU96" s="1" t="n"/>
      <c r="BV96" s="1" t="n"/>
      <c r="BW96" s="1" t="n"/>
      <c r="BX96" s="1" t="n"/>
      <c r="BY96" s="1" t="n"/>
      <c r="BZ96" s="1" t="n"/>
      <c r="CA96" s="1" t="n"/>
      <c r="CB96" s="1" t="n"/>
      <c r="CC96" s="1" t="n"/>
      <c r="CD96" s="1" t="n"/>
      <c r="CE96" s="1" t="n"/>
      <c r="CF96" s="1" t="n"/>
      <c r="CG96" s="1" t="n"/>
      <c r="CH96" s="1" t="n"/>
      <c r="CI96" s="1" t="n"/>
      <c r="CJ96" s="1" t="n"/>
    </row>
    <row r="97">
      <c r="A97" s="4905" t="n"/>
      <c r="B97" s="270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41" t="n"/>
      <c r="AC97" s="3" t="n"/>
      <c r="AD97" s="3" t="n"/>
      <c r="AE97" s="3" t="n"/>
      <c r="AF97" s="3" t="n"/>
      <c r="AG97" s="3" t="n"/>
      <c r="AH97" s="3" t="n"/>
      <c r="AI97" s="41" t="n"/>
      <c r="AJ97" s="41" t="n"/>
      <c r="AK97" s="41" t="n"/>
      <c r="AL97" s="41" t="n"/>
      <c r="AM97" s="41" t="n"/>
      <c r="AN97" s="41" t="n"/>
      <c r="AO97" s="3" t="n"/>
      <c r="AP97" s="41" t="n"/>
      <c r="AQ97" s="3" t="n"/>
      <c r="AR97" s="274" t="n"/>
      <c r="AS97" s="274" t="n"/>
      <c r="AT97" s="274" t="n"/>
      <c r="AU97" s="274" t="n"/>
      <c r="AV97" s="3" t="n"/>
      <c r="AW97" s="3" t="n"/>
      <c r="AX97" s="267" t="n"/>
      <c r="AY97" s="267" t="n"/>
      <c r="AZ97" s="267" t="n"/>
      <c r="BA97" s="267" t="n"/>
      <c r="BB97" s="267" t="n"/>
      <c r="BC97" s="267" t="n"/>
      <c r="BD97" s="267" t="n"/>
      <c r="BE97" s="267" t="n"/>
      <c r="BF97" s="267" t="n"/>
      <c r="BG97" s="267" t="n"/>
      <c r="BH97" s="267" t="n"/>
      <c r="BI97" s="4906" t="n"/>
      <c r="BJ97" s="4906" t="n"/>
      <c r="BK97" s="4905" t="n"/>
      <c r="BL97" s="4905" t="n"/>
      <c r="BM97" s="4905" t="n"/>
      <c r="BN97" s="4905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</row>
    <row r="98">
      <c r="A98" s="1458" t="n"/>
      <c r="B98" s="270" t="n"/>
      <c r="C98" s="273" t="n"/>
      <c r="D98" s="273" t="n"/>
      <c r="E98" s="273" t="n"/>
      <c r="F98" s="273" t="n"/>
      <c r="G98" s="277" t="inlineStr">
        <is>
          <t>20___</t>
        </is>
      </c>
      <c r="H98" s="278" t="n"/>
      <c r="I98" s="41" t="n"/>
      <c r="J98" s="41" t="n"/>
      <c r="K98" s="279" t="n"/>
      <c r="L98" s="274" t="n"/>
      <c r="M98" s="274" t="n"/>
      <c r="N98" s="274" t="n"/>
      <c r="O98" s="274" t="n"/>
      <c r="P98" s="274" t="n"/>
      <c r="Q98" s="274" t="n"/>
      <c r="R98" s="274" t="n"/>
      <c r="S98" s="274" t="n"/>
      <c r="T98" s="274" t="n"/>
      <c r="U98" s="274" t="n"/>
      <c r="V98" s="274" t="n"/>
      <c r="W98" s="274" t="n"/>
      <c r="X98" s="274" t="n"/>
      <c r="Y98" s="274" t="n"/>
      <c r="Z98" s="274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" t="n"/>
      <c r="AY98" s="4" t="n"/>
      <c r="AZ98" s="4" t="n"/>
      <c r="BA98" s="267" t="n"/>
      <c r="BB98" s="267" t="n"/>
      <c r="BC98" s="296" t="n"/>
      <c r="BD98" s="296" t="n"/>
      <c r="BE98" s="296" t="n"/>
      <c r="BF98" s="296" t="n"/>
      <c r="BG98" s="296" t="n"/>
      <c r="BH98" s="296" t="n"/>
      <c r="BI98" s="4902" t="n"/>
      <c r="BJ98" s="4902" t="n"/>
      <c r="BK98" s="1458" t="n"/>
      <c r="BL98" s="1458" t="n"/>
      <c r="BM98" s="1458" t="n"/>
      <c r="BN98" s="1458" t="n"/>
      <c r="BO98" s="1" t="n"/>
      <c r="BP98" s="1" t="n"/>
      <c r="BQ98" s="1" t="n"/>
      <c r="BR98" s="1" t="n"/>
      <c r="BS98" s="1" t="n"/>
      <c r="BT98" s="1" t="n"/>
      <c r="BU98" s="1" t="n"/>
      <c r="BV98" s="1" t="n"/>
      <c r="BW98" s="1" t="n"/>
      <c r="BX98" s="1" t="n"/>
      <c r="BY98" s="1" t="n"/>
      <c r="BZ98" s="1" t="n"/>
      <c r="CA98" s="1" t="n"/>
      <c r="CB98" s="1" t="n"/>
      <c r="CC98" s="1" t="n"/>
      <c r="CD98" s="1" t="n"/>
      <c r="CE98" s="1" t="n"/>
      <c r="CF98" s="1" t="n"/>
      <c r="CG98" s="1" t="n"/>
      <c r="CH98" s="1" t="n"/>
      <c r="CI98" s="1" t="n"/>
      <c r="CJ98" s="1" t="n"/>
    </row>
    <row r="99">
      <c r="A99" s="1458" t="n"/>
      <c r="B99" s="270" t="n"/>
      <c r="C99" s="41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" t="n"/>
      <c r="AY99" s="4" t="n"/>
      <c r="AZ99" s="4" t="n"/>
      <c r="BA99" s="267" t="n"/>
      <c r="BB99" s="267" t="n"/>
      <c r="BC99" s="296" t="n"/>
      <c r="BD99" s="296" t="n"/>
      <c r="BE99" s="296" t="n"/>
      <c r="BF99" s="296" t="n"/>
      <c r="BG99" s="296" t="n"/>
      <c r="BH99" s="296" t="n"/>
      <c r="BI99" s="4902" t="n"/>
      <c r="BJ99" s="4902" t="n"/>
      <c r="BK99" s="1458" t="n"/>
      <c r="BL99" s="1458" t="n"/>
      <c r="BM99" s="1458" t="n"/>
      <c r="BN99" s="1458" t="n"/>
      <c r="BO99" s="1" t="n"/>
      <c r="BP99" s="1" t="n"/>
      <c r="BQ99" s="1" t="n"/>
      <c r="BR99" s="1" t="n"/>
      <c r="BS99" s="1" t="n"/>
      <c r="BT99" s="1" t="n"/>
      <c r="BU99" s="1" t="n"/>
      <c r="BV99" s="1" t="n"/>
      <c r="BW99" s="1" t="n"/>
      <c r="BX99" s="1" t="n"/>
      <c r="BY99" s="1" t="n"/>
      <c r="BZ99" s="1" t="n"/>
      <c r="CA99" s="1" t="n"/>
      <c r="CB99" s="1" t="n"/>
      <c r="CC99" s="1" t="n"/>
      <c r="CD99" s="1" t="n"/>
      <c r="CE99" s="1" t="n"/>
      <c r="CF99" s="1" t="n"/>
      <c r="CG99" s="1" t="n"/>
      <c r="CH99" s="1" t="n"/>
      <c r="CI99" s="1" t="n"/>
      <c r="CJ99" s="1" t="n"/>
    </row>
    <row r="100">
      <c r="A100" s="1458" t="n"/>
      <c r="B100" s="270" t="n"/>
      <c r="C100" s="282" t="inlineStr">
        <is>
          <t>Декан факультета лесной инженерии, материаловедения и дизайна</t>
        </is>
      </c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41" t="n"/>
      <c r="Y100" s="41" t="n"/>
      <c r="Z100" s="41" t="n"/>
      <c r="AA100" s="41" t="n"/>
      <c r="AB100" s="41" t="n"/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3" t="n"/>
      <c r="AX100" s="265" t="n"/>
      <c r="AY100" s="4" t="n"/>
      <c r="AZ100" s="4" t="n"/>
      <c r="BA100" s="267" t="n"/>
      <c r="BB100" s="267" t="n"/>
      <c r="BC100" s="296" t="n"/>
      <c r="BD100" s="296" t="n"/>
      <c r="BE100" s="296" t="n"/>
      <c r="BF100" s="296" t="n"/>
      <c r="BG100" s="296" t="n"/>
      <c r="BH100" s="296" t="n"/>
      <c r="BI100" s="4902" t="n"/>
      <c r="BJ100" s="4902" t="n"/>
      <c r="BK100" s="1458" t="n"/>
      <c r="BL100" s="1458" t="n"/>
      <c r="BM100" s="1458" t="n"/>
      <c r="BN100" s="1458" t="n"/>
      <c r="BO100" s="1" t="n"/>
      <c r="BP100" s="1" t="n"/>
      <c r="BQ100" s="1" t="n"/>
      <c r="BR100" s="1" t="n"/>
      <c r="BS100" s="1" t="n"/>
      <c r="BT100" s="1" t="n"/>
      <c r="BU100" s="1" t="n"/>
      <c r="BV100" s="1" t="n"/>
      <c r="BW100" s="1" t="n"/>
      <c r="BX100" s="1" t="n"/>
      <c r="BY100" s="1" t="n"/>
      <c r="BZ100" s="1" t="n"/>
      <c r="CA100" s="1" t="n"/>
      <c r="CB100" s="1" t="n"/>
      <c r="CC100" s="1" t="n"/>
      <c r="CD100" s="1" t="n"/>
      <c r="CE100" s="1" t="n"/>
      <c r="CF100" s="1" t="n"/>
      <c r="CG100" s="1" t="n"/>
      <c r="CH100" s="1" t="n"/>
      <c r="CI100" s="1" t="n"/>
      <c r="CJ100" s="1" t="n"/>
    </row>
    <row r="101">
      <c r="A101" s="1458" t="n"/>
      <c r="B101" s="270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3" t="n"/>
      <c r="Y101" s="3" t="n"/>
      <c r="Z101" s="3" t="n"/>
      <c r="AA101" s="3" t="n"/>
      <c r="AB101" s="273" t="n"/>
      <c r="AC101" s="273" t="n"/>
      <c r="AD101" s="273" t="n"/>
      <c r="AE101" s="273" t="n"/>
      <c r="AF101" s="273" t="n"/>
      <c r="AG101" s="273" t="n"/>
      <c r="AH101" s="272" t="n"/>
      <c r="AI101" s="272" t="n"/>
      <c r="AJ101" s="41" t="n"/>
      <c r="AK101" s="41" t="n"/>
      <c r="AL101" s="41" t="n"/>
      <c r="AM101" s="41" t="n"/>
      <c r="AN101" s="3" t="n"/>
      <c r="AO101" s="41" t="n"/>
      <c r="AP101" s="3" t="inlineStr">
        <is>
          <t>В.Н.Лой</t>
        </is>
      </c>
      <c r="AQ101" s="274" t="n"/>
      <c r="AR101" s="274" t="n"/>
      <c r="AS101" s="274" t="n"/>
      <c r="AT101" s="274" t="n"/>
      <c r="AU101" s="3" t="n"/>
      <c r="AV101" s="3" t="n"/>
      <c r="AW101" s="3" t="n"/>
      <c r="AX101" s="265" t="n"/>
      <c r="AY101" s="4" t="n"/>
      <c r="AZ101" s="4" t="n"/>
      <c r="BA101" s="267" t="n"/>
      <c r="BB101" s="267" t="n"/>
      <c r="BC101" s="296" t="n"/>
      <c r="BD101" s="296" t="n"/>
      <c r="BE101" s="296" t="n"/>
      <c r="BF101" s="296" t="n"/>
      <c r="BG101" s="296" t="n"/>
      <c r="BH101" s="296" t="n"/>
      <c r="BI101" s="4902" t="n"/>
      <c r="BJ101" s="4902" t="n"/>
      <c r="BK101" s="1458" t="n"/>
      <c r="BL101" s="1458" t="n"/>
      <c r="BM101" s="1458" t="n"/>
      <c r="BN101" s="1458" t="n"/>
      <c r="BO101" s="1" t="n"/>
      <c r="BP101" s="1" t="n"/>
      <c r="BQ101" s="1" t="n"/>
      <c r="BR101" s="1" t="n"/>
      <c r="BS101" s="1" t="n"/>
      <c r="BT101" s="1" t="n"/>
      <c r="BU101" s="1" t="n"/>
      <c r="BV101" s="1" t="n"/>
      <c r="BW101" s="1" t="n"/>
      <c r="BX101" s="1" t="n"/>
      <c r="BY101" s="1" t="n"/>
      <c r="BZ101" s="1" t="n"/>
      <c r="CA101" s="1" t="n"/>
      <c r="CB101" s="1" t="n"/>
      <c r="CC101" s="1" t="n"/>
      <c r="CD101" s="1" t="n"/>
      <c r="CE101" s="1" t="n"/>
      <c r="CF101" s="1" t="n"/>
      <c r="CG101" s="1" t="n"/>
      <c r="CH101" s="1" t="n"/>
      <c r="CI101" s="1" t="n"/>
      <c r="CJ101" s="1" t="n"/>
    </row>
    <row r="102">
      <c r="A102" s="1458" t="n"/>
      <c r="B102" s="270" t="n"/>
      <c r="C102" s="273" t="n"/>
      <c r="D102" s="273" t="n"/>
      <c r="E102" s="273" t="n"/>
      <c r="F102" s="273" t="n"/>
      <c r="G102" s="277" t="inlineStr">
        <is>
          <t>20___</t>
        </is>
      </c>
      <c r="H102" s="278" t="n"/>
      <c r="I102" s="41" t="n"/>
      <c r="J102" s="41" t="n"/>
      <c r="K102" s="279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274" t="n"/>
      <c r="AA102" s="3" t="n"/>
      <c r="AB102" s="3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" t="n"/>
      <c r="AY102" s="4" t="n"/>
      <c r="AZ102" s="4" t="n"/>
      <c r="BA102" s="267" t="n"/>
      <c r="BB102" s="267" t="n"/>
      <c r="BC102" s="296" t="n"/>
      <c r="BD102" s="296" t="n"/>
      <c r="BE102" s="296" t="n"/>
      <c r="BF102" s="296" t="n"/>
      <c r="BG102" s="296" t="n"/>
      <c r="BH102" s="296" t="n"/>
      <c r="BI102" s="4902" t="n"/>
      <c r="BJ102" s="4902" t="n"/>
      <c r="BK102" s="1458" t="n"/>
      <c r="BL102" s="1458" t="n"/>
      <c r="BM102" s="1458" t="n"/>
      <c r="BN102" s="1458" t="n"/>
      <c r="BO102" s="1" t="n"/>
      <c r="BP102" s="1" t="n"/>
      <c r="BQ102" s="1" t="n"/>
      <c r="BR102" s="1" t="n"/>
      <c r="BS102" s="1" t="n"/>
      <c r="BT102" s="1" t="n"/>
      <c r="BU102" s="1" t="n"/>
      <c r="BV102" s="1" t="n"/>
      <c r="BW102" s="1" t="n"/>
      <c r="BX102" s="1" t="n"/>
      <c r="BY102" s="1" t="n"/>
      <c r="BZ102" s="1" t="n"/>
      <c r="CA102" s="1" t="n"/>
      <c r="CB102" s="1" t="n"/>
      <c r="CC102" s="1" t="n"/>
      <c r="CD102" s="1" t="n"/>
      <c r="CE102" s="1" t="n"/>
      <c r="CF102" s="1" t="n"/>
      <c r="CG102" s="1" t="n"/>
      <c r="CH102" s="1" t="n"/>
      <c r="CI102" s="1" t="n"/>
      <c r="CJ102" s="1" t="n"/>
    </row>
    <row r="103">
      <c r="A103" s="1458" t="n"/>
      <c r="B103" s="270" t="n"/>
      <c r="C103" s="3" t="n"/>
      <c r="D103" s="3" t="n"/>
      <c r="E103" s="3" t="n"/>
      <c r="F103" s="3" t="n"/>
      <c r="G103" s="277" t="n"/>
      <c r="H103" s="278" t="n"/>
      <c r="I103" s="41" t="n"/>
      <c r="J103" s="41" t="n"/>
      <c r="K103" s="279" t="n"/>
      <c r="L103" s="274" t="n"/>
      <c r="M103" s="274" t="n"/>
      <c r="N103" s="274" t="n"/>
      <c r="O103" s="274" t="n"/>
      <c r="P103" s="274" t="n"/>
      <c r="Q103" s="274" t="n"/>
      <c r="R103" s="274" t="n"/>
      <c r="S103" s="274" t="n"/>
      <c r="T103" s="274" t="n"/>
      <c r="U103" s="274" t="n"/>
      <c r="V103" s="274" t="n"/>
      <c r="W103" s="274" t="n"/>
      <c r="X103" s="274" t="n"/>
      <c r="Y103" s="274" t="n"/>
      <c r="Z103" s="274" t="n"/>
      <c r="AA103" s="3" t="n"/>
      <c r="AB103" s="3" t="n"/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" t="n"/>
      <c r="AY103" s="4" t="n"/>
      <c r="AZ103" s="4" t="n"/>
      <c r="BA103" s="267" t="n"/>
      <c r="BB103" s="267" t="n"/>
      <c r="BC103" s="296" t="n"/>
      <c r="BD103" s="296" t="n"/>
      <c r="BE103" s="296" t="n"/>
      <c r="BF103" s="296" t="n"/>
      <c r="BG103" s="296" t="n"/>
      <c r="BH103" s="296" t="n"/>
      <c r="BI103" s="4902" t="n"/>
      <c r="BJ103" s="4902" t="n"/>
      <c r="BK103" s="1458" t="n"/>
      <c r="BL103" s="1458" t="n"/>
      <c r="BM103" s="1458" t="n"/>
      <c r="BN103" s="1458" t="n"/>
      <c r="BO103" s="1" t="n"/>
      <c r="BP103" s="1" t="n"/>
      <c r="BQ103" s="1" t="n"/>
      <c r="BR103" s="1" t="n"/>
      <c r="BS103" s="1" t="n"/>
      <c r="BT103" s="1" t="n"/>
      <c r="BU103" s="1" t="n"/>
      <c r="BV103" s="1" t="n"/>
      <c r="BW103" s="1" t="n"/>
      <c r="BX103" s="1" t="n"/>
      <c r="BY103" s="1" t="n"/>
      <c r="BZ103" s="1" t="n"/>
      <c r="CA103" s="1" t="n"/>
      <c r="CB103" s="1" t="n"/>
      <c r="CC103" s="1" t="n"/>
      <c r="CD103" s="1" t="n"/>
      <c r="CE103" s="1" t="n"/>
      <c r="CF103" s="1" t="n"/>
      <c r="CG103" s="1" t="n"/>
      <c r="CH103" s="1" t="n"/>
      <c r="CI103" s="1" t="n"/>
      <c r="CJ103" s="1" t="n"/>
    </row>
    <row r="104">
      <c r="A104" s="1458" t="n"/>
      <c r="B104" s="270" t="n"/>
      <c r="C104" s="282" t="inlineStr">
        <is>
          <t>Заведующий кафедрой лесных машин, дорог и технологий лесопромышленного производства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3" t="n"/>
      <c r="Y104" s="3" t="n"/>
      <c r="Z104" s="3" t="n"/>
      <c r="AA104" s="41" t="n"/>
      <c r="AB104" s="41" t="n"/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" t="n"/>
      <c r="AY104" s="4" t="n"/>
      <c r="AZ104" s="4" t="n"/>
      <c r="BA104" s="267" t="n"/>
      <c r="BB104" s="267" t="n"/>
      <c r="BC104" s="296" t="n"/>
      <c r="BD104" s="296" t="n"/>
      <c r="BE104" s="296" t="n"/>
      <c r="BF104" s="296" t="n"/>
      <c r="BG104" s="296" t="n"/>
      <c r="BH104" s="296" t="n"/>
      <c r="BI104" s="4902" t="n"/>
      <c r="BJ104" s="4902" t="n"/>
      <c r="BK104" s="1458" t="n"/>
      <c r="BL104" s="1458" t="n"/>
      <c r="BM104" s="1458" t="n"/>
      <c r="BN104" s="1458" t="n"/>
      <c r="BO104" s="1" t="n"/>
      <c r="BP104" s="1" t="n"/>
      <c r="BQ104" s="1" t="n"/>
      <c r="BR104" s="1" t="n"/>
      <c r="BS104" s="1" t="n"/>
      <c r="BT104" s="1" t="n"/>
      <c r="BU104" s="1" t="n"/>
      <c r="BV104" s="1" t="n"/>
      <c r="BW104" s="1" t="n"/>
      <c r="BX104" s="1" t="n"/>
      <c r="BY104" s="1" t="n"/>
      <c r="BZ104" s="1" t="n"/>
      <c r="CA104" s="1" t="n"/>
      <c r="CB104" s="1" t="n"/>
      <c r="CC104" s="1" t="n"/>
      <c r="CD104" s="1" t="n"/>
      <c r="CE104" s="1" t="n"/>
      <c r="CF104" s="1" t="n"/>
      <c r="CG104" s="1" t="n"/>
      <c r="CH104" s="1" t="n"/>
      <c r="CI104" s="1" t="n"/>
      <c r="CJ104" s="1" t="n"/>
    </row>
    <row r="105">
      <c r="A105" s="1458" t="n"/>
      <c r="B105" s="270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3" t="n"/>
      <c r="Y105" s="3" t="n"/>
      <c r="Z105" s="3" t="n"/>
      <c r="AA105" s="2" t="n"/>
      <c r="AB105" s="272" t="n"/>
      <c r="AC105" s="273" t="n"/>
      <c r="AD105" s="273" t="n"/>
      <c r="AE105" s="273" t="n"/>
      <c r="AF105" s="273" t="n"/>
      <c r="AG105" s="273" t="n"/>
      <c r="AH105" s="273" t="n"/>
      <c r="AI105" s="272" t="n"/>
      <c r="AJ105" s="41" t="n"/>
      <c r="AK105" s="41" t="n"/>
      <c r="AL105" s="41" t="n"/>
      <c r="AM105" s="41" t="n"/>
      <c r="AN105" s="41" t="n"/>
      <c r="AO105" s="3" t="n"/>
      <c r="AP105" s="41" t="inlineStr">
        <is>
          <t>С.П.Мохов</t>
        </is>
      </c>
      <c r="AQ105" s="274" t="n"/>
      <c r="AR105" s="274" t="n"/>
      <c r="AS105" s="274" t="n"/>
      <c r="AT105" s="274" t="n"/>
      <c r="AU105" s="3" t="n"/>
      <c r="AV105" s="3" t="n"/>
      <c r="AW105" s="3" t="n"/>
      <c r="AX105" s="4" t="n"/>
      <c r="AY105" s="4" t="n"/>
      <c r="AZ105" s="4" t="n"/>
      <c r="BA105" s="267" t="n"/>
      <c r="BB105" s="267" t="n"/>
      <c r="BC105" s="296" t="n"/>
      <c r="BD105" s="296" t="n"/>
      <c r="BE105" s="296" t="n"/>
      <c r="BF105" s="296" t="n"/>
      <c r="BG105" s="296" t="n"/>
      <c r="BH105" s="296" t="n"/>
      <c r="BI105" s="4902" t="n"/>
      <c r="BJ105" s="4902" t="n"/>
      <c r="BK105" s="1458" t="n"/>
      <c r="BL105" s="1458" t="n"/>
      <c r="BM105" s="1458" t="n"/>
      <c r="BN105" s="1458" t="n"/>
      <c r="BO105" s="1" t="n"/>
      <c r="BP105" s="1" t="n"/>
      <c r="BQ105" s="1" t="n"/>
      <c r="BR105" s="1" t="n"/>
      <c r="BS105" s="1" t="n"/>
      <c r="BT105" s="1" t="n"/>
      <c r="BU105" s="1" t="n"/>
      <c r="BV105" s="1" t="n"/>
      <c r="BW105" s="1" t="n"/>
      <c r="BX105" s="1" t="n"/>
      <c r="BY105" s="1" t="n"/>
      <c r="BZ105" s="1" t="n"/>
      <c r="CA105" s="1" t="n"/>
      <c r="CB105" s="1" t="n"/>
      <c r="CC105" s="1" t="n"/>
      <c r="CD105" s="1" t="n"/>
      <c r="CE105" s="1" t="n"/>
      <c r="CF105" s="1" t="n"/>
      <c r="CG105" s="1" t="n"/>
      <c r="CH105" s="1" t="n"/>
      <c r="CI105" s="1" t="n"/>
      <c r="CJ105" s="1" t="n"/>
    </row>
    <row r="106">
      <c r="A106" s="1458" t="n"/>
      <c r="B106" s="270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41" t="n"/>
      <c r="AC106" s="3" t="n"/>
      <c r="AD106" s="3" t="n"/>
      <c r="AE106" s="3" t="n"/>
      <c r="AF106" s="3" t="n"/>
      <c r="AG106" s="3" t="n"/>
      <c r="AH106" s="3" t="n"/>
      <c r="AI106" s="41" t="n"/>
      <c r="AJ106" s="41" t="n"/>
      <c r="AK106" s="41" t="n"/>
      <c r="AL106" s="41" t="n"/>
      <c r="AM106" s="41" t="n"/>
      <c r="AN106" s="41" t="n"/>
      <c r="AO106" s="3" t="n"/>
      <c r="AP106" s="3" t="n"/>
      <c r="AQ106" s="274" t="n"/>
      <c r="AR106" s="274" t="n"/>
      <c r="AS106" s="274" t="n"/>
      <c r="AT106" s="274" t="n"/>
      <c r="AU106" s="3" t="n"/>
      <c r="AV106" s="3" t="n"/>
      <c r="AW106" s="3" t="n"/>
      <c r="AX106" s="265" t="n"/>
      <c r="AY106" s="4" t="n"/>
      <c r="AZ106" s="4" t="n"/>
      <c r="BA106" s="267" t="n"/>
      <c r="BB106" s="267" t="n"/>
      <c r="BC106" s="296" t="n"/>
      <c r="BD106" s="296" t="n"/>
      <c r="BE106" s="296" t="n"/>
      <c r="BF106" s="296" t="n"/>
      <c r="BG106" s="296" t="n"/>
      <c r="BH106" s="296" t="n"/>
      <c r="BI106" s="4902" t="n"/>
      <c r="BJ106" s="4902" t="n"/>
      <c r="BK106" s="1458" t="n"/>
      <c r="BL106" s="1458" t="n"/>
      <c r="BM106" s="1458" t="n"/>
      <c r="BN106" s="1458" t="n"/>
      <c r="BO106" s="1" t="n"/>
      <c r="BP106" s="1" t="n"/>
      <c r="BQ106" s="1" t="n"/>
      <c r="BR106" s="1" t="n"/>
      <c r="BS106" s="1" t="n"/>
      <c r="BT106" s="1" t="n"/>
      <c r="BU106" s="1" t="n"/>
      <c r="BV106" s="1" t="n"/>
      <c r="BW106" s="1" t="n"/>
      <c r="BX106" s="1" t="n"/>
      <c r="BY106" s="1" t="n"/>
      <c r="BZ106" s="1" t="n"/>
      <c r="CA106" s="1" t="n"/>
      <c r="CB106" s="1" t="n"/>
      <c r="CC106" s="1" t="n"/>
      <c r="CD106" s="1" t="n"/>
      <c r="CE106" s="1" t="n"/>
      <c r="CF106" s="1" t="n"/>
      <c r="CG106" s="1" t="n"/>
      <c r="CH106" s="1" t="n"/>
      <c r="CI106" s="1" t="n"/>
      <c r="CJ106" s="1" t="n"/>
    </row>
    <row r="107">
      <c r="A107" s="1458" t="n"/>
      <c r="B107" s="270" t="n"/>
      <c r="C107" s="273" t="n"/>
      <c r="D107" s="273" t="n"/>
      <c r="E107" s="273" t="n"/>
      <c r="F107" s="273" t="n"/>
      <c r="G107" s="277" t="inlineStr">
        <is>
          <t>20___</t>
        </is>
      </c>
      <c r="H107" s="278" t="n"/>
      <c r="I107" s="41" t="n"/>
      <c r="J107" s="41" t="n"/>
      <c r="K107" s="279" t="n"/>
      <c r="L107" s="274" t="n"/>
      <c r="M107" s="274" t="n"/>
      <c r="N107" s="274" t="n"/>
      <c r="O107" s="274" t="n"/>
      <c r="P107" s="274" t="n"/>
      <c r="Q107" s="274" t="n"/>
      <c r="R107" s="274" t="n"/>
      <c r="S107" s="274" t="n"/>
      <c r="T107" s="274" t="n"/>
      <c r="U107" s="274" t="n"/>
      <c r="V107" s="274" t="n"/>
      <c r="W107" s="274" t="n"/>
      <c r="X107" s="274" t="n"/>
      <c r="Y107" s="274" t="n"/>
      <c r="Z107" s="274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265" t="n"/>
      <c r="AY107" s="4" t="n"/>
      <c r="AZ107" s="265" t="n"/>
      <c r="BA107" s="267" t="n"/>
      <c r="BB107" s="267" t="n"/>
      <c r="BC107" s="296" t="n"/>
      <c r="BD107" s="296" t="n"/>
      <c r="BE107" s="296" t="n"/>
      <c r="BF107" s="296" t="n"/>
      <c r="BG107" s="296" t="n"/>
      <c r="BH107" s="296" t="n"/>
      <c r="BI107" s="4902" t="n"/>
      <c r="BJ107" s="4902" t="n"/>
      <c r="BK107" s="1458" t="n"/>
      <c r="BL107" s="1458" t="n"/>
      <c r="BM107" s="1458" t="n"/>
      <c r="BN107" s="1458" t="n"/>
      <c r="BO107" s="1" t="n"/>
      <c r="BP107" s="1" t="n"/>
      <c r="BQ107" s="1" t="n"/>
      <c r="BR107" s="1" t="n"/>
      <c r="BS107" s="1" t="n"/>
      <c r="BT107" s="1" t="n"/>
      <c r="BU107" s="1" t="n"/>
      <c r="BV107" s="1" t="n"/>
      <c r="BW107" s="1" t="n"/>
      <c r="BX107" s="1" t="n"/>
      <c r="BY107" s="1" t="n"/>
      <c r="BZ107" s="1" t="n"/>
      <c r="CA107" s="1" t="n"/>
      <c r="CB107" s="1" t="n"/>
      <c r="CC107" s="1" t="n"/>
      <c r="CD107" s="1" t="n"/>
      <c r="CE107" s="1" t="n"/>
      <c r="CF107" s="1" t="n"/>
      <c r="CG107" s="1" t="n"/>
      <c r="CH107" s="1" t="n"/>
      <c r="CI107" s="1" t="n"/>
      <c r="CJ107" s="1" t="n"/>
    </row>
    <row r="108">
      <c r="A108" s="1458" t="n"/>
      <c r="B108" s="270" t="n"/>
      <c r="C108" s="41" t="n"/>
      <c r="D108" s="41" t="n"/>
      <c r="E108" s="41" t="n"/>
      <c r="F108" s="41" t="n"/>
      <c r="G108" s="41" t="n"/>
      <c r="H108" s="41" t="n"/>
      <c r="I108" s="41" t="n"/>
      <c r="J108" s="41" t="n"/>
      <c r="K108" s="41" t="n"/>
      <c r="L108" s="41" t="n"/>
      <c r="M108" s="41" t="n"/>
      <c r="N108" s="41" t="n"/>
      <c r="O108" s="41" t="n"/>
      <c r="P108" s="41" t="n"/>
      <c r="Q108" s="41" t="n"/>
      <c r="R108" s="41" t="n"/>
      <c r="S108" s="41" t="n"/>
      <c r="T108" s="41" t="n"/>
      <c r="U108" s="41" t="n"/>
      <c r="V108" s="41" t="n"/>
      <c r="W108" s="41" t="n"/>
      <c r="X108" s="41" t="n"/>
      <c r="Y108" s="41" t="n"/>
      <c r="Z108" s="41" t="n"/>
      <c r="AA108" s="41" t="n"/>
      <c r="AB108" s="41" t="n"/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265" t="n"/>
      <c r="AY108" s="4" t="n"/>
      <c r="AZ108" s="265" t="n"/>
      <c r="BA108" s="296" t="n"/>
      <c r="BB108" s="296" t="n"/>
      <c r="BC108" s="296" t="n"/>
      <c r="BD108" s="296" t="n"/>
      <c r="BE108" s="296" t="n"/>
      <c r="BF108" s="296" t="n"/>
      <c r="BG108" s="296" t="n"/>
      <c r="BH108" s="296" t="n"/>
      <c r="BI108" s="4902" t="n"/>
      <c r="BJ108" s="4902" t="n"/>
      <c r="BK108" s="1458" t="n"/>
      <c r="BL108" s="1458" t="n"/>
      <c r="BM108" s="1458" t="n"/>
      <c r="BN108" s="1458" t="n"/>
      <c r="BO108" s="1" t="n"/>
      <c r="BP108" s="1" t="n"/>
      <c r="BQ108" s="1" t="n"/>
      <c r="BR108" s="1" t="n"/>
      <c r="BS108" s="1" t="n"/>
      <c r="BT108" s="1" t="n"/>
      <c r="BU108" s="1" t="n"/>
      <c r="BV108" s="1" t="n"/>
      <c r="BW108" s="1" t="n"/>
      <c r="BX108" s="1" t="n"/>
      <c r="BY108" s="1" t="n"/>
      <c r="BZ108" s="1" t="n"/>
      <c r="CA108" s="1" t="n"/>
      <c r="CB108" s="1" t="n"/>
      <c r="CC108" s="1" t="n"/>
      <c r="CD108" s="1" t="n"/>
      <c r="CE108" s="1" t="n"/>
      <c r="CF108" s="1" t="n"/>
      <c r="CG108" s="1" t="n"/>
      <c r="CH108" s="1" t="n"/>
      <c r="CI108" s="1" t="n"/>
      <c r="CJ108" s="1" t="n"/>
    </row>
    <row r="109">
      <c r="A109" s="1458" t="n"/>
      <c r="B109" s="270" t="n"/>
      <c r="C109" s="281" t="inlineStr">
        <is>
          <t>Рекомендован к утверждению научно-методическим советом БГТУ</t>
        </is>
      </c>
      <c r="D109" s="41" t="n"/>
      <c r="E109" s="41" t="n"/>
      <c r="F109" s="41" t="n"/>
      <c r="G109" s="41" t="n"/>
      <c r="H109" s="41" t="n"/>
      <c r="I109" s="41" t="n"/>
      <c r="J109" s="41" t="n"/>
      <c r="K109" s="41" t="n"/>
      <c r="L109" s="41" t="n"/>
      <c r="M109" s="41" t="n"/>
      <c r="N109" s="41" t="n"/>
      <c r="O109" s="41" t="n"/>
      <c r="P109" s="41" t="n"/>
      <c r="Q109" s="41" t="n"/>
      <c r="R109" s="41" t="n"/>
      <c r="S109" s="41" t="n"/>
      <c r="T109" s="41" t="n"/>
      <c r="U109" s="41" t="n"/>
      <c r="V109" s="41" t="n"/>
      <c r="W109" s="41" t="n"/>
      <c r="X109" s="41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265" t="n"/>
      <c r="AY109" s="4" t="n"/>
      <c r="AZ109" s="4" t="n"/>
      <c r="BA109" s="267" t="n"/>
      <c r="BB109" s="267" t="n"/>
      <c r="BC109" s="296" t="n"/>
      <c r="BD109" s="296" t="n"/>
      <c r="BE109" s="296" t="n"/>
      <c r="BF109" s="296" t="n"/>
      <c r="BG109" s="296" t="n"/>
      <c r="BH109" s="296" t="n"/>
      <c r="BI109" s="4902" t="n"/>
      <c r="BJ109" s="4902" t="n"/>
      <c r="BK109" s="1458" t="n"/>
      <c r="BL109" s="1458" t="n"/>
      <c r="BM109" s="1458" t="n"/>
      <c r="BN109" s="1458" t="n"/>
      <c r="BO109" s="1" t="n"/>
      <c r="BP109" s="1" t="n"/>
      <c r="BQ109" s="1" t="n"/>
      <c r="BR109" s="1" t="n"/>
      <c r="BS109" s="1" t="n"/>
      <c r="BT109" s="1" t="n"/>
      <c r="BU109" s="1" t="n"/>
      <c r="BV109" s="1" t="n"/>
      <c r="BW109" s="1" t="n"/>
      <c r="BX109" s="1" t="n"/>
      <c r="BY109" s="1" t="n"/>
      <c r="BZ109" s="1" t="n"/>
      <c r="CA109" s="1" t="n"/>
      <c r="CB109" s="1" t="n"/>
      <c r="CC109" s="1" t="n"/>
      <c r="CD109" s="1" t="n"/>
      <c r="CE109" s="1" t="n"/>
      <c r="CF109" s="1" t="n"/>
      <c r="CG109" s="1" t="n"/>
      <c r="CH109" s="1" t="n"/>
      <c r="CI109" s="1" t="n"/>
      <c r="CJ109" s="1" t="n"/>
    </row>
    <row r="110">
      <c r="A110" s="1458" t="n"/>
      <c r="B110" s="270" t="n"/>
      <c r="C110" s="282" t="inlineStr">
        <is>
          <t>Протокол №6 от 28.04.2023</t>
        </is>
      </c>
      <c r="D110" s="41" t="n"/>
      <c r="E110" s="41" t="n"/>
      <c r="F110" s="41" t="n"/>
      <c r="G110" s="41" t="n"/>
      <c r="H110" s="41" t="n"/>
      <c r="I110" s="41" t="n"/>
      <c r="J110" s="41" t="n"/>
      <c r="K110" s="41" t="n"/>
      <c r="L110" s="41" t="n"/>
      <c r="M110" s="41" t="n"/>
      <c r="N110" s="41" t="n"/>
      <c r="O110" s="41" t="n"/>
      <c r="P110" s="41" t="n"/>
      <c r="Q110" s="41" t="n"/>
      <c r="R110" s="41" t="n"/>
      <c r="S110" s="41" t="n"/>
      <c r="T110" s="41" t="n"/>
      <c r="U110" s="41" t="n"/>
      <c r="V110" s="41" t="n"/>
      <c r="W110" s="41" t="n"/>
      <c r="X110" s="41" t="n"/>
      <c r="Y110" s="41" t="n"/>
      <c r="Z110" s="41" t="n"/>
      <c r="AA110" s="41" t="n"/>
      <c r="AB110" s="41" t="n"/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265" t="n"/>
      <c r="AY110" s="4" t="n"/>
      <c r="AZ110" s="265" t="n"/>
      <c r="BA110" s="4902" t="n"/>
      <c r="BB110" s="4902" t="n"/>
      <c r="BC110" s="4902" t="n"/>
      <c r="BD110" s="4902" t="n"/>
      <c r="BE110" s="4902" t="n"/>
      <c r="BF110" s="4902" t="n"/>
      <c r="BG110" s="4902" t="n"/>
      <c r="BH110" s="4902" t="n"/>
      <c r="BI110" s="4902" t="n"/>
      <c r="BJ110" s="4902" t="n"/>
      <c r="BK110" s="1458" t="n"/>
      <c r="BL110" s="1458" t="n"/>
      <c r="BM110" s="1458" t="n"/>
      <c r="BN110" s="1458" t="n"/>
      <c r="BO110" s="1" t="n"/>
      <c r="BP110" s="1" t="n"/>
      <c r="BQ110" s="1" t="n"/>
      <c r="BR110" s="1" t="n"/>
      <c r="BS110" s="1" t="n"/>
      <c r="BT110" s="1" t="n"/>
      <c r="BU110" s="1" t="n"/>
      <c r="BV110" s="1" t="n"/>
      <c r="BW110" s="1" t="n"/>
      <c r="BX110" s="1" t="n"/>
      <c r="BY110" s="1" t="n"/>
      <c r="BZ110" s="1" t="n"/>
      <c r="CA110" s="1" t="n"/>
      <c r="CB110" s="1" t="n"/>
      <c r="CC110" s="1" t="n"/>
      <c r="CD110" s="1" t="n"/>
      <c r="CE110" s="1" t="n"/>
      <c r="CF110" s="1" t="n"/>
      <c r="CG110" s="1" t="n"/>
      <c r="CH110" s="1" t="n"/>
      <c r="CI110" s="1" t="n"/>
      <c r="CJ110" s="1" t="n"/>
    </row>
    <row r="111">
      <c r="A111" s="1458" t="n"/>
      <c r="B111" s="270" t="n"/>
      <c r="C111" s="283" t="n"/>
      <c r="D111" s="283" t="n"/>
      <c r="E111" s="283" t="n"/>
      <c r="F111" s="283" t="n"/>
      <c r="G111" s="283" t="n"/>
      <c r="H111" s="283" t="n"/>
      <c r="I111" s="283" t="n"/>
      <c r="J111" s="283" t="n"/>
      <c r="K111" s="283" t="n"/>
      <c r="L111" s="283" t="n"/>
      <c r="M111" s="283" t="n"/>
      <c r="N111" s="283" t="n"/>
      <c r="O111" s="283" t="n"/>
      <c r="P111" s="283" t="n"/>
      <c r="Q111" s="283" t="n"/>
      <c r="R111" s="283" t="n"/>
      <c r="S111" s="283" t="n"/>
      <c r="T111" s="283" t="n"/>
      <c r="U111" s="283" t="n"/>
      <c r="V111" s="283" t="n"/>
      <c r="W111" s="283" t="n"/>
      <c r="X111" s="283" t="n"/>
      <c r="Y111" s="283" t="n"/>
      <c r="Z111" s="283" t="n"/>
      <c r="AA111" s="283" t="n"/>
      <c r="AB111" s="283" t="n"/>
      <c r="AC111" s="283" t="n"/>
      <c r="AD111" s="283" t="n"/>
      <c r="AE111" s="283" t="n"/>
      <c r="AF111" s="283" t="n"/>
      <c r="AG111" s="283" t="n"/>
      <c r="AH111" s="283" t="n"/>
      <c r="AI111" s="283" t="n"/>
      <c r="AJ111" s="283" t="n"/>
      <c r="AK111" s="283" t="n"/>
      <c r="AL111" s="283" t="n"/>
      <c r="AM111" s="283" t="n"/>
      <c r="AN111" s="283" t="n"/>
      <c r="AO111" s="283" t="n"/>
      <c r="AP111" s="283" t="n"/>
      <c r="AQ111" s="283" t="n"/>
      <c r="AR111" s="283" t="n"/>
      <c r="AS111" s="283" t="n"/>
      <c r="AT111" s="283" t="n"/>
      <c r="AU111" s="283" t="n"/>
      <c r="AV111" s="283" t="n"/>
      <c r="AW111" s="283" t="n"/>
      <c r="AX111" s="270" t="n"/>
      <c r="AY111" s="270" t="n"/>
      <c r="AZ111" s="270" t="n"/>
      <c r="BA111" s="4902" t="n"/>
      <c r="BB111" s="4902" t="n"/>
      <c r="BC111" s="4902" t="n"/>
      <c r="BD111" s="4902" t="n"/>
      <c r="BE111" s="4902" t="n"/>
      <c r="BF111" s="4902" t="n"/>
      <c r="BG111" s="4902" t="n"/>
      <c r="BH111" s="4902" t="n"/>
      <c r="BI111" s="4902" t="n"/>
      <c r="BJ111" s="4902" t="n"/>
      <c r="BK111" s="1458" t="n"/>
      <c r="BL111" s="1458" t="n"/>
      <c r="BM111" s="1458" t="n"/>
      <c r="BN111" s="1458" t="n"/>
      <c r="BO111" s="1" t="n"/>
      <c r="BP111" s="1" t="n"/>
      <c r="BQ111" s="1" t="n"/>
      <c r="BR111" s="1" t="n"/>
      <c r="BS111" s="1" t="n"/>
      <c r="BT111" s="1" t="n"/>
      <c r="BU111" s="1" t="n"/>
      <c r="BV111" s="1" t="n"/>
      <c r="BW111" s="1" t="n"/>
      <c r="BX111" s="1" t="n"/>
      <c r="BY111" s="1" t="n"/>
      <c r="BZ111" s="1" t="n"/>
      <c r="CA111" s="1" t="n"/>
      <c r="CB111" s="1" t="n"/>
      <c r="CC111" s="1" t="n"/>
      <c r="CD111" s="1" t="n"/>
      <c r="CE111" s="1" t="n"/>
      <c r="CF111" s="1" t="n"/>
      <c r="CG111" s="1" t="n"/>
      <c r="CH111" s="1" t="n"/>
      <c r="CI111" s="1" t="n"/>
      <c r="CJ111" s="1" t="n"/>
    </row>
    <row r="112">
      <c r="A112" s="1458" t="n"/>
      <c r="B112" s="275" t="n"/>
      <c r="C112" s="296" t="n"/>
      <c r="D112" s="296" t="n"/>
      <c r="E112" s="296" t="n"/>
      <c r="F112" s="296" t="n"/>
      <c r="G112" s="296" t="n"/>
      <c r="H112" s="296" t="n"/>
      <c r="I112" s="296" t="n"/>
      <c r="J112" s="296" t="n"/>
      <c r="K112" s="296" t="n"/>
      <c r="L112" s="296" t="n"/>
      <c r="M112" s="296" t="n"/>
      <c r="N112" s="296" t="n"/>
      <c r="O112" s="296" t="n"/>
      <c r="P112" s="296" t="n"/>
      <c r="Q112" s="296" t="n"/>
      <c r="R112" s="296" t="n"/>
      <c r="S112" s="296" t="n"/>
      <c r="T112" s="296" t="n"/>
      <c r="U112" s="296" t="n"/>
      <c r="V112" s="296" t="n"/>
      <c r="W112" s="296" t="n"/>
      <c r="X112" s="296" t="n"/>
      <c r="Y112" s="296" t="n"/>
      <c r="Z112" s="296" t="n"/>
      <c r="AA112" s="296" t="n"/>
      <c r="AB112" s="296" t="n"/>
      <c r="AC112" s="296" t="n"/>
      <c r="AD112" s="283" t="n"/>
      <c r="AE112" s="283" t="n"/>
      <c r="AF112" s="283" t="n"/>
      <c r="AG112" s="283" t="n"/>
      <c r="AH112" s="283" t="n"/>
      <c r="AI112" s="283" t="n"/>
      <c r="AJ112" s="296" t="n"/>
      <c r="AK112" s="296" t="n"/>
      <c r="AL112" s="296" t="n"/>
      <c r="AM112" s="267" t="n"/>
      <c r="AN112" s="267" t="n"/>
      <c r="AO112" s="296" t="n"/>
      <c r="AP112" s="296" t="n"/>
      <c r="AQ112" s="296" t="n"/>
      <c r="AR112" s="296" t="n"/>
      <c r="AS112" s="296" t="n"/>
      <c r="AT112" s="296" t="n"/>
      <c r="AU112" s="4902" t="n"/>
      <c r="AV112" s="4902" t="n"/>
      <c r="AW112" s="4902" t="n"/>
      <c r="AX112" s="4902" t="n"/>
      <c r="AY112" s="4902" t="n"/>
      <c r="AZ112" s="4902" t="n"/>
      <c r="BA112" s="4902" t="n"/>
      <c r="BB112" s="4902" t="n"/>
      <c r="BC112" s="4902" t="n"/>
      <c r="BD112" s="4902" t="n"/>
      <c r="BE112" s="4902" t="n"/>
      <c r="BF112" s="4902" t="n"/>
      <c r="BG112" s="4902" t="n"/>
      <c r="BH112" s="4902" t="n"/>
      <c r="BI112" s="4902" t="n"/>
      <c r="BJ112" s="4902" t="n"/>
      <c r="BK112" s="1458" t="n"/>
      <c r="BL112" s="1458" t="n"/>
      <c r="BM112" s="1458" t="n"/>
      <c r="BN112" s="1458" t="n"/>
      <c r="BO112" s="1" t="n"/>
      <c r="BP112" s="1" t="n"/>
      <c r="BQ112" s="1" t="n"/>
      <c r="BR112" s="1" t="n"/>
      <c r="BS112" s="1" t="n"/>
      <c r="BT112" s="1" t="n"/>
      <c r="BU112" s="1" t="n"/>
      <c r="BV112" s="1" t="n"/>
      <c r="BW112" s="1" t="n"/>
      <c r="BX112" s="1" t="n"/>
      <c r="BY112" s="1" t="n"/>
      <c r="BZ112" s="1" t="n"/>
      <c r="CA112" s="1" t="n"/>
      <c r="CB112" s="1" t="n"/>
      <c r="CC112" s="1" t="n"/>
      <c r="CD112" s="1" t="n"/>
      <c r="CE112" s="1" t="n"/>
      <c r="CF112" s="1" t="n"/>
      <c r="CG112" s="1" t="n"/>
      <c r="CH112" s="1" t="n"/>
      <c r="CI112" s="1" t="n"/>
      <c r="CJ112" s="1" t="n"/>
    </row>
    <row r="113">
      <c r="A113" s="1458" t="n"/>
      <c r="B113" s="275" t="n"/>
      <c r="C113" s="296" t="n"/>
      <c r="D113" s="296" t="n"/>
      <c r="E113" s="296" t="n"/>
      <c r="F113" s="296" t="n"/>
      <c r="G113" s="296" t="n"/>
      <c r="H113" s="296" t="n"/>
      <c r="I113" s="296" t="n"/>
      <c r="J113" s="296" t="n"/>
      <c r="K113" s="296" t="n"/>
      <c r="L113" s="296" t="n"/>
      <c r="M113" s="296" t="n"/>
      <c r="N113" s="296" t="n"/>
      <c r="O113" s="296" t="n"/>
      <c r="P113" s="296" t="n"/>
      <c r="Q113" s="296" t="n"/>
      <c r="R113" s="296" t="n"/>
      <c r="S113" s="296" t="n"/>
      <c r="T113" s="296" t="n"/>
      <c r="U113" s="296" t="n"/>
      <c r="V113" s="296" t="n"/>
      <c r="W113" s="296" t="n"/>
      <c r="X113" s="296" t="n"/>
      <c r="Y113" s="296" t="n"/>
      <c r="Z113" s="296" t="n"/>
      <c r="AA113" s="296" t="n"/>
      <c r="AB113" s="296" t="n"/>
      <c r="AC113" s="296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4" t="n"/>
      <c r="AN113" s="4" t="n"/>
      <c r="AO113" s="283" t="n"/>
      <c r="AP113" s="283" t="n"/>
      <c r="AQ113" s="283" t="n"/>
      <c r="AR113" s="283" t="n"/>
      <c r="AS113" s="283" t="n"/>
      <c r="AT113" s="283" t="n"/>
      <c r="AU113" s="1458" t="n"/>
      <c r="AV113" s="1458" t="n"/>
      <c r="AW113" s="1458" t="n"/>
      <c r="AX113" s="1458" t="n"/>
      <c r="AY113" s="1458" t="n"/>
      <c r="AZ113" s="1458" t="n"/>
      <c r="BA113" s="1458" t="n"/>
      <c r="BB113" s="1458" t="n"/>
      <c r="BC113" s="1458" t="n"/>
      <c r="BD113" s="1458" t="n"/>
      <c r="BE113" s="1458" t="n"/>
      <c r="BF113" s="1458" t="n"/>
      <c r="BG113" s="1458" t="n"/>
      <c r="BH113" s="1458" t="n"/>
      <c r="BI113" s="1458" t="n"/>
      <c r="BJ113" s="1458" t="n"/>
      <c r="BK113" s="1458" t="n"/>
      <c r="BL113" s="1458" t="n"/>
      <c r="BM113" s="1458" t="n"/>
      <c r="BN113" s="1458" t="n"/>
      <c r="BO113" s="1" t="n"/>
      <c r="BP113" s="1" t="n"/>
      <c r="BQ113" s="1" t="n"/>
      <c r="BR113" s="1" t="n"/>
      <c r="BS113" s="1" t="n"/>
      <c r="BT113" s="1" t="n"/>
      <c r="BU113" s="1" t="n"/>
      <c r="BV113" s="1" t="n"/>
      <c r="BW113" s="1" t="n"/>
      <c r="BX113" s="1" t="n"/>
      <c r="BY113" s="1" t="n"/>
      <c r="BZ113" s="1" t="n"/>
      <c r="CA113" s="1" t="n"/>
      <c r="CB113" s="1" t="n"/>
      <c r="CC113" s="1" t="n"/>
      <c r="CD113" s="1" t="n"/>
      <c r="CE113" s="1" t="n"/>
      <c r="CF113" s="1" t="n"/>
      <c r="CG113" s="1" t="n"/>
      <c r="CH113" s="1" t="n"/>
      <c r="CI113" s="1" t="n"/>
      <c r="CJ113" s="1" t="n"/>
    </row>
    <row r="114">
      <c r="A114" s="1458" t="n"/>
      <c r="B114" s="1861" t="n"/>
      <c r="C114" s="296" t="n"/>
      <c r="D114" s="296" t="n"/>
      <c r="E114" s="296" t="n"/>
      <c r="F114" s="296" t="n"/>
      <c r="G114" s="296" t="n"/>
      <c r="H114" s="296" t="n"/>
      <c r="I114" s="296" t="n"/>
      <c r="J114" s="296" t="n"/>
      <c r="K114" s="296" t="n"/>
      <c r="L114" s="296" t="n"/>
      <c r="M114" s="296" t="n"/>
      <c r="N114" s="296" t="n"/>
      <c r="O114" s="296" t="n"/>
      <c r="P114" s="296" t="n"/>
      <c r="Q114" s="296" t="n"/>
      <c r="R114" s="296" t="n"/>
      <c r="S114" s="296" t="n"/>
      <c r="T114" s="296" t="n"/>
      <c r="U114" s="296" t="n"/>
      <c r="V114" s="296" t="n"/>
      <c r="W114" s="296" t="n"/>
      <c r="X114" s="296" t="n"/>
      <c r="Y114" s="296" t="n"/>
      <c r="Z114" s="296" t="n"/>
      <c r="AA114" s="294" t="n"/>
      <c r="AB114" s="267" t="n"/>
      <c r="AC114" s="267" t="n"/>
      <c r="AD114" s="4" t="n"/>
      <c r="AE114" s="4" t="n"/>
      <c r="AF114" s="4" t="n"/>
      <c r="AG114" s="4" t="n"/>
      <c r="AH114" s="4" t="n"/>
      <c r="AI114" s="4" t="n"/>
      <c r="AJ114" s="4" t="n"/>
      <c r="AK114" s="4" t="n"/>
      <c r="AL114" s="4" t="n"/>
      <c r="AM114" s="4" t="n"/>
      <c r="AN114" s="4" t="n"/>
      <c r="AO114" s="283" t="n"/>
      <c r="AP114" s="283" t="n"/>
      <c r="AQ114" s="283" t="n"/>
      <c r="AR114" s="283" t="n"/>
      <c r="AS114" s="283" t="n"/>
      <c r="AT114" s="283" t="n"/>
      <c r="AU114" s="1458" t="n"/>
      <c r="AV114" s="1458" t="n"/>
      <c r="AW114" s="1458" t="n"/>
      <c r="AX114" s="1458" t="n"/>
      <c r="AY114" s="1458" t="n"/>
      <c r="AZ114" s="1458" t="n"/>
      <c r="BA114" s="1458" t="n"/>
      <c r="BB114" s="1458" t="n"/>
      <c r="BC114" s="1458" t="n"/>
      <c r="BD114" s="1458" t="n"/>
      <c r="BE114" s="1458" t="n"/>
      <c r="BF114" s="1458" t="n"/>
      <c r="BG114" s="1458" t="n"/>
      <c r="BH114" s="1458" t="n"/>
      <c r="BI114" s="1458" t="n"/>
      <c r="BJ114" s="1458" t="n"/>
      <c r="BK114" s="1458" t="n"/>
      <c r="BL114" s="1458" t="n"/>
      <c r="BM114" s="1458" t="n"/>
      <c r="BN114" s="1458" t="n"/>
      <c r="BO114" s="1" t="n"/>
      <c r="BP114" s="1" t="n"/>
      <c r="BQ114" s="1" t="n"/>
      <c r="BR114" s="1" t="n"/>
      <c r="BS114" s="1" t="n"/>
      <c r="BT114" s="1" t="n"/>
      <c r="BU114" s="1" t="n"/>
      <c r="BV114" s="1" t="n"/>
      <c r="BW114" s="1" t="n"/>
      <c r="BX114" s="1" t="n"/>
      <c r="BY114" s="1" t="n"/>
      <c r="BZ114" s="1" t="n"/>
      <c r="CA114" s="1" t="n"/>
      <c r="CB114" s="1" t="n"/>
      <c r="CC114" s="1" t="n"/>
      <c r="CD114" s="1" t="n"/>
      <c r="CE114" s="1" t="n"/>
      <c r="CF114" s="1" t="n"/>
      <c r="CG114" s="1" t="n"/>
      <c r="CH114" s="1" t="n"/>
      <c r="CI114" s="1" t="n"/>
      <c r="CJ114" s="1" t="n"/>
    </row>
    <row r="115">
      <c r="A115" s="1458" t="n"/>
      <c r="B115" s="296" t="n"/>
      <c r="C115" s="296" t="n"/>
      <c r="D115" s="296" t="n"/>
      <c r="E115" s="296" t="n"/>
      <c r="F115" s="296" t="n"/>
      <c r="G115" s="296" t="n"/>
      <c r="H115" s="296" t="n"/>
      <c r="I115" s="296" t="n"/>
      <c r="J115" s="296" t="n"/>
      <c r="K115" s="296" t="n"/>
      <c r="L115" s="296" t="n"/>
      <c r="M115" s="296" t="n"/>
      <c r="N115" s="296" t="n"/>
      <c r="O115" s="296" t="n"/>
      <c r="P115" s="296" t="n"/>
      <c r="Q115" s="296" t="n"/>
      <c r="R115" s="296" t="n"/>
      <c r="S115" s="296" t="n"/>
      <c r="T115" s="296" t="n"/>
      <c r="U115" s="296" t="n"/>
      <c r="V115" s="296" t="n"/>
      <c r="W115" s="296" t="n"/>
      <c r="X115" s="296" t="n"/>
      <c r="Y115" s="296" t="n"/>
      <c r="Z115" s="296" t="n"/>
      <c r="AA115" s="296" t="n"/>
      <c r="AB115" s="296" t="n"/>
      <c r="AC115" s="296" t="n"/>
      <c r="AD115" s="283" t="n"/>
      <c r="AE115" s="283" t="n"/>
      <c r="AF115" s="283" t="n"/>
      <c r="AG115" s="283" t="n"/>
      <c r="AH115" s="283" t="n"/>
      <c r="AI115" s="283" t="n"/>
      <c r="AJ115" s="283" t="n"/>
      <c r="AK115" s="283" t="n"/>
      <c r="AL115" s="283" t="n"/>
      <c r="AM115" s="283" t="n"/>
      <c r="AN115" s="283" t="n"/>
      <c r="AO115" s="283" t="n"/>
      <c r="AP115" s="283" t="n"/>
      <c r="AQ115" s="283" t="n"/>
      <c r="AR115" s="283" t="n"/>
      <c r="AS115" s="283" t="n"/>
      <c r="AT115" s="283" t="n"/>
      <c r="AU115" s="1458" t="n"/>
      <c r="AV115" s="1458" t="n"/>
      <c r="AW115" s="1458" t="n"/>
      <c r="AX115" s="1458" t="n"/>
      <c r="AY115" s="1458" t="n"/>
      <c r="AZ115" s="1458" t="n"/>
      <c r="BA115" s="1458" t="n"/>
      <c r="BB115" s="1458" t="n"/>
      <c r="BC115" s="1458" t="n"/>
      <c r="BD115" s="1458" t="n"/>
      <c r="BE115" s="1458" t="n"/>
      <c r="BF115" s="1458" t="n"/>
      <c r="BG115" s="1458" t="n"/>
      <c r="BH115" s="1458" t="n"/>
      <c r="BI115" s="1458" t="n"/>
      <c r="BJ115" s="1458" t="n"/>
      <c r="BK115" s="1458" t="n"/>
      <c r="BL115" s="1458" t="n"/>
      <c r="BM115" s="1458" t="n"/>
      <c r="BN115" s="1458" t="n"/>
      <c r="BO115" s="1" t="n"/>
      <c r="BP115" s="1" t="n"/>
      <c r="BQ115" s="1" t="n"/>
      <c r="BR115" s="1" t="n"/>
      <c r="BS115" s="1" t="n"/>
      <c r="BT115" s="1" t="n"/>
      <c r="BU115" s="1" t="n"/>
      <c r="BV115" s="1" t="n"/>
      <c r="BW115" s="1" t="n"/>
      <c r="BX115" s="1" t="n"/>
      <c r="BY115" s="1" t="n"/>
      <c r="BZ115" s="1" t="n"/>
      <c r="CA115" s="1" t="n"/>
      <c r="CB115" s="1" t="n"/>
      <c r="CC115" s="1" t="n"/>
      <c r="CD115" s="1" t="n"/>
      <c r="CE115" s="1" t="n"/>
      <c r="CF115" s="1" t="n"/>
      <c r="CG115" s="1" t="n"/>
      <c r="CH115" s="1" t="n"/>
      <c r="CI115" s="1" t="n"/>
      <c r="CJ115" s="1" t="n"/>
    </row>
    <row r="116">
      <c r="A116" s="283" t="n"/>
      <c r="B116" s="283" t="n"/>
      <c r="C116" s="283" t="n"/>
      <c r="D116" s="283" t="n"/>
      <c r="E116" s="283" t="n"/>
      <c r="F116" s="283" t="n"/>
      <c r="G116" s="283" t="n"/>
      <c r="H116" s="283" t="n"/>
      <c r="I116" s="283" t="n"/>
      <c r="J116" s="283" t="n"/>
      <c r="K116" s="283" t="n"/>
      <c r="L116" s="283" t="n"/>
      <c r="M116" s="283" t="n"/>
      <c r="N116" s="283" t="n"/>
      <c r="O116" s="283" t="n"/>
      <c r="P116" s="283" t="n"/>
      <c r="Q116" s="283" t="n"/>
      <c r="R116" s="283" t="n"/>
      <c r="S116" s="283" t="n"/>
      <c r="T116" s="283" t="n"/>
      <c r="U116" s="283" t="n"/>
      <c r="V116" s="283" t="n"/>
      <c r="W116" s="283" t="n"/>
      <c r="X116" s="283" t="n"/>
      <c r="Y116" s="283" t="n"/>
      <c r="Z116" s="283" t="n"/>
      <c r="AA116" s="283" t="n"/>
      <c r="AB116" s="283" t="n"/>
      <c r="AC116" s="283" t="n"/>
      <c r="AD116" s="283" t="n"/>
      <c r="AE116" s="283" t="n"/>
      <c r="AF116" s="283" t="n"/>
      <c r="AG116" s="283" t="n"/>
      <c r="AH116" s="283" t="n"/>
      <c r="AI116" s="283" t="n"/>
      <c r="AJ116" s="283" t="n"/>
      <c r="AK116" s="283" t="n"/>
      <c r="AL116" s="283" t="n"/>
      <c r="AM116" s="283" t="n"/>
      <c r="AN116" s="283" t="n"/>
      <c r="AO116" s="283" t="n"/>
      <c r="AP116" s="283" t="n"/>
      <c r="AQ116" s="283" t="n"/>
      <c r="AR116" s="283" t="n"/>
      <c r="AS116" s="283" t="n"/>
      <c r="AT116" s="283" t="n"/>
      <c r="AU116" s="283" t="n"/>
      <c r="AV116" s="283" t="n"/>
      <c r="AW116" s="283" t="n"/>
      <c r="AX116" s="283" t="n"/>
      <c r="AY116" s="283" t="n"/>
      <c r="AZ116" s="283" t="n"/>
      <c r="BA116" s="283" t="n"/>
      <c r="BB116" s="283" t="n"/>
      <c r="BC116" s="283" t="n"/>
      <c r="BD116" s="283" t="n"/>
      <c r="BE116" s="283" t="n"/>
      <c r="BF116" s="283" t="n"/>
      <c r="BG116" s="283" t="n"/>
      <c r="BH116" s="283" t="n"/>
      <c r="BI116" s="283" t="n"/>
      <c r="BJ116" s="283" t="n"/>
      <c r="BK116" s="283" t="n"/>
      <c r="BL116" s="283" t="n"/>
      <c r="BM116" s="283" t="n"/>
      <c r="BN116" s="283" t="n"/>
      <c r="BO116" s="1" t="n"/>
      <c r="BP116" s="1" t="n"/>
      <c r="BQ116" s="283" t="n"/>
      <c r="BR116" s="283" t="n"/>
      <c r="BS116" s="283" t="n"/>
      <c r="BT116" s="283" t="n"/>
      <c r="BU116" s="283" t="n"/>
      <c r="BV116" s="283" t="n"/>
      <c r="BW116" s="283" t="n"/>
      <c r="BX116" s="283" t="n"/>
      <c r="BY116" s="283" t="n"/>
      <c r="BZ116" s="283" t="n"/>
      <c r="CA116" s="283" t="n"/>
      <c r="CB116" s="283" t="n"/>
      <c r="CC116" s="283" t="n"/>
      <c r="CD116" s="283" t="n"/>
      <c r="CE116" s="283" t="n"/>
      <c r="CF116" s="283" t="n"/>
      <c r="CG116" s="283" t="n"/>
      <c r="CH116" s="283" t="n"/>
      <c r="CI116" s="283" t="n"/>
      <c r="CJ116" s="283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  <c r="AA117" s="1" t="n"/>
      <c r="AB117" s="1" t="n"/>
      <c r="AC117" s="1" t="n"/>
      <c r="AD117" s="1" t="n"/>
      <c r="AE117" s="1" t="n"/>
      <c r="AF117" s="1" t="n"/>
      <c r="AG117" s="1" t="n"/>
      <c r="AH117" s="1" t="n"/>
      <c r="AI117" s="1" t="n"/>
      <c r="AJ117" s="1" t="n"/>
      <c r="AK117" s="1" t="n"/>
      <c r="AL117" s="1" t="n"/>
      <c r="AM117" s="1" t="n"/>
      <c r="AN117" s="1" t="n"/>
      <c r="AO117" s="1" t="n"/>
      <c r="AP117" s="1" t="n"/>
      <c r="AQ117" s="1" t="n"/>
      <c r="AR117" s="1" t="n"/>
      <c r="AS117" s="1" t="n"/>
      <c r="AT117" s="1" t="n"/>
      <c r="AU117" s="1" t="n"/>
      <c r="AV117" s="1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25" t="n"/>
      <c r="BO117" s="25" t="n"/>
      <c r="BP117" s="25" t="n"/>
      <c r="BQ117" s="25" t="n"/>
      <c r="BR117" s="25" t="n"/>
      <c r="BS117" s="25" t="n"/>
      <c r="BT117" s="25" t="n"/>
      <c r="BU117" s="25" t="n"/>
      <c r="BV117" s="25" t="n"/>
      <c r="BW117" s="25" t="n"/>
      <c r="BX117" s="25" t="n"/>
      <c r="BY117" s="25" t="n"/>
      <c r="BZ117" s="25" t="n"/>
      <c r="CA117" s="25" t="n"/>
      <c r="CB117" s="25" t="n"/>
      <c r="CC117" s="25" t="n"/>
      <c r="CD117" s="25" t="n"/>
      <c r="CE117" s="25" t="n"/>
      <c r="CF117" s="25" t="n"/>
      <c r="CG117" s="25" t="n"/>
      <c r="CH117" s="25" t="n"/>
      <c r="CI117" s="25" t="n"/>
      <c r="CJ117" s="25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  <c r="AA118" s="1" t="n"/>
      <c r="AB118" s="1" t="n"/>
      <c r="AC118" s="1" t="n"/>
      <c r="AD118" s="1" t="n"/>
      <c r="AE118" s="1" t="n"/>
      <c r="AF118" s="1" t="n"/>
      <c r="AG118" s="1" t="n"/>
      <c r="AH118" s="1" t="n"/>
      <c r="AI118" s="1" t="n"/>
      <c r="AJ118" s="1" t="n"/>
      <c r="AK118" s="1" t="n"/>
      <c r="AL118" s="1" t="n"/>
      <c r="AM118" s="1" t="n"/>
      <c r="AN118" s="1" t="n"/>
      <c r="AO118" s="1" t="n"/>
      <c r="AP118" s="1" t="n"/>
      <c r="AQ118" s="1" t="n"/>
      <c r="AR118" s="1" t="n"/>
      <c r="AS118" s="1" t="n"/>
      <c r="AT118" s="1" t="n"/>
      <c r="AU118" s="1" t="n"/>
      <c r="AV118" s="1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25" t="n"/>
      <c r="BO118" s="25" t="n"/>
      <c r="BP118" s="25" t="n"/>
      <c r="BQ118" s="1" t="n"/>
      <c r="BR118" s="1" t="n"/>
      <c r="BS118" s="1" t="n"/>
      <c r="BT118" s="1" t="n"/>
      <c r="BU118" s="1" t="n"/>
      <c r="BV118" s="1" t="n"/>
      <c r="BW118" s="1" t="n"/>
      <c r="BX118" s="1" t="n"/>
      <c r="BY118" s="1" t="n"/>
      <c r="BZ118" s="1" t="n"/>
      <c r="CA118" s="1" t="n"/>
      <c r="CB118" s="1" t="n"/>
      <c r="CC118" s="1" t="n"/>
      <c r="CD118" s="1" t="n"/>
      <c r="CE118" s="1" t="n"/>
      <c r="CF118" s="1" t="n"/>
      <c r="CG118" s="1" t="n"/>
      <c r="CH118" s="1" t="n"/>
      <c r="CI118" s="1" t="n"/>
      <c r="CJ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  <c r="AA119" s="1" t="n"/>
      <c r="AB119" s="1" t="n"/>
      <c r="AC119" s="1" t="n"/>
      <c r="AD119" s="1" t="n"/>
      <c r="AE119" s="1" t="n"/>
      <c r="AF119" s="1" t="n"/>
      <c r="AG119" s="1" t="n"/>
      <c r="AH119" s="1" t="n"/>
      <c r="AI119" s="1" t="n"/>
      <c r="AJ119" s="1" t="n"/>
      <c r="AK119" s="1" t="n"/>
      <c r="AL119" s="1" t="n"/>
      <c r="AM119" s="1" t="n"/>
      <c r="AN119" s="1" t="n"/>
      <c r="AO119" s="1" t="n"/>
      <c r="AP119" s="1" t="n"/>
      <c r="AQ119" s="1" t="n"/>
      <c r="AR119" s="1" t="n"/>
      <c r="AS119" s="1" t="n"/>
      <c r="AT119" s="1" t="n"/>
      <c r="AU119" s="1" t="n"/>
      <c r="AV119" s="1" t="n"/>
      <c r="AW119" s="1" t="n"/>
      <c r="AX119" s="1" t="n"/>
      <c r="AY119" s="1" t="n"/>
      <c r="AZ119" s="1" t="n"/>
      <c r="BA119" s="1" t="n"/>
      <c r="BB119" s="1" t="n"/>
      <c r="BC119" s="1" t="n"/>
      <c r="BD119" s="1" t="n"/>
      <c r="BE119" s="1" t="n"/>
      <c r="BF119" s="1" t="n"/>
      <c r="BG119" s="1" t="n"/>
      <c r="BH119" s="1" t="n"/>
      <c r="BI119" s="1" t="n"/>
      <c r="BJ119" s="1" t="n"/>
      <c r="BK119" s="1" t="n"/>
      <c r="BL119" s="1" t="n"/>
      <c r="BM119" s="1" t="n"/>
      <c r="BN119" s="25" t="n"/>
      <c r="BO119" s="25" t="n"/>
      <c r="BP119" s="25" t="n"/>
      <c r="BQ119" s="1" t="n"/>
      <c r="BR119" s="1" t="n"/>
      <c r="BS119" s="1" t="n"/>
      <c r="BT119" s="1" t="n"/>
      <c r="BU119" s="1" t="n"/>
      <c r="BV119" s="1" t="n"/>
      <c r="BW119" s="1" t="n"/>
      <c r="BX119" s="1" t="n"/>
      <c r="BY119" s="1" t="n"/>
      <c r="BZ119" s="1" t="n"/>
      <c r="CA119" s="1" t="n"/>
      <c r="CB119" s="1" t="n"/>
      <c r="CC119" s="1" t="n"/>
      <c r="CD119" s="1" t="n"/>
      <c r="CE119" s="1" t="n"/>
      <c r="CF119" s="1" t="n"/>
      <c r="CG119" s="1" t="n"/>
      <c r="CH119" s="1" t="n"/>
      <c r="CI119" s="1" t="n"/>
      <c r="CJ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  <c r="AA120" s="1" t="n"/>
      <c r="AB120" s="1" t="n"/>
      <c r="AC120" s="1" t="n"/>
      <c r="AD120" s="1" t="n"/>
      <c r="AE120" s="1" t="n"/>
      <c r="AF120" s="1" t="n"/>
      <c r="AG120" s="1" t="n"/>
      <c r="AH120" s="1" t="n"/>
      <c r="AI120" s="1" t="n"/>
      <c r="AJ120" s="1" t="n"/>
      <c r="AK120" s="1" t="n"/>
      <c r="AL120" s="1" t="n"/>
      <c r="AM120" s="1" t="n"/>
      <c r="AN120" s="1" t="n"/>
      <c r="AO120" s="1" t="n"/>
      <c r="AP120" s="1" t="n"/>
      <c r="AQ120" s="1" t="n"/>
      <c r="AR120" s="1" t="n"/>
      <c r="AS120" s="1" t="n"/>
      <c r="AT120" s="1" t="n"/>
      <c r="AU120" s="1" t="n"/>
      <c r="AV120" s="1" t="n"/>
      <c r="AW120" s="1" t="n"/>
      <c r="AX120" s="1" t="n"/>
      <c r="AY120" s="1" t="n"/>
      <c r="AZ120" s="1" t="n"/>
      <c r="BA120" s="1" t="n"/>
      <c r="BB120" s="1" t="n"/>
      <c r="BC120" s="1" t="n"/>
      <c r="BD120" s="1" t="n"/>
      <c r="BE120" s="1" t="n"/>
      <c r="BF120" s="1" t="n"/>
      <c r="BG120" s="1" t="n"/>
      <c r="BH120" s="1" t="n"/>
      <c r="BI120" s="1" t="n"/>
      <c r="BJ120" s="1" t="n"/>
      <c r="BK120" s="1" t="n"/>
      <c r="BL120" s="1" t="n"/>
      <c r="BM120" s="1" t="n"/>
      <c r="BN120" s="25" t="n"/>
      <c r="BO120" s="25" t="n"/>
      <c r="BP120" s="25" t="n"/>
      <c r="BQ120" s="1" t="n"/>
      <c r="BR120" s="1" t="n"/>
      <c r="BS120" s="1" t="n"/>
      <c r="BT120" s="1" t="n"/>
      <c r="BU120" s="1" t="n"/>
      <c r="BV120" s="1" t="n"/>
      <c r="BW120" s="1" t="n"/>
      <c r="BX120" s="1" t="n"/>
      <c r="BY120" s="1" t="n"/>
      <c r="BZ120" s="1" t="n"/>
      <c r="CA120" s="1" t="n"/>
      <c r="CB120" s="1" t="n"/>
      <c r="CC120" s="1" t="n"/>
      <c r="CD120" s="1" t="n"/>
      <c r="CE120" s="1" t="n"/>
      <c r="CF120" s="1" t="n"/>
      <c r="CG120" s="1" t="n"/>
      <c r="CH120" s="1" t="n"/>
      <c r="CI120" s="1" t="n"/>
      <c r="CJ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  <c r="AA121" s="1" t="n"/>
      <c r="AB121" s="1" t="n"/>
      <c r="AC121" s="1" t="n"/>
      <c r="AD121" s="1" t="n"/>
      <c r="AE121" s="1" t="n"/>
      <c r="AF121" s="1" t="n"/>
      <c r="AG121" s="1" t="n"/>
      <c r="AH121" s="1" t="n"/>
      <c r="AI121" s="1" t="n"/>
      <c r="AJ121" s="1" t="n"/>
      <c r="AK121" s="1" t="n"/>
      <c r="AL121" s="1" t="n"/>
      <c r="AM121" s="1" t="n"/>
      <c r="AN121" s="1" t="n"/>
      <c r="AO121" s="1" t="n"/>
      <c r="AP121" s="1" t="n"/>
      <c r="AQ121" s="1" t="n"/>
      <c r="AR121" s="1" t="n"/>
      <c r="AS121" s="1" t="n"/>
      <c r="AT121" s="1" t="n"/>
      <c r="AU121" s="1" t="n"/>
      <c r="AV121" s="1" t="n"/>
      <c r="AW121" s="1" t="n"/>
      <c r="AX121" s="1" t="n"/>
      <c r="AY121" s="1" t="n"/>
      <c r="AZ121" s="1" t="n"/>
      <c r="BA121" s="1" t="n"/>
      <c r="BB121" s="1" t="n"/>
      <c r="BC121" s="1" t="n"/>
      <c r="BD121" s="1" t="n"/>
      <c r="BE121" s="1" t="n"/>
      <c r="BF121" s="1" t="n"/>
      <c r="BG121" s="1" t="n"/>
      <c r="BH121" s="1" t="n"/>
      <c r="BI121" s="1" t="n"/>
      <c r="BJ121" s="1" t="n"/>
      <c r="BK121" s="1" t="n"/>
      <c r="BL121" s="1" t="n"/>
      <c r="BM121" s="1" t="n"/>
      <c r="BN121" s="25" t="n"/>
      <c r="BO121" s="25" t="n"/>
      <c r="BP121" s="25" t="n"/>
      <c r="BQ121" s="1" t="n"/>
      <c r="BR121" s="1" t="n"/>
      <c r="BS121" s="1" t="n"/>
      <c r="BT121" s="1" t="n"/>
      <c r="BU121" s="1" t="n"/>
      <c r="BV121" s="1" t="n"/>
      <c r="BW121" s="1" t="n"/>
      <c r="BX121" s="1" t="n"/>
      <c r="BY121" s="1" t="n"/>
      <c r="BZ121" s="1" t="n"/>
      <c r="CA121" s="1" t="n"/>
      <c r="CB121" s="1" t="n"/>
      <c r="CC121" s="1" t="n"/>
      <c r="CD121" s="1" t="n"/>
      <c r="CE121" s="1" t="n"/>
      <c r="CF121" s="1" t="n"/>
      <c r="CG121" s="1" t="n"/>
      <c r="CH121" s="1" t="n"/>
      <c r="CI121" s="1" t="n"/>
      <c r="CJ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  <c r="AA122" s="1" t="n"/>
      <c r="AB122" s="1" t="n"/>
      <c r="AC122" s="1" t="n"/>
      <c r="AD122" s="1" t="n"/>
      <c r="AE122" s="1" t="n"/>
      <c r="AF122" s="1" t="n"/>
      <c r="AG122" s="1" t="n"/>
      <c r="AH122" s="1" t="n"/>
      <c r="AI122" s="1" t="n"/>
      <c r="AJ122" s="1" t="n"/>
      <c r="AK122" s="1" t="n"/>
      <c r="AL122" s="1" t="n"/>
      <c r="AM122" s="1" t="n"/>
      <c r="AN122" s="1" t="n"/>
      <c r="AO122" s="1" t="n"/>
      <c r="AP122" s="1" t="n"/>
      <c r="AQ122" s="1" t="n"/>
      <c r="AR122" s="1" t="n"/>
      <c r="AS122" s="1" t="n"/>
      <c r="AT122" s="1" t="n"/>
      <c r="AU122" s="1" t="n"/>
      <c r="AV122" s="1" t="n"/>
      <c r="AW122" s="1" t="n"/>
      <c r="AX122" s="1" t="n"/>
      <c r="AY122" s="1" t="n"/>
      <c r="AZ122" s="1" t="n"/>
      <c r="BA122" s="1" t="n"/>
      <c r="BB122" s="1" t="n"/>
      <c r="BC122" s="1" t="n"/>
      <c r="BD122" s="1" t="n"/>
      <c r="BE122" s="1" t="n"/>
      <c r="BF122" s="1" t="n"/>
      <c r="BG122" s="1" t="n"/>
      <c r="BH122" s="1" t="n"/>
      <c r="BI122" s="1" t="n"/>
      <c r="BJ122" s="1" t="n"/>
      <c r="BK122" s="1" t="n"/>
      <c r="BL122" s="1" t="n"/>
      <c r="BM122" s="1" t="n"/>
      <c r="BN122" s="25" t="n"/>
      <c r="BO122" s="25" t="n"/>
      <c r="BP122" s="25" t="n"/>
      <c r="BQ122" s="1" t="n"/>
      <c r="BR122" s="1" t="n"/>
      <c r="BS122" s="1" t="n"/>
      <c r="BT122" s="1" t="n"/>
      <c r="BU122" s="1" t="n"/>
      <c r="BV122" s="1" t="n"/>
      <c r="BW122" s="1" t="n"/>
      <c r="BX122" s="1" t="n"/>
      <c r="BY122" s="1" t="n"/>
      <c r="BZ122" s="1" t="n"/>
      <c r="CA122" s="1" t="n"/>
      <c r="CB122" s="1" t="n"/>
      <c r="CC122" s="1" t="n"/>
      <c r="CD122" s="1" t="n"/>
      <c r="CE122" s="1" t="n"/>
      <c r="CF122" s="1" t="n"/>
      <c r="CG122" s="1" t="n"/>
      <c r="CH122" s="1" t="n"/>
      <c r="CI122" s="1" t="n"/>
      <c r="CJ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  <c r="AA123" s="1" t="n"/>
      <c r="AB123" s="1" t="n"/>
      <c r="AC123" s="1" t="n"/>
      <c r="AD123" s="1" t="n"/>
      <c r="AE123" s="1" t="n"/>
      <c r="AF123" s="1" t="n"/>
      <c r="AG123" s="1" t="n"/>
      <c r="AH123" s="1" t="n"/>
      <c r="AI123" s="1" t="n"/>
      <c r="AJ123" s="1" t="n"/>
      <c r="AK123" s="1" t="n"/>
      <c r="AL123" s="1" t="n"/>
      <c r="AM123" s="1" t="n"/>
      <c r="AN123" s="1" t="n"/>
      <c r="AO123" s="1" t="n"/>
      <c r="AP123" s="1" t="n"/>
      <c r="AQ123" s="1" t="n"/>
      <c r="AR123" s="1" t="n"/>
      <c r="AS123" s="1" t="n"/>
      <c r="AT123" s="1" t="n"/>
      <c r="AU123" s="1" t="n"/>
      <c r="AV123" s="1" t="n"/>
      <c r="AW123" s="1" t="n"/>
      <c r="AX123" s="1" t="n"/>
      <c r="AY123" s="1" t="n"/>
      <c r="AZ123" s="1" t="n"/>
      <c r="BA123" s="1" t="n"/>
      <c r="BB123" s="1" t="n"/>
      <c r="BC123" s="1" t="n"/>
      <c r="BD123" s="1" t="n"/>
      <c r="BE123" s="1" t="n"/>
      <c r="BF123" s="1" t="n"/>
      <c r="BG123" s="1" t="n"/>
      <c r="BH123" s="1" t="n"/>
      <c r="BI123" s="1" t="n"/>
      <c r="BJ123" s="1" t="n"/>
      <c r="BK123" s="1" t="n"/>
      <c r="BL123" s="1" t="n"/>
      <c r="BM123" s="1" t="n"/>
      <c r="BN123" s="25" t="n"/>
      <c r="BO123" s="25" t="n"/>
      <c r="BP123" s="25" t="n"/>
      <c r="BQ123" s="1" t="n"/>
      <c r="BR123" s="1" t="n"/>
      <c r="BS123" s="1" t="n"/>
      <c r="BT123" s="1" t="n"/>
      <c r="BU123" s="1" t="n"/>
      <c r="BV123" s="1" t="n"/>
      <c r="BW123" s="1" t="n"/>
      <c r="BX123" s="1" t="n"/>
      <c r="BY123" s="1" t="n"/>
      <c r="BZ123" s="1" t="n"/>
      <c r="CA123" s="1" t="n"/>
      <c r="CB123" s="1" t="n"/>
      <c r="CC123" s="1" t="n"/>
      <c r="CD123" s="1" t="n"/>
      <c r="CE123" s="1" t="n"/>
      <c r="CF123" s="1" t="n"/>
      <c r="CG123" s="1" t="n"/>
      <c r="CH123" s="1" t="n"/>
      <c r="CI123" s="1" t="n"/>
      <c r="CJ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  <c r="AA124" s="1" t="n"/>
      <c r="AB124" s="1" t="n"/>
      <c r="AC124" s="1" t="n"/>
      <c r="AD124" s="1" t="n"/>
      <c r="AE124" s="1" t="n"/>
      <c r="AF124" s="1" t="n"/>
      <c r="AG124" s="1" t="n"/>
      <c r="AH124" s="1" t="n"/>
      <c r="AI124" s="1" t="n"/>
      <c r="AJ124" s="1" t="n"/>
      <c r="AK124" s="1" t="n"/>
      <c r="AL124" s="1" t="n"/>
      <c r="AM124" s="1" t="n"/>
      <c r="AN124" s="1" t="n"/>
      <c r="AO124" s="1" t="n"/>
      <c r="AP124" s="1" t="n"/>
      <c r="AQ124" s="1" t="n"/>
      <c r="AR124" s="1" t="n"/>
      <c r="AS124" s="1" t="n"/>
      <c r="AT124" s="1" t="n"/>
      <c r="AU124" s="1" t="n"/>
      <c r="AV124" s="1" t="n"/>
      <c r="AW124" s="1" t="n"/>
      <c r="AX124" s="1" t="n"/>
      <c r="AY124" s="1" t="n"/>
      <c r="AZ124" s="1" t="n"/>
      <c r="BA124" s="1" t="n"/>
      <c r="BB124" s="1" t="n"/>
      <c r="BC124" s="1" t="n"/>
      <c r="BD124" s="1" t="n"/>
      <c r="BE124" s="1" t="n"/>
      <c r="BF124" s="1" t="n"/>
      <c r="BG124" s="1" t="n"/>
      <c r="BH124" s="1" t="n"/>
      <c r="BI124" s="1" t="n"/>
      <c r="BJ124" s="1" t="n"/>
      <c r="BK124" s="1" t="n"/>
      <c r="BL124" s="1" t="n"/>
      <c r="BM124" s="1" t="n"/>
      <c r="BN124" s="25" t="n"/>
      <c r="BO124" s="25" t="n"/>
      <c r="BP124" s="25" t="n"/>
      <c r="BQ124" s="1" t="n"/>
      <c r="BR124" s="1" t="n"/>
      <c r="BS124" s="1" t="n"/>
      <c r="BT124" s="1" t="n"/>
      <c r="BU124" s="1" t="n"/>
      <c r="BV124" s="1" t="n"/>
      <c r="BW124" s="1" t="n"/>
      <c r="BX124" s="1" t="n"/>
      <c r="BY124" s="1" t="n"/>
      <c r="BZ124" s="1" t="n"/>
      <c r="CA124" s="1" t="n"/>
      <c r="CB124" s="1" t="n"/>
      <c r="CC124" s="1" t="n"/>
      <c r="CD124" s="1" t="n"/>
      <c r="CE124" s="1" t="n"/>
      <c r="CF124" s="1" t="n"/>
      <c r="CG124" s="1" t="n"/>
      <c r="CH124" s="1" t="n"/>
      <c r="CI124" s="1" t="n"/>
      <c r="CJ124" s="1" t="n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R118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</row>
    <row r="2">
      <c r="A2" s="2" t="inlineStr">
        <is>
          <t>МИНИСТЕРСТВО ОБРАЗОВАНИЯ РЕСПУБЛИКИ БЕЛАРУСЬ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</row>
    <row r="3">
      <c r="A3" s="2" t="inlineStr">
        <is>
          <t>Учреждение образования "Белорусский государственный технологический университет"</t>
        </is>
      </c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n"/>
      <c r="BO3" s="1" t="n"/>
      <c r="BP3" s="1" t="n"/>
      <c r="BQ3" s="1" t="n"/>
      <c r="BR3" s="1" t="n"/>
    </row>
    <row r="4">
      <c r="A4" s="1" t="n"/>
      <c r="B4" s="1" t="n"/>
      <c r="C4" s="1" t="n"/>
      <c r="D4" s="1" t="n"/>
      <c r="E4" s="284" t="inlineStr">
        <is>
          <t>УТВЕРЖДЕНО</t>
        </is>
      </c>
      <c r="F4" s="284" t="n"/>
      <c r="G4" s="284" t="n"/>
      <c r="H4" s="284" t="n"/>
      <c r="I4" s="284" t="n"/>
      <c r="J4" s="284" t="n"/>
      <c r="K4" s="284" t="n"/>
      <c r="L4" s="284" t="n"/>
      <c r="M4" s="284" t="n"/>
      <c r="N4" s="284" t="n"/>
      <c r="O4" s="284" t="n"/>
      <c r="P4" s="284" t="n"/>
      <c r="Q4" s="31" t="n"/>
      <c r="R4" s="31" t="n"/>
      <c r="S4" s="31" t="n"/>
      <c r="T4" s="31" t="n"/>
      <c r="U4" s="16" t="n"/>
      <c r="V4" s="31" t="n"/>
      <c r="W4" s="31" t="n"/>
      <c r="X4" s="31" t="n"/>
      <c r="Y4" s="31" t="n"/>
      <c r="Z4" s="10" t="n"/>
      <c r="AA4" s="285" t="n"/>
      <c r="AB4" s="287" t="inlineStr">
        <is>
          <t>УЧЕБНЫЙ ПЛАН</t>
        </is>
      </c>
      <c r="AC4" s="286" t="n"/>
      <c r="AD4" s="286" t="n"/>
      <c r="AE4" s="286" t="n"/>
      <c r="AF4" s="286" t="n"/>
      <c r="AG4" s="286" t="n"/>
      <c r="AH4" s="286" t="n"/>
      <c r="AI4" s="286" t="n"/>
      <c r="AJ4" s="286" t="n"/>
      <c r="AK4" s="286" t="n"/>
      <c r="AL4" s="286" t="n"/>
      <c r="AM4" s="286" t="n"/>
      <c r="AN4" s="286" t="n"/>
      <c r="AO4" s="286" t="n"/>
      <c r="AP4" s="286" t="n"/>
      <c r="AQ4" s="286" t="n"/>
      <c r="AR4" s="286" t="n"/>
      <c r="AS4" s="286" t="n"/>
      <c r="AT4" s="286" t="n"/>
      <c r="AU4" s="286" t="n"/>
      <c r="AV4" s="286" t="n"/>
      <c r="AW4" s="286" t="n"/>
      <c r="AX4" s="286" t="n"/>
      <c r="AY4" s="286" t="n"/>
      <c r="AZ4" s="286" t="n"/>
      <c r="BA4" s="286" t="n"/>
      <c r="BB4" s="286" t="n"/>
      <c r="BC4" s="286" t="n"/>
      <c r="BD4" s="286" t="n"/>
      <c r="BE4" s="286" t="n"/>
      <c r="BF4" s="286" t="n"/>
      <c r="BG4" s="286" t="n"/>
      <c r="BH4" s="286" t="n"/>
      <c r="BI4" s="286" t="n"/>
      <c r="BJ4" s="286" t="n"/>
      <c r="BK4" s="286" t="n"/>
      <c r="BL4" s="286" t="n"/>
      <c r="BM4" s="286" t="n"/>
      <c r="BN4" s="286" t="n"/>
      <c r="BO4" s="286" t="n"/>
      <c r="BP4" s="286" t="n"/>
      <c r="BQ4" s="1" t="n"/>
      <c r="BR4" s="1" t="n"/>
    </row>
    <row r="5">
      <c r="A5" s="1" t="n"/>
      <c r="B5" s="1" t="n"/>
      <c r="C5" s="1" t="n"/>
      <c r="D5" s="1" t="n"/>
      <c r="E5" s="284" t="inlineStr">
        <is>
          <t>Ректором БГТУ</t>
        </is>
      </c>
      <c r="F5" s="284" t="n"/>
      <c r="G5" s="284" t="n"/>
      <c r="H5" s="284" t="n"/>
      <c r="I5" s="284" t="n"/>
      <c r="J5" s="284" t="n"/>
      <c r="K5" s="284" t="n"/>
      <c r="L5" s="284" t="n"/>
      <c r="M5" s="284" t="n"/>
      <c r="N5" s="284" t="n"/>
      <c r="O5" s="284" t="n"/>
      <c r="P5" s="284" t="n"/>
      <c r="Q5" s="2351" t="n"/>
      <c r="R5" s="2351" t="n"/>
      <c r="S5" s="2351" t="n"/>
      <c r="T5" s="2351" t="n"/>
      <c r="U5" s="2351" t="n"/>
      <c r="V5" s="2351" t="n"/>
      <c r="W5" s="287" t="n"/>
      <c r="X5" s="287" t="n"/>
      <c r="Y5" s="287" t="n"/>
      <c r="Z5" s="1" t="n"/>
      <c r="AA5" s="287" t="n"/>
      <c r="AB5" s="287" t="n"/>
      <c r="AC5" s="287" t="n"/>
      <c r="AD5" s="287" t="n"/>
      <c r="AE5" s="287" t="n"/>
      <c r="AF5" s="287" t="n"/>
      <c r="AG5" s="287" t="n"/>
      <c r="AH5" s="287" t="n"/>
      <c r="AI5" s="287" t="n"/>
      <c r="AJ5" s="287" t="n"/>
      <c r="AK5" s="287" t="n"/>
      <c r="AL5" s="287" t="n"/>
      <c r="AM5" s="287" t="n"/>
      <c r="AN5" s="287" t="n"/>
      <c r="AO5" s="287" t="n"/>
      <c r="AP5" s="2351" t="n"/>
      <c r="AQ5" s="2351" t="n"/>
      <c r="AR5" s="2351" t="n"/>
      <c r="AS5" s="2351" t="n"/>
      <c r="AT5" s="2351" t="n"/>
      <c r="AU5" s="2351" t="n"/>
      <c r="AV5" s="2351" t="n"/>
      <c r="AW5" s="2351" t="n"/>
      <c r="AX5" s="1" t="n"/>
      <c r="AY5" s="18" t="inlineStr">
        <is>
          <t>Степень: Магистр</t>
        </is>
      </c>
      <c r="AZ5" s="288" t="n"/>
      <c r="BA5" s="288" t="n"/>
      <c r="BB5" s="18" t="n"/>
      <c r="BC5" s="18" t="n"/>
      <c r="BD5" s="18" t="n"/>
      <c r="BE5" s="18" t="n"/>
      <c r="BF5" s="18" t="n"/>
      <c r="BG5" s="18" t="n"/>
      <c r="BH5" s="18" t="n"/>
      <c r="BI5" s="18" t="n"/>
      <c r="BJ5" s="18" t="n"/>
      <c r="BK5" s="18" t="n"/>
      <c r="BL5" s="288" t="n"/>
      <c r="BM5" s="288" t="n"/>
      <c r="BN5" s="288" t="n"/>
      <c r="BO5" s="18" t="n"/>
      <c r="BP5" s="18" t="n"/>
      <c r="BQ5" s="1" t="n"/>
      <c r="BR5" s="1" t="n"/>
    </row>
    <row r="6">
      <c r="A6" s="1" t="n"/>
      <c r="B6" s="1" t="n"/>
      <c r="C6" s="1" t="n"/>
      <c r="D6" s="1" t="n"/>
      <c r="E6" s="284" t="inlineStr">
        <is>
          <t>И.В. Войтовым</t>
        </is>
      </c>
      <c r="F6" s="284" t="n"/>
      <c r="G6" s="284" t="n"/>
      <c r="H6" s="284" t="n"/>
      <c r="I6" s="284" t="n"/>
      <c r="J6" s="284" t="n"/>
      <c r="K6" s="284" t="n"/>
      <c r="L6" s="284" t="n"/>
      <c r="M6" s="284" t="n"/>
      <c r="N6" s="284" t="n"/>
      <c r="O6" s="284" t="n"/>
      <c r="P6" s="284" t="n"/>
      <c r="Q6" s="31" t="n"/>
      <c r="R6" s="1" t="n"/>
      <c r="S6" s="3" t="n"/>
      <c r="T6" s="3" t="n"/>
      <c r="U6" s="3" t="n"/>
      <c r="V6" s="26" t="inlineStr">
        <is>
          <t>Специальность:</t>
        </is>
      </c>
      <c r="W6" s="1" t="n"/>
      <c r="X6" s="1" t="n"/>
      <c r="Y6" s="1" t="n"/>
      <c r="Z6" s="1" t="n"/>
      <c r="AA6" s="1" t="n"/>
      <c r="AB6" s="1" t="n"/>
      <c r="AC6" s="1" t="n"/>
      <c r="AD6" s="1" t="n"/>
      <c r="AE6" s="26" t="inlineStr">
        <is>
          <t>7-06-0821-03 Лесная инженерия и проектирование лесопромышленных машин и оборудования</t>
        </is>
      </c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  <c r="AX6" s="1" t="n"/>
      <c r="AY6" s="23" t="inlineStr">
        <is>
          <t xml:space="preserve">Срок обучения: </t>
        </is>
      </c>
      <c r="AZ6" s="288" t="n"/>
      <c r="BA6" s="288" t="n"/>
      <c r="BB6" s="23" t="n"/>
      <c r="BC6" s="23" t="n"/>
      <c r="BD6" s="23" t="n"/>
      <c r="BE6" s="23" t="n"/>
      <c r="BF6" s="23" t="n"/>
      <c r="BG6" s="24" t="inlineStr">
        <is>
          <t>1,5 года</t>
        </is>
      </c>
      <c r="BH6" s="24" t="n"/>
      <c r="BI6" s="24" t="n"/>
      <c r="BJ6" s="24" t="n"/>
      <c r="BK6" s="24" t="n"/>
      <c r="BL6" s="288" t="n"/>
      <c r="BM6" s="288" t="n"/>
      <c r="BN6" s="288" t="n"/>
      <c r="BO6" s="24" t="n"/>
      <c r="BP6" s="24" t="n"/>
      <c r="BQ6" s="1" t="n"/>
      <c r="BR6" s="1" t="n"/>
    </row>
    <row r="7">
      <c r="A7" s="1" t="n"/>
      <c r="B7" s="1" t="n"/>
      <c r="C7" s="1" t="n"/>
      <c r="D7" s="1" t="n"/>
      <c r="E7" s="284" t="n"/>
      <c r="F7" s="284" t="n"/>
      <c r="G7" s="284" t="n"/>
      <c r="H7" s="284" t="n"/>
      <c r="I7" s="284" t="n"/>
      <c r="J7" s="284" t="n"/>
      <c r="K7" s="284" t="n"/>
      <c r="L7" s="284" t="n"/>
      <c r="M7" s="284" t="n"/>
      <c r="N7" s="284" t="n"/>
      <c r="O7" s="284" t="n"/>
      <c r="P7" s="284" t="n"/>
      <c r="Q7" s="31" t="n"/>
      <c r="R7" s="3" t="n"/>
      <c r="S7" s="3" t="n"/>
      <c r="T7" s="3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  <c r="AX7" s="1" t="n"/>
      <c r="AY7" s="29" t="n"/>
      <c r="AZ7" s="288" t="n"/>
      <c r="BA7" s="288" t="n"/>
      <c r="BB7" s="29" t="n"/>
      <c r="BC7" s="29" t="n"/>
      <c r="BD7" s="29" t="n"/>
      <c r="BE7" s="29" t="n"/>
      <c r="BF7" s="29" t="n"/>
      <c r="BG7" s="29" t="n"/>
      <c r="BH7" s="29" t="n"/>
      <c r="BI7" s="30" t="n"/>
      <c r="BJ7" s="29" t="n"/>
      <c r="BK7" s="30" t="n"/>
      <c r="BL7" s="288" t="n"/>
      <c r="BM7" s="288" t="n"/>
      <c r="BN7" s="288" t="n"/>
      <c r="BO7" s="29" t="n"/>
      <c r="BP7" s="29" t="n"/>
      <c r="BQ7" s="1" t="n"/>
      <c r="BR7" s="1" t="n"/>
    </row>
    <row r="8">
      <c r="A8" s="1" t="n"/>
      <c r="B8" s="1" t="n"/>
      <c r="C8" s="1" t="n"/>
      <c r="D8" s="1" t="n"/>
      <c r="E8" s="284" t="inlineStr">
        <is>
          <t>03.05.2023</t>
        </is>
      </c>
      <c r="F8" s="284" t="n"/>
      <c r="G8" s="284" t="n"/>
      <c r="H8" s="284" t="n"/>
      <c r="I8" s="284" t="n"/>
      <c r="J8" s="284" t="n"/>
      <c r="K8" s="284" t="n"/>
      <c r="L8" s="284" t="n"/>
      <c r="M8" s="284" t="n"/>
      <c r="N8" s="284" t="n"/>
      <c r="O8" s="284" t="n"/>
      <c r="P8" s="284" t="n"/>
      <c r="Q8" s="31" t="n"/>
      <c r="R8" s="3" t="n"/>
      <c r="S8" s="3" t="n"/>
      <c r="T8" s="3" t="n"/>
      <c r="U8" s="3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8" t="inlineStr">
        <is>
          <t xml:space="preserve">Форма получения образования: заочная </t>
        </is>
      </c>
      <c r="AZ8" s="288" t="n"/>
      <c r="BA8" s="288" t="n"/>
      <c r="BB8" s="18" t="n"/>
      <c r="BC8" s="18" t="n"/>
      <c r="BD8" s="18" t="n"/>
      <c r="BE8" s="18" t="n"/>
      <c r="BF8" s="18" t="n"/>
      <c r="BG8" s="18" t="n"/>
      <c r="BH8" s="18" t="n"/>
      <c r="BI8" s="18" t="n"/>
      <c r="BJ8" s="18" t="n"/>
      <c r="BK8" s="18" t="n"/>
      <c r="BL8" s="288" t="n"/>
      <c r="BM8" s="288" t="n"/>
      <c r="BN8" s="288" t="n"/>
      <c r="BO8" s="18" t="n"/>
      <c r="BP8" s="18" t="n"/>
      <c r="BQ8" s="1" t="n"/>
      <c r="BR8" s="1" t="n"/>
    </row>
    <row r="9">
      <c r="A9" s="1" t="n"/>
      <c r="B9" s="1" t="n"/>
      <c r="C9" s="1" t="n"/>
      <c r="D9" s="1" t="n"/>
      <c r="E9" s="3" t="inlineStr">
        <is>
          <t>Регистрационный № 06-08-054/уч.</t>
        </is>
      </c>
      <c r="F9" s="284" t="n"/>
      <c r="G9" s="284" t="n"/>
      <c r="H9" s="284" t="n"/>
      <c r="I9" s="284" t="n"/>
      <c r="J9" s="284" t="n"/>
      <c r="K9" s="284" t="n"/>
      <c r="L9" s="284" t="n"/>
      <c r="M9" s="284" t="n"/>
      <c r="N9" s="284" t="n"/>
      <c r="O9" s="284" t="n"/>
      <c r="P9" s="284" t="n"/>
      <c r="Q9" s="31" t="n"/>
      <c r="R9" s="31" t="n"/>
      <c r="S9" s="31" t="n"/>
      <c r="T9" s="31" t="n"/>
      <c r="U9" s="31" t="n"/>
      <c r="V9" s="31" t="n"/>
      <c r="W9" s="31" t="n"/>
      <c r="X9" s="31" t="n"/>
      <c r="Y9" s="31" t="n"/>
      <c r="Z9" s="9" t="n"/>
      <c r="AA9" s="31" t="n"/>
      <c r="AB9" s="31" t="n"/>
      <c r="AC9" s="31" t="n"/>
      <c r="AD9" s="3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295" t="n"/>
      <c r="AY9" s="295" t="n"/>
      <c r="AZ9" s="295" t="n"/>
      <c r="BA9" s="295" t="n"/>
      <c r="BB9" s="295" t="n"/>
      <c r="BC9" s="295" t="n"/>
      <c r="BD9" s="295" t="n"/>
      <c r="BE9" s="295" t="n"/>
      <c r="BF9" s="296" t="n"/>
      <c r="BG9" s="296" t="n"/>
      <c r="BH9" s="296" t="n"/>
      <c r="BI9" s="296" t="n"/>
      <c r="BJ9" s="296" t="n"/>
      <c r="BK9" s="296" t="n"/>
      <c r="BL9" s="296" t="n"/>
      <c r="BM9" s="296" t="n"/>
      <c r="BN9" s="296" t="n"/>
      <c r="BO9" s="296" t="n"/>
      <c r="BP9" s="297" t="n"/>
      <c r="BQ9" s="1" t="n"/>
      <c r="BR9" s="1" t="n"/>
    </row>
    <row r="10">
      <c r="A10" s="19" t="n"/>
      <c r="B10" s="19" t="n"/>
      <c r="C10" s="19" t="n"/>
      <c r="D10" s="19" t="n"/>
      <c r="E10" s="19" t="n"/>
      <c r="F10" s="19" t="n"/>
      <c r="G10" s="19" t="n"/>
      <c r="H10" s="19" t="inlineStr">
        <is>
          <t>I. График образовательного процесса</t>
        </is>
      </c>
      <c r="I10" s="19" t="n"/>
      <c r="J10" s="19" t="n"/>
      <c r="K10" s="19" t="n"/>
      <c r="L10" s="19" t="n"/>
      <c r="M10" s="19" t="n"/>
      <c r="N10" s="19" t="n"/>
      <c r="O10" s="19" t="n"/>
      <c r="P10" s="19" t="n"/>
      <c r="Q10" s="19" t="n"/>
      <c r="R10" s="19" t="n"/>
      <c r="S10" s="19" t="n"/>
      <c r="T10" s="19" t="n"/>
      <c r="U10" s="19" t="n"/>
      <c r="V10" s="19" t="n"/>
      <c r="W10" s="19" t="n"/>
      <c r="X10" s="19" t="n"/>
      <c r="Y10" s="19" t="n"/>
      <c r="Z10" s="19" t="n"/>
      <c r="AA10" s="19" t="n"/>
      <c r="AB10" s="19" t="n"/>
      <c r="AC10" s="19" t="n"/>
      <c r="AD10" s="19" t="n"/>
      <c r="AE10" s="19" t="n"/>
      <c r="AF10" s="19" t="n"/>
      <c r="AG10" s="19" t="n"/>
      <c r="AH10" s="19" t="n"/>
      <c r="AI10" s="19" t="n"/>
      <c r="AJ10" s="19" t="n"/>
      <c r="AK10" s="42" t="n"/>
      <c r="AL10" s="42" t="n"/>
      <c r="AM10" s="42" t="n"/>
      <c r="AN10" s="42" t="n"/>
      <c r="AO10" s="42" t="n"/>
      <c r="AP10" s="42" t="n"/>
      <c r="AQ10" s="42" t="n"/>
      <c r="AR10" s="42" t="n"/>
      <c r="AS10" s="46" t="n"/>
      <c r="AT10" s="41" t="n"/>
      <c r="AU10" s="41" t="n"/>
      <c r="AV10" s="46" t="n"/>
      <c r="AW10" s="46" t="n"/>
      <c r="AX10" s="46" t="n"/>
      <c r="AY10" s="46" t="n"/>
      <c r="AZ10" s="46" t="n"/>
      <c r="BA10" s="46" t="n"/>
      <c r="BB10" s="46" t="n"/>
      <c r="BC10" s="46" t="n"/>
      <c r="BD10" s="46" t="n"/>
      <c r="BE10" s="46" t="n"/>
      <c r="BF10" s="46" t="n"/>
      <c r="BG10" s="46" t="n"/>
      <c r="BH10" s="46" t="n"/>
      <c r="BI10" s="46" t="n"/>
      <c r="BJ10" s="46" t="n"/>
      <c r="BK10" s="46" t="n"/>
      <c r="BL10" s="46" t="n"/>
      <c r="BM10" s="46" t="n"/>
      <c r="BN10" s="46" t="inlineStr">
        <is>
          <t>II. Сводные данные по бюджету времени (в неделях)</t>
        </is>
      </c>
      <c r="BO10" s="46" t="n"/>
      <c r="BP10" s="46" t="n"/>
      <c r="BQ10" s="1" t="n"/>
      <c r="BR10" s="1" t="n"/>
    </row>
    <row r="11">
      <c r="A11" s="2446" t="inlineStr">
        <is>
          <t>КУРСЫ</t>
        </is>
      </c>
      <c r="B11" s="301" t="inlineStr">
        <is>
          <t>сентябрь</t>
        </is>
      </c>
      <c r="C11" s="50" t="n"/>
      <c r="D11" s="50" t="n"/>
      <c r="E11" s="51" t="n"/>
      <c r="F11" s="52" t="n"/>
      <c r="G11" s="49" t="inlineStr">
        <is>
          <t>октябрь</t>
        </is>
      </c>
      <c r="H11" s="50" t="n"/>
      <c r="I11" s="51" t="n"/>
      <c r="J11" s="302" t="n"/>
      <c r="K11" s="49" t="inlineStr">
        <is>
          <t>ноябрь</t>
        </is>
      </c>
      <c r="L11" s="50" t="n"/>
      <c r="M11" s="50" t="n"/>
      <c r="N11" s="51" t="n"/>
      <c r="O11" s="49" t="inlineStr">
        <is>
          <t>декабрь</t>
        </is>
      </c>
      <c r="P11" s="50" t="n"/>
      <c r="Q11" s="50" t="n"/>
      <c r="R11" s="51" t="n"/>
      <c r="S11" s="302" t="n"/>
      <c r="T11" s="49" t="inlineStr">
        <is>
          <t>январь</t>
        </is>
      </c>
      <c r="U11" s="50" t="n"/>
      <c r="V11" s="51" t="n"/>
      <c r="W11" s="52" t="n"/>
      <c r="X11" s="53" t="n"/>
      <c r="Y11" s="49" t="inlineStr">
        <is>
          <t>февраль</t>
        </is>
      </c>
      <c r="Z11" s="50" t="n"/>
      <c r="AA11" s="51" t="n"/>
      <c r="AB11" s="304" t="n"/>
      <c r="AC11" s="49" t="inlineStr">
        <is>
          <t>март</t>
        </is>
      </c>
      <c r="AD11" s="50" t="n"/>
      <c r="AE11" s="50" t="n"/>
      <c r="AF11" s="51" t="n"/>
      <c r="AG11" s="304" t="n"/>
      <c r="AH11" s="49" t="inlineStr">
        <is>
          <t>апрель</t>
        </is>
      </c>
      <c r="AI11" s="50" t="n"/>
      <c r="AJ11" s="51" t="n"/>
      <c r="AK11" s="304" t="n"/>
      <c r="AL11" s="49" t="inlineStr">
        <is>
          <t>май</t>
        </is>
      </c>
      <c r="AM11" s="50" t="n"/>
      <c r="AN11" s="50" t="n"/>
      <c r="AO11" s="51" t="n"/>
      <c r="AP11" s="49" t="inlineStr">
        <is>
          <t>июнь</t>
        </is>
      </c>
      <c r="AQ11" s="50" t="n"/>
      <c r="AR11" s="50" t="n"/>
      <c r="AS11" s="51" t="n"/>
      <c r="AT11" s="52" t="n"/>
      <c r="AU11" s="53" t="n"/>
      <c r="AV11" s="49" t="inlineStr">
        <is>
          <t>июль</t>
        </is>
      </c>
      <c r="AW11" s="50" t="n"/>
      <c r="AX11" s="51" t="n"/>
      <c r="AY11" s="302" t="n"/>
      <c r="AZ11" s="49" t="inlineStr">
        <is>
          <t>август</t>
        </is>
      </c>
      <c r="BA11" s="50" t="n"/>
      <c r="BB11" s="50" t="n"/>
      <c r="BC11" s="51" t="n"/>
      <c r="BD11" s="4907" t="inlineStr">
        <is>
          <t>Самостоятельная работа по изучению дисциплин учебного плана</t>
        </is>
      </c>
      <c r="BE11" s="53" t="n"/>
      <c r="BF11" s="57" t="inlineStr">
        <is>
          <t>Установочная сессия</t>
        </is>
      </c>
      <c r="BG11" s="53" t="n"/>
      <c r="BH11" s="915" t="inlineStr">
        <is>
          <t>Лабораторно-экзаменационная сессия</t>
        </is>
      </c>
      <c r="BI11" s="57" t="inlineStr">
        <is>
          <t>Производственные практики</t>
        </is>
      </c>
      <c r="BJ11" s="53" t="n"/>
      <c r="BK11" s="57" t="inlineStr">
        <is>
          <t>Магистерская диссертация</t>
        </is>
      </c>
      <c r="BL11" s="53" t="n"/>
      <c r="BM11" s="57" t="inlineStr">
        <is>
          <t>Итоговая аттестация</t>
        </is>
      </c>
      <c r="BN11" s="53" t="n"/>
      <c r="BO11" s="1864" t="inlineStr">
        <is>
          <t>Всего</t>
        </is>
      </c>
      <c r="BP11" s="53" t="n"/>
      <c r="BQ11" s="1" t="n"/>
      <c r="BR11" s="1" t="n"/>
    </row>
    <row r="12">
      <c r="A12" s="307" t="n"/>
      <c r="B12" s="3179" t="n">
        <v>1</v>
      </c>
      <c r="C12" s="3180" t="n">
        <v>8</v>
      </c>
      <c r="D12" s="3180" t="n">
        <v>15</v>
      </c>
      <c r="E12" s="3180" t="n">
        <v>22</v>
      </c>
      <c r="F12" s="567" t="n">
        <v>29</v>
      </c>
      <c r="G12" s="3180" t="n">
        <v>6</v>
      </c>
      <c r="H12" s="3180" t="n">
        <v>13</v>
      </c>
      <c r="I12" s="3180" t="n">
        <v>20</v>
      </c>
      <c r="J12" s="567" t="n">
        <v>27</v>
      </c>
      <c r="K12" s="3180" t="n">
        <v>3</v>
      </c>
      <c r="L12" s="3180" t="n">
        <v>10</v>
      </c>
      <c r="M12" s="3180" t="n">
        <v>17</v>
      </c>
      <c r="N12" s="3180" t="n">
        <v>24</v>
      </c>
      <c r="O12" s="3180" t="n">
        <v>1</v>
      </c>
      <c r="P12" s="3180" t="n">
        <v>8</v>
      </c>
      <c r="Q12" s="3180" t="n">
        <v>15</v>
      </c>
      <c r="R12" s="3180" t="n">
        <v>22</v>
      </c>
      <c r="S12" s="567" t="n">
        <v>29</v>
      </c>
      <c r="T12" s="3180" t="n">
        <v>5</v>
      </c>
      <c r="U12" s="3180" t="n">
        <v>12</v>
      </c>
      <c r="V12" s="3180" t="n">
        <v>19</v>
      </c>
      <c r="W12" s="567" t="n">
        <v>26</v>
      </c>
      <c r="X12" s="139" t="n"/>
      <c r="Y12" s="3180" t="n">
        <v>2</v>
      </c>
      <c r="Z12" s="3180" t="n">
        <v>9</v>
      </c>
      <c r="AA12" s="3180" t="n">
        <v>16</v>
      </c>
      <c r="AB12" s="567" t="n">
        <v>23</v>
      </c>
      <c r="AC12" s="3180" t="n">
        <v>2</v>
      </c>
      <c r="AD12" s="3180" t="n">
        <v>9</v>
      </c>
      <c r="AE12" s="3180" t="n">
        <v>16</v>
      </c>
      <c r="AF12" s="3180" t="n">
        <v>23</v>
      </c>
      <c r="AG12" s="567" t="n">
        <v>30</v>
      </c>
      <c r="AH12" s="3180" t="n">
        <v>6</v>
      </c>
      <c r="AI12" s="3180" t="n">
        <v>13</v>
      </c>
      <c r="AJ12" s="3180" t="n">
        <v>20</v>
      </c>
      <c r="AK12" s="567" t="n">
        <v>27</v>
      </c>
      <c r="AL12" s="3180" t="n">
        <v>4</v>
      </c>
      <c r="AM12" s="3180" t="n">
        <v>11</v>
      </c>
      <c r="AN12" s="3180" t="n">
        <v>18</v>
      </c>
      <c r="AO12" s="3180" t="n">
        <v>25</v>
      </c>
      <c r="AP12" s="3180" t="n">
        <v>1</v>
      </c>
      <c r="AQ12" s="3180" t="n">
        <v>8</v>
      </c>
      <c r="AR12" s="3180" t="n">
        <v>15</v>
      </c>
      <c r="AS12" s="3180" t="n">
        <v>22</v>
      </c>
      <c r="AT12" s="567" t="n">
        <v>29</v>
      </c>
      <c r="AU12" s="139" t="n"/>
      <c r="AV12" s="3180" t="n">
        <v>6</v>
      </c>
      <c r="AW12" s="3180" t="n">
        <v>13</v>
      </c>
      <c r="AX12" s="3180" t="n">
        <v>20</v>
      </c>
      <c r="AY12" s="567" t="n">
        <v>27</v>
      </c>
      <c r="AZ12" s="3180" t="n">
        <v>3</v>
      </c>
      <c r="BA12" s="3180" t="n">
        <v>10</v>
      </c>
      <c r="BB12" s="3180" t="n">
        <v>17</v>
      </c>
      <c r="BC12" s="3183" t="n">
        <v>24</v>
      </c>
      <c r="BD12" s="112" t="n"/>
      <c r="BE12" s="115" t="n"/>
      <c r="BF12" s="116" t="n"/>
      <c r="BG12" s="115" t="n"/>
      <c r="BH12" s="116" t="n"/>
      <c r="BI12" s="116" t="n"/>
      <c r="BJ12" s="115" t="n"/>
      <c r="BK12" s="116" t="n"/>
      <c r="BL12" s="115" t="n"/>
      <c r="BM12" s="116" t="n"/>
      <c r="BN12" s="115" t="n"/>
      <c r="BO12" s="116" t="n"/>
      <c r="BP12" s="115" t="n"/>
      <c r="BQ12" s="1" t="n"/>
      <c r="BR12" s="1" t="n"/>
    </row>
    <row r="13">
      <c r="A13" s="307" t="n"/>
      <c r="B13" s="1868" t="n">
        <v>7</v>
      </c>
      <c r="C13" s="310" t="n">
        <v>14</v>
      </c>
      <c r="D13" s="310" t="n">
        <v>21</v>
      </c>
      <c r="E13" s="310" t="n">
        <v>28</v>
      </c>
      <c r="F13" s="310" t="n">
        <v>5</v>
      </c>
      <c r="G13" s="310" t="n">
        <v>12</v>
      </c>
      <c r="H13" s="310" t="n">
        <v>19</v>
      </c>
      <c r="I13" s="310" t="n">
        <v>26</v>
      </c>
      <c r="J13" s="310" t="n">
        <v>2</v>
      </c>
      <c r="K13" s="310" t="n">
        <v>9</v>
      </c>
      <c r="L13" s="310" t="n">
        <v>16</v>
      </c>
      <c r="M13" s="310" t="n">
        <v>23</v>
      </c>
      <c r="N13" s="310" t="n">
        <v>30</v>
      </c>
      <c r="O13" s="310" t="n">
        <v>7</v>
      </c>
      <c r="P13" s="310" t="n">
        <v>14</v>
      </c>
      <c r="Q13" s="310" t="n">
        <v>21</v>
      </c>
      <c r="R13" s="310" t="n">
        <v>28</v>
      </c>
      <c r="S13" s="310" t="n">
        <v>4</v>
      </c>
      <c r="T13" s="310" t="n">
        <v>11</v>
      </c>
      <c r="U13" s="310" t="n">
        <v>18</v>
      </c>
      <c r="V13" s="310" t="n">
        <v>25</v>
      </c>
      <c r="W13" s="310" t="n">
        <v>1</v>
      </c>
      <c r="X13" s="115" t="n"/>
      <c r="Y13" s="310" t="n">
        <v>8</v>
      </c>
      <c r="Z13" s="310" t="n">
        <v>15</v>
      </c>
      <c r="AA13" s="310" t="n">
        <v>22</v>
      </c>
      <c r="AB13" s="310" t="n">
        <v>1</v>
      </c>
      <c r="AC13" s="310" t="n">
        <v>8</v>
      </c>
      <c r="AD13" s="310" t="n">
        <v>15</v>
      </c>
      <c r="AE13" s="310" t="n">
        <v>22</v>
      </c>
      <c r="AF13" s="310" t="n">
        <v>29</v>
      </c>
      <c r="AG13" s="310" t="n">
        <v>5</v>
      </c>
      <c r="AH13" s="310" t="n">
        <v>12</v>
      </c>
      <c r="AI13" s="310" t="n">
        <v>19</v>
      </c>
      <c r="AJ13" s="310" t="n">
        <v>26</v>
      </c>
      <c r="AK13" s="310" t="n">
        <v>3</v>
      </c>
      <c r="AL13" s="310" t="n">
        <v>10</v>
      </c>
      <c r="AM13" s="310" t="n">
        <v>17</v>
      </c>
      <c r="AN13" s="310" t="n">
        <v>24</v>
      </c>
      <c r="AO13" s="310" t="n">
        <v>31</v>
      </c>
      <c r="AP13" s="310" t="n">
        <v>7</v>
      </c>
      <c r="AQ13" s="310" t="n">
        <v>14</v>
      </c>
      <c r="AR13" s="310" t="n">
        <v>21</v>
      </c>
      <c r="AS13" s="310" t="n">
        <v>28</v>
      </c>
      <c r="AT13" s="310" t="n">
        <v>5</v>
      </c>
      <c r="AU13" s="115" t="n"/>
      <c r="AV13" s="310" t="n">
        <v>12</v>
      </c>
      <c r="AW13" s="310" t="n">
        <v>19</v>
      </c>
      <c r="AX13" s="310" t="n">
        <v>26</v>
      </c>
      <c r="AY13" s="310" t="n">
        <v>2</v>
      </c>
      <c r="AZ13" s="310" t="n">
        <v>9</v>
      </c>
      <c r="BA13" s="310" t="n">
        <v>16</v>
      </c>
      <c r="BB13" s="310" t="n">
        <v>23</v>
      </c>
      <c r="BC13" s="3184" t="n">
        <v>31</v>
      </c>
      <c r="BD13" s="112" t="n"/>
      <c r="BE13" s="115" t="n"/>
      <c r="BF13" s="116" t="n"/>
      <c r="BG13" s="115" t="n"/>
      <c r="BH13" s="116" t="n"/>
      <c r="BI13" s="116" t="n"/>
      <c r="BJ13" s="115" t="n"/>
      <c r="BK13" s="116" t="n"/>
      <c r="BL13" s="115" t="n"/>
      <c r="BM13" s="116" t="n"/>
      <c r="BN13" s="115" t="n"/>
      <c r="BO13" s="116" t="n"/>
      <c r="BP13" s="115" t="n"/>
      <c r="BQ13" s="1" t="n"/>
      <c r="BR13" s="1" t="n"/>
    </row>
    <row r="14">
      <c r="A14" s="320" t="n"/>
      <c r="B14" s="1869" t="n">
        <v>1</v>
      </c>
      <c r="C14" s="2546" t="n">
        <v>2</v>
      </c>
      <c r="D14" s="2546" t="n">
        <v>3</v>
      </c>
      <c r="E14" s="2546" t="n">
        <v>4</v>
      </c>
      <c r="F14" s="2546" t="n">
        <v>5</v>
      </c>
      <c r="G14" s="2546" t="n">
        <v>6</v>
      </c>
      <c r="H14" s="2546" t="n">
        <v>7</v>
      </c>
      <c r="I14" s="2546" t="n">
        <v>8</v>
      </c>
      <c r="J14" s="2546" t="n">
        <v>9</v>
      </c>
      <c r="K14" s="2546" t="n">
        <v>10</v>
      </c>
      <c r="L14" s="2546" t="n">
        <v>11</v>
      </c>
      <c r="M14" s="2546" t="n">
        <v>12</v>
      </c>
      <c r="N14" s="2546" t="n">
        <v>13</v>
      </c>
      <c r="O14" s="2546" t="n">
        <v>14</v>
      </c>
      <c r="P14" s="2546" t="n">
        <v>15</v>
      </c>
      <c r="Q14" s="2546" t="n">
        <v>16</v>
      </c>
      <c r="R14" s="2546" t="n">
        <v>17</v>
      </c>
      <c r="S14" s="2546" t="n">
        <v>18</v>
      </c>
      <c r="T14" s="2546" t="n">
        <v>19</v>
      </c>
      <c r="U14" s="2546" t="n">
        <v>20</v>
      </c>
      <c r="V14" s="2546" t="n">
        <v>21</v>
      </c>
      <c r="W14" s="2546" t="n">
        <v>22</v>
      </c>
      <c r="X14" s="144" t="n"/>
      <c r="Y14" s="2546" t="n">
        <v>23</v>
      </c>
      <c r="Z14" s="2546" t="n">
        <v>24</v>
      </c>
      <c r="AA14" s="2546" t="n">
        <v>25</v>
      </c>
      <c r="AB14" s="2546" t="n">
        <v>26</v>
      </c>
      <c r="AC14" s="2546" t="n">
        <v>27</v>
      </c>
      <c r="AD14" s="2546" t="n">
        <v>28</v>
      </c>
      <c r="AE14" s="2546" t="n">
        <v>29</v>
      </c>
      <c r="AF14" s="2546" t="n">
        <v>30</v>
      </c>
      <c r="AG14" s="2546" t="n">
        <v>31</v>
      </c>
      <c r="AH14" s="2546" t="n">
        <v>32</v>
      </c>
      <c r="AI14" s="2546" t="n">
        <v>33</v>
      </c>
      <c r="AJ14" s="2546" t="n">
        <v>34</v>
      </c>
      <c r="AK14" s="2546" t="n">
        <v>35</v>
      </c>
      <c r="AL14" s="2546" t="n">
        <v>36</v>
      </c>
      <c r="AM14" s="2546" t="n">
        <v>37</v>
      </c>
      <c r="AN14" s="2546" t="n">
        <v>38</v>
      </c>
      <c r="AO14" s="2546" t="n">
        <v>39</v>
      </c>
      <c r="AP14" s="2546" t="n">
        <v>40</v>
      </c>
      <c r="AQ14" s="2546" t="n">
        <v>41</v>
      </c>
      <c r="AR14" s="2546" t="n">
        <v>42</v>
      </c>
      <c r="AS14" s="2546" t="n">
        <v>43</v>
      </c>
      <c r="AT14" s="2546" t="n">
        <v>44</v>
      </c>
      <c r="AU14" s="144" t="n"/>
      <c r="AV14" s="2546" t="n">
        <v>45</v>
      </c>
      <c r="AW14" s="2546" t="n">
        <v>46</v>
      </c>
      <c r="AX14" s="2546" t="n">
        <v>47</v>
      </c>
      <c r="AY14" s="2546" t="n">
        <v>48</v>
      </c>
      <c r="AZ14" s="2546" t="n">
        <v>49</v>
      </c>
      <c r="BA14" s="2546" t="n">
        <v>50</v>
      </c>
      <c r="BB14" s="2546" t="n">
        <v>51</v>
      </c>
      <c r="BC14" s="4908" t="n">
        <v>52</v>
      </c>
      <c r="BD14" s="136" t="n"/>
      <c r="BE14" s="249" t="n"/>
      <c r="BF14" s="325" t="n"/>
      <c r="BG14" s="249" t="n"/>
      <c r="BH14" s="325" t="n"/>
      <c r="BI14" s="325" t="n"/>
      <c r="BJ14" s="249" t="n"/>
      <c r="BK14" s="325" t="n"/>
      <c r="BL14" s="249" t="n"/>
      <c r="BM14" s="325" t="n"/>
      <c r="BN14" s="249" t="n"/>
      <c r="BO14" s="1848" t="n"/>
      <c r="BP14" s="609" t="n"/>
      <c r="BQ14" s="1" t="n"/>
      <c r="BR14" s="1" t="n"/>
    </row>
    <row r="15">
      <c r="A15" s="326" t="inlineStr">
        <is>
          <t>I</t>
        </is>
      </c>
      <c r="B15" s="327" t="n"/>
      <c r="C15" s="328" t="inlineStr">
        <is>
          <t>+</t>
        </is>
      </c>
      <c r="D15" s="327" t="n"/>
      <c r="E15" s="327" t="n"/>
      <c r="F15" s="327" t="n"/>
      <c r="G15" s="327" t="n"/>
      <c r="H15" s="327" t="n"/>
      <c r="I15" s="327" t="n"/>
      <c r="J15" s="327" t="n"/>
      <c r="K15" s="327" t="n"/>
      <c r="L15" s="327" t="n"/>
      <c r="M15" s="327" t="n"/>
      <c r="N15" s="327" t="n"/>
      <c r="O15" s="327" t="n"/>
      <c r="P15" s="327" t="n"/>
      <c r="Q15" s="327" t="n"/>
      <c r="R15" s="327" t="n"/>
      <c r="S15" s="327" t="n"/>
      <c r="T15" s="329" t="n"/>
      <c r="U15" s="329" t="inlineStr">
        <is>
          <t>:</t>
        </is>
      </c>
      <c r="V15" s="329" t="inlineStr">
        <is>
          <t>:</t>
        </is>
      </c>
      <c r="W15" s="330" t="n"/>
      <c r="X15" s="124" t="n"/>
      <c r="Y15" s="329" t="n"/>
      <c r="Z15" s="332" t="n"/>
      <c r="AA15" s="333" t="n"/>
      <c r="AB15" s="332" t="n"/>
      <c r="AC15" s="332" t="n"/>
      <c r="AD15" s="332" t="n"/>
      <c r="AE15" s="332" t="n"/>
      <c r="AF15" s="332" t="n"/>
      <c r="AG15" s="332" t="n"/>
      <c r="AH15" s="332" t="n"/>
      <c r="AI15" s="332" t="n"/>
      <c r="AJ15" s="332" t="n"/>
      <c r="AK15" s="332" t="n"/>
      <c r="AL15" s="332" t="n"/>
      <c r="AM15" s="332" t="n"/>
      <c r="AN15" s="332" t="n"/>
      <c r="AO15" s="329" t="n"/>
      <c r="AP15" s="329" t="inlineStr">
        <is>
          <t>:</t>
        </is>
      </c>
      <c r="AQ15" s="329" t="inlineStr">
        <is>
          <t>:</t>
        </is>
      </c>
      <c r="AR15" s="329" t="n"/>
      <c r="AS15" s="329" t="n"/>
      <c r="AT15" s="330" t="n"/>
      <c r="AU15" s="124" t="n"/>
      <c r="AV15" s="329" t="n"/>
      <c r="AW15" s="329" t="n"/>
      <c r="AX15" s="329" t="n"/>
      <c r="AY15" s="329" t="n"/>
      <c r="AZ15" s="329" t="n"/>
      <c r="BA15" s="329" t="n"/>
      <c r="BB15" s="329" t="n"/>
      <c r="BC15" s="3192" t="n"/>
      <c r="BD15" s="326" t="n">
        <v>47</v>
      </c>
      <c r="BE15" s="124" t="n"/>
      <c r="BF15" s="329" t="n">
        <v>1</v>
      </c>
      <c r="BG15" s="139" t="n"/>
      <c r="BH15" s="334" t="n">
        <v>4</v>
      </c>
      <c r="BI15" s="330" t="n"/>
      <c r="BJ15" s="124" t="n"/>
      <c r="BK15" s="330" t="n"/>
      <c r="BL15" s="124" t="n"/>
      <c r="BM15" s="330" t="n"/>
      <c r="BN15" s="124" t="n"/>
      <c r="BO15" s="330">
        <f>BD15+BF15+BH15+BI15+BK15+BM15</f>
        <v/>
      </c>
      <c r="BP15" s="124" t="n"/>
      <c r="BQ15" s="1" t="n"/>
      <c r="BR15" s="1" t="n"/>
    </row>
    <row r="16">
      <c r="A16" s="1649" t="inlineStr">
        <is>
          <t>II</t>
        </is>
      </c>
      <c r="B16" s="2360" t="n"/>
      <c r="C16" s="2360" t="n"/>
      <c r="D16" s="2360" t="n"/>
      <c r="E16" s="2360" t="n"/>
      <c r="F16" s="2360" t="n"/>
      <c r="G16" s="2360" t="n"/>
      <c r="H16" s="2360" t="n"/>
      <c r="I16" s="2360" t="n"/>
      <c r="J16" s="589" t="inlineStr">
        <is>
          <t>Х</t>
        </is>
      </c>
      <c r="K16" s="589" t="inlineStr">
        <is>
          <t>Х</t>
        </is>
      </c>
      <c r="L16" s="589" t="inlineStr">
        <is>
          <t>:</t>
        </is>
      </c>
      <c r="M16" s="589" t="inlineStr">
        <is>
          <t>:</t>
        </is>
      </c>
      <c r="N16" s="1875" t="inlineStr">
        <is>
          <t>/</t>
        </is>
      </c>
      <c r="O16" s="1875" t="inlineStr">
        <is>
          <t>/</t>
        </is>
      </c>
      <c r="P16" s="1875" t="inlineStr">
        <is>
          <t>/</t>
        </is>
      </c>
      <c r="Q16" s="1875" t="inlineStr">
        <is>
          <t>/</t>
        </is>
      </c>
      <c r="R16" s="1875" t="inlineStr">
        <is>
          <t>/</t>
        </is>
      </c>
      <c r="S16" s="1875" t="inlineStr">
        <is>
          <t>/</t>
        </is>
      </c>
      <c r="T16" s="1875" t="inlineStr">
        <is>
          <t>/</t>
        </is>
      </c>
      <c r="U16" s="1875" t="inlineStr">
        <is>
          <t>/</t>
        </is>
      </c>
      <c r="V16" s="589" t="inlineStr">
        <is>
          <t>//</t>
        </is>
      </c>
      <c r="W16" s="341" t="inlineStr">
        <is>
          <t>//</t>
        </is>
      </c>
      <c r="X16" s="1876" t="n"/>
      <c r="Y16" s="588" t="n"/>
      <c r="Z16" s="194" t="n"/>
      <c r="AA16" s="194" t="n"/>
      <c r="AB16" s="194" t="n"/>
      <c r="AC16" s="194" t="n"/>
      <c r="AD16" s="194" t="n"/>
      <c r="AE16" s="194" t="n"/>
      <c r="AF16" s="194" t="n"/>
      <c r="AG16" s="194" t="n"/>
      <c r="AH16" s="194" t="n"/>
      <c r="AI16" s="194" t="n"/>
      <c r="AJ16" s="194" t="n"/>
      <c r="AK16" s="194" t="n"/>
      <c r="AL16" s="194" t="n"/>
      <c r="AM16" s="194" t="n"/>
      <c r="AN16" s="194" t="n"/>
      <c r="AO16" s="194" t="n"/>
      <c r="AP16" s="194" t="n"/>
      <c r="AQ16" s="194" t="n"/>
      <c r="AR16" s="194" t="n"/>
      <c r="AS16" s="194" t="n"/>
      <c r="AT16" s="194" t="n"/>
      <c r="AU16" s="194" t="n"/>
      <c r="AV16" s="194" t="n"/>
      <c r="AW16" s="194" t="n"/>
      <c r="AX16" s="194" t="n"/>
      <c r="AY16" s="194" t="n"/>
      <c r="AZ16" s="194" t="n"/>
      <c r="BA16" s="194" t="n"/>
      <c r="BB16" s="194" t="n"/>
      <c r="BC16" s="194" t="n"/>
      <c r="BD16" s="4909" t="n">
        <v>8</v>
      </c>
      <c r="BE16" s="1059" t="n"/>
      <c r="BF16" s="589" t="n"/>
      <c r="BG16" s="1059" t="n"/>
      <c r="BH16" s="588" t="n">
        <v>2</v>
      </c>
      <c r="BI16" s="589" t="n">
        <v>2</v>
      </c>
      <c r="BJ16" s="1059" t="n"/>
      <c r="BK16" s="589" t="n">
        <v>8</v>
      </c>
      <c r="BL16" s="1059" t="n"/>
      <c r="BM16" s="589" t="n">
        <v>2</v>
      </c>
      <c r="BN16" s="1059" t="n"/>
      <c r="BO16" s="589">
        <f>BD16+BF16+BH16+BI16+BK16+BM16</f>
        <v/>
      </c>
      <c r="BP16" s="1059" t="n"/>
      <c r="BQ16" s="1" t="n"/>
      <c r="BR16" s="1" t="n"/>
    </row>
    <row r="17">
      <c r="A17" s="346" t="n"/>
      <c r="B17" s="347" t="n"/>
      <c r="C17" s="347" t="n"/>
      <c r="D17" s="347" t="n"/>
      <c r="E17" s="347" t="n"/>
      <c r="F17" s="347" t="n"/>
      <c r="G17" s="347" t="n"/>
      <c r="H17" s="347" t="n"/>
      <c r="I17" s="347" t="n"/>
      <c r="J17" s="347" t="n"/>
      <c r="K17" s="347" t="n"/>
      <c r="L17" s="347" t="n"/>
      <c r="M17" s="347" t="n"/>
      <c r="N17" s="347" t="n"/>
      <c r="O17" s="347" t="n"/>
      <c r="P17" s="347" t="n"/>
      <c r="Q17" s="347" t="n"/>
      <c r="R17" s="347" t="n"/>
      <c r="S17" s="347" t="n"/>
      <c r="T17" s="347" t="n"/>
      <c r="U17" s="347" t="n"/>
      <c r="V17" s="347" t="n"/>
      <c r="W17" s="347" t="n"/>
      <c r="X17" s="347" t="n"/>
      <c r="Y17" s="346" t="n"/>
      <c r="Z17" s="346" t="n"/>
      <c r="AA17" s="75" t="n"/>
      <c r="AB17" s="346" t="n"/>
      <c r="AC17" s="346" t="n"/>
      <c r="AD17" s="346" t="n"/>
      <c r="AE17" s="346" t="n"/>
      <c r="AF17" s="346" t="n"/>
      <c r="AG17" s="346" t="n"/>
      <c r="AH17" s="346" t="n"/>
      <c r="AI17" s="346" t="n"/>
      <c r="AJ17" s="346" t="n"/>
      <c r="AK17" s="346" t="n"/>
      <c r="AL17" s="346" t="n"/>
      <c r="AM17" s="346" t="n"/>
      <c r="AN17" s="346" t="n"/>
      <c r="AO17" s="346" t="n"/>
      <c r="AP17" s="346" t="n"/>
      <c r="AQ17" s="346" t="n"/>
      <c r="AR17" s="346" t="n"/>
      <c r="AS17" s="346" t="n"/>
      <c r="AT17" s="346" t="n"/>
      <c r="AU17" s="346" t="n"/>
      <c r="AV17" s="346" t="n"/>
      <c r="AW17" s="346" t="n"/>
      <c r="AX17" s="346" t="n"/>
      <c r="AY17" s="346" t="n"/>
      <c r="AZ17" s="346" t="n"/>
      <c r="BA17" s="346" t="n"/>
      <c r="BB17" s="346" t="n"/>
      <c r="BC17" s="346" t="n"/>
      <c r="BD17" s="1729">
        <f>BD15+BD16</f>
        <v/>
      </c>
      <c r="BE17" s="609" t="n"/>
      <c r="BF17" s="1729">
        <f>BF15+BF16</f>
        <v/>
      </c>
      <c r="BG17" s="609" t="n"/>
      <c r="BH17" s="1653">
        <f>BH15+BH16</f>
        <v/>
      </c>
      <c r="BI17" s="1729">
        <f>BI15+BI16</f>
        <v/>
      </c>
      <c r="BJ17" s="609" t="n"/>
      <c r="BK17" s="1729">
        <f>BK15+BK16</f>
        <v/>
      </c>
      <c r="BL17" s="609" t="n"/>
      <c r="BM17" s="1729">
        <f>BM15+BM16</f>
        <v/>
      </c>
      <c r="BN17" s="609" t="n"/>
      <c r="BO17" s="1729">
        <f>BO15+BO16</f>
        <v/>
      </c>
      <c r="BP17" s="609" t="n"/>
      <c r="BQ17" s="1" t="n"/>
      <c r="BR17" s="1" t="n"/>
    </row>
    <row r="18">
      <c r="A18" s="91" t="inlineStr">
        <is>
          <t>Обозначения:</t>
        </is>
      </c>
      <c r="B18" s="92" t="n"/>
      <c r="C18" s="91" t="n"/>
      <c r="D18" s="91" t="n"/>
      <c r="E18" s="91" t="n"/>
      <c r="F18" s="92" t="n"/>
      <c r="G18" s="350" t="n"/>
      <c r="H18" s="94" t="inlineStr">
        <is>
          <t>−</t>
        </is>
      </c>
      <c r="I18" s="351" t="inlineStr">
        <is>
          <t>самостоятельная работа по изучению дисциплин учебного плана</t>
        </is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352" t="inlineStr">
        <is>
          <t>Х</t>
        </is>
      </c>
      <c r="AC18" s="94" t="inlineStr">
        <is>
          <t>−</t>
        </is>
      </c>
      <c r="AD18" s="91" t="inlineStr">
        <is>
          <t>производственная практика</t>
        </is>
      </c>
      <c r="AE18" s="90" t="n"/>
      <c r="AF18" s="90" t="n"/>
      <c r="AG18" s="90" t="n"/>
      <c r="AH18" s="90" t="n"/>
      <c r="AI18" s="90" t="n"/>
      <c r="AJ18" s="92" t="n"/>
      <c r="AK18" s="92" t="n"/>
      <c r="AL18" s="92" t="n"/>
      <c r="AM18" s="92" t="n"/>
      <c r="AN18" s="1" t="n"/>
      <c r="AO18" s="1" t="n"/>
      <c r="AP18" s="1" t="n"/>
      <c r="AQ18" s="353" t="inlineStr">
        <is>
          <t>//</t>
        </is>
      </c>
      <c r="AR18" s="94" t="inlineStr">
        <is>
          <t>−</t>
        </is>
      </c>
      <c r="AS18" s="91" t="inlineStr">
        <is>
          <t>итоговая аттестация</t>
        </is>
      </c>
      <c r="AT18" s="91" t="n"/>
      <c r="AU18" s="91" t="n"/>
      <c r="AV18" s="91" t="n"/>
      <c r="AW18" s="91" t="n"/>
      <c r="AX18" s="91" t="n"/>
      <c r="AY18" s="92" t="n"/>
      <c r="AZ18" s="92" t="n"/>
      <c r="BA18" s="92" t="n"/>
      <c r="BB18" s="91" t="n"/>
      <c r="BC18" s="91" t="n"/>
      <c r="BD18" s="97" t="n"/>
      <c r="BE18" s="97" t="n"/>
      <c r="BF18" s="97" t="n"/>
      <c r="BG18" s="97" t="n"/>
      <c r="BH18" s="97" t="n"/>
      <c r="BI18" s="97" t="n"/>
      <c r="BJ18" s="97" t="n"/>
      <c r="BK18" s="97" t="n"/>
      <c r="BL18" s="97" t="n"/>
      <c r="BM18" s="97" t="n"/>
      <c r="BN18" s="97" t="n"/>
      <c r="BO18" s="97" t="n"/>
      <c r="BP18" s="97" t="n"/>
      <c r="BQ18" s="97" t="n"/>
      <c r="BR18" s="97" t="n"/>
    </row>
    <row r="19">
      <c r="A19" s="91" t="n"/>
      <c r="B19" s="92" t="n"/>
      <c r="C19" s="91" t="n"/>
      <c r="D19" s="91" t="n"/>
      <c r="E19" s="91" t="n"/>
      <c r="F19" s="92" t="n"/>
      <c r="G19" s="94" t="n"/>
      <c r="H19" s="94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4" t="n"/>
      <c r="AC19" s="94" t="n"/>
      <c r="AD19" s="91" t="n"/>
      <c r="AE19" s="90" t="n"/>
      <c r="AF19" s="90" t="n"/>
      <c r="AG19" s="90" t="n"/>
      <c r="AH19" s="90" t="n"/>
      <c r="AI19" s="90" t="n"/>
      <c r="AJ19" s="92" t="n"/>
      <c r="AK19" s="92" t="n"/>
      <c r="AL19" s="92" t="n"/>
      <c r="AM19" s="92" t="n"/>
      <c r="AN19" s="1" t="n"/>
      <c r="AO19" s="1" t="n"/>
      <c r="AP19" s="1" t="n"/>
      <c r="AQ19" s="354" t="n"/>
      <c r="AR19" s="94" t="n"/>
      <c r="AS19" s="91" t="n"/>
      <c r="AT19" s="91" t="n"/>
      <c r="AU19" s="91" t="n"/>
      <c r="AV19" s="91" t="n"/>
      <c r="AW19" s="91" t="n"/>
      <c r="AX19" s="91" t="n"/>
      <c r="AY19" s="92" t="n"/>
      <c r="AZ19" s="92" t="n"/>
      <c r="BA19" s="92" t="n"/>
      <c r="BB19" s="91" t="n"/>
      <c r="BC19" s="91" t="n"/>
      <c r="BD19" s="97" t="n"/>
      <c r="BE19" s="97" t="n"/>
      <c r="BF19" s="97" t="n"/>
      <c r="BG19" s="97" t="n"/>
      <c r="BH19" s="97" t="n"/>
      <c r="BI19" s="97" t="n"/>
      <c r="BJ19" s="97" t="n"/>
      <c r="BK19" s="97" t="n"/>
      <c r="BL19" s="97" t="n"/>
      <c r="BM19" s="97" t="n"/>
      <c r="BN19" s="97" t="n"/>
      <c r="BO19" s="97" t="n"/>
      <c r="BP19" s="97" t="n"/>
      <c r="BQ19" s="97" t="n"/>
      <c r="BR19" s="97" t="n"/>
    </row>
    <row r="20">
      <c r="A20" s="91" t="n"/>
      <c r="B20" s="92" t="n"/>
      <c r="C20" s="91" t="n"/>
      <c r="D20" s="91" t="n"/>
      <c r="E20" s="91" t="n"/>
      <c r="F20" s="91" t="n"/>
      <c r="G20" s="91" t="n"/>
      <c r="H20" s="91" t="n"/>
      <c r="I20" s="91" t="n"/>
      <c r="J20" s="91" t="n"/>
      <c r="K20" s="91" t="n"/>
      <c r="L20" s="91" t="n"/>
      <c r="M20" s="91" t="n"/>
      <c r="N20" s="91" t="n"/>
      <c r="O20" s="91" t="n"/>
      <c r="P20" s="91" t="n"/>
      <c r="Q20" s="91" t="n"/>
      <c r="R20" s="91" t="n"/>
      <c r="S20" s="92" t="n"/>
      <c r="T20" s="92" t="n"/>
      <c r="U20" s="92" t="n"/>
      <c r="V20" s="92" t="n"/>
      <c r="W20" s="92" t="n"/>
      <c r="X20" s="92" t="n"/>
      <c r="Y20" s="92" t="n"/>
      <c r="Z20" s="1" t="n"/>
      <c r="AA20" s="1" t="n"/>
      <c r="AB20" s="91" t="n"/>
      <c r="AC20" s="91" t="n"/>
      <c r="AD20" s="91" t="n"/>
      <c r="AE20" s="90" t="n"/>
      <c r="AF20" s="90" t="n"/>
      <c r="AG20" s="90" t="n"/>
      <c r="AH20" s="90" t="n"/>
      <c r="AI20" s="90" t="n"/>
      <c r="AJ20" s="91" t="n"/>
      <c r="AK20" s="91" t="n"/>
      <c r="AL20" s="92" t="n"/>
      <c r="AM20" s="92" t="n"/>
      <c r="AN20" s="1" t="n"/>
      <c r="AO20" s="1" t="n"/>
      <c r="AP20" s="1" t="n"/>
      <c r="AQ20" s="91" t="n"/>
      <c r="AR20" s="91" t="n"/>
      <c r="AS20" s="91" t="n"/>
      <c r="AT20" s="91" t="n"/>
      <c r="AU20" s="91" t="n"/>
      <c r="AV20" s="91" t="n"/>
      <c r="AW20" s="91" t="n"/>
      <c r="AX20" s="91" t="n"/>
      <c r="AY20" s="91" t="n"/>
      <c r="AZ20" s="91" t="n"/>
      <c r="BA20" s="92" t="n"/>
      <c r="BB20" s="91" t="n"/>
      <c r="BC20" s="91" t="n"/>
      <c r="BD20" s="91" t="n"/>
      <c r="BE20" s="91" t="n"/>
      <c r="BF20" s="91" t="n"/>
      <c r="BG20" s="91" t="n"/>
      <c r="BH20" s="91" t="n"/>
      <c r="BI20" s="91" t="n"/>
      <c r="BJ20" s="91" t="n"/>
      <c r="BK20" s="91" t="n"/>
      <c r="BL20" s="91" t="n"/>
      <c r="BM20" s="91" t="n"/>
      <c r="BN20" s="91" t="n"/>
      <c r="BO20" s="91" t="n"/>
      <c r="BP20" s="91" t="n"/>
      <c r="BQ20" s="91" t="n"/>
      <c r="BR20" s="91" t="n"/>
    </row>
    <row r="21">
      <c r="A21" s="91" t="n"/>
      <c r="B21" s="91" t="n"/>
      <c r="C21" s="91" t="n"/>
      <c r="D21" s="91" t="n"/>
      <c r="E21" s="91" t="n"/>
      <c r="F21" s="92" t="n"/>
      <c r="G21" s="352" t="inlineStr">
        <is>
          <t>:</t>
        </is>
      </c>
      <c r="H21" s="94" t="inlineStr">
        <is>
          <t>−</t>
        </is>
      </c>
      <c r="I21" s="351" t="inlineStr">
        <is>
          <t>лабораторно-экзаменационная сессия (ЛЭС)</t>
        </is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92" t="n"/>
      <c r="W21" s="92" t="n"/>
      <c r="X21" s="92" t="n"/>
      <c r="Y21" s="92" t="n"/>
      <c r="Z21" s="1" t="n"/>
      <c r="AA21" s="1" t="n"/>
      <c r="AB21" s="353" t="inlineStr">
        <is>
          <t>/</t>
        </is>
      </c>
      <c r="AC21" s="94" t="inlineStr">
        <is>
          <t>−</t>
        </is>
      </c>
      <c r="AD21" s="91" t="inlineStr">
        <is>
          <t>магистерская диссертация</t>
        </is>
      </c>
      <c r="AE21" s="90" t="n"/>
      <c r="AF21" s="90" t="n"/>
      <c r="AG21" s="90" t="n"/>
      <c r="AH21" s="90" t="n"/>
      <c r="AI21" s="90" t="n"/>
      <c r="AJ21" s="92" t="n"/>
      <c r="AK21" s="92" t="n"/>
      <c r="AL21" s="92" t="n"/>
      <c r="AM21" s="92" t="n"/>
      <c r="AN21" s="1" t="n"/>
      <c r="AO21" s="1" t="n"/>
      <c r="AP21" s="1" t="n"/>
      <c r="AQ21" s="352" t="inlineStr">
        <is>
          <t>+</t>
        </is>
      </c>
      <c r="AR21" s="94" t="inlineStr">
        <is>
          <t>−</t>
        </is>
      </c>
      <c r="AS21" s="91" t="inlineStr">
        <is>
          <t>установочная сессия (УС)</t>
        </is>
      </c>
      <c r="AT21" s="97" t="n"/>
      <c r="AU21" s="97" t="n"/>
      <c r="AV21" s="97" t="n"/>
      <c r="AW21" s="92" t="n"/>
      <c r="AX21" s="90" t="n"/>
      <c r="AY21" s="90" t="n"/>
      <c r="AZ21" s="92" t="n"/>
      <c r="BA21" s="92" t="n"/>
      <c r="BB21" s="91" t="n"/>
      <c r="BC21" s="91" t="n"/>
      <c r="BD21" s="90" t="n"/>
      <c r="BE21" s="90" t="n"/>
      <c r="BF21" s="90" t="n"/>
      <c r="BG21" s="90" t="n"/>
      <c r="BH21" s="90" t="n"/>
      <c r="BI21" s="90" t="n"/>
      <c r="BJ21" s="90" t="n"/>
      <c r="BK21" s="90" t="n"/>
      <c r="BL21" s="90" t="n"/>
      <c r="BM21" s="90" t="n"/>
      <c r="BN21" s="90" t="n"/>
      <c r="BO21" s="90" t="n"/>
      <c r="BP21" s="90" t="n"/>
      <c r="BQ21" s="90" t="n"/>
      <c r="BR21" s="90" t="n"/>
    </row>
    <row r="22">
      <c r="A22" s="91" t="n"/>
      <c r="B22" s="91" t="n"/>
      <c r="C22" s="91" t="n"/>
      <c r="D22" s="91" t="n"/>
      <c r="E22" s="91" t="n"/>
      <c r="F22" s="91" t="n"/>
      <c r="G22" s="91" t="n"/>
      <c r="H22" s="9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91" t="n"/>
      <c r="W22" s="91" t="n"/>
      <c r="X22" s="91" t="n"/>
      <c r="Y22" s="91" t="n"/>
      <c r="Z22" s="91" t="n"/>
      <c r="AA22" s="91" t="n"/>
      <c r="AB22" s="91" t="n"/>
      <c r="AC22" s="91" t="n"/>
      <c r="AD22" s="91" t="n"/>
      <c r="AE22" s="91" t="n"/>
      <c r="AF22" s="91" t="n"/>
      <c r="AG22" s="92" t="n"/>
      <c r="AH22" s="92" t="n"/>
      <c r="AI22" s="92" t="n"/>
      <c r="AJ22" s="92" t="n"/>
      <c r="AK22" s="92" t="n"/>
      <c r="AL22" s="91" t="n"/>
      <c r="AM22" s="91" t="n"/>
      <c r="AN22" s="91" t="n"/>
      <c r="AO22" s="91" t="n"/>
      <c r="AP22" s="91" t="n"/>
      <c r="AQ22" s="91" t="n"/>
      <c r="AR22" s="91" t="n"/>
      <c r="AS22" s="91" t="n"/>
      <c r="AT22" s="91" t="n"/>
      <c r="AU22" s="91" t="n"/>
      <c r="AV22" s="91" t="n"/>
      <c r="AW22" s="91" t="n"/>
      <c r="AX22" s="91" t="n"/>
      <c r="AY22" s="91" t="n"/>
      <c r="AZ22" s="91" t="n"/>
      <c r="BA22" s="91" t="n"/>
      <c r="BB22" s="91" t="n"/>
      <c r="BC22" s="91" t="n"/>
      <c r="BD22" s="91" t="n"/>
      <c r="BE22" s="91" t="n"/>
      <c r="BF22" s="91" t="n"/>
      <c r="BG22" s="91" t="n"/>
      <c r="BH22" s="91" t="n"/>
      <c r="BI22" s="91" t="n"/>
      <c r="BJ22" s="91" t="n"/>
      <c r="BK22" s="91" t="n"/>
      <c r="BL22" s="91" t="n"/>
      <c r="BM22" s="91" t="n"/>
      <c r="BN22" s="91" t="n"/>
      <c r="BO22" s="91" t="n"/>
      <c r="BP22" s="91" t="n"/>
      <c r="BQ22" s="91" t="n"/>
      <c r="BR22" s="1" t="n"/>
    </row>
    <row r="23">
      <c r="A23" s="543" t="inlineStr">
        <is>
          <t>III. План образовательного процесса</t>
        </is>
      </c>
      <c r="B23" s="544" t="n"/>
      <c r="C23" s="544" t="n"/>
      <c r="D23" s="544" t="n"/>
      <c r="E23" s="544" t="n"/>
      <c r="F23" s="544" t="n"/>
      <c r="G23" s="544" t="n"/>
      <c r="H23" s="544" t="n"/>
      <c r="I23" s="544" t="n"/>
      <c r="J23" s="544" t="n"/>
      <c r="K23" s="544" t="n"/>
      <c r="L23" s="544" t="n"/>
      <c r="M23" s="544" t="n"/>
      <c r="N23" s="544" t="n"/>
      <c r="O23" s="544" t="n"/>
      <c r="P23" s="544" t="n"/>
      <c r="Q23" s="544" t="n"/>
      <c r="R23" s="544" t="n"/>
      <c r="S23" s="544" t="n"/>
      <c r="T23" s="544" t="n"/>
      <c r="U23" s="544" t="n"/>
      <c r="V23" s="544" t="n"/>
      <c r="W23" s="544" t="n"/>
      <c r="X23" s="544" t="n"/>
      <c r="Y23" s="544" t="n"/>
      <c r="Z23" s="544" t="n"/>
      <c r="AA23" s="544" t="n"/>
      <c r="AB23" s="544" t="n"/>
      <c r="AC23" s="544" t="n"/>
      <c r="AD23" s="544" t="n"/>
      <c r="AE23" s="544" t="n"/>
      <c r="AF23" s="544" t="n"/>
      <c r="AG23" s="544" t="n"/>
      <c r="AH23" s="544" t="n"/>
      <c r="AI23" s="544" t="n"/>
      <c r="AJ23" s="544" t="n"/>
      <c r="AK23" s="544" t="n"/>
      <c r="AL23" s="544" t="n"/>
      <c r="AM23" s="544" t="n"/>
      <c r="AN23" s="544" t="n"/>
      <c r="AO23" s="544" t="n"/>
      <c r="AP23" s="544" t="n"/>
      <c r="AQ23" s="544" t="n"/>
      <c r="AR23" s="544" t="n"/>
      <c r="AS23" s="544" t="n"/>
      <c r="AT23" s="544" t="n"/>
      <c r="AU23" s="544" t="n"/>
      <c r="AV23" s="544" t="n"/>
      <c r="AW23" s="544" t="n"/>
      <c r="AX23" s="544" t="n"/>
      <c r="AY23" s="544" t="n"/>
      <c r="AZ23" s="544" t="n"/>
      <c r="BA23" s="544" t="n"/>
      <c r="BB23" s="544" t="n"/>
      <c r="BC23" s="544" t="n"/>
      <c r="BD23" s="544" t="n"/>
      <c r="BE23" s="544" t="n"/>
      <c r="BF23" s="544" t="n"/>
      <c r="BG23" s="544" t="n"/>
      <c r="BH23" s="544" t="n"/>
      <c r="BI23" s="544" t="n"/>
      <c r="BJ23" s="544" t="n"/>
      <c r="BK23" s="544" t="n"/>
      <c r="BL23" s="544" t="n"/>
      <c r="BM23" s="544" t="n"/>
      <c r="BN23" s="544" t="n"/>
      <c r="BO23" s="544" t="n"/>
      <c r="BP23" s="544" t="n"/>
      <c r="BQ23" s="1" t="n"/>
      <c r="BR23" s="1" t="n"/>
    </row>
    <row r="24">
      <c r="A24" s="107" t="inlineStr">
        <is>
          <t>№ п/п</t>
        </is>
      </c>
      <c r="B24" s="53" t="n"/>
      <c r="C24" s="2361" t="inlineStr">
        <is>
          <t>Название модуля, учебной дисциплины, курсового проекта  (курсовой работы)</t>
        </is>
      </c>
      <c r="D24" s="101" t="n"/>
      <c r="E24" s="101" t="n"/>
      <c r="F24" s="101" t="n"/>
      <c r="G24" s="101" t="n"/>
      <c r="H24" s="101" t="n"/>
      <c r="I24" s="101" t="n"/>
      <c r="J24" s="101" t="n"/>
      <c r="K24" s="101" t="n"/>
      <c r="L24" s="101" t="n"/>
      <c r="M24" s="101" t="n"/>
      <c r="N24" s="101" t="n"/>
      <c r="O24" s="101" t="n"/>
      <c r="P24" s="101" t="n"/>
      <c r="Q24" s="101" t="n"/>
      <c r="R24" s="101" t="n"/>
      <c r="S24" s="101" t="n"/>
      <c r="T24" s="101" t="n"/>
      <c r="U24" s="101" t="n"/>
      <c r="V24" s="101" t="n"/>
      <c r="W24" s="101" t="n"/>
      <c r="X24" s="104" t="n"/>
      <c r="Y24" s="2029" t="inlineStr">
        <is>
          <t>Экзамены</t>
        </is>
      </c>
      <c r="Z24" s="104" t="n"/>
      <c r="AA24" s="2029" t="inlineStr">
        <is>
          <t>Зачеты</t>
        </is>
      </c>
      <c r="AB24" s="104" t="n"/>
      <c r="AC24" s="942" t="inlineStr">
        <is>
          <t>Количество академических часов</t>
        </is>
      </c>
      <c r="AD24" s="108" t="n"/>
      <c r="AE24" s="108" t="n"/>
      <c r="AF24" s="108" t="n"/>
      <c r="AG24" s="108" t="n"/>
      <c r="AH24" s="108" t="n"/>
      <c r="AI24" s="108" t="n"/>
      <c r="AJ24" s="108" t="n"/>
      <c r="AK24" s="108" t="n"/>
      <c r="AL24" s="108" t="n"/>
      <c r="AM24" s="108" t="n"/>
      <c r="AN24" s="108" t="n"/>
      <c r="AO24" s="108" t="n"/>
      <c r="AP24" s="108" t="n"/>
      <c r="AQ24" s="108" t="n"/>
      <c r="AR24" s="148" t="n"/>
      <c r="AS24" s="942" t="inlineStr">
        <is>
          <t>Распределение по курсам и УС, ЛЭС</t>
        </is>
      </c>
      <c r="AT24" s="108" t="n"/>
      <c r="AU24" s="108" t="n"/>
      <c r="AV24" s="108" t="n"/>
      <c r="AW24" s="108" t="n"/>
      <c r="AX24" s="108" t="n"/>
      <c r="AY24" s="108" t="n"/>
      <c r="AZ24" s="108" t="n"/>
      <c r="BA24" s="108" t="n"/>
      <c r="BB24" s="108" t="n"/>
      <c r="BC24" s="108" t="n"/>
      <c r="BD24" s="108" t="n"/>
      <c r="BE24" s="108" t="n"/>
      <c r="BF24" s="108" t="n"/>
      <c r="BG24" s="108" t="n"/>
      <c r="BH24" s="108" t="n"/>
      <c r="BI24" s="108" t="n"/>
      <c r="BJ24" s="108" t="n"/>
      <c r="BK24" s="108" t="n"/>
      <c r="BL24" s="148" t="n"/>
      <c r="BM24" s="2030" t="inlineStr">
        <is>
          <t>Код компетенции</t>
        </is>
      </c>
      <c r="BN24" s="101" t="n"/>
      <c r="BO24" s="101" t="n"/>
      <c r="BP24" s="104" t="n"/>
      <c r="BQ24" s="1" t="n"/>
      <c r="BR24" s="1" t="n"/>
    </row>
    <row r="25">
      <c r="A25" s="112" t="n"/>
      <c r="B25" s="115" t="n"/>
      <c r="C25" s="116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14" t="n"/>
      <c r="Y25" s="112" t="n"/>
      <c r="Z25" s="114" t="n"/>
      <c r="AA25" s="112" t="n"/>
      <c r="AB25" s="114" t="n"/>
      <c r="AC25" s="1361" t="inlineStr">
        <is>
          <t>Всего</t>
        </is>
      </c>
      <c r="AD25" s="104" t="n"/>
      <c r="AE25" s="944" t="inlineStr">
        <is>
          <t xml:space="preserve">Аудиторных: дневная форма получения образования </t>
        </is>
      </c>
      <c r="AF25" s="101" t="n"/>
      <c r="AG25" s="104" t="n"/>
      <c r="AH25" s="3096" t="inlineStr">
        <is>
          <t xml:space="preserve">Аудиторных: заочная форма получения образования </t>
        </is>
      </c>
      <c r="AI25" s="101" t="n"/>
      <c r="AJ25" s="53" t="n"/>
      <c r="AK25" s="1886" t="inlineStr">
        <is>
          <t>Из них</t>
        </is>
      </c>
      <c r="AL25" s="544" t="n"/>
      <c r="AM25" s="544" t="n"/>
      <c r="AN25" s="544" t="n"/>
      <c r="AO25" s="544" t="n"/>
      <c r="AP25" s="544" t="n"/>
      <c r="AQ25" s="544" t="n"/>
      <c r="AR25" s="609" t="n"/>
      <c r="AS25" s="1887" t="inlineStr">
        <is>
          <t>I курс</t>
        </is>
      </c>
      <c r="AT25" s="544" t="n"/>
      <c r="AU25" s="544" t="n"/>
      <c r="AV25" s="544" t="n"/>
      <c r="AW25" s="544" t="n"/>
      <c r="AX25" s="544" t="n"/>
      <c r="AY25" s="544" t="n"/>
      <c r="AZ25" s="544" t="n"/>
      <c r="BA25" s="544" t="n"/>
      <c r="BB25" s="544" t="n"/>
      <c r="BC25" s="544" t="n"/>
      <c r="BD25" s="544" t="n"/>
      <c r="BE25" s="544" t="n"/>
      <c r="BF25" s="607" t="n"/>
      <c r="BG25" s="942" t="inlineStr">
        <is>
          <t>II курс</t>
        </is>
      </c>
      <c r="BH25" s="108" t="n"/>
      <c r="BI25" s="108" t="n"/>
      <c r="BJ25" s="108" t="n"/>
      <c r="BK25" s="108" t="n"/>
      <c r="BL25" s="148" t="n"/>
      <c r="BM25" s="112" t="n"/>
      <c r="BN25" s="1" t="n"/>
      <c r="BO25" s="1" t="n"/>
      <c r="BP25" s="114" t="n"/>
      <c r="BQ25" s="1" t="n"/>
      <c r="BR25" s="1" t="n"/>
    </row>
    <row r="26">
      <c r="A26" s="112" t="n"/>
      <c r="B26" s="115" t="n"/>
      <c r="C26" s="116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14" t="n"/>
      <c r="Y26" s="112" t="n"/>
      <c r="Z26" s="114" t="n"/>
      <c r="AA26" s="112" t="n"/>
      <c r="AB26" s="114" t="n"/>
      <c r="AC26" s="112" t="n"/>
      <c r="AD26" s="114" t="n"/>
      <c r="AE26" s="112" t="n"/>
      <c r="AF26" s="1" t="n"/>
      <c r="AG26" s="114" t="n"/>
      <c r="AH26" s="1" t="n"/>
      <c r="AI26" s="1" t="n"/>
      <c r="AJ26" s="115" t="n"/>
      <c r="AK26" s="1519" t="inlineStr">
        <is>
          <t>Лекции</t>
        </is>
      </c>
      <c r="AL26" s="115" t="n"/>
      <c r="AM26" s="1519" t="inlineStr">
        <is>
          <t>Лабораторные</t>
        </is>
      </c>
      <c r="AN26" s="115" t="n"/>
      <c r="AO26" s="1519" t="inlineStr">
        <is>
          <t>Практические</t>
        </is>
      </c>
      <c r="AP26" s="115" t="n"/>
      <c r="AQ26" s="1519" t="inlineStr">
        <is>
          <t>Семинарские</t>
        </is>
      </c>
      <c r="AR26" s="115" t="n"/>
      <c r="AS26" s="2170" t="inlineStr">
        <is>
          <t>УС      1 нед</t>
        </is>
      </c>
      <c r="AT26" s="104" t="n"/>
      <c r="AU26" s="1246" t="inlineStr">
        <is>
          <t>1 ЛЭС,</t>
        </is>
      </c>
      <c r="AV26" s="123" t="n"/>
      <c r="AW26" s="123" t="n"/>
      <c r="AX26" s="123" t="n"/>
      <c r="AY26" s="123" t="n"/>
      <c r="AZ26" s="124" t="n"/>
      <c r="BA26" s="1246" t="inlineStr">
        <is>
          <t>2 ЛЭС,</t>
        </is>
      </c>
      <c r="BB26" s="123" t="n"/>
      <c r="BC26" s="123" t="n"/>
      <c r="BD26" s="123" t="n"/>
      <c r="BE26" s="123" t="n"/>
      <c r="BF26" s="124" t="n"/>
      <c r="BG26" s="1246" t="inlineStr">
        <is>
          <t>3 ЛЭС,</t>
        </is>
      </c>
      <c r="BH26" s="123" t="n"/>
      <c r="BI26" s="123" t="n"/>
      <c r="BJ26" s="123" t="n"/>
      <c r="BK26" s="123" t="n"/>
      <c r="BL26" s="124" t="n"/>
      <c r="BM26" s="112" t="n"/>
      <c r="BN26" s="1" t="n"/>
      <c r="BO26" s="1" t="n"/>
      <c r="BP26" s="114" t="n"/>
      <c r="BQ26" s="1" t="n"/>
      <c r="BR26" s="1" t="n"/>
    </row>
    <row r="27">
      <c r="A27" s="112" t="n"/>
      <c r="B27" s="115" t="n"/>
      <c r="C27" s="116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14" t="n"/>
      <c r="Y27" s="112" t="n"/>
      <c r="Z27" s="114" t="n"/>
      <c r="AA27" s="112" t="n"/>
      <c r="AB27" s="114" t="n"/>
      <c r="AC27" s="112" t="n"/>
      <c r="AD27" s="114" t="n"/>
      <c r="AE27" s="112" t="n"/>
      <c r="AF27" s="1" t="n"/>
      <c r="AG27" s="114" t="n"/>
      <c r="AH27" s="1" t="n"/>
      <c r="AI27" s="1" t="n"/>
      <c r="AJ27" s="115" t="n"/>
      <c r="AK27" s="116" t="n"/>
      <c r="AL27" s="115" t="n"/>
      <c r="AM27" s="116" t="n"/>
      <c r="AN27" s="115" t="n"/>
      <c r="AO27" s="116" t="n"/>
      <c r="AP27" s="115" t="n"/>
      <c r="AQ27" s="116" t="n"/>
      <c r="AR27" s="115" t="n"/>
      <c r="AS27" s="138" t="n"/>
      <c r="AT27" s="207" t="n"/>
      <c r="AU27" s="2551" t="n">
        <v>2</v>
      </c>
      <c r="AV27" s="131" t="n"/>
      <c r="AW27" s="2168" t="inlineStr">
        <is>
          <t>недели</t>
        </is>
      </c>
      <c r="AX27" s="131" t="n"/>
      <c r="AY27" s="131" t="n"/>
      <c r="AZ27" s="132" t="n"/>
      <c r="BA27" s="2551" t="n">
        <v>2</v>
      </c>
      <c r="BB27" s="131" t="n"/>
      <c r="BC27" s="2168" t="inlineStr">
        <is>
          <t>недели</t>
        </is>
      </c>
      <c r="BD27" s="131" t="n"/>
      <c r="BE27" s="131" t="n"/>
      <c r="BF27" s="132" t="n"/>
      <c r="BG27" s="2551" t="n">
        <v>2</v>
      </c>
      <c r="BH27" s="131" t="n"/>
      <c r="BI27" s="2168" t="inlineStr">
        <is>
          <t>недели</t>
        </is>
      </c>
      <c r="BJ27" s="131" t="n"/>
      <c r="BK27" s="131" t="n"/>
      <c r="BL27" s="132" t="n"/>
      <c r="BM27" s="112" t="n"/>
      <c r="BN27" s="1" t="n"/>
      <c r="BO27" s="1" t="n"/>
      <c r="BP27" s="114" t="n"/>
      <c r="BQ27" s="1" t="n"/>
      <c r="BR27" s="1" t="n"/>
    </row>
    <row r="28">
      <c r="A28" s="136" t="n"/>
      <c r="B28" s="249" t="n"/>
      <c r="C28" s="1848" t="n"/>
      <c r="D28" s="544" t="n"/>
      <c r="E28" s="544" t="n"/>
      <c r="F28" s="544" t="n"/>
      <c r="G28" s="544" t="n"/>
      <c r="H28" s="544" t="n"/>
      <c r="I28" s="544" t="n"/>
      <c r="J28" s="544" t="n"/>
      <c r="K28" s="544" t="n"/>
      <c r="L28" s="544" t="n"/>
      <c r="M28" s="544" t="n"/>
      <c r="N28" s="544" t="n"/>
      <c r="O28" s="544" t="n"/>
      <c r="P28" s="544" t="n"/>
      <c r="Q28" s="544" t="n"/>
      <c r="R28" s="544" t="n"/>
      <c r="S28" s="544" t="n"/>
      <c r="T28" s="544" t="n"/>
      <c r="U28" s="544" t="n"/>
      <c r="V28" s="544" t="n"/>
      <c r="W28" s="544" t="n"/>
      <c r="X28" s="607" t="n"/>
      <c r="Y28" s="606" t="n"/>
      <c r="Z28" s="607" t="n"/>
      <c r="AA28" s="606" t="n"/>
      <c r="AB28" s="607" t="n"/>
      <c r="AC28" s="136" t="n"/>
      <c r="AD28" s="137" t="n"/>
      <c r="AE28" s="136" t="n"/>
      <c r="AF28" s="44" t="n"/>
      <c r="AG28" s="137" t="n"/>
      <c r="AH28" s="44" t="n"/>
      <c r="AI28" s="44" t="n"/>
      <c r="AJ28" s="249" t="n"/>
      <c r="AK28" s="140" t="n"/>
      <c r="AL28" s="139" t="n"/>
      <c r="AM28" s="140" t="n"/>
      <c r="AN28" s="139" t="n"/>
      <c r="AO28" s="140" t="n"/>
      <c r="AP28" s="139" t="n"/>
      <c r="AQ28" s="140" t="n"/>
      <c r="AR28" s="139" t="n"/>
      <c r="AS28" s="1889" t="inlineStr">
        <is>
          <t>Ауд. часов</t>
        </is>
      </c>
      <c r="AT28" s="1059" t="n"/>
      <c r="AU28" s="882" t="inlineStr">
        <is>
          <t>Всего часов</t>
        </is>
      </c>
      <c r="AV28" s="144" t="n"/>
      <c r="AW28" s="883" t="inlineStr">
        <is>
          <t>Ауд. часов</t>
        </is>
      </c>
      <c r="AX28" s="144" t="n"/>
      <c r="AY28" s="883" t="inlineStr">
        <is>
          <t>Зач. единиц</t>
        </is>
      </c>
      <c r="AZ28" s="144" t="n"/>
      <c r="BA28" s="1889" t="inlineStr">
        <is>
          <t>Всего часов</t>
        </is>
      </c>
      <c r="BB28" s="1059" t="n"/>
      <c r="BC28" s="883" t="inlineStr">
        <is>
          <t>Ауд. часов</t>
        </is>
      </c>
      <c r="BD28" s="144" t="n"/>
      <c r="BE28" s="883" t="inlineStr">
        <is>
          <t>Зач. единиц</t>
        </is>
      </c>
      <c r="BF28" s="144" t="n"/>
      <c r="BG28" s="1889" t="inlineStr">
        <is>
          <t>Всего часов</t>
        </is>
      </c>
      <c r="BH28" s="1059" t="n"/>
      <c r="BI28" s="883" t="inlineStr">
        <is>
          <t>Ауд. часов</t>
        </is>
      </c>
      <c r="BJ28" s="144" t="n"/>
      <c r="BK28" s="883" t="inlineStr">
        <is>
          <t>Зач. единиц</t>
        </is>
      </c>
      <c r="BL28" s="144" t="n"/>
      <c r="BM28" s="112" t="n"/>
      <c r="BN28" s="1" t="n"/>
      <c r="BO28" s="1" t="n"/>
      <c r="BP28" s="114" t="n"/>
      <c r="BQ28" s="1" t="n"/>
      <c r="BR28" s="1" t="n"/>
    </row>
    <row r="29">
      <c r="A29" s="2370" t="n">
        <v>1</v>
      </c>
      <c r="B29" s="109" t="n"/>
      <c r="C29" s="2371" t="inlineStr">
        <is>
          <t>Государственный компонент</t>
        </is>
      </c>
      <c r="D29" s="108" t="n"/>
      <c r="E29" s="108" t="n"/>
      <c r="F29" s="108" t="n"/>
      <c r="G29" s="108" t="n"/>
      <c r="H29" s="108" t="n"/>
      <c r="I29" s="108" t="n"/>
      <c r="J29" s="108" t="n"/>
      <c r="K29" s="108" t="n"/>
      <c r="L29" s="108" t="n"/>
      <c r="M29" s="108" t="n"/>
      <c r="N29" s="108" t="n"/>
      <c r="O29" s="108" t="n"/>
      <c r="P29" s="108" t="n"/>
      <c r="Q29" s="108" t="n"/>
      <c r="R29" s="108" t="n"/>
      <c r="S29" s="108" t="n"/>
      <c r="T29" s="108" t="n"/>
      <c r="U29" s="108" t="n"/>
      <c r="V29" s="108" t="n"/>
      <c r="W29" s="108" t="n"/>
      <c r="X29" s="148" t="n"/>
      <c r="Y29" s="1479" t="n"/>
      <c r="Z29" s="148" t="n"/>
      <c r="AA29" s="2372" t="n"/>
      <c r="AB29" s="148" t="n"/>
      <c r="AC29" s="2373">
        <f>AC30+AC34</f>
        <v/>
      </c>
      <c r="AD29" s="148" t="n"/>
      <c r="AE29" s="1479">
        <f>AE30+AE34</f>
        <v/>
      </c>
      <c r="AF29" s="108" t="n"/>
      <c r="AG29" s="148" t="n"/>
      <c r="AH29" s="951">
        <f>AH30+AH34</f>
        <v/>
      </c>
      <c r="AI29" s="108" t="n"/>
      <c r="AJ29" s="109" t="n"/>
      <c r="AK29" s="978">
        <f>AK30+AK34</f>
        <v/>
      </c>
      <c r="AL29" s="109" t="n"/>
      <c r="AM29" s="978">
        <f>AM30+AM34</f>
        <v/>
      </c>
      <c r="AN29" s="109" t="n"/>
      <c r="AO29" s="978">
        <f>AO30+AO34</f>
        <v/>
      </c>
      <c r="AP29" s="109" t="n"/>
      <c r="AQ29" s="978" t="n"/>
      <c r="AR29" s="109" t="n"/>
      <c r="AS29" s="2370" t="n"/>
      <c r="AT29" s="109" t="n"/>
      <c r="AU29" s="2370">
        <f>AU30+AU34</f>
        <v/>
      </c>
      <c r="AV29" s="109" t="n"/>
      <c r="AW29" s="978">
        <f>AW30+AW34</f>
        <v/>
      </c>
      <c r="AX29" s="109" t="n"/>
      <c r="AY29" s="978">
        <f>AY30+AY34</f>
        <v/>
      </c>
      <c r="AZ29" s="109" t="n"/>
      <c r="BA29" s="2370">
        <f>BA30+BA34</f>
        <v/>
      </c>
      <c r="BB29" s="109" t="n"/>
      <c r="BC29" s="978">
        <f>BC30+BC34</f>
        <v/>
      </c>
      <c r="BD29" s="109" t="n"/>
      <c r="BE29" s="978">
        <f>BE30+BE34</f>
        <v/>
      </c>
      <c r="BF29" s="109" t="n"/>
      <c r="BG29" s="2374">
        <f>BG30+BG34</f>
        <v/>
      </c>
      <c r="BH29" s="109" t="n"/>
      <c r="BI29" s="978" t="n"/>
      <c r="BJ29" s="109" t="n"/>
      <c r="BK29" s="978">
        <f>BK30+BK34</f>
        <v/>
      </c>
      <c r="BL29" s="109" t="n"/>
      <c r="BM29" s="3198" t="n"/>
      <c r="BN29" s="108" t="n"/>
      <c r="BO29" s="108" t="n"/>
      <c r="BP29" s="109" t="n"/>
      <c r="BQ29" s="1" t="n"/>
      <c r="BR29" s="1" t="n"/>
    </row>
    <row r="30">
      <c r="A30" s="2555" t="inlineStr">
        <is>
          <t>1.1</t>
        </is>
      </c>
      <c r="B30" s="124" t="n"/>
      <c r="C30" s="2871" t="inlineStr">
        <is>
          <t>Модуль "Приоритетные направления развития лесопромышленных технологий и машин"</t>
        </is>
      </c>
      <c r="D30" s="123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61" t="n"/>
      <c r="Y30" s="1228" t="n"/>
      <c r="Z30" s="161" t="n"/>
      <c r="AA30" s="2556" t="n"/>
      <c r="AB30" s="161" t="n"/>
      <c r="AC30" s="2557">
        <f>SUM(AC31:AD33)</f>
        <v/>
      </c>
      <c r="AD30" s="161" t="n"/>
      <c r="AE30" s="1228">
        <f>AE31+AE32+AE33</f>
        <v/>
      </c>
      <c r="AF30" s="123" t="n"/>
      <c r="AG30" s="161" t="n"/>
      <c r="AH30" s="2558">
        <f>AH31+AH32+AH33</f>
        <v/>
      </c>
      <c r="AI30" s="123" t="n"/>
      <c r="AJ30" s="124" t="n"/>
      <c r="AK30" s="1287">
        <f>AK31+AK32+AK33</f>
        <v/>
      </c>
      <c r="AL30" s="139" t="n"/>
      <c r="AM30" s="1287" t="n"/>
      <c r="AN30" s="139" t="n"/>
      <c r="AO30" s="1287">
        <f>AO31+AO32+AO33</f>
        <v/>
      </c>
      <c r="AP30" s="139" t="n"/>
      <c r="AQ30" s="981" t="n"/>
      <c r="AR30" s="124" t="n"/>
      <c r="AS30" s="2556" t="n"/>
      <c r="AT30" s="161" t="n"/>
      <c r="AU30" s="2559">
        <f>AU31+AU32+AU33</f>
        <v/>
      </c>
      <c r="AV30" s="124" t="n"/>
      <c r="AW30" s="2560">
        <f>AW31+AW32+AW33</f>
        <v/>
      </c>
      <c r="AX30" s="124" t="n"/>
      <c r="AY30" s="2765">
        <f>AY31+AY32+AY33</f>
        <v/>
      </c>
      <c r="AZ30" s="124" t="n"/>
      <c r="BA30" s="2559">
        <f>BA31+BA32+BA33</f>
        <v/>
      </c>
      <c r="BB30" s="124" t="n"/>
      <c r="BC30" s="2560">
        <f>BC31+BC32+BC33</f>
        <v/>
      </c>
      <c r="BD30" s="124" t="n"/>
      <c r="BE30" s="2561">
        <f>BE31+BE32+BE33</f>
        <v/>
      </c>
      <c r="BF30" s="161" t="n"/>
      <c r="BG30" s="2559" t="n"/>
      <c r="BH30" s="124" t="n"/>
      <c r="BI30" s="2560" t="n"/>
      <c r="BJ30" s="124" t="n"/>
      <c r="BK30" s="2560" t="n"/>
      <c r="BL30" s="124" t="n"/>
      <c r="BM30" s="3651" t="n"/>
      <c r="BN30" s="206" t="n"/>
      <c r="BO30" s="206" t="n"/>
      <c r="BP30" s="207" t="n"/>
      <c r="BQ30" s="1" t="n"/>
      <c r="BR30" s="1" t="n"/>
    </row>
    <row r="31">
      <c r="A31" s="2388" t="inlineStr">
        <is>
          <t>1.1.1</t>
        </is>
      </c>
      <c r="B31" s="128" t="n"/>
      <c r="C31" s="1608" t="inlineStr">
        <is>
          <t>Перспективные направления развития технологических процессов лесопромышленного производства</t>
        </is>
      </c>
      <c r="D31" s="126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75" t="n"/>
      <c r="Y31" s="824" t="n">
        <v>1</v>
      </c>
      <c r="Z31" s="175" t="n"/>
      <c r="AA31" s="1315" t="n"/>
      <c r="AB31" s="175" t="n"/>
      <c r="AC31" s="2564" t="n">
        <v>108</v>
      </c>
      <c r="AD31" s="175" t="n"/>
      <c r="AE31" s="824" t="n">
        <v>46</v>
      </c>
      <c r="AF31" s="126" t="n"/>
      <c r="AG31" s="175" t="n"/>
      <c r="AH31" s="1233">
        <f>AK31+AM31+AO31+AQ31</f>
        <v/>
      </c>
      <c r="AI31" s="126" t="n"/>
      <c r="AJ31" s="128" t="n"/>
      <c r="AK31" s="961" t="n">
        <v>8</v>
      </c>
      <c r="AL31" s="128" t="n"/>
      <c r="AM31" s="961" t="n"/>
      <c r="AN31" s="128" t="n"/>
      <c r="AO31" s="961" t="n">
        <v>4</v>
      </c>
      <c r="AP31" s="128" t="n"/>
      <c r="AQ31" s="961" t="n"/>
      <c r="AR31" s="128" t="n"/>
      <c r="AS31" s="1315" t="n"/>
      <c r="AT31" s="175" t="n"/>
      <c r="AU31" s="2394">
        <f>AC31</f>
        <v/>
      </c>
      <c r="AV31" s="128" t="n"/>
      <c r="AW31" s="961">
        <f>AH31</f>
        <v/>
      </c>
      <c r="AX31" s="128" t="n"/>
      <c r="AY31" s="961" t="n">
        <v>3</v>
      </c>
      <c r="AZ31" s="128" t="n"/>
      <c r="BA31" s="2394" t="n"/>
      <c r="BB31" s="128" t="n"/>
      <c r="BC31" s="961" t="n"/>
      <c r="BD31" s="128" t="n"/>
      <c r="BE31" s="961" t="n"/>
      <c r="BF31" s="128" t="n"/>
      <c r="BG31" s="1232" t="n"/>
      <c r="BH31" s="128" t="n"/>
      <c r="BI31" s="961" t="n"/>
      <c r="BJ31" s="128" t="n"/>
      <c r="BK31" s="961" t="n"/>
      <c r="BL31" s="128" t="n"/>
      <c r="BM31" s="1385" t="inlineStr">
        <is>
          <t>УПК-1</t>
        </is>
      </c>
      <c r="BN31" s="126" t="n"/>
      <c r="BO31" s="126" t="n"/>
      <c r="BP31" s="175" t="n"/>
      <c r="BQ31" s="1" t="n"/>
      <c r="BR31" s="1" t="n"/>
    </row>
    <row r="32">
      <c r="A32" s="2388" t="inlineStr">
        <is>
          <t>1.1.2</t>
        </is>
      </c>
      <c r="B32" s="128" t="n"/>
      <c r="C32" s="1608" t="inlineStr">
        <is>
          <t>Обоснование типажа и систем перспективных лесных машин, выбор их параметров</t>
        </is>
      </c>
      <c r="D32" s="126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75" t="n"/>
      <c r="Y32" s="824" t="n"/>
      <c r="Z32" s="175" t="n"/>
      <c r="AA32" s="1315" t="n">
        <v>2</v>
      </c>
      <c r="AB32" s="175" t="n"/>
      <c r="AC32" s="2564" t="n">
        <v>108</v>
      </c>
      <c r="AD32" s="175" t="n"/>
      <c r="AE32" s="824" t="n">
        <v>42</v>
      </c>
      <c r="AF32" s="126" t="n"/>
      <c r="AG32" s="175" t="n"/>
      <c r="AH32" s="1233">
        <f>AK32+AM32+AO32+AQ32</f>
        <v/>
      </c>
      <c r="AI32" s="126" t="n"/>
      <c r="AJ32" s="128" t="n"/>
      <c r="AK32" s="961" t="n">
        <v>6</v>
      </c>
      <c r="AL32" s="128" t="n"/>
      <c r="AM32" s="961" t="n"/>
      <c r="AN32" s="128" t="n"/>
      <c r="AO32" s="961" t="n">
        <v>4</v>
      </c>
      <c r="AP32" s="128" t="n"/>
      <c r="AQ32" s="961" t="n"/>
      <c r="AR32" s="128" t="n"/>
      <c r="AS32" s="1315" t="n"/>
      <c r="AT32" s="175" t="n"/>
      <c r="AU32" s="1232" t="n"/>
      <c r="AV32" s="128" t="n"/>
      <c r="AW32" s="961" t="n"/>
      <c r="AX32" s="128" t="n"/>
      <c r="AY32" s="961" t="n"/>
      <c r="AZ32" s="128" t="n"/>
      <c r="BA32" s="1232">
        <f>BE32*36</f>
        <v/>
      </c>
      <c r="BB32" s="128" t="n"/>
      <c r="BC32" s="961">
        <f>AH32</f>
        <v/>
      </c>
      <c r="BD32" s="128" t="n"/>
      <c r="BE32" s="961" t="n">
        <v>3</v>
      </c>
      <c r="BF32" s="128" t="n"/>
      <c r="BG32" s="1232" t="n"/>
      <c r="BH32" s="128" t="n"/>
      <c r="BI32" s="961" t="n"/>
      <c r="BJ32" s="128" t="n"/>
      <c r="BK32" s="961" t="n"/>
      <c r="BL32" s="128" t="n"/>
      <c r="BM32" s="1385" t="inlineStr">
        <is>
          <t>УПК-2</t>
        </is>
      </c>
      <c r="BN32" s="126" t="n"/>
      <c r="BO32" s="126" t="n"/>
      <c r="BP32" s="175" t="n"/>
      <c r="BQ32" s="1" t="n"/>
      <c r="BR32" s="1" t="n"/>
    </row>
    <row r="33">
      <c r="A33" s="2388" t="inlineStr">
        <is>
          <t>1.1.3</t>
        </is>
      </c>
      <c r="B33" s="128" t="n"/>
      <c r="C33" s="1608" t="inlineStr">
        <is>
          <t>Моделирование лесозаготовительных производств и лесотранспортных сетей</t>
        </is>
      </c>
      <c r="D33" s="126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75" t="n"/>
      <c r="Y33" s="824" t="n">
        <v>1</v>
      </c>
      <c r="Z33" s="175" t="n"/>
      <c r="AA33" s="1315" t="n"/>
      <c r="AB33" s="175" t="n"/>
      <c r="AC33" s="2564" t="n">
        <v>108</v>
      </c>
      <c r="AD33" s="175" t="n"/>
      <c r="AE33" s="824" t="n">
        <v>46</v>
      </c>
      <c r="AF33" s="126" t="n"/>
      <c r="AG33" s="175" t="n"/>
      <c r="AH33" s="1233">
        <f>AK33+AM33+AO33+AQ33</f>
        <v/>
      </c>
      <c r="AI33" s="126" t="n"/>
      <c r="AJ33" s="128" t="n"/>
      <c r="AK33" s="961" t="n">
        <v>8</v>
      </c>
      <c r="AL33" s="128" t="n"/>
      <c r="AM33" s="961" t="n"/>
      <c r="AN33" s="128" t="n"/>
      <c r="AO33" s="961" t="n">
        <v>4</v>
      </c>
      <c r="AP33" s="128" t="n"/>
      <c r="AQ33" s="961" t="n"/>
      <c r="AR33" s="128" t="n"/>
      <c r="AS33" s="1315" t="n"/>
      <c r="AT33" s="175" t="n"/>
      <c r="AU33" s="2394">
        <f>AC33</f>
        <v/>
      </c>
      <c r="AV33" s="128" t="n"/>
      <c r="AW33" s="961">
        <f>AH33</f>
        <v/>
      </c>
      <c r="AX33" s="128" t="n"/>
      <c r="AY33" s="961" t="n">
        <v>3</v>
      </c>
      <c r="AZ33" s="128" t="n"/>
      <c r="BA33" s="2394" t="n"/>
      <c r="BB33" s="128" t="n"/>
      <c r="BC33" s="961" t="n"/>
      <c r="BD33" s="128" t="n"/>
      <c r="BE33" s="961" t="n"/>
      <c r="BF33" s="128" t="n"/>
      <c r="BG33" s="2394" t="n"/>
      <c r="BH33" s="128" t="n"/>
      <c r="BI33" s="961" t="n"/>
      <c r="BJ33" s="128" t="n"/>
      <c r="BK33" s="1261" t="n"/>
      <c r="BL33" s="175" t="n"/>
      <c r="BM33" s="1385" t="inlineStr">
        <is>
          <t>УПК-3</t>
        </is>
      </c>
      <c r="BN33" s="126" t="n"/>
      <c r="BO33" s="126" t="n"/>
      <c r="BP33" s="175" t="n"/>
      <c r="BQ33" s="1" t="n"/>
      <c r="BR33" s="1" t="n"/>
    </row>
    <row r="34">
      <c r="A34" s="2395" t="inlineStr">
        <is>
          <t>1.2</t>
        </is>
      </c>
      <c r="B34" s="128" t="n"/>
      <c r="C34" s="1540" t="inlineStr">
        <is>
          <t>Модуль "Научно-исследовательская работа"</t>
        </is>
      </c>
      <c r="D34" s="126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75" t="n"/>
      <c r="Y34" s="1312" t="n"/>
      <c r="Z34" s="175" t="n"/>
      <c r="AA34" s="2396" t="n"/>
      <c r="AB34" s="175" t="n"/>
      <c r="AC34" s="2584">
        <f>AC35+AC36</f>
        <v/>
      </c>
      <c r="AD34" s="175" t="n"/>
      <c r="AE34" s="1312">
        <f>AE35+AE36</f>
        <v/>
      </c>
      <c r="AF34" s="126" t="n"/>
      <c r="AG34" s="175" t="n"/>
      <c r="AH34" s="1249">
        <f>AH35+AH36</f>
        <v/>
      </c>
      <c r="AI34" s="126" t="n"/>
      <c r="AJ34" s="128" t="n"/>
      <c r="AK34" s="984">
        <f>AK35+AK36</f>
        <v/>
      </c>
      <c r="AL34" s="128" t="n"/>
      <c r="AM34" s="984">
        <f>AM35+AM36</f>
        <v/>
      </c>
      <c r="AN34" s="128" t="n"/>
      <c r="AO34" s="984" t="n"/>
      <c r="AP34" s="128" t="n"/>
      <c r="AQ34" s="984" t="n"/>
      <c r="AR34" s="128" t="n"/>
      <c r="AS34" s="2396" t="n"/>
      <c r="AT34" s="175" t="n"/>
      <c r="AU34" s="2065">
        <f>AU35+AU36</f>
        <v/>
      </c>
      <c r="AV34" s="128" t="n"/>
      <c r="AW34" s="984">
        <f>AW35+AW36</f>
        <v/>
      </c>
      <c r="AX34" s="128" t="n"/>
      <c r="AY34" s="2400">
        <f>AY35+AY36</f>
        <v/>
      </c>
      <c r="AZ34" s="175" t="n"/>
      <c r="BA34" s="2065">
        <f>BA35+BA36</f>
        <v/>
      </c>
      <c r="BB34" s="128" t="n"/>
      <c r="BC34" s="984" t="n"/>
      <c r="BD34" s="128" t="n"/>
      <c r="BE34" s="2400">
        <f>BE35+BE36</f>
        <v/>
      </c>
      <c r="BF34" s="175" t="n"/>
      <c r="BG34" s="2065">
        <f>BG35+BG36</f>
        <v/>
      </c>
      <c r="BH34" s="128" t="n"/>
      <c r="BI34" s="984" t="n"/>
      <c r="BJ34" s="128" t="n"/>
      <c r="BK34" s="2400">
        <f>BK35+BK36</f>
        <v/>
      </c>
      <c r="BL34" s="175" t="n"/>
      <c r="BM34" s="1230" t="n"/>
      <c r="BN34" s="126" t="n"/>
      <c r="BO34" s="126" t="n"/>
      <c r="BP34" s="175" t="n"/>
      <c r="BQ34" s="1" t="n"/>
      <c r="BR34" s="1" t="n"/>
    </row>
    <row r="35">
      <c r="A35" s="2388" t="inlineStr">
        <is>
          <t>1.2.1</t>
        </is>
      </c>
      <c r="B35" s="128" t="n"/>
      <c r="C35" s="1608" t="inlineStr">
        <is>
          <t>Научно-исследовательский семинар</t>
        </is>
      </c>
      <c r="D35" s="126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75" t="n"/>
      <c r="Y35" s="824" t="n"/>
      <c r="Z35" s="175" t="n"/>
      <c r="AA35" s="1315" t="inlineStr">
        <is>
          <t>1,2,3</t>
        </is>
      </c>
      <c r="AB35" s="175" t="n"/>
      <c r="AC35" s="2564" t="n">
        <v>216</v>
      </c>
      <c r="AD35" s="175" t="n"/>
      <c r="AE35" s="824" t="n"/>
      <c r="AF35" s="126" t="n"/>
      <c r="AG35" s="175" t="n"/>
      <c r="AH35" s="1233" t="n"/>
      <c r="AI35" s="126" t="n"/>
      <c r="AJ35" s="128" t="n"/>
      <c r="AK35" s="961" t="n"/>
      <c r="AL35" s="128" t="n"/>
      <c r="AM35" s="961" t="n"/>
      <c r="AN35" s="128" t="n"/>
      <c r="AO35" s="961" t="n"/>
      <c r="AP35" s="128" t="n"/>
      <c r="AQ35" s="961" t="n"/>
      <c r="AR35" s="128" t="n"/>
      <c r="AS35" s="1315" t="n"/>
      <c r="AT35" s="175" t="n"/>
      <c r="AU35" s="1232" t="n">
        <v>72</v>
      </c>
      <c r="AV35" s="128" t="n"/>
      <c r="AW35" s="961" t="n"/>
      <c r="AX35" s="128" t="n"/>
      <c r="AY35" s="961" t="n">
        <v>2</v>
      </c>
      <c r="AZ35" s="128" t="n"/>
      <c r="BA35" s="1232" t="n">
        <v>72</v>
      </c>
      <c r="BB35" s="128" t="n"/>
      <c r="BC35" s="961" t="n"/>
      <c r="BD35" s="128" t="n"/>
      <c r="BE35" s="961" t="n">
        <v>2</v>
      </c>
      <c r="BF35" s="128" t="n"/>
      <c r="BG35" s="1232" t="n">
        <v>72</v>
      </c>
      <c r="BH35" s="128" t="n"/>
      <c r="BI35" s="961" t="n"/>
      <c r="BJ35" s="128" t="n"/>
      <c r="BK35" s="961" t="n">
        <v>2</v>
      </c>
      <c r="BL35" s="128" t="n"/>
      <c r="BM35" s="1385" t="inlineStr">
        <is>
          <t>УК-1,4,5,6</t>
        </is>
      </c>
      <c r="BN35" s="126" t="n"/>
      <c r="BO35" s="126" t="n"/>
      <c r="BP35" s="175" t="n"/>
      <c r="BQ35" s="1" t="n"/>
      <c r="BR35" s="1" t="n"/>
    </row>
    <row r="36">
      <c r="A36" s="2388" t="inlineStr">
        <is>
          <t>1.2.2</t>
        </is>
      </c>
      <c r="B36" s="128" t="n"/>
      <c r="C36" s="4910" t="inlineStr">
        <is>
          <t>Информационные технологии в науке и производстве</t>
        </is>
      </c>
      <c r="D36" s="202" t="n"/>
      <c r="E36" s="202" t="n"/>
      <c r="F36" s="202" t="n"/>
      <c r="G36" s="202" t="n"/>
      <c r="H36" s="202" t="n"/>
      <c r="I36" s="202" t="n"/>
      <c r="J36" s="202" t="n"/>
      <c r="K36" s="202" t="n"/>
      <c r="L36" s="202" t="n"/>
      <c r="M36" s="202" t="n"/>
      <c r="N36" s="202" t="n"/>
      <c r="O36" s="202" t="n"/>
      <c r="P36" s="202" t="n"/>
      <c r="Q36" s="202" t="n"/>
      <c r="R36" s="202" t="n"/>
      <c r="S36" s="202" t="n"/>
      <c r="T36" s="202" t="n"/>
      <c r="U36" s="202" t="n"/>
      <c r="V36" s="202" t="n"/>
      <c r="W36" s="202" t="n"/>
      <c r="X36" s="203" t="n"/>
      <c r="Y36" s="824" t="n">
        <v>1</v>
      </c>
      <c r="Z36" s="175" t="n"/>
      <c r="AA36" s="1315" t="n"/>
      <c r="AB36" s="175" t="n"/>
      <c r="AC36" s="2589" t="n">
        <v>108</v>
      </c>
      <c r="AD36" s="2590" t="n"/>
      <c r="AE36" s="824" t="n">
        <v>52</v>
      </c>
      <c r="AF36" s="126" t="n"/>
      <c r="AG36" s="175" t="n"/>
      <c r="AH36" s="1233">
        <f>AK36+AM36+AO36+AQ36</f>
        <v/>
      </c>
      <c r="AI36" s="126" t="n"/>
      <c r="AJ36" s="128" t="n"/>
      <c r="AK36" s="961" t="n">
        <v>6</v>
      </c>
      <c r="AL36" s="128" t="n"/>
      <c r="AM36" s="961" t="n">
        <v>8</v>
      </c>
      <c r="AN36" s="128" t="n"/>
      <c r="AO36" s="961" t="n"/>
      <c r="AP36" s="128" t="n"/>
      <c r="AQ36" s="961" t="n"/>
      <c r="AR36" s="128" t="n"/>
      <c r="AS36" s="1322" t="n"/>
      <c r="AT36" s="203" t="n"/>
      <c r="AU36" s="2592">
        <f>AY36*36</f>
        <v/>
      </c>
      <c r="AV36" s="144" t="n"/>
      <c r="AW36" s="4911">
        <f>AH36</f>
        <v/>
      </c>
      <c r="AX36" s="2475" t="n"/>
      <c r="AY36" s="4911" t="n">
        <v>3</v>
      </c>
      <c r="AZ36" s="2475" t="n"/>
      <c r="BA36" s="4558" t="n"/>
      <c r="BB36" s="1059" t="n"/>
      <c r="BC36" s="4911" t="n"/>
      <c r="BD36" s="2475" t="n"/>
      <c r="BE36" s="4911" t="n"/>
      <c r="BF36" s="2475" t="n"/>
      <c r="BG36" s="1233" t="n"/>
      <c r="BH36" s="128" t="n"/>
      <c r="BI36" s="4911" t="n"/>
      <c r="BJ36" s="2475" t="n"/>
      <c r="BK36" s="4911" t="n"/>
      <c r="BL36" s="2475" t="n"/>
      <c r="BM36" s="4912" t="inlineStr">
        <is>
          <t>УК-2,5,6    УПК-4</t>
        </is>
      </c>
      <c r="BN36" s="191" t="n"/>
      <c r="BO36" s="191" t="n"/>
      <c r="BP36" s="192" t="n"/>
      <c r="BQ36" s="1" t="n"/>
      <c r="BR36" s="1" t="n"/>
    </row>
    <row r="37">
      <c r="A37" s="2370" t="n">
        <v>2</v>
      </c>
      <c r="B37" s="109" t="n"/>
      <c r="C37" s="2408" t="inlineStr">
        <is>
          <t>Компонент учреждения образования</t>
        </is>
      </c>
      <c r="D37" s="108" t="n"/>
      <c r="E37" s="108" t="n"/>
      <c r="F37" s="108" t="n"/>
      <c r="G37" s="108" t="n"/>
      <c r="H37" s="108" t="n"/>
      <c r="I37" s="108" t="n"/>
      <c r="J37" s="108" t="n"/>
      <c r="K37" s="108" t="n"/>
      <c r="L37" s="108" t="n"/>
      <c r="M37" s="108" t="n"/>
      <c r="N37" s="108" t="n"/>
      <c r="O37" s="108" t="n"/>
      <c r="P37" s="108" t="n"/>
      <c r="Q37" s="108" t="n"/>
      <c r="R37" s="108" t="n"/>
      <c r="S37" s="108" t="n"/>
      <c r="T37" s="108" t="n"/>
      <c r="U37" s="108" t="n"/>
      <c r="V37" s="108" t="n"/>
      <c r="W37" s="108" t="n"/>
      <c r="X37" s="148" t="n"/>
      <c r="Y37" s="1479" t="n"/>
      <c r="Z37" s="148" t="n"/>
      <c r="AA37" s="2372" t="n"/>
      <c r="AB37" s="148" t="n"/>
      <c r="AC37" s="2373">
        <f>AC38+AC39+AC43+AC46</f>
        <v/>
      </c>
      <c r="AD37" s="148" t="n"/>
      <c r="AE37" s="1479">
        <f>AE38+AE39+AE43+AE46</f>
        <v/>
      </c>
      <c r="AF37" s="108" t="n"/>
      <c r="AG37" s="148" t="n"/>
      <c r="AH37" s="951">
        <f>AH38+AH39+AH43+AH46</f>
        <v/>
      </c>
      <c r="AI37" s="108" t="n"/>
      <c r="AJ37" s="109" t="n"/>
      <c r="AK37" s="978">
        <f>AK38+AK39+AK43+AK46</f>
        <v/>
      </c>
      <c r="AL37" s="109" t="n"/>
      <c r="AM37" s="978">
        <f>AM38+AM39+AM43+AM46</f>
        <v/>
      </c>
      <c r="AN37" s="109" t="n"/>
      <c r="AO37" s="978">
        <f>AO38+AO39+AO43+AO46</f>
        <v/>
      </c>
      <c r="AP37" s="109" t="n"/>
      <c r="AQ37" s="978" t="n"/>
      <c r="AR37" s="109" t="n"/>
      <c r="AS37" s="2370" t="n"/>
      <c r="AT37" s="109" t="n"/>
      <c r="AU37" s="951">
        <f>AU38+AU39+AU43+AU46</f>
        <v/>
      </c>
      <c r="AV37" s="109" t="n"/>
      <c r="AW37" s="978">
        <f>AW38+AW39+AW43+AW46</f>
        <v/>
      </c>
      <c r="AX37" s="109" t="n"/>
      <c r="AY37" s="978">
        <f>AY38+AY39+AY43+AY46</f>
        <v/>
      </c>
      <c r="AZ37" s="109" t="n"/>
      <c r="BA37" s="951">
        <f>BA38+BA39+BA43+BA46</f>
        <v/>
      </c>
      <c r="BB37" s="109" t="n"/>
      <c r="BC37" s="978">
        <f>BC38+BC39+BC43+BC46</f>
        <v/>
      </c>
      <c r="BD37" s="109" t="n"/>
      <c r="BE37" s="978">
        <f>BE38+BE39+BE43+BE46</f>
        <v/>
      </c>
      <c r="BF37" s="109" t="n"/>
      <c r="BG37" s="951">
        <f>BG38+BG39+BG43+BG46</f>
        <v/>
      </c>
      <c r="BH37" s="109" t="n"/>
      <c r="BI37" s="978">
        <f>BI38+BI39+BI43+BI46</f>
        <v/>
      </c>
      <c r="BJ37" s="109" t="n"/>
      <c r="BK37" s="978">
        <f>BK38+BK39+BK43+BK46</f>
        <v/>
      </c>
      <c r="BL37" s="109" t="n"/>
      <c r="BM37" s="2921" t="n"/>
      <c r="BN37" s="108" t="n"/>
      <c r="BO37" s="108" t="n"/>
      <c r="BP37" s="148" t="n"/>
      <c r="BQ37" s="1" t="n"/>
      <c r="BR37" s="1" t="n"/>
    </row>
    <row r="38">
      <c r="A38" s="2555" t="inlineStr">
        <is>
          <t>2.1</t>
        </is>
      </c>
      <c r="B38" s="124" t="n"/>
      <c r="C38" s="2871" t="inlineStr">
        <is>
          <t>Иностранный язык для делового и профессионального общения</t>
        </is>
      </c>
      <c r="D38" s="123" t="n"/>
      <c r="E38" s="123" t="n"/>
      <c r="F38" s="123" t="n"/>
      <c r="G38" s="123" t="n"/>
      <c r="H38" s="123" t="n"/>
      <c r="I38" s="123" t="n"/>
      <c r="J38" s="123" t="n"/>
      <c r="K38" s="123" t="n"/>
      <c r="L38" s="123" t="n"/>
      <c r="M38" s="123" t="n"/>
      <c r="N38" s="123" t="n"/>
      <c r="O38" s="123" t="n"/>
      <c r="P38" s="123" t="n"/>
      <c r="Q38" s="123" t="n"/>
      <c r="R38" s="123" t="n"/>
      <c r="S38" s="123" t="n"/>
      <c r="T38" s="123" t="n"/>
      <c r="U38" s="123" t="n"/>
      <c r="V38" s="123" t="n"/>
      <c r="W38" s="123" t="n"/>
      <c r="X38" s="161" t="n"/>
      <c r="Y38" s="4913" t="n"/>
      <c r="Z38" s="161" t="n"/>
      <c r="AA38" s="2167" t="n">
        <v>1</v>
      </c>
      <c r="AB38" s="161" t="n"/>
      <c r="AC38" s="2557" t="n">
        <v>108</v>
      </c>
      <c r="AD38" s="161" t="n"/>
      <c r="AE38" s="1228" t="n">
        <v>52</v>
      </c>
      <c r="AF38" s="123" t="n"/>
      <c r="AG38" s="161" t="n"/>
      <c r="AH38" s="2558" t="n">
        <v>16</v>
      </c>
      <c r="AI38" s="123" t="n"/>
      <c r="AJ38" s="124" t="n"/>
      <c r="AK38" s="1368" t="n"/>
      <c r="AL38" s="139" t="n"/>
      <c r="AM38" s="1368" t="n"/>
      <c r="AN38" s="139" t="n"/>
      <c r="AO38" s="1287" t="n">
        <v>16</v>
      </c>
      <c r="AP38" s="139" t="n"/>
      <c r="AQ38" s="1368" t="n"/>
      <c r="AR38" s="139" t="n"/>
      <c r="AS38" s="1290" t="n"/>
      <c r="AT38" s="161" t="n"/>
      <c r="AU38" s="2558" t="n">
        <v>108</v>
      </c>
      <c r="AV38" s="124" t="n"/>
      <c r="AW38" s="1287" t="n">
        <v>16</v>
      </c>
      <c r="AX38" s="139" t="n"/>
      <c r="AY38" s="1287" t="n">
        <v>3</v>
      </c>
      <c r="AZ38" s="139" t="n"/>
      <c r="BA38" s="2078" t="n"/>
      <c r="BB38" s="139" t="n"/>
      <c r="BC38" s="2077" t="n"/>
      <c r="BD38" s="139" t="n"/>
      <c r="BE38" s="4914" t="n"/>
      <c r="BF38" s="124" t="n"/>
      <c r="BG38" s="2078" t="n"/>
      <c r="BH38" s="139" t="n"/>
      <c r="BI38" s="2077" t="n"/>
      <c r="BJ38" s="139" t="n"/>
      <c r="BK38" s="2077" t="n"/>
      <c r="BL38" s="139" t="n"/>
      <c r="BM38" s="4915" t="inlineStr">
        <is>
          <t>УК-3</t>
        </is>
      </c>
      <c r="BN38" s="206" t="n"/>
      <c r="BO38" s="206" t="n"/>
      <c r="BP38" s="207" t="n"/>
      <c r="BQ38" s="1" t="n"/>
      <c r="BR38" s="1" t="n"/>
    </row>
    <row r="39">
      <c r="A39" s="2395" t="inlineStr">
        <is>
          <t>2.2</t>
        </is>
      </c>
      <c r="B39" s="128" t="n"/>
      <c r="C39" s="1540" t="inlineStr">
        <is>
          <t>Модуль "Системы автоматизированного проектирования"</t>
        </is>
      </c>
      <c r="D39" s="126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/>
      <c r="O39" s="126" t="n"/>
      <c r="P39" s="126" t="n"/>
      <c r="Q39" s="126" t="n"/>
      <c r="R39" s="126" t="n"/>
      <c r="S39" s="126" t="n"/>
      <c r="T39" s="126" t="n"/>
      <c r="U39" s="126" t="n"/>
      <c r="V39" s="126" t="n"/>
      <c r="W39" s="126" t="n"/>
      <c r="X39" s="175" t="n"/>
      <c r="Y39" s="1312" t="n"/>
      <c r="Z39" s="175" t="n"/>
      <c r="AA39" s="2396" t="n"/>
      <c r="AB39" s="175" t="n"/>
      <c r="AC39" s="2584">
        <f>AC40+AC41+AC42</f>
        <v/>
      </c>
      <c r="AD39" s="175" t="n"/>
      <c r="AE39" s="1312">
        <f>AE40+AE41+AE42</f>
        <v/>
      </c>
      <c r="AF39" s="126" t="n"/>
      <c r="AG39" s="175" t="n"/>
      <c r="AH39" s="1249">
        <f>AH40+AH41+AH42</f>
        <v/>
      </c>
      <c r="AI39" s="126" t="n"/>
      <c r="AJ39" s="128" t="n"/>
      <c r="AK39" s="984">
        <f>AK40+AK41+AK42</f>
        <v/>
      </c>
      <c r="AL39" s="128" t="n"/>
      <c r="AM39" s="984" t="n"/>
      <c r="AN39" s="128" t="n"/>
      <c r="AO39" s="984">
        <f>AO40+AO41+AO42</f>
        <v/>
      </c>
      <c r="AP39" s="128" t="n"/>
      <c r="AQ39" s="984" t="n"/>
      <c r="AR39" s="128" t="n"/>
      <c r="AS39" s="2065" t="n"/>
      <c r="AT39" s="128" t="n"/>
      <c r="AU39" s="1249">
        <f>AU40+AU41+AU42</f>
        <v/>
      </c>
      <c r="AV39" s="128" t="n"/>
      <c r="AW39" s="984">
        <f>AW40+AW41+AW42</f>
        <v/>
      </c>
      <c r="AX39" s="128" t="n"/>
      <c r="AY39" s="984">
        <f>AY40+AY41+AY42</f>
        <v/>
      </c>
      <c r="AZ39" s="128" t="n"/>
      <c r="BA39" s="1248">
        <f>BA40+BA41+BA42</f>
        <v/>
      </c>
      <c r="BB39" s="128" t="n"/>
      <c r="BC39" s="1248">
        <f>BC40+BC41+BC42</f>
        <v/>
      </c>
      <c r="BD39" s="128" t="n"/>
      <c r="BE39" s="1248">
        <f>BE40+BE41+BE42</f>
        <v/>
      </c>
      <c r="BF39" s="128" t="n"/>
      <c r="BG39" s="1249" t="n"/>
      <c r="BH39" s="128" t="n"/>
      <c r="BI39" s="984" t="n"/>
      <c r="BJ39" s="128" t="n"/>
      <c r="BK39" s="984" t="n"/>
      <c r="BL39" s="128" t="n"/>
      <c r="BM39" s="824" t="n"/>
      <c r="BN39" s="126" t="n"/>
      <c r="BO39" s="126" t="n"/>
      <c r="BP39" s="175" t="n"/>
      <c r="BQ39" s="1" t="n"/>
      <c r="BR39" s="1" t="n"/>
    </row>
    <row r="40">
      <c r="A40" s="2388" t="inlineStr">
        <is>
          <t>2.2.1</t>
        </is>
      </c>
      <c r="B40" s="128" t="n"/>
      <c r="C40" s="1608" t="inlineStr">
        <is>
          <t>Проектирование мехатронных систем лесных машин</t>
        </is>
      </c>
      <c r="D40" s="126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/>
      <c r="R40" s="126" t="n"/>
      <c r="S40" s="126" t="n"/>
      <c r="T40" s="126" t="n"/>
      <c r="U40" s="126" t="n"/>
      <c r="V40" s="126" t="n"/>
      <c r="W40" s="126" t="n"/>
      <c r="X40" s="175" t="n"/>
      <c r="Y40" s="824" t="n"/>
      <c r="Z40" s="175" t="n"/>
      <c r="AA40" s="1315" t="n">
        <v>1</v>
      </c>
      <c r="AB40" s="175" t="n"/>
      <c r="AC40" s="2564" t="n">
        <v>98</v>
      </c>
      <c r="AD40" s="175" t="n"/>
      <c r="AE40" s="824" t="n">
        <v>44</v>
      </c>
      <c r="AF40" s="126" t="n"/>
      <c r="AG40" s="175" t="n"/>
      <c r="AH40" s="1233">
        <f>AK40+AM40+AO40+AQ40</f>
        <v/>
      </c>
      <c r="AI40" s="126" t="n"/>
      <c r="AJ40" s="128" t="n"/>
      <c r="AK40" s="961" t="n">
        <v>6</v>
      </c>
      <c r="AL40" s="128" t="n"/>
      <c r="AM40" s="961" t="n"/>
      <c r="AN40" s="128" t="n"/>
      <c r="AO40" s="961" t="n">
        <v>6</v>
      </c>
      <c r="AP40" s="128" t="n"/>
      <c r="AQ40" s="961" t="n"/>
      <c r="AR40" s="128" t="n"/>
      <c r="AS40" s="824" t="n"/>
      <c r="AT40" s="175" t="n"/>
      <c r="AU40" s="1262">
        <f>AC40</f>
        <v/>
      </c>
      <c r="AV40" s="128" t="n"/>
      <c r="AW40" s="961">
        <f>AH40</f>
        <v/>
      </c>
      <c r="AX40" s="128" t="n"/>
      <c r="AY40" s="961" t="n">
        <v>3</v>
      </c>
      <c r="AZ40" s="128" t="n"/>
      <c r="BA40" s="1233" t="n"/>
      <c r="BB40" s="128" t="n"/>
      <c r="BC40" s="961" t="n"/>
      <c r="BD40" s="128" t="n"/>
      <c r="BE40" s="961" t="n"/>
      <c r="BF40" s="128" t="n"/>
      <c r="BG40" s="1233" t="n"/>
      <c r="BH40" s="128" t="n"/>
      <c r="BI40" s="961" t="n"/>
      <c r="BJ40" s="128" t="n"/>
      <c r="BK40" s="961" t="n"/>
      <c r="BL40" s="128" t="n"/>
      <c r="BM40" s="824" t="inlineStr">
        <is>
          <t>СК-1</t>
        </is>
      </c>
      <c r="BN40" s="126" t="n"/>
      <c r="BO40" s="126" t="n"/>
      <c r="BP40" s="175" t="n"/>
      <c r="BQ40" s="1" t="n"/>
      <c r="BR40" s="1" t="n"/>
    </row>
    <row r="41">
      <c r="A41" s="2388" t="inlineStr">
        <is>
          <t>2.2.2</t>
        </is>
      </c>
      <c r="B41" s="128" t="n"/>
      <c r="C41" s="1608" t="inlineStr">
        <is>
          <t>Автоматизированное проектирование лесных автомобильных дорог</t>
        </is>
      </c>
      <c r="D41" s="126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75" t="n"/>
      <c r="Y41" s="824" t="n">
        <v>2</v>
      </c>
      <c r="Z41" s="175" t="n"/>
      <c r="AA41" s="1315" t="n"/>
      <c r="AB41" s="175" t="n"/>
      <c r="AC41" s="2564" t="n">
        <v>108</v>
      </c>
      <c r="AD41" s="175" t="n"/>
      <c r="AE41" s="824" t="n">
        <v>42</v>
      </c>
      <c r="AF41" s="126" t="n"/>
      <c r="AG41" s="175" t="n"/>
      <c r="AH41" s="1233">
        <f>AK41+AM41+AO41+AQ41</f>
        <v/>
      </c>
      <c r="AI41" s="126" t="n"/>
      <c r="AJ41" s="128" t="n"/>
      <c r="AK41" s="961" t="n">
        <v>6</v>
      </c>
      <c r="AL41" s="128" t="n"/>
      <c r="AM41" s="961" t="n"/>
      <c r="AN41" s="128" t="n"/>
      <c r="AO41" s="961" t="n">
        <v>4</v>
      </c>
      <c r="AP41" s="128" t="n"/>
      <c r="AQ41" s="961" t="n"/>
      <c r="AR41" s="128" t="n"/>
      <c r="AS41" s="824" t="n"/>
      <c r="AT41" s="175" t="n"/>
      <c r="AU41" s="1262" t="n"/>
      <c r="AV41" s="128" t="n"/>
      <c r="AW41" s="961" t="n"/>
      <c r="AX41" s="128" t="n"/>
      <c r="AY41" s="961" t="n"/>
      <c r="AZ41" s="128" t="n"/>
      <c r="BA41" s="1262">
        <f>AC41</f>
        <v/>
      </c>
      <c r="BB41" s="128" t="n"/>
      <c r="BC41" s="961">
        <f>AH41</f>
        <v/>
      </c>
      <c r="BD41" s="128" t="n"/>
      <c r="BE41" s="961" t="n">
        <v>3</v>
      </c>
      <c r="BF41" s="128" t="n"/>
      <c r="BG41" s="1233" t="n"/>
      <c r="BH41" s="128" t="n"/>
      <c r="BI41" s="961" t="n"/>
      <c r="BJ41" s="128" t="n"/>
      <c r="BK41" s="961" t="n"/>
      <c r="BL41" s="128" t="n"/>
      <c r="BM41" s="824" t="inlineStr">
        <is>
          <t>СК-2</t>
        </is>
      </c>
      <c r="BN41" s="126" t="n"/>
      <c r="BO41" s="126" t="n"/>
      <c r="BP41" s="175" t="n"/>
      <c r="BQ41" s="1" t="n"/>
      <c r="BR41" s="1" t="n"/>
    </row>
    <row r="42">
      <c r="A42" s="2388" t="inlineStr">
        <is>
          <t>2.2.3</t>
        </is>
      </c>
      <c r="B42" s="128" t="n"/>
      <c r="C42" s="1608" t="inlineStr">
        <is>
          <t>Трехмерное моделирование конструкций лесных машин</t>
        </is>
      </c>
      <c r="D42" s="126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75" t="n"/>
      <c r="Y42" s="824" t="n"/>
      <c r="Z42" s="175" t="n"/>
      <c r="AA42" s="1315" t="n">
        <v>2</v>
      </c>
      <c r="AB42" s="175" t="n"/>
      <c r="AC42" s="2564" t="n">
        <v>98</v>
      </c>
      <c r="AD42" s="175" t="n"/>
      <c r="AE42" s="824" t="n">
        <v>42</v>
      </c>
      <c r="AF42" s="126" t="n"/>
      <c r="AG42" s="175" t="n"/>
      <c r="AH42" s="1233">
        <f>AK42+AM42+AO42+AQ42</f>
        <v/>
      </c>
      <c r="AI42" s="126" t="n"/>
      <c r="AJ42" s="128" t="n"/>
      <c r="AK42" s="961" t="n">
        <v>6</v>
      </c>
      <c r="AL42" s="128" t="n"/>
      <c r="AM42" s="961" t="n"/>
      <c r="AN42" s="128" t="n"/>
      <c r="AO42" s="961" t="n">
        <v>4</v>
      </c>
      <c r="AP42" s="128" t="n"/>
      <c r="AQ42" s="961" t="n"/>
      <c r="AR42" s="128" t="n"/>
      <c r="AS42" s="824" t="n"/>
      <c r="AT42" s="175" t="n"/>
      <c r="AU42" s="1233" t="n"/>
      <c r="AV42" s="128" t="n"/>
      <c r="AW42" s="961" t="n"/>
      <c r="AX42" s="128" t="n"/>
      <c r="AY42" s="961" t="n"/>
      <c r="AZ42" s="128" t="n"/>
      <c r="BA42" s="1262">
        <f>AC42</f>
        <v/>
      </c>
      <c r="BB42" s="128" t="n"/>
      <c r="BC42" s="961">
        <f>AH42</f>
        <v/>
      </c>
      <c r="BD42" s="128" t="n"/>
      <c r="BE42" s="961" t="n">
        <v>3</v>
      </c>
      <c r="BF42" s="128" t="n"/>
      <c r="BG42" s="1262" t="n"/>
      <c r="BH42" s="128" t="n"/>
      <c r="BI42" s="961" t="n"/>
      <c r="BJ42" s="128" t="n"/>
      <c r="BK42" s="961" t="n"/>
      <c r="BL42" s="128" t="n"/>
      <c r="BM42" s="824" t="inlineStr">
        <is>
          <t>СК-3</t>
        </is>
      </c>
      <c r="BN42" s="126" t="n"/>
      <c r="BO42" s="126" t="n"/>
      <c r="BP42" s="175" t="n"/>
      <c r="BQ42" s="1" t="n"/>
      <c r="BR42" s="1" t="n"/>
    </row>
    <row r="43">
      <c r="A43" s="2395" t="inlineStr">
        <is>
          <t>2.3</t>
        </is>
      </c>
      <c r="B43" s="128" t="n"/>
      <c r="C43" s="1540" t="inlineStr">
        <is>
          <t>Модуль "Экспериментальные исследования в лесном комплексе"</t>
        </is>
      </c>
      <c r="D43" s="126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75" t="n"/>
      <c r="Y43" s="1312" t="n"/>
      <c r="Z43" s="175" t="n"/>
      <c r="AA43" s="2396" t="n"/>
      <c r="AB43" s="175" t="n"/>
      <c r="AC43" s="2584" t="n">
        <v>216</v>
      </c>
      <c r="AD43" s="175" t="n"/>
      <c r="AE43" s="1312">
        <f>AE44+AE45</f>
        <v/>
      </c>
      <c r="AF43" s="126" t="n"/>
      <c r="AG43" s="175" t="n"/>
      <c r="AH43" s="1249">
        <f>AH44+AH45</f>
        <v/>
      </c>
      <c r="AI43" s="126" t="n"/>
      <c r="AJ43" s="128" t="n"/>
      <c r="AK43" s="984">
        <f>AK44+AK45</f>
        <v/>
      </c>
      <c r="AL43" s="128" t="n"/>
      <c r="AM43" s="984">
        <f>AM44+AM45</f>
        <v/>
      </c>
      <c r="AN43" s="128" t="n"/>
      <c r="AO43" s="984" t="n"/>
      <c r="AP43" s="128" t="n"/>
      <c r="AQ43" s="984" t="n"/>
      <c r="AR43" s="128" t="n"/>
      <c r="AS43" s="2065" t="n"/>
      <c r="AT43" s="128" t="n"/>
      <c r="AU43" s="1249">
        <f>AU44+AU45</f>
        <v/>
      </c>
      <c r="AV43" s="128" t="n"/>
      <c r="AW43" s="984">
        <f>AW44+AW45</f>
        <v/>
      </c>
      <c r="AX43" s="128" t="n"/>
      <c r="AY43" s="984">
        <f>AY44+AY45</f>
        <v/>
      </c>
      <c r="AZ43" s="128" t="n"/>
      <c r="BA43" s="1248">
        <f>BA44+BA45</f>
        <v/>
      </c>
      <c r="BB43" s="128" t="n"/>
      <c r="BC43" s="984">
        <f>BC44+BC45</f>
        <v/>
      </c>
      <c r="BD43" s="128" t="n"/>
      <c r="BE43" s="984">
        <f>BE44+BE45</f>
        <v/>
      </c>
      <c r="BF43" s="128" t="n"/>
      <c r="BG43" s="1249" t="n"/>
      <c r="BH43" s="128" t="n"/>
      <c r="BI43" s="984" t="n"/>
      <c r="BJ43" s="128" t="n"/>
      <c r="BK43" s="984" t="n"/>
      <c r="BL43" s="128" t="n"/>
      <c r="BM43" s="824" t="inlineStr">
        <is>
          <t>СК-4</t>
        </is>
      </c>
      <c r="BN43" s="126" t="n"/>
      <c r="BO43" s="126" t="n"/>
      <c r="BP43" s="175" t="n"/>
      <c r="BQ43" s="1" t="n"/>
      <c r="BR43" s="1" t="n"/>
    </row>
    <row r="44">
      <c r="A44" s="2388" t="inlineStr">
        <is>
          <t>2.3.1</t>
        </is>
      </c>
      <c r="B44" s="128" t="n"/>
      <c r="C44" s="1608" t="inlineStr">
        <is>
          <t>Промышленные испытания и доводка лесных машин</t>
        </is>
      </c>
      <c r="D44" s="126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75" t="n"/>
      <c r="Y44" s="824" t="n"/>
      <c r="Z44" s="175" t="n"/>
      <c r="AA44" s="1315" t="n">
        <v>1</v>
      </c>
      <c r="AB44" s="175" t="n"/>
      <c r="AC44" s="2564" t="n">
        <v>108</v>
      </c>
      <c r="AD44" s="175" t="n"/>
      <c r="AE44" s="824" t="n">
        <v>44</v>
      </c>
      <c r="AF44" s="126" t="n"/>
      <c r="AG44" s="175" t="n"/>
      <c r="AH44" s="1233">
        <f>AK44+AM44+AO44+AQ44</f>
        <v/>
      </c>
      <c r="AI44" s="126" t="n"/>
      <c r="AJ44" s="128" t="n"/>
      <c r="AK44" s="961" t="n">
        <v>6</v>
      </c>
      <c r="AL44" s="128" t="n"/>
      <c r="AM44" s="961" t="n">
        <v>6</v>
      </c>
      <c r="AN44" s="128" t="n"/>
      <c r="AO44" s="961" t="n"/>
      <c r="AP44" s="128" t="n"/>
      <c r="AQ44" s="961" t="n"/>
      <c r="AR44" s="128" t="n"/>
      <c r="AS44" s="824" t="n"/>
      <c r="AT44" s="175" t="n"/>
      <c r="AU44" s="1262">
        <f>AC44</f>
        <v/>
      </c>
      <c r="AV44" s="128" t="n"/>
      <c r="AW44" s="961">
        <f>AH44</f>
        <v/>
      </c>
      <c r="AX44" s="128" t="n"/>
      <c r="AY44" s="961" t="n">
        <v>3</v>
      </c>
      <c r="AZ44" s="128" t="n"/>
      <c r="BA44" s="1262" t="n"/>
      <c r="BB44" s="128" t="n"/>
      <c r="BC44" s="961" t="n"/>
      <c r="BD44" s="128" t="n"/>
      <c r="BE44" s="961" t="n"/>
      <c r="BF44" s="128" t="n"/>
      <c r="BG44" s="1233" t="n"/>
      <c r="BH44" s="128" t="n"/>
      <c r="BI44" s="961" t="n"/>
      <c r="BJ44" s="128" t="n"/>
      <c r="BK44" s="961" t="n"/>
      <c r="BL44" s="128" t="n"/>
      <c r="BM44" s="1385" t="n"/>
      <c r="BN44" s="126" t="n"/>
      <c r="BO44" s="126" t="n"/>
      <c r="BP44" s="175" t="n"/>
      <c r="BQ44" s="1" t="n"/>
      <c r="BR44" s="1" t="n"/>
    </row>
    <row r="45">
      <c r="A45" s="2388" t="inlineStr">
        <is>
          <t>2.3.2</t>
        </is>
      </c>
      <c r="B45" s="128" t="n"/>
      <c r="C45" s="1608" t="inlineStr">
        <is>
          <t>Экспериментальные исследования технологических процессов лесопромышленных производств</t>
        </is>
      </c>
      <c r="D45" s="126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75" t="n"/>
      <c r="Y45" s="824" t="n">
        <v>2</v>
      </c>
      <c r="Z45" s="175" t="n"/>
      <c r="AA45" s="1315" t="n"/>
      <c r="AB45" s="175" t="n"/>
      <c r="AC45" s="2564" t="n">
        <v>108</v>
      </c>
      <c r="AD45" s="175" t="n"/>
      <c r="AE45" s="824" t="n">
        <v>44</v>
      </c>
      <c r="AF45" s="126" t="n"/>
      <c r="AG45" s="175" t="n"/>
      <c r="AH45" s="1233">
        <f>AK45+AM45+AO45+AQ45</f>
        <v/>
      </c>
      <c r="AI45" s="126" t="n"/>
      <c r="AJ45" s="128" t="n"/>
      <c r="AK45" s="961" t="n">
        <v>6</v>
      </c>
      <c r="AL45" s="128" t="n"/>
      <c r="AM45" s="961" t="n">
        <v>6</v>
      </c>
      <c r="AN45" s="128" t="n"/>
      <c r="AO45" s="961" t="n"/>
      <c r="AP45" s="128" t="n"/>
      <c r="AQ45" s="961" t="n"/>
      <c r="AR45" s="128" t="n"/>
      <c r="AS45" s="824" t="n"/>
      <c r="AT45" s="175" t="n"/>
      <c r="AU45" s="1262" t="n"/>
      <c r="AV45" s="128" t="n"/>
      <c r="AW45" s="961" t="n"/>
      <c r="AX45" s="128" t="n"/>
      <c r="AY45" s="961" t="n"/>
      <c r="AZ45" s="128" t="n"/>
      <c r="BA45" s="1262">
        <f>AC45</f>
        <v/>
      </c>
      <c r="BB45" s="128" t="n"/>
      <c r="BC45" s="961">
        <f>AH45</f>
        <v/>
      </c>
      <c r="BD45" s="128" t="n"/>
      <c r="BE45" s="961" t="n">
        <v>3</v>
      </c>
      <c r="BF45" s="128" t="n"/>
      <c r="BG45" s="1233" t="n"/>
      <c r="BH45" s="128" t="n"/>
      <c r="BI45" s="961" t="n"/>
      <c r="BJ45" s="128" t="n"/>
      <c r="BK45" s="961" t="n"/>
      <c r="BL45" s="128" t="n"/>
      <c r="BM45" s="1385" t="n"/>
      <c r="BN45" s="126" t="n"/>
      <c r="BO45" s="126" t="n"/>
      <c r="BP45" s="175" t="n"/>
      <c r="BQ45" s="1" t="n"/>
      <c r="BR45" s="1" t="n"/>
    </row>
    <row r="46">
      <c r="A46" s="2395" t="inlineStr">
        <is>
          <t>2.4</t>
        </is>
      </c>
      <c r="B46" s="128" t="n"/>
      <c r="C46" s="1540" t="inlineStr">
        <is>
          <t>Модуль дисциплин по выбору "Управление лесопромышленным производством"</t>
        </is>
      </c>
      <c r="D46" s="126" t="n"/>
      <c r="E46" s="126" t="n"/>
      <c r="F46" s="126" t="n"/>
      <c r="G46" s="126" t="n"/>
      <c r="H46" s="126" t="n"/>
      <c r="I46" s="126" t="n"/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75" t="n"/>
      <c r="Y46" s="1312" t="n"/>
      <c r="Z46" s="175" t="n"/>
      <c r="AA46" s="2396" t="n"/>
      <c r="AB46" s="175" t="n"/>
      <c r="AC46" s="2584">
        <f>AC47+AC48+AC49</f>
        <v/>
      </c>
      <c r="AD46" s="175" t="n"/>
      <c r="AE46" s="1312">
        <f>AE47+AE48+AE49</f>
        <v/>
      </c>
      <c r="AF46" s="126" t="n"/>
      <c r="AG46" s="175" t="n"/>
      <c r="AH46" s="1249">
        <f>AH47+AH48+AH49</f>
        <v/>
      </c>
      <c r="AI46" s="126" t="n"/>
      <c r="AJ46" s="128" t="n"/>
      <c r="AK46" s="984">
        <f>AK47+AK48+AK49</f>
        <v/>
      </c>
      <c r="AL46" s="128" t="n"/>
      <c r="AM46" s="984">
        <f>AM47+AM48+AM49</f>
        <v/>
      </c>
      <c r="AN46" s="128" t="n"/>
      <c r="AO46" s="984">
        <f>AO47+AO48+AO49</f>
        <v/>
      </c>
      <c r="AP46" s="128" t="n"/>
      <c r="AQ46" s="984" t="n"/>
      <c r="AR46" s="128" t="n"/>
      <c r="AS46" s="2065" t="n"/>
      <c r="AT46" s="128" t="n"/>
      <c r="AU46" s="1249" t="n"/>
      <c r="AV46" s="128" t="n"/>
      <c r="AW46" s="984" t="n"/>
      <c r="AX46" s="128" t="n"/>
      <c r="AY46" s="984" t="n"/>
      <c r="AZ46" s="128" t="n"/>
      <c r="BA46" s="1249" t="n"/>
      <c r="BB46" s="128" t="n"/>
      <c r="BC46" s="984" t="n"/>
      <c r="BD46" s="128" t="n"/>
      <c r="BE46" s="984" t="n"/>
      <c r="BF46" s="128" t="n"/>
      <c r="BG46" s="1249">
        <f>BG47+BG48+BG49</f>
        <v/>
      </c>
      <c r="BH46" s="128" t="n"/>
      <c r="BI46" s="984">
        <f>BI47+BI48+BI49</f>
        <v/>
      </c>
      <c r="BJ46" s="128" t="n"/>
      <c r="BK46" s="984">
        <f>BK47+BK48+BK49</f>
        <v/>
      </c>
      <c r="BL46" s="128" t="n"/>
      <c r="BM46" s="1385" t="n"/>
      <c r="BN46" s="126" t="n"/>
      <c r="BO46" s="126" t="n"/>
      <c r="BP46" s="175" t="n"/>
      <c r="BQ46" s="1" t="n"/>
      <c r="BR46" s="1" t="n"/>
    </row>
    <row r="47">
      <c r="A47" s="2388" t="inlineStr">
        <is>
          <t>2.4.1</t>
        </is>
      </c>
      <c r="B47" s="128" t="n"/>
      <c r="C47" s="1608" t="inlineStr">
        <is>
          <t>Информационные системы и технологии в управлении лесопромышленным производством / Автоматизированные системы лесных машин</t>
        </is>
      </c>
      <c r="D47" s="126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/>
      <c r="W47" s="126" t="n"/>
      <c r="X47" s="175" t="n"/>
      <c r="Y47" s="824" t="n"/>
      <c r="Z47" s="175" t="n"/>
      <c r="AA47" s="1315" t="n">
        <v>3</v>
      </c>
      <c r="AB47" s="175" t="n"/>
      <c r="AC47" s="2564" t="n">
        <v>94</v>
      </c>
      <c r="AD47" s="175" t="n"/>
      <c r="AE47" s="824" t="n">
        <v>42</v>
      </c>
      <c r="AF47" s="126" t="n"/>
      <c r="AG47" s="175" t="n"/>
      <c r="AH47" s="1233">
        <f>AK47+AM47+AO47+AQ47</f>
        <v/>
      </c>
      <c r="AI47" s="126" t="n"/>
      <c r="AJ47" s="128" t="n"/>
      <c r="AK47" s="961" t="n">
        <v>6</v>
      </c>
      <c r="AL47" s="128" t="n"/>
      <c r="AM47" s="961" t="n"/>
      <c r="AN47" s="128" t="n"/>
      <c r="AO47" s="961" t="n">
        <v>4</v>
      </c>
      <c r="AP47" s="128" t="n"/>
      <c r="AQ47" s="1626" t="n"/>
      <c r="AR47" s="126" t="n"/>
      <c r="AS47" s="824" t="n"/>
      <c r="AT47" s="175" t="n"/>
      <c r="AU47" s="1233" t="n"/>
      <c r="AV47" s="128" t="n"/>
      <c r="AW47" s="961" t="n"/>
      <c r="AX47" s="128" t="n"/>
      <c r="AY47" s="1261" t="n"/>
      <c r="AZ47" s="175" t="n"/>
      <c r="BA47" s="1233" t="n"/>
      <c r="BB47" s="128" t="n"/>
      <c r="BC47" s="961" t="n"/>
      <c r="BD47" s="128" t="n"/>
      <c r="BE47" s="1261" t="n"/>
      <c r="BF47" s="175" t="n"/>
      <c r="BG47" s="1262">
        <f>AC47</f>
        <v/>
      </c>
      <c r="BH47" s="128" t="n"/>
      <c r="BI47" s="961">
        <f>AH47</f>
        <v/>
      </c>
      <c r="BJ47" s="128" t="n"/>
      <c r="BK47" s="1626" t="n">
        <v>3</v>
      </c>
      <c r="BL47" s="126" t="n"/>
      <c r="BM47" s="965" t="inlineStr">
        <is>
          <t>СК-5/СК-7</t>
        </is>
      </c>
      <c r="BN47" s="126" t="n"/>
      <c r="BO47" s="126" t="n"/>
      <c r="BP47" s="175" t="n"/>
      <c r="BQ47" s="1" t="n"/>
      <c r="BR47" s="1" t="n"/>
    </row>
    <row r="48">
      <c r="A48" s="2388" t="inlineStr">
        <is>
          <t>2.4.2</t>
        </is>
      </c>
      <c r="B48" s="128" t="n"/>
      <c r="C48" s="1608" t="inlineStr">
        <is>
          <t>Нормативное обеспечение и сертификация лесопромышленных производств / Инфраструктура электронной торговли древесиной</t>
        </is>
      </c>
      <c r="D48" s="126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75" t="n"/>
      <c r="Y48" s="824" t="n">
        <v>3</v>
      </c>
      <c r="Z48" s="175" t="n"/>
      <c r="AA48" s="1315" t="n"/>
      <c r="AB48" s="175" t="n"/>
      <c r="AC48" s="2564" t="n">
        <v>98</v>
      </c>
      <c r="AD48" s="175" t="n"/>
      <c r="AE48" s="824" t="n">
        <v>44</v>
      </c>
      <c r="AF48" s="126" t="n"/>
      <c r="AG48" s="175" t="n"/>
      <c r="AH48" s="1233">
        <f>AK48+AM48+AO48+AQ48</f>
        <v/>
      </c>
      <c r="AI48" s="126" t="n"/>
      <c r="AJ48" s="128" t="n"/>
      <c r="AK48" s="961" t="n">
        <v>6</v>
      </c>
      <c r="AL48" s="128" t="n"/>
      <c r="AM48" s="961" t="n"/>
      <c r="AN48" s="128" t="n"/>
      <c r="AO48" s="961" t="n">
        <v>6</v>
      </c>
      <c r="AP48" s="128" t="n"/>
      <c r="AQ48" s="961" t="n"/>
      <c r="AR48" s="128" t="n"/>
      <c r="AS48" s="824" t="n"/>
      <c r="AT48" s="175" t="n"/>
      <c r="AU48" s="1233" t="n"/>
      <c r="AV48" s="128" t="n"/>
      <c r="AW48" s="961" t="n"/>
      <c r="AX48" s="128" t="n"/>
      <c r="AY48" s="961" t="n"/>
      <c r="AZ48" s="128" t="n"/>
      <c r="BA48" s="1262" t="n"/>
      <c r="BB48" s="128" t="n"/>
      <c r="BC48" s="961" t="n"/>
      <c r="BD48" s="128" t="n"/>
      <c r="BE48" s="961" t="n"/>
      <c r="BF48" s="128" t="n"/>
      <c r="BG48" s="1262">
        <f>AC48</f>
        <v/>
      </c>
      <c r="BH48" s="128" t="n"/>
      <c r="BI48" s="961">
        <f>AH48</f>
        <v/>
      </c>
      <c r="BJ48" s="128" t="n"/>
      <c r="BK48" s="961" t="n">
        <v>3</v>
      </c>
      <c r="BL48" s="128" t="n"/>
      <c r="BM48" s="4916" t="inlineStr">
        <is>
          <t>СК-6/СК-8</t>
        </is>
      </c>
      <c r="BN48" s="126" t="n"/>
      <c r="BO48" s="126" t="n"/>
      <c r="BP48" s="175" t="n"/>
      <c r="BQ48" s="1" t="n"/>
      <c r="BR48" s="1" t="n"/>
    </row>
    <row r="49">
      <c r="A49" s="2388" t="inlineStr">
        <is>
          <t>2.4.3</t>
        </is>
      </c>
      <c r="B49" s="128" t="n"/>
      <c r="C49" s="1299" t="inlineStr">
        <is>
          <t>Управление транспортно-технологическими потоками лесопромышленныхпроизводств / Управление качеством технологических процессов лесопромышленного производства</t>
        </is>
      </c>
      <c r="D49" s="126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75" t="n"/>
      <c r="Y49" s="824" t="n">
        <v>3</v>
      </c>
      <c r="Z49" s="175" t="n"/>
      <c r="AA49" s="2396" t="n"/>
      <c r="AB49" s="175" t="n"/>
      <c r="AC49" s="2564" t="n">
        <v>98</v>
      </c>
      <c r="AD49" s="175" t="n"/>
      <c r="AE49" s="824" t="n">
        <v>44</v>
      </c>
      <c r="AF49" s="126" t="n"/>
      <c r="AG49" s="175" t="n"/>
      <c r="AH49" s="1233">
        <f>AK49+AM49+AO49+AQ49</f>
        <v/>
      </c>
      <c r="AI49" s="126" t="n"/>
      <c r="AJ49" s="128" t="n"/>
      <c r="AK49" s="961" t="n">
        <v>6</v>
      </c>
      <c r="AL49" s="128" t="n"/>
      <c r="AM49" s="961" t="n">
        <v>6</v>
      </c>
      <c r="AN49" s="128" t="n"/>
      <c r="AO49" s="984" t="n"/>
      <c r="AP49" s="128" t="n"/>
      <c r="AQ49" s="984" t="n"/>
      <c r="AR49" s="128" t="n"/>
      <c r="AS49" s="1312" t="n"/>
      <c r="AT49" s="175" t="n"/>
      <c r="AU49" s="1249" t="n"/>
      <c r="AV49" s="128" t="n"/>
      <c r="AW49" s="961" t="n"/>
      <c r="AX49" s="128" t="n"/>
      <c r="AY49" s="961" t="n"/>
      <c r="AZ49" s="128" t="n"/>
      <c r="BA49" s="1233" t="n"/>
      <c r="BB49" s="128" t="n"/>
      <c r="BC49" s="961" t="n"/>
      <c r="BD49" s="128" t="n"/>
      <c r="BE49" s="961" t="n"/>
      <c r="BF49" s="128" t="n"/>
      <c r="BG49" s="1262">
        <f>AC49</f>
        <v/>
      </c>
      <c r="BH49" s="128" t="n"/>
      <c r="BI49" s="961">
        <f>AH49</f>
        <v/>
      </c>
      <c r="BJ49" s="128" t="n"/>
      <c r="BK49" s="961" t="n">
        <v>3</v>
      </c>
      <c r="BL49" s="128" t="n"/>
      <c r="BM49" s="4916" t="inlineStr">
        <is>
          <t>СК-5/СК-9</t>
        </is>
      </c>
      <c r="BN49" s="126" t="n"/>
      <c r="BO49" s="126" t="n"/>
      <c r="BP49" s="175" t="n"/>
      <c r="BQ49" s="1" t="n"/>
      <c r="BR49" s="1" t="n"/>
    </row>
    <row r="50">
      <c r="A50" s="2395" t="inlineStr">
        <is>
          <t>2.5</t>
        </is>
      </c>
      <c r="B50" s="128" t="n"/>
      <c r="C50" s="2082" t="inlineStr">
        <is>
          <t>Дополнительные виды обучения</t>
        </is>
      </c>
      <c r="D50" s="126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/>
      <c r="V50" s="126" t="n"/>
      <c r="W50" s="126" t="n"/>
      <c r="X50" s="175" t="n"/>
      <c r="Y50" s="824" t="n"/>
      <c r="Z50" s="175" t="n"/>
      <c r="AA50" s="1315" t="n"/>
      <c r="AB50" s="175" t="n"/>
      <c r="AC50" s="853" t="inlineStr">
        <is>
          <t>/</t>
        </is>
      </c>
      <c r="AD50" s="1491" t="n">
        <v>338</v>
      </c>
      <c r="AE50" s="853" t="inlineStr">
        <is>
          <t>/</t>
        </is>
      </c>
      <c r="AF50" s="1311" t="n">
        <v>218</v>
      </c>
      <c r="AG50" s="175" t="n"/>
      <c r="AH50" s="848" t="inlineStr">
        <is>
          <t>/</t>
        </is>
      </c>
      <c r="AI50" s="854">
        <f>AI51+AI52+AI53</f>
        <v/>
      </c>
      <c r="AJ50" s="128" t="n"/>
      <c r="AK50" s="862" t="inlineStr">
        <is>
          <t>/</t>
        </is>
      </c>
      <c r="AL50" s="854">
        <f>AL51+AL52+AL53</f>
        <v/>
      </c>
      <c r="AM50" s="862" t="inlineStr">
        <is>
          <t>/</t>
        </is>
      </c>
      <c r="AN50" s="854">
        <f>AN51+AN52+AN53</f>
        <v/>
      </c>
      <c r="AO50" s="862" t="inlineStr">
        <is>
          <t>/</t>
        </is>
      </c>
      <c r="AP50" s="854">
        <f>AP51+AP52+AP53</f>
        <v/>
      </c>
      <c r="AQ50" s="862" t="inlineStr">
        <is>
          <t>/</t>
        </is>
      </c>
      <c r="AR50" s="848" t="n">
        <v>10</v>
      </c>
      <c r="AS50" s="2416" t="n"/>
      <c r="AT50" s="2417" t="n"/>
      <c r="AU50" s="848" t="inlineStr">
        <is>
          <t>/</t>
        </is>
      </c>
      <c r="AV50" s="1310">
        <f>AV51+AV52</f>
        <v/>
      </c>
      <c r="AW50" s="850" t="inlineStr">
        <is>
          <t>/</t>
        </is>
      </c>
      <c r="AX50" s="849">
        <f>AX51+AX52</f>
        <v/>
      </c>
      <c r="AY50" s="850" t="n"/>
      <c r="AZ50" s="2417" t="n"/>
      <c r="BA50" s="848" t="inlineStr">
        <is>
          <t>/</t>
        </is>
      </c>
      <c r="BB50" s="1310">
        <f>BB51+BB52</f>
        <v/>
      </c>
      <c r="BC50" s="850" t="inlineStr">
        <is>
          <t>/</t>
        </is>
      </c>
      <c r="BD50" s="854">
        <f>BD51+BD52</f>
        <v/>
      </c>
      <c r="BE50" s="850" t="inlineStr">
        <is>
          <t>/</t>
        </is>
      </c>
      <c r="BF50" s="1311" t="n">
        <v>7</v>
      </c>
      <c r="BG50" s="861" t="inlineStr">
        <is>
          <t>/</t>
        </is>
      </c>
      <c r="BH50" s="1310" t="n">
        <v>72</v>
      </c>
      <c r="BI50" s="850" t="inlineStr">
        <is>
          <t>/</t>
        </is>
      </c>
      <c r="BJ50" s="854" t="n">
        <v>14</v>
      </c>
      <c r="BK50" s="850" t="inlineStr">
        <is>
          <t>/</t>
        </is>
      </c>
      <c r="BL50" s="861" t="n">
        <v>2</v>
      </c>
      <c r="BM50" s="4632" t="n"/>
      <c r="BN50" s="126" t="n"/>
      <c r="BO50" s="126" t="n"/>
      <c r="BP50" s="175" t="n"/>
      <c r="BQ50" s="1" t="n"/>
      <c r="BR50" s="1" t="n"/>
    </row>
    <row r="51">
      <c r="A51" s="2388" t="inlineStr">
        <is>
          <t>2.5.1</t>
        </is>
      </c>
      <c r="B51" s="128" t="n"/>
      <c r="C51" s="1255" t="inlineStr">
        <is>
          <t>Философия и методология науки *</t>
        </is>
      </c>
      <c r="D51" s="126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75" t="n"/>
      <c r="Y51" s="1313" t="inlineStr">
        <is>
          <t>/</t>
        </is>
      </c>
      <c r="Z51" s="1315" t="n">
        <v>2</v>
      </c>
      <c r="AA51" s="1314" t="n"/>
      <c r="AB51" s="1315" t="n"/>
      <c r="AC51" s="867" t="inlineStr">
        <is>
          <t>/</t>
        </is>
      </c>
      <c r="AD51" s="1316" t="n">
        <v>124</v>
      </c>
      <c r="AE51" s="867" t="inlineStr">
        <is>
          <t>/</t>
        </is>
      </c>
      <c r="AF51" s="1316" t="n">
        <v>72</v>
      </c>
      <c r="AG51" s="175" t="n"/>
      <c r="AH51" s="861" t="inlineStr">
        <is>
          <t>/</t>
        </is>
      </c>
      <c r="AI51" s="1308" t="n">
        <v>20</v>
      </c>
      <c r="AJ51" s="128" t="n"/>
      <c r="AK51" s="862" t="inlineStr">
        <is>
          <t>/</t>
        </is>
      </c>
      <c r="AL51" s="1308" t="n">
        <v>10</v>
      </c>
      <c r="AM51" s="862" t="n"/>
      <c r="AN51" s="1308" t="n"/>
      <c r="AO51" s="862" t="n"/>
      <c r="AP51" s="1308" t="n"/>
      <c r="AQ51" s="862" t="inlineStr">
        <is>
          <t>/</t>
        </is>
      </c>
      <c r="AR51" s="861" t="n">
        <v>10</v>
      </c>
      <c r="AS51" s="2421" t="n"/>
      <c r="AT51" s="2085" t="n"/>
      <c r="AU51" s="848" t="inlineStr">
        <is>
          <t>/</t>
        </is>
      </c>
      <c r="AV51" s="1308" t="n">
        <v>62</v>
      </c>
      <c r="AW51" s="862" t="inlineStr">
        <is>
          <t>/</t>
        </is>
      </c>
      <c r="AX51" s="864" t="n">
        <v>10</v>
      </c>
      <c r="AY51" s="862" t="n"/>
      <c r="AZ51" s="2085" t="n"/>
      <c r="BA51" s="861" t="inlineStr">
        <is>
          <t>/</t>
        </is>
      </c>
      <c r="BB51" s="1308" t="n">
        <v>62</v>
      </c>
      <c r="BC51" s="862" t="inlineStr">
        <is>
          <t>/</t>
        </is>
      </c>
      <c r="BD51" s="1308" t="n">
        <v>10</v>
      </c>
      <c r="BE51" s="862" t="inlineStr">
        <is>
          <t>/</t>
        </is>
      </c>
      <c r="BF51" s="1316" t="n">
        <v>3</v>
      </c>
      <c r="BG51" s="861" t="n"/>
      <c r="BH51" s="1308" t="n"/>
      <c r="BI51" s="862" t="n"/>
      <c r="BJ51" s="1308" t="n"/>
      <c r="BK51" s="862" t="n"/>
      <c r="BL51" s="861" t="n"/>
      <c r="BM51" s="1258" t="inlineStr">
        <is>
          <t>УК-1</t>
        </is>
      </c>
      <c r="BN51" s="126" t="n"/>
      <c r="BO51" s="126" t="n"/>
      <c r="BP51" s="175" t="n"/>
      <c r="BQ51" s="1" t="n"/>
      <c r="BR51" s="1" t="n"/>
    </row>
    <row r="52">
      <c r="A52" s="2388" t="inlineStr">
        <is>
          <t>2.5.2</t>
        </is>
      </c>
      <c r="B52" s="128" t="n"/>
      <c r="C52" s="1255" t="inlineStr">
        <is>
          <t>Иностранный язык *</t>
        </is>
      </c>
      <c r="D52" s="126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75" t="n"/>
      <c r="Y52" s="1313" t="inlineStr">
        <is>
          <t>/</t>
        </is>
      </c>
      <c r="Z52" s="1315" t="n">
        <v>2</v>
      </c>
      <c r="AA52" s="1314" t="n"/>
      <c r="AB52" s="1315" t="n"/>
      <c r="AC52" s="867" t="inlineStr">
        <is>
          <t>/</t>
        </is>
      </c>
      <c r="AD52" s="1316" t="n">
        <v>142</v>
      </c>
      <c r="AE52" s="867" t="inlineStr">
        <is>
          <t>/</t>
        </is>
      </c>
      <c r="AF52" s="1316" t="n">
        <v>96</v>
      </c>
      <c r="AG52" s="175" t="n"/>
      <c r="AH52" s="861" t="inlineStr">
        <is>
          <t>/</t>
        </is>
      </c>
      <c r="AI52" s="1308" t="n">
        <v>26</v>
      </c>
      <c r="AJ52" s="128" t="n"/>
      <c r="AK52" s="862" t="n"/>
      <c r="AL52" s="1308" t="n"/>
      <c r="AM52" s="862" t="n"/>
      <c r="AN52" s="1308" t="n"/>
      <c r="AO52" s="862" t="inlineStr">
        <is>
          <t>/</t>
        </is>
      </c>
      <c r="AP52" s="1308" t="n">
        <v>26</v>
      </c>
      <c r="AQ52" s="862" t="n"/>
      <c r="AR52" s="861" t="n"/>
      <c r="AS52" s="2421" t="n"/>
      <c r="AT52" s="2085" t="n"/>
      <c r="AU52" s="848" t="inlineStr">
        <is>
          <t>/</t>
        </is>
      </c>
      <c r="AV52" s="1308" t="n">
        <v>70</v>
      </c>
      <c r="AW52" s="862" t="inlineStr">
        <is>
          <t>/</t>
        </is>
      </c>
      <c r="AX52" s="864" t="n">
        <v>10</v>
      </c>
      <c r="AY52" s="862" t="n"/>
      <c r="AZ52" s="2085" t="n"/>
      <c r="BA52" s="861" t="inlineStr">
        <is>
          <t>/</t>
        </is>
      </c>
      <c r="BB52" s="1308" t="n">
        <v>72</v>
      </c>
      <c r="BC52" s="862" t="inlineStr">
        <is>
          <t>/</t>
        </is>
      </c>
      <c r="BD52" s="1308" t="n">
        <v>16</v>
      </c>
      <c r="BE52" s="862" t="inlineStr">
        <is>
          <t>/</t>
        </is>
      </c>
      <c r="BF52" s="1316" t="n">
        <v>4</v>
      </c>
      <c r="BG52" s="861" t="n"/>
      <c r="BH52" s="1308" t="n"/>
      <c r="BI52" s="862" t="n"/>
      <c r="BJ52" s="1308" t="n"/>
      <c r="BK52" s="862" t="n"/>
      <c r="BL52" s="861" t="n"/>
      <c r="BM52" s="1258" t="inlineStr">
        <is>
          <t>УК-3</t>
        </is>
      </c>
      <c r="BN52" s="126" t="n"/>
      <c r="BO52" s="126" t="n"/>
      <c r="BP52" s="175" t="n"/>
      <c r="BQ52" s="1" t="n"/>
      <c r="BR52" s="1" t="n"/>
    </row>
    <row r="53">
      <c r="A53" s="4917" t="inlineStr">
        <is>
          <t>2.5.3</t>
        </is>
      </c>
      <c r="B53" s="144" t="n"/>
      <c r="C53" s="4918" t="inlineStr">
        <is>
          <t>Основы информационных технологий  *</t>
        </is>
      </c>
      <c r="D53" s="202" t="n"/>
      <c r="E53" s="202" t="n"/>
      <c r="F53" s="202" t="n"/>
      <c r="G53" s="202" t="n"/>
      <c r="H53" s="202" t="n"/>
      <c r="I53" s="202" t="n"/>
      <c r="J53" s="202" t="n"/>
      <c r="K53" s="202" t="n"/>
      <c r="L53" s="202" t="n"/>
      <c r="M53" s="202" t="n"/>
      <c r="N53" s="202" t="n"/>
      <c r="O53" s="202" t="n"/>
      <c r="P53" s="202" t="n"/>
      <c r="Q53" s="202" t="n"/>
      <c r="R53" s="202" t="n"/>
      <c r="S53" s="202" t="n"/>
      <c r="T53" s="202" t="n"/>
      <c r="U53" s="202" t="n"/>
      <c r="V53" s="202" t="n"/>
      <c r="W53" s="202" t="n"/>
      <c r="X53" s="203" t="n"/>
      <c r="Y53" s="1319" t="n"/>
      <c r="Z53" s="1322" t="n"/>
      <c r="AA53" s="1321" t="inlineStr">
        <is>
          <t>/</t>
        </is>
      </c>
      <c r="AB53" s="1322" t="inlineStr">
        <is>
          <t>3 д</t>
        </is>
      </c>
      <c r="AC53" s="879" t="inlineStr">
        <is>
          <t>/</t>
        </is>
      </c>
      <c r="AD53" s="1323" t="n">
        <v>72</v>
      </c>
      <c r="AE53" s="879" t="inlineStr">
        <is>
          <t>/</t>
        </is>
      </c>
      <c r="AF53" s="1323" t="n">
        <v>50</v>
      </c>
      <c r="AG53" s="203" t="n"/>
      <c r="AH53" s="873" t="inlineStr">
        <is>
          <t>/</t>
        </is>
      </c>
      <c r="AI53" s="875" t="n">
        <v>14</v>
      </c>
      <c r="AJ53" s="144" t="n"/>
      <c r="AK53" s="874" t="inlineStr">
        <is>
          <t>/</t>
        </is>
      </c>
      <c r="AL53" s="875" t="n">
        <v>8</v>
      </c>
      <c r="AM53" s="874" t="inlineStr">
        <is>
          <t>/</t>
        </is>
      </c>
      <c r="AN53" s="875" t="n">
        <v>6</v>
      </c>
      <c r="AO53" s="874" t="n"/>
      <c r="AP53" s="875" t="n"/>
      <c r="AQ53" s="874" t="n"/>
      <c r="AR53" s="873" t="n"/>
      <c r="AS53" s="3129" t="n"/>
      <c r="AT53" s="881" t="n"/>
      <c r="AU53" s="873" t="n"/>
      <c r="AV53" s="877" t="n"/>
      <c r="AW53" s="874" t="n"/>
      <c r="AX53" s="877" t="n"/>
      <c r="AY53" s="874" t="n"/>
      <c r="AZ53" s="881" t="n"/>
      <c r="BA53" s="878" t="n"/>
      <c r="BB53" s="877" t="n"/>
      <c r="BC53" s="876" t="n"/>
      <c r="BD53" s="877" t="n"/>
      <c r="BE53" s="876" t="n"/>
      <c r="BF53" s="881" t="n"/>
      <c r="BG53" s="873" t="inlineStr">
        <is>
          <t>/</t>
        </is>
      </c>
      <c r="BH53" s="875" t="n">
        <v>72</v>
      </c>
      <c r="BI53" s="874" t="inlineStr">
        <is>
          <t>/</t>
        </is>
      </c>
      <c r="BJ53" s="875" t="n">
        <v>14</v>
      </c>
      <c r="BK53" s="874" t="inlineStr">
        <is>
          <t>/</t>
        </is>
      </c>
      <c r="BL53" s="873" t="n">
        <v>2</v>
      </c>
      <c r="BM53" s="201" t="inlineStr">
        <is>
          <t>УК-2</t>
        </is>
      </c>
      <c r="BN53" s="202" t="n"/>
      <c r="BO53" s="202" t="n"/>
      <c r="BP53" s="203" t="n"/>
      <c r="BQ53" s="1" t="n"/>
      <c r="BR53" s="1" t="n"/>
    </row>
    <row r="54">
      <c r="A54" s="1986" t="n"/>
      <c r="B54" s="356" t="n"/>
      <c r="C54" s="356" t="n"/>
      <c r="D54" s="356" t="n"/>
      <c r="E54" s="356" t="n"/>
      <c r="F54" s="356" t="n"/>
      <c r="G54" s="356" t="n"/>
      <c r="H54" s="356" t="n"/>
      <c r="I54" s="356" t="n"/>
      <c r="J54" s="356" t="n"/>
      <c r="K54" s="356" t="n"/>
      <c r="L54" s="356" t="n"/>
      <c r="M54" s="356" t="n"/>
      <c r="N54" s="356" t="n"/>
      <c r="O54" s="356" t="n"/>
      <c r="P54" s="356" t="n"/>
      <c r="Q54" s="356" t="n"/>
      <c r="R54" s="356" t="n"/>
      <c r="S54" s="356" t="n"/>
      <c r="T54" s="356" t="n"/>
      <c r="U54" s="356" t="n"/>
      <c r="V54" s="356" t="n"/>
      <c r="W54" s="356" t="n"/>
      <c r="X54" s="356" t="n"/>
      <c r="Y54" s="356" t="n"/>
      <c r="Z54" s="356" t="n"/>
      <c r="AA54" s="356" t="n"/>
      <c r="AB54" s="356" t="n"/>
      <c r="AC54" s="356" t="n"/>
      <c r="AD54" s="356" t="n"/>
      <c r="AE54" s="356" t="n"/>
      <c r="AF54" s="356" t="n"/>
      <c r="AG54" s="356" t="n"/>
      <c r="AH54" s="356" t="n"/>
      <c r="AI54" s="356" t="n"/>
      <c r="AJ54" s="356" t="n"/>
      <c r="AK54" s="356" t="n"/>
      <c r="AL54" s="356" t="n"/>
      <c r="AM54" s="356" t="n"/>
      <c r="AN54" s="356" t="n"/>
      <c r="AO54" s="356" t="n"/>
      <c r="AP54" s="356" t="n"/>
      <c r="AQ54" s="356" t="n"/>
      <c r="AR54" s="356" t="n"/>
      <c r="AS54" s="356" t="n"/>
      <c r="AT54" s="356" t="n"/>
      <c r="AU54" s="356" t="n"/>
      <c r="AV54" s="356" t="n"/>
      <c r="AW54" s="356" t="n"/>
      <c r="AX54" s="356" t="n"/>
      <c r="AY54" s="356" t="n"/>
      <c r="AZ54" s="356" t="n"/>
      <c r="BA54" s="356" t="n"/>
      <c r="BB54" s="356" t="n"/>
      <c r="BC54" s="356" t="n"/>
      <c r="BD54" s="356" t="n"/>
      <c r="BE54" s="356" t="n"/>
      <c r="BF54" s="356" t="n"/>
      <c r="BG54" s="356" t="n"/>
      <c r="BH54" s="356" t="n"/>
      <c r="BI54" s="356" t="n"/>
      <c r="BJ54" s="356" t="n"/>
      <c r="BK54" s="356" t="n"/>
      <c r="BL54" s="356" t="n"/>
      <c r="BM54" s="355" t="n"/>
      <c r="BN54" s="355" t="n"/>
      <c r="BO54" s="355" t="n"/>
      <c r="BP54" s="1" t="n"/>
      <c r="BQ54" s="1" t="n"/>
      <c r="BR54" s="1" t="n"/>
    </row>
    <row r="55">
      <c r="A55" s="1435" t="inlineStr">
        <is>
          <t>Количество часов учебных занятий</t>
        </is>
      </c>
      <c r="B55" s="123" t="n"/>
      <c r="C55" s="123" t="n"/>
      <c r="D55" s="123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/>
      <c r="V55" s="123" t="n"/>
      <c r="W55" s="123" t="n"/>
      <c r="X55" s="123" t="n"/>
      <c r="Y55" s="123" t="n"/>
      <c r="Z55" s="123" t="n"/>
      <c r="AA55" s="123" t="n"/>
      <c r="AB55" s="124" t="n"/>
      <c r="AC55" s="232">
        <f>AC29+AC37</f>
        <v/>
      </c>
      <c r="AD55" s="124" t="n"/>
      <c r="AE55" s="170">
        <f>AE29+AE37</f>
        <v/>
      </c>
      <c r="AF55" s="123" t="n"/>
      <c r="AG55" s="124" t="n"/>
      <c r="AH55" s="170">
        <f>AH29+AH37</f>
        <v/>
      </c>
      <c r="AI55" s="123" t="n"/>
      <c r="AJ55" s="124" t="n"/>
      <c r="AK55" s="170">
        <f>AK29+AK37</f>
        <v/>
      </c>
      <c r="AL55" s="124" t="n"/>
      <c r="AM55" s="170">
        <f>AM29+AM37</f>
        <v/>
      </c>
      <c r="AN55" s="124" t="n"/>
      <c r="AO55" s="170">
        <f>AO29+AO37</f>
        <v/>
      </c>
      <c r="AP55" s="124" t="n"/>
      <c r="AQ55" s="170" t="n"/>
      <c r="AR55" s="124" t="n"/>
      <c r="AS55" s="168" t="n"/>
      <c r="AT55" s="124" t="n"/>
      <c r="AU55" s="170">
        <f>AU29+AU37</f>
        <v/>
      </c>
      <c r="AV55" s="124" t="n"/>
      <c r="AW55" s="170">
        <f>AW29+AW37</f>
        <v/>
      </c>
      <c r="AX55" s="124" t="n"/>
      <c r="AY55" s="170">
        <f>AY29+AY37</f>
        <v/>
      </c>
      <c r="AZ55" s="124" t="n"/>
      <c r="BA55" s="170">
        <f>BA29+BA37</f>
        <v/>
      </c>
      <c r="BB55" s="124" t="n"/>
      <c r="BC55" s="170">
        <f>BC29+BC37</f>
        <v/>
      </c>
      <c r="BD55" s="124" t="n"/>
      <c r="BE55" s="170">
        <f>BE29+BE37</f>
        <v/>
      </c>
      <c r="BF55" s="124" t="n"/>
      <c r="BG55" s="168">
        <f>BG29+BG37</f>
        <v/>
      </c>
      <c r="BH55" s="124" t="n"/>
      <c r="BI55" s="170">
        <f>BI29+BI37</f>
        <v/>
      </c>
      <c r="BJ55" s="124" t="n"/>
      <c r="BK55" s="170">
        <f>BK29+BK37</f>
        <v/>
      </c>
      <c r="BL55" s="124" t="n"/>
      <c r="BM55" s="771" t="n"/>
      <c r="BN55" s="101" t="n"/>
      <c r="BO55" s="101" t="n"/>
      <c r="BP55" s="104" t="n"/>
      <c r="BQ55" s="1" t="n"/>
      <c r="BR55" s="1" t="n"/>
    </row>
    <row r="56">
      <c r="A56" s="1437" t="inlineStr">
        <is>
          <t>Количество часов учебных занятий в неделю</t>
        </is>
      </c>
      <c r="B56" s="126" t="n"/>
      <c r="C56" s="126" t="n"/>
      <c r="D56" s="126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/>
      <c r="W56" s="126" t="n"/>
      <c r="X56" s="126" t="n"/>
      <c r="Y56" s="126" t="n"/>
      <c r="Z56" s="126" t="n"/>
      <c r="AA56" s="126" t="n"/>
      <c r="AB56" s="128" t="n"/>
      <c r="AC56" s="888" t="n"/>
      <c r="AD56" s="128" t="n"/>
      <c r="AE56" s="1048" t="n"/>
      <c r="AF56" s="126" t="n"/>
      <c r="AG56" s="128" t="n"/>
      <c r="AH56" s="1439" t="n"/>
      <c r="AI56" s="126" t="n"/>
      <c r="AJ56" s="128" t="n"/>
      <c r="AK56" s="93" t="n"/>
      <c r="AL56" s="128" t="n"/>
      <c r="AM56" s="93" t="n"/>
      <c r="AN56" s="128" t="n"/>
      <c r="AO56" s="664" t="n">
        <v>0</v>
      </c>
      <c r="AP56" s="128" t="n"/>
      <c r="AQ56" s="95" t="n"/>
      <c r="AR56" s="128" t="n"/>
      <c r="AS56" s="181" t="n"/>
      <c r="AT56" s="128" t="n"/>
      <c r="AU56" s="95">
        <f>AW55/AU27</f>
        <v/>
      </c>
      <c r="AV56" s="126" t="n"/>
      <c r="AW56" s="126" t="n"/>
      <c r="AX56" s="126" t="n"/>
      <c r="AY56" s="126" t="n"/>
      <c r="AZ56" s="128" t="n"/>
      <c r="BA56" s="95">
        <f>BC55/BA27</f>
        <v/>
      </c>
      <c r="BB56" s="126" t="n"/>
      <c r="BC56" s="126" t="n"/>
      <c r="BD56" s="126" t="n"/>
      <c r="BE56" s="126" t="n"/>
      <c r="BF56" s="128" t="n"/>
      <c r="BG56" s="95">
        <f>BI55/BG27</f>
        <v/>
      </c>
      <c r="BH56" s="126" t="n"/>
      <c r="BI56" s="126" t="n"/>
      <c r="BJ56" s="126" t="n"/>
      <c r="BK56" s="126" t="n"/>
      <c r="BL56" s="128" t="n"/>
      <c r="BM56" s="112" t="n"/>
      <c r="BN56" s="1" t="n"/>
      <c r="BO56" s="1" t="n"/>
      <c r="BP56" s="114" t="n"/>
      <c r="BQ56" s="1" t="n"/>
      <c r="BR56" s="1" t="n"/>
    </row>
    <row r="57">
      <c r="A57" s="1437" t="inlineStr">
        <is>
          <t>Количество курсовых проектов</t>
        </is>
      </c>
      <c r="B57" s="126" t="n"/>
      <c r="C57" s="126" t="n"/>
      <c r="D57" s="126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8" t="n"/>
      <c r="AC57" s="888" t="n"/>
      <c r="AD57" s="128" t="n"/>
      <c r="AE57" s="1048" t="n"/>
      <c r="AF57" s="126" t="n"/>
      <c r="AG57" s="128" t="n"/>
      <c r="AH57" s="1439" t="n"/>
      <c r="AI57" s="126" t="n"/>
      <c r="AJ57" s="128" t="n"/>
      <c r="AK57" s="93" t="n"/>
      <c r="AL57" s="128" t="n"/>
      <c r="AM57" s="93" t="n"/>
      <c r="AN57" s="128" t="n"/>
      <c r="AO57" s="93" t="n"/>
      <c r="AP57" s="128" t="n"/>
      <c r="AQ57" s="93" t="n"/>
      <c r="AR57" s="128" t="n"/>
      <c r="AS57" s="181" t="n"/>
      <c r="AT57" s="128" t="n"/>
      <c r="AU57" s="93" t="n"/>
      <c r="AV57" s="126" t="n"/>
      <c r="AW57" s="126" t="n"/>
      <c r="AX57" s="126" t="n"/>
      <c r="AY57" s="126" t="n"/>
      <c r="AZ57" s="128" t="n"/>
      <c r="BA57" s="93" t="n"/>
      <c r="BB57" s="126" t="n"/>
      <c r="BC57" s="126" t="n"/>
      <c r="BD57" s="126" t="n"/>
      <c r="BE57" s="126" t="n"/>
      <c r="BF57" s="128" t="n"/>
      <c r="BG57" s="827" t="n"/>
      <c r="BH57" s="126" t="n"/>
      <c r="BI57" s="126" t="n"/>
      <c r="BJ57" s="126" t="n"/>
      <c r="BK57" s="126" t="n"/>
      <c r="BL57" s="175" t="n"/>
      <c r="BM57" s="112" t="n"/>
      <c r="BN57" s="1" t="n"/>
      <c r="BO57" s="1" t="n"/>
      <c r="BP57" s="114" t="n"/>
      <c r="BQ57" s="1" t="n"/>
      <c r="BR57" s="1" t="n"/>
    </row>
    <row r="58">
      <c r="A58" s="1437" t="inlineStr">
        <is>
          <t>Количество курсовых работ</t>
        </is>
      </c>
      <c r="B58" s="126" t="n"/>
      <c r="C58" s="126" t="n"/>
      <c r="D58" s="126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8" t="n"/>
      <c r="AC58" s="888" t="n"/>
      <c r="AD58" s="128" t="n"/>
      <c r="AE58" s="1048" t="n"/>
      <c r="AF58" s="126" t="n"/>
      <c r="AG58" s="128" t="n"/>
      <c r="AH58" s="1439" t="n"/>
      <c r="AI58" s="126" t="n"/>
      <c r="AJ58" s="128" t="n"/>
      <c r="AK58" s="93" t="n"/>
      <c r="AL58" s="128" t="n"/>
      <c r="AM58" s="93" t="n"/>
      <c r="AN58" s="128" t="n"/>
      <c r="AO58" s="93" t="n"/>
      <c r="AP58" s="128" t="n"/>
      <c r="AQ58" s="93" t="n"/>
      <c r="AR58" s="128" t="n"/>
      <c r="AS58" s="181" t="n"/>
      <c r="AT58" s="128" t="n"/>
      <c r="AU58" s="93" t="n"/>
      <c r="AV58" s="126" t="n"/>
      <c r="AW58" s="126" t="n"/>
      <c r="AX58" s="126" t="n"/>
      <c r="AY58" s="126" t="n"/>
      <c r="AZ58" s="128" t="n"/>
      <c r="BA58" s="93" t="n"/>
      <c r="BB58" s="126" t="n"/>
      <c r="BC58" s="126" t="n"/>
      <c r="BD58" s="126" t="n"/>
      <c r="BE58" s="126" t="n"/>
      <c r="BF58" s="128" t="n"/>
      <c r="BG58" s="827" t="n"/>
      <c r="BH58" s="126" t="n"/>
      <c r="BI58" s="126" t="n"/>
      <c r="BJ58" s="126" t="n"/>
      <c r="BK58" s="126" t="n"/>
      <c r="BL58" s="175" t="n"/>
      <c r="BM58" s="112" t="n"/>
      <c r="BN58" s="1" t="n"/>
      <c r="BO58" s="1" t="n"/>
      <c r="BP58" s="114" t="n"/>
      <c r="BQ58" s="1" t="n"/>
      <c r="BR58" s="1" t="n"/>
    </row>
    <row r="59">
      <c r="A59" s="1437" t="inlineStr">
        <is>
          <t>Количество экзаменов</t>
        </is>
      </c>
      <c r="B59" s="126" t="n"/>
      <c r="C59" s="126" t="n"/>
      <c r="D59" s="126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8" t="n"/>
      <c r="AC59" s="187">
        <f>AU59+BA59+BG59</f>
        <v/>
      </c>
      <c r="AD59" s="128" t="n"/>
      <c r="AE59" s="1048" t="n"/>
      <c r="AF59" s="126" t="n"/>
      <c r="AG59" s="128" t="n"/>
      <c r="AH59" s="1439" t="n"/>
      <c r="AI59" s="126" t="n"/>
      <c r="AJ59" s="128" t="n"/>
      <c r="AK59" s="93" t="n"/>
      <c r="AL59" s="128" t="n"/>
      <c r="AM59" s="93" t="n"/>
      <c r="AN59" s="128" t="n"/>
      <c r="AO59" s="93" t="n"/>
      <c r="AP59" s="128" t="n"/>
      <c r="AQ59" s="93" t="n"/>
      <c r="AR59" s="128" t="n"/>
      <c r="AS59" s="181" t="n"/>
      <c r="AT59" s="128" t="n"/>
      <c r="AU59" s="95" t="n">
        <v>3</v>
      </c>
      <c r="AV59" s="126" t="n"/>
      <c r="AW59" s="126" t="n"/>
      <c r="AX59" s="126" t="n"/>
      <c r="AY59" s="126" t="n"/>
      <c r="AZ59" s="128" t="n"/>
      <c r="BA59" s="95" t="n">
        <v>2</v>
      </c>
      <c r="BB59" s="126" t="n"/>
      <c r="BC59" s="126" t="n"/>
      <c r="BD59" s="126" t="n"/>
      <c r="BE59" s="126" t="n"/>
      <c r="BF59" s="128" t="n"/>
      <c r="BG59" s="847" t="n">
        <v>2</v>
      </c>
      <c r="BH59" s="126" t="n"/>
      <c r="BI59" s="126" t="n"/>
      <c r="BJ59" s="126" t="n"/>
      <c r="BK59" s="126" t="n"/>
      <c r="BL59" s="175" t="n"/>
      <c r="BM59" s="112" t="n"/>
      <c r="BN59" s="1" t="n"/>
      <c r="BO59" s="1" t="n"/>
      <c r="BP59" s="114" t="n"/>
      <c r="BQ59" s="1" t="n"/>
      <c r="BR59" s="1" t="n"/>
    </row>
    <row r="60">
      <c r="A60" s="1440" t="inlineStr">
        <is>
          <t>Количество зачетов</t>
        </is>
      </c>
      <c r="B60" s="202" t="n"/>
      <c r="C60" s="202" t="n"/>
      <c r="D60" s="202" t="n"/>
      <c r="E60" s="202" t="n"/>
      <c r="F60" s="202" t="n"/>
      <c r="G60" s="202" t="n"/>
      <c r="H60" s="202" t="n"/>
      <c r="I60" s="202" t="n"/>
      <c r="J60" s="202" t="n"/>
      <c r="K60" s="202" t="n"/>
      <c r="L60" s="202" t="n"/>
      <c r="M60" s="202" t="n"/>
      <c r="N60" s="202" t="n"/>
      <c r="O60" s="202" t="n"/>
      <c r="P60" s="202" t="n"/>
      <c r="Q60" s="202" t="n"/>
      <c r="R60" s="202" t="n"/>
      <c r="S60" s="202" t="n"/>
      <c r="T60" s="202" t="n"/>
      <c r="U60" s="202" t="n"/>
      <c r="V60" s="202" t="n"/>
      <c r="W60" s="202" t="n"/>
      <c r="X60" s="202" t="n"/>
      <c r="Y60" s="202" t="n"/>
      <c r="Z60" s="202" t="n"/>
      <c r="AA60" s="202" t="n"/>
      <c r="AB60" s="144" t="n"/>
      <c r="AC60" s="499">
        <f>AU60+BA60+BG60</f>
        <v/>
      </c>
      <c r="AD60" s="144" t="n"/>
      <c r="AE60" s="4919" t="n"/>
      <c r="AF60" s="1832" t="n"/>
      <c r="AG60" s="2475" t="n"/>
      <c r="AH60" s="4920" t="n"/>
      <c r="AI60" s="1832" t="n"/>
      <c r="AJ60" s="2475" t="n"/>
      <c r="AK60" s="3257" t="n"/>
      <c r="AL60" s="2475" t="n"/>
      <c r="AM60" s="3257" t="n"/>
      <c r="AN60" s="2475" t="n"/>
      <c r="AO60" s="3257" t="n"/>
      <c r="AP60" s="2475" t="n"/>
      <c r="AQ60" s="3257" t="n"/>
      <c r="AR60" s="2475" t="n"/>
      <c r="AS60" s="1637" t="n"/>
      <c r="AT60" s="144" t="n"/>
      <c r="AU60" s="1988" t="n">
        <v>4</v>
      </c>
      <c r="AV60" s="194" t="n"/>
      <c r="AW60" s="194" t="n"/>
      <c r="AX60" s="194" t="n"/>
      <c r="AY60" s="194" t="n"/>
      <c r="AZ60" s="1059" t="n"/>
      <c r="BA60" s="1988" t="n">
        <v>3</v>
      </c>
      <c r="BB60" s="194" t="n"/>
      <c r="BC60" s="194" t="n"/>
      <c r="BD60" s="194" t="n"/>
      <c r="BE60" s="194" t="n"/>
      <c r="BF60" s="1059" t="n"/>
      <c r="BG60" s="4562" t="n">
        <v>2</v>
      </c>
      <c r="BH60" s="194" t="n"/>
      <c r="BI60" s="194" t="n"/>
      <c r="BJ60" s="194" t="n"/>
      <c r="BK60" s="194" t="n"/>
      <c r="BL60" s="1971" t="n"/>
      <c r="BM60" s="606" t="n"/>
      <c r="BN60" s="544" t="n"/>
      <c r="BO60" s="544" t="n"/>
      <c r="BP60" s="607" t="n"/>
      <c r="BQ60" s="1" t="n"/>
      <c r="BR60" s="1" t="n"/>
    </row>
    <row r="61">
      <c r="A61" s="356" t="n"/>
      <c r="B61" s="356" t="n"/>
      <c r="C61" s="356" t="n"/>
      <c r="D61" s="356" t="n"/>
      <c r="E61" s="356" t="n"/>
      <c r="F61" s="356" t="n"/>
      <c r="G61" s="356" t="n"/>
      <c r="H61" s="356" t="n"/>
      <c r="I61" s="356" t="n"/>
      <c r="J61" s="356" t="n"/>
      <c r="K61" s="356" t="n"/>
      <c r="L61" s="356" t="n"/>
      <c r="M61" s="356" t="n"/>
      <c r="N61" s="356" t="n"/>
      <c r="O61" s="356" t="n"/>
      <c r="P61" s="356" t="n"/>
      <c r="Q61" s="356" t="n"/>
      <c r="R61" s="356" t="n"/>
      <c r="S61" s="356" t="n"/>
      <c r="T61" s="356" t="n"/>
      <c r="U61" s="356" t="n"/>
      <c r="V61" s="356" t="n"/>
      <c r="W61" s="356" t="n"/>
      <c r="X61" s="356" t="n"/>
      <c r="Y61" s="356" t="n"/>
      <c r="Z61" s="356" t="n"/>
      <c r="AA61" s="356" t="n"/>
      <c r="AB61" s="356" t="n"/>
      <c r="AC61" s="356" t="n"/>
      <c r="AD61" s="356" t="n"/>
      <c r="AE61" s="1992" t="n"/>
      <c r="AF61" s="1992" t="n"/>
      <c r="AG61" s="1992" t="n"/>
      <c r="AH61" s="1992" t="n"/>
      <c r="AI61" s="1992" t="n"/>
      <c r="AJ61" s="1992" t="n"/>
      <c r="AK61" s="1992" t="n"/>
      <c r="AL61" s="1992" t="n"/>
      <c r="AM61" s="1992" t="n"/>
      <c r="AN61" s="1992" t="n"/>
      <c r="AO61" s="1992" t="n"/>
      <c r="AP61" s="1992" t="n"/>
      <c r="AQ61" s="1992" t="n"/>
      <c r="AR61" s="1992" t="n"/>
      <c r="AS61" s="356" t="n"/>
      <c r="AT61" s="356" t="n"/>
      <c r="AU61" s="356" t="n"/>
      <c r="AV61" s="356" t="n"/>
      <c r="AW61" s="356" t="n"/>
      <c r="AX61" s="356" t="n"/>
      <c r="AY61" s="356" t="n"/>
      <c r="AZ61" s="356" t="n"/>
      <c r="BA61" s="356" t="n"/>
      <c r="BB61" s="356" t="n"/>
      <c r="BC61" s="356" t="n"/>
      <c r="BD61" s="356" t="n"/>
      <c r="BE61" s="356" t="n"/>
      <c r="BF61" s="356" t="n"/>
      <c r="BG61" s="356" t="n"/>
      <c r="BH61" s="356" t="n"/>
      <c r="BI61" s="356" t="n"/>
      <c r="BJ61" s="356" t="n"/>
      <c r="BK61" s="356" t="n"/>
      <c r="BL61" s="356" t="n"/>
      <c r="BM61" s="356" t="n"/>
      <c r="BN61" s="356" t="n"/>
      <c r="BO61" s="356" t="n"/>
      <c r="BP61" s="356" t="n"/>
      <c r="BQ61" s="1" t="n"/>
      <c r="BR61" s="1" t="n"/>
    </row>
    <row r="62">
      <c r="A62" s="505" t="inlineStr">
        <is>
          <t>IV. Производственная практика</t>
        </is>
      </c>
      <c r="B62" s="108" t="n"/>
      <c r="C62" s="108" t="n"/>
      <c r="D62" s="108" t="n"/>
      <c r="E62" s="108" t="n"/>
      <c r="F62" s="108" t="n"/>
      <c r="G62" s="108" t="n"/>
      <c r="H62" s="108" t="n"/>
      <c r="I62" s="108" t="n"/>
      <c r="J62" s="108" t="n"/>
      <c r="K62" s="108" t="n"/>
      <c r="L62" s="108" t="n"/>
      <c r="M62" s="108" t="n"/>
      <c r="N62" s="108" t="n"/>
      <c r="O62" s="108" t="n"/>
      <c r="P62" s="108" t="n"/>
      <c r="Q62" s="108" t="n"/>
      <c r="R62" s="108" t="n"/>
      <c r="S62" s="108" t="n"/>
      <c r="T62" s="108" t="n"/>
      <c r="U62" s="108" t="n"/>
      <c r="V62" s="108" t="n"/>
      <c r="W62" s="108" t="n"/>
      <c r="X62" s="108" t="n"/>
      <c r="Y62" s="108" t="n"/>
      <c r="Z62" s="108" t="n"/>
      <c r="AA62" s="108" t="n"/>
      <c r="AB62" s="108" t="n"/>
      <c r="AC62" s="109" t="n"/>
      <c r="AD62" s="813" t="inlineStr">
        <is>
          <t>V. Магистерская диссертация</t>
        </is>
      </c>
      <c r="AE62" s="108" t="n"/>
      <c r="AF62" s="108" t="n"/>
      <c r="AG62" s="108" t="n"/>
      <c r="AH62" s="108" t="n"/>
      <c r="AI62" s="108" t="n"/>
      <c r="AJ62" s="108" t="n"/>
      <c r="AK62" s="108" t="n"/>
      <c r="AL62" s="108" t="n"/>
      <c r="AM62" s="108" t="n"/>
      <c r="AN62" s="108" t="n"/>
      <c r="AO62" s="108" t="n"/>
      <c r="AP62" s="108" t="n"/>
      <c r="AQ62" s="108" t="n"/>
      <c r="AR62" s="108" t="n"/>
      <c r="AS62" s="108" t="n"/>
      <c r="AT62" s="108" t="n"/>
      <c r="AU62" s="108" t="n"/>
      <c r="AV62" s="109" t="n"/>
      <c r="AW62" s="506" t="inlineStr">
        <is>
          <t xml:space="preserve">VI. Итоговая аттестация </t>
        </is>
      </c>
      <c r="AX62" s="108" t="n"/>
      <c r="AY62" s="108" t="n"/>
      <c r="AZ62" s="108" t="n"/>
      <c r="BA62" s="108" t="n"/>
      <c r="BB62" s="108" t="n"/>
      <c r="BC62" s="108" t="n"/>
      <c r="BD62" s="108" t="n"/>
      <c r="BE62" s="108" t="n"/>
      <c r="BF62" s="108" t="n"/>
      <c r="BG62" s="108" t="n"/>
      <c r="BH62" s="108" t="n"/>
      <c r="BI62" s="108" t="n"/>
      <c r="BJ62" s="108" t="n"/>
      <c r="BK62" s="108" t="n"/>
      <c r="BL62" s="108" t="n"/>
      <c r="BM62" s="108" t="n"/>
      <c r="BN62" s="108" t="n"/>
      <c r="BO62" s="108" t="n"/>
      <c r="BP62" s="148" t="n"/>
      <c r="BQ62" s="1" t="n"/>
      <c r="BR62" s="1" t="n"/>
    </row>
    <row r="63">
      <c r="A63" s="120" t="inlineStr">
        <is>
          <t>Название практики</t>
        </is>
      </c>
      <c r="B63" s="108" t="n"/>
      <c r="C63" s="108" t="n"/>
      <c r="D63" s="108" t="n"/>
      <c r="E63" s="108" t="n"/>
      <c r="F63" s="108" t="n"/>
      <c r="G63" s="108" t="n"/>
      <c r="H63" s="108" t="n"/>
      <c r="I63" s="108" t="n"/>
      <c r="J63" s="108" t="n"/>
      <c r="K63" s="108" t="n"/>
      <c r="L63" s="108" t="n"/>
      <c r="M63" s="109" t="n"/>
      <c r="N63" s="2651" t="inlineStr">
        <is>
          <t>Семестр</t>
        </is>
      </c>
      <c r="O63" s="2652" t="n"/>
      <c r="P63" s="2652" t="n"/>
      <c r="Q63" s="2653" t="n"/>
      <c r="R63" s="250" t="inlineStr">
        <is>
          <t>Недель</t>
        </is>
      </c>
      <c r="S63" s="108" t="n"/>
      <c r="T63" s="109" t="n"/>
      <c r="U63" s="250" t="inlineStr">
        <is>
          <t>Зачетных единиц</t>
        </is>
      </c>
      <c r="V63" s="108" t="n"/>
      <c r="W63" s="108" t="n"/>
      <c r="X63" s="108" t="n"/>
      <c r="Y63" s="108" t="n"/>
      <c r="Z63" s="108" t="n"/>
      <c r="AA63" s="108" t="n"/>
      <c r="AB63" s="108" t="n"/>
      <c r="AC63" s="109" t="n"/>
      <c r="AD63" s="507" t="inlineStr">
        <is>
          <t>Семестр</t>
        </is>
      </c>
      <c r="AE63" s="108" t="n"/>
      <c r="AF63" s="108" t="n"/>
      <c r="AG63" s="108" t="n"/>
      <c r="AH63" s="108" t="n"/>
      <c r="AI63" s="108" t="n"/>
      <c r="AJ63" s="108" t="n"/>
      <c r="AK63" s="250" t="inlineStr">
        <is>
          <t>Недель</t>
        </is>
      </c>
      <c r="AL63" s="108" t="n"/>
      <c r="AM63" s="108" t="n"/>
      <c r="AN63" s="109" t="n"/>
      <c r="AO63" s="250" t="inlineStr">
        <is>
          <t>Зачетных единиц</t>
        </is>
      </c>
      <c r="AP63" s="108" t="n"/>
      <c r="AQ63" s="108" t="n"/>
      <c r="AR63" s="108" t="n"/>
      <c r="AS63" s="108" t="n"/>
      <c r="AT63" s="108" t="n"/>
      <c r="AU63" s="108" t="n"/>
      <c r="AV63" s="109" t="n"/>
      <c r="AW63" s="1993" t="inlineStr">
        <is>
          <t>Защита магистерской диссертации</t>
        </is>
      </c>
      <c r="AX63" s="101" t="n"/>
      <c r="AY63" s="101" t="n"/>
      <c r="AZ63" s="101" t="n"/>
      <c r="BA63" s="101" t="n"/>
      <c r="BB63" s="101" t="n"/>
      <c r="BC63" s="101" t="n"/>
      <c r="BD63" s="101" t="n"/>
      <c r="BE63" s="101" t="n"/>
      <c r="BF63" s="101" t="n"/>
      <c r="BG63" s="101" t="n"/>
      <c r="BH63" s="101" t="n"/>
      <c r="BI63" s="101" t="n"/>
      <c r="BJ63" s="101" t="n"/>
      <c r="BK63" s="101" t="n"/>
      <c r="BL63" s="101" t="n"/>
      <c r="BM63" s="101" t="n"/>
      <c r="BN63" s="101" t="n"/>
      <c r="BO63" s="101" t="n"/>
      <c r="BP63" s="104" t="n"/>
      <c r="BQ63" s="1" t="n"/>
      <c r="BR63" s="1" t="n"/>
    </row>
    <row r="64">
      <c r="A64" s="120" t="inlineStr">
        <is>
          <t>Научно-исследовательская</t>
        </is>
      </c>
      <c r="B64" s="108" t="n"/>
      <c r="C64" s="108" t="n"/>
      <c r="D64" s="108" t="n"/>
      <c r="E64" s="108" t="n"/>
      <c r="F64" s="108" t="n"/>
      <c r="G64" s="108" t="n"/>
      <c r="H64" s="108" t="n"/>
      <c r="I64" s="108" t="n"/>
      <c r="J64" s="108" t="n"/>
      <c r="K64" s="108" t="n"/>
      <c r="L64" s="108" t="n"/>
      <c r="M64" s="109" t="n"/>
      <c r="N64" s="250" t="n">
        <v>3</v>
      </c>
      <c r="O64" s="108" t="n"/>
      <c r="P64" s="108" t="n"/>
      <c r="Q64" s="109" t="n"/>
      <c r="R64" s="250" t="n">
        <v>2</v>
      </c>
      <c r="S64" s="108" t="n"/>
      <c r="T64" s="109" t="n"/>
      <c r="U64" s="250" t="n">
        <v>3</v>
      </c>
      <c r="V64" s="108" t="n"/>
      <c r="W64" s="108" t="n"/>
      <c r="X64" s="108" t="n"/>
      <c r="Y64" s="108" t="n"/>
      <c r="Z64" s="108" t="n"/>
      <c r="AA64" s="108" t="n"/>
      <c r="AB64" s="108" t="n"/>
      <c r="AC64" s="109" t="n"/>
      <c r="AD64" s="507" t="n">
        <v>3</v>
      </c>
      <c r="AE64" s="108" t="n"/>
      <c r="AF64" s="108" t="n"/>
      <c r="AG64" s="108" t="n"/>
      <c r="AH64" s="108" t="n"/>
      <c r="AI64" s="108" t="n"/>
      <c r="AJ64" s="108" t="n"/>
      <c r="AK64" s="248" t="n">
        <v>8</v>
      </c>
      <c r="AL64" s="44" t="n"/>
      <c r="AM64" s="44" t="n"/>
      <c r="AN64" s="249" t="n"/>
      <c r="AO64" s="250" t="n">
        <v>12</v>
      </c>
      <c r="AP64" s="108" t="n"/>
      <c r="AQ64" s="108" t="n"/>
      <c r="AR64" s="108" t="n"/>
      <c r="AS64" s="108" t="n"/>
      <c r="AT64" s="108" t="n"/>
      <c r="AU64" s="108" t="n"/>
      <c r="AV64" s="109" t="n"/>
      <c r="AW64" s="1848" t="n"/>
      <c r="AX64" s="544" t="n"/>
      <c r="AY64" s="544" t="n"/>
      <c r="AZ64" s="544" t="n"/>
      <c r="BA64" s="544" t="n"/>
      <c r="BB64" s="544" t="n"/>
      <c r="BC64" s="544" t="n"/>
      <c r="BD64" s="544" t="n"/>
      <c r="BE64" s="544" t="n"/>
      <c r="BF64" s="544" t="n"/>
      <c r="BG64" s="544" t="n"/>
      <c r="BH64" s="544" t="n"/>
      <c r="BI64" s="544" t="n"/>
      <c r="BJ64" s="544" t="n"/>
      <c r="BK64" s="544" t="n"/>
      <c r="BL64" s="544" t="n"/>
      <c r="BM64" s="544" t="n"/>
      <c r="BN64" s="544" t="n"/>
      <c r="BO64" s="544" t="n"/>
      <c r="BP64" s="607" t="n"/>
      <c r="BQ64" s="1" t="n"/>
      <c r="BR64" s="1" t="n"/>
    </row>
    <row r="65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  <c r="AJ65" s="10" t="n"/>
      <c r="AK65" s="10" t="n"/>
      <c r="AL65" s="10" t="n"/>
      <c r="AM65" s="10" t="n"/>
      <c r="AN65" s="10" t="n"/>
      <c r="AO65" s="10" t="n"/>
      <c r="AP65" s="10" t="n"/>
      <c r="AQ65" s="10" t="n"/>
      <c r="AR65" s="10" t="n"/>
      <c r="AS65" s="10" t="n"/>
      <c r="AT65" s="10" t="n"/>
      <c r="AU65" s="10" t="n"/>
      <c r="AV65" s="10" t="n"/>
      <c r="AW65" s="10" t="n"/>
      <c r="AX65" s="10" t="n"/>
      <c r="AY65" s="10" t="n"/>
      <c r="AZ65" s="10" t="n"/>
      <c r="BA65" s="10" t="n"/>
      <c r="BB65" s="10" t="n"/>
      <c r="BC65" s="10" t="n"/>
      <c r="BD65" s="10" t="n"/>
      <c r="BE65" s="10" t="n"/>
      <c r="BF65" s="10" t="n"/>
      <c r="BG65" s="10" t="n"/>
      <c r="BH65" s="10" t="n"/>
      <c r="BI65" s="10" t="n"/>
      <c r="BJ65" s="10" t="n"/>
      <c r="BK65" s="10" t="n"/>
      <c r="BL65" s="10" t="n"/>
      <c r="BM65" s="509" t="n"/>
      <c r="BN65" s="509" t="n"/>
      <c r="BO65" s="509" t="n"/>
      <c r="BP65" s="10" t="n"/>
      <c r="BQ65" s="1" t="n"/>
      <c r="BR65" s="1" t="n"/>
    </row>
    <row r="66">
      <c r="A66" s="20" t="inlineStr">
        <is>
          <t>VII. Матрица компетенций</t>
        </is>
      </c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/>
      <c r="AM66" s="1" t="n"/>
      <c r="AN66" s="1" t="n"/>
      <c r="AO66" s="1" t="n"/>
      <c r="AP66" s="1" t="n"/>
      <c r="AQ66" s="1" t="n"/>
      <c r="AR66" s="1" t="n"/>
      <c r="AS66" s="1" t="n"/>
      <c r="AT66" s="1" t="n"/>
      <c r="AU66" s="1" t="n"/>
      <c r="AV66" s="1" t="n"/>
      <c r="AW66" s="1" t="n"/>
      <c r="AX66" s="1" t="n"/>
      <c r="AY66" s="1" t="n"/>
      <c r="AZ66" s="1" t="n"/>
      <c r="BA66" s="1" t="n"/>
      <c r="BB66" s="1" t="n"/>
      <c r="BC66" s="1" t="n"/>
      <c r="BD66" s="1" t="n"/>
      <c r="BE66" s="1" t="n"/>
      <c r="BF66" s="1" t="n"/>
      <c r="BG66" s="1" t="n"/>
      <c r="BH66" s="1" t="n"/>
      <c r="BI66" s="1" t="n"/>
      <c r="BJ66" s="1" t="n"/>
      <c r="BK66" s="1" t="n"/>
      <c r="BL66" s="1" t="n"/>
      <c r="BM66" s="1" t="n"/>
      <c r="BN66" s="1" t="n"/>
      <c r="BO66" s="1" t="n"/>
      <c r="BP66" s="41" t="n"/>
      <c r="BQ66" s="1" t="n"/>
      <c r="BR66" s="1" t="n"/>
    </row>
    <row r="67">
      <c r="A67" s="512" t="inlineStr">
        <is>
          <t>Код компетенции</t>
        </is>
      </c>
      <c r="B67" s="108" t="n"/>
      <c r="C67" s="108" t="n"/>
      <c r="D67" s="108" t="n"/>
      <c r="E67" s="108" t="n"/>
      <c r="F67" s="108" t="n"/>
      <c r="G67" s="148" t="n"/>
      <c r="H67" s="4664" t="inlineStr">
        <is>
          <t>Наименование компетенции</t>
        </is>
      </c>
      <c r="I67" s="108" t="n"/>
      <c r="J67" s="108" t="n"/>
      <c r="K67" s="108" t="n"/>
      <c r="L67" s="108" t="n"/>
      <c r="M67" s="108" t="n"/>
      <c r="N67" s="108" t="n"/>
      <c r="O67" s="108" t="n"/>
      <c r="P67" s="108" t="n"/>
      <c r="Q67" s="108" t="n"/>
      <c r="R67" s="108" t="n"/>
      <c r="S67" s="108" t="n"/>
      <c r="T67" s="108" t="n"/>
      <c r="U67" s="108" t="n"/>
      <c r="V67" s="108" t="n"/>
      <c r="W67" s="108" t="n"/>
      <c r="X67" s="108" t="n"/>
      <c r="Y67" s="108" t="n"/>
      <c r="Z67" s="108" t="n"/>
      <c r="AA67" s="108" t="n"/>
      <c r="AB67" s="108" t="n"/>
      <c r="AC67" s="108" t="n"/>
      <c r="AD67" s="108" t="n"/>
      <c r="AE67" s="108" t="n"/>
      <c r="AF67" s="108" t="n"/>
      <c r="AG67" s="108" t="n"/>
      <c r="AH67" s="108" t="n"/>
      <c r="AI67" s="108" t="n"/>
      <c r="AJ67" s="108" t="n"/>
      <c r="AK67" s="108" t="n"/>
      <c r="AL67" s="108" t="n"/>
      <c r="AM67" s="108" t="n"/>
      <c r="AN67" s="108" t="n"/>
      <c r="AO67" s="108" t="n"/>
      <c r="AP67" s="108" t="n"/>
      <c r="AQ67" s="108" t="n"/>
      <c r="AR67" s="108" t="n"/>
      <c r="AS67" s="108" t="n"/>
      <c r="AT67" s="108" t="n"/>
      <c r="AU67" s="108" t="n"/>
      <c r="AV67" s="108" t="n"/>
      <c r="AW67" s="108" t="n"/>
      <c r="AX67" s="108" t="n"/>
      <c r="AY67" s="108" t="n"/>
      <c r="AZ67" s="108" t="n"/>
      <c r="BA67" s="108" t="n"/>
      <c r="BB67" s="108" t="n"/>
      <c r="BC67" s="108" t="n"/>
      <c r="BD67" s="108" t="n"/>
      <c r="BE67" s="108" t="n"/>
      <c r="BF67" s="108" t="n"/>
      <c r="BG67" s="108" t="n"/>
      <c r="BH67" s="108" t="n"/>
      <c r="BI67" s="512" t="inlineStr">
        <is>
          <t>Код модуля, учебной дисциплины</t>
        </is>
      </c>
      <c r="BJ67" s="108" t="n"/>
      <c r="BK67" s="108" t="n"/>
      <c r="BL67" s="108" t="n"/>
      <c r="BM67" s="108" t="n"/>
      <c r="BN67" s="108" t="n"/>
      <c r="BO67" s="108" t="n"/>
      <c r="BP67" s="148" t="n"/>
      <c r="BQ67" s="4900" t="n"/>
      <c r="BR67" s="1" t="n"/>
    </row>
    <row r="68">
      <c r="A68" s="2441" t="inlineStr">
        <is>
          <t>УК-1</t>
        </is>
      </c>
      <c r="B68" s="123" t="n"/>
      <c r="C68" s="123" t="n"/>
      <c r="D68" s="123" t="n"/>
      <c r="E68" s="123" t="n"/>
      <c r="F68" s="123" t="n"/>
      <c r="G68" s="161" t="n"/>
      <c r="H68" s="4921" t="inlineStr">
        <is>
          <t>Применять методы научного познания в исследовательской деятельности, генерировать и реализовывать инновационные идеи</t>
        </is>
      </c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3" t="n"/>
      <c r="AI68" s="123" t="n"/>
      <c r="AJ68" s="123" t="n"/>
      <c r="AK68" s="123" t="n"/>
      <c r="AL68" s="123" t="n"/>
      <c r="AM68" s="123" t="n"/>
      <c r="AN68" s="123" t="n"/>
      <c r="AO68" s="123" t="n"/>
      <c r="AP68" s="123" t="n"/>
      <c r="AQ68" s="123" t="n"/>
      <c r="AR68" s="123" t="n"/>
      <c r="AS68" s="123" t="n"/>
      <c r="AT68" s="123" t="n"/>
      <c r="AU68" s="123" t="n"/>
      <c r="AV68" s="123" t="n"/>
      <c r="AW68" s="123" t="n"/>
      <c r="AX68" s="123" t="n"/>
      <c r="AY68" s="123" t="n"/>
      <c r="AZ68" s="123" t="n"/>
      <c r="BA68" s="123" t="n"/>
      <c r="BB68" s="123" t="n"/>
      <c r="BC68" s="123" t="n"/>
      <c r="BD68" s="123" t="n"/>
      <c r="BE68" s="123" t="n"/>
      <c r="BF68" s="123" t="n"/>
      <c r="BG68" s="123" t="n"/>
      <c r="BH68" s="123" t="n"/>
      <c r="BI68" s="680" t="inlineStr">
        <is>
          <t>1.2.1, 2.5.1</t>
        </is>
      </c>
      <c r="BJ68" s="123" t="n"/>
      <c r="BK68" s="123" t="n"/>
      <c r="BL68" s="123" t="n"/>
      <c r="BM68" s="123" t="n"/>
      <c r="BN68" s="123" t="n"/>
      <c r="BO68" s="123" t="n"/>
      <c r="BP68" s="161" t="n"/>
      <c r="BQ68" s="487" t="n"/>
      <c r="BR68" s="1" t="n"/>
    </row>
    <row r="69">
      <c r="A69" s="1918" t="inlineStr">
        <is>
          <t>УК-2</t>
        </is>
      </c>
      <c r="B69" s="126" t="n"/>
      <c r="C69" s="126" t="n"/>
      <c r="D69" s="126" t="n"/>
      <c r="E69" s="126" t="n"/>
      <c r="F69" s="126" t="n"/>
      <c r="G69" s="175" t="n"/>
      <c r="H69" s="4922" t="inlineStr">
        <is>
          <t>Решать научно-исследовательские и инновационные задачи на основе применения информационно-коммуникационных технологий</t>
        </is>
      </c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/>
      <c r="BE69" s="126" t="n"/>
      <c r="BF69" s="126" t="n"/>
      <c r="BG69" s="126" t="n"/>
      <c r="BH69" s="126" t="n"/>
      <c r="BI69" s="174" t="inlineStr">
        <is>
          <t>1.2.2, 2.5.3</t>
        </is>
      </c>
      <c r="BJ69" s="126" t="n"/>
      <c r="BK69" s="126" t="n"/>
      <c r="BL69" s="126" t="n"/>
      <c r="BM69" s="126" t="n"/>
      <c r="BN69" s="126" t="n"/>
      <c r="BO69" s="126" t="n"/>
      <c r="BP69" s="175" t="n"/>
      <c r="BQ69" s="487" t="n"/>
      <c r="BR69" s="1" t="n"/>
    </row>
    <row r="70">
      <c r="A70" s="1918" t="inlineStr">
        <is>
          <t>УК-3</t>
        </is>
      </c>
      <c r="B70" s="126" t="n"/>
      <c r="C70" s="126" t="n"/>
      <c r="D70" s="126" t="n"/>
      <c r="E70" s="126" t="n"/>
      <c r="F70" s="126" t="n"/>
      <c r="G70" s="175" t="n"/>
      <c r="H70" s="4922" t="inlineStr">
        <is>
          <t>Осуществлять коммуникации на иностранном языке в академической, научной и профессиональной среде для реализации научно-исследовательской и инновационной деятельности</t>
        </is>
      </c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/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74" t="inlineStr">
        <is>
          <t>2.1, 2.5.2</t>
        </is>
      </c>
      <c r="BJ70" s="126" t="n"/>
      <c r="BK70" s="126" t="n"/>
      <c r="BL70" s="126" t="n"/>
      <c r="BM70" s="126" t="n"/>
      <c r="BN70" s="126" t="n"/>
      <c r="BO70" s="126" t="n"/>
      <c r="BP70" s="175" t="n"/>
      <c r="BQ70" s="487" t="n"/>
      <c r="BR70" s="1" t="n"/>
    </row>
    <row r="71">
      <c r="A71" s="1918" t="inlineStr">
        <is>
          <t>УК-4</t>
        </is>
      </c>
      <c r="B71" s="126" t="n"/>
      <c r="C71" s="126" t="n"/>
      <c r="D71" s="126" t="n"/>
      <c r="E71" s="126" t="n"/>
      <c r="F71" s="126" t="n"/>
      <c r="G71" s="175" t="n"/>
      <c r="H71" s="4922" t="inlineStr">
        <is>
          <t>Обеспечивать коммуникации, проявлять лидерские навыки, быть способным к командообразованию и разработке стратегических целей и задач</t>
        </is>
      </c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/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/>
      <c r="BF71" s="126" t="n"/>
      <c r="BG71" s="126" t="n"/>
      <c r="BH71" s="126" t="n"/>
      <c r="BI71" s="217" t="inlineStr">
        <is>
          <t>1.2.1</t>
        </is>
      </c>
      <c r="BJ71" s="126" t="n"/>
      <c r="BK71" s="126" t="n"/>
      <c r="BL71" s="126" t="n"/>
      <c r="BM71" s="126" t="n"/>
      <c r="BN71" s="126" t="n"/>
      <c r="BO71" s="126" t="n"/>
      <c r="BP71" s="175" t="n"/>
      <c r="BQ71" s="487" t="n"/>
      <c r="BR71" s="1" t="n"/>
    </row>
    <row r="72">
      <c r="A72" s="182" t="inlineStr">
        <is>
          <t>УК-5</t>
        </is>
      </c>
      <c r="B72" s="126" t="n"/>
      <c r="C72" s="126" t="n"/>
      <c r="D72" s="126" t="n"/>
      <c r="E72" s="126" t="n"/>
      <c r="F72" s="126" t="n"/>
      <c r="G72" s="175" t="n"/>
      <c r="H72" s="2281" t="inlineStr">
        <is>
          <t>Развивать инновационную восприимчивость и способность к инновационной деятельности</t>
        </is>
      </c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/>
      <c r="AO72" s="126" t="n"/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217" t="inlineStr">
        <is>
          <t>1.2.1</t>
        </is>
      </c>
      <c r="BJ72" s="126" t="n"/>
      <c r="BK72" s="126" t="n"/>
      <c r="BL72" s="126" t="n"/>
      <c r="BM72" s="126" t="n"/>
      <c r="BN72" s="126" t="n"/>
      <c r="BO72" s="126" t="n"/>
      <c r="BP72" s="175" t="n"/>
      <c r="BQ72" s="487" t="n"/>
      <c r="BR72" s="1" t="n"/>
    </row>
    <row r="73">
      <c r="A73" s="182" t="inlineStr">
        <is>
          <t>УК-6</t>
        </is>
      </c>
      <c r="B73" s="126" t="n"/>
      <c r="C73" s="126" t="n"/>
      <c r="D73" s="126" t="n"/>
      <c r="E73" s="126" t="n"/>
      <c r="F73" s="126" t="n"/>
      <c r="G73" s="175" t="n"/>
      <c r="H73" s="2281" t="inlineStr">
        <is>
          <t>Быть способным к прогнозированию условий реализации профессиональной деятельности и решению профессиональных задач в условиях неопределенности</t>
        </is>
      </c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/>
      <c r="AQ73" s="126" t="n"/>
      <c r="AR73" s="126" t="n"/>
      <c r="AS73" s="126" t="n"/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/>
      <c r="BI73" s="217" t="inlineStr">
        <is>
          <t>1.2.1</t>
        </is>
      </c>
      <c r="BJ73" s="126" t="n"/>
      <c r="BK73" s="126" t="n"/>
      <c r="BL73" s="126" t="n"/>
      <c r="BM73" s="126" t="n"/>
      <c r="BN73" s="126" t="n"/>
      <c r="BO73" s="126" t="n"/>
      <c r="BP73" s="175" t="n"/>
      <c r="BQ73" s="487" t="n"/>
      <c r="BR73" s="1" t="n"/>
    </row>
    <row r="74">
      <c r="A74" s="182" t="inlineStr">
        <is>
          <t>УПК-1</t>
        </is>
      </c>
      <c r="B74" s="126" t="n"/>
      <c r="C74" s="126" t="n"/>
      <c r="D74" s="126" t="n"/>
      <c r="E74" s="126" t="n"/>
      <c r="F74" s="126" t="n"/>
      <c r="G74" s="175" t="n"/>
      <c r="H74" s="2281" t="inlineStr">
        <is>
          <t>Анализировать данные по функционированию лесопромышленного производства и актуальным направлениям развития его технологических процессов</t>
        </is>
      </c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217" t="inlineStr">
        <is>
          <t>1.1.1</t>
        </is>
      </c>
      <c r="BJ74" s="126" t="n"/>
      <c r="BK74" s="126" t="n"/>
      <c r="BL74" s="126" t="n"/>
      <c r="BM74" s="126" t="n"/>
      <c r="BN74" s="126" t="n"/>
      <c r="BO74" s="126" t="n"/>
      <c r="BP74" s="175" t="n"/>
      <c r="BQ74" s="487" t="n"/>
      <c r="BR74" s="1" t="n"/>
    </row>
    <row r="75">
      <c r="A75" s="182" t="inlineStr">
        <is>
          <t>УПК-2</t>
        </is>
      </c>
      <c r="B75" s="126" t="n"/>
      <c r="C75" s="126" t="n"/>
      <c r="D75" s="126" t="n"/>
      <c r="E75" s="126" t="n"/>
      <c r="F75" s="126" t="n"/>
      <c r="G75" s="175" t="n"/>
      <c r="H75" s="2281" t="inlineStr">
        <is>
          <t>Применять навыки научной аргументации технических характеристик перспективного типажа лесных машин и их систем</t>
        </is>
      </c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217" t="inlineStr">
        <is>
          <t>1.1.2</t>
        </is>
      </c>
      <c r="BJ75" s="126" t="n"/>
      <c r="BK75" s="126" t="n"/>
      <c r="BL75" s="126" t="n"/>
      <c r="BM75" s="126" t="n"/>
      <c r="BN75" s="126" t="n"/>
      <c r="BO75" s="126" t="n"/>
      <c r="BP75" s="175" t="n"/>
      <c r="BQ75" s="487" t="n"/>
      <c r="BR75" s="1" t="n"/>
    </row>
    <row r="76">
      <c r="A76" s="182" t="inlineStr">
        <is>
          <t>УПК-3</t>
        </is>
      </c>
      <c r="B76" s="126" t="n"/>
      <c r="C76" s="126" t="n"/>
      <c r="D76" s="126" t="n"/>
      <c r="E76" s="126" t="n"/>
      <c r="F76" s="126" t="n"/>
      <c r="G76" s="175" t="n"/>
      <c r="H76" s="2281" t="inlineStr">
        <is>
          <t>Моделировать лесозаготовительные производства и лесотранспортные сети</t>
        </is>
      </c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/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/>
      <c r="BI76" s="217" t="inlineStr">
        <is>
          <t>1.1.3</t>
        </is>
      </c>
      <c r="BJ76" s="126" t="n"/>
      <c r="BK76" s="126" t="n"/>
      <c r="BL76" s="126" t="n"/>
      <c r="BM76" s="126" t="n"/>
      <c r="BN76" s="126" t="n"/>
      <c r="BO76" s="126" t="n"/>
      <c r="BP76" s="175" t="n"/>
      <c r="BQ76" s="487" t="n"/>
      <c r="BR76" s="1" t="n"/>
    </row>
    <row r="77">
      <c r="A77" s="182" t="inlineStr">
        <is>
          <t>УПК-4</t>
        </is>
      </c>
      <c r="B77" s="126" t="n"/>
      <c r="C77" s="126" t="n"/>
      <c r="D77" s="126" t="n"/>
      <c r="E77" s="126" t="n"/>
      <c r="F77" s="126" t="n"/>
      <c r="G77" s="175" t="n"/>
      <c r="H77" s="1260" t="inlineStr">
        <is>
          <t>Получать и обрабатывать информацию из различных источников с использованием современных информационных технологий, применять прикладные программные средства при решении практических задач в части инновационных способов проектирования лесопромышленных машин и оборудования</t>
        </is>
      </c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/>
      <c r="AQ77" s="126" t="n"/>
      <c r="AR77" s="126" t="n"/>
      <c r="AS77" s="126" t="n"/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75" t="n"/>
      <c r="BI77" s="217" t="inlineStr">
        <is>
          <t>1.2.2</t>
        </is>
      </c>
      <c r="BJ77" s="126" t="n"/>
      <c r="BK77" s="126" t="n"/>
      <c r="BL77" s="126" t="n"/>
      <c r="BM77" s="126" t="n"/>
      <c r="BN77" s="126" t="n"/>
      <c r="BO77" s="126" t="n"/>
      <c r="BP77" s="175" t="n"/>
      <c r="BQ77" s="487" t="n"/>
      <c r="BR77" s="1" t="n"/>
    </row>
    <row r="78">
      <c r="A78" s="182" t="inlineStr">
        <is>
          <t>СК-1</t>
        </is>
      </c>
      <c r="B78" s="126" t="n"/>
      <c r="C78" s="126" t="n"/>
      <c r="D78" s="126" t="n"/>
      <c r="E78" s="126" t="n"/>
      <c r="F78" s="126" t="n"/>
      <c r="G78" s="175" t="n"/>
      <c r="H78" s="2281" t="inlineStr">
        <is>
          <t>Научно обосновывать необходимость разработки мехатронных систем лесных машин и самостоятельно их разрабатывать</t>
        </is>
      </c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/>
      <c r="BE78" s="126" t="n"/>
      <c r="BF78" s="126" t="n"/>
      <c r="BG78" s="126" t="n"/>
      <c r="BH78" s="126" t="n"/>
      <c r="BI78" s="217" t="inlineStr">
        <is>
          <t>2.2.1</t>
        </is>
      </c>
      <c r="BJ78" s="126" t="n"/>
      <c r="BK78" s="126" t="n"/>
      <c r="BL78" s="126" t="n"/>
      <c r="BM78" s="126" t="n"/>
      <c r="BN78" s="126" t="n"/>
      <c r="BO78" s="126" t="n"/>
      <c r="BP78" s="175" t="n"/>
      <c r="BQ78" s="487" t="n"/>
      <c r="BR78" s="1" t="n"/>
    </row>
    <row r="79">
      <c r="A79" s="182" t="inlineStr">
        <is>
          <t>СК-2</t>
        </is>
      </c>
      <c r="B79" s="126" t="n"/>
      <c r="C79" s="126" t="n"/>
      <c r="D79" s="126" t="n"/>
      <c r="E79" s="126" t="n"/>
      <c r="F79" s="126" t="n"/>
      <c r="G79" s="175" t="n"/>
      <c r="H79" s="2281" t="inlineStr">
        <is>
          <t>Применять системы автоматизированного проектирования при строительстве лесных автомобильных дорог</t>
        </is>
      </c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/>
      <c r="R79" s="126" t="n"/>
      <c r="S79" s="126" t="n"/>
      <c r="T79" s="126" t="n"/>
      <c r="U79" s="126" t="n"/>
      <c r="V79" s="126" t="n"/>
      <c r="W79" s="126" t="n"/>
      <c r="X79" s="126" t="n"/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/>
      <c r="BF79" s="126" t="n"/>
      <c r="BG79" s="126" t="n"/>
      <c r="BH79" s="126" t="n"/>
      <c r="BI79" s="217" t="inlineStr">
        <is>
          <t>2.2.2</t>
        </is>
      </c>
      <c r="BJ79" s="126" t="n"/>
      <c r="BK79" s="126" t="n"/>
      <c r="BL79" s="126" t="n"/>
      <c r="BM79" s="126" t="n"/>
      <c r="BN79" s="126" t="n"/>
      <c r="BO79" s="126" t="n"/>
      <c r="BP79" s="175" t="n"/>
      <c r="BQ79" s="487" t="n"/>
      <c r="BR79" s="1" t="n"/>
    </row>
    <row r="80">
      <c r="A80" s="182" t="inlineStr">
        <is>
          <t>СК-3</t>
        </is>
      </c>
      <c r="B80" s="126" t="n"/>
      <c r="C80" s="126" t="n"/>
      <c r="D80" s="126" t="n"/>
      <c r="E80" s="126" t="n"/>
      <c r="F80" s="126" t="n"/>
      <c r="G80" s="175" t="n"/>
      <c r="H80" s="2281" t="inlineStr">
        <is>
          <t>Применять навыки трехмерного моделирование конструкций лесных машин</t>
        </is>
      </c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217" t="inlineStr">
        <is>
          <t>2.2.3</t>
        </is>
      </c>
      <c r="BJ80" s="126" t="n"/>
      <c r="BK80" s="126" t="n"/>
      <c r="BL80" s="126" t="n"/>
      <c r="BM80" s="126" t="n"/>
      <c r="BN80" s="126" t="n"/>
      <c r="BO80" s="126" t="n"/>
      <c r="BP80" s="175" t="n"/>
      <c r="BQ80" s="487" t="n"/>
      <c r="BR80" s="1" t="n"/>
    </row>
    <row r="81">
      <c r="A81" s="182" t="inlineStr">
        <is>
          <t>СК-4</t>
        </is>
      </c>
      <c r="B81" s="126" t="n"/>
      <c r="C81" s="126" t="n"/>
      <c r="D81" s="126" t="n"/>
      <c r="E81" s="126" t="n"/>
      <c r="F81" s="126" t="n"/>
      <c r="G81" s="175" t="n"/>
      <c r="H81" s="1260" t="inlineStr">
        <is>
          <t>Использовать и разрабатывать программы-методики экспериментальных исследований и испытаний для лесопромышленного и машиностроительного производств</t>
        </is>
      </c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/>
      <c r="BF81" s="126" t="n"/>
      <c r="BG81" s="126" t="n"/>
      <c r="BH81" s="175" t="n"/>
      <c r="BI81" s="217" t="inlineStr">
        <is>
          <t>2.3</t>
        </is>
      </c>
      <c r="BJ81" s="126" t="n"/>
      <c r="BK81" s="126" t="n"/>
      <c r="BL81" s="126" t="n"/>
      <c r="BM81" s="126" t="n"/>
      <c r="BN81" s="126" t="n"/>
      <c r="BO81" s="126" t="n"/>
      <c r="BP81" s="175" t="n"/>
      <c r="BQ81" s="487" t="n"/>
      <c r="BR81" s="1" t="n"/>
    </row>
    <row r="82">
      <c r="A82" s="182" t="inlineStr">
        <is>
          <t>СК-5</t>
        </is>
      </c>
      <c r="B82" s="126" t="n"/>
      <c r="C82" s="126" t="n"/>
      <c r="D82" s="126" t="n"/>
      <c r="E82" s="126" t="n"/>
      <c r="F82" s="126" t="n"/>
      <c r="G82" s="175" t="n"/>
      <c r="H82" s="2281" t="inlineStr">
        <is>
          <t>Разрабатывать и применять информационные системы и технологии для управления лесопромышленным производством</t>
        </is>
      </c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217" t="inlineStr">
        <is>
          <t>2.4.1, 2.4.3</t>
        </is>
      </c>
      <c r="BJ82" s="126" t="n"/>
      <c r="BK82" s="126" t="n"/>
      <c r="BL82" s="126" t="n"/>
      <c r="BM82" s="126" t="n"/>
      <c r="BN82" s="126" t="n"/>
      <c r="BO82" s="126" t="n"/>
      <c r="BP82" s="175" t="n"/>
      <c r="BQ82" s="487" t="n"/>
      <c r="BR82" s="1" t="n"/>
    </row>
    <row r="83">
      <c r="A83" s="182" t="inlineStr">
        <is>
          <t>СК-6</t>
        </is>
      </c>
      <c r="B83" s="126" t="n"/>
      <c r="C83" s="126" t="n"/>
      <c r="D83" s="126" t="n"/>
      <c r="E83" s="126" t="n"/>
      <c r="F83" s="126" t="n"/>
      <c r="G83" s="175" t="n"/>
      <c r="H83" s="2281" t="inlineStr">
        <is>
          <t xml:space="preserve">Применять отраслевые нормативно-правовые акты при проведении сертификации лесопромышленных производств </t>
        </is>
      </c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/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217" t="inlineStr">
        <is>
          <t>2.4.2</t>
        </is>
      </c>
      <c r="BJ83" s="126" t="n"/>
      <c r="BK83" s="126" t="n"/>
      <c r="BL83" s="126" t="n"/>
      <c r="BM83" s="126" t="n"/>
      <c r="BN83" s="126" t="n"/>
      <c r="BO83" s="126" t="n"/>
      <c r="BP83" s="175" t="n"/>
      <c r="BQ83" s="487" t="n"/>
      <c r="BR83" s="1" t="n"/>
    </row>
    <row r="84">
      <c r="A84" s="182" t="inlineStr">
        <is>
          <t>СК-7</t>
        </is>
      </c>
      <c r="B84" s="126" t="n"/>
      <c r="C84" s="126" t="n"/>
      <c r="D84" s="126" t="n"/>
      <c r="E84" s="126" t="n"/>
      <c r="F84" s="126" t="n"/>
      <c r="G84" s="175" t="n"/>
      <c r="H84" s="2281" t="inlineStr">
        <is>
          <t>Создавать и эксплуатировать автоматизированные системы для лесопромышленного производства</t>
        </is>
      </c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217" t="inlineStr">
        <is>
          <t>2.4.1</t>
        </is>
      </c>
      <c r="BJ84" s="126" t="n"/>
      <c r="BK84" s="126" t="n"/>
      <c r="BL84" s="126" t="n"/>
      <c r="BM84" s="126" t="n"/>
      <c r="BN84" s="126" t="n"/>
      <c r="BO84" s="126" t="n"/>
      <c r="BP84" s="175" t="n"/>
      <c r="BQ84" s="487" t="n"/>
      <c r="BR84" s="1" t="n"/>
    </row>
    <row r="85">
      <c r="A85" s="182" t="inlineStr">
        <is>
          <t>СК-8</t>
        </is>
      </c>
      <c r="B85" s="126" t="n"/>
      <c r="C85" s="126" t="n"/>
      <c r="D85" s="126" t="n"/>
      <c r="E85" s="126" t="n"/>
      <c r="F85" s="126" t="n"/>
      <c r="G85" s="175" t="n"/>
      <c r="H85" s="2281" t="inlineStr">
        <is>
          <t>Применять навыки организации и проведения электронной торговли древесиной</t>
        </is>
      </c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217" t="inlineStr">
        <is>
          <t>2.4.2</t>
        </is>
      </c>
      <c r="BJ85" s="126" t="n"/>
      <c r="BK85" s="126" t="n"/>
      <c r="BL85" s="126" t="n"/>
      <c r="BM85" s="126" t="n"/>
      <c r="BN85" s="126" t="n"/>
      <c r="BO85" s="126" t="n"/>
      <c r="BP85" s="175" t="n"/>
      <c r="BQ85" s="487" t="n"/>
      <c r="BR85" s="1" t="n"/>
    </row>
    <row r="86">
      <c r="A86" s="229" t="inlineStr">
        <is>
          <t>СК-9</t>
        </is>
      </c>
      <c r="B86" s="202" t="n"/>
      <c r="C86" s="202" t="n"/>
      <c r="D86" s="202" t="n"/>
      <c r="E86" s="202" t="n"/>
      <c r="F86" s="202" t="n"/>
      <c r="G86" s="203" t="n"/>
      <c r="H86" s="4923" t="inlineStr">
        <is>
          <t>Осуществлять мониторинг и обеспечивать организацию технологического процесса с учетом качества продукции и производства</t>
        </is>
      </c>
      <c r="I86" s="202" t="n"/>
      <c r="J86" s="202" t="n"/>
      <c r="K86" s="202" t="n"/>
      <c r="L86" s="202" t="n"/>
      <c r="M86" s="202" t="n"/>
      <c r="N86" s="202" t="n"/>
      <c r="O86" s="202" t="n"/>
      <c r="P86" s="202" t="n"/>
      <c r="Q86" s="202" t="n"/>
      <c r="R86" s="202" t="n"/>
      <c r="S86" s="202" t="n"/>
      <c r="T86" s="202" t="n"/>
      <c r="U86" s="202" t="n"/>
      <c r="V86" s="202" t="n"/>
      <c r="W86" s="202" t="n"/>
      <c r="X86" s="202" t="n"/>
      <c r="Y86" s="202" t="n"/>
      <c r="Z86" s="202" t="n"/>
      <c r="AA86" s="202" t="n"/>
      <c r="AB86" s="202" t="n"/>
      <c r="AC86" s="202" t="n"/>
      <c r="AD86" s="202" t="n"/>
      <c r="AE86" s="202" t="n"/>
      <c r="AF86" s="202" t="n"/>
      <c r="AG86" s="202" t="n"/>
      <c r="AH86" s="202" t="n"/>
      <c r="AI86" s="202" t="n"/>
      <c r="AJ86" s="202" t="n"/>
      <c r="AK86" s="202" t="n"/>
      <c r="AL86" s="202" t="n"/>
      <c r="AM86" s="202" t="n"/>
      <c r="AN86" s="202" t="n"/>
      <c r="AO86" s="202" t="n"/>
      <c r="AP86" s="202" t="n"/>
      <c r="AQ86" s="202" t="n"/>
      <c r="AR86" s="202" t="n"/>
      <c r="AS86" s="202" t="n"/>
      <c r="AT86" s="202" t="n"/>
      <c r="AU86" s="202" t="n"/>
      <c r="AV86" s="202" t="n"/>
      <c r="AW86" s="202" t="n"/>
      <c r="AX86" s="202" t="n"/>
      <c r="AY86" s="202" t="n"/>
      <c r="AZ86" s="202" t="n"/>
      <c r="BA86" s="202" t="n"/>
      <c r="BB86" s="202" t="n"/>
      <c r="BC86" s="202" t="n"/>
      <c r="BD86" s="202" t="n"/>
      <c r="BE86" s="202" t="n"/>
      <c r="BF86" s="202" t="n"/>
      <c r="BG86" s="202" t="n"/>
      <c r="BH86" s="202" t="n"/>
      <c r="BI86" s="2872" t="inlineStr">
        <is>
          <t>2.4.3</t>
        </is>
      </c>
      <c r="BJ86" s="202" t="n"/>
      <c r="BK86" s="202" t="n"/>
      <c r="BL86" s="202" t="n"/>
      <c r="BM86" s="202" t="n"/>
      <c r="BN86" s="202" t="n"/>
      <c r="BO86" s="202" t="n"/>
      <c r="BP86" s="203" t="n"/>
      <c r="BQ86" s="487" t="n"/>
      <c r="BR86" s="1" t="n"/>
    </row>
    <row r="87">
      <c r="A87" s="6" t="n"/>
      <c r="B87" s="6" t="n"/>
      <c r="C87" s="6" t="n"/>
      <c r="D87" s="6" t="n"/>
      <c r="E87" s="6" t="n"/>
      <c r="F87" s="6" t="n"/>
      <c r="G87" s="6" t="n"/>
      <c r="H87" s="4903" t="n"/>
      <c r="I87" s="4903" t="n"/>
      <c r="J87" s="4903" t="n"/>
      <c r="K87" s="4903" t="n"/>
      <c r="L87" s="4903" t="n"/>
      <c r="M87" s="4903" t="n"/>
      <c r="N87" s="4903" t="n"/>
      <c r="O87" s="4903" t="n"/>
      <c r="P87" s="4903" t="n"/>
      <c r="Q87" s="4903" t="n"/>
      <c r="R87" s="4903" t="n"/>
      <c r="S87" s="4903" t="n"/>
      <c r="T87" s="4903" t="n"/>
      <c r="U87" s="4903" t="n"/>
      <c r="V87" s="4903" t="n"/>
      <c r="W87" s="4903" t="n"/>
      <c r="X87" s="4903" t="n"/>
      <c r="Y87" s="4903" t="n"/>
      <c r="Z87" s="4903" t="n"/>
      <c r="AA87" s="4903" t="n"/>
      <c r="AB87" s="4903" t="n"/>
      <c r="AC87" s="4903" t="n"/>
      <c r="AD87" s="4903" t="n"/>
      <c r="AE87" s="4903" t="n"/>
      <c r="AF87" s="4903" t="n"/>
      <c r="AG87" s="4903" t="n"/>
      <c r="AH87" s="4903" t="n"/>
      <c r="AI87" s="4903" t="n"/>
      <c r="AJ87" s="4903" t="n"/>
      <c r="AK87" s="4903" t="n"/>
      <c r="AL87" s="4903" t="n"/>
      <c r="AM87" s="4903" t="n"/>
      <c r="AN87" s="4903" t="n"/>
      <c r="AO87" s="4903" t="n"/>
      <c r="AP87" s="4903" t="n"/>
      <c r="AQ87" s="4903" t="n"/>
      <c r="AR87" s="4903" t="n"/>
      <c r="AS87" s="4903" t="n"/>
      <c r="AT87" s="4903" t="n"/>
      <c r="AU87" s="4903" t="n"/>
      <c r="AV87" s="4903" t="n"/>
      <c r="AW87" s="4903" t="n"/>
      <c r="AX87" s="4903" t="n"/>
      <c r="AY87" s="4903" t="n"/>
      <c r="AZ87" s="4903" t="n"/>
      <c r="BA87" s="4903" t="n"/>
      <c r="BB87" s="4903" t="n"/>
      <c r="BC87" s="4903" t="n"/>
      <c r="BD87" s="4903" t="n"/>
      <c r="BE87" s="4903" t="n"/>
      <c r="BF87" s="4903" t="n"/>
      <c r="BG87" s="4904" t="n"/>
      <c r="BH87" s="4904" t="n"/>
      <c r="BI87" s="4904" t="n"/>
      <c r="BJ87" s="4904" t="n"/>
      <c r="BK87" s="4904" t="n"/>
      <c r="BL87" s="4904" t="n"/>
      <c r="BM87" s="4902" t="n"/>
      <c r="BN87" s="1" t="n"/>
      <c r="BO87" s="1" t="n"/>
      <c r="BP87" s="1" t="n"/>
      <c r="BQ87" s="1" t="n"/>
      <c r="BR87" s="1" t="n"/>
    </row>
    <row r="88">
      <c r="A88" s="10" t="n"/>
      <c r="B88" s="274" t="n"/>
      <c r="C88" s="24" t="inlineStr">
        <is>
          <t xml:space="preserve">Учебный план углубленного высшего образования по специальности 7-06-0821-03 "Лесная инженерия и проектирование лесопромышленных машин и оборудования" разработан на основании примерного учебного плана, утвержденного 19.01.2023 Первым заместителем Министра образования Республики Беларусь, регистрационный  7-06-08-012/пр.  </t>
        </is>
      </c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/>
      <c r="AM88" s="1" t="n"/>
      <c r="AN88" s="1" t="n"/>
      <c r="AO88" s="1" t="n"/>
      <c r="AP88" s="1" t="n"/>
      <c r="AQ88" s="1" t="n"/>
      <c r="AR88" s="1" t="n"/>
      <c r="AS88" s="1" t="n"/>
      <c r="AT88" s="1" t="n"/>
      <c r="AU88" s="1" t="n"/>
      <c r="AV88" s="1" t="n"/>
      <c r="AW88" s="1" t="n"/>
      <c r="AX88" s="1" t="n"/>
      <c r="AY88" s="1" t="n"/>
      <c r="AZ88" s="1" t="n"/>
      <c r="BA88" s="1" t="n"/>
      <c r="BB88" s="1" t="n"/>
      <c r="BC88" s="1" t="n"/>
      <c r="BD88" s="1" t="n"/>
      <c r="BE88" s="1" t="n"/>
      <c r="BF88" s="1" t="n"/>
      <c r="BG88" s="1" t="n"/>
      <c r="BH88" s="1" t="n"/>
      <c r="BI88" s="1" t="n"/>
      <c r="BJ88" s="1" t="n"/>
      <c r="BK88" s="1" t="n"/>
      <c r="BL88" s="1" t="n"/>
      <c r="BM88" s="1" t="n"/>
      <c r="BN88" s="1" t="n"/>
      <c r="BO88" s="1" t="n"/>
      <c r="BP88" s="1" t="n"/>
      <c r="BQ88" s="1" t="n"/>
      <c r="BR88" s="1" t="n"/>
    </row>
    <row r="89">
      <c r="A89" s="270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/>
      <c r="AM89" s="1" t="n"/>
      <c r="AN89" s="1" t="n"/>
      <c r="AO89" s="1" t="n"/>
      <c r="AP89" s="1" t="n"/>
      <c r="AQ89" s="1" t="n"/>
      <c r="AR89" s="1" t="n"/>
      <c r="AS89" s="1" t="n"/>
      <c r="AT89" s="1" t="n"/>
      <c r="AU89" s="1" t="n"/>
      <c r="AV89" s="1" t="n"/>
      <c r="AW89" s="1" t="n"/>
      <c r="AX89" s="1" t="n"/>
      <c r="AY89" s="1" t="n"/>
      <c r="AZ89" s="1" t="n"/>
      <c r="BA89" s="1" t="n"/>
      <c r="BB89" s="1" t="n"/>
      <c r="BC89" s="1" t="n"/>
      <c r="BD89" s="1" t="n"/>
      <c r="BE89" s="1" t="n"/>
      <c r="BF89" s="1" t="n"/>
      <c r="BG89" s="1" t="n"/>
      <c r="BH89" s="1" t="n"/>
      <c r="BI89" s="1" t="n"/>
      <c r="BJ89" s="1" t="n"/>
      <c r="BK89" s="1" t="n"/>
      <c r="BL89" s="1" t="n"/>
      <c r="BM89" s="1957" t="n"/>
      <c r="BN89" s="1" t="n"/>
      <c r="BO89" s="1" t="n"/>
      <c r="BP89" s="1" t="n"/>
      <c r="BQ89" s="1" t="n"/>
      <c r="BR89" s="1" t="n"/>
    </row>
    <row r="90">
      <c r="A90" s="247" t="n"/>
      <c r="B90" s="4508" t="inlineStr">
        <is>
          <t>*</t>
        </is>
      </c>
      <c r="C90" s="24" t="inlineStr">
        <is>
          <t>Изучение общеобразовательных дисциплин "Философия и методология науки", "Иностранный язык", "Основы информационных технологий" является обязательным для магистрантов – граждан Республики Беларусь.</t>
        </is>
      </c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/>
      <c r="AM90" s="1" t="n"/>
      <c r="AN90" s="1" t="n"/>
      <c r="AO90" s="1" t="n"/>
      <c r="AP90" s="1" t="n"/>
      <c r="AQ90" s="1" t="n"/>
      <c r="AR90" s="1" t="n"/>
      <c r="AS90" s="1" t="n"/>
      <c r="AT90" s="1" t="n"/>
      <c r="AU90" s="1" t="n"/>
      <c r="AV90" s="1" t="n"/>
      <c r="AW90" s="1" t="n"/>
      <c r="AX90" s="1" t="n"/>
      <c r="AY90" s="1" t="n"/>
      <c r="AZ90" s="1" t="n"/>
      <c r="BA90" s="1" t="n"/>
      <c r="BB90" s="1" t="n"/>
      <c r="BC90" s="1" t="n"/>
      <c r="BD90" s="1" t="n"/>
      <c r="BE90" s="1" t="n"/>
      <c r="BF90" s="1" t="n"/>
      <c r="BG90" s="1" t="n"/>
      <c r="BH90" s="1" t="n"/>
      <c r="BI90" s="1" t="n"/>
      <c r="BJ90" s="1" t="n"/>
      <c r="BK90" s="1" t="n"/>
      <c r="BL90" s="1" t="n"/>
      <c r="BM90" s="1957" t="n"/>
      <c r="BN90" s="1" t="n"/>
      <c r="BO90" s="1" t="n"/>
      <c r="BP90" s="1" t="n"/>
      <c r="BQ90" s="1" t="n"/>
      <c r="BR90" s="1" t="n"/>
    </row>
    <row r="91">
      <c r="A91" s="1" t="n"/>
      <c r="B91" s="4924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/>
      <c r="AM91" s="1" t="n"/>
      <c r="AN91" s="1" t="n"/>
      <c r="AO91" s="1" t="n"/>
      <c r="AP91" s="1" t="n"/>
      <c r="AQ91" s="1" t="n"/>
      <c r="AR91" s="1" t="n"/>
      <c r="AS91" s="1" t="n"/>
      <c r="AT91" s="1" t="n"/>
      <c r="AU91" s="1" t="n"/>
      <c r="AV91" s="1" t="n"/>
      <c r="AW91" s="1" t="n"/>
      <c r="AX91" s="1" t="n"/>
      <c r="AY91" s="1" t="n"/>
      <c r="AZ91" s="1" t="n"/>
      <c r="BA91" s="1" t="n"/>
      <c r="BB91" s="1" t="n"/>
      <c r="BC91" s="1" t="n"/>
      <c r="BD91" s="1" t="n"/>
      <c r="BE91" s="1" t="n"/>
      <c r="BF91" s="1" t="n"/>
      <c r="BG91" s="1" t="n"/>
      <c r="BH91" s="1" t="n"/>
      <c r="BI91" s="1" t="n"/>
      <c r="BJ91" s="1" t="n"/>
      <c r="BK91" s="1" t="n"/>
      <c r="BL91" s="1" t="n"/>
      <c r="BM91" s="1957" t="n"/>
      <c r="BN91" s="1" t="n"/>
      <c r="BO91" s="1" t="n"/>
      <c r="BP91" s="1" t="n"/>
      <c r="BQ91" s="1" t="n"/>
      <c r="BR91" s="1" t="n"/>
    </row>
    <row r="92">
      <c r="A92" s="1" t="n"/>
      <c r="B92" s="3431" t="inlineStr">
        <is>
          <t>д</t>
        </is>
      </c>
      <c r="C92" s="30" t="inlineStr">
        <is>
          <t>Дифференцированный зачет.</t>
        </is>
      </c>
      <c r="D92" s="23" t="n"/>
      <c r="E92" s="23" t="n"/>
      <c r="F92" s="23" t="n"/>
      <c r="G92" s="23" t="n"/>
      <c r="H92" s="23" t="n"/>
      <c r="I92" s="23" t="n"/>
      <c r="J92" s="23" t="n"/>
      <c r="K92" s="23" t="n"/>
      <c r="L92" s="23" t="n"/>
      <c r="M92" s="23" t="n"/>
      <c r="N92" s="23" t="n"/>
      <c r="O92" s="23" t="n"/>
      <c r="P92" s="23" t="n"/>
      <c r="Q92" s="23" t="n"/>
      <c r="R92" s="23" t="n"/>
      <c r="S92" s="23" t="n"/>
      <c r="T92" s="23" t="n"/>
      <c r="U92" s="23" t="n"/>
      <c r="V92" s="23" t="n"/>
      <c r="W92" s="23" t="n"/>
      <c r="X92" s="23" t="n"/>
      <c r="Y92" s="23" t="n"/>
      <c r="Z92" s="23" t="n"/>
      <c r="AA92" s="23" t="n"/>
      <c r="AB92" s="23" t="n"/>
      <c r="AC92" s="23" t="n"/>
      <c r="AD92" s="23" t="n"/>
      <c r="AE92" s="23" t="n"/>
      <c r="AF92" s="23" t="n"/>
      <c r="AG92" s="23" t="n"/>
      <c r="AH92" s="23" t="n"/>
      <c r="AI92" s="23" t="n"/>
      <c r="AJ92" s="23" t="n"/>
      <c r="AK92" s="23" t="n"/>
      <c r="AL92" s="23" t="n"/>
      <c r="AM92" s="23" t="n"/>
      <c r="AN92" s="23" t="n"/>
      <c r="AO92" s="23" t="n"/>
      <c r="AP92" s="23" t="n"/>
      <c r="AQ92" s="23" t="n"/>
      <c r="AR92" s="23" t="n"/>
      <c r="AS92" s="23" t="n"/>
      <c r="AT92" s="23" t="n"/>
      <c r="AU92" s="23" t="n"/>
      <c r="AV92" s="23" t="n"/>
      <c r="AW92" s="23" t="n"/>
      <c r="AX92" s="23" t="n"/>
      <c r="AY92" s="23" t="n"/>
      <c r="AZ92" s="23" t="n"/>
      <c r="BA92" s="23" t="n"/>
      <c r="BB92" s="23" t="n"/>
      <c r="BC92" s="23" t="n"/>
      <c r="BD92" s="23" t="n"/>
      <c r="BE92" s="23" t="n"/>
      <c r="BF92" s="23" t="n"/>
      <c r="BG92" s="23" t="n"/>
      <c r="BH92" s="23" t="n"/>
      <c r="BI92" s="253" t="n"/>
      <c r="BJ92" s="253" t="n"/>
      <c r="BK92" s="253" t="n"/>
      <c r="BL92" s="1957" t="n"/>
      <c r="BM92" s="1957" t="n"/>
      <c r="BN92" s="1" t="n"/>
      <c r="BO92" s="1" t="n"/>
      <c r="BP92" s="1" t="n"/>
      <c r="BQ92" s="1" t="n"/>
      <c r="BR92" s="1" t="n"/>
    </row>
    <row r="93">
      <c r="A93" s="689" t="n"/>
      <c r="B93" s="253" t="n"/>
      <c r="C93" s="253" t="n"/>
      <c r="D93" s="253" t="n"/>
      <c r="E93" s="253" t="n"/>
      <c r="F93" s="253" t="n"/>
      <c r="G93" s="253" t="n"/>
      <c r="H93" s="253" t="n"/>
      <c r="I93" s="253" t="n"/>
      <c r="J93" s="253" t="n"/>
      <c r="K93" s="253" t="n"/>
      <c r="L93" s="253" t="n"/>
      <c r="M93" s="253" t="n"/>
      <c r="N93" s="253" t="n"/>
      <c r="O93" s="253" t="n"/>
      <c r="P93" s="253" t="n"/>
      <c r="Q93" s="253" t="n"/>
      <c r="R93" s="253" t="n"/>
      <c r="S93" s="253" t="n"/>
      <c r="T93" s="253" t="n"/>
      <c r="U93" s="253" t="n"/>
      <c r="V93" s="253" t="n"/>
      <c r="W93" s="253" t="n"/>
      <c r="X93" s="253" t="n"/>
      <c r="Y93" s="253" t="n"/>
      <c r="Z93" s="253" t="n"/>
      <c r="AA93" s="253" t="n"/>
      <c r="AB93" s="253" t="n"/>
      <c r="AC93" s="253" t="n"/>
      <c r="AD93" s="253" t="n"/>
      <c r="AE93" s="253" t="n"/>
      <c r="AF93" s="253" t="n"/>
      <c r="AG93" s="253" t="n"/>
      <c r="AH93" s="253" t="n"/>
      <c r="AI93" s="253" t="n"/>
      <c r="AJ93" s="253" t="n"/>
      <c r="AK93" s="253" t="n"/>
      <c r="AL93" s="253" t="n"/>
      <c r="AM93" s="253" t="n"/>
      <c r="AN93" s="253" t="n"/>
      <c r="AO93" s="253" t="n"/>
      <c r="AP93" s="253" t="n"/>
      <c r="AQ93" s="253" t="n"/>
      <c r="AR93" s="253" t="n"/>
      <c r="AS93" s="253" t="n"/>
      <c r="AT93" s="253" t="n"/>
      <c r="AU93" s="253" t="n"/>
      <c r="AV93" s="253" t="n"/>
      <c r="AW93" s="253" t="n"/>
      <c r="AX93" s="253" t="n"/>
      <c r="AY93" s="253" t="n"/>
      <c r="AZ93" s="253" t="n"/>
      <c r="BA93" s="253" t="n"/>
      <c r="BB93" s="253" t="n"/>
      <c r="BC93" s="253" t="n"/>
      <c r="BD93" s="253" t="n"/>
      <c r="BE93" s="253" t="n"/>
      <c r="BF93" s="253" t="n"/>
      <c r="BG93" s="253" t="n"/>
      <c r="BH93" s="253" t="n"/>
      <c r="BI93" s="253" t="n"/>
      <c r="BJ93" s="253" t="n"/>
      <c r="BK93" s="253" t="n"/>
      <c r="BL93" s="1957" t="n"/>
      <c r="BM93" s="1957" t="n"/>
      <c r="BN93" s="1" t="n"/>
      <c r="BO93" s="1" t="n"/>
      <c r="BP93" s="1" t="n"/>
      <c r="BQ93" s="1" t="n"/>
      <c r="BR93" s="1" t="n"/>
    </row>
    <row r="94">
      <c r="A94" s="268" t="n"/>
      <c r="B94" s="3" t="inlineStr">
        <is>
          <t>Проректор по учебной работе</t>
        </is>
      </c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272" t="n"/>
      <c r="AB94" s="273" t="n"/>
      <c r="AC94" s="273" t="n"/>
      <c r="AD94" s="273" t="n"/>
      <c r="AE94" s="273" t="n"/>
      <c r="AF94" s="273" t="n"/>
      <c r="AG94" s="273" t="n"/>
      <c r="AH94" s="272" t="n"/>
      <c r="AI94" s="41" t="n"/>
      <c r="AJ94" s="41" t="n"/>
      <c r="AK94" s="41" t="n"/>
      <c r="AL94" s="41" t="n"/>
      <c r="AM94" s="41" t="n"/>
      <c r="AN94" s="3" t="n"/>
      <c r="AO94" s="41" t="inlineStr">
        <is>
          <t>А.А. Сакович</t>
        </is>
      </c>
      <c r="AP94" s="3" t="n"/>
      <c r="AQ94" s="274" t="n"/>
      <c r="AR94" s="274" t="n"/>
      <c r="AS94" s="274" t="n"/>
      <c r="AT94" s="274" t="n"/>
      <c r="AU94" s="3" t="n"/>
      <c r="AV94" s="3" t="n"/>
      <c r="AW94" s="268" t="n"/>
      <c r="AX94" s="268" t="n"/>
      <c r="AY94" s="268" t="n"/>
      <c r="AZ94" s="244" t="n"/>
      <c r="BA94" s="244" t="n"/>
      <c r="BB94" s="90" t="n"/>
      <c r="BC94" s="90" t="n"/>
      <c r="BD94" s="90" t="n"/>
      <c r="BE94" s="90" t="n"/>
      <c r="BF94" s="90" t="n"/>
      <c r="BG94" s="90" t="n"/>
      <c r="BH94" s="487" t="n"/>
      <c r="BI94" s="487" t="n"/>
      <c r="BJ94" s="487" t="n"/>
      <c r="BK94" s="487" t="n"/>
      <c r="BL94" s="487" t="n"/>
      <c r="BM94" s="487" t="n"/>
      <c r="BN94" s="1" t="n"/>
      <c r="BO94" s="1" t="n"/>
      <c r="BP94" s="1" t="n"/>
      <c r="BQ94" s="1" t="n"/>
      <c r="BR94" s="1" t="n"/>
    </row>
    <row r="95">
      <c r="A95" s="270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41" t="n"/>
      <c r="AB95" s="3" t="n"/>
      <c r="AC95" s="3" t="n"/>
      <c r="AD95" s="3" t="n"/>
      <c r="AE95" s="3" t="n"/>
      <c r="AF95" s="3" t="n"/>
      <c r="AG95" s="3" t="n"/>
      <c r="AH95" s="41" t="n"/>
      <c r="AI95" s="41" t="n"/>
      <c r="AJ95" s="41" t="n"/>
      <c r="AK95" s="41" t="n"/>
      <c r="AL95" s="41" t="n"/>
      <c r="AM95" s="41" t="n"/>
      <c r="AN95" s="3" t="n"/>
      <c r="AO95" s="41" t="n"/>
      <c r="AP95" s="3" t="n"/>
      <c r="AQ95" s="274" t="n"/>
      <c r="AR95" s="274" t="n"/>
      <c r="AS95" s="274" t="n"/>
      <c r="AT95" s="274" t="n"/>
      <c r="AU95" s="3" t="n"/>
      <c r="AV95" s="3" t="n"/>
      <c r="AW95" s="267" t="n"/>
      <c r="AX95" s="267" t="n"/>
      <c r="AY95" s="267" t="n"/>
      <c r="AZ95" s="267" t="n"/>
      <c r="BA95" s="267" t="n"/>
      <c r="BB95" s="267" t="n"/>
      <c r="BC95" s="267" t="n"/>
      <c r="BD95" s="267" t="n"/>
      <c r="BE95" s="267" t="n"/>
      <c r="BF95" s="267" t="n"/>
      <c r="BG95" s="267" t="n"/>
      <c r="BH95" s="4906" t="n"/>
      <c r="BI95" s="4906" t="n"/>
      <c r="BJ95" s="4905" t="n"/>
      <c r="BK95" s="4905" t="n"/>
      <c r="BL95" s="4905" t="n"/>
      <c r="BM95" s="4905" t="n"/>
      <c r="BN95" s="1" t="n"/>
      <c r="BO95" s="1" t="n"/>
      <c r="BP95" s="1" t="n"/>
      <c r="BQ95" s="1" t="n"/>
      <c r="BR95" s="1" t="n"/>
    </row>
    <row r="96">
      <c r="A96" s="270" t="n"/>
      <c r="B96" s="273" t="n"/>
      <c r="C96" s="273" t="n"/>
      <c r="D96" s="273" t="n"/>
      <c r="E96" s="273" t="n"/>
      <c r="F96" s="277" t="inlineStr">
        <is>
          <t>20___</t>
        </is>
      </c>
      <c r="G96" s="278" t="n"/>
      <c r="H96" s="41" t="n"/>
      <c r="I96" s="41" t="n"/>
      <c r="J96" s="279" t="n"/>
      <c r="K96" s="274" t="n"/>
      <c r="L96" s="274" t="n"/>
      <c r="M96" s="274" t="n"/>
      <c r="N96" s="274" t="n"/>
      <c r="O96" s="274" t="n"/>
      <c r="P96" s="274" t="n"/>
      <c r="Q96" s="274" t="n"/>
      <c r="R96" s="274" t="n"/>
      <c r="S96" s="274" t="n"/>
      <c r="T96" s="274" t="n"/>
      <c r="U96" s="274" t="n"/>
      <c r="V96" s="274" t="n"/>
      <c r="W96" s="274" t="n"/>
      <c r="X96" s="274" t="n"/>
      <c r="Y96" s="274" t="n"/>
      <c r="Z96" s="41" t="n"/>
      <c r="AA96" s="41" t="n"/>
      <c r="AB96" s="41" t="n"/>
      <c r="AC96" s="41" t="n"/>
      <c r="AD96" s="41" t="n"/>
      <c r="AE96" s="41" t="n"/>
      <c r="AF96" s="41" t="n"/>
      <c r="AG96" s="41" t="n"/>
      <c r="AH96" s="41" t="n"/>
      <c r="AI96" s="41" t="n"/>
      <c r="AJ96" s="41" t="n"/>
      <c r="AK96" s="41" t="n"/>
      <c r="AL96" s="41" t="n"/>
      <c r="AM96" s="41" t="n"/>
      <c r="AN96" s="41" t="n"/>
      <c r="AO96" s="41" t="n"/>
      <c r="AP96" s="41" t="n"/>
      <c r="AQ96" s="41" t="n"/>
      <c r="AR96" s="41" t="n"/>
      <c r="AS96" s="41" t="n"/>
      <c r="AT96" s="41" t="n"/>
      <c r="AU96" s="41" t="n"/>
      <c r="AV96" s="41" t="n"/>
      <c r="AW96" s="4" t="n"/>
      <c r="AX96" s="4" t="n"/>
      <c r="AY96" s="4" t="n"/>
      <c r="AZ96" s="267" t="n"/>
      <c r="BA96" s="267" t="n"/>
      <c r="BB96" s="296" t="n"/>
      <c r="BC96" s="296" t="n"/>
      <c r="BD96" s="296" t="n"/>
      <c r="BE96" s="296" t="n"/>
      <c r="BF96" s="296" t="n"/>
      <c r="BG96" s="296" t="n"/>
      <c r="BH96" s="4902" t="n"/>
      <c r="BI96" s="4902" t="n"/>
      <c r="BJ96" s="1458" t="n"/>
      <c r="BK96" s="1458" t="n"/>
      <c r="BL96" s="1458" t="n"/>
      <c r="BM96" s="1458" t="n"/>
      <c r="BN96" s="1" t="n"/>
      <c r="BO96" s="1" t="n"/>
      <c r="BP96" s="1" t="n"/>
      <c r="BQ96" s="1" t="n"/>
      <c r="BR96" s="1" t="n"/>
    </row>
    <row r="97">
      <c r="A97" s="270" t="n"/>
      <c r="B97" s="3" t="n"/>
      <c r="C97" s="3" t="n"/>
      <c r="D97" s="3" t="n"/>
      <c r="E97" s="3" t="n"/>
      <c r="F97" s="277" t="n"/>
      <c r="G97" s="278" t="n"/>
      <c r="H97" s="41" t="n"/>
      <c r="I97" s="41" t="n"/>
      <c r="J97" s="279" t="n"/>
      <c r="K97" s="274" t="n"/>
      <c r="L97" s="274" t="n"/>
      <c r="M97" s="274" t="n"/>
      <c r="N97" s="274" t="n"/>
      <c r="O97" s="274" t="n"/>
      <c r="P97" s="274" t="n"/>
      <c r="Q97" s="274" t="n"/>
      <c r="R97" s="274" t="n"/>
      <c r="S97" s="274" t="n"/>
      <c r="T97" s="274" t="n"/>
      <c r="U97" s="274" t="n"/>
      <c r="V97" s="274" t="n"/>
      <c r="W97" s="274" t="n"/>
      <c r="X97" s="274" t="n"/>
      <c r="Y97" s="274" t="n"/>
      <c r="Z97" s="41" t="n"/>
      <c r="AA97" s="41" t="n"/>
      <c r="AB97" s="41" t="n"/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" t="n"/>
      <c r="AX97" s="4" t="n"/>
      <c r="AY97" s="4" t="n"/>
      <c r="AZ97" s="267" t="n"/>
      <c r="BA97" s="267" t="n"/>
      <c r="BB97" s="296" t="n"/>
      <c r="BC97" s="296" t="n"/>
      <c r="BD97" s="296" t="n"/>
      <c r="BE97" s="296" t="n"/>
      <c r="BF97" s="296" t="n"/>
      <c r="BG97" s="296" t="n"/>
      <c r="BH97" s="4902" t="n"/>
      <c r="BI97" s="4902" t="n"/>
      <c r="BJ97" s="1458" t="n"/>
      <c r="BK97" s="1458" t="n"/>
      <c r="BL97" s="1458" t="n"/>
      <c r="BM97" s="1458" t="n"/>
      <c r="BN97" s="1" t="n"/>
      <c r="BO97" s="1" t="n"/>
      <c r="BP97" s="1" t="n"/>
      <c r="BQ97" s="1" t="n"/>
      <c r="BR97" s="1" t="n"/>
    </row>
    <row r="98">
      <c r="A98" s="270" t="n"/>
      <c r="B98" s="274" t="inlineStr">
        <is>
          <t>Декан факультета лесной инженерии, материаловедения и дизайна</t>
        </is>
      </c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41" t="n"/>
      <c r="X98" s="41" t="n"/>
      <c r="Y98" s="41" t="n"/>
      <c r="Z98" s="41" t="n"/>
      <c r="AA98" s="41" t="n"/>
      <c r="AB98" s="41" t="n"/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" t="n"/>
      <c r="AX98" s="4" t="n"/>
      <c r="AY98" s="4" t="n"/>
      <c r="AZ98" s="267" t="n"/>
      <c r="BA98" s="267" t="n"/>
      <c r="BB98" s="296" t="n"/>
      <c r="BC98" s="296" t="n"/>
      <c r="BD98" s="296" t="n"/>
      <c r="BE98" s="296" t="n"/>
      <c r="BF98" s="296" t="n"/>
      <c r="BG98" s="296" t="n"/>
      <c r="BH98" s="4902" t="n"/>
      <c r="BI98" s="4902" t="n"/>
      <c r="BJ98" s="1458" t="n"/>
      <c r="BK98" s="1458" t="n"/>
      <c r="BL98" s="1458" t="n"/>
      <c r="BM98" s="1458" t="n"/>
      <c r="BN98" s="1" t="n"/>
      <c r="BO98" s="1" t="n"/>
      <c r="BP98" s="1" t="n"/>
      <c r="BQ98" s="1" t="n"/>
      <c r="BR98" s="1" t="n"/>
    </row>
    <row r="99">
      <c r="A99" s="270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3" t="n"/>
      <c r="X99" s="3" t="n"/>
      <c r="Y99" s="3" t="n"/>
      <c r="Z99" s="3" t="n"/>
      <c r="AA99" s="273" t="n"/>
      <c r="AB99" s="273" t="n"/>
      <c r="AC99" s="273" t="n"/>
      <c r="AD99" s="273" t="n"/>
      <c r="AE99" s="273" t="n"/>
      <c r="AF99" s="273" t="n"/>
      <c r="AG99" s="272" t="n"/>
      <c r="AH99" s="272" t="n"/>
      <c r="AI99" s="41" t="n"/>
      <c r="AJ99" s="41" t="n"/>
      <c r="AK99" s="41" t="n"/>
      <c r="AL99" s="41" t="n"/>
      <c r="AM99" s="3" t="n"/>
      <c r="AN99" s="41" t="n"/>
      <c r="AO99" s="3" t="inlineStr">
        <is>
          <t>В.Н.Лой</t>
        </is>
      </c>
      <c r="AP99" s="274" t="n"/>
      <c r="AQ99" s="274" t="n"/>
      <c r="AR99" s="274" t="n"/>
      <c r="AS99" s="274" t="n"/>
      <c r="AT99" s="3" t="n"/>
      <c r="AU99" s="3" t="n"/>
      <c r="AV99" s="3" t="n"/>
      <c r="AW99" s="265" t="n"/>
      <c r="AX99" s="4" t="n"/>
      <c r="AY99" s="4" t="n"/>
      <c r="AZ99" s="267" t="n"/>
      <c r="BA99" s="267" t="n"/>
      <c r="BB99" s="296" t="n"/>
      <c r="BC99" s="296" t="n"/>
      <c r="BD99" s="296" t="n"/>
      <c r="BE99" s="296" t="n"/>
      <c r="BF99" s="296" t="n"/>
      <c r="BG99" s="296" t="n"/>
      <c r="BH99" s="4902" t="n"/>
      <c r="BI99" s="4902" t="n"/>
      <c r="BJ99" s="1458" t="n"/>
      <c r="BK99" s="1458" t="n"/>
      <c r="BL99" s="1458" t="n"/>
      <c r="BM99" s="1458" t="n"/>
      <c r="BN99" s="1" t="n"/>
      <c r="BO99" s="1" t="n"/>
      <c r="BP99" s="1" t="n"/>
      <c r="BQ99" s="1" t="n"/>
      <c r="BR99" s="1" t="n"/>
    </row>
    <row r="100">
      <c r="A100" s="270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265" t="n"/>
      <c r="AX100" s="4" t="n"/>
      <c r="AY100" s="4" t="n"/>
      <c r="AZ100" s="267" t="n"/>
      <c r="BA100" s="267" t="n"/>
      <c r="BB100" s="296" t="n"/>
      <c r="BC100" s="296" t="n"/>
      <c r="BD100" s="296" t="n"/>
      <c r="BE100" s="296" t="n"/>
      <c r="BF100" s="296" t="n"/>
      <c r="BG100" s="296" t="n"/>
      <c r="BH100" s="4902" t="n"/>
      <c r="BI100" s="4902" t="n"/>
      <c r="BJ100" s="1458" t="n"/>
      <c r="BK100" s="1458" t="n"/>
      <c r="BL100" s="1458" t="n"/>
      <c r="BM100" s="1458" t="n"/>
      <c r="BN100" s="1" t="n"/>
      <c r="BO100" s="1" t="n"/>
      <c r="BP100" s="1" t="n"/>
      <c r="BQ100" s="1" t="n"/>
      <c r="BR100" s="1" t="n"/>
    </row>
    <row r="101">
      <c r="A101" s="270" t="n"/>
      <c r="B101" s="273" t="n"/>
      <c r="C101" s="273" t="n"/>
      <c r="D101" s="273" t="n"/>
      <c r="E101" s="273" t="n"/>
      <c r="F101" s="277" t="inlineStr">
        <is>
          <t>20___</t>
        </is>
      </c>
      <c r="G101" s="278" t="n"/>
      <c r="H101" s="41" t="n"/>
      <c r="I101" s="41" t="n"/>
      <c r="J101" s="279" t="n"/>
      <c r="K101" s="274" t="n"/>
      <c r="L101" s="274" t="n"/>
      <c r="M101" s="274" t="n"/>
      <c r="N101" s="274" t="n"/>
      <c r="O101" s="274" t="n"/>
      <c r="P101" s="274" t="n"/>
      <c r="Q101" s="274" t="n"/>
      <c r="R101" s="274" t="n"/>
      <c r="S101" s="274" t="n"/>
      <c r="T101" s="274" t="n"/>
      <c r="U101" s="274" t="n"/>
      <c r="V101" s="274" t="n"/>
      <c r="W101" s="274" t="n"/>
      <c r="X101" s="274" t="n"/>
      <c r="Y101" s="274" t="n"/>
      <c r="Z101" s="3" t="n"/>
      <c r="AA101" s="3" t="n"/>
      <c r="AB101" s="41" t="n"/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" t="n"/>
      <c r="AX101" s="4" t="n"/>
      <c r="AY101" s="4" t="n"/>
      <c r="AZ101" s="267" t="n"/>
      <c r="BA101" s="267" t="n"/>
      <c r="BB101" s="296" t="n"/>
      <c r="BC101" s="296" t="n"/>
      <c r="BD101" s="296" t="n"/>
      <c r="BE101" s="296" t="n"/>
      <c r="BF101" s="296" t="n"/>
      <c r="BG101" s="296" t="n"/>
      <c r="BH101" s="4902" t="n"/>
      <c r="BI101" s="4902" t="n"/>
      <c r="BJ101" s="1458" t="n"/>
      <c r="BK101" s="1458" t="n"/>
      <c r="BL101" s="1458" t="n"/>
      <c r="BM101" s="1458" t="n"/>
      <c r="BN101" s="1" t="n"/>
      <c r="BO101" s="1" t="n"/>
      <c r="BP101" s="1" t="n"/>
      <c r="BQ101" s="1" t="n"/>
      <c r="BR101" s="1" t="n"/>
    </row>
    <row r="102">
      <c r="A102" s="270" t="n"/>
      <c r="B102" s="3" t="n"/>
      <c r="C102" s="3" t="n"/>
      <c r="D102" s="3" t="n"/>
      <c r="E102" s="3" t="n"/>
      <c r="F102" s="277" t="n"/>
      <c r="G102" s="278" t="n"/>
      <c r="H102" s="41" t="n"/>
      <c r="I102" s="41" t="n"/>
      <c r="J102" s="279" t="n"/>
      <c r="K102" s="274" t="n"/>
      <c r="L102" s="274" t="n"/>
      <c r="M102" s="274" t="n"/>
      <c r="N102" s="274" t="n"/>
      <c r="O102" s="274" t="n"/>
      <c r="P102" s="274" t="n"/>
      <c r="Q102" s="274" t="n"/>
      <c r="R102" s="274" t="n"/>
      <c r="S102" s="274" t="n"/>
      <c r="T102" s="274" t="n"/>
      <c r="U102" s="274" t="n"/>
      <c r="V102" s="274" t="n"/>
      <c r="W102" s="274" t="n"/>
      <c r="X102" s="274" t="n"/>
      <c r="Y102" s="274" t="n"/>
      <c r="Z102" s="3" t="n"/>
      <c r="AA102" s="3" t="n"/>
      <c r="AB102" s="41" t="n"/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" t="n"/>
      <c r="AX102" s="4" t="n"/>
      <c r="AY102" s="4" t="n"/>
      <c r="AZ102" s="267" t="n"/>
      <c r="BA102" s="267" t="n"/>
      <c r="BB102" s="296" t="n"/>
      <c r="BC102" s="296" t="n"/>
      <c r="BD102" s="296" t="n"/>
      <c r="BE102" s="296" t="n"/>
      <c r="BF102" s="296" t="n"/>
      <c r="BG102" s="296" t="n"/>
      <c r="BH102" s="4902" t="n"/>
      <c r="BI102" s="4902" t="n"/>
      <c r="BJ102" s="1458" t="n"/>
      <c r="BK102" s="1458" t="n"/>
      <c r="BL102" s="1458" t="n"/>
      <c r="BM102" s="1458" t="n"/>
      <c r="BN102" s="1" t="n"/>
      <c r="BO102" s="1" t="n"/>
      <c r="BP102" s="1" t="n"/>
      <c r="BQ102" s="1" t="n"/>
      <c r="BR102" s="1" t="n"/>
    </row>
    <row r="103">
      <c r="A103" s="270" t="n"/>
      <c r="B103" s="3" t="inlineStr">
        <is>
          <t>Декан факультета заочного образования</t>
        </is>
      </c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273" t="n"/>
      <c r="AA103" s="273" t="n"/>
      <c r="AB103" s="273" t="n"/>
      <c r="AC103" s="273" t="n"/>
      <c r="AD103" s="273" t="n"/>
      <c r="AE103" s="273" t="n"/>
      <c r="AF103" s="272" t="n"/>
      <c r="AG103" s="272" t="n"/>
      <c r="AH103" s="41" t="n"/>
      <c r="AI103" s="41" t="n"/>
      <c r="AJ103" s="41" t="n"/>
      <c r="AK103" s="41" t="n"/>
      <c r="AL103" s="3" t="n"/>
      <c r="AM103" s="41" t="n"/>
      <c r="AN103" s="1" t="n"/>
      <c r="AO103" s="3" t="inlineStr">
        <is>
          <t>С.А.Прохорчик</t>
        </is>
      </c>
      <c r="AP103" s="274" t="n"/>
      <c r="AQ103" s="274" t="n"/>
      <c r="AR103" s="274" t="n"/>
      <c r="AS103" s="3" t="n"/>
      <c r="AT103" s="3" t="n"/>
      <c r="AU103" s="3" t="n"/>
      <c r="AV103" s="90" t="n"/>
      <c r="AW103" s="4" t="n"/>
      <c r="AX103" s="4" t="n"/>
      <c r="AY103" s="4" t="n"/>
      <c r="AZ103" s="267" t="n"/>
      <c r="BA103" s="267" t="n"/>
      <c r="BB103" s="296" t="n"/>
      <c r="BC103" s="296" t="n"/>
      <c r="BD103" s="296" t="n"/>
      <c r="BE103" s="296" t="n"/>
      <c r="BF103" s="296" t="n"/>
      <c r="BG103" s="296" t="n"/>
      <c r="BH103" s="4902" t="n"/>
      <c r="BI103" s="4902" t="n"/>
      <c r="BJ103" s="1458" t="n"/>
      <c r="BK103" s="1458" t="n"/>
      <c r="BL103" s="1458" t="n"/>
      <c r="BM103" s="1458" t="n"/>
      <c r="BN103" s="1" t="n"/>
      <c r="BO103" s="1" t="n"/>
      <c r="BP103" s="1" t="n"/>
      <c r="BQ103" s="1" t="n"/>
      <c r="BR103" s="1" t="n"/>
    </row>
    <row r="104">
      <c r="A104" s="270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244" t="n"/>
      <c r="AW104" s="4" t="n"/>
      <c r="AX104" s="4" t="n"/>
      <c r="AY104" s="4" t="n"/>
      <c r="AZ104" s="267" t="n"/>
      <c r="BA104" s="267" t="n"/>
      <c r="BB104" s="296" t="n"/>
      <c r="BC104" s="296" t="n"/>
      <c r="BD104" s="296" t="n"/>
      <c r="BE104" s="296" t="n"/>
      <c r="BF104" s="296" t="n"/>
      <c r="BG104" s="296" t="n"/>
      <c r="BH104" s="4902" t="n"/>
      <c r="BI104" s="4902" t="n"/>
      <c r="BJ104" s="1458" t="n"/>
      <c r="BK104" s="1458" t="n"/>
      <c r="BL104" s="1458" t="n"/>
      <c r="BM104" s="1458" t="n"/>
      <c r="BN104" s="1" t="n"/>
      <c r="BO104" s="1" t="n"/>
      <c r="BP104" s="1" t="n"/>
      <c r="BQ104" s="1" t="n"/>
      <c r="BR104" s="1" t="n"/>
    </row>
    <row r="105">
      <c r="A105" s="270" t="n"/>
      <c r="B105" s="273" t="n"/>
      <c r="C105" s="273" t="n"/>
      <c r="D105" s="273" t="n"/>
      <c r="E105" s="273" t="n"/>
      <c r="F105" s="277" t="inlineStr">
        <is>
          <t>20___</t>
        </is>
      </c>
      <c r="G105" s="278" t="n"/>
      <c r="H105" s="41" t="n"/>
      <c r="I105" s="41" t="n"/>
      <c r="J105" s="274" t="n"/>
      <c r="K105" s="274" t="n"/>
      <c r="L105" s="274" t="n"/>
      <c r="M105" s="274" t="n"/>
      <c r="N105" s="274" t="n"/>
      <c r="O105" s="274" t="n"/>
      <c r="P105" s="274" t="n"/>
      <c r="Q105" s="274" t="n"/>
      <c r="R105" s="274" t="n"/>
      <c r="S105" s="274" t="n"/>
      <c r="T105" s="274" t="n"/>
      <c r="U105" s="274" t="n"/>
      <c r="V105" s="274" t="n"/>
      <c r="W105" s="274" t="n"/>
      <c r="X105" s="274" t="n"/>
      <c r="Y105" s="3" t="n"/>
      <c r="Z105" s="3" t="n"/>
      <c r="AA105" s="41" t="n"/>
      <c r="AB105" s="41" t="n"/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91" t="n"/>
      <c r="AW105" s="4" t="n"/>
      <c r="AX105" s="4" t="n"/>
      <c r="AY105" s="4" t="n"/>
      <c r="AZ105" s="267" t="n"/>
      <c r="BA105" s="267" t="n"/>
      <c r="BB105" s="296" t="n"/>
      <c r="BC105" s="296" t="n"/>
      <c r="BD105" s="296" t="n"/>
      <c r="BE105" s="296" t="n"/>
      <c r="BF105" s="296" t="n"/>
      <c r="BG105" s="296" t="n"/>
      <c r="BH105" s="4902" t="n"/>
      <c r="BI105" s="4902" t="n"/>
      <c r="BJ105" s="1458" t="n"/>
      <c r="BK105" s="1458" t="n"/>
      <c r="BL105" s="1458" t="n"/>
      <c r="BM105" s="1458" t="n"/>
      <c r="BN105" s="1" t="n"/>
      <c r="BO105" s="1" t="n"/>
      <c r="BP105" s="1" t="n"/>
      <c r="BQ105" s="1" t="n"/>
      <c r="BR105" s="1" t="n"/>
    </row>
    <row r="106">
      <c r="A106" s="270" t="n"/>
      <c r="B106" s="41" t="n"/>
      <c r="C106" s="41" t="n"/>
      <c r="D106" s="41" t="n"/>
      <c r="E106" s="41" t="n"/>
      <c r="F106" s="41" t="n"/>
      <c r="G106" s="41" t="n"/>
      <c r="H106" s="41" t="n"/>
      <c r="I106" s="41" t="n"/>
      <c r="J106" s="41" t="n"/>
      <c r="K106" s="41" t="n"/>
      <c r="L106" s="41" t="n"/>
      <c r="M106" s="41" t="n"/>
      <c r="N106" s="41" t="n"/>
      <c r="O106" s="41" t="n"/>
      <c r="P106" s="41" t="n"/>
      <c r="Q106" s="41" t="n"/>
      <c r="R106" s="41" t="n"/>
      <c r="S106" s="41" t="n"/>
      <c r="T106" s="41" t="n"/>
      <c r="U106" s="41" t="n"/>
      <c r="V106" s="41" t="n"/>
      <c r="W106" s="41" t="n"/>
      <c r="X106" s="41" t="n"/>
      <c r="Y106" s="41" t="n"/>
      <c r="Z106" s="41" t="n"/>
      <c r="AA106" s="41" t="n"/>
      <c r="AB106" s="41" t="n"/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3" t="n"/>
      <c r="AW106" s="4" t="n"/>
      <c r="AX106" s="4" t="n"/>
      <c r="AY106" s="4" t="n"/>
      <c r="AZ106" s="267" t="n"/>
      <c r="BA106" s="267" t="n"/>
      <c r="BB106" s="296" t="n"/>
      <c r="BC106" s="296" t="n"/>
      <c r="BD106" s="296" t="n"/>
      <c r="BE106" s="296" t="n"/>
      <c r="BF106" s="296" t="n"/>
      <c r="BG106" s="296" t="n"/>
      <c r="BH106" s="4902" t="n"/>
      <c r="BI106" s="4902" t="n"/>
      <c r="BJ106" s="1458" t="n"/>
      <c r="BK106" s="1458" t="n"/>
      <c r="BL106" s="1458" t="n"/>
      <c r="BM106" s="1458" t="n"/>
      <c r="BN106" s="1" t="n"/>
      <c r="BO106" s="1" t="n"/>
      <c r="BP106" s="1" t="n"/>
      <c r="BQ106" s="1" t="n"/>
      <c r="BR106" s="1" t="n"/>
    </row>
    <row r="107">
      <c r="A107" s="270" t="n"/>
      <c r="B107" s="274" t="inlineStr">
        <is>
          <t>Заведующий кафедрой лесных машин, дорог и технологий лесопромышленного производства</t>
        </is>
      </c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3" t="n"/>
      <c r="X107" s="3" t="n"/>
      <c r="Y107" s="3" t="n"/>
      <c r="Z107" s="41" t="n"/>
      <c r="AA107" s="41" t="n"/>
      <c r="AB107" s="41" t="n"/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" t="n"/>
      <c r="AX107" s="4" t="n"/>
      <c r="AY107" s="4" t="n"/>
      <c r="AZ107" s="267" t="n"/>
      <c r="BA107" s="267" t="n"/>
      <c r="BB107" s="296" t="n"/>
      <c r="BC107" s="296" t="n"/>
      <c r="BD107" s="296" t="n"/>
      <c r="BE107" s="296" t="n"/>
      <c r="BF107" s="296" t="n"/>
      <c r="BG107" s="296" t="n"/>
      <c r="BH107" s="4902" t="n"/>
      <c r="BI107" s="4902" t="n"/>
      <c r="BJ107" s="1458" t="n"/>
      <c r="BK107" s="1458" t="n"/>
      <c r="BL107" s="1458" t="n"/>
      <c r="BM107" s="1458" t="n"/>
      <c r="BN107" s="1" t="n"/>
      <c r="BO107" s="1" t="n"/>
      <c r="BP107" s="1" t="n"/>
      <c r="BQ107" s="1" t="n"/>
      <c r="BR107" s="1" t="n"/>
    </row>
    <row r="108">
      <c r="A108" s="270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3" t="n"/>
      <c r="X108" s="3" t="n"/>
      <c r="Y108" s="3" t="n"/>
      <c r="Z108" s="2" t="n"/>
      <c r="AA108" s="272" t="n"/>
      <c r="AB108" s="273" t="n"/>
      <c r="AC108" s="273" t="n"/>
      <c r="AD108" s="273" t="n"/>
      <c r="AE108" s="273" t="n"/>
      <c r="AF108" s="273" t="n"/>
      <c r="AG108" s="273" t="n"/>
      <c r="AH108" s="272" t="n"/>
      <c r="AI108" s="41" t="n"/>
      <c r="AJ108" s="41" t="n"/>
      <c r="AK108" s="41" t="n"/>
      <c r="AL108" s="41" t="n"/>
      <c r="AM108" s="41" t="n"/>
      <c r="AN108" s="3" t="n"/>
      <c r="AO108" s="41" t="inlineStr">
        <is>
          <t>С.П.Мохов</t>
        </is>
      </c>
      <c r="AP108" s="274" t="n"/>
      <c r="AQ108" s="274" t="n"/>
      <c r="AR108" s="274" t="n"/>
      <c r="AS108" s="274" t="n"/>
      <c r="AT108" s="3" t="n"/>
      <c r="AU108" s="3" t="n"/>
      <c r="AV108" s="3" t="n"/>
      <c r="AW108" s="4" t="n"/>
      <c r="AX108" s="4" t="n"/>
      <c r="AY108" s="4" t="n"/>
      <c r="AZ108" s="267" t="n"/>
      <c r="BA108" s="267" t="n"/>
      <c r="BB108" s="296" t="n"/>
      <c r="BC108" s="296" t="n"/>
      <c r="BD108" s="296" t="n"/>
      <c r="BE108" s="296" t="n"/>
      <c r="BF108" s="296" t="n"/>
      <c r="BG108" s="296" t="n"/>
      <c r="BH108" s="4902" t="n"/>
      <c r="BI108" s="4902" t="n"/>
      <c r="BJ108" s="1458" t="n"/>
      <c r="BK108" s="1458" t="n"/>
      <c r="BL108" s="1458" t="n"/>
      <c r="BM108" s="1458" t="n"/>
      <c r="BN108" s="1" t="n"/>
      <c r="BO108" s="1" t="n"/>
      <c r="BP108" s="1" t="n"/>
      <c r="BQ108" s="1" t="n"/>
      <c r="BR108" s="1" t="n"/>
    </row>
    <row r="109">
      <c r="A109" s="1" t="n"/>
      <c r="B109" s="273" t="n"/>
      <c r="C109" s="273" t="n"/>
      <c r="D109" s="273" t="n"/>
      <c r="E109" s="273" t="n"/>
      <c r="F109" s="277" t="inlineStr">
        <is>
          <t>20___</t>
        </is>
      </c>
      <c r="G109" s="278" t="n"/>
      <c r="H109" s="41" t="n"/>
      <c r="I109" s="41" t="n"/>
      <c r="J109" s="274" t="n"/>
      <c r="K109" s="274" t="n"/>
      <c r="L109" s="274" t="n"/>
      <c r="M109" s="274" t="n"/>
      <c r="N109" s="274" t="n"/>
      <c r="O109" s="274" t="n"/>
      <c r="P109" s="274" t="n"/>
      <c r="Q109" s="274" t="n"/>
      <c r="R109" s="274" t="n"/>
      <c r="S109" s="274" t="n"/>
      <c r="T109" s="274" t="n"/>
      <c r="U109" s="274" t="n"/>
      <c r="V109" s="274" t="n"/>
      <c r="W109" s="274" t="n"/>
      <c r="X109" s="274" t="n"/>
      <c r="Y109" s="41" t="n"/>
      <c r="Z109" s="41" t="n"/>
      <c r="AA109" s="41" t="n"/>
      <c r="AB109" s="41" t="n"/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265" t="n"/>
      <c r="AW109" s="4" t="n"/>
      <c r="AX109" s="265" t="n"/>
      <c r="AY109" s="270" t="n"/>
      <c r="AZ109" s="270" t="n"/>
      <c r="BA109" s="351" t="n"/>
      <c r="BB109" s="351" t="n"/>
      <c r="BC109" s="351" t="n"/>
      <c r="BD109" s="351" t="n"/>
      <c r="BE109" s="351" t="n"/>
      <c r="BF109" s="351" t="n"/>
      <c r="BG109" s="351" t="n"/>
      <c r="BH109" s="351" t="n"/>
      <c r="BI109" s="351" t="n"/>
      <c r="BJ109" s="270" t="n"/>
      <c r="BK109" s="270" t="n"/>
      <c r="BL109" s="270" t="n"/>
      <c r="BM109" s="90" t="n"/>
      <c r="BN109" s="90" t="n"/>
      <c r="BO109" s="90" t="n"/>
      <c r="BP109" s="90" t="n"/>
      <c r="BQ109" s="1" t="n"/>
      <c r="BR109" s="1" t="n"/>
    </row>
    <row r="110">
      <c r="A110" s="4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  <c r="AA110" s="1" t="n"/>
      <c r="AB110" s="1" t="n"/>
      <c r="AC110" s="1" t="n"/>
      <c r="AD110" s="1" t="n"/>
      <c r="AE110" s="1" t="n"/>
      <c r="AF110" s="1" t="n"/>
      <c r="AG110" s="1" t="n"/>
      <c r="AH110" s="1" t="n"/>
      <c r="AI110" s="1" t="n"/>
      <c r="AJ110" s="1" t="n"/>
      <c r="AK110" s="1" t="n"/>
      <c r="AL110" s="1" t="n"/>
      <c r="AM110" s="1" t="n"/>
      <c r="AN110" s="1" t="n"/>
      <c r="AO110" s="1" t="n"/>
      <c r="AP110" s="1" t="n"/>
      <c r="AQ110" s="1" t="n"/>
      <c r="AR110" s="1" t="n"/>
      <c r="AS110" s="1" t="n"/>
      <c r="AT110" s="1" t="n"/>
      <c r="AU110" s="1" t="n"/>
      <c r="AV110" s="1" t="n"/>
      <c r="AW110" s="91" t="n"/>
      <c r="AX110" s="244" t="n"/>
      <c r="AY110" s="91" t="n"/>
      <c r="AZ110" s="244" t="n"/>
      <c r="BA110" s="244" t="n"/>
      <c r="BB110" s="90" t="n"/>
      <c r="BC110" s="90" t="n"/>
      <c r="BD110" s="90" t="n"/>
      <c r="BE110" s="90" t="n"/>
      <c r="BF110" s="90" t="n"/>
      <c r="BG110" s="90" t="n"/>
      <c r="BH110" s="90" t="n"/>
      <c r="BI110" s="90" t="n"/>
      <c r="BJ110" s="90" t="n"/>
      <c r="BK110" s="90" t="n"/>
      <c r="BL110" s="90" t="n"/>
      <c r="BM110" s="90" t="n"/>
      <c r="BN110" s="90" t="n"/>
      <c r="BO110" s="90" t="n"/>
      <c r="BP110" s="90" t="n"/>
      <c r="BQ110" s="1" t="n"/>
      <c r="BR110" s="1" t="n"/>
    </row>
    <row r="111">
      <c r="A111" s="1" t="n"/>
      <c r="B111" s="281" t="inlineStr">
        <is>
          <t>Рекомендован к утверждению научно-методическим советом БГТУ</t>
        </is>
      </c>
      <c r="C111" s="41" t="n"/>
      <c r="D111" s="41" t="n"/>
      <c r="E111" s="41" t="n"/>
      <c r="F111" s="41" t="n"/>
      <c r="G111" s="41" t="n"/>
      <c r="H111" s="41" t="n"/>
      <c r="I111" s="41" t="n"/>
      <c r="J111" s="41" t="n"/>
      <c r="K111" s="41" t="n"/>
      <c r="L111" s="41" t="n"/>
      <c r="M111" s="41" t="n"/>
      <c r="N111" s="41" t="n"/>
      <c r="O111" s="41" t="n"/>
      <c r="P111" s="41" t="n"/>
      <c r="Q111" s="41" t="n"/>
      <c r="R111" s="41" t="n"/>
      <c r="S111" s="41" t="n"/>
      <c r="T111" s="41" t="n"/>
      <c r="U111" s="41" t="n"/>
      <c r="V111" s="41" t="n"/>
      <c r="W111" s="41" t="n"/>
      <c r="X111" s="41" t="n"/>
      <c r="Y111" s="41" t="n"/>
      <c r="Z111" s="41" t="n"/>
      <c r="AA111" s="41" t="n"/>
      <c r="AB111" s="41" t="n"/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356" t="n"/>
      <c r="AX111" s="356" t="n"/>
      <c r="AY111" s="356" t="n"/>
      <c r="AZ111" s="356" t="n"/>
      <c r="BA111" s="356" t="n"/>
      <c r="BB111" s="356" t="n"/>
      <c r="BC111" s="356" t="n"/>
      <c r="BD111" s="356" t="n"/>
      <c r="BE111" s="356" t="n"/>
      <c r="BF111" s="356" t="n"/>
      <c r="BG111" s="356" t="n"/>
      <c r="BH111" s="356" t="n"/>
      <c r="BI111" s="356" t="n"/>
      <c r="BJ111" s="356" t="n"/>
      <c r="BK111" s="356" t="n"/>
      <c r="BL111" s="356" t="n"/>
      <c r="BM111" s="356" t="n"/>
      <c r="BN111" s="356" t="n"/>
      <c r="BO111" s="356" t="n"/>
      <c r="BP111" s="356" t="n"/>
      <c r="BQ111" s="1" t="n"/>
      <c r="BR111" s="1" t="n"/>
    </row>
    <row r="112">
      <c r="A112" s="1" t="n"/>
      <c r="B112" s="282" t="inlineStr">
        <is>
          <t>Протокол №6 от 28.04.2023</t>
        </is>
      </c>
      <c r="C112" s="41" t="n"/>
      <c r="D112" s="41" t="n"/>
      <c r="E112" s="41" t="n"/>
      <c r="F112" s="41" t="n"/>
      <c r="G112" s="41" t="n"/>
      <c r="H112" s="41" t="n"/>
      <c r="I112" s="41" t="n"/>
      <c r="J112" s="41" t="n"/>
      <c r="K112" s="41" t="n"/>
      <c r="L112" s="41" t="n"/>
      <c r="M112" s="41" t="n"/>
      <c r="N112" s="41" t="n"/>
      <c r="O112" s="41" t="n"/>
      <c r="P112" s="41" t="n"/>
      <c r="Q112" s="41" t="n"/>
      <c r="R112" s="41" t="n"/>
      <c r="S112" s="41" t="n"/>
      <c r="T112" s="41" t="n"/>
      <c r="U112" s="41" t="n"/>
      <c r="V112" s="41" t="n"/>
      <c r="W112" s="41" t="n"/>
      <c r="X112" s="41" t="n"/>
      <c r="Y112" s="41" t="n"/>
      <c r="Z112" s="41" t="n"/>
      <c r="AA112" s="41" t="n"/>
      <c r="AB112" s="41" t="n"/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356" t="n"/>
      <c r="AX112" s="522" t="n"/>
      <c r="AY112" s="522" t="n"/>
      <c r="AZ112" s="522" t="n"/>
      <c r="BA112" s="522" t="n"/>
      <c r="BB112" s="522" t="n"/>
      <c r="BC112" s="522" t="n"/>
      <c r="BD112" s="522" t="n"/>
      <c r="BE112" s="522" t="n"/>
      <c r="BF112" s="522" t="n"/>
      <c r="BG112" s="522" t="n"/>
      <c r="BH112" s="522" t="n"/>
      <c r="BI112" s="522" t="n"/>
      <c r="BJ112" s="522" t="n"/>
      <c r="BK112" s="522" t="n"/>
      <c r="BL112" s="522" t="n"/>
      <c r="BM112" s="522" t="n"/>
      <c r="BN112" s="522" t="n"/>
      <c r="BO112" s="522" t="n"/>
      <c r="BP112" s="522" t="n"/>
      <c r="BQ112" s="1" t="n"/>
      <c r="BR112" s="1" t="n"/>
    </row>
    <row r="113">
      <c r="A113" s="283" t="n"/>
      <c r="B113" s="283" t="n"/>
      <c r="C113" s="283" t="n"/>
      <c r="D113" s="283" t="n"/>
      <c r="E113" s="283" t="n"/>
      <c r="F113" s="283" t="n"/>
      <c r="G113" s="283" t="n"/>
      <c r="H113" s="283" t="n"/>
      <c r="I113" s="283" t="n"/>
      <c r="J113" s="283" t="n"/>
      <c r="K113" s="283" t="n"/>
      <c r="L113" s="283" t="n"/>
      <c r="M113" s="283" t="n"/>
      <c r="N113" s="283" t="n"/>
      <c r="O113" s="283" t="n"/>
      <c r="P113" s="283" t="n"/>
      <c r="Q113" s="283" t="n"/>
      <c r="R113" s="283" t="n"/>
      <c r="S113" s="283" t="n"/>
      <c r="T113" s="283" t="n"/>
      <c r="U113" s="283" t="n"/>
      <c r="V113" s="283" t="n"/>
      <c r="W113" s="283" t="n"/>
      <c r="X113" s="283" t="n"/>
      <c r="Y113" s="283" t="n"/>
      <c r="Z113" s="283" t="n"/>
      <c r="AA113" s="283" t="n"/>
      <c r="AB113" s="283" t="n"/>
      <c r="AC113" s="283" t="n"/>
      <c r="AD113" s="283" t="n"/>
      <c r="AE113" s="283" t="n"/>
      <c r="AF113" s="283" t="n"/>
      <c r="AG113" s="283" t="n"/>
      <c r="AH113" s="283" t="n"/>
      <c r="AI113" s="283" t="n"/>
      <c r="AJ113" s="283" t="n"/>
      <c r="AK113" s="283" t="n"/>
      <c r="AL113" s="283" t="n"/>
      <c r="AM113" s="283" t="n"/>
      <c r="AN113" s="283" t="n"/>
      <c r="AO113" s="283" t="n"/>
      <c r="AP113" s="283" t="n"/>
      <c r="AQ113" s="283" t="n"/>
      <c r="AR113" s="283" t="n"/>
      <c r="AS113" s="283" t="n"/>
      <c r="AT113" s="283" t="n"/>
      <c r="AU113" s="283" t="n"/>
      <c r="AV113" s="283" t="n"/>
      <c r="AW113" s="523" t="n"/>
      <c r="AX113" s="523" t="n"/>
      <c r="AY113" s="523" t="n"/>
      <c r="AZ113" s="523" t="n"/>
      <c r="BA113" s="523" t="n"/>
      <c r="BB113" s="523" t="n"/>
      <c r="BC113" s="523" t="n"/>
      <c r="BD113" s="523" t="n"/>
      <c r="BE113" s="523" t="n"/>
      <c r="BF113" s="523" t="n"/>
      <c r="BG113" s="523" t="n"/>
      <c r="BH113" s="523" t="n"/>
      <c r="BI113" s="523" t="n"/>
      <c r="BJ113" s="523" t="n"/>
      <c r="BK113" s="523" t="n"/>
      <c r="BL113" s="523" t="n"/>
      <c r="BM113" s="523" t="n"/>
      <c r="BN113" s="523" t="n"/>
      <c r="BO113" s="523" t="n"/>
      <c r="BP113" s="523" t="n"/>
      <c r="BQ113" s="1" t="n"/>
      <c r="BR113" s="1" t="n"/>
    </row>
    <row r="114">
      <c r="A114" s="356" t="n"/>
      <c r="B114" s="356" t="n"/>
      <c r="C114" s="356" t="n"/>
      <c r="D114" s="356" t="n"/>
      <c r="E114" s="356" t="n"/>
      <c r="F114" s="356" t="n"/>
      <c r="G114" s="356" t="n"/>
      <c r="H114" s="356" t="n"/>
      <c r="I114" s="356" t="n"/>
      <c r="J114" s="356" t="n"/>
      <c r="K114" s="356" t="n"/>
      <c r="L114" s="356" t="n"/>
      <c r="M114" s="356" t="n"/>
      <c r="N114" s="356" t="n"/>
      <c r="O114" s="356" t="n"/>
      <c r="P114" s="356" t="n"/>
      <c r="Q114" s="356" t="n"/>
      <c r="R114" s="356" t="n"/>
      <c r="S114" s="356" t="n"/>
      <c r="T114" s="356" t="n"/>
      <c r="U114" s="356" t="n"/>
      <c r="V114" s="356" t="n"/>
      <c r="W114" s="356" t="n"/>
      <c r="X114" s="356" t="n"/>
      <c r="Y114" s="356" t="n"/>
      <c r="Z114" s="356" t="n"/>
      <c r="AA114" s="356" t="n"/>
      <c r="AB114" s="356" t="n"/>
      <c r="AC114" s="356" t="n"/>
      <c r="AD114" s="356" t="n"/>
      <c r="AE114" s="356" t="n"/>
      <c r="AF114" s="356" t="n"/>
      <c r="AG114" s="356" t="n"/>
      <c r="AH114" s="356" t="n"/>
      <c r="AI114" s="356" t="n"/>
      <c r="AJ114" s="356" t="n"/>
      <c r="AK114" s="356" t="n"/>
      <c r="AL114" s="356" t="n"/>
      <c r="AM114" s="356" t="n"/>
      <c r="AN114" s="356" t="n"/>
      <c r="AO114" s="356" t="n"/>
      <c r="AP114" s="356" t="n"/>
      <c r="AQ114" s="356" t="n"/>
      <c r="AR114" s="356" t="n"/>
      <c r="AS114" s="356" t="n"/>
      <c r="AT114" s="356" t="n"/>
      <c r="AU114" s="356" t="n"/>
      <c r="AV114" s="356" t="n"/>
      <c r="AW114" s="243" t="n"/>
      <c r="AX114" s="243" t="n"/>
      <c r="AY114" s="243" t="n"/>
      <c r="AZ114" s="243" t="n"/>
      <c r="BA114" s="243" t="n"/>
      <c r="BB114" s="243" t="n"/>
      <c r="BC114" s="243" t="n"/>
      <c r="BD114" s="243" t="n"/>
      <c r="BE114" s="243" t="n"/>
      <c r="BF114" s="243" t="n"/>
      <c r="BG114" s="243" t="n"/>
      <c r="BH114" s="243" t="n"/>
      <c r="BI114" s="243" t="n"/>
      <c r="BJ114" s="243" t="n"/>
      <c r="BK114" s="243" t="n"/>
      <c r="BL114" s="243" t="n"/>
      <c r="BM114" s="243" t="n"/>
      <c r="BN114" s="243" t="n"/>
      <c r="BO114" s="243" t="n"/>
      <c r="BP114" s="243" t="n"/>
      <c r="BQ114" s="1" t="n"/>
      <c r="BR114" s="1" t="n"/>
    </row>
    <row r="115">
      <c r="A115" s="356" t="n"/>
      <c r="B115" s="356" t="n"/>
      <c r="C115" s="356" t="n"/>
      <c r="D115" s="356" t="n"/>
      <c r="E115" s="356" t="n"/>
      <c r="F115" s="355" t="n"/>
      <c r="G115" s="516" t="n"/>
      <c r="H115" s="516" t="n"/>
      <c r="I115" s="516" t="n"/>
      <c r="J115" s="516" t="n"/>
      <c r="K115" s="516" t="n"/>
      <c r="L115" s="516" t="n"/>
      <c r="M115" s="516" t="n"/>
      <c r="N115" s="516" t="n"/>
      <c r="O115" s="516" t="n"/>
      <c r="P115" s="516" t="n"/>
      <c r="Q115" s="516" t="n"/>
      <c r="R115" s="516" t="n"/>
      <c r="S115" s="356" t="n"/>
      <c r="T115" s="356" t="n"/>
      <c r="U115" s="356" t="n"/>
      <c r="V115" s="356" t="n"/>
      <c r="W115" s="356" t="n"/>
      <c r="X115" s="356" t="n"/>
      <c r="Y115" s="356" t="n"/>
      <c r="Z115" s="356" t="n"/>
      <c r="AA115" s="355" t="n"/>
      <c r="AB115" s="355" t="n"/>
      <c r="AC115" s="516" t="n"/>
      <c r="AD115" s="516" t="n"/>
      <c r="AE115" s="356" t="n"/>
      <c r="AF115" s="356" t="n"/>
      <c r="AG115" s="356" t="n"/>
      <c r="AH115" s="356" t="n"/>
      <c r="AI115" s="356" t="n"/>
      <c r="AJ115" s="356" t="n"/>
      <c r="AK115" s="356" t="n"/>
      <c r="AL115" s="356" t="n"/>
      <c r="AM115" s="356" t="n"/>
      <c r="AN115" s="355" t="n"/>
      <c r="AO115" s="355" t="n"/>
      <c r="AP115" s="260" t="n"/>
      <c r="AQ115" s="516" t="n"/>
      <c r="AR115" s="356" t="n"/>
      <c r="AS115" s="356" t="n"/>
      <c r="AT115" s="356" t="n"/>
      <c r="AU115" s="356" t="n"/>
      <c r="AV115" s="356" t="n"/>
      <c r="AW115" s="1" t="n"/>
      <c r="AX115" s="1" t="n"/>
      <c r="AY115" s="1" t="n"/>
      <c r="AZ115" s="1" t="n"/>
      <c r="BA115" s="1" t="n"/>
      <c r="BB115" s="1" t="n"/>
      <c r="BC115" s="1" t="n"/>
      <c r="BD115" s="1" t="n"/>
      <c r="BE115" s="1" t="n"/>
      <c r="BF115" s="1" t="n"/>
      <c r="BG115" s="1" t="n"/>
      <c r="BH115" s="1" t="n"/>
      <c r="BI115" s="1" t="n"/>
      <c r="BJ115" s="1" t="n"/>
      <c r="BK115" s="1" t="n"/>
      <c r="BL115" s="1" t="n"/>
      <c r="BM115" s="1" t="n"/>
      <c r="BN115" s="1" t="n"/>
      <c r="BO115" s="1" t="n"/>
      <c r="BP115" s="1" t="n"/>
      <c r="BQ115" s="1" t="n"/>
      <c r="BR115" s="1" t="n"/>
    </row>
    <row r="116">
      <c r="A116" s="525" t="n"/>
      <c r="B116" s="525" t="n"/>
      <c r="C116" s="525" t="n"/>
      <c r="D116" s="525" t="n"/>
      <c r="E116" s="525" t="n"/>
      <c r="F116" s="525" t="n"/>
      <c r="G116" s="525" t="n"/>
      <c r="H116" s="525" t="n"/>
      <c r="I116" s="523" t="n"/>
      <c r="J116" s="523" t="n"/>
      <c r="K116" s="523" t="n"/>
      <c r="L116" s="523" t="n"/>
      <c r="M116" s="523" t="n"/>
      <c r="N116" s="523" t="n"/>
      <c r="O116" s="523" t="n"/>
      <c r="P116" s="523" t="n"/>
      <c r="Q116" s="523" t="n"/>
      <c r="R116" s="523" t="n"/>
      <c r="S116" s="523" t="n"/>
      <c r="T116" s="523" t="n"/>
      <c r="U116" s="523" t="n"/>
      <c r="V116" s="523" t="n"/>
      <c r="W116" s="523" t="n"/>
      <c r="X116" s="523" t="n"/>
      <c r="Y116" s="523" t="n"/>
      <c r="Z116" s="523" t="n"/>
      <c r="AA116" s="523" t="n"/>
      <c r="AB116" s="523" t="n"/>
      <c r="AC116" s="523" t="n"/>
      <c r="AD116" s="523" t="n"/>
      <c r="AE116" s="523" t="n"/>
      <c r="AF116" s="523" t="n"/>
      <c r="AG116" s="523" t="n"/>
      <c r="AH116" s="523" t="n"/>
      <c r="AI116" s="523" t="n"/>
      <c r="AJ116" s="523" t="n"/>
      <c r="AK116" s="523" t="n"/>
      <c r="AL116" s="523" t="n"/>
      <c r="AM116" s="523" t="n"/>
      <c r="AN116" s="523" t="n"/>
      <c r="AO116" s="523" t="n"/>
      <c r="AP116" s="523" t="n"/>
      <c r="AQ116" s="523" t="n"/>
      <c r="AR116" s="523" t="n"/>
      <c r="AS116" s="523" t="n"/>
      <c r="AT116" s="523" t="n"/>
      <c r="AU116" s="523" t="n"/>
      <c r="AV116" s="523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  <c r="BR116" s="1" t="n"/>
    </row>
    <row r="117">
      <c r="A117" s="242" t="n"/>
      <c r="B117" s="242" t="n"/>
      <c r="C117" s="242" t="n"/>
      <c r="D117" s="242" t="n"/>
      <c r="E117" s="242" t="n"/>
      <c r="F117" s="242" t="n"/>
      <c r="G117" s="242" t="n"/>
      <c r="H117" s="242" t="n"/>
      <c r="I117" s="242" t="n"/>
      <c r="J117" s="242" t="n"/>
      <c r="K117" s="242" t="n"/>
      <c r="L117" s="242" t="n"/>
      <c r="M117" s="242" t="n"/>
      <c r="N117" s="242" t="n"/>
      <c r="O117" s="242" t="n"/>
      <c r="P117" s="242" t="n"/>
      <c r="Q117" s="242" t="n"/>
      <c r="R117" s="242" t="n"/>
      <c r="S117" s="242" t="n"/>
      <c r="T117" s="242" t="n"/>
      <c r="U117" s="242" t="n"/>
      <c r="V117" s="242" t="n"/>
      <c r="W117" s="242" t="n"/>
      <c r="X117" s="242" t="n"/>
      <c r="Y117" s="242" t="n"/>
      <c r="Z117" s="242" t="n"/>
      <c r="AA117" s="242" t="n"/>
      <c r="AB117" s="242" t="n"/>
      <c r="AC117" s="242" t="n"/>
      <c r="AD117" s="242" t="n"/>
      <c r="AE117" s="242" t="n"/>
      <c r="AF117" s="242" t="n"/>
      <c r="AG117" s="242" t="n"/>
      <c r="AH117" s="242" t="n"/>
      <c r="AI117" s="242" t="n"/>
      <c r="AJ117" s="242" t="n"/>
      <c r="AK117" s="242" t="n"/>
      <c r="AL117" s="242" t="n"/>
      <c r="AM117" s="242" t="n"/>
      <c r="AN117" s="242" t="n"/>
      <c r="AO117" s="242" t="n"/>
      <c r="AP117" s="242" t="n"/>
      <c r="AQ117" s="242" t="n"/>
      <c r="AR117" s="242" t="n"/>
      <c r="AS117" s="242" t="n"/>
      <c r="AT117" s="242" t="n"/>
      <c r="AU117" s="242" t="n"/>
      <c r="AV117" s="242" t="n"/>
      <c r="AW117" s="1" t="n"/>
      <c r="AX117" s="1" t="n"/>
      <c r="AY117" s="1" t="n"/>
      <c r="AZ117" s="1" t="n"/>
      <c r="BA117" s="1" t="n"/>
      <c r="BB117" s="1" t="n"/>
      <c r="BC117" s="1" t="n"/>
      <c r="BD117" s="1" t="n"/>
      <c r="BE117" s="1" t="n"/>
      <c r="BF117" s="1" t="n"/>
      <c r="BG117" s="1" t="n"/>
      <c r="BH117" s="1" t="n"/>
      <c r="BI117" s="1" t="n"/>
      <c r="BJ117" s="1" t="n"/>
      <c r="BK117" s="1" t="n"/>
      <c r="BL117" s="1" t="n"/>
      <c r="BM117" s="1" t="n"/>
      <c r="BN117" s="1" t="n"/>
      <c r="BO117" s="1" t="n"/>
      <c r="BP117" s="1" t="n"/>
      <c r="BQ117" s="1" t="n"/>
      <c r="BR117" s="1" t="n"/>
    </row>
    <row r="118">
      <c r="A118" s="243" t="n"/>
      <c r="B118" s="243" t="n"/>
      <c r="C118" s="243" t="n"/>
      <c r="D118" s="243" t="n"/>
      <c r="E118" s="243" t="n"/>
      <c r="F118" s="243" t="n"/>
      <c r="G118" s="243" t="n"/>
      <c r="H118" s="243" t="n"/>
      <c r="I118" s="243" t="n"/>
      <c r="J118" s="243" t="n"/>
      <c r="K118" s="243" t="n"/>
      <c r="L118" s="243" t="n"/>
      <c r="M118" s="243" t="n"/>
      <c r="N118" s="243" t="n"/>
      <c r="O118" s="243" t="n"/>
      <c r="P118" s="243" t="n"/>
      <c r="Q118" s="243" t="n"/>
      <c r="R118" s="243" t="n"/>
      <c r="S118" s="243" t="n"/>
      <c r="T118" s="243" t="n"/>
      <c r="U118" s="243" t="n"/>
      <c r="V118" s="243" t="n"/>
      <c r="W118" s="243" t="n"/>
      <c r="X118" s="243" t="n"/>
      <c r="Y118" s="243" t="n"/>
      <c r="Z118" s="243" t="n"/>
      <c r="AA118" s="243" t="n"/>
      <c r="AB118" s="243" t="n"/>
      <c r="AC118" s="243" t="n"/>
      <c r="AD118" s="243" t="n"/>
      <c r="AE118" s="243" t="n"/>
      <c r="AF118" s="243" t="n"/>
      <c r="AG118" s="243" t="n"/>
      <c r="AH118" s="243" t="n"/>
      <c r="AI118" s="243" t="n"/>
      <c r="AJ118" s="243" t="n"/>
      <c r="AK118" s="243" t="n"/>
      <c r="AL118" s="243" t="n"/>
      <c r="AM118" s="243" t="n"/>
      <c r="AN118" s="243" t="n"/>
      <c r="AO118" s="243" t="n"/>
      <c r="AP118" s="243" t="n"/>
      <c r="AQ118" s="243" t="n"/>
      <c r="AR118" s="243" t="n"/>
      <c r="AS118" s="243" t="n"/>
      <c r="AT118" s="243" t="n"/>
      <c r="AU118" s="243" t="n"/>
      <c r="AV118" s="243" t="n"/>
      <c r="AW118" s="1" t="n"/>
      <c r="AX118" s="1" t="n"/>
      <c r="AY118" s="1" t="n"/>
      <c r="AZ118" s="1" t="n"/>
      <c r="BA118" s="1" t="n"/>
      <c r="BB118" s="1" t="n"/>
      <c r="BC118" s="1" t="n"/>
      <c r="BD118" s="1" t="n"/>
      <c r="BE118" s="1" t="n"/>
      <c r="BF118" s="1" t="n"/>
      <c r="BG118" s="1" t="n"/>
      <c r="BH118" s="1" t="n"/>
      <c r="BI118" s="1" t="n"/>
      <c r="BJ118" s="1" t="n"/>
      <c r="BK118" s="1" t="n"/>
      <c r="BL118" s="1" t="n"/>
      <c r="BM118" s="1" t="n"/>
      <c r="BN118" s="1" t="n"/>
      <c r="BO118" s="1" t="n"/>
      <c r="BP118" s="1" t="n"/>
      <c r="BQ118" s="1" t="n"/>
      <c r="BR118" s="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2024-09-03T12:28:58Z</dcterms:created>
  <dcterms:modified xsi:type="dcterms:W3CDTF">2024-09-03T12:34:36Z</dcterms:modified>
</cp:coreProperties>
</file>